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60716B99-48EF-4627-542C-1B4CF24DBC83}"/>
  <workbookPr showInkAnnotation="0" codeName="ThisWorkbook" autoCompressPictures="0"/>
  <mc:AlternateContent xmlns:mc="http://schemas.openxmlformats.org/markup-compatibility/2006">
    <mc:Choice Requires="x15">
      <x15ac:absPath xmlns:x15ac="http://schemas.microsoft.com/office/spreadsheetml/2010/11/ac" url="https://isacahq.sharepoint.com/sites/CMMI/Dev/Development/MDD Toolkit/"/>
    </mc:Choice>
  </mc:AlternateContent>
  <xr:revisionPtr revIDLastSave="0" documentId="13_ncr:1_{7F38E595-0D90-423C-858F-A698FB706AD7}" xr6:coauthVersionLast="47" xr6:coauthVersionMax="47" xr10:uidLastSave="{00000000-0000-0000-0000-000000000000}"/>
  <bookViews>
    <workbookView xWindow="-110" yWindow="-110" windowWidth="19420" windowHeight="10300" tabRatio="890" firstSheet="1" activeTab="1" xr2:uid="{00000000-000D-0000-FFFF-FFFF00000000}"/>
  </bookViews>
  <sheets>
    <sheet name="Old-Instructions" sheetId="64" state="hidden" r:id="rId1"/>
    <sheet name="Instructions" sheetId="94" r:id="rId2"/>
    <sheet name="Organizational Unit Summary" sheetId="1" r:id="rId3"/>
    <sheet name="Continuous Profile" sheetId="3" state="hidden" r:id="rId4"/>
    <sheet name="Processes" sheetId="86" r:id="rId5"/>
    <sheet name="OU Roll-Up" sheetId="2" r:id="rId6"/>
    <sheet name="CAR" sheetId="8" r:id="rId7"/>
    <sheet name="CM" sheetId="10" r:id="rId8"/>
    <sheet name="DAR" sheetId="9" r:id="rId9"/>
    <sheet name="EST" sheetId="43" r:id="rId10"/>
    <sheet name="GOV" sheetId="26" r:id="rId11"/>
    <sheet name="II" sheetId="28" r:id="rId12"/>
    <sheet name="MC" sheetId="49" r:id="rId13"/>
    <sheet name="MPM" sheetId="40" r:id="rId14"/>
    <sheet name="OT" sheetId="17" r:id="rId15"/>
    <sheet name="PAD" sheetId="11" r:id="rId16"/>
    <sheet name="PCM" sheetId="48" r:id="rId17"/>
    <sheet name="PLAN" sheetId="6" r:id="rId18"/>
    <sheet name="PQA" sheetId="13" r:id="rId19"/>
    <sheet name="PR" sheetId="15" r:id="rId20"/>
    <sheet name="RDM" sheetId="12" r:id="rId21"/>
    <sheet name="RSK" sheetId="16" r:id="rId22"/>
    <sheet name="VV" sheetId="14" r:id="rId23"/>
    <sheet name="DM" sheetId="91" state="hidden" r:id="rId24"/>
    <sheet name="DQ" sheetId="92" state="hidden" r:id="rId25"/>
    <sheet name="PI" sheetId="19" state="hidden" r:id="rId26"/>
    <sheet name="TS" sheetId="18" state="hidden" r:id="rId27"/>
    <sheet name="WE" sheetId="93" state="hidden" r:id="rId28"/>
    <sheet name="ESAF" sheetId="88" state="hidden" r:id="rId29"/>
    <sheet name="ESEC" sheetId="89" state="hidden" r:id="rId30"/>
    <sheet name="MST" sheetId="90" state="hidden" r:id="rId31"/>
    <sheet name="CONT" sheetId="50" state="hidden" r:id="rId32"/>
    <sheet name="IRP" sheetId="20" state="hidden" r:id="rId33"/>
    <sheet name="SDM" sheetId="23" state="hidden" r:id="rId34"/>
    <sheet name="STSM" sheetId="41" state="hidden" r:id="rId35"/>
    <sheet name="SAM" sheetId="7" state="hidden" r:id="rId36"/>
    <sheet name="EVW" sheetId="87" state="hidden" r:id="rId37"/>
    <sheet name="Project 01" sheetId="30" r:id="rId38"/>
    <sheet name="Project 02" sheetId="31" r:id="rId39"/>
    <sheet name="Project 03" sheetId="32" r:id="rId40"/>
    <sheet name="Project 04" sheetId="57" r:id="rId41"/>
    <sheet name="Project 05" sheetId="58" r:id="rId42"/>
    <sheet name="Project 06" sheetId="59" r:id="rId43"/>
    <sheet name="Project 07" sheetId="60" r:id="rId44"/>
    <sheet name="Project 08" sheetId="61" r:id="rId45"/>
    <sheet name="Project 09" sheetId="62" r:id="rId46"/>
    <sheet name="Project 10" sheetId="63" r:id="rId47"/>
    <sheet name="Project 11" sheetId="66" r:id="rId48"/>
    <sheet name="Project 12" sheetId="67" r:id="rId49"/>
    <sheet name="Project 13" sheetId="68" r:id="rId50"/>
    <sheet name="Project 14" sheetId="69" r:id="rId51"/>
    <sheet name="Project 15" sheetId="70" r:id="rId52"/>
    <sheet name="Project 16" sheetId="71" r:id="rId53"/>
    <sheet name="Project 17" sheetId="72" r:id="rId54"/>
    <sheet name="Project 18" sheetId="73" r:id="rId55"/>
    <sheet name="Project 19" sheetId="74" r:id="rId56"/>
    <sheet name="Project 20" sheetId="75" r:id="rId57"/>
  </sheets>
  <definedNames>
    <definedName name="_xlnm._FilterDatabase" localSheetId="6" hidden="1">CAR!$A$1:$N$21</definedName>
    <definedName name="_xlnm._FilterDatabase" localSheetId="7" hidden="1">CM!$A$1:$N$1</definedName>
    <definedName name="_xlnm._FilterDatabase" localSheetId="31" hidden="1">CONT!$A$1:$N$141</definedName>
    <definedName name="_xlnm._FilterDatabase" localSheetId="8" hidden="1">DAR!$A$1:$N$1</definedName>
    <definedName name="_xlnm._FilterDatabase" localSheetId="23" hidden="1">DM!$A$1:$N$462</definedName>
    <definedName name="_xlnm._FilterDatabase" localSheetId="24" hidden="1">DQ!$A$1:$N$482</definedName>
    <definedName name="_xlnm._FilterDatabase" localSheetId="28" hidden="1">ESAF!$A$1:$N$311</definedName>
    <definedName name="_xlnm._FilterDatabase" localSheetId="29" hidden="1">ESEC!$A$1:$N$301</definedName>
    <definedName name="_xlnm._FilterDatabase" localSheetId="9" hidden="1">EST!$A$1:$N$1</definedName>
    <definedName name="_xlnm._FilterDatabase" localSheetId="36" hidden="1">EVW!$A$1:$N$331</definedName>
    <definedName name="_xlnm._FilterDatabase" localSheetId="10" hidden="1">GOV!$A$1:$N$1</definedName>
    <definedName name="_xlnm._FilterDatabase" localSheetId="11" hidden="1">II!$A$1:$O$4161</definedName>
    <definedName name="_xlnm._FilterDatabase" localSheetId="32" hidden="1">IRP!$A$1:$N$121</definedName>
    <definedName name="_xlnm._FilterDatabase" localSheetId="12" hidden="1">MC!$A$1:$N$1</definedName>
    <definedName name="_xlnm._FilterDatabase" localSheetId="13" hidden="1">MPM!$A$1:$N$1</definedName>
    <definedName name="_xlnm._FilterDatabase" localSheetId="30" hidden="1">MST!$A$1:$N$312</definedName>
    <definedName name="_xlnm._FilterDatabase" localSheetId="14" hidden="1">OT!$A$1:$N$181</definedName>
    <definedName name="_xlnm._FilterDatabase" localSheetId="15" hidden="1">PAD!$A$1:$N$201</definedName>
    <definedName name="_xlnm._FilterDatabase" localSheetId="16" hidden="1">PCM!$A$1:$N$241</definedName>
    <definedName name="_xlnm._FilterDatabase" localSheetId="25" hidden="1">PI!$A$1:$N$1</definedName>
    <definedName name="_xlnm._FilterDatabase" localSheetId="17" hidden="1">PLAN!$A$1:$N$301</definedName>
    <definedName name="_xlnm._FilterDatabase" localSheetId="18" hidden="1">PQA!$A$1:$N$121</definedName>
    <definedName name="_xlnm._FilterDatabase" localSheetId="19" hidden="1">PR!$A$1:$N$121</definedName>
    <definedName name="_xlnm._FilterDatabase" localSheetId="20" hidden="1">RDM!$A$1:$N$261</definedName>
    <definedName name="_xlnm._FilterDatabase" localSheetId="21" hidden="1">RSK!$A$1:$N$161</definedName>
    <definedName name="_xlnm._FilterDatabase" localSheetId="35" hidden="1">SAM!$A$1:$N$614</definedName>
    <definedName name="_xlnm._FilterDatabase" localSheetId="33" hidden="1">SDM!$A$1:$N$161</definedName>
    <definedName name="_xlnm._FilterDatabase" localSheetId="34" hidden="1">STSM!$A$1:$N$101</definedName>
    <definedName name="_xlnm._FilterDatabase" localSheetId="26" hidden="1">TS!$A$1:$N$201</definedName>
    <definedName name="_xlnm._FilterDatabase" localSheetId="22" hidden="1">VV!$A$1:$N$141</definedName>
    <definedName name="_xlnm._FilterDatabase" localSheetId="27" hidden="1">WE!$A$1:$N$482</definedName>
    <definedName name="Benchmark_Char" comment="applies to all PA tabs EXCEPT GOV &amp; II">'Organizational Unit Summary'!$AL$32:$AL$37</definedName>
    <definedName name="Bnchmrk_Char_GOV" comment="applies to PA tabs GOV &amp; II ONLY">'Organizational Unit Summary'!$AL$32:$AL$36</definedName>
    <definedName name="Eval_Char" comment="applies to all PA tabs EXCEPT GOV &amp; II">'Organizational Unit Summary'!$AL$38:$AL$42</definedName>
    <definedName name="Eval_Char_GOV" comment="applies to PA tabs GOV &amp; II ONLY">'Organizational Unit Summary'!$AL$38:$AL$41</definedName>
    <definedName name="Z_2E7CA037_26FA_443C_B70C_6F6A6CE18D00_.wvu.Cols" localSheetId="6" hidden="1">CAR!$D:$E,CAR!$Q:$Q</definedName>
    <definedName name="Z_2E7CA037_26FA_443C_B70C_6F6A6CE18D00_.wvu.Cols" localSheetId="7" hidden="1">CM!$D:$E,CM!$Q:$Q</definedName>
    <definedName name="Z_2E7CA037_26FA_443C_B70C_6F6A6CE18D00_.wvu.Cols" localSheetId="31" hidden="1">CONT!$D:$E,CONT!$Q:$Q</definedName>
    <definedName name="Z_2E7CA037_26FA_443C_B70C_6F6A6CE18D00_.wvu.Cols" localSheetId="8" hidden="1">DAR!$D:$E,DAR!$Q:$Q</definedName>
    <definedName name="Z_2E7CA037_26FA_443C_B70C_6F6A6CE18D00_.wvu.Cols" localSheetId="28" hidden="1">ESAF!$D:$E,ESAF!$Q:$Q</definedName>
    <definedName name="Z_2E7CA037_26FA_443C_B70C_6F6A6CE18D00_.wvu.Cols" localSheetId="29" hidden="1">ESEC!$D:$E,ESEC!$Q:$Q</definedName>
    <definedName name="Z_2E7CA037_26FA_443C_B70C_6F6A6CE18D00_.wvu.Cols" localSheetId="9" hidden="1">EST!$D:$E,EST!$Q:$Q</definedName>
    <definedName name="Z_2E7CA037_26FA_443C_B70C_6F6A6CE18D00_.wvu.Cols" localSheetId="36" hidden="1">EVW!$D:$E,EVW!$Q:$Q</definedName>
    <definedName name="Z_2E7CA037_26FA_443C_B70C_6F6A6CE18D00_.wvu.Cols" localSheetId="10" hidden="1">GOV!$D:$E,GOV!$P:$Q</definedName>
    <definedName name="Z_2E7CA037_26FA_443C_B70C_6F6A6CE18D00_.wvu.Cols" localSheetId="11" hidden="1">II!$E:$F,II!$Q:$R</definedName>
    <definedName name="Z_2E7CA037_26FA_443C_B70C_6F6A6CE18D00_.wvu.Cols" localSheetId="32" hidden="1">IRP!$D:$E,IRP!$Q:$Q</definedName>
    <definedName name="Z_2E7CA037_26FA_443C_B70C_6F6A6CE18D00_.wvu.Cols" localSheetId="12" hidden="1">MC!$D:$E,MC!$Q:$Q</definedName>
    <definedName name="Z_2E7CA037_26FA_443C_B70C_6F6A6CE18D00_.wvu.Cols" localSheetId="13" hidden="1">MPM!$D:$E,MPM!$Q:$Q</definedName>
    <definedName name="Z_2E7CA037_26FA_443C_B70C_6F6A6CE18D00_.wvu.Cols" localSheetId="30" hidden="1">MST!$D:$E,MST!$Q:$Q</definedName>
    <definedName name="Z_2E7CA037_26FA_443C_B70C_6F6A6CE18D00_.wvu.Cols" localSheetId="14" hidden="1">OT!$D:$E,OT!$Q:$Q</definedName>
    <definedName name="Z_2E7CA037_26FA_443C_B70C_6F6A6CE18D00_.wvu.Cols" localSheetId="15" hidden="1">PAD!$D:$E,PAD!$Q:$Q</definedName>
    <definedName name="Z_2E7CA037_26FA_443C_B70C_6F6A6CE18D00_.wvu.Cols" localSheetId="16" hidden="1">PCM!$D:$E,PCM!$Q:$Q</definedName>
    <definedName name="Z_2E7CA037_26FA_443C_B70C_6F6A6CE18D00_.wvu.Cols" localSheetId="25" hidden="1">PI!$D:$E,PI!$Q:$Q</definedName>
    <definedName name="Z_2E7CA037_26FA_443C_B70C_6F6A6CE18D00_.wvu.Cols" localSheetId="17" hidden="1">PLAN!$D:$E,PLAN!$Q:$Q</definedName>
    <definedName name="Z_2E7CA037_26FA_443C_B70C_6F6A6CE18D00_.wvu.Cols" localSheetId="18" hidden="1">PQA!$D:$E,PQA!$Q:$Q</definedName>
    <definedName name="Z_2E7CA037_26FA_443C_B70C_6F6A6CE18D00_.wvu.Cols" localSheetId="19" hidden="1">PR!$D:$E,PR!$Q:$Q</definedName>
    <definedName name="Z_2E7CA037_26FA_443C_B70C_6F6A6CE18D00_.wvu.Cols" localSheetId="20" hidden="1">RDM!$D:$E,RDM!$Q:$Q</definedName>
    <definedName name="Z_2E7CA037_26FA_443C_B70C_6F6A6CE18D00_.wvu.Cols" localSheetId="21" hidden="1">RSK!$D:$E,RSK!$Q:$Q</definedName>
    <definedName name="Z_2E7CA037_26FA_443C_B70C_6F6A6CE18D00_.wvu.Cols" localSheetId="35" hidden="1">SAM!$D:$E,SAM!$Q:$Q</definedName>
    <definedName name="Z_2E7CA037_26FA_443C_B70C_6F6A6CE18D00_.wvu.Cols" localSheetId="33" hidden="1">SDM!$D:$E,SDM!$Q:$Q</definedName>
    <definedName name="Z_2E7CA037_26FA_443C_B70C_6F6A6CE18D00_.wvu.Cols" localSheetId="34" hidden="1">STSM!$D:$E,STSM!$Q:$Q</definedName>
    <definedName name="Z_2E7CA037_26FA_443C_B70C_6F6A6CE18D00_.wvu.Cols" localSheetId="26" hidden="1">TS!$D:$E,TS!$Q:$Q</definedName>
    <definedName name="Z_2E7CA037_26FA_443C_B70C_6F6A6CE18D00_.wvu.Cols" localSheetId="22" hidden="1">VV!$D:$E,VV!$Q:$Q</definedName>
    <definedName name="Z_330F078C_0C81_4FF0_ACEE_6341F89270AB_.wvu.Cols" localSheetId="6" hidden="1">CAR!$D:$E</definedName>
    <definedName name="Z_330F078C_0C81_4FF0_ACEE_6341F89270AB_.wvu.Cols" localSheetId="7" hidden="1">CM!$D:$E</definedName>
    <definedName name="Z_330F078C_0C81_4FF0_ACEE_6341F89270AB_.wvu.Cols" localSheetId="31" hidden="1">CONT!$D:$E</definedName>
    <definedName name="Z_330F078C_0C81_4FF0_ACEE_6341F89270AB_.wvu.Cols" localSheetId="8" hidden="1">DAR!$D:$E</definedName>
    <definedName name="Z_330F078C_0C81_4FF0_ACEE_6341F89270AB_.wvu.Cols" localSheetId="28" hidden="1">ESAF!$D:$E</definedName>
    <definedName name="Z_330F078C_0C81_4FF0_ACEE_6341F89270AB_.wvu.Cols" localSheetId="29" hidden="1">ESEC!$D:$E</definedName>
    <definedName name="Z_330F078C_0C81_4FF0_ACEE_6341F89270AB_.wvu.Cols" localSheetId="9" hidden="1">EST!$D:$E</definedName>
    <definedName name="Z_330F078C_0C81_4FF0_ACEE_6341F89270AB_.wvu.Cols" localSheetId="36" hidden="1">EVW!$D:$E</definedName>
    <definedName name="Z_330F078C_0C81_4FF0_ACEE_6341F89270AB_.wvu.Cols" localSheetId="10" hidden="1">GOV!$D:$E</definedName>
    <definedName name="Z_330F078C_0C81_4FF0_ACEE_6341F89270AB_.wvu.Cols" localSheetId="11" hidden="1">II!$E:$F</definedName>
    <definedName name="Z_330F078C_0C81_4FF0_ACEE_6341F89270AB_.wvu.Cols" localSheetId="32" hidden="1">IRP!$D:$E</definedName>
    <definedName name="Z_330F078C_0C81_4FF0_ACEE_6341F89270AB_.wvu.Cols" localSheetId="12" hidden="1">MC!$D:$E</definedName>
    <definedName name="Z_330F078C_0C81_4FF0_ACEE_6341F89270AB_.wvu.Cols" localSheetId="13" hidden="1">MPM!$D:$E</definedName>
    <definedName name="Z_330F078C_0C81_4FF0_ACEE_6341F89270AB_.wvu.Cols" localSheetId="30" hidden="1">MST!$D:$E</definedName>
    <definedName name="Z_330F078C_0C81_4FF0_ACEE_6341F89270AB_.wvu.Cols" localSheetId="14" hidden="1">OT!$D:$E</definedName>
    <definedName name="Z_330F078C_0C81_4FF0_ACEE_6341F89270AB_.wvu.Cols" localSheetId="15" hidden="1">PAD!$D:$E</definedName>
    <definedName name="Z_330F078C_0C81_4FF0_ACEE_6341F89270AB_.wvu.Cols" localSheetId="16" hidden="1">PCM!$D:$E</definedName>
    <definedName name="Z_330F078C_0C81_4FF0_ACEE_6341F89270AB_.wvu.Cols" localSheetId="25" hidden="1">PI!$D:$E</definedName>
    <definedName name="Z_330F078C_0C81_4FF0_ACEE_6341F89270AB_.wvu.Cols" localSheetId="17" hidden="1">PLAN!$D:$E</definedName>
    <definedName name="Z_330F078C_0C81_4FF0_ACEE_6341F89270AB_.wvu.Cols" localSheetId="18" hidden="1">PQA!$D:$E</definedName>
    <definedName name="Z_330F078C_0C81_4FF0_ACEE_6341F89270AB_.wvu.Cols" localSheetId="19" hidden="1">PR!$D:$E</definedName>
    <definedName name="Z_330F078C_0C81_4FF0_ACEE_6341F89270AB_.wvu.Cols" localSheetId="20" hidden="1">RDM!$D:$E</definedName>
    <definedName name="Z_330F078C_0C81_4FF0_ACEE_6341F89270AB_.wvu.Cols" localSheetId="21" hidden="1">RSK!$D:$E</definedName>
    <definedName name="Z_330F078C_0C81_4FF0_ACEE_6341F89270AB_.wvu.Cols" localSheetId="35" hidden="1">SAM!$D:$E</definedName>
    <definedName name="Z_330F078C_0C81_4FF0_ACEE_6341F89270AB_.wvu.Cols" localSheetId="33" hidden="1">SDM!$D:$E</definedName>
    <definedName name="Z_330F078C_0C81_4FF0_ACEE_6341F89270AB_.wvu.Cols" localSheetId="34" hidden="1">STSM!$D:$E</definedName>
    <definedName name="Z_330F078C_0C81_4FF0_ACEE_6341F89270AB_.wvu.Cols" localSheetId="26" hidden="1">TS!$D:$E</definedName>
    <definedName name="Z_330F078C_0C81_4FF0_ACEE_6341F89270AB_.wvu.Cols" localSheetId="22" hidden="1">VV!$D:$E</definedName>
  </definedNames>
  <calcPr calcId="191029"/>
  <customWorkbookViews>
    <customWorkbookView name="Terri White - Personal View" guid="{F76BC29A-0A9C-41DD-B7BE-86D7BCE1FD7E}" mergeInterval="0" personalView="1" maximized="1" windowWidth="1020" windowHeight="622" activeSheetId="28"/>
    <customWorkbookView name="Duckarmenn, Susan A - Personal View" guid="{F216E611-95A8-4BBB-A2D0-A05645A4F810}" mergeInterval="0" personalView="1" maximized="1" windowWidth="1020" windowHeight="592" activeSheetId="8"/>
    <customWorkbookView name="Wilson, Patricia J - Personal View" guid="{D23FD9BC-A501-4E36-8884-84F753B0CB15}" mergeInterval="0" personalView="1" maximized="1" windowWidth="1020" windowHeight="518" activeSheetId="6"/>
    <customWorkbookView name="duckarms - Personal View" guid="{DDF300A0-CE9B-449D-94F9-8F1A3C59150B}" mergeInterval="0" personalView="1" maximized="1" windowWidth="1276" windowHeight="878" activeSheetId="4"/>
    <customWorkbookView name="Glenn, Stanley L - Personal View" guid="{1C702F2C-5DC6-417A-8CD9-6D4AA137478A}" mergeInterval="0" personalView="1" maximized="1" windowWidth="1020" windowHeight="563" activeSheetId="13"/>
    <customWorkbookView name="Shuviel Ma'aravi - Personal View" guid="{AE579642-8CB2-4C1F-9885-F92B415EB3B5}" mergeInterval="0" personalView="1" maximized="1" windowWidth="1396" windowHeight="804" activeSheetId="2"/>
    <customWorkbookView name="davidlawrence4 - Personal View" guid="{2E7CA037-26FA-443C-B70C-6F6A6CE18D00}" mergeInterval="0" personalView="1" xWindow="2" yWindow="113" windowWidth="1106" windowHeight="285" activeSheetId="14"/>
    <customWorkbookView name="bryantf - Personal View" guid="{C4DE3436-463F-4F15-BE64-618A981EC133}" mergeInterval="0" personalView="1" maximized="1" windowWidth="1276" windowHeight="878" activeSheetId="11"/>
    <customWorkbookView name="EXT-Ma'aravi, Shuviel A - Personal View" guid="{330F078C-0C81-4FF0-ACEE-6341F89270AB}" mergeInterval="0" personalView="1" maximized="1" windowWidth="1020" windowHeight="622" activeSheetId="2"/>
  </customWorkbookView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41" i="28" l="1"/>
  <c r="C3140" i="28"/>
  <c r="C3139" i="28"/>
  <c r="C3138" i="28"/>
  <c r="C3137" i="28"/>
  <c r="C3136" i="28"/>
  <c r="C3135" i="28"/>
  <c r="C3134" i="28"/>
  <c r="C3133" i="28"/>
  <c r="C3132" i="28"/>
  <c r="C3131" i="28"/>
  <c r="C3130" i="28"/>
  <c r="C3129" i="28"/>
  <c r="C3128" i="28"/>
  <c r="C3127" i="28"/>
  <c r="C3126" i="28"/>
  <c r="C3125" i="28"/>
  <c r="C3124" i="28"/>
  <c r="C3123" i="28"/>
  <c r="C3122" i="28"/>
  <c r="C3121" i="28"/>
  <c r="C3120" i="28"/>
  <c r="C3119" i="28"/>
  <c r="C3118" i="28"/>
  <c r="C3117" i="28"/>
  <c r="C3116" i="28"/>
  <c r="C3115" i="28"/>
  <c r="C3114" i="28"/>
  <c r="C3113" i="28"/>
  <c r="C3112" i="28"/>
  <c r="C3111" i="28"/>
  <c r="C3110" i="28"/>
  <c r="C3109" i="28"/>
  <c r="C3108" i="28"/>
  <c r="C3107" i="28"/>
  <c r="C3106" i="28"/>
  <c r="C3105" i="28"/>
  <c r="C3104" i="28"/>
  <c r="C3103" i="28"/>
  <c r="C3102" i="28"/>
  <c r="C3101" i="28"/>
  <c r="C3100" i="28"/>
  <c r="C3099" i="28"/>
  <c r="C3098" i="28"/>
  <c r="C3097" i="28"/>
  <c r="C3096" i="28"/>
  <c r="C3095" i="28"/>
  <c r="C3094" i="28"/>
  <c r="C3093" i="28"/>
  <c r="C3092" i="28"/>
  <c r="C3091" i="28"/>
  <c r="C3090" i="28"/>
  <c r="C3089" i="28"/>
  <c r="C3088" i="28"/>
  <c r="C3087" i="28"/>
  <c r="C3086" i="28"/>
  <c r="C3085" i="28"/>
  <c r="C3084" i="28"/>
  <c r="C3083" i="28"/>
  <c r="C3082" i="28"/>
  <c r="C3081" i="28"/>
  <c r="C3080" i="28"/>
  <c r="C3079" i="28"/>
  <c r="C3078" i="28"/>
  <c r="C3077" i="28"/>
  <c r="C3076" i="28"/>
  <c r="C3075" i="28"/>
  <c r="C3074" i="28"/>
  <c r="C3073" i="28"/>
  <c r="C3072" i="28"/>
  <c r="C3071" i="28"/>
  <c r="C3070" i="28"/>
  <c r="C3069" i="28"/>
  <c r="C3068" i="28"/>
  <c r="C3067" i="28"/>
  <c r="C3066" i="28"/>
  <c r="C3065" i="28"/>
  <c r="C3064" i="28"/>
  <c r="C3063" i="28"/>
  <c r="C3062" i="28"/>
  <c r="C3061" i="28"/>
  <c r="C3060" i="28"/>
  <c r="C3059" i="28"/>
  <c r="C3058" i="28"/>
  <c r="C3057" i="28"/>
  <c r="C3056" i="28"/>
  <c r="C3055" i="28"/>
  <c r="C3054" i="28"/>
  <c r="C3053" i="28"/>
  <c r="C3052" i="28"/>
  <c r="C3051" i="28"/>
  <c r="C3050" i="28"/>
  <c r="C3049" i="28"/>
  <c r="C3048" i="28"/>
  <c r="C3047" i="28"/>
  <c r="C3046" i="28"/>
  <c r="C3045" i="28"/>
  <c r="C3044" i="28"/>
  <c r="C3043" i="28"/>
  <c r="C3042" i="28"/>
  <c r="C3041" i="28"/>
  <c r="C3040" i="28"/>
  <c r="C3039" i="28"/>
  <c r="C3038" i="28"/>
  <c r="C3037" i="28"/>
  <c r="C3036" i="28"/>
  <c r="C3035" i="28"/>
  <c r="C3034" i="28"/>
  <c r="C3033" i="28"/>
  <c r="C3032" i="28"/>
  <c r="C3031" i="28"/>
  <c r="C3030" i="28"/>
  <c r="C3029" i="28"/>
  <c r="C3028" i="28"/>
  <c r="C3027" i="28"/>
  <c r="C3026" i="28"/>
  <c r="C3025" i="28"/>
  <c r="C3024" i="28"/>
  <c r="C3023" i="28"/>
  <c r="C3022" i="28"/>
  <c r="C16" i="86"/>
  <c r="C7" i="86"/>
  <c r="B5" i="8"/>
  <c r="C27" i="86"/>
  <c r="C26" i="86"/>
  <c r="C25" i="86"/>
  <c r="C24" i="86"/>
  <c r="C23" i="86"/>
  <c r="C22" i="86"/>
  <c r="C21" i="86"/>
  <c r="C20" i="86"/>
  <c r="C19" i="86"/>
  <c r="C18" i="86"/>
  <c r="C17" i="86"/>
  <c r="C15" i="86"/>
  <c r="C14" i="86"/>
  <c r="C13" i="86"/>
  <c r="C12" i="86"/>
  <c r="C11" i="86"/>
  <c r="C10" i="86"/>
  <c r="C9" i="86"/>
  <c r="C8" i="86"/>
  <c r="C6" i="86"/>
  <c r="C5" i="86"/>
  <c r="C4" i="86"/>
  <c r="C3" i="86"/>
  <c r="E49" i="1"/>
  <c r="Z40" i="69"/>
  <c r="Y40" i="69"/>
  <c r="X40" i="69"/>
  <c r="W40" i="69"/>
  <c r="T40" i="69"/>
  <c r="S40" i="69"/>
  <c r="AF40" i="75"/>
  <c r="AE40" i="75"/>
  <c r="AD40" i="75"/>
  <c r="AC40" i="75"/>
  <c r="AB40" i="75"/>
  <c r="AA40" i="75"/>
  <c r="Z40" i="75"/>
  <c r="Y40" i="75"/>
  <c r="X40" i="75"/>
  <c r="W40" i="75"/>
  <c r="V40" i="75"/>
  <c r="U40" i="75"/>
  <c r="T40" i="75"/>
  <c r="S40" i="75"/>
  <c r="R40" i="75"/>
  <c r="Q40" i="75"/>
  <c r="P40" i="75"/>
  <c r="O40" i="75"/>
  <c r="N40" i="75"/>
  <c r="M40" i="75"/>
  <c r="L40" i="75"/>
  <c r="K40" i="75"/>
  <c r="J40" i="75"/>
  <c r="I40" i="75"/>
  <c r="H40" i="75"/>
  <c r="G40" i="75"/>
  <c r="F40" i="75"/>
  <c r="E40" i="75"/>
  <c r="D40" i="75"/>
  <c r="C40" i="75"/>
  <c r="B40" i="75"/>
  <c r="AF40" i="74"/>
  <c r="AE40" i="74"/>
  <c r="AD40" i="74"/>
  <c r="AC40" i="74"/>
  <c r="AB40" i="74"/>
  <c r="AA40" i="74"/>
  <c r="Z40" i="74"/>
  <c r="Y40" i="74"/>
  <c r="X40" i="74"/>
  <c r="W40" i="74"/>
  <c r="V40" i="74"/>
  <c r="U40" i="74"/>
  <c r="T40" i="74"/>
  <c r="S40" i="74"/>
  <c r="R40" i="74"/>
  <c r="Q40" i="74"/>
  <c r="P40" i="74"/>
  <c r="O40" i="74"/>
  <c r="N40" i="74"/>
  <c r="M40" i="74"/>
  <c r="L40" i="74"/>
  <c r="K40" i="74"/>
  <c r="J40" i="74"/>
  <c r="I40" i="74"/>
  <c r="H40" i="74"/>
  <c r="G40" i="74"/>
  <c r="F40" i="74"/>
  <c r="E40" i="74"/>
  <c r="D40" i="74"/>
  <c r="C40" i="74"/>
  <c r="B40" i="74"/>
  <c r="AF40" i="73"/>
  <c r="AE40" i="73"/>
  <c r="AD40" i="73"/>
  <c r="AC40" i="73"/>
  <c r="AB40" i="73"/>
  <c r="AA40" i="73"/>
  <c r="Z40" i="73"/>
  <c r="Y40" i="73"/>
  <c r="X40" i="73"/>
  <c r="W40" i="73"/>
  <c r="V40" i="73"/>
  <c r="U40" i="73"/>
  <c r="T40" i="73"/>
  <c r="S40" i="73"/>
  <c r="R40" i="73"/>
  <c r="Q40" i="73"/>
  <c r="P40" i="73"/>
  <c r="O40" i="73"/>
  <c r="N40" i="73"/>
  <c r="M40" i="73"/>
  <c r="L40" i="73"/>
  <c r="K40" i="73"/>
  <c r="J40" i="73"/>
  <c r="I40" i="73"/>
  <c r="H40" i="73"/>
  <c r="G40" i="73"/>
  <c r="F40" i="73"/>
  <c r="E40" i="73"/>
  <c r="D40" i="73"/>
  <c r="C40" i="73"/>
  <c r="B40" i="73"/>
  <c r="AF40" i="72"/>
  <c r="AE40" i="72"/>
  <c r="AD40" i="72"/>
  <c r="AC40" i="72"/>
  <c r="AB40" i="72"/>
  <c r="AA40" i="72"/>
  <c r="Z40" i="72"/>
  <c r="Y40" i="72"/>
  <c r="X40" i="72"/>
  <c r="W40" i="72"/>
  <c r="V40" i="72"/>
  <c r="U40" i="72"/>
  <c r="T40" i="72"/>
  <c r="S40" i="72"/>
  <c r="R40" i="72"/>
  <c r="Q40" i="72"/>
  <c r="P40" i="72"/>
  <c r="O40" i="72"/>
  <c r="N40" i="72"/>
  <c r="M40" i="72"/>
  <c r="L40" i="72"/>
  <c r="K40" i="72"/>
  <c r="J40" i="72"/>
  <c r="I40" i="72"/>
  <c r="H40" i="72"/>
  <c r="G40" i="72"/>
  <c r="F40" i="72"/>
  <c r="E40" i="72"/>
  <c r="D40" i="72"/>
  <c r="C40" i="72"/>
  <c r="B40" i="72"/>
  <c r="AF40" i="71"/>
  <c r="AE40" i="71"/>
  <c r="AD40" i="71"/>
  <c r="AC40" i="71"/>
  <c r="AB40" i="71"/>
  <c r="AA40" i="71"/>
  <c r="Z40" i="71"/>
  <c r="Y40" i="71"/>
  <c r="X40" i="71"/>
  <c r="W40" i="71"/>
  <c r="V40" i="71"/>
  <c r="U40" i="71"/>
  <c r="T40" i="71"/>
  <c r="S40" i="71"/>
  <c r="R40" i="71"/>
  <c r="Q40" i="71"/>
  <c r="P40" i="71"/>
  <c r="O40" i="71"/>
  <c r="N40" i="71"/>
  <c r="M40" i="71"/>
  <c r="L40" i="71"/>
  <c r="K40" i="71"/>
  <c r="J40" i="71"/>
  <c r="I40" i="71"/>
  <c r="H40" i="71"/>
  <c r="G40" i="71"/>
  <c r="F40" i="71"/>
  <c r="E40" i="71"/>
  <c r="D40" i="71"/>
  <c r="C40" i="71"/>
  <c r="B40" i="71"/>
  <c r="AF40" i="70"/>
  <c r="AE40" i="70"/>
  <c r="AD40" i="70"/>
  <c r="AC40" i="70"/>
  <c r="AB40" i="70"/>
  <c r="AA40" i="70"/>
  <c r="Z40" i="70"/>
  <c r="Y40" i="70"/>
  <c r="X40" i="70"/>
  <c r="W40" i="70"/>
  <c r="V40" i="70"/>
  <c r="U40" i="70"/>
  <c r="T40" i="70"/>
  <c r="S40" i="70"/>
  <c r="R40" i="70"/>
  <c r="Q40" i="70"/>
  <c r="P40" i="70"/>
  <c r="O40" i="70"/>
  <c r="N40" i="70"/>
  <c r="M40" i="70"/>
  <c r="L40" i="70"/>
  <c r="K40" i="70"/>
  <c r="J40" i="70"/>
  <c r="I40" i="70"/>
  <c r="H40" i="70"/>
  <c r="G40" i="70"/>
  <c r="F40" i="70"/>
  <c r="E40" i="70"/>
  <c r="D40" i="70"/>
  <c r="C40" i="70"/>
  <c r="B40" i="70"/>
  <c r="AF40" i="69"/>
  <c r="AE40" i="69"/>
  <c r="AD40" i="69"/>
  <c r="AC40" i="69"/>
  <c r="AB40" i="69"/>
  <c r="AA40" i="69"/>
  <c r="V40" i="69"/>
  <c r="U40" i="69"/>
  <c r="R40" i="69"/>
  <c r="Q40" i="69"/>
  <c r="P40" i="69"/>
  <c r="O40" i="69"/>
  <c r="N40" i="69"/>
  <c r="M40" i="69"/>
  <c r="L40" i="69"/>
  <c r="K40" i="69"/>
  <c r="J40" i="69"/>
  <c r="I40" i="69"/>
  <c r="H40" i="69"/>
  <c r="G40" i="69"/>
  <c r="F40" i="69"/>
  <c r="E40" i="69"/>
  <c r="D40" i="69"/>
  <c r="C40" i="69"/>
  <c r="B40" i="69"/>
  <c r="AF40" i="68"/>
  <c r="AE40" i="68"/>
  <c r="AD40" i="68"/>
  <c r="AC40" i="68"/>
  <c r="AB40" i="68"/>
  <c r="AA40" i="68"/>
  <c r="Z40" i="68"/>
  <c r="Y40" i="68"/>
  <c r="X40" i="68"/>
  <c r="W40" i="68"/>
  <c r="V40" i="68"/>
  <c r="U40" i="68"/>
  <c r="T40" i="68"/>
  <c r="S40" i="68"/>
  <c r="R40" i="68"/>
  <c r="Q40" i="68"/>
  <c r="P40" i="68"/>
  <c r="O40" i="68"/>
  <c r="N40" i="68"/>
  <c r="M40" i="68"/>
  <c r="L40" i="68"/>
  <c r="K40" i="68"/>
  <c r="J40" i="68"/>
  <c r="I40" i="68"/>
  <c r="H40" i="68"/>
  <c r="G40" i="68"/>
  <c r="F40" i="68"/>
  <c r="E40" i="68"/>
  <c r="D40" i="68"/>
  <c r="C40" i="68"/>
  <c r="B40" i="68"/>
  <c r="AF40" i="67"/>
  <c r="AE40" i="67"/>
  <c r="AD40" i="67"/>
  <c r="AC40" i="67"/>
  <c r="AB40" i="67"/>
  <c r="AA40" i="67"/>
  <c r="Z40" i="67"/>
  <c r="Y40" i="67"/>
  <c r="X40" i="67"/>
  <c r="W40" i="67"/>
  <c r="V40" i="67"/>
  <c r="U40" i="67"/>
  <c r="T40" i="67"/>
  <c r="S40" i="67"/>
  <c r="R40" i="67"/>
  <c r="Q40" i="67"/>
  <c r="P40" i="67"/>
  <c r="O40" i="67"/>
  <c r="N40" i="67"/>
  <c r="M40" i="67"/>
  <c r="L40" i="67"/>
  <c r="K40" i="67"/>
  <c r="J40" i="67"/>
  <c r="I40" i="67"/>
  <c r="H40" i="67"/>
  <c r="G40" i="67"/>
  <c r="F40" i="67"/>
  <c r="E40" i="67"/>
  <c r="D40" i="67"/>
  <c r="C40" i="67"/>
  <c r="B40" i="67"/>
  <c r="AF40" i="66"/>
  <c r="AE40" i="66"/>
  <c r="AD40" i="66"/>
  <c r="AC40" i="66"/>
  <c r="AB40" i="66"/>
  <c r="AA40" i="66"/>
  <c r="Z40" i="66"/>
  <c r="Y40" i="66"/>
  <c r="X40" i="66"/>
  <c r="W40" i="66"/>
  <c r="V40" i="66"/>
  <c r="U40" i="66"/>
  <c r="T40" i="66"/>
  <c r="S40" i="66"/>
  <c r="R40" i="66"/>
  <c r="Q40" i="66"/>
  <c r="P40" i="66"/>
  <c r="O40" i="66"/>
  <c r="N40" i="66"/>
  <c r="M40" i="66"/>
  <c r="L40" i="66"/>
  <c r="K40" i="66"/>
  <c r="J40" i="66"/>
  <c r="I40" i="66"/>
  <c r="H40" i="66"/>
  <c r="G40" i="66"/>
  <c r="F40" i="66"/>
  <c r="E40" i="66"/>
  <c r="D40" i="66"/>
  <c r="C40" i="66"/>
  <c r="B40" i="66"/>
  <c r="AF40" i="63"/>
  <c r="AE40" i="63"/>
  <c r="AD40" i="63"/>
  <c r="AC40" i="63"/>
  <c r="AB40" i="63"/>
  <c r="AA40" i="63"/>
  <c r="Z40" i="63"/>
  <c r="Y40" i="63"/>
  <c r="X40" i="63"/>
  <c r="W40" i="63"/>
  <c r="V40" i="63"/>
  <c r="U40" i="63"/>
  <c r="T40" i="63"/>
  <c r="S40" i="63"/>
  <c r="R40" i="63"/>
  <c r="Q40" i="63"/>
  <c r="P40" i="63"/>
  <c r="O40" i="63"/>
  <c r="N40" i="63"/>
  <c r="M40" i="63"/>
  <c r="L40" i="63"/>
  <c r="K40" i="63"/>
  <c r="J40" i="63"/>
  <c r="I40" i="63"/>
  <c r="H40" i="63"/>
  <c r="G40" i="63"/>
  <c r="F40" i="63"/>
  <c r="E40" i="63"/>
  <c r="D40" i="63"/>
  <c r="C40" i="63"/>
  <c r="B40" i="63"/>
  <c r="AF40" i="62"/>
  <c r="AE40" i="62"/>
  <c r="AD40" i="62"/>
  <c r="AC40" i="62"/>
  <c r="AB40" i="62"/>
  <c r="AA40" i="62"/>
  <c r="Z40" i="62"/>
  <c r="Y40" i="62"/>
  <c r="X40" i="62"/>
  <c r="W40" i="62"/>
  <c r="V40" i="62"/>
  <c r="U40" i="62"/>
  <c r="T40" i="62"/>
  <c r="S40" i="62"/>
  <c r="R40" i="62"/>
  <c r="Q40" i="62"/>
  <c r="P40" i="62"/>
  <c r="O40" i="62"/>
  <c r="N40" i="62"/>
  <c r="M40" i="62"/>
  <c r="L40" i="62"/>
  <c r="K40" i="62"/>
  <c r="J40" i="62"/>
  <c r="I40" i="62"/>
  <c r="H40" i="62"/>
  <c r="G40" i="62"/>
  <c r="F40" i="62"/>
  <c r="E40" i="62"/>
  <c r="D40" i="62"/>
  <c r="C40" i="62"/>
  <c r="B40" i="62"/>
  <c r="AF40" i="61"/>
  <c r="AE40" i="61"/>
  <c r="AD40" i="61"/>
  <c r="AC40" i="61"/>
  <c r="AB40" i="61"/>
  <c r="AA40" i="61"/>
  <c r="Z40" i="61"/>
  <c r="Y40" i="61"/>
  <c r="X40" i="61"/>
  <c r="W40" i="61"/>
  <c r="V40" i="61"/>
  <c r="U40" i="61"/>
  <c r="T40" i="61"/>
  <c r="S40" i="61"/>
  <c r="R40" i="61"/>
  <c r="Q40" i="61"/>
  <c r="P40" i="61"/>
  <c r="O40" i="61"/>
  <c r="N40" i="61"/>
  <c r="M40" i="61"/>
  <c r="L40" i="61"/>
  <c r="K40" i="61"/>
  <c r="J40" i="61"/>
  <c r="I40" i="61"/>
  <c r="H40" i="61"/>
  <c r="G40" i="61"/>
  <c r="F40" i="61"/>
  <c r="E40" i="61"/>
  <c r="D40" i="61"/>
  <c r="C40" i="61"/>
  <c r="B40" i="61"/>
  <c r="AF40" i="60"/>
  <c r="AE40" i="60"/>
  <c r="AD40" i="60"/>
  <c r="AC40" i="60"/>
  <c r="AB40" i="60"/>
  <c r="AA40" i="60"/>
  <c r="Z40" i="60"/>
  <c r="Y40" i="60"/>
  <c r="X40" i="60"/>
  <c r="W40" i="60"/>
  <c r="V40" i="60"/>
  <c r="U40" i="60"/>
  <c r="T40" i="60"/>
  <c r="S40" i="60"/>
  <c r="R40" i="60"/>
  <c r="Q40" i="60"/>
  <c r="P40" i="60"/>
  <c r="O40" i="60"/>
  <c r="N40" i="60"/>
  <c r="M40" i="60"/>
  <c r="L40" i="60"/>
  <c r="K40" i="60"/>
  <c r="J40" i="60"/>
  <c r="I40" i="60"/>
  <c r="H40" i="60"/>
  <c r="G40" i="60"/>
  <c r="F40" i="60"/>
  <c r="E40" i="60"/>
  <c r="D40" i="60"/>
  <c r="C40" i="60"/>
  <c r="B40" i="60"/>
  <c r="AF40" i="59"/>
  <c r="AE40" i="59"/>
  <c r="AD40" i="59"/>
  <c r="AC40" i="59"/>
  <c r="AB40" i="59"/>
  <c r="AA40" i="59"/>
  <c r="Z40" i="59"/>
  <c r="Y40" i="59"/>
  <c r="X40" i="59"/>
  <c r="W40" i="59"/>
  <c r="V40" i="59"/>
  <c r="U40" i="59"/>
  <c r="T40" i="59"/>
  <c r="S40" i="59"/>
  <c r="R40" i="59"/>
  <c r="Q40" i="59"/>
  <c r="P40" i="59"/>
  <c r="O40" i="59"/>
  <c r="N40" i="59"/>
  <c r="M40" i="59"/>
  <c r="L40" i="59"/>
  <c r="K40" i="59"/>
  <c r="J40" i="59"/>
  <c r="I40" i="59"/>
  <c r="H40" i="59"/>
  <c r="G40" i="59"/>
  <c r="F40" i="59"/>
  <c r="E40" i="59"/>
  <c r="D40" i="59"/>
  <c r="C40" i="59"/>
  <c r="B40" i="59"/>
  <c r="AF40" i="58"/>
  <c r="AE40" i="58"/>
  <c r="AD40" i="58"/>
  <c r="AC40" i="58"/>
  <c r="AB40" i="58"/>
  <c r="AA40" i="58"/>
  <c r="Z40" i="58"/>
  <c r="Y40" i="58"/>
  <c r="X40" i="58"/>
  <c r="W40" i="58"/>
  <c r="V40" i="58"/>
  <c r="U40" i="58"/>
  <c r="T40" i="58"/>
  <c r="S40" i="58"/>
  <c r="R40" i="58"/>
  <c r="Q40" i="58"/>
  <c r="P40" i="58"/>
  <c r="O40" i="58"/>
  <c r="N40" i="58"/>
  <c r="M40" i="58"/>
  <c r="L40" i="58"/>
  <c r="K40" i="58"/>
  <c r="J40" i="58"/>
  <c r="I40" i="58"/>
  <c r="H40" i="58"/>
  <c r="G40" i="58"/>
  <c r="F40" i="58"/>
  <c r="E40" i="58"/>
  <c r="D40" i="58"/>
  <c r="C40" i="58"/>
  <c r="B40" i="58"/>
  <c r="AF40" i="57"/>
  <c r="AE40" i="57"/>
  <c r="AD40" i="57"/>
  <c r="AC40" i="57"/>
  <c r="AB40" i="57"/>
  <c r="AA40" i="57"/>
  <c r="Z40" i="57"/>
  <c r="Y40" i="57"/>
  <c r="X40" i="57"/>
  <c r="W40" i="57"/>
  <c r="V40" i="57"/>
  <c r="U40" i="57"/>
  <c r="T40" i="57"/>
  <c r="S40" i="57"/>
  <c r="R40" i="57"/>
  <c r="Q40" i="57"/>
  <c r="P40" i="57"/>
  <c r="O40" i="57"/>
  <c r="N40" i="57"/>
  <c r="M40" i="57"/>
  <c r="L40" i="57"/>
  <c r="K40" i="57"/>
  <c r="J40" i="57"/>
  <c r="I40" i="57"/>
  <c r="H40" i="57"/>
  <c r="G40" i="57"/>
  <c r="F40" i="57"/>
  <c r="E40" i="57"/>
  <c r="D40" i="57"/>
  <c r="C40" i="57"/>
  <c r="B40" i="57"/>
  <c r="AF40" i="32"/>
  <c r="AE40" i="32"/>
  <c r="AD40" i="32"/>
  <c r="AC40" i="32"/>
  <c r="AB40" i="32"/>
  <c r="AA40" i="32"/>
  <c r="Z40" i="32"/>
  <c r="Y40" i="32"/>
  <c r="X40" i="32"/>
  <c r="W40" i="32"/>
  <c r="V40" i="32"/>
  <c r="U40" i="32"/>
  <c r="T40" i="32"/>
  <c r="S40" i="32"/>
  <c r="R40" i="32"/>
  <c r="Q40" i="32"/>
  <c r="P40" i="32"/>
  <c r="O40" i="32"/>
  <c r="N40" i="32"/>
  <c r="M40" i="32"/>
  <c r="L40" i="32"/>
  <c r="K40" i="32"/>
  <c r="J40" i="32"/>
  <c r="I40" i="32"/>
  <c r="H40" i="32"/>
  <c r="G40" i="32"/>
  <c r="F40" i="32"/>
  <c r="E40" i="32"/>
  <c r="D40" i="32"/>
  <c r="C40" i="32"/>
  <c r="B40" i="32"/>
  <c r="AF40" i="31"/>
  <c r="AE40" i="31"/>
  <c r="AD40" i="31"/>
  <c r="AC40" i="31"/>
  <c r="AB40" i="31"/>
  <c r="AA40" i="31"/>
  <c r="Z40" i="31"/>
  <c r="Y40" i="31"/>
  <c r="X40" i="31"/>
  <c r="W40" i="31"/>
  <c r="V40" i="31"/>
  <c r="U40" i="31"/>
  <c r="T40" i="31"/>
  <c r="S40" i="31"/>
  <c r="R40" i="31"/>
  <c r="Q40" i="31"/>
  <c r="P40" i="31"/>
  <c r="O40" i="31"/>
  <c r="N40" i="31"/>
  <c r="M40" i="31"/>
  <c r="L40" i="31"/>
  <c r="K40" i="31"/>
  <c r="J40" i="31"/>
  <c r="I40" i="31"/>
  <c r="H40" i="31"/>
  <c r="G40" i="31"/>
  <c r="F40" i="31"/>
  <c r="E40" i="31"/>
  <c r="D40" i="31"/>
  <c r="C40" i="31"/>
  <c r="B40" i="31"/>
  <c r="AF40" i="30"/>
  <c r="AE40" i="30"/>
  <c r="AD40" i="30"/>
  <c r="AC40" i="30"/>
  <c r="AB40" i="30"/>
  <c r="AA40" i="30"/>
  <c r="Z40" i="30"/>
  <c r="Y40" i="30"/>
  <c r="X40" i="30"/>
  <c r="W40" i="30"/>
  <c r="V40" i="30"/>
  <c r="U40" i="30"/>
  <c r="T40" i="30"/>
  <c r="S40" i="30"/>
  <c r="R40" i="30"/>
  <c r="Q40" i="30"/>
  <c r="P40" i="30"/>
  <c r="O40" i="30"/>
  <c r="N40" i="30"/>
  <c r="M40" i="30"/>
  <c r="L40" i="30"/>
  <c r="K40" i="30"/>
  <c r="J40" i="30"/>
  <c r="I40" i="30"/>
  <c r="H40" i="30"/>
  <c r="G40" i="30"/>
  <c r="F40" i="30"/>
  <c r="E40" i="30"/>
  <c r="D40" i="30"/>
  <c r="C40" i="30"/>
  <c r="B40" i="30"/>
  <c r="Z40" i="2"/>
  <c r="Y40" i="2"/>
  <c r="AF40" i="2"/>
  <c r="AE40" i="2"/>
  <c r="AD40" i="2"/>
  <c r="AC40" i="2"/>
  <c r="AB40" i="2"/>
  <c r="AA40" i="2"/>
  <c r="X40" i="2"/>
  <c r="W40" i="2"/>
  <c r="V40" i="2"/>
  <c r="U40" i="2"/>
  <c r="T40" i="2"/>
  <c r="S40" i="2"/>
  <c r="Z30" i="2"/>
  <c r="Z29" i="2"/>
  <c r="Z23" i="2"/>
  <c r="Y23" i="2"/>
  <c r="X23" i="2"/>
  <c r="Z22" i="2"/>
  <c r="Y22" i="2"/>
  <c r="X22" i="2"/>
  <c r="Z21" i="2"/>
  <c r="Y21" i="2"/>
  <c r="X21" i="2"/>
  <c r="Z20" i="2"/>
  <c r="Y20" i="2"/>
  <c r="X20" i="2"/>
  <c r="Z14" i="2"/>
  <c r="Y14" i="2"/>
  <c r="Z13" i="2"/>
  <c r="Y13" i="2"/>
  <c r="X13" i="2"/>
  <c r="Z12" i="2"/>
  <c r="Y12" i="2"/>
  <c r="X12" i="2"/>
  <c r="Z11" i="2"/>
  <c r="Y11" i="2"/>
  <c r="X11" i="2"/>
  <c r="Z10" i="2"/>
  <c r="Y10" i="2"/>
  <c r="X10" i="2"/>
  <c r="Z6" i="2"/>
  <c r="Y6" i="2"/>
  <c r="X6" i="2"/>
  <c r="Z5" i="2"/>
  <c r="Y5" i="2"/>
  <c r="X5" i="2"/>
  <c r="Z4" i="2"/>
  <c r="Y4" i="2"/>
  <c r="X4" i="2"/>
  <c r="D241" i="7"/>
  <c r="C241" i="7" s="1"/>
  <c r="D240" i="7"/>
  <c r="C240" i="7" s="1"/>
  <c r="D239" i="7"/>
  <c r="C239" i="7" s="1"/>
  <c r="D238" i="7"/>
  <c r="C238" i="7" s="1"/>
  <c r="D237" i="7"/>
  <c r="C237" i="7" s="1"/>
  <c r="D236" i="7"/>
  <c r="C236" i="7" s="1"/>
  <c r="D235" i="7"/>
  <c r="C235" i="7" s="1"/>
  <c r="D234" i="7"/>
  <c r="C234" i="7" s="1"/>
  <c r="D233" i="7"/>
  <c r="C233" i="7" s="1"/>
  <c r="D232" i="7"/>
  <c r="C232" i="7" s="1"/>
  <c r="D231" i="7"/>
  <c r="C231" i="7" s="1"/>
  <c r="D230" i="7"/>
  <c r="C230" i="7" s="1"/>
  <c r="D229" i="7"/>
  <c r="C229" i="7" s="1"/>
  <c r="D228" i="7"/>
  <c r="C228" i="7" s="1"/>
  <c r="D227" i="7"/>
  <c r="C227" i="7" s="1"/>
  <c r="D226" i="7"/>
  <c r="C226" i="7" s="1"/>
  <c r="D225" i="7"/>
  <c r="C225" i="7" s="1"/>
  <c r="D224" i="7"/>
  <c r="C224" i="7" s="1"/>
  <c r="D223" i="7"/>
  <c r="C223" i="7" s="1"/>
  <c r="D222" i="7"/>
  <c r="C222" i="7" s="1"/>
  <c r="D221" i="7"/>
  <c r="C221" i="7" s="1"/>
  <c r="D220" i="7"/>
  <c r="C220" i="7" s="1"/>
  <c r="D219" i="7"/>
  <c r="C219" i="7" s="1"/>
  <c r="D218" i="7"/>
  <c r="C218" i="7" s="1"/>
  <c r="D217" i="7"/>
  <c r="C217" i="7" s="1"/>
  <c r="D216" i="7"/>
  <c r="C216" i="7" s="1"/>
  <c r="D215" i="7"/>
  <c r="C215" i="7" s="1"/>
  <c r="D214" i="7"/>
  <c r="C214" i="7" s="1"/>
  <c r="D213" i="7"/>
  <c r="C213" i="7" s="1"/>
  <c r="D212" i="7"/>
  <c r="C212" i="7" s="1"/>
  <c r="D211" i="7"/>
  <c r="C211" i="7" s="1"/>
  <c r="D210" i="7"/>
  <c r="C210" i="7" s="1"/>
  <c r="D209" i="7"/>
  <c r="C209" i="7" s="1"/>
  <c r="D208" i="7"/>
  <c r="C208" i="7" s="1"/>
  <c r="D207" i="7"/>
  <c r="C207" i="7" s="1"/>
  <c r="D206" i="7"/>
  <c r="C206" i="7" s="1"/>
  <c r="D205" i="7"/>
  <c r="C205" i="7" s="1"/>
  <c r="D204" i="7"/>
  <c r="C204" i="7" s="1"/>
  <c r="D203" i="7"/>
  <c r="C203" i="7" s="1"/>
  <c r="D202" i="7"/>
  <c r="C202" i="7" s="1"/>
  <c r="D201" i="7"/>
  <c r="C201" i="7" s="1"/>
  <c r="D200" i="7"/>
  <c r="C200" i="7" s="1"/>
  <c r="D199" i="7"/>
  <c r="C199" i="7" s="1"/>
  <c r="D198" i="7"/>
  <c r="C198" i="7" s="1"/>
  <c r="D197" i="7"/>
  <c r="C197" i="7" s="1"/>
  <c r="D196" i="7"/>
  <c r="C196" i="7" s="1"/>
  <c r="D195" i="7"/>
  <c r="C195" i="7" s="1"/>
  <c r="D194" i="7"/>
  <c r="C194" i="7" s="1"/>
  <c r="D193" i="7"/>
  <c r="C193" i="7" s="1"/>
  <c r="D192" i="7"/>
  <c r="C192" i="7" s="1"/>
  <c r="D191" i="7"/>
  <c r="C191" i="7" s="1"/>
  <c r="D190" i="7"/>
  <c r="C190" i="7" s="1"/>
  <c r="D189" i="7"/>
  <c r="C189" i="7" s="1"/>
  <c r="D188" i="7"/>
  <c r="C188" i="7" s="1"/>
  <c r="D187" i="7"/>
  <c r="C187" i="7" s="1"/>
  <c r="D186" i="7"/>
  <c r="C186" i="7" s="1"/>
  <c r="D185" i="7"/>
  <c r="C185" i="7" s="1"/>
  <c r="D184" i="7"/>
  <c r="C184" i="7" s="1"/>
  <c r="D183" i="7"/>
  <c r="C183" i="7" s="1"/>
  <c r="D182" i="7"/>
  <c r="C182" i="7" s="1"/>
  <c r="D181" i="7"/>
  <c r="C181" i="7" s="1"/>
  <c r="D180" i="7"/>
  <c r="C180" i="7" s="1"/>
  <c r="D179" i="7"/>
  <c r="C179" i="7" s="1"/>
  <c r="D178" i="7"/>
  <c r="C178" i="7" s="1"/>
  <c r="D177" i="7"/>
  <c r="C177" i="7" s="1"/>
  <c r="D176" i="7"/>
  <c r="C176" i="7" s="1"/>
  <c r="D175" i="7"/>
  <c r="C175" i="7" s="1"/>
  <c r="D174" i="7"/>
  <c r="C174" i="7" s="1"/>
  <c r="D173" i="7"/>
  <c r="C173" i="7" s="1"/>
  <c r="D172" i="7"/>
  <c r="C172" i="7" s="1"/>
  <c r="D171" i="7"/>
  <c r="C171" i="7" s="1"/>
  <c r="D170" i="7"/>
  <c r="C170" i="7" s="1"/>
  <c r="D169" i="7"/>
  <c r="C169" i="7" s="1"/>
  <c r="D168" i="7"/>
  <c r="C168" i="7" s="1"/>
  <c r="D167" i="7"/>
  <c r="C167" i="7" s="1"/>
  <c r="D166" i="7"/>
  <c r="C166" i="7" s="1"/>
  <c r="D165" i="7"/>
  <c r="C165" i="7" s="1"/>
  <c r="D164" i="7"/>
  <c r="C164" i="7" s="1"/>
  <c r="D163" i="7"/>
  <c r="C163" i="7" s="1"/>
  <c r="D162" i="7"/>
  <c r="C162" i="7" s="1"/>
  <c r="D161" i="7"/>
  <c r="C161" i="7" s="1"/>
  <c r="D160" i="7"/>
  <c r="C160" i="7" s="1"/>
  <c r="D159" i="7"/>
  <c r="C159" i="7" s="1"/>
  <c r="D158" i="7"/>
  <c r="C158" i="7" s="1"/>
  <c r="D157" i="7"/>
  <c r="C157" i="7" s="1"/>
  <c r="D156" i="7"/>
  <c r="C156" i="7" s="1"/>
  <c r="D155" i="7"/>
  <c r="C155" i="7" s="1"/>
  <c r="D154" i="7"/>
  <c r="C154" i="7" s="1"/>
  <c r="D153" i="7"/>
  <c r="C153" i="7" s="1"/>
  <c r="D152" i="7"/>
  <c r="C152" i="7" s="1"/>
  <c r="D151" i="7"/>
  <c r="C151" i="7" s="1"/>
  <c r="D150" i="7"/>
  <c r="C150" i="7" s="1"/>
  <c r="D149" i="7"/>
  <c r="C149" i="7" s="1"/>
  <c r="D148" i="7"/>
  <c r="C148" i="7" s="1"/>
  <c r="D147" i="7"/>
  <c r="C147" i="7" s="1"/>
  <c r="D146" i="7"/>
  <c r="C146" i="7" s="1"/>
  <c r="D145" i="7"/>
  <c r="C145" i="7" s="1"/>
  <c r="D144" i="7"/>
  <c r="C144" i="7" s="1"/>
  <c r="D143" i="7"/>
  <c r="C143" i="7" s="1"/>
  <c r="D142" i="7"/>
  <c r="C142" i="7" s="1"/>
  <c r="D141" i="7"/>
  <c r="C141" i="7" s="1"/>
  <c r="D140" i="7"/>
  <c r="C140" i="7" s="1"/>
  <c r="D139" i="7"/>
  <c r="C139" i="7" s="1"/>
  <c r="D138" i="7"/>
  <c r="C138" i="7" s="1"/>
  <c r="D137" i="7"/>
  <c r="C137" i="7" s="1"/>
  <c r="D136" i="7"/>
  <c r="C136" i="7" s="1"/>
  <c r="D135" i="7"/>
  <c r="C135" i="7" s="1"/>
  <c r="D134" i="7"/>
  <c r="C134" i="7" s="1"/>
  <c r="D133" i="7"/>
  <c r="C133" i="7" s="1"/>
  <c r="D132" i="7"/>
  <c r="C132" i="7" s="1"/>
  <c r="D131" i="7"/>
  <c r="C131" i="7" s="1"/>
  <c r="D130" i="7"/>
  <c r="C130" i="7" s="1"/>
  <c r="D129" i="7"/>
  <c r="C129" i="7" s="1"/>
  <c r="D128" i="7"/>
  <c r="C128" i="7" s="1"/>
  <c r="D127" i="7"/>
  <c r="C127" i="7" s="1"/>
  <c r="D126" i="7"/>
  <c r="C126" i="7" s="1"/>
  <c r="D125" i="7"/>
  <c r="C125" i="7" s="1"/>
  <c r="D124" i="7"/>
  <c r="C124" i="7" s="1"/>
  <c r="D123" i="7"/>
  <c r="C123" i="7" s="1"/>
  <c r="D122" i="7"/>
  <c r="C122" i="7" s="1"/>
  <c r="D121" i="7"/>
  <c r="C121" i="7" s="1"/>
  <c r="D120" i="7"/>
  <c r="C120" i="7" s="1"/>
  <c r="D119" i="7"/>
  <c r="C119" i="7" s="1"/>
  <c r="D118" i="7"/>
  <c r="C118" i="7" s="1"/>
  <c r="D117" i="7"/>
  <c r="C117" i="7" s="1"/>
  <c r="D116" i="7"/>
  <c r="C116" i="7" s="1"/>
  <c r="D115" i="7"/>
  <c r="C115" i="7" s="1"/>
  <c r="D114" i="7"/>
  <c r="C114" i="7" s="1"/>
  <c r="D113" i="7"/>
  <c r="C113" i="7" s="1"/>
  <c r="D112" i="7"/>
  <c r="C112" i="7" s="1"/>
  <c r="D111" i="7"/>
  <c r="C111" i="7" s="1"/>
  <c r="D110" i="7"/>
  <c r="C110" i="7" s="1"/>
  <c r="D109" i="7"/>
  <c r="C109" i="7" s="1"/>
  <c r="D108" i="7"/>
  <c r="C108" i="7" s="1"/>
  <c r="D107" i="7"/>
  <c r="C107" i="7" s="1"/>
  <c r="D106" i="7"/>
  <c r="C106" i="7" s="1"/>
  <c r="D105" i="7"/>
  <c r="C105" i="7" s="1"/>
  <c r="D104" i="7"/>
  <c r="C104" i="7" s="1"/>
  <c r="D103" i="7"/>
  <c r="C103" i="7" s="1"/>
  <c r="D102" i="7"/>
  <c r="C102" i="7" s="1"/>
  <c r="D101" i="7"/>
  <c r="C101" i="7" s="1"/>
  <c r="D100" i="7"/>
  <c r="C100" i="7" s="1"/>
  <c r="D99" i="7"/>
  <c r="C99" i="7" s="1"/>
  <c r="D98" i="7"/>
  <c r="C98" i="7" s="1"/>
  <c r="D97" i="7"/>
  <c r="C97" i="7" s="1"/>
  <c r="D96" i="7"/>
  <c r="C96" i="7" s="1"/>
  <c r="D95" i="7"/>
  <c r="C95" i="7" s="1"/>
  <c r="D94" i="7"/>
  <c r="C94" i="7" s="1"/>
  <c r="D93" i="7"/>
  <c r="C93" i="7" s="1"/>
  <c r="D92" i="7"/>
  <c r="C92" i="7" s="1"/>
  <c r="D91" i="7"/>
  <c r="C91" i="7" s="1"/>
  <c r="D90" i="7"/>
  <c r="C90" i="7" s="1"/>
  <c r="D89" i="7"/>
  <c r="C89" i="7" s="1"/>
  <c r="D88" i="7"/>
  <c r="C88" i="7" s="1"/>
  <c r="D87" i="7"/>
  <c r="C87" i="7" s="1"/>
  <c r="D86" i="7"/>
  <c r="C86" i="7" s="1"/>
  <c r="D85" i="7"/>
  <c r="C85" i="7" s="1"/>
  <c r="D84" i="7"/>
  <c r="C84" i="7" s="1"/>
  <c r="D83" i="7"/>
  <c r="C83" i="7" s="1"/>
  <c r="D82" i="7"/>
  <c r="C82" i="7" s="1"/>
  <c r="D81" i="7"/>
  <c r="C81" i="7" s="1"/>
  <c r="D80" i="7"/>
  <c r="C80" i="7" s="1"/>
  <c r="D79" i="7"/>
  <c r="C79" i="7" s="1"/>
  <c r="D78" i="7"/>
  <c r="C78" i="7" s="1"/>
  <c r="D77" i="7"/>
  <c r="C77" i="7" s="1"/>
  <c r="D76" i="7"/>
  <c r="C76" i="7" s="1"/>
  <c r="D75" i="7"/>
  <c r="C75" i="7" s="1"/>
  <c r="D74" i="7"/>
  <c r="C74" i="7" s="1"/>
  <c r="D73" i="7"/>
  <c r="C73" i="7" s="1"/>
  <c r="D72" i="7"/>
  <c r="C72" i="7" s="1"/>
  <c r="D71" i="7"/>
  <c r="C71" i="7" s="1"/>
  <c r="D70" i="7"/>
  <c r="C70" i="7" s="1"/>
  <c r="D69" i="7"/>
  <c r="C69" i="7" s="1"/>
  <c r="D68" i="7"/>
  <c r="C68" i="7" s="1"/>
  <c r="D67" i="7"/>
  <c r="C67" i="7" s="1"/>
  <c r="D66" i="7"/>
  <c r="C66" i="7" s="1"/>
  <c r="D65" i="7"/>
  <c r="C65" i="7" s="1"/>
  <c r="D64" i="7"/>
  <c r="C64" i="7" s="1"/>
  <c r="D63" i="7"/>
  <c r="C63" i="7" s="1"/>
  <c r="D62" i="7"/>
  <c r="C62" i="7" s="1"/>
  <c r="D61" i="7"/>
  <c r="C61" i="7" s="1"/>
  <c r="D60" i="7"/>
  <c r="C60" i="7" s="1"/>
  <c r="D59" i="7"/>
  <c r="C59" i="7" s="1"/>
  <c r="D58" i="7"/>
  <c r="C58" i="7" s="1"/>
  <c r="D57" i="7"/>
  <c r="C57" i="7" s="1"/>
  <c r="D56" i="7"/>
  <c r="C56" i="7" s="1"/>
  <c r="D55" i="7"/>
  <c r="C55" i="7" s="1"/>
  <c r="D54" i="7"/>
  <c r="C54" i="7" s="1"/>
  <c r="D53" i="7"/>
  <c r="C53" i="7" s="1"/>
  <c r="D52" i="7"/>
  <c r="C52" i="7" s="1"/>
  <c r="D51" i="7"/>
  <c r="C51" i="7" s="1"/>
  <c r="D50" i="7"/>
  <c r="C50" i="7" s="1"/>
  <c r="D49" i="7"/>
  <c r="C49" i="7" s="1"/>
  <c r="D48" i="7"/>
  <c r="C48" i="7" s="1"/>
  <c r="D47" i="7"/>
  <c r="C47" i="7" s="1"/>
  <c r="D46" i="7"/>
  <c r="C46" i="7" s="1"/>
  <c r="D45" i="7"/>
  <c r="C45" i="7" s="1"/>
  <c r="D44" i="7"/>
  <c r="C44" i="7" s="1"/>
  <c r="D43" i="7"/>
  <c r="C43" i="7" s="1"/>
  <c r="D42" i="7"/>
  <c r="C42" i="7" s="1"/>
  <c r="D41" i="7"/>
  <c r="C41" i="7" s="1"/>
  <c r="D40" i="7"/>
  <c r="C40" i="7" s="1"/>
  <c r="D39" i="7"/>
  <c r="C39" i="7" s="1"/>
  <c r="D38" i="7"/>
  <c r="C38" i="7" s="1"/>
  <c r="D37" i="7"/>
  <c r="C37" i="7" s="1"/>
  <c r="D36" i="7"/>
  <c r="C36" i="7" s="1"/>
  <c r="D35" i="7"/>
  <c r="C35" i="7" s="1"/>
  <c r="D34" i="7"/>
  <c r="C34" i="7" s="1"/>
  <c r="D33" i="7"/>
  <c r="C33" i="7" s="1"/>
  <c r="D32" i="7"/>
  <c r="C32" i="7" s="1"/>
  <c r="D31" i="7"/>
  <c r="C31" i="7" s="1"/>
  <c r="D30" i="7"/>
  <c r="C30" i="7" s="1"/>
  <c r="D29" i="7"/>
  <c r="C29" i="7" s="1"/>
  <c r="D28" i="7"/>
  <c r="C28" i="7" s="1"/>
  <c r="D27" i="7"/>
  <c r="C27" i="7" s="1"/>
  <c r="D26" i="7"/>
  <c r="C26" i="7" s="1"/>
  <c r="D25" i="7"/>
  <c r="C25" i="7" s="1"/>
  <c r="D24" i="7"/>
  <c r="C24" i="7" s="1"/>
  <c r="D23" i="7"/>
  <c r="C23" i="7" s="1"/>
  <c r="D22" i="7"/>
  <c r="C22" i="7" s="1"/>
  <c r="D21" i="7"/>
  <c r="C21" i="7" s="1"/>
  <c r="D20" i="7"/>
  <c r="C20" i="7" s="1"/>
  <c r="D19" i="7"/>
  <c r="C19" i="7" s="1"/>
  <c r="D18" i="7"/>
  <c r="C18" i="7" s="1"/>
  <c r="D17" i="7"/>
  <c r="C17" i="7" s="1"/>
  <c r="D16" i="7"/>
  <c r="C16" i="7" s="1"/>
  <c r="D15" i="7"/>
  <c r="C15" i="7" s="1"/>
  <c r="D14" i="7"/>
  <c r="C14" i="7" s="1"/>
  <c r="D13" i="7"/>
  <c r="C13" i="7" s="1"/>
  <c r="D12" i="7"/>
  <c r="C12" i="7" s="1"/>
  <c r="D11" i="7"/>
  <c r="C11" i="7" s="1"/>
  <c r="D10" i="7"/>
  <c r="C10" i="7" s="1"/>
  <c r="D9" i="7"/>
  <c r="C9" i="7" s="1"/>
  <c r="D8" i="7"/>
  <c r="C8" i="7" s="1"/>
  <c r="D7" i="7"/>
  <c r="C7" i="7" s="1"/>
  <c r="D6" i="7"/>
  <c r="C6" i="7" s="1"/>
  <c r="D5" i="7"/>
  <c r="C5" i="7" s="1"/>
  <c r="D4" i="7"/>
  <c r="C4" i="7" s="1"/>
  <c r="D3" i="7"/>
  <c r="C3" i="7" s="1"/>
  <c r="D2" i="7"/>
  <c r="C2" i="7" s="1"/>
  <c r="D101" i="41"/>
  <c r="C101" i="41" s="1"/>
  <c r="D100" i="41"/>
  <c r="C100" i="41" s="1"/>
  <c r="D99" i="41"/>
  <c r="C99" i="41" s="1"/>
  <c r="D98" i="41"/>
  <c r="C98" i="41" s="1"/>
  <c r="D97" i="41"/>
  <c r="C97" i="41" s="1"/>
  <c r="D96" i="41"/>
  <c r="C96" i="41" s="1"/>
  <c r="D95" i="41"/>
  <c r="C95" i="41" s="1"/>
  <c r="D94" i="41"/>
  <c r="C94" i="41" s="1"/>
  <c r="D93" i="41"/>
  <c r="C93" i="41" s="1"/>
  <c r="D92" i="41"/>
  <c r="C92" i="41" s="1"/>
  <c r="D91" i="41"/>
  <c r="C91" i="41" s="1"/>
  <c r="D90" i="41"/>
  <c r="C90" i="41" s="1"/>
  <c r="D89" i="41"/>
  <c r="C89" i="41" s="1"/>
  <c r="D88" i="41"/>
  <c r="C88" i="41" s="1"/>
  <c r="D87" i="41"/>
  <c r="C87" i="41" s="1"/>
  <c r="D86" i="41"/>
  <c r="C86" i="41" s="1"/>
  <c r="D85" i="41"/>
  <c r="C85" i="41" s="1"/>
  <c r="D84" i="41"/>
  <c r="C84" i="41" s="1"/>
  <c r="D83" i="41"/>
  <c r="C83" i="41" s="1"/>
  <c r="D82" i="41"/>
  <c r="C82" i="41" s="1"/>
  <c r="D81" i="41"/>
  <c r="C81" i="41" s="1"/>
  <c r="D80" i="41"/>
  <c r="C80" i="41" s="1"/>
  <c r="D79" i="41"/>
  <c r="C79" i="41" s="1"/>
  <c r="D78" i="41"/>
  <c r="C78" i="41" s="1"/>
  <c r="D77" i="41"/>
  <c r="C77" i="41" s="1"/>
  <c r="D76" i="41"/>
  <c r="C76" i="41" s="1"/>
  <c r="D75" i="41"/>
  <c r="C75" i="41" s="1"/>
  <c r="D74" i="41"/>
  <c r="C74" i="41" s="1"/>
  <c r="D73" i="41"/>
  <c r="C73" i="41" s="1"/>
  <c r="D72" i="41"/>
  <c r="C72" i="41" s="1"/>
  <c r="D71" i="41"/>
  <c r="C71" i="41" s="1"/>
  <c r="D70" i="41"/>
  <c r="C70" i="41" s="1"/>
  <c r="D69" i="41"/>
  <c r="C69" i="41" s="1"/>
  <c r="D68" i="41"/>
  <c r="C68" i="41" s="1"/>
  <c r="D67" i="41"/>
  <c r="C67" i="41" s="1"/>
  <c r="D66" i="41"/>
  <c r="C66" i="41" s="1"/>
  <c r="D65" i="41"/>
  <c r="C65" i="41" s="1"/>
  <c r="D64" i="41"/>
  <c r="C64" i="41" s="1"/>
  <c r="D63" i="41"/>
  <c r="C63" i="41" s="1"/>
  <c r="D62" i="41"/>
  <c r="C62" i="41" s="1"/>
  <c r="D61" i="41"/>
  <c r="C61" i="41" s="1"/>
  <c r="D60" i="41"/>
  <c r="C60" i="41" s="1"/>
  <c r="D59" i="41"/>
  <c r="C59" i="41" s="1"/>
  <c r="D58" i="41"/>
  <c r="C58" i="41" s="1"/>
  <c r="D57" i="41"/>
  <c r="C57" i="41" s="1"/>
  <c r="D56" i="41"/>
  <c r="C56" i="41" s="1"/>
  <c r="D55" i="41"/>
  <c r="C55" i="41" s="1"/>
  <c r="D54" i="41"/>
  <c r="C54" i="41" s="1"/>
  <c r="D53" i="41"/>
  <c r="C53" i="41" s="1"/>
  <c r="D52" i="41"/>
  <c r="C52" i="41" s="1"/>
  <c r="D51" i="41"/>
  <c r="C51" i="41" s="1"/>
  <c r="D50" i="41"/>
  <c r="C50" i="41" s="1"/>
  <c r="D49" i="41"/>
  <c r="C49" i="41" s="1"/>
  <c r="D48" i="41"/>
  <c r="C48" i="41" s="1"/>
  <c r="D47" i="41"/>
  <c r="C47" i="41" s="1"/>
  <c r="D46" i="41"/>
  <c r="C46" i="41" s="1"/>
  <c r="D45" i="41"/>
  <c r="C45" i="41" s="1"/>
  <c r="D44" i="41"/>
  <c r="C44" i="41" s="1"/>
  <c r="D43" i="41"/>
  <c r="C43" i="41" s="1"/>
  <c r="D42" i="41"/>
  <c r="C42" i="41" s="1"/>
  <c r="D41" i="41"/>
  <c r="C41" i="41" s="1"/>
  <c r="D40" i="41"/>
  <c r="C40" i="41" s="1"/>
  <c r="D39" i="41"/>
  <c r="C39" i="41" s="1"/>
  <c r="D38" i="41"/>
  <c r="C38" i="41" s="1"/>
  <c r="D37" i="41"/>
  <c r="C37" i="41" s="1"/>
  <c r="D36" i="41"/>
  <c r="C36" i="41" s="1"/>
  <c r="D35" i="41"/>
  <c r="C35" i="41" s="1"/>
  <c r="D34" i="41"/>
  <c r="C34" i="41" s="1"/>
  <c r="D33" i="41"/>
  <c r="C33" i="41" s="1"/>
  <c r="D32" i="41"/>
  <c r="C32" i="41" s="1"/>
  <c r="D31" i="41"/>
  <c r="C31" i="41" s="1"/>
  <c r="D30" i="41"/>
  <c r="C30" i="41" s="1"/>
  <c r="D29" i="41"/>
  <c r="C29" i="41" s="1"/>
  <c r="D28" i="41"/>
  <c r="C28" i="41" s="1"/>
  <c r="D27" i="41"/>
  <c r="C27" i="41" s="1"/>
  <c r="D26" i="41"/>
  <c r="C26" i="41" s="1"/>
  <c r="D25" i="41"/>
  <c r="C25" i="41" s="1"/>
  <c r="D24" i="41"/>
  <c r="C24" i="41" s="1"/>
  <c r="D23" i="41"/>
  <c r="C23" i="41" s="1"/>
  <c r="D22" i="41"/>
  <c r="C22" i="41" s="1"/>
  <c r="D21" i="41"/>
  <c r="C21" i="41" s="1"/>
  <c r="D20" i="41"/>
  <c r="C20" i="41" s="1"/>
  <c r="D19" i="41"/>
  <c r="C19" i="41" s="1"/>
  <c r="D18" i="41"/>
  <c r="C18" i="41" s="1"/>
  <c r="D17" i="41"/>
  <c r="C17" i="41" s="1"/>
  <c r="D16" i="41"/>
  <c r="C16" i="41" s="1"/>
  <c r="D15" i="41"/>
  <c r="C15" i="41" s="1"/>
  <c r="D14" i="41"/>
  <c r="C14" i="41" s="1"/>
  <c r="D13" i="41"/>
  <c r="C13" i="41" s="1"/>
  <c r="D12" i="41"/>
  <c r="C12" i="41" s="1"/>
  <c r="D11" i="41"/>
  <c r="C11" i="41" s="1"/>
  <c r="D10" i="41"/>
  <c r="C10" i="41" s="1"/>
  <c r="D9" i="41"/>
  <c r="C9" i="41" s="1"/>
  <c r="D8" i="41"/>
  <c r="C8" i="41" s="1"/>
  <c r="D7" i="41"/>
  <c r="C7" i="41" s="1"/>
  <c r="D6" i="41"/>
  <c r="C6" i="41" s="1"/>
  <c r="D5" i="41"/>
  <c r="C5" i="41" s="1"/>
  <c r="D4" i="41"/>
  <c r="C4" i="41" s="1"/>
  <c r="D3" i="41"/>
  <c r="C3" i="41" s="1"/>
  <c r="D2" i="41"/>
  <c r="C2" i="41" s="1"/>
  <c r="D161" i="23"/>
  <c r="C161" i="23" s="1"/>
  <c r="D160" i="23"/>
  <c r="C160" i="23" s="1"/>
  <c r="D159" i="23"/>
  <c r="C159" i="23" s="1"/>
  <c r="D158" i="23"/>
  <c r="C158" i="23" s="1"/>
  <c r="D157" i="23"/>
  <c r="C157" i="23" s="1"/>
  <c r="D156" i="23"/>
  <c r="C156" i="23" s="1"/>
  <c r="D155" i="23"/>
  <c r="C155" i="23" s="1"/>
  <c r="D154" i="23"/>
  <c r="C154" i="23" s="1"/>
  <c r="D153" i="23"/>
  <c r="C153" i="23" s="1"/>
  <c r="D152" i="23"/>
  <c r="C152" i="23" s="1"/>
  <c r="D151" i="23"/>
  <c r="C151" i="23" s="1"/>
  <c r="D150" i="23"/>
  <c r="C150" i="23" s="1"/>
  <c r="D149" i="23"/>
  <c r="C149" i="23" s="1"/>
  <c r="D148" i="23"/>
  <c r="C148" i="23" s="1"/>
  <c r="D147" i="23"/>
  <c r="C147" i="23" s="1"/>
  <c r="D146" i="23"/>
  <c r="C146" i="23" s="1"/>
  <c r="D145" i="23"/>
  <c r="C145" i="23" s="1"/>
  <c r="D144" i="23"/>
  <c r="C144" i="23" s="1"/>
  <c r="D143" i="23"/>
  <c r="C143" i="23" s="1"/>
  <c r="D142" i="23"/>
  <c r="C142" i="23" s="1"/>
  <c r="D141" i="23"/>
  <c r="C141" i="23" s="1"/>
  <c r="D140" i="23"/>
  <c r="C140" i="23" s="1"/>
  <c r="D139" i="23"/>
  <c r="C139" i="23" s="1"/>
  <c r="D138" i="23"/>
  <c r="C138" i="23" s="1"/>
  <c r="D137" i="23"/>
  <c r="C137" i="23" s="1"/>
  <c r="D136" i="23"/>
  <c r="C136" i="23" s="1"/>
  <c r="D135" i="23"/>
  <c r="C135" i="23" s="1"/>
  <c r="D134" i="23"/>
  <c r="C134" i="23" s="1"/>
  <c r="D133" i="23"/>
  <c r="C133" i="23" s="1"/>
  <c r="D132" i="23"/>
  <c r="C132" i="23" s="1"/>
  <c r="D131" i="23"/>
  <c r="C131" i="23" s="1"/>
  <c r="D130" i="23"/>
  <c r="C130" i="23" s="1"/>
  <c r="D129" i="23"/>
  <c r="C129" i="23" s="1"/>
  <c r="D128" i="23"/>
  <c r="C128" i="23" s="1"/>
  <c r="D127" i="23"/>
  <c r="C127" i="23" s="1"/>
  <c r="D126" i="23"/>
  <c r="C126" i="23" s="1"/>
  <c r="D125" i="23"/>
  <c r="C125" i="23" s="1"/>
  <c r="D124" i="23"/>
  <c r="C124" i="23" s="1"/>
  <c r="D123" i="23"/>
  <c r="C123" i="23" s="1"/>
  <c r="D122" i="23"/>
  <c r="C122" i="23" s="1"/>
  <c r="D121" i="23"/>
  <c r="C121" i="23" s="1"/>
  <c r="D120" i="23"/>
  <c r="C120" i="23" s="1"/>
  <c r="D119" i="23"/>
  <c r="C119" i="23" s="1"/>
  <c r="D118" i="23"/>
  <c r="C118" i="23" s="1"/>
  <c r="D117" i="23"/>
  <c r="C117" i="23" s="1"/>
  <c r="D116" i="23"/>
  <c r="C116" i="23" s="1"/>
  <c r="D115" i="23"/>
  <c r="C115" i="23" s="1"/>
  <c r="D114" i="23"/>
  <c r="C114" i="23" s="1"/>
  <c r="D113" i="23"/>
  <c r="C113" i="23" s="1"/>
  <c r="D112" i="23"/>
  <c r="C112" i="23" s="1"/>
  <c r="D111" i="23"/>
  <c r="C111" i="23" s="1"/>
  <c r="D110" i="23"/>
  <c r="C110" i="23" s="1"/>
  <c r="D109" i="23"/>
  <c r="C109" i="23" s="1"/>
  <c r="D108" i="23"/>
  <c r="C108" i="23" s="1"/>
  <c r="D107" i="23"/>
  <c r="C107" i="23" s="1"/>
  <c r="D106" i="23"/>
  <c r="C106" i="23" s="1"/>
  <c r="D105" i="23"/>
  <c r="C105" i="23" s="1"/>
  <c r="D104" i="23"/>
  <c r="C104" i="23" s="1"/>
  <c r="D103" i="23"/>
  <c r="C103" i="23" s="1"/>
  <c r="D102" i="23"/>
  <c r="C102" i="23" s="1"/>
  <c r="D101" i="23"/>
  <c r="C101" i="23" s="1"/>
  <c r="D100" i="23"/>
  <c r="C100" i="23" s="1"/>
  <c r="D99" i="23"/>
  <c r="C99" i="23" s="1"/>
  <c r="D98" i="23"/>
  <c r="C98" i="23" s="1"/>
  <c r="D97" i="23"/>
  <c r="C97" i="23" s="1"/>
  <c r="D96" i="23"/>
  <c r="C96" i="23" s="1"/>
  <c r="D95" i="23"/>
  <c r="C95" i="23" s="1"/>
  <c r="D94" i="23"/>
  <c r="C94" i="23" s="1"/>
  <c r="D93" i="23"/>
  <c r="C93" i="23" s="1"/>
  <c r="D92" i="23"/>
  <c r="C92" i="23" s="1"/>
  <c r="D91" i="23"/>
  <c r="C91" i="23" s="1"/>
  <c r="D90" i="23"/>
  <c r="C90" i="23" s="1"/>
  <c r="D89" i="23"/>
  <c r="C89" i="23" s="1"/>
  <c r="D88" i="23"/>
  <c r="C88" i="23" s="1"/>
  <c r="D87" i="23"/>
  <c r="C87" i="23" s="1"/>
  <c r="D86" i="23"/>
  <c r="C86" i="23" s="1"/>
  <c r="D85" i="23"/>
  <c r="C85" i="23" s="1"/>
  <c r="D84" i="23"/>
  <c r="C84" i="23" s="1"/>
  <c r="D83" i="23"/>
  <c r="C83" i="23" s="1"/>
  <c r="D82" i="23"/>
  <c r="C82" i="23" s="1"/>
  <c r="D81" i="23"/>
  <c r="C81" i="23" s="1"/>
  <c r="D80" i="23"/>
  <c r="C80" i="23" s="1"/>
  <c r="D79" i="23"/>
  <c r="C79" i="23" s="1"/>
  <c r="D78" i="23"/>
  <c r="C78" i="23" s="1"/>
  <c r="D77" i="23"/>
  <c r="C77" i="23" s="1"/>
  <c r="D76" i="23"/>
  <c r="C76" i="23" s="1"/>
  <c r="D75" i="23"/>
  <c r="C75" i="23" s="1"/>
  <c r="D74" i="23"/>
  <c r="C74" i="23" s="1"/>
  <c r="D73" i="23"/>
  <c r="C73" i="23" s="1"/>
  <c r="D72" i="23"/>
  <c r="C72" i="23" s="1"/>
  <c r="D71" i="23"/>
  <c r="C71" i="23" s="1"/>
  <c r="D70" i="23"/>
  <c r="C70" i="23" s="1"/>
  <c r="D69" i="23"/>
  <c r="C69" i="23" s="1"/>
  <c r="D68" i="23"/>
  <c r="C68" i="23" s="1"/>
  <c r="D67" i="23"/>
  <c r="C67" i="23" s="1"/>
  <c r="D66" i="23"/>
  <c r="C66" i="23" s="1"/>
  <c r="D65" i="23"/>
  <c r="C65" i="23" s="1"/>
  <c r="D64" i="23"/>
  <c r="C64" i="23" s="1"/>
  <c r="D63" i="23"/>
  <c r="C63" i="23" s="1"/>
  <c r="D62" i="23"/>
  <c r="C62" i="23" s="1"/>
  <c r="D61" i="23"/>
  <c r="C61" i="23" s="1"/>
  <c r="D60" i="23"/>
  <c r="C60" i="23" s="1"/>
  <c r="D59" i="23"/>
  <c r="C59" i="23" s="1"/>
  <c r="D58" i="23"/>
  <c r="C58" i="23" s="1"/>
  <c r="D57" i="23"/>
  <c r="C57" i="23" s="1"/>
  <c r="D56" i="23"/>
  <c r="C56" i="23" s="1"/>
  <c r="D55" i="23"/>
  <c r="C55" i="23" s="1"/>
  <c r="D54" i="23"/>
  <c r="C54" i="23" s="1"/>
  <c r="D53" i="23"/>
  <c r="C53" i="23" s="1"/>
  <c r="D52" i="23"/>
  <c r="C52" i="23" s="1"/>
  <c r="D51" i="23"/>
  <c r="C51" i="23" s="1"/>
  <c r="D50" i="23"/>
  <c r="C50" i="23" s="1"/>
  <c r="D49" i="23"/>
  <c r="C49" i="23" s="1"/>
  <c r="D48" i="23"/>
  <c r="C48" i="23" s="1"/>
  <c r="D47" i="23"/>
  <c r="C47" i="23" s="1"/>
  <c r="D46" i="23"/>
  <c r="C46" i="23" s="1"/>
  <c r="D45" i="23"/>
  <c r="C45" i="23" s="1"/>
  <c r="D44" i="23"/>
  <c r="C44" i="23" s="1"/>
  <c r="D43" i="23"/>
  <c r="C43" i="23" s="1"/>
  <c r="D42" i="23"/>
  <c r="C42" i="23" s="1"/>
  <c r="D41" i="23"/>
  <c r="C41" i="23" s="1"/>
  <c r="D40" i="23"/>
  <c r="C40" i="23" s="1"/>
  <c r="D39" i="23"/>
  <c r="C39" i="23" s="1"/>
  <c r="D38" i="23"/>
  <c r="C38" i="23" s="1"/>
  <c r="D37" i="23"/>
  <c r="C37" i="23" s="1"/>
  <c r="D36" i="23"/>
  <c r="C36" i="23" s="1"/>
  <c r="D35" i="23"/>
  <c r="C35" i="23" s="1"/>
  <c r="D34" i="23"/>
  <c r="C34" i="23" s="1"/>
  <c r="D33" i="23"/>
  <c r="C33" i="23" s="1"/>
  <c r="D32" i="23"/>
  <c r="C32" i="23" s="1"/>
  <c r="D31" i="23"/>
  <c r="C31" i="23" s="1"/>
  <c r="D30" i="23"/>
  <c r="C30" i="23" s="1"/>
  <c r="D29" i="23"/>
  <c r="C29" i="23" s="1"/>
  <c r="D28" i="23"/>
  <c r="C28" i="23" s="1"/>
  <c r="D27" i="23"/>
  <c r="C27" i="23" s="1"/>
  <c r="D26" i="23"/>
  <c r="C26" i="23" s="1"/>
  <c r="D25" i="23"/>
  <c r="C25" i="23" s="1"/>
  <c r="D24" i="23"/>
  <c r="C24" i="23" s="1"/>
  <c r="D23" i="23"/>
  <c r="C23" i="23" s="1"/>
  <c r="D22" i="23"/>
  <c r="C22" i="23" s="1"/>
  <c r="D21" i="23"/>
  <c r="C21" i="23" s="1"/>
  <c r="D20" i="23"/>
  <c r="C20" i="23" s="1"/>
  <c r="D19" i="23"/>
  <c r="C19" i="23" s="1"/>
  <c r="D18" i="23"/>
  <c r="C18" i="23" s="1"/>
  <c r="D17" i="23"/>
  <c r="C17" i="23" s="1"/>
  <c r="D16" i="23"/>
  <c r="C16" i="23" s="1"/>
  <c r="D15" i="23"/>
  <c r="C15" i="23" s="1"/>
  <c r="D14" i="23"/>
  <c r="C14" i="23" s="1"/>
  <c r="D13" i="23"/>
  <c r="C13" i="23" s="1"/>
  <c r="D12" i="23"/>
  <c r="C12" i="23" s="1"/>
  <c r="D11" i="23"/>
  <c r="C11" i="23" s="1"/>
  <c r="D10" i="23"/>
  <c r="C10" i="23" s="1"/>
  <c r="D9" i="23"/>
  <c r="C9" i="23" s="1"/>
  <c r="D8" i="23"/>
  <c r="C8" i="23" s="1"/>
  <c r="D7" i="23"/>
  <c r="C7" i="23" s="1"/>
  <c r="D6" i="23"/>
  <c r="C6" i="23" s="1"/>
  <c r="D5" i="23"/>
  <c r="C5" i="23" s="1"/>
  <c r="D4" i="23"/>
  <c r="C4" i="23" s="1"/>
  <c r="D3" i="23"/>
  <c r="C3" i="23" s="1"/>
  <c r="D2" i="23"/>
  <c r="C2" i="23" s="1"/>
  <c r="D121" i="20"/>
  <c r="C121" i="20" s="1"/>
  <c r="D120" i="20"/>
  <c r="C120" i="20" s="1"/>
  <c r="D119" i="20"/>
  <c r="C119" i="20" s="1"/>
  <c r="D118" i="20"/>
  <c r="C118" i="20" s="1"/>
  <c r="D117" i="20"/>
  <c r="C117" i="20" s="1"/>
  <c r="D116" i="20"/>
  <c r="C116" i="20" s="1"/>
  <c r="D115" i="20"/>
  <c r="C115" i="20" s="1"/>
  <c r="D114" i="20"/>
  <c r="C114" i="20" s="1"/>
  <c r="D113" i="20"/>
  <c r="C113" i="20" s="1"/>
  <c r="D112" i="20"/>
  <c r="C112" i="20" s="1"/>
  <c r="D111" i="20"/>
  <c r="C111" i="20" s="1"/>
  <c r="D110" i="20"/>
  <c r="C110" i="20" s="1"/>
  <c r="D109" i="20"/>
  <c r="C109" i="20" s="1"/>
  <c r="D108" i="20"/>
  <c r="C108" i="20" s="1"/>
  <c r="D107" i="20"/>
  <c r="C107" i="20" s="1"/>
  <c r="D106" i="20"/>
  <c r="C106" i="20" s="1"/>
  <c r="D105" i="20"/>
  <c r="C105" i="20" s="1"/>
  <c r="D104" i="20"/>
  <c r="C104" i="20" s="1"/>
  <c r="D103" i="20"/>
  <c r="C103" i="20" s="1"/>
  <c r="D102" i="20"/>
  <c r="C102" i="20" s="1"/>
  <c r="D101" i="20"/>
  <c r="C101" i="20" s="1"/>
  <c r="D100" i="20"/>
  <c r="C100" i="20" s="1"/>
  <c r="D99" i="20"/>
  <c r="C99" i="20" s="1"/>
  <c r="D98" i="20"/>
  <c r="C98" i="20" s="1"/>
  <c r="D97" i="20"/>
  <c r="C97" i="20" s="1"/>
  <c r="D96" i="20"/>
  <c r="C96" i="20" s="1"/>
  <c r="D95" i="20"/>
  <c r="C95" i="20" s="1"/>
  <c r="D94" i="20"/>
  <c r="C94" i="20" s="1"/>
  <c r="D93" i="20"/>
  <c r="C93" i="20" s="1"/>
  <c r="D92" i="20"/>
  <c r="C92" i="20" s="1"/>
  <c r="D91" i="20"/>
  <c r="C91" i="20" s="1"/>
  <c r="D90" i="20"/>
  <c r="C90" i="20" s="1"/>
  <c r="D89" i="20"/>
  <c r="C89" i="20" s="1"/>
  <c r="D88" i="20"/>
  <c r="C88" i="20" s="1"/>
  <c r="D87" i="20"/>
  <c r="C87" i="20" s="1"/>
  <c r="D86" i="20"/>
  <c r="C86" i="20" s="1"/>
  <c r="D85" i="20"/>
  <c r="C85" i="20" s="1"/>
  <c r="D84" i="20"/>
  <c r="C84" i="20" s="1"/>
  <c r="D83" i="20"/>
  <c r="C83" i="20" s="1"/>
  <c r="D82" i="20"/>
  <c r="C82" i="20" s="1"/>
  <c r="D81" i="20"/>
  <c r="C81" i="20" s="1"/>
  <c r="D80" i="20"/>
  <c r="C80" i="20" s="1"/>
  <c r="D79" i="20"/>
  <c r="C79" i="20" s="1"/>
  <c r="D78" i="20"/>
  <c r="C78" i="20" s="1"/>
  <c r="D77" i="20"/>
  <c r="C77" i="20" s="1"/>
  <c r="D76" i="20"/>
  <c r="C76" i="20" s="1"/>
  <c r="D75" i="20"/>
  <c r="C75" i="20" s="1"/>
  <c r="D74" i="20"/>
  <c r="C74" i="20" s="1"/>
  <c r="D73" i="20"/>
  <c r="C73" i="20" s="1"/>
  <c r="D72" i="20"/>
  <c r="C72" i="20" s="1"/>
  <c r="D71" i="20"/>
  <c r="C71" i="20" s="1"/>
  <c r="D70" i="20"/>
  <c r="C70" i="20" s="1"/>
  <c r="D69" i="20"/>
  <c r="C69" i="20" s="1"/>
  <c r="D68" i="20"/>
  <c r="C68" i="20" s="1"/>
  <c r="D67" i="20"/>
  <c r="C67" i="20" s="1"/>
  <c r="D66" i="20"/>
  <c r="C66" i="20" s="1"/>
  <c r="D65" i="20"/>
  <c r="C65" i="20" s="1"/>
  <c r="D64" i="20"/>
  <c r="C64" i="20" s="1"/>
  <c r="D63" i="20"/>
  <c r="C63" i="20" s="1"/>
  <c r="D62" i="20"/>
  <c r="C62" i="20" s="1"/>
  <c r="D61" i="20"/>
  <c r="C61" i="20" s="1"/>
  <c r="D60" i="20"/>
  <c r="C60" i="20" s="1"/>
  <c r="D59" i="20"/>
  <c r="C59" i="20" s="1"/>
  <c r="D58" i="20"/>
  <c r="C58" i="20" s="1"/>
  <c r="D57" i="20"/>
  <c r="C57" i="20" s="1"/>
  <c r="D56" i="20"/>
  <c r="C56" i="20" s="1"/>
  <c r="D55" i="20"/>
  <c r="C55" i="20" s="1"/>
  <c r="D54" i="20"/>
  <c r="C54" i="20" s="1"/>
  <c r="D53" i="20"/>
  <c r="C53" i="20" s="1"/>
  <c r="D52" i="20"/>
  <c r="C52" i="20" s="1"/>
  <c r="D51" i="20"/>
  <c r="C51" i="20" s="1"/>
  <c r="D50" i="20"/>
  <c r="C50" i="20" s="1"/>
  <c r="D49" i="20"/>
  <c r="C49" i="20" s="1"/>
  <c r="D48" i="20"/>
  <c r="C48" i="20" s="1"/>
  <c r="D47" i="20"/>
  <c r="C47" i="20" s="1"/>
  <c r="D46" i="20"/>
  <c r="C46" i="20" s="1"/>
  <c r="D45" i="20"/>
  <c r="C45" i="20" s="1"/>
  <c r="D44" i="20"/>
  <c r="C44" i="20" s="1"/>
  <c r="D43" i="20"/>
  <c r="C43" i="20" s="1"/>
  <c r="D42" i="20"/>
  <c r="C42" i="20" s="1"/>
  <c r="D41" i="20"/>
  <c r="C41" i="20" s="1"/>
  <c r="D40" i="20"/>
  <c r="C40" i="20" s="1"/>
  <c r="D39" i="20"/>
  <c r="C39" i="20" s="1"/>
  <c r="D38" i="20"/>
  <c r="C38" i="20" s="1"/>
  <c r="D37" i="20"/>
  <c r="C37" i="20" s="1"/>
  <c r="D36" i="20"/>
  <c r="C36" i="20" s="1"/>
  <c r="D35" i="20"/>
  <c r="C35" i="20" s="1"/>
  <c r="D34" i="20"/>
  <c r="C34" i="20" s="1"/>
  <c r="D33" i="20"/>
  <c r="C33" i="20" s="1"/>
  <c r="D32" i="20"/>
  <c r="C32" i="20" s="1"/>
  <c r="D31" i="20"/>
  <c r="C31" i="20" s="1"/>
  <c r="D30" i="20"/>
  <c r="C30" i="20" s="1"/>
  <c r="D29" i="20"/>
  <c r="C29" i="20" s="1"/>
  <c r="D28" i="20"/>
  <c r="C28" i="20" s="1"/>
  <c r="D27" i="20"/>
  <c r="C27" i="20" s="1"/>
  <c r="D26" i="20"/>
  <c r="C26" i="20" s="1"/>
  <c r="D25" i="20"/>
  <c r="C25" i="20" s="1"/>
  <c r="D24" i="20"/>
  <c r="C24" i="20" s="1"/>
  <c r="D23" i="20"/>
  <c r="C23" i="20" s="1"/>
  <c r="D22" i="20"/>
  <c r="C22" i="20" s="1"/>
  <c r="D21" i="20"/>
  <c r="C21" i="20" s="1"/>
  <c r="D20" i="20"/>
  <c r="C20" i="20" s="1"/>
  <c r="D19" i="20"/>
  <c r="C19" i="20" s="1"/>
  <c r="D18" i="20"/>
  <c r="C18" i="20" s="1"/>
  <c r="D17" i="20"/>
  <c r="C17" i="20" s="1"/>
  <c r="D16" i="20"/>
  <c r="C16" i="20" s="1"/>
  <c r="D15" i="20"/>
  <c r="C15" i="20" s="1"/>
  <c r="D14" i="20"/>
  <c r="C14" i="20" s="1"/>
  <c r="D13" i="20"/>
  <c r="C13" i="20" s="1"/>
  <c r="D12" i="20"/>
  <c r="C12" i="20" s="1"/>
  <c r="D11" i="20"/>
  <c r="C11" i="20" s="1"/>
  <c r="D10" i="20"/>
  <c r="C10" i="20" s="1"/>
  <c r="D9" i="20"/>
  <c r="C9" i="20" s="1"/>
  <c r="D8" i="20"/>
  <c r="C8" i="20" s="1"/>
  <c r="D7" i="20"/>
  <c r="C7" i="20" s="1"/>
  <c r="D6" i="20"/>
  <c r="C6" i="20" s="1"/>
  <c r="D5" i="20"/>
  <c r="C5" i="20" s="1"/>
  <c r="D4" i="20"/>
  <c r="C4" i="20" s="1"/>
  <c r="D3" i="20"/>
  <c r="C3" i="20" s="1"/>
  <c r="D2" i="20"/>
  <c r="C2" i="20" s="1"/>
  <c r="D141" i="50"/>
  <c r="C141" i="50" s="1"/>
  <c r="D140" i="50"/>
  <c r="C140" i="50" s="1"/>
  <c r="D139" i="50"/>
  <c r="C139" i="50" s="1"/>
  <c r="D138" i="50"/>
  <c r="C138" i="50" s="1"/>
  <c r="D137" i="50"/>
  <c r="C137" i="50" s="1"/>
  <c r="D136" i="50"/>
  <c r="C136" i="50" s="1"/>
  <c r="D135" i="50"/>
  <c r="C135" i="50" s="1"/>
  <c r="D134" i="50"/>
  <c r="C134" i="50" s="1"/>
  <c r="D133" i="50"/>
  <c r="C133" i="50" s="1"/>
  <c r="D132" i="50"/>
  <c r="C132" i="50" s="1"/>
  <c r="D131" i="50"/>
  <c r="C131" i="50" s="1"/>
  <c r="D130" i="50"/>
  <c r="C130" i="50" s="1"/>
  <c r="D129" i="50"/>
  <c r="C129" i="50" s="1"/>
  <c r="D128" i="50"/>
  <c r="C128" i="50" s="1"/>
  <c r="D127" i="50"/>
  <c r="C127" i="50" s="1"/>
  <c r="D126" i="50"/>
  <c r="C126" i="50" s="1"/>
  <c r="D125" i="50"/>
  <c r="C125" i="50" s="1"/>
  <c r="D124" i="50"/>
  <c r="C124" i="50" s="1"/>
  <c r="D123" i="50"/>
  <c r="C123" i="50" s="1"/>
  <c r="D122" i="50"/>
  <c r="C122" i="50" s="1"/>
  <c r="D121" i="50"/>
  <c r="C121" i="50" s="1"/>
  <c r="D120" i="50"/>
  <c r="C120" i="50" s="1"/>
  <c r="D119" i="50"/>
  <c r="C119" i="50" s="1"/>
  <c r="D118" i="50"/>
  <c r="C118" i="50" s="1"/>
  <c r="D117" i="50"/>
  <c r="C117" i="50" s="1"/>
  <c r="D116" i="50"/>
  <c r="C116" i="50" s="1"/>
  <c r="D115" i="50"/>
  <c r="C115" i="50" s="1"/>
  <c r="D114" i="50"/>
  <c r="C114" i="50" s="1"/>
  <c r="D113" i="50"/>
  <c r="C113" i="50" s="1"/>
  <c r="D112" i="50"/>
  <c r="C112" i="50" s="1"/>
  <c r="D111" i="50"/>
  <c r="C111" i="50" s="1"/>
  <c r="D110" i="50"/>
  <c r="C110" i="50" s="1"/>
  <c r="D109" i="50"/>
  <c r="C109" i="50" s="1"/>
  <c r="D108" i="50"/>
  <c r="C108" i="50" s="1"/>
  <c r="D107" i="50"/>
  <c r="C107" i="50" s="1"/>
  <c r="D106" i="50"/>
  <c r="C106" i="50" s="1"/>
  <c r="D105" i="50"/>
  <c r="C105" i="50" s="1"/>
  <c r="D104" i="50"/>
  <c r="C104" i="50" s="1"/>
  <c r="D103" i="50"/>
  <c r="C103" i="50" s="1"/>
  <c r="D102" i="50"/>
  <c r="C102" i="50" s="1"/>
  <c r="D101" i="50"/>
  <c r="C101" i="50" s="1"/>
  <c r="D100" i="50"/>
  <c r="C100" i="50" s="1"/>
  <c r="D99" i="50"/>
  <c r="C99" i="50" s="1"/>
  <c r="D98" i="50"/>
  <c r="C98" i="50" s="1"/>
  <c r="D97" i="50"/>
  <c r="C97" i="50" s="1"/>
  <c r="D96" i="50"/>
  <c r="C96" i="50" s="1"/>
  <c r="D95" i="50"/>
  <c r="C95" i="50" s="1"/>
  <c r="D94" i="50"/>
  <c r="C94" i="50" s="1"/>
  <c r="D93" i="50"/>
  <c r="C93" i="50" s="1"/>
  <c r="D92" i="50"/>
  <c r="C92" i="50" s="1"/>
  <c r="D91" i="50"/>
  <c r="C91" i="50" s="1"/>
  <c r="D90" i="50"/>
  <c r="C90" i="50" s="1"/>
  <c r="D89" i="50"/>
  <c r="C89" i="50" s="1"/>
  <c r="D88" i="50"/>
  <c r="C88" i="50" s="1"/>
  <c r="D87" i="50"/>
  <c r="C87" i="50" s="1"/>
  <c r="D86" i="50"/>
  <c r="C86" i="50" s="1"/>
  <c r="D85" i="50"/>
  <c r="C85" i="50" s="1"/>
  <c r="D84" i="50"/>
  <c r="C84" i="50" s="1"/>
  <c r="D83" i="50"/>
  <c r="C83" i="50" s="1"/>
  <c r="D82" i="50"/>
  <c r="C82" i="50" s="1"/>
  <c r="D81" i="50"/>
  <c r="C81" i="50" s="1"/>
  <c r="D80" i="50"/>
  <c r="C80" i="50" s="1"/>
  <c r="D79" i="50"/>
  <c r="C79" i="50" s="1"/>
  <c r="D78" i="50"/>
  <c r="C78" i="50" s="1"/>
  <c r="D77" i="50"/>
  <c r="C77" i="50" s="1"/>
  <c r="D76" i="50"/>
  <c r="C76" i="50" s="1"/>
  <c r="D75" i="50"/>
  <c r="C75" i="50" s="1"/>
  <c r="D74" i="50"/>
  <c r="C74" i="50" s="1"/>
  <c r="D73" i="50"/>
  <c r="C73" i="50" s="1"/>
  <c r="D72" i="50"/>
  <c r="C72" i="50" s="1"/>
  <c r="D71" i="50"/>
  <c r="C71" i="50" s="1"/>
  <c r="D70" i="50"/>
  <c r="C70" i="50" s="1"/>
  <c r="D69" i="50"/>
  <c r="C69" i="50" s="1"/>
  <c r="D68" i="50"/>
  <c r="C68" i="50" s="1"/>
  <c r="D67" i="50"/>
  <c r="C67" i="50" s="1"/>
  <c r="D66" i="50"/>
  <c r="C66" i="50" s="1"/>
  <c r="D65" i="50"/>
  <c r="C65" i="50" s="1"/>
  <c r="D64" i="50"/>
  <c r="C64" i="50" s="1"/>
  <c r="D63" i="50"/>
  <c r="C63" i="50" s="1"/>
  <c r="D62" i="50"/>
  <c r="C62" i="50" s="1"/>
  <c r="D61" i="50"/>
  <c r="C61" i="50" s="1"/>
  <c r="D60" i="50"/>
  <c r="C60" i="50" s="1"/>
  <c r="D59" i="50"/>
  <c r="C59" i="50" s="1"/>
  <c r="D58" i="50"/>
  <c r="C58" i="50" s="1"/>
  <c r="D57" i="50"/>
  <c r="C57" i="50" s="1"/>
  <c r="D56" i="50"/>
  <c r="C56" i="50" s="1"/>
  <c r="D55" i="50"/>
  <c r="C55" i="50" s="1"/>
  <c r="D54" i="50"/>
  <c r="C54" i="50" s="1"/>
  <c r="D53" i="50"/>
  <c r="C53" i="50" s="1"/>
  <c r="D52" i="50"/>
  <c r="C52" i="50" s="1"/>
  <c r="D51" i="50"/>
  <c r="C51" i="50" s="1"/>
  <c r="D50" i="50"/>
  <c r="C50" i="50" s="1"/>
  <c r="D49" i="50"/>
  <c r="C49" i="50" s="1"/>
  <c r="D48" i="50"/>
  <c r="C48" i="50" s="1"/>
  <c r="D47" i="50"/>
  <c r="C47" i="50" s="1"/>
  <c r="D46" i="50"/>
  <c r="C46" i="50" s="1"/>
  <c r="D45" i="50"/>
  <c r="C45" i="50" s="1"/>
  <c r="D44" i="50"/>
  <c r="C44" i="50" s="1"/>
  <c r="D43" i="50"/>
  <c r="C43" i="50" s="1"/>
  <c r="D42" i="50"/>
  <c r="C42" i="50" s="1"/>
  <c r="D41" i="50"/>
  <c r="C41" i="50" s="1"/>
  <c r="D40" i="50"/>
  <c r="C40" i="50" s="1"/>
  <c r="D39" i="50"/>
  <c r="C39" i="50" s="1"/>
  <c r="D38" i="50"/>
  <c r="C38" i="50" s="1"/>
  <c r="D37" i="50"/>
  <c r="C37" i="50" s="1"/>
  <c r="D36" i="50"/>
  <c r="C36" i="50" s="1"/>
  <c r="D35" i="50"/>
  <c r="C35" i="50" s="1"/>
  <c r="D34" i="50"/>
  <c r="C34" i="50" s="1"/>
  <c r="D33" i="50"/>
  <c r="C33" i="50" s="1"/>
  <c r="D32" i="50"/>
  <c r="C32" i="50" s="1"/>
  <c r="D31" i="50"/>
  <c r="C31" i="50" s="1"/>
  <c r="D30" i="50"/>
  <c r="C30" i="50" s="1"/>
  <c r="D29" i="50"/>
  <c r="C29" i="50" s="1"/>
  <c r="D28" i="50"/>
  <c r="C28" i="50" s="1"/>
  <c r="D27" i="50"/>
  <c r="C27" i="50" s="1"/>
  <c r="D26" i="50"/>
  <c r="C26" i="50" s="1"/>
  <c r="D25" i="50"/>
  <c r="C25" i="50" s="1"/>
  <c r="D24" i="50"/>
  <c r="C24" i="50" s="1"/>
  <c r="D23" i="50"/>
  <c r="C23" i="50" s="1"/>
  <c r="D22" i="50"/>
  <c r="C22" i="50" s="1"/>
  <c r="D21" i="50"/>
  <c r="C21" i="50" s="1"/>
  <c r="D20" i="50"/>
  <c r="C20" i="50" s="1"/>
  <c r="D19" i="50"/>
  <c r="C19" i="50" s="1"/>
  <c r="D18" i="50"/>
  <c r="C18" i="50" s="1"/>
  <c r="D17" i="50"/>
  <c r="C17" i="50" s="1"/>
  <c r="D16" i="50"/>
  <c r="C16" i="50" s="1"/>
  <c r="D15" i="50"/>
  <c r="C15" i="50" s="1"/>
  <c r="D14" i="50"/>
  <c r="C14" i="50" s="1"/>
  <c r="D13" i="50"/>
  <c r="C13" i="50" s="1"/>
  <c r="D12" i="50"/>
  <c r="C12" i="50" s="1"/>
  <c r="D11" i="50"/>
  <c r="C11" i="50" s="1"/>
  <c r="D10" i="50"/>
  <c r="C10" i="50" s="1"/>
  <c r="D9" i="50"/>
  <c r="C9" i="50" s="1"/>
  <c r="D8" i="50"/>
  <c r="C8" i="50" s="1"/>
  <c r="D7" i="50"/>
  <c r="C7" i="50" s="1"/>
  <c r="D6" i="50"/>
  <c r="C6" i="50" s="1"/>
  <c r="D5" i="50"/>
  <c r="C5" i="50" s="1"/>
  <c r="D4" i="50"/>
  <c r="C4" i="50" s="1"/>
  <c r="D3" i="50"/>
  <c r="C3" i="50" s="1"/>
  <c r="D2" i="50"/>
  <c r="C2" i="50" s="1"/>
  <c r="D201" i="90"/>
  <c r="C201" i="90" s="1"/>
  <c r="D200" i="90"/>
  <c r="C200" i="90" s="1"/>
  <c r="D199" i="90"/>
  <c r="C199" i="90" s="1"/>
  <c r="D198" i="90"/>
  <c r="C198" i="90" s="1"/>
  <c r="D197" i="90"/>
  <c r="C197" i="90" s="1"/>
  <c r="D196" i="90"/>
  <c r="C196" i="90" s="1"/>
  <c r="D195" i="90"/>
  <c r="C195" i="90" s="1"/>
  <c r="D194" i="90"/>
  <c r="C194" i="90" s="1"/>
  <c r="D193" i="90"/>
  <c r="C193" i="90" s="1"/>
  <c r="D192" i="90"/>
  <c r="C192" i="90" s="1"/>
  <c r="D191" i="90"/>
  <c r="C191" i="90" s="1"/>
  <c r="D190" i="90"/>
  <c r="C190" i="90" s="1"/>
  <c r="D189" i="90"/>
  <c r="C189" i="90" s="1"/>
  <c r="D188" i="90"/>
  <c r="C188" i="90" s="1"/>
  <c r="D187" i="90"/>
  <c r="C187" i="90" s="1"/>
  <c r="D186" i="90"/>
  <c r="C186" i="90" s="1"/>
  <c r="D185" i="90"/>
  <c r="C185" i="90" s="1"/>
  <c r="D184" i="90"/>
  <c r="C184" i="90" s="1"/>
  <c r="D183" i="90"/>
  <c r="C183" i="90" s="1"/>
  <c r="D182" i="90"/>
  <c r="C182" i="90" s="1"/>
  <c r="D181" i="90"/>
  <c r="C181" i="90" s="1"/>
  <c r="D180" i="90"/>
  <c r="C180" i="90" s="1"/>
  <c r="D179" i="90"/>
  <c r="C179" i="90" s="1"/>
  <c r="D178" i="90"/>
  <c r="C178" i="90" s="1"/>
  <c r="D177" i="90"/>
  <c r="C177" i="90" s="1"/>
  <c r="D176" i="90"/>
  <c r="C176" i="90" s="1"/>
  <c r="D175" i="90"/>
  <c r="C175" i="90" s="1"/>
  <c r="D174" i="90"/>
  <c r="C174" i="90" s="1"/>
  <c r="D173" i="90"/>
  <c r="C173" i="90" s="1"/>
  <c r="D172" i="90"/>
  <c r="C172" i="90" s="1"/>
  <c r="D171" i="90"/>
  <c r="C171" i="90" s="1"/>
  <c r="D170" i="90"/>
  <c r="C170" i="90" s="1"/>
  <c r="D169" i="90"/>
  <c r="C169" i="90" s="1"/>
  <c r="D168" i="90"/>
  <c r="C168" i="90" s="1"/>
  <c r="D167" i="90"/>
  <c r="C167" i="90" s="1"/>
  <c r="D166" i="90"/>
  <c r="C166" i="90" s="1"/>
  <c r="D165" i="90"/>
  <c r="C165" i="90" s="1"/>
  <c r="D164" i="90"/>
  <c r="C164" i="90" s="1"/>
  <c r="D163" i="90"/>
  <c r="C163" i="90" s="1"/>
  <c r="D162" i="90"/>
  <c r="C162" i="90" s="1"/>
  <c r="D161" i="90"/>
  <c r="C161" i="90" s="1"/>
  <c r="D160" i="90"/>
  <c r="C160" i="90" s="1"/>
  <c r="D159" i="90"/>
  <c r="C159" i="90" s="1"/>
  <c r="D158" i="90"/>
  <c r="C158" i="90" s="1"/>
  <c r="D157" i="90"/>
  <c r="C157" i="90" s="1"/>
  <c r="D156" i="90"/>
  <c r="C156" i="90" s="1"/>
  <c r="D155" i="90"/>
  <c r="C155" i="90" s="1"/>
  <c r="D154" i="90"/>
  <c r="C154" i="90" s="1"/>
  <c r="D153" i="90"/>
  <c r="C153" i="90" s="1"/>
  <c r="D152" i="90"/>
  <c r="C152" i="90" s="1"/>
  <c r="D151" i="90"/>
  <c r="C151" i="90" s="1"/>
  <c r="D150" i="90"/>
  <c r="C150" i="90" s="1"/>
  <c r="D149" i="90"/>
  <c r="C149" i="90" s="1"/>
  <c r="D148" i="90"/>
  <c r="C148" i="90" s="1"/>
  <c r="D147" i="90"/>
  <c r="C147" i="90" s="1"/>
  <c r="D146" i="90"/>
  <c r="C146" i="90" s="1"/>
  <c r="D145" i="90"/>
  <c r="C145" i="90" s="1"/>
  <c r="D144" i="90"/>
  <c r="C144" i="90" s="1"/>
  <c r="D143" i="90"/>
  <c r="C143" i="90" s="1"/>
  <c r="D142" i="90"/>
  <c r="C142" i="90" s="1"/>
  <c r="D141" i="90"/>
  <c r="C141" i="90" s="1"/>
  <c r="D140" i="90"/>
  <c r="C140" i="90" s="1"/>
  <c r="D139" i="90"/>
  <c r="C139" i="90" s="1"/>
  <c r="D138" i="90"/>
  <c r="C138" i="90" s="1"/>
  <c r="D137" i="90"/>
  <c r="C137" i="90" s="1"/>
  <c r="D136" i="90"/>
  <c r="C136" i="90" s="1"/>
  <c r="D135" i="90"/>
  <c r="C135" i="90" s="1"/>
  <c r="D134" i="90"/>
  <c r="C134" i="90" s="1"/>
  <c r="D133" i="90"/>
  <c r="C133" i="90" s="1"/>
  <c r="D132" i="90"/>
  <c r="C132" i="90" s="1"/>
  <c r="D131" i="90"/>
  <c r="C131" i="90" s="1"/>
  <c r="D130" i="90"/>
  <c r="C130" i="90" s="1"/>
  <c r="D129" i="90"/>
  <c r="C129" i="90" s="1"/>
  <c r="D128" i="90"/>
  <c r="C128" i="90" s="1"/>
  <c r="D127" i="90"/>
  <c r="C127" i="90" s="1"/>
  <c r="D126" i="90"/>
  <c r="C126" i="90" s="1"/>
  <c r="D125" i="90"/>
  <c r="C125" i="90" s="1"/>
  <c r="D124" i="90"/>
  <c r="C124" i="90" s="1"/>
  <c r="D123" i="90"/>
  <c r="C123" i="90" s="1"/>
  <c r="D122" i="90"/>
  <c r="C122" i="90" s="1"/>
  <c r="D121" i="90"/>
  <c r="C121" i="90" s="1"/>
  <c r="D120" i="90"/>
  <c r="C120" i="90" s="1"/>
  <c r="D119" i="90"/>
  <c r="C119" i="90" s="1"/>
  <c r="D118" i="90"/>
  <c r="C118" i="90" s="1"/>
  <c r="D117" i="90"/>
  <c r="C117" i="90" s="1"/>
  <c r="D116" i="90"/>
  <c r="C116" i="90" s="1"/>
  <c r="D115" i="90"/>
  <c r="C115" i="90" s="1"/>
  <c r="D114" i="90"/>
  <c r="C114" i="90" s="1"/>
  <c r="D113" i="90"/>
  <c r="C113" i="90" s="1"/>
  <c r="D112" i="90"/>
  <c r="C112" i="90" s="1"/>
  <c r="D111" i="90"/>
  <c r="C111" i="90" s="1"/>
  <c r="D110" i="90"/>
  <c r="C110" i="90" s="1"/>
  <c r="D109" i="90"/>
  <c r="C109" i="90" s="1"/>
  <c r="D108" i="90"/>
  <c r="C108" i="90" s="1"/>
  <c r="D107" i="90"/>
  <c r="C107" i="90" s="1"/>
  <c r="D106" i="90"/>
  <c r="C106" i="90" s="1"/>
  <c r="D105" i="90"/>
  <c r="C105" i="90" s="1"/>
  <c r="D104" i="90"/>
  <c r="C104" i="90" s="1"/>
  <c r="D103" i="90"/>
  <c r="C103" i="90" s="1"/>
  <c r="D102" i="90"/>
  <c r="C102" i="90" s="1"/>
  <c r="D101" i="90"/>
  <c r="C101" i="90" s="1"/>
  <c r="D100" i="90"/>
  <c r="C100" i="90" s="1"/>
  <c r="D99" i="90"/>
  <c r="C99" i="90" s="1"/>
  <c r="D98" i="90"/>
  <c r="C98" i="90" s="1"/>
  <c r="D97" i="90"/>
  <c r="C97" i="90" s="1"/>
  <c r="D96" i="90"/>
  <c r="C96" i="90" s="1"/>
  <c r="D95" i="90"/>
  <c r="C95" i="90" s="1"/>
  <c r="D94" i="90"/>
  <c r="C94" i="90" s="1"/>
  <c r="D93" i="90"/>
  <c r="C93" i="90" s="1"/>
  <c r="D92" i="90"/>
  <c r="C92" i="90" s="1"/>
  <c r="D91" i="90"/>
  <c r="C91" i="90" s="1"/>
  <c r="D90" i="90"/>
  <c r="C90" i="90" s="1"/>
  <c r="D89" i="90"/>
  <c r="C89" i="90" s="1"/>
  <c r="D88" i="90"/>
  <c r="C88" i="90" s="1"/>
  <c r="D87" i="90"/>
  <c r="C87" i="90" s="1"/>
  <c r="D86" i="90"/>
  <c r="C86" i="90" s="1"/>
  <c r="D85" i="90"/>
  <c r="C85" i="90" s="1"/>
  <c r="D84" i="90"/>
  <c r="C84" i="90" s="1"/>
  <c r="D83" i="90"/>
  <c r="C83" i="90" s="1"/>
  <c r="D82" i="90"/>
  <c r="C82" i="90" s="1"/>
  <c r="D81" i="90"/>
  <c r="C81" i="90" s="1"/>
  <c r="D80" i="90"/>
  <c r="C80" i="90" s="1"/>
  <c r="D79" i="90"/>
  <c r="C79" i="90" s="1"/>
  <c r="D78" i="90"/>
  <c r="C78" i="90" s="1"/>
  <c r="D77" i="90"/>
  <c r="C77" i="90" s="1"/>
  <c r="D76" i="90"/>
  <c r="C76" i="90" s="1"/>
  <c r="D75" i="90"/>
  <c r="C75" i="90" s="1"/>
  <c r="D74" i="90"/>
  <c r="C74" i="90" s="1"/>
  <c r="D73" i="90"/>
  <c r="C73" i="90" s="1"/>
  <c r="D72" i="90"/>
  <c r="C72" i="90" s="1"/>
  <c r="D71" i="90"/>
  <c r="C71" i="90" s="1"/>
  <c r="D70" i="90"/>
  <c r="C70" i="90" s="1"/>
  <c r="D69" i="90"/>
  <c r="C69" i="90" s="1"/>
  <c r="D68" i="90"/>
  <c r="C68" i="90" s="1"/>
  <c r="D67" i="90"/>
  <c r="C67" i="90" s="1"/>
  <c r="D66" i="90"/>
  <c r="C66" i="90" s="1"/>
  <c r="D65" i="90"/>
  <c r="C65" i="90" s="1"/>
  <c r="D64" i="90"/>
  <c r="C64" i="90" s="1"/>
  <c r="D63" i="90"/>
  <c r="C63" i="90" s="1"/>
  <c r="D62" i="90"/>
  <c r="C62" i="90" s="1"/>
  <c r="D61" i="90"/>
  <c r="C61" i="90" s="1"/>
  <c r="D60" i="90"/>
  <c r="C60" i="90" s="1"/>
  <c r="D59" i="90"/>
  <c r="C59" i="90" s="1"/>
  <c r="D58" i="90"/>
  <c r="C58" i="90" s="1"/>
  <c r="D57" i="90"/>
  <c r="C57" i="90" s="1"/>
  <c r="D56" i="90"/>
  <c r="C56" i="90" s="1"/>
  <c r="D55" i="90"/>
  <c r="C55" i="90" s="1"/>
  <c r="D54" i="90"/>
  <c r="C54" i="90" s="1"/>
  <c r="D53" i="90"/>
  <c r="C53" i="90" s="1"/>
  <c r="D52" i="90"/>
  <c r="C52" i="90" s="1"/>
  <c r="D51" i="90"/>
  <c r="C51" i="90" s="1"/>
  <c r="D50" i="90"/>
  <c r="C50" i="90" s="1"/>
  <c r="D49" i="90"/>
  <c r="C49" i="90" s="1"/>
  <c r="D48" i="90"/>
  <c r="C48" i="90" s="1"/>
  <c r="D47" i="90"/>
  <c r="C47" i="90" s="1"/>
  <c r="D46" i="90"/>
  <c r="C46" i="90" s="1"/>
  <c r="D45" i="90"/>
  <c r="C45" i="90" s="1"/>
  <c r="D44" i="90"/>
  <c r="C44" i="90" s="1"/>
  <c r="D43" i="90"/>
  <c r="C43" i="90" s="1"/>
  <c r="D42" i="90"/>
  <c r="C42" i="90" s="1"/>
  <c r="D41" i="90"/>
  <c r="C41" i="90" s="1"/>
  <c r="D40" i="90"/>
  <c r="C40" i="90" s="1"/>
  <c r="D39" i="90"/>
  <c r="C39" i="90" s="1"/>
  <c r="D38" i="90"/>
  <c r="C38" i="90" s="1"/>
  <c r="D37" i="90"/>
  <c r="C37" i="90" s="1"/>
  <c r="D36" i="90"/>
  <c r="C36" i="90" s="1"/>
  <c r="D35" i="90"/>
  <c r="C35" i="90" s="1"/>
  <c r="D34" i="90"/>
  <c r="C34" i="90" s="1"/>
  <c r="D33" i="90"/>
  <c r="C33" i="90" s="1"/>
  <c r="D32" i="90"/>
  <c r="C32" i="90" s="1"/>
  <c r="D31" i="90"/>
  <c r="C31" i="90" s="1"/>
  <c r="D30" i="90"/>
  <c r="C30" i="90" s="1"/>
  <c r="D29" i="90"/>
  <c r="C29" i="90" s="1"/>
  <c r="D28" i="90"/>
  <c r="C28" i="90" s="1"/>
  <c r="D27" i="90"/>
  <c r="C27" i="90" s="1"/>
  <c r="D26" i="90"/>
  <c r="C26" i="90" s="1"/>
  <c r="D25" i="90"/>
  <c r="C25" i="90" s="1"/>
  <c r="D24" i="90"/>
  <c r="C24" i="90" s="1"/>
  <c r="D23" i="90"/>
  <c r="C23" i="90" s="1"/>
  <c r="D22" i="90"/>
  <c r="C22" i="90" s="1"/>
  <c r="D21" i="90"/>
  <c r="C21" i="90" s="1"/>
  <c r="D20" i="90"/>
  <c r="C20" i="90" s="1"/>
  <c r="D19" i="90"/>
  <c r="C19" i="90" s="1"/>
  <c r="D18" i="90"/>
  <c r="C18" i="90" s="1"/>
  <c r="D17" i="90"/>
  <c r="C17" i="90" s="1"/>
  <c r="D16" i="90"/>
  <c r="C16" i="90" s="1"/>
  <c r="D15" i="90"/>
  <c r="C15" i="90" s="1"/>
  <c r="D14" i="90"/>
  <c r="C14" i="90" s="1"/>
  <c r="D13" i="90"/>
  <c r="C13" i="90" s="1"/>
  <c r="D12" i="90"/>
  <c r="C12" i="90" s="1"/>
  <c r="D11" i="90"/>
  <c r="C11" i="90" s="1"/>
  <c r="D10" i="90"/>
  <c r="C10" i="90" s="1"/>
  <c r="D9" i="90"/>
  <c r="C9" i="90" s="1"/>
  <c r="D8" i="90"/>
  <c r="C8" i="90" s="1"/>
  <c r="D7" i="90"/>
  <c r="C7" i="90" s="1"/>
  <c r="D6" i="90"/>
  <c r="C6" i="90" s="1"/>
  <c r="D5" i="90"/>
  <c r="C5" i="90" s="1"/>
  <c r="D4" i="90"/>
  <c r="C4" i="90" s="1"/>
  <c r="D3" i="90"/>
  <c r="C3" i="90" s="1"/>
  <c r="D2" i="90"/>
  <c r="C2" i="90" s="1"/>
  <c r="D181" i="89"/>
  <c r="C181" i="89" s="1"/>
  <c r="D180" i="89"/>
  <c r="C180" i="89" s="1"/>
  <c r="D179" i="89"/>
  <c r="C179" i="89" s="1"/>
  <c r="D178" i="89"/>
  <c r="C178" i="89" s="1"/>
  <c r="D177" i="89"/>
  <c r="C177" i="89" s="1"/>
  <c r="D176" i="89"/>
  <c r="C176" i="89" s="1"/>
  <c r="D175" i="89"/>
  <c r="C175" i="89" s="1"/>
  <c r="D174" i="89"/>
  <c r="C174" i="89" s="1"/>
  <c r="D173" i="89"/>
  <c r="C173" i="89" s="1"/>
  <c r="D172" i="89"/>
  <c r="C172" i="89" s="1"/>
  <c r="D171" i="89"/>
  <c r="C171" i="89" s="1"/>
  <c r="D170" i="89"/>
  <c r="C170" i="89" s="1"/>
  <c r="D169" i="89"/>
  <c r="C169" i="89" s="1"/>
  <c r="D168" i="89"/>
  <c r="C168" i="89" s="1"/>
  <c r="D167" i="89"/>
  <c r="C167" i="89" s="1"/>
  <c r="D166" i="89"/>
  <c r="C166" i="89" s="1"/>
  <c r="D165" i="89"/>
  <c r="C165" i="89" s="1"/>
  <c r="D164" i="89"/>
  <c r="C164" i="89" s="1"/>
  <c r="D163" i="89"/>
  <c r="C163" i="89" s="1"/>
  <c r="D162" i="89"/>
  <c r="C162" i="89" s="1"/>
  <c r="D161" i="89"/>
  <c r="C161" i="89" s="1"/>
  <c r="D160" i="89"/>
  <c r="C160" i="89" s="1"/>
  <c r="D159" i="89"/>
  <c r="C159" i="89" s="1"/>
  <c r="D158" i="89"/>
  <c r="C158" i="89" s="1"/>
  <c r="D157" i="89"/>
  <c r="C157" i="89" s="1"/>
  <c r="D156" i="89"/>
  <c r="C156" i="89" s="1"/>
  <c r="D155" i="89"/>
  <c r="C155" i="89" s="1"/>
  <c r="D154" i="89"/>
  <c r="C154" i="89" s="1"/>
  <c r="D153" i="89"/>
  <c r="C153" i="89" s="1"/>
  <c r="D152" i="89"/>
  <c r="C152" i="89" s="1"/>
  <c r="D151" i="89"/>
  <c r="C151" i="89" s="1"/>
  <c r="D150" i="89"/>
  <c r="C150" i="89" s="1"/>
  <c r="D149" i="89"/>
  <c r="C149" i="89" s="1"/>
  <c r="D148" i="89"/>
  <c r="C148" i="89" s="1"/>
  <c r="D147" i="89"/>
  <c r="C147" i="89" s="1"/>
  <c r="D146" i="89"/>
  <c r="C146" i="89" s="1"/>
  <c r="D145" i="89"/>
  <c r="C145" i="89" s="1"/>
  <c r="D144" i="89"/>
  <c r="C144" i="89" s="1"/>
  <c r="D143" i="89"/>
  <c r="C143" i="89" s="1"/>
  <c r="D142" i="89"/>
  <c r="C142" i="89" s="1"/>
  <c r="D141" i="89"/>
  <c r="C141" i="89" s="1"/>
  <c r="D140" i="89"/>
  <c r="C140" i="89" s="1"/>
  <c r="D139" i="89"/>
  <c r="C139" i="89" s="1"/>
  <c r="D138" i="89"/>
  <c r="C138" i="89" s="1"/>
  <c r="D137" i="89"/>
  <c r="C137" i="89" s="1"/>
  <c r="D136" i="89"/>
  <c r="C136" i="89" s="1"/>
  <c r="D135" i="89"/>
  <c r="C135" i="89" s="1"/>
  <c r="D134" i="89"/>
  <c r="C134" i="89" s="1"/>
  <c r="D133" i="89"/>
  <c r="C133" i="89" s="1"/>
  <c r="D132" i="89"/>
  <c r="C132" i="89" s="1"/>
  <c r="D131" i="89"/>
  <c r="C131" i="89" s="1"/>
  <c r="D130" i="89"/>
  <c r="C130" i="89" s="1"/>
  <c r="D129" i="89"/>
  <c r="C129" i="89" s="1"/>
  <c r="D128" i="89"/>
  <c r="C128" i="89" s="1"/>
  <c r="D127" i="89"/>
  <c r="C127" i="89" s="1"/>
  <c r="D126" i="89"/>
  <c r="C126" i="89" s="1"/>
  <c r="D125" i="89"/>
  <c r="C125" i="89" s="1"/>
  <c r="D124" i="89"/>
  <c r="C124" i="89" s="1"/>
  <c r="D123" i="89"/>
  <c r="C123" i="89" s="1"/>
  <c r="D122" i="89"/>
  <c r="C122" i="89" s="1"/>
  <c r="D121" i="89"/>
  <c r="C121" i="89" s="1"/>
  <c r="D120" i="89"/>
  <c r="C120" i="89" s="1"/>
  <c r="D119" i="89"/>
  <c r="C119" i="89" s="1"/>
  <c r="D118" i="89"/>
  <c r="C118" i="89" s="1"/>
  <c r="D117" i="89"/>
  <c r="C117" i="89" s="1"/>
  <c r="D116" i="89"/>
  <c r="C116" i="89" s="1"/>
  <c r="D115" i="89"/>
  <c r="C115" i="89" s="1"/>
  <c r="D114" i="89"/>
  <c r="C114" i="89" s="1"/>
  <c r="D113" i="89"/>
  <c r="C113" i="89" s="1"/>
  <c r="D112" i="89"/>
  <c r="C112" i="89" s="1"/>
  <c r="D111" i="89"/>
  <c r="C111" i="89" s="1"/>
  <c r="D110" i="89"/>
  <c r="C110" i="89" s="1"/>
  <c r="D109" i="89"/>
  <c r="C109" i="89" s="1"/>
  <c r="D108" i="89"/>
  <c r="C108" i="89" s="1"/>
  <c r="D107" i="89"/>
  <c r="C107" i="89" s="1"/>
  <c r="D106" i="89"/>
  <c r="C106" i="89" s="1"/>
  <c r="D105" i="89"/>
  <c r="C105" i="89" s="1"/>
  <c r="D104" i="89"/>
  <c r="C104" i="89" s="1"/>
  <c r="D103" i="89"/>
  <c r="C103" i="89" s="1"/>
  <c r="D102" i="89"/>
  <c r="C102" i="89" s="1"/>
  <c r="D101" i="89"/>
  <c r="C101" i="89" s="1"/>
  <c r="D100" i="89"/>
  <c r="C100" i="89" s="1"/>
  <c r="D99" i="89"/>
  <c r="C99" i="89" s="1"/>
  <c r="D98" i="89"/>
  <c r="C98" i="89" s="1"/>
  <c r="D97" i="89"/>
  <c r="C97" i="89" s="1"/>
  <c r="D96" i="89"/>
  <c r="C96" i="89" s="1"/>
  <c r="D95" i="89"/>
  <c r="C95" i="89" s="1"/>
  <c r="D94" i="89"/>
  <c r="C94" i="89" s="1"/>
  <c r="D93" i="89"/>
  <c r="C93" i="89" s="1"/>
  <c r="D92" i="89"/>
  <c r="C92" i="89" s="1"/>
  <c r="D91" i="89"/>
  <c r="C91" i="89" s="1"/>
  <c r="D90" i="89"/>
  <c r="C90" i="89" s="1"/>
  <c r="D89" i="89"/>
  <c r="C89" i="89" s="1"/>
  <c r="D88" i="89"/>
  <c r="C88" i="89" s="1"/>
  <c r="D87" i="89"/>
  <c r="C87" i="89" s="1"/>
  <c r="D86" i="89"/>
  <c r="C86" i="89" s="1"/>
  <c r="D85" i="89"/>
  <c r="C85" i="89" s="1"/>
  <c r="D84" i="89"/>
  <c r="C84" i="89" s="1"/>
  <c r="D83" i="89"/>
  <c r="C83" i="89" s="1"/>
  <c r="D82" i="89"/>
  <c r="C82" i="89" s="1"/>
  <c r="D81" i="89"/>
  <c r="C81" i="89" s="1"/>
  <c r="D80" i="89"/>
  <c r="C80" i="89" s="1"/>
  <c r="D79" i="89"/>
  <c r="C79" i="89" s="1"/>
  <c r="D78" i="89"/>
  <c r="C78" i="89" s="1"/>
  <c r="D77" i="89"/>
  <c r="C77" i="89" s="1"/>
  <c r="D76" i="89"/>
  <c r="C76" i="89" s="1"/>
  <c r="D75" i="89"/>
  <c r="C75" i="89" s="1"/>
  <c r="D74" i="89"/>
  <c r="C74" i="89" s="1"/>
  <c r="D73" i="89"/>
  <c r="C73" i="89" s="1"/>
  <c r="D72" i="89"/>
  <c r="C72" i="89" s="1"/>
  <c r="D71" i="89"/>
  <c r="C71" i="89" s="1"/>
  <c r="D70" i="89"/>
  <c r="C70" i="89" s="1"/>
  <c r="D69" i="89"/>
  <c r="C69" i="89" s="1"/>
  <c r="D68" i="89"/>
  <c r="C68" i="89" s="1"/>
  <c r="D67" i="89"/>
  <c r="C67" i="89" s="1"/>
  <c r="D66" i="89"/>
  <c r="C66" i="89" s="1"/>
  <c r="D65" i="89"/>
  <c r="C65" i="89" s="1"/>
  <c r="D64" i="89"/>
  <c r="C64" i="89" s="1"/>
  <c r="D63" i="89"/>
  <c r="C63" i="89" s="1"/>
  <c r="D62" i="89"/>
  <c r="C62" i="89" s="1"/>
  <c r="D61" i="89"/>
  <c r="C61" i="89" s="1"/>
  <c r="D60" i="89"/>
  <c r="C60" i="89" s="1"/>
  <c r="D59" i="89"/>
  <c r="C59" i="89" s="1"/>
  <c r="D58" i="89"/>
  <c r="C58" i="89" s="1"/>
  <c r="D57" i="89"/>
  <c r="C57" i="89" s="1"/>
  <c r="D56" i="89"/>
  <c r="C56" i="89" s="1"/>
  <c r="D55" i="89"/>
  <c r="C55" i="89" s="1"/>
  <c r="D54" i="89"/>
  <c r="C54" i="89" s="1"/>
  <c r="D53" i="89"/>
  <c r="C53" i="89" s="1"/>
  <c r="D52" i="89"/>
  <c r="C52" i="89" s="1"/>
  <c r="D51" i="89"/>
  <c r="C51" i="89" s="1"/>
  <c r="D50" i="89"/>
  <c r="C50" i="89" s="1"/>
  <c r="D49" i="89"/>
  <c r="C49" i="89" s="1"/>
  <c r="D48" i="89"/>
  <c r="C48" i="89" s="1"/>
  <c r="D47" i="89"/>
  <c r="C47" i="89" s="1"/>
  <c r="D46" i="89"/>
  <c r="C46" i="89" s="1"/>
  <c r="D45" i="89"/>
  <c r="C45" i="89" s="1"/>
  <c r="D44" i="89"/>
  <c r="C44" i="89" s="1"/>
  <c r="D43" i="89"/>
  <c r="C43" i="89" s="1"/>
  <c r="D42" i="89"/>
  <c r="C42" i="89" s="1"/>
  <c r="D41" i="89"/>
  <c r="C41" i="89" s="1"/>
  <c r="D40" i="89"/>
  <c r="C40" i="89" s="1"/>
  <c r="D39" i="89"/>
  <c r="C39" i="89" s="1"/>
  <c r="D38" i="89"/>
  <c r="C38" i="89" s="1"/>
  <c r="D37" i="89"/>
  <c r="C37" i="89" s="1"/>
  <c r="D36" i="89"/>
  <c r="C36" i="89" s="1"/>
  <c r="D35" i="89"/>
  <c r="C35" i="89" s="1"/>
  <c r="D34" i="89"/>
  <c r="C34" i="89" s="1"/>
  <c r="D33" i="89"/>
  <c r="C33" i="89" s="1"/>
  <c r="D32" i="89"/>
  <c r="C32" i="89" s="1"/>
  <c r="D31" i="89"/>
  <c r="C31" i="89" s="1"/>
  <c r="D30" i="89"/>
  <c r="C30" i="89" s="1"/>
  <c r="D29" i="89"/>
  <c r="C29" i="89" s="1"/>
  <c r="D28" i="89"/>
  <c r="C28" i="89" s="1"/>
  <c r="D27" i="89"/>
  <c r="C27" i="89" s="1"/>
  <c r="D26" i="89"/>
  <c r="C26" i="89" s="1"/>
  <c r="D25" i="89"/>
  <c r="C25" i="89" s="1"/>
  <c r="D24" i="89"/>
  <c r="C24" i="89" s="1"/>
  <c r="D23" i="89"/>
  <c r="C23" i="89" s="1"/>
  <c r="D22" i="89"/>
  <c r="C22" i="89" s="1"/>
  <c r="D21" i="89"/>
  <c r="C21" i="89" s="1"/>
  <c r="D20" i="89"/>
  <c r="C20" i="89" s="1"/>
  <c r="D19" i="89"/>
  <c r="C19" i="89" s="1"/>
  <c r="D18" i="89"/>
  <c r="C18" i="89" s="1"/>
  <c r="D17" i="89"/>
  <c r="C17" i="89" s="1"/>
  <c r="D16" i="89"/>
  <c r="C16" i="89" s="1"/>
  <c r="D15" i="89"/>
  <c r="C15" i="89" s="1"/>
  <c r="D14" i="89"/>
  <c r="C14" i="89" s="1"/>
  <c r="D13" i="89"/>
  <c r="C13" i="89" s="1"/>
  <c r="D12" i="89"/>
  <c r="C12" i="89" s="1"/>
  <c r="D11" i="89"/>
  <c r="C11" i="89" s="1"/>
  <c r="D10" i="89"/>
  <c r="C10" i="89" s="1"/>
  <c r="D9" i="89"/>
  <c r="C9" i="89" s="1"/>
  <c r="D8" i="89"/>
  <c r="C8" i="89" s="1"/>
  <c r="D7" i="89"/>
  <c r="C7" i="89" s="1"/>
  <c r="D6" i="89"/>
  <c r="C6" i="89" s="1"/>
  <c r="D5" i="89"/>
  <c r="C5" i="89" s="1"/>
  <c r="D4" i="89"/>
  <c r="C4" i="89" s="1"/>
  <c r="D3" i="89"/>
  <c r="C3" i="89" s="1"/>
  <c r="D2" i="89"/>
  <c r="C2" i="89" s="1"/>
  <c r="D161" i="88"/>
  <c r="C161" i="88" s="1"/>
  <c r="D160" i="88"/>
  <c r="C160" i="88" s="1"/>
  <c r="D159" i="88"/>
  <c r="C159" i="88" s="1"/>
  <c r="D158" i="88"/>
  <c r="C158" i="88" s="1"/>
  <c r="D157" i="88"/>
  <c r="C157" i="88" s="1"/>
  <c r="D156" i="88"/>
  <c r="C156" i="88" s="1"/>
  <c r="D155" i="88"/>
  <c r="C155" i="88" s="1"/>
  <c r="D154" i="88"/>
  <c r="C154" i="88" s="1"/>
  <c r="D153" i="88"/>
  <c r="C153" i="88" s="1"/>
  <c r="D152" i="88"/>
  <c r="C152" i="88" s="1"/>
  <c r="D151" i="88"/>
  <c r="C151" i="88" s="1"/>
  <c r="D150" i="88"/>
  <c r="C150" i="88" s="1"/>
  <c r="D149" i="88"/>
  <c r="C149" i="88" s="1"/>
  <c r="D148" i="88"/>
  <c r="C148" i="88" s="1"/>
  <c r="D147" i="88"/>
  <c r="C147" i="88" s="1"/>
  <c r="D146" i="88"/>
  <c r="C146" i="88" s="1"/>
  <c r="D145" i="88"/>
  <c r="C145" i="88" s="1"/>
  <c r="D144" i="88"/>
  <c r="C144" i="88" s="1"/>
  <c r="D143" i="88"/>
  <c r="C143" i="88" s="1"/>
  <c r="D142" i="88"/>
  <c r="C142" i="88" s="1"/>
  <c r="D141" i="88"/>
  <c r="C141" i="88" s="1"/>
  <c r="D140" i="88"/>
  <c r="C140" i="88" s="1"/>
  <c r="D139" i="88"/>
  <c r="C139" i="88" s="1"/>
  <c r="D138" i="88"/>
  <c r="C138" i="88" s="1"/>
  <c r="D137" i="88"/>
  <c r="C137" i="88" s="1"/>
  <c r="D136" i="88"/>
  <c r="C136" i="88" s="1"/>
  <c r="D135" i="88"/>
  <c r="C135" i="88" s="1"/>
  <c r="D134" i="88"/>
  <c r="C134" i="88" s="1"/>
  <c r="D133" i="88"/>
  <c r="C133" i="88" s="1"/>
  <c r="D132" i="88"/>
  <c r="C132" i="88" s="1"/>
  <c r="D131" i="88"/>
  <c r="C131" i="88" s="1"/>
  <c r="D130" i="88"/>
  <c r="C130" i="88" s="1"/>
  <c r="D129" i="88"/>
  <c r="C129" i="88" s="1"/>
  <c r="D128" i="88"/>
  <c r="C128" i="88" s="1"/>
  <c r="D127" i="88"/>
  <c r="C127" i="88" s="1"/>
  <c r="D126" i="88"/>
  <c r="C126" i="88" s="1"/>
  <c r="D125" i="88"/>
  <c r="C125" i="88" s="1"/>
  <c r="D124" i="88"/>
  <c r="C124" i="88" s="1"/>
  <c r="D123" i="88"/>
  <c r="C123" i="88" s="1"/>
  <c r="D122" i="88"/>
  <c r="C122" i="88" s="1"/>
  <c r="D121" i="88"/>
  <c r="C121" i="88" s="1"/>
  <c r="D120" i="88"/>
  <c r="C120" i="88" s="1"/>
  <c r="D119" i="88"/>
  <c r="C119" i="88" s="1"/>
  <c r="D118" i="88"/>
  <c r="C118" i="88" s="1"/>
  <c r="D117" i="88"/>
  <c r="C117" i="88" s="1"/>
  <c r="D116" i="88"/>
  <c r="C116" i="88" s="1"/>
  <c r="D115" i="88"/>
  <c r="C115" i="88" s="1"/>
  <c r="D114" i="88"/>
  <c r="C114" i="88" s="1"/>
  <c r="D113" i="88"/>
  <c r="C113" i="88" s="1"/>
  <c r="D112" i="88"/>
  <c r="C112" i="88" s="1"/>
  <c r="D111" i="88"/>
  <c r="C111" i="88" s="1"/>
  <c r="D110" i="88"/>
  <c r="C110" i="88" s="1"/>
  <c r="D109" i="88"/>
  <c r="C109" i="88" s="1"/>
  <c r="D108" i="88"/>
  <c r="C108" i="88" s="1"/>
  <c r="D107" i="88"/>
  <c r="C107" i="88" s="1"/>
  <c r="D106" i="88"/>
  <c r="C106" i="88" s="1"/>
  <c r="D105" i="88"/>
  <c r="C105" i="88" s="1"/>
  <c r="D104" i="88"/>
  <c r="C104" i="88" s="1"/>
  <c r="D103" i="88"/>
  <c r="C103" i="88" s="1"/>
  <c r="D102" i="88"/>
  <c r="C102" i="88" s="1"/>
  <c r="D101" i="88"/>
  <c r="C101" i="88" s="1"/>
  <c r="D100" i="88"/>
  <c r="C100" i="88" s="1"/>
  <c r="D99" i="88"/>
  <c r="C99" i="88" s="1"/>
  <c r="D98" i="88"/>
  <c r="C98" i="88" s="1"/>
  <c r="D97" i="88"/>
  <c r="C97" i="88" s="1"/>
  <c r="D96" i="88"/>
  <c r="C96" i="88" s="1"/>
  <c r="D95" i="88"/>
  <c r="C95" i="88" s="1"/>
  <c r="D94" i="88"/>
  <c r="C94" i="88" s="1"/>
  <c r="D93" i="88"/>
  <c r="C93" i="88" s="1"/>
  <c r="D92" i="88"/>
  <c r="C92" i="88" s="1"/>
  <c r="D91" i="88"/>
  <c r="C91" i="88" s="1"/>
  <c r="D90" i="88"/>
  <c r="C90" i="88" s="1"/>
  <c r="D89" i="88"/>
  <c r="C89" i="88" s="1"/>
  <c r="D88" i="88"/>
  <c r="C88" i="88" s="1"/>
  <c r="D87" i="88"/>
  <c r="C87" i="88" s="1"/>
  <c r="D86" i="88"/>
  <c r="C86" i="88" s="1"/>
  <c r="D85" i="88"/>
  <c r="C85" i="88" s="1"/>
  <c r="D84" i="88"/>
  <c r="C84" i="88" s="1"/>
  <c r="D83" i="88"/>
  <c r="C83" i="88" s="1"/>
  <c r="D82" i="88"/>
  <c r="C82" i="88" s="1"/>
  <c r="D81" i="88"/>
  <c r="C81" i="88" s="1"/>
  <c r="D80" i="88"/>
  <c r="C80" i="88" s="1"/>
  <c r="D79" i="88"/>
  <c r="C79" i="88" s="1"/>
  <c r="D78" i="88"/>
  <c r="C78" i="88" s="1"/>
  <c r="D77" i="88"/>
  <c r="C77" i="88" s="1"/>
  <c r="D76" i="88"/>
  <c r="C76" i="88" s="1"/>
  <c r="D75" i="88"/>
  <c r="C75" i="88" s="1"/>
  <c r="D74" i="88"/>
  <c r="C74" i="88" s="1"/>
  <c r="D73" i="88"/>
  <c r="C73" i="88" s="1"/>
  <c r="D72" i="88"/>
  <c r="C72" i="88" s="1"/>
  <c r="D71" i="88"/>
  <c r="C71" i="88" s="1"/>
  <c r="D70" i="88"/>
  <c r="C70" i="88" s="1"/>
  <c r="D69" i="88"/>
  <c r="C69" i="88" s="1"/>
  <c r="D68" i="88"/>
  <c r="C68" i="88" s="1"/>
  <c r="D67" i="88"/>
  <c r="C67" i="88" s="1"/>
  <c r="D66" i="88"/>
  <c r="C66" i="88" s="1"/>
  <c r="D65" i="88"/>
  <c r="C65" i="88" s="1"/>
  <c r="D64" i="88"/>
  <c r="C64" i="88" s="1"/>
  <c r="D63" i="88"/>
  <c r="C63" i="88" s="1"/>
  <c r="D62" i="88"/>
  <c r="C62" i="88" s="1"/>
  <c r="D61" i="88"/>
  <c r="C61" i="88" s="1"/>
  <c r="D60" i="88"/>
  <c r="C60" i="88" s="1"/>
  <c r="D59" i="88"/>
  <c r="C59" i="88" s="1"/>
  <c r="D58" i="88"/>
  <c r="C58" i="88" s="1"/>
  <c r="D57" i="88"/>
  <c r="C57" i="88" s="1"/>
  <c r="D56" i="88"/>
  <c r="C56" i="88" s="1"/>
  <c r="D55" i="88"/>
  <c r="C55" i="88" s="1"/>
  <c r="D54" i="88"/>
  <c r="C54" i="88" s="1"/>
  <c r="D53" i="88"/>
  <c r="C53" i="88" s="1"/>
  <c r="D52" i="88"/>
  <c r="C52" i="88" s="1"/>
  <c r="D51" i="88"/>
  <c r="C51" i="88" s="1"/>
  <c r="D50" i="88"/>
  <c r="C50" i="88" s="1"/>
  <c r="D49" i="88"/>
  <c r="C49" i="88" s="1"/>
  <c r="D48" i="88"/>
  <c r="C48" i="88" s="1"/>
  <c r="D47" i="88"/>
  <c r="C47" i="88" s="1"/>
  <c r="D46" i="88"/>
  <c r="C46" i="88" s="1"/>
  <c r="D45" i="88"/>
  <c r="C45" i="88" s="1"/>
  <c r="D44" i="88"/>
  <c r="C44" i="88" s="1"/>
  <c r="D43" i="88"/>
  <c r="C43" i="88" s="1"/>
  <c r="D42" i="88"/>
  <c r="C42" i="88" s="1"/>
  <c r="D41" i="88"/>
  <c r="C41" i="88" s="1"/>
  <c r="D40" i="88"/>
  <c r="C40" i="88" s="1"/>
  <c r="D39" i="88"/>
  <c r="C39" i="88" s="1"/>
  <c r="D38" i="88"/>
  <c r="C38" i="88" s="1"/>
  <c r="D37" i="88"/>
  <c r="C37" i="88" s="1"/>
  <c r="D36" i="88"/>
  <c r="C36" i="88" s="1"/>
  <c r="D35" i="88"/>
  <c r="C35" i="88" s="1"/>
  <c r="D34" i="88"/>
  <c r="C34" i="88" s="1"/>
  <c r="D33" i="88"/>
  <c r="C33" i="88" s="1"/>
  <c r="D32" i="88"/>
  <c r="C32" i="88" s="1"/>
  <c r="D31" i="88"/>
  <c r="C31" i="88" s="1"/>
  <c r="D30" i="88"/>
  <c r="C30" i="88" s="1"/>
  <c r="D29" i="88"/>
  <c r="C29" i="88" s="1"/>
  <c r="D28" i="88"/>
  <c r="C28" i="88" s="1"/>
  <c r="D27" i="88"/>
  <c r="C27" i="88" s="1"/>
  <c r="D26" i="88"/>
  <c r="C26" i="88" s="1"/>
  <c r="D25" i="88"/>
  <c r="C25" i="88" s="1"/>
  <c r="D24" i="88"/>
  <c r="C24" i="88" s="1"/>
  <c r="D23" i="88"/>
  <c r="C23" i="88" s="1"/>
  <c r="D22" i="88"/>
  <c r="C22" i="88" s="1"/>
  <c r="D21" i="88"/>
  <c r="C21" i="88" s="1"/>
  <c r="D20" i="88"/>
  <c r="C20" i="88" s="1"/>
  <c r="D19" i="88"/>
  <c r="C19" i="88" s="1"/>
  <c r="D18" i="88"/>
  <c r="C18" i="88" s="1"/>
  <c r="D17" i="88"/>
  <c r="C17" i="88" s="1"/>
  <c r="D16" i="88"/>
  <c r="C16" i="88" s="1"/>
  <c r="D15" i="88"/>
  <c r="C15" i="88" s="1"/>
  <c r="D14" i="88"/>
  <c r="C14" i="88" s="1"/>
  <c r="D13" i="88"/>
  <c r="C13" i="88" s="1"/>
  <c r="D12" i="88"/>
  <c r="C12" i="88" s="1"/>
  <c r="D11" i="88"/>
  <c r="C11" i="88" s="1"/>
  <c r="D10" i="88"/>
  <c r="C10" i="88" s="1"/>
  <c r="D9" i="88"/>
  <c r="C9" i="88" s="1"/>
  <c r="D8" i="88"/>
  <c r="C8" i="88" s="1"/>
  <c r="D7" i="88"/>
  <c r="C7" i="88" s="1"/>
  <c r="D6" i="88"/>
  <c r="C6" i="88" s="1"/>
  <c r="D5" i="88"/>
  <c r="C5" i="88" s="1"/>
  <c r="D4" i="88"/>
  <c r="C4" i="88" s="1"/>
  <c r="D3" i="88"/>
  <c r="C3" i="88" s="1"/>
  <c r="D2" i="88"/>
  <c r="C2" i="88" s="1"/>
  <c r="D141" i="93"/>
  <c r="C141" i="93" s="1"/>
  <c r="D140" i="93"/>
  <c r="C140" i="93" s="1"/>
  <c r="D139" i="93"/>
  <c r="C139" i="93" s="1"/>
  <c r="D138" i="93"/>
  <c r="C138" i="93" s="1"/>
  <c r="D137" i="93"/>
  <c r="C137" i="93" s="1"/>
  <c r="D136" i="93"/>
  <c r="C136" i="93" s="1"/>
  <c r="D135" i="93"/>
  <c r="C135" i="93" s="1"/>
  <c r="D134" i="93"/>
  <c r="C134" i="93" s="1"/>
  <c r="D133" i="93"/>
  <c r="C133" i="93" s="1"/>
  <c r="D132" i="93"/>
  <c r="C132" i="93" s="1"/>
  <c r="D131" i="93"/>
  <c r="C131" i="93" s="1"/>
  <c r="D130" i="93"/>
  <c r="C130" i="93" s="1"/>
  <c r="D129" i="93"/>
  <c r="C129" i="93" s="1"/>
  <c r="D128" i="93"/>
  <c r="C128" i="93" s="1"/>
  <c r="D127" i="93"/>
  <c r="C127" i="93" s="1"/>
  <c r="D126" i="93"/>
  <c r="C126" i="93" s="1"/>
  <c r="D125" i="93"/>
  <c r="C125" i="93" s="1"/>
  <c r="D124" i="93"/>
  <c r="C124" i="93" s="1"/>
  <c r="D123" i="93"/>
  <c r="C123" i="93" s="1"/>
  <c r="D122" i="93"/>
  <c r="C122" i="93" s="1"/>
  <c r="D121" i="93"/>
  <c r="C121" i="93" s="1"/>
  <c r="D120" i="93"/>
  <c r="C120" i="93" s="1"/>
  <c r="D119" i="93"/>
  <c r="C119" i="93" s="1"/>
  <c r="D118" i="93"/>
  <c r="C118" i="93" s="1"/>
  <c r="D117" i="93"/>
  <c r="C117" i="93" s="1"/>
  <c r="D116" i="93"/>
  <c r="C116" i="93" s="1"/>
  <c r="D115" i="93"/>
  <c r="C115" i="93" s="1"/>
  <c r="D114" i="93"/>
  <c r="C114" i="93" s="1"/>
  <c r="D113" i="93"/>
  <c r="C113" i="93" s="1"/>
  <c r="D112" i="93"/>
  <c r="C112" i="93" s="1"/>
  <c r="D111" i="93"/>
  <c r="C111" i="93" s="1"/>
  <c r="D110" i="93"/>
  <c r="C110" i="93" s="1"/>
  <c r="D109" i="93"/>
  <c r="C109" i="93" s="1"/>
  <c r="D108" i="93"/>
  <c r="C108" i="93" s="1"/>
  <c r="D107" i="93"/>
  <c r="C107" i="93" s="1"/>
  <c r="D106" i="93"/>
  <c r="C106" i="93" s="1"/>
  <c r="D105" i="93"/>
  <c r="C105" i="93" s="1"/>
  <c r="D104" i="93"/>
  <c r="C104" i="93" s="1"/>
  <c r="D103" i="93"/>
  <c r="C103" i="93" s="1"/>
  <c r="D102" i="93"/>
  <c r="C102" i="93" s="1"/>
  <c r="D101" i="93"/>
  <c r="C101" i="93" s="1"/>
  <c r="D100" i="93"/>
  <c r="C100" i="93" s="1"/>
  <c r="D99" i="93"/>
  <c r="C99" i="93" s="1"/>
  <c r="D98" i="93"/>
  <c r="C98" i="93" s="1"/>
  <c r="D97" i="93"/>
  <c r="C97" i="93" s="1"/>
  <c r="D96" i="93"/>
  <c r="C96" i="93" s="1"/>
  <c r="D95" i="93"/>
  <c r="C95" i="93" s="1"/>
  <c r="D94" i="93"/>
  <c r="C94" i="93" s="1"/>
  <c r="D93" i="93"/>
  <c r="C93" i="93" s="1"/>
  <c r="D92" i="93"/>
  <c r="C92" i="93" s="1"/>
  <c r="D91" i="93"/>
  <c r="C91" i="93" s="1"/>
  <c r="D90" i="93"/>
  <c r="C90" i="93" s="1"/>
  <c r="D89" i="93"/>
  <c r="C89" i="93" s="1"/>
  <c r="D88" i="93"/>
  <c r="C88" i="93" s="1"/>
  <c r="D87" i="93"/>
  <c r="C87" i="93" s="1"/>
  <c r="D86" i="93"/>
  <c r="C86" i="93" s="1"/>
  <c r="D85" i="93"/>
  <c r="C85" i="93" s="1"/>
  <c r="D84" i="93"/>
  <c r="C84" i="93" s="1"/>
  <c r="D83" i="93"/>
  <c r="C83" i="93" s="1"/>
  <c r="D82" i="93"/>
  <c r="C82" i="93" s="1"/>
  <c r="D81" i="93"/>
  <c r="C81" i="93" s="1"/>
  <c r="D80" i="93"/>
  <c r="C80" i="93" s="1"/>
  <c r="D79" i="93"/>
  <c r="C79" i="93" s="1"/>
  <c r="D78" i="93"/>
  <c r="C78" i="93" s="1"/>
  <c r="D77" i="93"/>
  <c r="C77" i="93" s="1"/>
  <c r="D76" i="93"/>
  <c r="C76" i="93" s="1"/>
  <c r="D75" i="93"/>
  <c r="C75" i="93" s="1"/>
  <c r="D74" i="93"/>
  <c r="C74" i="93" s="1"/>
  <c r="D73" i="93"/>
  <c r="C73" i="93" s="1"/>
  <c r="D72" i="93"/>
  <c r="C72" i="93" s="1"/>
  <c r="D71" i="93"/>
  <c r="C71" i="93" s="1"/>
  <c r="D70" i="93"/>
  <c r="C70" i="93" s="1"/>
  <c r="D69" i="93"/>
  <c r="C69" i="93" s="1"/>
  <c r="D68" i="93"/>
  <c r="C68" i="93" s="1"/>
  <c r="D67" i="93"/>
  <c r="C67" i="93" s="1"/>
  <c r="D66" i="93"/>
  <c r="C66" i="93" s="1"/>
  <c r="D65" i="93"/>
  <c r="C65" i="93" s="1"/>
  <c r="D64" i="93"/>
  <c r="C64" i="93" s="1"/>
  <c r="D63" i="93"/>
  <c r="C63" i="93" s="1"/>
  <c r="D62" i="93"/>
  <c r="C62" i="93" s="1"/>
  <c r="D61" i="93"/>
  <c r="C61" i="93" s="1"/>
  <c r="D60" i="93"/>
  <c r="C60" i="93" s="1"/>
  <c r="D59" i="93"/>
  <c r="C59" i="93" s="1"/>
  <c r="D58" i="93"/>
  <c r="C58" i="93" s="1"/>
  <c r="D57" i="93"/>
  <c r="C57" i="93" s="1"/>
  <c r="D56" i="93"/>
  <c r="C56" i="93" s="1"/>
  <c r="D55" i="93"/>
  <c r="C55" i="93" s="1"/>
  <c r="D54" i="93"/>
  <c r="C54" i="93" s="1"/>
  <c r="D53" i="93"/>
  <c r="C53" i="93" s="1"/>
  <c r="D52" i="93"/>
  <c r="C52" i="93" s="1"/>
  <c r="D51" i="93"/>
  <c r="C51" i="93" s="1"/>
  <c r="D50" i="93"/>
  <c r="C50" i="93" s="1"/>
  <c r="D49" i="93"/>
  <c r="C49" i="93" s="1"/>
  <c r="D48" i="93"/>
  <c r="C48" i="93" s="1"/>
  <c r="D47" i="93"/>
  <c r="C47" i="93" s="1"/>
  <c r="D46" i="93"/>
  <c r="C46" i="93" s="1"/>
  <c r="D45" i="93"/>
  <c r="C45" i="93" s="1"/>
  <c r="D44" i="93"/>
  <c r="C44" i="93" s="1"/>
  <c r="D43" i="93"/>
  <c r="C43" i="93" s="1"/>
  <c r="D42" i="93"/>
  <c r="C42" i="93" s="1"/>
  <c r="D41" i="93"/>
  <c r="C41" i="93" s="1"/>
  <c r="D40" i="93"/>
  <c r="C40" i="93" s="1"/>
  <c r="D39" i="93"/>
  <c r="C39" i="93" s="1"/>
  <c r="D38" i="93"/>
  <c r="C38" i="93" s="1"/>
  <c r="D37" i="93"/>
  <c r="C37" i="93" s="1"/>
  <c r="D36" i="93"/>
  <c r="C36" i="93" s="1"/>
  <c r="D35" i="93"/>
  <c r="C35" i="93" s="1"/>
  <c r="D34" i="93"/>
  <c r="C34" i="93" s="1"/>
  <c r="D33" i="93"/>
  <c r="C33" i="93" s="1"/>
  <c r="D32" i="93"/>
  <c r="C32" i="93" s="1"/>
  <c r="D31" i="93"/>
  <c r="C31" i="93" s="1"/>
  <c r="D30" i="93"/>
  <c r="C30" i="93" s="1"/>
  <c r="D29" i="93"/>
  <c r="C29" i="93" s="1"/>
  <c r="D28" i="93"/>
  <c r="C28" i="93" s="1"/>
  <c r="D27" i="93"/>
  <c r="C27" i="93" s="1"/>
  <c r="D26" i="93"/>
  <c r="C26" i="93" s="1"/>
  <c r="D25" i="93"/>
  <c r="C25" i="93" s="1"/>
  <c r="D24" i="93"/>
  <c r="C24" i="93" s="1"/>
  <c r="D23" i="93"/>
  <c r="C23" i="93" s="1"/>
  <c r="D22" i="93"/>
  <c r="C22" i="93" s="1"/>
  <c r="D21" i="93"/>
  <c r="C21" i="93" s="1"/>
  <c r="D20" i="93"/>
  <c r="C20" i="93" s="1"/>
  <c r="D19" i="93"/>
  <c r="C19" i="93" s="1"/>
  <c r="D18" i="93"/>
  <c r="C18" i="93" s="1"/>
  <c r="D17" i="93"/>
  <c r="C17" i="93" s="1"/>
  <c r="D16" i="93"/>
  <c r="C16" i="93" s="1"/>
  <c r="D15" i="93"/>
  <c r="C15" i="93" s="1"/>
  <c r="D14" i="93"/>
  <c r="C14" i="93" s="1"/>
  <c r="D13" i="93"/>
  <c r="C13" i="93" s="1"/>
  <c r="D12" i="93"/>
  <c r="C12" i="93" s="1"/>
  <c r="D11" i="93"/>
  <c r="C11" i="93" s="1"/>
  <c r="D10" i="93"/>
  <c r="C10" i="93" s="1"/>
  <c r="D9" i="93"/>
  <c r="C9" i="93" s="1"/>
  <c r="D8" i="93"/>
  <c r="C8" i="93" s="1"/>
  <c r="D7" i="93"/>
  <c r="C7" i="93" s="1"/>
  <c r="D6" i="93"/>
  <c r="C6" i="93" s="1"/>
  <c r="D5" i="93"/>
  <c r="C5" i="93" s="1"/>
  <c r="D4" i="93"/>
  <c r="C4" i="93" s="1"/>
  <c r="D3" i="93"/>
  <c r="C3" i="93" s="1"/>
  <c r="D2" i="93"/>
  <c r="C2" i="93" s="1"/>
  <c r="D201" i="18"/>
  <c r="C201" i="18" s="1"/>
  <c r="D200" i="18"/>
  <c r="C200" i="18" s="1"/>
  <c r="D199" i="18"/>
  <c r="C199" i="18" s="1"/>
  <c r="D198" i="18"/>
  <c r="C198" i="18" s="1"/>
  <c r="D197" i="18"/>
  <c r="C197" i="18" s="1"/>
  <c r="D196" i="18"/>
  <c r="C196" i="18" s="1"/>
  <c r="D195" i="18"/>
  <c r="C195" i="18" s="1"/>
  <c r="D194" i="18"/>
  <c r="C194" i="18" s="1"/>
  <c r="D193" i="18"/>
  <c r="C193" i="18" s="1"/>
  <c r="D192" i="18"/>
  <c r="C192" i="18" s="1"/>
  <c r="D191" i="18"/>
  <c r="C191" i="18" s="1"/>
  <c r="D190" i="18"/>
  <c r="C190" i="18" s="1"/>
  <c r="D189" i="18"/>
  <c r="C189" i="18" s="1"/>
  <c r="D188" i="18"/>
  <c r="C188" i="18" s="1"/>
  <c r="D187" i="18"/>
  <c r="C187" i="18" s="1"/>
  <c r="D186" i="18"/>
  <c r="C186" i="18" s="1"/>
  <c r="D185" i="18"/>
  <c r="C185" i="18" s="1"/>
  <c r="D184" i="18"/>
  <c r="C184" i="18" s="1"/>
  <c r="D183" i="18"/>
  <c r="C183" i="18" s="1"/>
  <c r="D182" i="18"/>
  <c r="C182" i="18" s="1"/>
  <c r="D181" i="18"/>
  <c r="C181" i="18" s="1"/>
  <c r="D180" i="18"/>
  <c r="C180" i="18" s="1"/>
  <c r="D179" i="18"/>
  <c r="C179" i="18" s="1"/>
  <c r="D178" i="18"/>
  <c r="C178" i="18" s="1"/>
  <c r="D177" i="18"/>
  <c r="C177" i="18" s="1"/>
  <c r="D176" i="18"/>
  <c r="C176" i="18" s="1"/>
  <c r="D175" i="18"/>
  <c r="C175" i="18" s="1"/>
  <c r="D174" i="18"/>
  <c r="C174" i="18" s="1"/>
  <c r="D173" i="18"/>
  <c r="C173" i="18" s="1"/>
  <c r="D172" i="18"/>
  <c r="C172" i="18" s="1"/>
  <c r="D171" i="18"/>
  <c r="C171" i="18" s="1"/>
  <c r="D170" i="18"/>
  <c r="C170" i="18" s="1"/>
  <c r="D169" i="18"/>
  <c r="C169" i="18" s="1"/>
  <c r="D168" i="18"/>
  <c r="C168" i="18" s="1"/>
  <c r="D167" i="18"/>
  <c r="C167" i="18" s="1"/>
  <c r="D166" i="18"/>
  <c r="C166" i="18" s="1"/>
  <c r="D165" i="18"/>
  <c r="C165" i="18" s="1"/>
  <c r="D164" i="18"/>
  <c r="C164" i="18" s="1"/>
  <c r="D163" i="18"/>
  <c r="C163" i="18" s="1"/>
  <c r="D162" i="18"/>
  <c r="C162" i="18" s="1"/>
  <c r="D161" i="18"/>
  <c r="C161" i="18" s="1"/>
  <c r="D160" i="18"/>
  <c r="C160" i="18" s="1"/>
  <c r="D159" i="18"/>
  <c r="C159" i="18" s="1"/>
  <c r="D158" i="18"/>
  <c r="C158" i="18" s="1"/>
  <c r="D157" i="18"/>
  <c r="C157" i="18" s="1"/>
  <c r="D156" i="18"/>
  <c r="C156" i="18" s="1"/>
  <c r="D155" i="18"/>
  <c r="C155" i="18" s="1"/>
  <c r="D154" i="18"/>
  <c r="C154" i="18" s="1"/>
  <c r="D153" i="18"/>
  <c r="C153" i="18" s="1"/>
  <c r="D152" i="18"/>
  <c r="C152" i="18" s="1"/>
  <c r="D151" i="18"/>
  <c r="C151" i="18" s="1"/>
  <c r="D150" i="18"/>
  <c r="C150" i="18" s="1"/>
  <c r="D149" i="18"/>
  <c r="C149" i="18" s="1"/>
  <c r="D148" i="18"/>
  <c r="C148" i="18" s="1"/>
  <c r="D147" i="18"/>
  <c r="C147" i="18" s="1"/>
  <c r="D146" i="18"/>
  <c r="C146" i="18" s="1"/>
  <c r="D145" i="18"/>
  <c r="C145" i="18" s="1"/>
  <c r="D144" i="18"/>
  <c r="C144" i="18" s="1"/>
  <c r="D143" i="18"/>
  <c r="C143" i="18" s="1"/>
  <c r="D142" i="18"/>
  <c r="C142" i="18" s="1"/>
  <c r="D141" i="18"/>
  <c r="C141" i="18" s="1"/>
  <c r="D140" i="18"/>
  <c r="C140" i="18" s="1"/>
  <c r="D139" i="18"/>
  <c r="C139" i="18" s="1"/>
  <c r="D138" i="18"/>
  <c r="C138" i="18" s="1"/>
  <c r="D137" i="18"/>
  <c r="C137" i="18" s="1"/>
  <c r="D136" i="18"/>
  <c r="C136" i="18" s="1"/>
  <c r="D135" i="18"/>
  <c r="C135" i="18" s="1"/>
  <c r="D134" i="18"/>
  <c r="C134" i="18" s="1"/>
  <c r="D133" i="18"/>
  <c r="C133" i="18" s="1"/>
  <c r="D132" i="18"/>
  <c r="C132" i="18" s="1"/>
  <c r="D131" i="18"/>
  <c r="C131" i="18" s="1"/>
  <c r="D130" i="18"/>
  <c r="C130" i="18" s="1"/>
  <c r="D129" i="18"/>
  <c r="C129" i="18" s="1"/>
  <c r="D128" i="18"/>
  <c r="C128" i="18" s="1"/>
  <c r="D127" i="18"/>
  <c r="C127" i="18" s="1"/>
  <c r="D126" i="18"/>
  <c r="C126" i="18" s="1"/>
  <c r="D125" i="18"/>
  <c r="C125" i="18" s="1"/>
  <c r="D124" i="18"/>
  <c r="C124" i="18" s="1"/>
  <c r="D123" i="18"/>
  <c r="C123" i="18" s="1"/>
  <c r="D122" i="18"/>
  <c r="C122" i="18" s="1"/>
  <c r="D121" i="18"/>
  <c r="C121" i="18" s="1"/>
  <c r="D120" i="18"/>
  <c r="C120" i="18" s="1"/>
  <c r="D119" i="18"/>
  <c r="C119" i="18" s="1"/>
  <c r="D118" i="18"/>
  <c r="C118" i="18" s="1"/>
  <c r="D117" i="18"/>
  <c r="C117" i="18" s="1"/>
  <c r="D116" i="18"/>
  <c r="C116" i="18" s="1"/>
  <c r="D115" i="18"/>
  <c r="C115" i="18" s="1"/>
  <c r="D114" i="18"/>
  <c r="C114" i="18" s="1"/>
  <c r="D113" i="18"/>
  <c r="C113" i="18" s="1"/>
  <c r="D112" i="18"/>
  <c r="C112" i="18" s="1"/>
  <c r="D111" i="18"/>
  <c r="C111" i="18" s="1"/>
  <c r="D110" i="18"/>
  <c r="C110" i="18" s="1"/>
  <c r="D109" i="18"/>
  <c r="C109" i="18" s="1"/>
  <c r="D108" i="18"/>
  <c r="C108" i="18" s="1"/>
  <c r="D107" i="18"/>
  <c r="C107" i="18" s="1"/>
  <c r="D106" i="18"/>
  <c r="C106" i="18" s="1"/>
  <c r="D105" i="18"/>
  <c r="C105" i="18" s="1"/>
  <c r="D104" i="18"/>
  <c r="C104" i="18" s="1"/>
  <c r="D103" i="18"/>
  <c r="C103" i="18" s="1"/>
  <c r="D102" i="18"/>
  <c r="C102" i="18" s="1"/>
  <c r="D101" i="18"/>
  <c r="C101" i="18" s="1"/>
  <c r="D100" i="18"/>
  <c r="C100" i="18" s="1"/>
  <c r="D99" i="18"/>
  <c r="C99" i="18" s="1"/>
  <c r="D98" i="18"/>
  <c r="C98" i="18" s="1"/>
  <c r="D97" i="18"/>
  <c r="C97" i="18" s="1"/>
  <c r="D96" i="18"/>
  <c r="C96" i="18" s="1"/>
  <c r="D95" i="18"/>
  <c r="C95" i="18" s="1"/>
  <c r="D94" i="18"/>
  <c r="C94" i="18" s="1"/>
  <c r="D93" i="18"/>
  <c r="C93" i="18" s="1"/>
  <c r="D92" i="18"/>
  <c r="C92" i="18" s="1"/>
  <c r="D91" i="18"/>
  <c r="C91" i="18" s="1"/>
  <c r="D90" i="18"/>
  <c r="C90" i="18" s="1"/>
  <c r="D89" i="18"/>
  <c r="C89" i="18" s="1"/>
  <c r="D88" i="18"/>
  <c r="C88" i="18" s="1"/>
  <c r="D87" i="18"/>
  <c r="C87" i="18" s="1"/>
  <c r="D86" i="18"/>
  <c r="C86" i="18" s="1"/>
  <c r="D85" i="18"/>
  <c r="C85" i="18" s="1"/>
  <c r="D84" i="18"/>
  <c r="C84" i="18" s="1"/>
  <c r="D83" i="18"/>
  <c r="C83" i="18" s="1"/>
  <c r="D82" i="18"/>
  <c r="C82" i="18" s="1"/>
  <c r="D81" i="18"/>
  <c r="C81" i="18" s="1"/>
  <c r="D80" i="18"/>
  <c r="C80" i="18" s="1"/>
  <c r="D79" i="18"/>
  <c r="C79" i="18" s="1"/>
  <c r="D78" i="18"/>
  <c r="C78" i="18" s="1"/>
  <c r="D77" i="18"/>
  <c r="C77" i="18" s="1"/>
  <c r="D76" i="18"/>
  <c r="C76" i="18" s="1"/>
  <c r="D75" i="18"/>
  <c r="C75" i="18" s="1"/>
  <c r="D74" i="18"/>
  <c r="C74" i="18" s="1"/>
  <c r="D73" i="18"/>
  <c r="C73" i="18" s="1"/>
  <c r="D72" i="18"/>
  <c r="C72" i="18" s="1"/>
  <c r="D71" i="18"/>
  <c r="C71" i="18" s="1"/>
  <c r="D70" i="18"/>
  <c r="C70" i="18" s="1"/>
  <c r="D69" i="18"/>
  <c r="C69" i="18" s="1"/>
  <c r="D68" i="18"/>
  <c r="C68" i="18" s="1"/>
  <c r="D67" i="18"/>
  <c r="C67" i="18" s="1"/>
  <c r="D66" i="18"/>
  <c r="C66" i="18" s="1"/>
  <c r="D65" i="18"/>
  <c r="C65" i="18" s="1"/>
  <c r="D64" i="18"/>
  <c r="C64" i="18" s="1"/>
  <c r="D63" i="18"/>
  <c r="C63" i="18" s="1"/>
  <c r="D62" i="18"/>
  <c r="C62" i="18" s="1"/>
  <c r="D61" i="18"/>
  <c r="C61" i="18" s="1"/>
  <c r="D60" i="18"/>
  <c r="C60" i="18" s="1"/>
  <c r="D59" i="18"/>
  <c r="C59" i="18" s="1"/>
  <c r="D58" i="18"/>
  <c r="C58" i="18" s="1"/>
  <c r="D57" i="18"/>
  <c r="C57" i="18" s="1"/>
  <c r="D56" i="18"/>
  <c r="C56" i="18" s="1"/>
  <c r="D55" i="18"/>
  <c r="C55" i="18" s="1"/>
  <c r="D54" i="18"/>
  <c r="C54" i="18" s="1"/>
  <c r="D53" i="18"/>
  <c r="C53" i="18" s="1"/>
  <c r="D52" i="18"/>
  <c r="C52" i="18" s="1"/>
  <c r="D51" i="18"/>
  <c r="C51" i="18" s="1"/>
  <c r="D50" i="18"/>
  <c r="C50" i="18" s="1"/>
  <c r="D49" i="18"/>
  <c r="C49" i="18" s="1"/>
  <c r="D48" i="18"/>
  <c r="C48" i="18" s="1"/>
  <c r="D47" i="18"/>
  <c r="C47" i="18" s="1"/>
  <c r="D46" i="18"/>
  <c r="C46" i="18" s="1"/>
  <c r="D45" i="18"/>
  <c r="C45" i="18" s="1"/>
  <c r="D44" i="18"/>
  <c r="C44" i="18" s="1"/>
  <c r="D43" i="18"/>
  <c r="C43" i="18" s="1"/>
  <c r="D42" i="18"/>
  <c r="C42" i="18" s="1"/>
  <c r="D41" i="18"/>
  <c r="C41" i="18" s="1"/>
  <c r="D40" i="18"/>
  <c r="C40" i="18" s="1"/>
  <c r="D39" i="18"/>
  <c r="C39" i="18" s="1"/>
  <c r="D38" i="18"/>
  <c r="C38" i="18" s="1"/>
  <c r="D37" i="18"/>
  <c r="C37" i="18" s="1"/>
  <c r="D36" i="18"/>
  <c r="C36" i="18" s="1"/>
  <c r="D35" i="18"/>
  <c r="C35" i="18" s="1"/>
  <c r="D34" i="18"/>
  <c r="C34" i="18" s="1"/>
  <c r="D33" i="18"/>
  <c r="C33" i="18" s="1"/>
  <c r="D32" i="18"/>
  <c r="C32" i="18" s="1"/>
  <c r="D31" i="18"/>
  <c r="C31" i="18" s="1"/>
  <c r="D30" i="18"/>
  <c r="C30" i="18" s="1"/>
  <c r="D29" i="18"/>
  <c r="C29" i="18" s="1"/>
  <c r="D28" i="18"/>
  <c r="C28" i="18" s="1"/>
  <c r="D27" i="18"/>
  <c r="C27" i="18" s="1"/>
  <c r="D26" i="18"/>
  <c r="C26" i="18" s="1"/>
  <c r="D25" i="18"/>
  <c r="C25" i="18" s="1"/>
  <c r="D24" i="18"/>
  <c r="C24" i="18" s="1"/>
  <c r="D23" i="18"/>
  <c r="C23" i="18" s="1"/>
  <c r="D22" i="18"/>
  <c r="C22" i="18" s="1"/>
  <c r="D21" i="18"/>
  <c r="C21" i="18" s="1"/>
  <c r="D20" i="18"/>
  <c r="C20" i="18" s="1"/>
  <c r="D19" i="18"/>
  <c r="C19" i="18" s="1"/>
  <c r="D18" i="18"/>
  <c r="C18" i="18" s="1"/>
  <c r="D17" i="18"/>
  <c r="C17" i="18" s="1"/>
  <c r="D16" i="18"/>
  <c r="C16" i="18" s="1"/>
  <c r="D15" i="18"/>
  <c r="C15" i="18" s="1"/>
  <c r="D14" i="18"/>
  <c r="C14" i="18" s="1"/>
  <c r="D13" i="18"/>
  <c r="C13" i="18" s="1"/>
  <c r="D12" i="18"/>
  <c r="C12" i="18" s="1"/>
  <c r="D11" i="18"/>
  <c r="C11" i="18" s="1"/>
  <c r="D10" i="18"/>
  <c r="C10" i="18" s="1"/>
  <c r="D9" i="18"/>
  <c r="C9" i="18" s="1"/>
  <c r="D8" i="18"/>
  <c r="C8" i="18" s="1"/>
  <c r="D7" i="18"/>
  <c r="C7" i="18" s="1"/>
  <c r="D6" i="18"/>
  <c r="C6" i="18" s="1"/>
  <c r="D5" i="18"/>
  <c r="C5" i="18" s="1"/>
  <c r="D4" i="18"/>
  <c r="C4" i="18" s="1"/>
  <c r="D3" i="18"/>
  <c r="C3" i="18" s="1"/>
  <c r="D2" i="18"/>
  <c r="C2" i="18" s="1"/>
  <c r="D201" i="19"/>
  <c r="C201" i="19" s="1"/>
  <c r="D200" i="19"/>
  <c r="C200" i="19" s="1"/>
  <c r="D199" i="19"/>
  <c r="C199" i="19" s="1"/>
  <c r="D198" i="19"/>
  <c r="C198" i="19" s="1"/>
  <c r="D197" i="19"/>
  <c r="C197" i="19" s="1"/>
  <c r="D196" i="19"/>
  <c r="C196" i="19" s="1"/>
  <c r="D195" i="19"/>
  <c r="C195" i="19" s="1"/>
  <c r="D194" i="19"/>
  <c r="C194" i="19" s="1"/>
  <c r="D193" i="19"/>
  <c r="C193" i="19" s="1"/>
  <c r="D192" i="19"/>
  <c r="C192" i="19" s="1"/>
  <c r="D191" i="19"/>
  <c r="C191" i="19" s="1"/>
  <c r="D190" i="19"/>
  <c r="C190" i="19" s="1"/>
  <c r="D189" i="19"/>
  <c r="C189" i="19" s="1"/>
  <c r="D188" i="19"/>
  <c r="C188" i="19" s="1"/>
  <c r="D187" i="19"/>
  <c r="C187" i="19" s="1"/>
  <c r="D186" i="19"/>
  <c r="C186" i="19" s="1"/>
  <c r="D185" i="19"/>
  <c r="C185" i="19" s="1"/>
  <c r="D184" i="19"/>
  <c r="C184" i="19" s="1"/>
  <c r="D183" i="19"/>
  <c r="C183" i="19" s="1"/>
  <c r="D182" i="19"/>
  <c r="C182" i="19" s="1"/>
  <c r="D181" i="19"/>
  <c r="C181" i="19" s="1"/>
  <c r="D180" i="19"/>
  <c r="C180" i="19" s="1"/>
  <c r="D179" i="19"/>
  <c r="C179" i="19" s="1"/>
  <c r="D178" i="19"/>
  <c r="C178" i="19" s="1"/>
  <c r="D177" i="19"/>
  <c r="C177" i="19" s="1"/>
  <c r="D176" i="19"/>
  <c r="C176" i="19" s="1"/>
  <c r="D175" i="19"/>
  <c r="C175" i="19" s="1"/>
  <c r="D174" i="19"/>
  <c r="C174" i="19" s="1"/>
  <c r="D173" i="19"/>
  <c r="C173" i="19" s="1"/>
  <c r="D172" i="19"/>
  <c r="C172" i="19" s="1"/>
  <c r="D171" i="19"/>
  <c r="C171" i="19" s="1"/>
  <c r="D170" i="19"/>
  <c r="C170" i="19" s="1"/>
  <c r="D169" i="19"/>
  <c r="C169" i="19" s="1"/>
  <c r="D168" i="19"/>
  <c r="C168" i="19" s="1"/>
  <c r="D167" i="19"/>
  <c r="C167" i="19" s="1"/>
  <c r="D166" i="19"/>
  <c r="C166" i="19" s="1"/>
  <c r="D165" i="19"/>
  <c r="C165" i="19" s="1"/>
  <c r="D164" i="19"/>
  <c r="C164" i="19" s="1"/>
  <c r="D163" i="19"/>
  <c r="C163" i="19" s="1"/>
  <c r="D162" i="19"/>
  <c r="C162" i="19" s="1"/>
  <c r="D161" i="19"/>
  <c r="C161" i="19" s="1"/>
  <c r="D160" i="19"/>
  <c r="C160" i="19" s="1"/>
  <c r="D159" i="19"/>
  <c r="C159" i="19" s="1"/>
  <c r="D158" i="19"/>
  <c r="C158" i="19" s="1"/>
  <c r="D157" i="19"/>
  <c r="C157" i="19" s="1"/>
  <c r="D156" i="19"/>
  <c r="C156" i="19" s="1"/>
  <c r="D155" i="19"/>
  <c r="C155" i="19" s="1"/>
  <c r="D154" i="19"/>
  <c r="C154" i="19" s="1"/>
  <c r="D153" i="19"/>
  <c r="C153" i="19" s="1"/>
  <c r="D152" i="19"/>
  <c r="C152" i="19" s="1"/>
  <c r="D151" i="19"/>
  <c r="C151" i="19" s="1"/>
  <c r="D150" i="19"/>
  <c r="C150" i="19" s="1"/>
  <c r="D149" i="19"/>
  <c r="C149" i="19" s="1"/>
  <c r="D148" i="19"/>
  <c r="C148" i="19" s="1"/>
  <c r="D147" i="19"/>
  <c r="C147" i="19" s="1"/>
  <c r="D146" i="19"/>
  <c r="C146" i="19" s="1"/>
  <c r="D145" i="19"/>
  <c r="C145" i="19" s="1"/>
  <c r="D144" i="19"/>
  <c r="C144" i="19" s="1"/>
  <c r="D143" i="19"/>
  <c r="C143" i="19" s="1"/>
  <c r="D142" i="19"/>
  <c r="C142" i="19" s="1"/>
  <c r="D141" i="19"/>
  <c r="C141" i="19" s="1"/>
  <c r="D140" i="19"/>
  <c r="C140" i="19" s="1"/>
  <c r="D139" i="19"/>
  <c r="C139" i="19" s="1"/>
  <c r="D138" i="19"/>
  <c r="C138" i="19" s="1"/>
  <c r="D137" i="19"/>
  <c r="C137" i="19" s="1"/>
  <c r="D136" i="19"/>
  <c r="C136" i="19" s="1"/>
  <c r="D135" i="19"/>
  <c r="C135" i="19" s="1"/>
  <c r="D134" i="19"/>
  <c r="C134" i="19" s="1"/>
  <c r="D133" i="19"/>
  <c r="C133" i="19" s="1"/>
  <c r="D132" i="19"/>
  <c r="C132" i="19" s="1"/>
  <c r="D131" i="19"/>
  <c r="C131" i="19" s="1"/>
  <c r="D130" i="19"/>
  <c r="C130" i="19" s="1"/>
  <c r="D129" i="19"/>
  <c r="C129" i="19" s="1"/>
  <c r="D128" i="19"/>
  <c r="C128" i="19" s="1"/>
  <c r="D127" i="19"/>
  <c r="C127" i="19" s="1"/>
  <c r="D126" i="19"/>
  <c r="C126" i="19" s="1"/>
  <c r="D125" i="19"/>
  <c r="C125" i="19" s="1"/>
  <c r="D124" i="19"/>
  <c r="C124" i="19" s="1"/>
  <c r="D123" i="19"/>
  <c r="C123" i="19" s="1"/>
  <c r="D122" i="19"/>
  <c r="C122" i="19" s="1"/>
  <c r="D121" i="19"/>
  <c r="C121" i="19" s="1"/>
  <c r="D120" i="19"/>
  <c r="C120" i="19" s="1"/>
  <c r="D119" i="19"/>
  <c r="C119" i="19" s="1"/>
  <c r="D118" i="19"/>
  <c r="C118" i="19" s="1"/>
  <c r="D117" i="19"/>
  <c r="C117" i="19" s="1"/>
  <c r="D116" i="19"/>
  <c r="C116" i="19" s="1"/>
  <c r="D115" i="19"/>
  <c r="C115" i="19" s="1"/>
  <c r="D114" i="19"/>
  <c r="C114" i="19" s="1"/>
  <c r="D113" i="19"/>
  <c r="C113" i="19" s="1"/>
  <c r="D112" i="19"/>
  <c r="C112" i="19" s="1"/>
  <c r="D111" i="19"/>
  <c r="C111" i="19" s="1"/>
  <c r="D110" i="19"/>
  <c r="C110" i="19" s="1"/>
  <c r="D109" i="19"/>
  <c r="C109" i="19" s="1"/>
  <c r="D108" i="19"/>
  <c r="C108" i="19" s="1"/>
  <c r="D107" i="19"/>
  <c r="C107" i="19" s="1"/>
  <c r="D106" i="19"/>
  <c r="C106" i="19" s="1"/>
  <c r="D105" i="19"/>
  <c r="C105" i="19" s="1"/>
  <c r="D104" i="19"/>
  <c r="C104" i="19" s="1"/>
  <c r="D103" i="19"/>
  <c r="C103" i="19" s="1"/>
  <c r="D102" i="19"/>
  <c r="C102" i="19" s="1"/>
  <c r="D101" i="19"/>
  <c r="C101" i="19" s="1"/>
  <c r="D100" i="19"/>
  <c r="C100" i="19" s="1"/>
  <c r="D99" i="19"/>
  <c r="C99" i="19" s="1"/>
  <c r="D98" i="19"/>
  <c r="C98" i="19" s="1"/>
  <c r="D97" i="19"/>
  <c r="C97" i="19" s="1"/>
  <c r="D96" i="19"/>
  <c r="C96" i="19" s="1"/>
  <c r="D95" i="19"/>
  <c r="C95" i="19" s="1"/>
  <c r="D94" i="19"/>
  <c r="C94" i="19" s="1"/>
  <c r="D93" i="19"/>
  <c r="C93" i="19" s="1"/>
  <c r="D92" i="19"/>
  <c r="C92" i="19" s="1"/>
  <c r="D91" i="19"/>
  <c r="C91" i="19" s="1"/>
  <c r="D90" i="19"/>
  <c r="C90" i="19" s="1"/>
  <c r="D89" i="19"/>
  <c r="C89" i="19" s="1"/>
  <c r="D88" i="19"/>
  <c r="C88" i="19" s="1"/>
  <c r="D87" i="19"/>
  <c r="C87" i="19" s="1"/>
  <c r="D86" i="19"/>
  <c r="C86" i="19" s="1"/>
  <c r="D85" i="19"/>
  <c r="C85" i="19" s="1"/>
  <c r="D84" i="19"/>
  <c r="C84" i="19" s="1"/>
  <c r="D83" i="19"/>
  <c r="C83" i="19" s="1"/>
  <c r="D82" i="19"/>
  <c r="C82" i="19" s="1"/>
  <c r="D81" i="19"/>
  <c r="C81" i="19" s="1"/>
  <c r="D80" i="19"/>
  <c r="C80" i="19" s="1"/>
  <c r="D79" i="19"/>
  <c r="C79" i="19" s="1"/>
  <c r="D78" i="19"/>
  <c r="C78" i="19" s="1"/>
  <c r="D77" i="19"/>
  <c r="C77" i="19" s="1"/>
  <c r="D76" i="19"/>
  <c r="C76" i="19" s="1"/>
  <c r="D75" i="19"/>
  <c r="C75" i="19" s="1"/>
  <c r="D74" i="19"/>
  <c r="C74" i="19" s="1"/>
  <c r="D73" i="19"/>
  <c r="C73" i="19" s="1"/>
  <c r="D72" i="19"/>
  <c r="C72" i="19" s="1"/>
  <c r="D71" i="19"/>
  <c r="C71" i="19" s="1"/>
  <c r="D70" i="19"/>
  <c r="C70" i="19" s="1"/>
  <c r="D69" i="19"/>
  <c r="C69" i="19" s="1"/>
  <c r="D68" i="19"/>
  <c r="C68" i="19" s="1"/>
  <c r="D67" i="19"/>
  <c r="C67" i="19" s="1"/>
  <c r="D66" i="19"/>
  <c r="C66" i="19" s="1"/>
  <c r="D65" i="19"/>
  <c r="C65" i="19" s="1"/>
  <c r="D64" i="19"/>
  <c r="C64" i="19" s="1"/>
  <c r="D63" i="19"/>
  <c r="C63" i="19" s="1"/>
  <c r="D62" i="19"/>
  <c r="C62" i="19" s="1"/>
  <c r="D61" i="19"/>
  <c r="C61" i="19" s="1"/>
  <c r="D60" i="19"/>
  <c r="C60" i="19" s="1"/>
  <c r="D59" i="19"/>
  <c r="C59" i="19" s="1"/>
  <c r="D58" i="19"/>
  <c r="C58" i="19" s="1"/>
  <c r="D57" i="19"/>
  <c r="C57" i="19" s="1"/>
  <c r="D56" i="19"/>
  <c r="C56" i="19" s="1"/>
  <c r="D55" i="19"/>
  <c r="C55" i="19" s="1"/>
  <c r="D54" i="19"/>
  <c r="C54" i="19" s="1"/>
  <c r="D53" i="19"/>
  <c r="C53" i="19" s="1"/>
  <c r="D52" i="19"/>
  <c r="C52" i="19" s="1"/>
  <c r="D51" i="19"/>
  <c r="C51" i="19" s="1"/>
  <c r="D50" i="19"/>
  <c r="C50" i="19" s="1"/>
  <c r="D49" i="19"/>
  <c r="C49" i="19" s="1"/>
  <c r="D48" i="19"/>
  <c r="C48" i="19" s="1"/>
  <c r="D47" i="19"/>
  <c r="C47" i="19" s="1"/>
  <c r="D46" i="19"/>
  <c r="C46" i="19" s="1"/>
  <c r="D45" i="19"/>
  <c r="C45" i="19" s="1"/>
  <c r="D44" i="19"/>
  <c r="C44" i="19" s="1"/>
  <c r="D43" i="19"/>
  <c r="C43" i="19" s="1"/>
  <c r="D42" i="19"/>
  <c r="C42" i="19" s="1"/>
  <c r="D41" i="19"/>
  <c r="C41" i="19" s="1"/>
  <c r="D40" i="19"/>
  <c r="C40" i="19" s="1"/>
  <c r="D39" i="19"/>
  <c r="C39" i="19" s="1"/>
  <c r="D38" i="19"/>
  <c r="C38" i="19" s="1"/>
  <c r="D37" i="19"/>
  <c r="C37" i="19" s="1"/>
  <c r="D36" i="19"/>
  <c r="C36" i="19" s="1"/>
  <c r="D35" i="19"/>
  <c r="C35" i="19" s="1"/>
  <c r="D34" i="19"/>
  <c r="C34" i="19" s="1"/>
  <c r="D33" i="19"/>
  <c r="C33" i="19" s="1"/>
  <c r="D32" i="19"/>
  <c r="C32" i="19" s="1"/>
  <c r="D31" i="19"/>
  <c r="C31" i="19" s="1"/>
  <c r="D30" i="19"/>
  <c r="C30" i="19" s="1"/>
  <c r="D29" i="19"/>
  <c r="C29" i="19" s="1"/>
  <c r="D28" i="19"/>
  <c r="C28" i="19" s="1"/>
  <c r="D27" i="19"/>
  <c r="C27" i="19" s="1"/>
  <c r="D26" i="19"/>
  <c r="C26" i="19" s="1"/>
  <c r="D25" i="19"/>
  <c r="C25" i="19" s="1"/>
  <c r="D24" i="19"/>
  <c r="C24" i="19" s="1"/>
  <c r="D23" i="19"/>
  <c r="C23" i="19" s="1"/>
  <c r="D22" i="19"/>
  <c r="C22" i="19" s="1"/>
  <c r="D21" i="19"/>
  <c r="C21" i="19" s="1"/>
  <c r="D20" i="19"/>
  <c r="C20" i="19" s="1"/>
  <c r="D19" i="19"/>
  <c r="C19" i="19" s="1"/>
  <c r="D18" i="19"/>
  <c r="C18" i="19" s="1"/>
  <c r="D17" i="19"/>
  <c r="C17" i="19" s="1"/>
  <c r="D16" i="19"/>
  <c r="C16" i="19" s="1"/>
  <c r="D15" i="19"/>
  <c r="C15" i="19" s="1"/>
  <c r="D14" i="19"/>
  <c r="C14" i="19" s="1"/>
  <c r="D13" i="19"/>
  <c r="C13" i="19" s="1"/>
  <c r="D12" i="19"/>
  <c r="C12" i="19" s="1"/>
  <c r="D11" i="19"/>
  <c r="C11" i="19" s="1"/>
  <c r="D10" i="19"/>
  <c r="C10" i="19" s="1"/>
  <c r="D9" i="19"/>
  <c r="C9" i="19" s="1"/>
  <c r="D8" i="19"/>
  <c r="C8" i="19" s="1"/>
  <c r="D7" i="19"/>
  <c r="C7" i="19" s="1"/>
  <c r="D6" i="19"/>
  <c r="C6" i="19" s="1"/>
  <c r="D5" i="19"/>
  <c r="C5" i="19" s="1"/>
  <c r="D4" i="19"/>
  <c r="C4" i="19" s="1"/>
  <c r="D3" i="19"/>
  <c r="C3" i="19" s="1"/>
  <c r="D2" i="19"/>
  <c r="C2" i="19" s="1"/>
  <c r="D141" i="92"/>
  <c r="C141" i="92" s="1"/>
  <c r="D140" i="92"/>
  <c r="C140" i="92" s="1"/>
  <c r="D139" i="92"/>
  <c r="C139" i="92" s="1"/>
  <c r="D138" i="92"/>
  <c r="C138" i="92" s="1"/>
  <c r="D137" i="92"/>
  <c r="C137" i="92" s="1"/>
  <c r="D136" i="92"/>
  <c r="C136" i="92" s="1"/>
  <c r="D135" i="92"/>
  <c r="C135" i="92" s="1"/>
  <c r="D134" i="92"/>
  <c r="C134" i="92" s="1"/>
  <c r="D133" i="92"/>
  <c r="C133" i="92" s="1"/>
  <c r="D132" i="92"/>
  <c r="C132" i="92" s="1"/>
  <c r="D131" i="92"/>
  <c r="C131" i="92" s="1"/>
  <c r="D130" i="92"/>
  <c r="C130" i="92" s="1"/>
  <c r="D129" i="92"/>
  <c r="C129" i="92" s="1"/>
  <c r="D128" i="92"/>
  <c r="C128" i="92" s="1"/>
  <c r="D127" i="92"/>
  <c r="C127" i="92" s="1"/>
  <c r="D126" i="92"/>
  <c r="C126" i="92" s="1"/>
  <c r="D125" i="92"/>
  <c r="C125" i="92" s="1"/>
  <c r="D124" i="92"/>
  <c r="C124" i="92" s="1"/>
  <c r="D123" i="92"/>
  <c r="C123" i="92" s="1"/>
  <c r="D122" i="92"/>
  <c r="C122" i="92" s="1"/>
  <c r="D121" i="92"/>
  <c r="C121" i="92" s="1"/>
  <c r="D120" i="92"/>
  <c r="C120" i="92" s="1"/>
  <c r="D119" i="92"/>
  <c r="C119" i="92" s="1"/>
  <c r="D118" i="92"/>
  <c r="C118" i="92" s="1"/>
  <c r="D117" i="92"/>
  <c r="C117" i="92" s="1"/>
  <c r="D116" i="92"/>
  <c r="C116" i="92" s="1"/>
  <c r="D115" i="92"/>
  <c r="C115" i="92" s="1"/>
  <c r="D114" i="92"/>
  <c r="C114" i="92" s="1"/>
  <c r="D113" i="92"/>
  <c r="C113" i="92" s="1"/>
  <c r="D112" i="92"/>
  <c r="C112" i="92" s="1"/>
  <c r="D111" i="92"/>
  <c r="C111" i="92" s="1"/>
  <c r="D110" i="92"/>
  <c r="C110" i="92" s="1"/>
  <c r="D109" i="92"/>
  <c r="C109" i="92" s="1"/>
  <c r="D108" i="92"/>
  <c r="C108" i="92" s="1"/>
  <c r="D107" i="92"/>
  <c r="C107" i="92" s="1"/>
  <c r="D106" i="92"/>
  <c r="C106" i="92" s="1"/>
  <c r="D105" i="92"/>
  <c r="C105" i="92" s="1"/>
  <c r="D104" i="92"/>
  <c r="C104" i="92" s="1"/>
  <c r="D103" i="92"/>
  <c r="C103" i="92" s="1"/>
  <c r="D102" i="92"/>
  <c r="C102" i="92" s="1"/>
  <c r="D101" i="92"/>
  <c r="C101" i="92" s="1"/>
  <c r="D100" i="92"/>
  <c r="C100" i="92" s="1"/>
  <c r="D99" i="92"/>
  <c r="C99" i="92" s="1"/>
  <c r="D98" i="92"/>
  <c r="C98" i="92" s="1"/>
  <c r="D97" i="92"/>
  <c r="C97" i="92" s="1"/>
  <c r="D96" i="92"/>
  <c r="C96" i="92" s="1"/>
  <c r="D95" i="92"/>
  <c r="C95" i="92" s="1"/>
  <c r="D94" i="92"/>
  <c r="C94" i="92" s="1"/>
  <c r="D93" i="92"/>
  <c r="C93" i="92" s="1"/>
  <c r="D92" i="92"/>
  <c r="C92" i="92" s="1"/>
  <c r="D91" i="92"/>
  <c r="C91" i="92" s="1"/>
  <c r="D90" i="92"/>
  <c r="C90" i="92" s="1"/>
  <c r="D89" i="92"/>
  <c r="C89" i="92" s="1"/>
  <c r="D88" i="92"/>
  <c r="C88" i="92" s="1"/>
  <c r="D87" i="92"/>
  <c r="C87" i="92" s="1"/>
  <c r="D86" i="92"/>
  <c r="C86" i="92" s="1"/>
  <c r="D85" i="92"/>
  <c r="C85" i="92" s="1"/>
  <c r="D84" i="92"/>
  <c r="C84" i="92" s="1"/>
  <c r="D83" i="92"/>
  <c r="C83" i="92" s="1"/>
  <c r="D82" i="92"/>
  <c r="C82" i="92" s="1"/>
  <c r="D81" i="92"/>
  <c r="C81" i="92" s="1"/>
  <c r="D80" i="92"/>
  <c r="C80" i="92" s="1"/>
  <c r="D79" i="92"/>
  <c r="C79" i="92" s="1"/>
  <c r="D78" i="92"/>
  <c r="C78" i="92" s="1"/>
  <c r="D77" i="92"/>
  <c r="C77" i="92" s="1"/>
  <c r="D76" i="92"/>
  <c r="C76" i="92" s="1"/>
  <c r="D75" i="92"/>
  <c r="C75" i="92" s="1"/>
  <c r="D74" i="92"/>
  <c r="C74" i="92" s="1"/>
  <c r="D73" i="92"/>
  <c r="C73" i="92" s="1"/>
  <c r="D72" i="92"/>
  <c r="C72" i="92" s="1"/>
  <c r="D71" i="92"/>
  <c r="C71" i="92" s="1"/>
  <c r="D70" i="92"/>
  <c r="C70" i="92" s="1"/>
  <c r="D69" i="92"/>
  <c r="C69" i="92" s="1"/>
  <c r="D68" i="92"/>
  <c r="C68" i="92" s="1"/>
  <c r="D67" i="92"/>
  <c r="C67" i="92" s="1"/>
  <c r="D66" i="92"/>
  <c r="C66" i="92" s="1"/>
  <c r="D65" i="92"/>
  <c r="C65" i="92" s="1"/>
  <c r="D64" i="92"/>
  <c r="C64" i="92" s="1"/>
  <c r="D63" i="92"/>
  <c r="C63" i="92" s="1"/>
  <c r="D62" i="92"/>
  <c r="C62" i="92" s="1"/>
  <c r="D61" i="92"/>
  <c r="C61" i="92" s="1"/>
  <c r="D60" i="92"/>
  <c r="C60" i="92" s="1"/>
  <c r="D59" i="92"/>
  <c r="C59" i="92" s="1"/>
  <c r="D58" i="92"/>
  <c r="C58" i="92" s="1"/>
  <c r="D57" i="92"/>
  <c r="C57" i="92" s="1"/>
  <c r="D56" i="92"/>
  <c r="C56" i="92" s="1"/>
  <c r="D55" i="92"/>
  <c r="C55" i="92" s="1"/>
  <c r="D54" i="92"/>
  <c r="C54" i="92" s="1"/>
  <c r="D53" i="92"/>
  <c r="C53" i="92" s="1"/>
  <c r="D52" i="92"/>
  <c r="C52" i="92" s="1"/>
  <c r="D51" i="92"/>
  <c r="C51" i="92" s="1"/>
  <c r="D50" i="92"/>
  <c r="C50" i="92" s="1"/>
  <c r="D49" i="92"/>
  <c r="C49" i="92" s="1"/>
  <c r="D48" i="92"/>
  <c r="C48" i="92" s="1"/>
  <c r="D47" i="92"/>
  <c r="C47" i="92" s="1"/>
  <c r="D46" i="92"/>
  <c r="C46" i="92" s="1"/>
  <c r="D45" i="92"/>
  <c r="C45" i="92" s="1"/>
  <c r="D44" i="92"/>
  <c r="C44" i="92" s="1"/>
  <c r="D43" i="92"/>
  <c r="C43" i="92" s="1"/>
  <c r="D42" i="92"/>
  <c r="C42" i="92" s="1"/>
  <c r="D41" i="92"/>
  <c r="C41" i="92" s="1"/>
  <c r="D40" i="92"/>
  <c r="C40" i="92" s="1"/>
  <c r="D39" i="92"/>
  <c r="C39" i="92" s="1"/>
  <c r="D38" i="92"/>
  <c r="C38" i="92" s="1"/>
  <c r="D37" i="92"/>
  <c r="C37" i="92" s="1"/>
  <c r="D36" i="92"/>
  <c r="C36" i="92" s="1"/>
  <c r="D35" i="92"/>
  <c r="C35" i="92" s="1"/>
  <c r="D34" i="92"/>
  <c r="C34" i="92" s="1"/>
  <c r="D33" i="92"/>
  <c r="C33" i="92" s="1"/>
  <c r="D32" i="92"/>
  <c r="C32" i="92" s="1"/>
  <c r="D31" i="92"/>
  <c r="C31" i="92" s="1"/>
  <c r="D30" i="92"/>
  <c r="C30" i="92" s="1"/>
  <c r="D29" i="92"/>
  <c r="C29" i="92" s="1"/>
  <c r="D28" i="92"/>
  <c r="C28" i="92" s="1"/>
  <c r="D27" i="92"/>
  <c r="C27" i="92" s="1"/>
  <c r="D26" i="92"/>
  <c r="C26" i="92" s="1"/>
  <c r="D25" i="92"/>
  <c r="C25" i="92" s="1"/>
  <c r="D24" i="92"/>
  <c r="C24" i="92" s="1"/>
  <c r="D23" i="92"/>
  <c r="C23" i="92" s="1"/>
  <c r="D22" i="92"/>
  <c r="C22" i="92" s="1"/>
  <c r="D21" i="92"/>
  <c r="C21" i="92" s="1"/>
  <c r="D20" i="92"/>
  <c r="C20" i="92" s="1"/>
  <c r="D19" i="92"/>
  <c r="C19" i="92" s="1"/>
  <c r="D18" i="92"/>
  <c r="C18" i="92" s="1"/>
  <c r="D17" i="92"/>
  <c r="C17" i="92" s="1"/>
  <c r="D16" i="92"/>
  <c r="C16" i="92" s="1"/>
  <c r="D15" i="92"/>
  <c r="C15" i="92" s="1"/>
  <c r="D14" i="92"/>
  <c r="C14" i="92" s="1"/>
  <c r="D13" i="92"/>
  <c r="C13" i="92" s="1"/>
  <c r="D12" i="92"/>
  <c r="C12" i="92" s="1"/>
  <c r="D11" i="92"/>
  <c r="C11" i="92" s="1"/>
  <c r="D10" i="92"/>
  <c r="C10" i="92" s="1"/>
  <c r="D9" i="92"/>
  <c r="C9" i="92" s="1"/>
  <c r="D8" i="92"/>
  <c r="C8" i="92" s="1"/>
  <c r="D7" i="92"/>
  <c r="C7" i="92" s="1"/>
  <c r="D6" i="92"/>
  <c r="C6" i="92" s="1"/>
  <c r="D5" i="92"/>
  <c r="C5" i="92" s="1"/>
  <c r="D4" i="92"/>
  <c r="C4" i="92" s="1"/>
  <c r="D3" i="92"/>
  <c r="C3" i="92" s="1"/>
  <c r="D2" i="92"/>
  <c r="C2" i="92" s="1"/>
  <c r="Z9" i="1"/>
  <c r="Y9" i="1"/>
  <c r="X9" i="1"/>
  <c r="W9" i="1"/>
  <c r="V9" i="1"/>
  <c r="U9" i="1"/>
  <c r="T9" i="1"/>
  <c r="S9" i="1"/>
  <c r="R9" i="1"/>
  <c r="Q9" i="1"/>
  <c r="D121" i="91"/>
  <c r="C121" i="91" s="1"/>
  <c r="D120" i="91"/>
  <c r="C120" i="91" s="1"/>
  <c r="D119" i="91"/>
  <c r="C119" i="91" s="1"/>
  <c r="D118" i="91"/>
  <c r="C118" i="91" s="1"/>
  <c r="D117" i="91"/>
  <c r="C117" i="91" s="1"/>
  <c r="D116" i="91"/>
  <c r="C116" i="91" s="1"/>
  <c r="D115" i="91"/>
  <c r="C115" i="91" s="1"/>
  <c r="D114" i="91"/>
  <c r="C114" i="91" s="1"/>
  <c r="D113" i="91"/>
  <c r="C113" i="91" s="1"/>
  <c r="D112" i="91"/>
  <c r="C112" i="91" s="1"/>
  <c r="D111" i="91"/>
  <c r="C111" i="91" s="1"/>
  <c r="D110" i="91"/>
  <c r="C110" i="91" s="1"/>
  <c r="D109" i="91"/>
  <c r="C109" i="91" s="1"/>
  <c r="D108" i="91"/>
  <c r="C108" i="91" s="1"/>
  <c r="D107" i="91"/>
  <c r="C107" i="91" s="1"/>
  <c r="D106" i="91"/>
  <c r="C106" i="91" s="1"/>
  <c r="D105" i="91"/>
  <c r="C105" i="91" s="1"/>
  <c r="D104" i="91"/>
  <c r="C104" i="91" s="1"/>
  <c r="D103" i="91"/>
  <c r="C103" i="91" s="1"/>
  <c r="D102" i="91"/>
  <c r="C102" i="91" s="1"/>
  <c r="D101" i="91"/>
  <c r="C101" i="91" s="1"/>
  <c r="D100" i="91"/>
  <c r="C100" i="91" s="1"/>
  <c r="D99" i="91"/>
  <c r="C99" i="91" s="1"/>
  <c r="D98" i="91"/>
  <c r="C98" i="91" s="1"/>
  <c r="D97" i="91"/>
  <c r="C97" i="91" s="1"/>
  <c r="D96" i="91"/>
  <c r="C96" i="91" s="1"/>
  <c r="D95" i="91"/>
  <c r="C95" i="91" s="1"/>
  <c r="D94" i="91"/>
  <c r="C94" i="91" s="1"/>
  <c r="D93" i="91"/>
  <c r="C93" i="91" s="1"/>
  <c r="D92" i="91"/>
  <c r="C92" i="91" s="1"/>
  <c r="D91" i="91"/>
  <c r="C91" i="91" s="1"/>
  <c r="D90" i="91"/>
  <c r="C90" i="91" s="1"/>
  <c r="D89" i="91"/>
  <c r="C89" i="91" s="1"/>
  <c r="D88" i="91"/>
  <c r="C88" i="91" s="1"/>
  <c r="D87" i="91"/>
  <c r="C87" i="91" s="1"/>
  <c r="D86" i="91"/>
  <c r="C86" i="91" s="1"/>
  <c r="D85" i="91"/>
  <c r="C85" i="91" s="1"/>
  <c r="D84" i="91"/>
  <c r="C84" i="91" s="1"/>
  <c r="D83" i="91"/>
  <c r="C83" i="91" s="1"/>
  <c r="D82" i="91"/>
  <c r="C82" i="91" s="1"/>
  <c r="D81" i="91"/>
  <c r="C81" i="91" s="1"/>
  <c r="D80" i="91"/>
  <c r="C80" i="91" s="1"/>
  <c r="D79" i="91"/>
  <c r="C79" i="91" s="1"/>
  <c r="D78" i="91"/>
  <c r="C78" i="91" s="1"/>
  <c r="D77" i="91"/>
  <c r="C77" i="91" s="1"/>
  <c r="D76" i="91"/>
  <c r="C76" i="91" s="1"/>
  <c r="D75" i="91"/>
  <c r="C75" i="91" s="1"/>
  <c r="D74" i="91"/>
  <c r="C74" i="91" s="1"/>
  <c r="D73" i="91"/>
  <c r="C73" i="91" s="1"/>
  <c r="D72" i="91"/>
  <c r="C72" i="91" s="1"/>
  <c r="D71" i="91"/>
  <c r="C71" i="91" s="1"/>
  <c r="D70" i="91"/>
  <c r="C70" i="91" s="1"/>
  <c r="D69" i="91"/>
  <c r="C69" i="91" s="1"/>
  <c r="D68" i="91"/>
  <c r="C68" i="91" s="1"/>
  <c r="D67" i="91"/>
  <c r="C67" i="91" s="1"/>
  <c r="D66" i="91"/>
  <c r="C66" i="91" s="1"/>
  <c r="D65" i="91"/>
  <c r="C65" i="91" s="1"/>
  <c r="D64" i="91"/>
  <c r="C64" i="91" s="1"/>
  <c r="D63" i="91"/>
  <c r="C63" i="91" s="1"/>
  <c r="D62" i="91"/>
  <c r="C62" i="91" s="1"/>
  <c r="D61" i="91"/>
  <c r="C61" i="91" s="1"/>
  <c r="D60" i="91"/>
  <c r="C60" i="91" s="1"/>
  <c r="D59" i="91"/>
  <c r="C59" i="91" s="1"/>
  <c r="D58" i="91"/>
  <c r="C58" i="91" s="1"/>
  <c r="D57" i="91"/>
  <c r="C57" i="91" s="1"/>
  <c r="D56" i="91"/>
  <c r="C56" i="91" s="1"/>
  <c r="D55" i="91"/>
  <c r="C55" i="91" s="1"/>
  <c r="D54" i="91"/>
  <c r="C54" i="91" s="1"/>
  <c r="D53" i="91"/>
  <c r="C53" i="91" s="1"/>
  <c r="D52" i="91"/>
  <c r="C52" i="91" s="1"/>
  <c r="D51" i="91"/>
  <c r="C51" i="91" s="1"/>
  <c r="D50" i="91"/>
  <c r="C50" i="91" s="1"/>
  <c r="D49" i="91"/>
  <c r="C49" i="91" s="1"/>
  <c r="D48" i="91"/>
  <c r="C48" i="91" s="1"/>
  <c r="D47" i="91"/>
  <c r="C47" i="91" s="1"/>
  <c r="D46" i="91"/>
  <c r="C46" i="91" s="1"/>
  <c r="D45" i="91"/>
  <c r="C45" i="91" s="1"/>
  <c r="D44" i="91"/>
  <c r="C44" i="91" s="1"/>
  <c r="D43" i="91"/>
  <c r="C43" i="91" s="1"/>
  <c r="D42" i="91"/>
  <c r="C42" i="91" s="1"/>
  <c r="D41" i="91"/>
  <c r="C41" i="91" s="1"/>
  <c r="D40" i="91"/>
  <c r="C40" i="91" s="1"/>
  <c r="D39" i="91"/>
  <c r="C39" i="91" s="1"/>
  <c r="D38" i="91"/>
  <c r="C38" i="91" s="1"/>
  <c r="D37" i="91"/>
  <c r="C37" i="91" s="1"/>
  <c r="D36" i="91"/>
  <c r="C36" i="91" s="1"/>
  <c r="D35" i="91"/>
  <c r="C35" i="91" s="1"/>
  <c r="D34" i="91"/>
  <c r="C34" i="91" s="1"/>
  <c r="D33" i="91"/>
  <c r="C33" i="91" s="1"/>
  <c r="D32" i="91"/>
  <c r="C32" i="91" s="1"/>
  <c r="D31" i="91"/>
  <c r="C31" i="91" s="1"/>
  <c r="D30" i="91"/>
  <c r="C30" i="91" s="1"/>
  <c r="D29" i="91"/>
  <c r="C29" i="91" s="1"/>
  <c r="D28" i="91"/>
  <c r="C28" i="91" s="1"/>
  <c r="D27" i="91"/>
  <c r="C27" i="91" s="1"/>
  <c r="D26" i="91"/>
  <c r="C26" i="91" s="1"/>
  <c r="D25" i="91"/>
  <c r="C25" i="91" s="1"/>
  <c r="D24" i="91"/>
  <c r="C24" i="91" s="1"/>
  <c r="D23" i="91"/>
  <c r="C23" i="91" s="1"/>
  <c r="D22" i="91"/>
  <c r="C22" i="91" s="1"/>
  <c r="D21" i="91"/>
  <c r="C21" i="91" s="1"/>
  <c r="D20" i="91"/>
  <c r="C20" i="91" s="1"/>
  <c r="D19" i="91"/>
  <c r="C19" i="91" s="1"/>
  <c r="D18" i="91"/>
  <c r="C18" i="91" s="1"/>
  <c r="D17" i="91"/>
  <c r="C17" i="91" s="1"/>
  <c r="D16" i="91"/>
  <c r="C16" i="91" s="1"/>
  <c r="D15" i="91"/>
  <c r="C15" i="91" s="1"/>
  <c r="D14" i="91"/>
  <c r="C14" i="91" s="1"/>
  <c r="D13" i="91"/>
  <c r="C13" i="91" s="1"/>
  <c r="D12" i="91"/>
  <c r="C12" i="91" s="1"/>
  <c r="D11" i="91"/>
  <c r="C11" i="91" s="1"/>
  <c r="D10" i="91"/>
  <c r="C10" i="91" s="1"/>
  <c r="D9" i="91"/>
  <c r="C9" i="91" s="1"/>
  <c r="D8" i="91"/>
  <c r="C8" i="91" s="1"/>
  <c r="D7" i="91"/>
  <c r="C7" i="91" s="1"/>
  <c r="D6" i="91"/>
  <c r="C6" i="91" s="1"/>
  <c r="D5" i="91"/>
  <c r="C5" i="91" s="1"/>
  <c r="D4" i="91"/>
  <c r="C4" i="91" s="1"/>
  <c r="D3" i="91"/>
  <c r="C3" i="91" s="1"/>
  <c r="D2" i="91"/>
  <c r="C2" i="91" s="1"/>
  <c r="X1" i="86" l="1"/>
  <c r="P9" i="1"/>
  <c r="O9" i="1"/>
  <c r="N9" i="1"/>
  <c r="M9" i="1"/>
  <c r="L9" i="1"/>
  <c r="K9" i="1"/>
  <c r="J9" i="1"/>
  <c r="I9" i="1"/>
  <c r="H9" i="1"/>
  <c r="G9" i="1"/>
  <c r="C27" i="1"/>
  <c r="R40" i="2" l="1"/>
  <c r="Q40" i="2"/>
  <c r="P40" i="2"/>
  <c r="O40" i="2"/>
  <c r="N40" i="2"/>
  <c r="M40" i="2"/>
  <c r="L40" i="2"/>
  <c r="K40" i="2"/>
  <c r="J40" i="2"/>
  <c r="I40" i="2"/>
  <c r="H40" i="2"/>
  <c r="G40" i="2"/>
  <c r="F40" i="2"/>
  <c r="E40" i="2"/>
  <c r="D40" i="2"/>
  <c r="C40" i="2"/>
  <c r="B40" i="2"/>
  <c r="W2" i="86" l="1"/>
  <c r="V2" i="86"/>
  <c r="U2" i="86"/>
  <c r="T2" i="86"/>
  <c r="S2" i="86"/>
  <c r="R2" i="86"/>
  <c r="Q2" i="86"/>
  <c r="P2" i="86"/>
  <c r="O2" i="86"/>
  <c r="N2" i="86"/>
  <c r="M2" i="86"/>
  <c r="L2" i="86"/>
  <c r="K2" i="86"/>
  <c r="J2" i="86"/>
  <c r="I2" i="86"/>
  <c r="H2" i="86"/>
  <c r="G2" i="86"/>
  <c r="F2" i="86"/>
  <c r="E2" i="86"/>
  <c r="D2" i="86"/>
  <c r="G29" i="2"/>
  <c r="D3630" i="28"/>
  <c r="G30" i="2" s="1"/>
  <c r="D3610" i="28"/>
  <c r="D3590" i="28"/>
  <c r="D3570" i="28"/>
  <c r="D3550" i="28"/>
  <c r="D3530" i="28"/>
  <c r="D3510" i="28"/>
  <c r="D4150" i="26"/>
  <c r="D4130" i="26"/>
  <c r="D4110" i="26"/>
  <c r="D4090" i="26"/>
  <c r="D4070" i="26"/>
  <c r="D4050" i="26"/>
  <c r="D4030" i="26"/>
  <c r="D4010" i="26"/>
  <c r="C3021" i="28"/>
  <c r="C3020" i="28"/>
  <c r="C3019" i="28"/>
  <c r="C3018" i="28"/>
  <c r="C3017" i="28"/>
  <c r="C3016" i="28"/>
  <c r="C3015" i="28"/>
  <c r="C3014" i="28"/>
  <c r="C3013" i="28"/>
  <c r="C3012" i="28"/>
  <c r="C3011" i="28"/>
  <c r="C3010" i="28"/>
  <c r="B3649" i="28" l="1"/>
  <c r="B3648" i="28"/>
  <c r="B3647" i="28"/>
  <c r="B3646" i="28"/>
  <c r="B3645" i="28"/>
  <c r="B3644" i="28"/>
  <c r="B3643" i="28"/>
  <c r="B3642" i="28"/>
  <c r="B3641" i="28"/>
  <c r="B3640" i="28"/>
  <c r="B3639" i="28"/>
  <c r="B3638" i="28"/>
  <c r="B3637" i="28"/>
  <c r="B3636" i="28"/>
  <c r="B3635" i="28"/>
  <c r="B3634" i="28"/>
  <c r="B3633" i="28"/>
  <c r="B3632" i="28"/>
  <c r="B3631" i="28"/>
  <c r="B3630" i="28"/>
  <c r="C3501" i="28"/>
  <c r="C3500" i="28"/>
  <c r="C3499" i="28"/>
  <c r="C3498" i="28"/>
  <c r="C3497" i="28"/>
  <c r="C3496" i="28"/>
  <c r="C3495" i="28"/>
  <c r="C3494" i="28"/>
  <c r="C3493" i="28"/>
  <c r="C3492" i="28"/>
  <c r="C3491" i="28"/>
  <c r="C3490" i="28"/>
  <c r="C3489" i="28"/>
  <c r="C3488" i="28"/>
  <c r="C3487" i="28"/>
  <c r="C3486" i="28"/>
  <c r="C3485" i="28"/>
  <c r="C3484" i="28"/>
  <c r="C3483" i="28"/>
  <c r="C3482" i="28"/>
  <c r="B3482" i="28"/>
  <c r="C3481" i="28"/>
  <c r="C3480" i="28"/>
  <c r="C3479" i="28"/>
  <c r="C3478" i="28"/>
  <c r="C3477" i="28"/>
  <c r="C3476" i="28"/>
  <c r="C3475" i="28"/>
  <c r="C3474" i="28"/>
  <c r="C3473" i="28"/>
  <c r="C3472" i="28"/>
  <c r="C3471" i="28"/>
  <c r="C3470" i="28"/>
  <c r="C3469" i="28"/>
  <c r="C3468" i="28"/>
  <c r="C3467" i="28"/>
  <c r="C3466" i="28"/>
  <c r="C3465" i="28"/>
  <c r="C3464" i="28"/>
  <c r="C3463" i="28"/>
  <c r="C3462" i="28"/>
  <c r="B3462" i="28"/>
  <c r="C3461" i="28"/>
  <c r="C3460" i="28"/>
  <c r="C3459" i="28"/>
  <c r="C3458" i="28"/>
  <c r="C3457" i="28"/>
  <c r="C3456" i="28"/>
  <c r="C3455" i="28"/>
  <c r="C3454" i="28"/>
  <c r="C3453" i="28"/>
  <c r="C3452" i="28"/>
  <c r="C3451" i="28"/>
  <c r="C3450" i="28"/>
  <c r="C3449" i="28"/>
  <c r="C3448" i="28"/>
  <c r="C3447" i="28"/>
  <c r="C3446" i="28"/>
  <c r="C3445" i="28"/>
  <c r="C3444" i="28"/>
  <c r="C3443" i="28"/>
  <c r="C3442" i="28"/>
  <c r="B3442" i="28"/>
  <c r="C3441" i="28"/>
  <c r="C3440" i="28"/>
  <c r="C3439" i="28"/>
  <c r="C3438" i="28"/>
  <c r="C3437" i="28"/>
  <c r="C3436" i="28"/>
  <c r="C3435" i="28"/>
  <c r="C3434" i="28"/>
  <c r="C3433" i="28"/>
  <c r="C3432" i="28"/>
  <c r="C3431" i="28"/>
  <c r="C3430" i="28"/>
  <c r="C3429" i="28"/>
  <c r="C3428" i="28"/>
  <c r="C3427" i="28"/>
  <c r="C3426" i="28"/>
  <c r="C3425" i="28"/>
  <c r="C3424" i="28"/>
  <c r="C3423" i="28"/>
  <c r="C3422" i="28"/>
  <c r="B3422" i="28"/>
  <c r="C3421" i="28"/>
  <c r="C3420" i="28"/>
  <c r="C3419" i="28"/>
  <c r="C3418" i="28"/>
  <c r="C3417" i="28"/>
  <c r="C3416" i="28"/>
  <c r="C3415" i="28"/>
  <c r="C3414" i="28"/>
  <c r="C3413" i="28"/>
  <c r="C3412" i="28"/>
  <c r="C3411" i="28"/>
  <c r="C3410" i="28"/>
  <c r="C3409" i="28"/>
  <c r="C3408" i="28"/>
  <c r="C3407" i="28"/>
  <c r="C3406" i="28"/>
  <c r="C3405" i="28"/>
  <c r="C3404" i="28"/>
  <c r="C3403" i="28"/>
  <c r="C3402" i="28"/>
  <c r="B3402" i="28"/>
  <c r="C3401" i="28"/>
  <c r="C3400" i="28"/>
  <c r="C3399" i="28"/>
  <c r="C3398" i="28"/>
  <c r="C3397" i="28"/>
  <c r="C3396" i="28"/>
  <c r="C3395" i="28"/>
  <c r="C3394" i="28"/>
  <c r="C3393" i="28"/>
  <c r="C3392" i="28"/>
  <c r="C3391" i="28"/>
  <c r="C3390" i="28"/>
  <c r="C3389" i="28"/>
  <c r="C3388" i="28"/>
  <c r="C3387" i="28"/>
  <c r="C3386" i="28"/>
  <c r="C3385" i="28"/>
  <c r="C3384" i="28"/>
  <c r="C3383" i="28"/>
  <c r="C3382" i="28"/>
  <c r="B3382" i="28"/>
  <c r="C3381" i="28"/>
  <c r="C3380" i="28"/>
  <c r="C3379" i="28"/>
  <c r="C3378" i="28"/>
  <c r="C3377" i="28"/>
  <c r="C3376" i="28"/>
  <c r="C3375" i="28"/>
  <c r="C3374" i="28"/>
  <c r="C3373" i="28"/>
  <c r="C3372" i="28"/>
  <c r="C3371" i="28"/>
  <c r="C3370" i="28"/>
  <c r="C3369" i="28"/>
  <c r="C3368" i="28"/>
  <c r="C3367" i="28"/>
  <c r="C3366" i="28"/>
  <c r="C3365" i="28"/>
  <c r="C3364" i="28"/>
  <c r="C3363" i="28"/>
  <c r="C3362" i="28"/>
  <c r="B3362" i="28"/>
  <c r="C3361" i="28"/>
  <c r="C3360" i="28"/>
  <c r="C3359" i="28"/>
  <c r="C3358" i="28"/>
  <c r="C3357" i="28"/>
  <c r="C3356" i="28"/>
  <c r="C3355" i="28"/>
  <c r="C3354" i="28"/>
  <c r="C3353" i="28"/>
  <c r="C3352" i="28"/>
  <c r="C3351" i="28"/>
  <c r="C3350" i="28"/>
  <c r="C3349" i="28"/>
  <c r="C3348" i="28"/>
  <c r="C3347" i="28"/>
  <c r="C3346" i="28"/>
  <c r="C3345" i="28"/>
  <c r="C3344" i="28"/>
  <c r="C3343" i="28"/>
  <c r="C3342" i="28"/>
  <c r="B3342" i="28"/>
  <c r="C3341" i="28"/>
  <c r="C3340" i="28"/>
  <c r="C3339" i="28"/>
  <c r="C3338" i="28"/>
  <c r="C3337" i="28"/>
  <c r="C3336" i="28"/>
  <c r="C3335" i="28"/>
  <c r="C3334" i="28"/>
  <c r="C3333" i="28"/>
  <c r="C3332" i="28"/>
  <c r="C3331" i="28"/>
  <c r="C3330" i="28"/>
  <c r="C3329" i="28"/>
  <c r="C3328" i="28"/>
  <c r="C3327" i="28"/>
  <c r="C3326" i="28"/>
  <c r="C3325" i="28"/>
  <c r="C3324" i="28"/>
  <c r="C3323" i="28"/>
  <c r="C3322" i="28"/>
  <c r="B3322" i="28"/>
  <c r="C3321" i="28"/>
  <c r="C3320" i="28"/>
  <c r="C3319" i="28"/>
  <c r="C3318" i="28"/>
  <c r="C3317" i="28"/>
  <c r="C3316" i="28"/>
  <c r="C3315" i="28"/>
  <c r="C3314" i="28"/>
  <c r="C3313" i="28"/>
  <c r="C3312" i="28"/>
  <c r="C3311" i="28"/>
  <c r="C3310" i="28"/>
  <c r="C3309" i="28"/>
  <c r="C3308" i="28"/>
  <c r="C3307" i="28"/>
  <c r="C3306" i="28"/>
  <c r="C3305" i="28"/>
  <c r="C3304" i="28"/>
  <c r="C3303" i="28"/>
  <c r="C3302" i="28"/>
  <c r="B3302" i="28"/>
  <c r="C3301" i="28"/>
  <c r="C3300" i="28"/>
  <c r="C3299" i="28"/>
  <c r="C3298" i="28"/>
  <c r="C3297" i="28"/>
  <c r="C3296" i="28"/>
  <c r="C3295" i="28"/>
  <c r="C3294" i="28"/>
  <c r="C3293" i="28"/>
  <c r="C3292" i="28"/>
  <c r="C3291" i="28"/>
  <c r="C3290" i="28"/>
  <c r="C3289" i="28"/>
  <c r="C3288" i="28"/>
  <c r="C3287" i="28"/>
  <c r="C3286" i="28"/>
  <c r="C3285" i="28"/>
  <c r="C3284" i="28"/>
  <c r="C3283" i="28"/>
  <c r="C3282" i="28"/>
  <c r="B3282" i="28"/>
  <c r="C3281" i="28"/>
  <c r="C3280" i="28"/>
  <c r="C3279" i="28"/>
  <c r="C3278" i="28"/>
  <c r="C3277" i="28"/>
  <c r="C3276" i="28"/>
  <c r="C3275" i="28"/>
  <c r="C3274" i="28"/>
  <c r="C3273" i="28"/>
  <c r="C3272" i="28"/>
  <c r="C3271" i="28"/>
  <c r="C3270" i="28"/>
  <c r="C3269" i="28"/>
  <c r="C3268" i="28"/>
  <c r="C3267" i="28"/>
  <c r="C3266" i="28"/>
  <c r="C3265" i="28"/>
  <c r="C3264" i="28"/>
  <c r="C3263" i="28"/>
  <c r="C3262" i="28"/>
  <c r="B3262" i="28"/>
  <c r="C3261" i="28"/>
  <c r="C3260" i="28"/>
  <c r="C3259" i="28"/>
  <c r="C3258" i="28"/>
  <c r="C3257" i="28"/>
  <c r="C3256" i="28"/>
  <c r="C3255" i="28"/>
  <c r="C3254" i="28"/>
  <c r="C3253" i="28"/>
  <c r="C3252" i="28"/>
  <c r="C3251" i="28"/>
  <c r="C3250" i="28"/>
  <c r="C3249" i="28"/>
  <c r="C3248" i="28"/>
  <c r="C3247" i="28"/>
  <c r="C3246" i="28"/>
  <c r="C3245" i="28"/>
  <c r="C3244" i="28"/>
  <c r="C3243" i="28"/>
  <c r="C3242" i="28"/>
  <c r="B3242" i="28"/>
  <c r="C3241" i="28"/>
  <c r="C3240" i="28"/>
  <c r="C3239" i="28"/>
  <c r="C3238" i="28"/>
  <c r="C3237" i="28"/>
  <c r="C3236" i="28"/>
  <c r="C3235" i="28"/>
  <c r="C3234" i="28"/>
  <c r="C3233" i="28"/>
  <c r="C3232" i="28"/>
  <c r="C3231" i="28"/>
  <c r="C3230" i="28"/>
  <c r="C3229" i="28"/>
  <c r="C3228" i="28"/>
  <c r="C3227" i="28"/>
  <c r="C3226" i="28"/>
  <c r="C3225" i="28"/>
  <c r="C3224" i="28"/>
  <c r="C3223" i="28"/>
  <c r="C3222" i="28"/>
  <c r="B3222" i="28"/>
  <c r="C3221" i="28"/>
  <c r="C3220" i="28"/>
  <c r="C3219" i="28"/>
  <c r="C3218" i="28"/>
  <c r="C3217" i="28"/>
  <c r="C3216" i="28"/>
  <c r="C3215" i="28"/>
  <c r="C3214" i="28"/>
  <c r="C3213" i="28"/>
  <c r="C3212" i="28"/>
  <c r="C3211" i="28"/>
  <c r="C3210" i="28"/>
  <c r="C3209" i="28"/>
  <c r="C3208" i="28"/>
  <c r="C3207" i="28"/>
  <c r="C3206" i="28"/>
  <c r="C3205" i="28"/>
  <c r="C3204" i="28"/>
  <c r="C3203" i="28"/>
  <c r="C3202" i="28"/>
  <c r="B3202" i="28"/>
  <c r="C3201" i="28"/>
  <c r="C3200" i="28"/>
  <c r="C3199" i="28"/>
  <c r="C3198" i="28"/>
  <c r="C3197" i="28"/>
  <c r="C3196" i="28"/>
  <c r="C3195" i="28"/>
  <c r="C3194" i="28"/>
  <c r="C3193" i="28"/>
  <c r="C3192" i="28"/>
  <c r="C3191" i="28"/>
  <c r="C3190" i="28"/>
  <c r="C3189" i="28"/>
  <c r="C3188" i="28"/>
  <c r="C3187" i="28"/>
  <c r="C3186" i="28"/>
  <c r="C3185" i="28"/>
  <c r="C3184" i="28"/>
  <c r="C3183" i="28"/>
  <c r="C3182" i="28"/>
  <c r="B3182" i="28"/>
  <c r="C3181" i="28"/>
  <c r="C3180" i="28"/>
  <c r="C3179" i="28"/>
  <c r="C3178" i="28"/>
  <c r="C3177" i="28"/>
  <c r="C3176" i="28"/>
  <c r="C3175" i="28"/>
  <c r="C3174" i="28"/>
  <c r="C3173" i="28"/>
  <c r="C3172" i="28"/>
  <c r="C3171" i="28"/>
  <c r="C3170" i="28"/>
  <c r="C3169" i="28"/>
  <c r="C3168" i="28"/>
  <c r="C3167" i="28"/>
  <c r="C3166" i="28"/>
  <c r="C3165" i="28"/>
  <c r="C3164" i="28"/>
  <c r="C3163" i="28"/>
  <c r="C3162" i="28"/>
  <c r="B3162" i="28"/>
  <c r="C3161" i="28"/>
  <c r="C3160" i="28"/>
  <c r="C3159" i="28"/>
  <c r="C3158" i="28"/>
  <c r="C3157" i="28"/>
  <c r="C3156" i="28"/>
  <c r="C3155" i="28"/>
  <c r="C3154" i="28"/>
  <c r="C3153" i="28"/>
  <c r="C3152" i="28"/>
  <c r="C3151" i="28"/>
  <c r="C3150" i="28"/>
  <c r="C3149" i="28"/>
  <c r="C3148" i="28"/>
  <c r="C3147" i="28"/>
  <c r="C3146" i="28"/>
  <c r="C3145" i="28"/>
  <c r="C3144" i="28"/>
  <c r="C3143" i="28"/>
  <c r="C3142" i="28"/>
  <c r="B3142" i="28"/>
  <c r="B3122" i="28"/>
  <c r="B3102" i="28"/>
  <c r="B3082" i="28"/>
  <c r="B3062" i="28"/>
  <c r="B3042" i="28"/>
  <c r="B3022" i="28"/>
  <c r="C3009" i="28"/>
  <c r="C3008" i="28"/>
  <c r="C3007" i="28"/>
  <c r="C3006" i="28"/>
  <c r="C3005" i="28"/>
  <c r="C3004" i="28"/>
  <c r="C3003" i="28"/>
  <c r="C3002" i="28"/>
  <c r="B3002" i="28"/>
  <c r="S22" i="2"/>
  <c r="S21" i="2"/>
  <c r="S20" i="2"/>
  <c r="S12" i="2"/>
  <c r="S11" i="2"/>
  <c r="S10" i="2"/>
  <c r="S6" i="2"/>
  <c r="T22" i="2"/>
  <c r="T21" i="2"/>
  <c r="T20" i="2"/>
  <c r="T13" i="2"/>
  <c r="T12" i="2"/>
  <c r="T11" i="2"/>
  <c r="T10" i="2"/>
  <c r="T6" i="2"/>
  <c r="W23" i="2"/>
  <c r="W22" i="2"/>
  <c r="W21" i="2"/>
  <c r="W13" i="2"/>
  <c r="W20" i="2"/>
  <c r="W12" i="2"/>
  <c r="W11" i="2"/>
  <c r="W10" i="2"/>
  <c r="W4" i="2"/>
  <c r="T5" i="2"/>
  <c r="T4" i="2"/>
  <c r="S5" i="2"/>
  <c r="S4" i="2"/>
  <c r="W5" i="2"/>
  <c r="E141" i="93"/>
  <c r="E121" i="93"/>
  <c r="E101" i="93"/>
  <c r="E81" i="93"/>
  <c r="E61" i="93"/>
  <c r="E41" i="93"/>
  <c r="E21" i="93"/>
  <c r="E140" i="93"/>
  <c r="E120" i="93"/>
  <c r="E100" i="93"/>
  <c r="E80" i="93"/>
  <c r="E60" i="93"/>
  <c r="E40" i="93"/>
  <c r="E20" i="93"/>
  <c r="E139" i="93"/>
  <c r="E119" i="93"/>
  <c r="E99" i="93"/>
  <c r="E79" i="93"/>
  <c r="E59" i="93"/>
  <c r="E39" i="93"/>
  <c r="E19" i="93"/>
  <c r="E138" i="93"/>
  <c r="E118" i="93"/>
  <c r="E98" i="93"/>
  <c r="E78" i="93"/>
  <c r="E58" i="93"/>
  <c r="E38" i="93"/>
  <c r="E18" i="93"/>
  <c r="E134" i="93"/>
  <c r="E114" i="93"/>
  <c r="E94" i="93"/>
  <c r="E74" i="93"/>
  <c r="E54" i="93"/>
  <c r="E34" i="93"/>
  <c r="E14" i="93"/>
  <c r="E128" i="93"/>
  <c r="E108" i="93"/>
  <c r="E88" i="93"/>
  <c r="E68" i="93"/>
  <c r="E48" i="93"/>
  <c r="E28" i="93"/>
  <c r="E8" i="93"/>
  <c r="E126" i="93"/>
  <c r="E106" i="93"/>
  <c r="E86" i="93"/>
  <c r="E66" i="93"/>
  <c r="E46" i="93"/>
  <c r="E26" i="93"/>
  <c r="E6" i="93"/>
  <c r="E141" i="92"/>
  <c r="E121" i="92"/>
  <c r="E101" i="92"/>
  <c r="E61" i="92"/>
  <c r="E21" i="92"/>
  <c r="T12" i="74"/>
  <c r="T6" i="74"/>
  <c r="E139" i="92"/>
  <c r="E119" i="92"/>
  <c r="E99" i="92"/>
  <c r="E59" i="92"/>
  <c r="E19" i="92"/>
  <c r="T12" i="72"/>
  <c r="T6" i="72"/>
  <c r="T12" i="71"/>
  <c r="T6" i="71"/>
  <c r="T12" i="70"/>
  <c r="T6" i="70"/>
  <c r="T12" i="69"/>
  <c r="T6" i="69"/>
  <c r="T12" i="68"/>
  <c r="T6" i="68"/>
  <c r="T12" i="67"/>
  <c r="T6" i="67"/>
  <c r="T12" i="66"/>
  <c r="T6" i="66"/>
  <c r="T12" i="63"/>
  <c r="T6" i="63"/>
  <c r="E130" i="92"/>
  <c r="E110" i="92"/>
  <c r="E90" i="92"/>
  <c r="E50" i="92"/>
  <c r="E10" i="92"/>
  <c r="T12" i="61"/>
  <c r="T6" i="61"/>
  <c r="E128" i="92"/>
  <c r="E108" i="92"/>
  <c r="E88" i="92"/>
  <c r="E48" i="92"/>
  <c r="E8" i="92"/>
  <c r="T22" i="59"/>
  <c r="T21" i="59"/>
  <c r="T13" i="59"/>
  <c r="T12" i="59"/>
  <c r="T11" i="59"/>
  <c r="T6" i="59"/>
  <c r="T5" i="59"/>
  <c r="E126" i="92"/>
  <c r="E106" i="92"/>
  <c r="E86" i="92"/>
  <c r="E46" i="92"/>
  <c r="E6" i="92"/>
  <c r="T12" i="57"/>
  <c r="T6" i="57"/>
  <c r="T12" i="32"/>
  <c r="T6" i="32"/>
  <c r="T12" i="31"/>
  <c r="T6" i="31"/>
  <c r="T12" i="30"/>
  <c r="T6" i="30"/>
  <c r="E61" i="91"/>
  <c r="E21" i="91"/>
  <c r="S22" i="74"/>
  <c r="S21" i="74"/>
  <c r="S12" i="74"/>
  <c r="S6" i="74"/>
  <c r="E59" i="91"/>
  <c r="E19" i="91"/>
  <c r="S22" i="72"/>
  <c r="S21" i="72"/>
  <c r="S12" i="72"/>
  <c r="S6" i="72"/>
  <c r="S22" i="71"/>
  <c r="S21" i="71"/>
  <c r="S12" i="71"/>
  <c r="S6" i="71"/>
  <c r="S22" i="70"/>
  <c r="S21" i="70"/>
  <c r="S12" i="70"/>
  <c r="S6" i="70"/>
  <c r="S22" i="69"/>
  <c r="S21" i="69"/>
  <c r="S12" i="69"/>
  <c r="S6" i="69"/>
  <c r="S22" i="68"/>
  <c r="S21" i="68"/>
  <c r="S12" i="68"/>
  <c r="S6" i="68"/>
  <c r="S22" i="67"/>
  <c r="S21" i="67"/>
  <c r="S12" i="67"/>
  <c r="S6" i="67"/>
  <c r="S22" i="66"/>
  <c r="S21" i="66"/>
  <c r="S12" i="66"/>
  <c r="S6" i="66"/>
  <c r="S22" i="63"/>
  <c r="S21" i="63"/>
  <c r="S12" i="63"/>
  <c r="S6" i="63"/>
  <c r="E50" i="91"/>
  <c r="E10" i="91"/>
  <c r="S22" i="61"/>
  <c r="S21" i="61"/>
  <c r="S12" i="61"/>
  <c r="S6" i="61"/>
  <c r="E48" i="91"/>
  <c r="E8" i="91"/>
  <c r="S22" i="59"/>
  <c r="S21" i="59"/>
  <c r="S12" i="59"/>
  <c r="S11" i="59"/>
  <c r="S6" i="59"/>
  <c r="S5" i="59"/>
  <c r="E46" i="91"/>
  <c r="E6" i="91"/>
  <c r="S22" i="57"/>
  <c r="S21" i="57"/>
  <c r="S12" i="57"/>
  <c r="S6" i="57"/>
  <c r="S22" i="32"/>
  <c r="S21" i="32"/>
  <c r="S12" i="32"/>
  <c r="S6" i="32"/>
  <c r="S22" i="31"/>
  <c r="S21" i="31"/>
  <c r="S12" i="31"/>
  <c r="S6" i="31"/>
  <c r="S22" i="30"/>
  <c r="S21" i="30"/>
  <c r="S12" i="30"/>
  <c r="S6" i="30"/>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B77" i="93"/>
  <c r="B76" i="93"/>
  <c r="B75" i="93"/>
  <c r="B74" i="93"/>
  <c r="B73" i="93"/>
  <c r="B72" i="93"/>
  <c r="B71" i="93"/>
  <c r="B70" i="93"/>
  <c r="B69" i="93"/>
  <c r="B68" i="93"/>
  <c r="B67" i="93"/>
  <c r="B66" i="93"/>
  <c r="B65" i="93"/>
  <c r="B64" i="93"/>
  <c r="B63" i="93"/>
  <c r="B62" i="93"/>
  <c r="B61" i="93"/>
  <c r="B60" i="93"/>
  <c r="B59" i="93"/>
  <c r="B58" i="93"/>
  <c r="B57" i="93"/>
  <c r="B56" i="93"/>
  <c r="B55" i="93"/>
  <c r="B54" i="93"/>
  <c r="B53" i="93"/>
  <c r="B52" i="93"/>
  <c r="B51" i="93"/>
  <c r="B50" i="93"/>
  <c r="B49" i="93"/>
  <c r="B48" i="93"/>
  <c r="B47" i="93"/>
  <c r="B46" i="93"/>
  <c r="B45" i="93"/>
  <c r="B44" i="93"/>
  <c r="B43" i="93"/>
  <c r="B42" i="93"/>
  <c r="B41" i="93"/>
  <c r="B40" i="93"/>
  <c r="B39" i="93"/>
  <c r="B38" i="93"/>
  <c r="B37" i="93"/>
  <c r="B36" i="93"/>
  <c r="B35" i="93"/>
  <c r="B34" i="93"/>
  <c r="B33" i="93"/>
  <c r="B32" i="93"/>
  <c r="B31" i="93"/>
  <c r="B30" i="93"/>
  <c r="B29" i="93"/>
  <c r="B28" i="93"/>
  <c r="B27" i="93"/>
  <c r="B26" i="93"/>
  <c r="B25" i="93"/>
  <c r="B24" i="93"/>
  <c r="B23" i="93"/>
  <c r="B22" i="93"/>
  <c r="B21" i="93"/>
  <c r="B20" i="93"/>
  <c r="B19" i="93"/>
  <c r="B18" i="93"/>
  <c r="B17" i="93"/>
  <c r="B16" i="93"/>
  <c r="B15" i="93"/>
  <c r="B14" i="93"/>
  <c r="B13" i="93"/>
  <c r="B12" i="93"/>
  <c r="B11" i="93"/>
  <c r="B10" i="93"/>
  <c r="B9" i="93"/>
  <c r="B8" i="93"/>
  <c r="B7" i="93"/>
  <c r="B6" i="93"/>
  <c r="B5" i="93"/>
  <c r="B4" i="93"/>
  <c r="B3" i="93"/>
  <c r="B2" i="93"/>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B77" i="92"/>
  <c r="B76" i="92"/>
  <c r="B75" i="92"/>
  <c r="B74" i="92"/>
  <c r="B73" i="92"/>
  <c r="B72" i="92"/>
  <c r="B71" i="92"/>
  <c r="B70" i="92"/>
  <c r="B69" i="92"/>
  <c r="B68" i="92"/>
  <c r="B67" i="92"/>
  <c r="B66" i="92"/>
  <c r="B65" i="92"/>
  <c r="B64" i="92"/>
  <c r="B63" i="92"/>
  <c r="B62" i="92"/>
  <c r="B61" i="92"/>
  <c r="B60" i="92"/>
  <c r="B59" i="92"/>
  <c r="B58" i="92"/>
  <c r="B57" i="92"/>
  <c r="B56" i="92"/>
  <c r="B55" i="92"/>
  <c r="B54" i="92"/>
  <c r="B53" i="92"/>
  <c r="B52" i="92"/>
  <c r="B51" i="92"/>
  <c r="B50" i="92"/>
  <c r="B49" i="92"/>
  <c r="B48" i="92"/>
  <c r="B47" i="92"/>
  <c r="B46" i="92"/>
  <c r="B45" i="92"/>
  <c r="B44" i="92"/>
  <c r="B43" i="92"/>
  <c r="B42" i="92"/>
  <c r="B41" i="92"/>
  <c r="B40" i="92"/>
  <c r="B39" i="92"/>
  <c r="B38" i="92"/>
  <c r="B37" i="92"/>
  <c r="B36" i="92"/>
  <c r="B35" i="92"/>
  <c r="B34" i="92"/>
  <c r="B33" i="92"/>
  <c r="B32" i="92"/>
  <c r="B31" i="92"/>
  <c r="B30" i="92"/>
  <c r="B29" i="92"/>
  <c r="B28" i="92"/>
  <c r="B27" i="92"/>
  <c r="B26" i="92"/>
  <c r="B25" i="92"/>
  <c r="B24" i="92"/>
  <c r="B23" i="92"/>
  <c r="B22" i="92"/>
  <c r="B21" i="92"/>
  <c r="B20" i="92"/>
  <c r="B19" i="92"/>
  <c r="B18" i="92"/>
  <c r="B17" i="92"/>
  <c r="B16" i="92"/>
  <c r="B15" i="92"/>
  <c r="B14" i="92"/>
  <c r="B13" i="92"/>
  <c r="B12" i="92"/>
  <c r="B11" i="92"/>
  <c r="B10" i="92"/>
  <c r="B9" i="92"/>
  <c r="B8" i="92"/>
  <c r="B7" i="92"/>
  <c r="B6" i="92"/>
  <c r="B5" i="92"/>
  <c r="B4" i="92"/>
  <c r="B3" i="92"/>
  <c r="B2" i="92"/>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B77" i="91"/>
  <c r="B76" i="91"/>
  <c r="B75" i="91"/>
  <c r="B74" i="91"/>
  <c r="B73" i="91"/>
  <c r="B72" i="91"/>
  <c r="B71" i="91"/>
  <c r="B70" i="91"/>
  <c r="B69" i="91"/>
  <c r="B68" i="91"/>
  <c r="B67" i="91"/>
  <c r="B66" i="91"/>
  <c r="B65" i="91"/>
  <c r="B64" i="91"/>
  <c r="B63" i="91"/>
  <c r="B62" i="91"/>
  <c r="B61" i="91"/>
  <c r="B60" i="91"/>
  <c r="B59" i="91"/>
  <c r="B58" i="91"/>
  <c r="B57" i="91"/>
  <c r="B56" i="91"/>
  <c r="B55" i="91"/>
  <c r="B54" i="91"/>
  <c r="B53" i="91"/>
  <c r="B52" i="91"/>
  <c r="B51" i="91"/>
  <c r="B50" i="91"/>
  <c r="B49" i="91"/>
  <c r="B48" i="91"/>
  <c r="B47" i="91"/>
  <c r="B46" i="91"/>
  <c r="B45" i="91"/>
  <c r="B44" i="91"/>
  <c r="B43" i="91"/>
  <c r="B42" i="91"/>
  <c r="B41" i="91"/>
  <c r="B40" i="91"/>
  <c r="B39" i="91"/>
  <c r="B38" i="91"/>
  <c r="B37" i="91"/>
  <c r="B36" i="91"/>
  <c r="B35" i="91"/>
  <c r="B34" i="91"/>
  <c r="B33" i="91"/>
  <c r="B32" i="91"/>
  <c r="B31" i="91"/>
  <c r="B30" i="91"/>
  <c r="B29" i="91"/>
  <c r="B28" i="91"/>
  <c r="B27" i="91"/>
  <c r="B26" i="91"/>
  <c r="B25" i="91"/>
  <c r="B24" i="91"/>
  <c r="B23" i="91"/>
  <c r="B22" i="91"/>
  <c r="B21" i="91"/>
  <c r="B20" i="91"/>
  <c r="B19" i="91"/>
  <c r="B18" i="91"/>
  <c r="B17" i="91"/>
  <c r="B16" i="91"/>
  <c r="B15" i="91"/>
  <c r="B14" i="91"/>
  <c r="B13" i="91"/>
  <c r="B12" i="91"/>
  <c r="B11" i="91"/>
  <c r="B10" i="91"/>
  <c r="B9" i="91"/>
  <c r="B8" i="91"/>
  <c r="B7" i="91"/>
  <c r="B6" i="91"/>
  <c r="B5" i="91"/>
  <c r="B4" i="91"/>
  <c r="B3" i="91"/>
  <c r="B2" i="91"/>
  <c r="AE15" i="2"/>
  <c r="AE8" i="2"/>
  <c r="E181" i="7"/>
  <c r="E180" i="7"/>
  <c r="E179" i="7"/>
  <c r="E178" i="7"/>
  <c r="E177" i="7"/>
  <c r="E176" i="7"/>
  <c r="E175" i="7"/>
  <c r="E174" i="7"/>
  <c r="E173" i="7"/>
  <c r="E172" i="7"/>
  <c r="E171" i="7"/>
  <c r="E170" i="7"/>
  <c r="E169" i="7"/>
  <c r="E168" i="7"/>
  <c r="E167" i="7"/>
  <c r="E166" i="7"/>
  <c r="E165" i="7"/>
  <c r="E164" i="7"/>
  <c r="E163" i="7"/>
  <c r="E162" i="7"/>
  <c r="B181" i="7"/>
  <c r="B180" i="7"/>
  <c r="B179" i="7"/>
  <c r="B178" i="7"/>
  <c r="B177" i="7"/>
  <c r="B176" i="7"/>
  <c r="B175" i="7"/>
  <c r="B174" i="7"/>
  <c r="B173" i="7"/>
  <c r="B172" i="7"/>
  <c r="B171" i="7"/>
  <c r="B170" i="7"/>
  <c r="B169" i="7"/>
  <c r="B168" i="7"/>
  <c r="B167" i="7"/>
  <c r="B166" i="7"/>
  <c r="B165" i="7"/>
  <c r="B164" i="7"/>
  <c r="B163" i="7"/>
  <c r="B162" i="7"/>
  <c r="AE8" i="59"/>
  <c r="B81" i="7"/>
  <c r="B80" i="7"/>
  <c r="B79" i="7"/>
  <c r="B78" i="7"/>
  <c r="B77" i="7"/>
  <c r="B76" i="7"/>
  <c r="B75" i="7"/>
  <c r="B74" i="7"/>
  <c r="B73" i="7"/>
  <c r="B72" i="7"/>
  <c r="B71" i="7"/>
  <c r="B70" i="7"/>
  <c r="B69" i="7"/>
  <c r="B68" i="7"/>
  <c r="B67" i="7"/>
  <c r="B66" i="7"/>
  <c r="B65" i="7"/>
  <c r="B64" i="7"/>
  <c r="B63" i="7"/>
  <c r="B62" i="7"/>
  <c r="D121" i="87"/>
  <c r="C121" i="87" s="1"/>
  <c r="D101" i="87"/>
  <c r="C101" i="87" s="1"/>
  <c r="D81" i="87"/>
  <c r="C81" i="87" s="1"/>
  <c r="D61" i="87"/>
  <c r="C61" i="87" s="1"/>
  <c r="D41" i="87"/>
  <c r="C41" i="87" s="1"/>
  <c r="D21" i="87"/>
  <c r="C21" i="87" s="1"/>
  <c r="D120" i="87"/>
  <c r="C120" i="87" s="1"/>
  <c r="D100" i="87"/>
  <c r="C100" i="87" s="1"/>
  <c r="D80" i="87"/>
  <c r="C80" i="87" s="1"/>
  <c r="D60" i="87"/>
  <c r="C60" i="87" s="1"/>
  <c r="D40" i="87"/>
  <c r="C40" i="87" s="1"/>
  <c r="D20" i="87"/>
  <c r="C20" i="87" s="1"/>
  <c r="D119" i="87"/>
  <c r="C119" i="87" s="1"/>
  <c r="D99" i="87"/>
  <c r="C99" i="87" s="1"/>
  <c r="D79" i="87"/>
  <c r="C79" i="87" s="1"/>
  <c r="D59" i="87"/>
  <c r="C59" i="87" s="1"/>
  <c r="D39" i="87"/>
  <c r="C39" i="87" s="1"/>
  <c r="D19" i="87"/>
  <c r="C19" i="87" s="1"/>
  <c r="D118" i="87"/>
  <c r="C118" i="87" s="1"/>
  <c r="D98" i="87"/>
  <c r="C98" i="87" s="1"/>
  <c r="D78" i="87"/>
  <c r="C78" i="87" s="1"/>
  <c r="D58" i="87"/>
  <c r="C58" i="87" s="1"/>
  <c r="D38" i="87"/>
  <c r="C38" i="87" s="1"/>
  <c r="D18" i="87"/>
  <c r="C18" i="87" s="1"/>
  <c r="D117" i="87"/>
  <c r="C117" i="87" s="1"/>
  <c r="D97" i="87"/>
  <c r="C97" i="87" s="1"/>
  <c r="D77" i="87"/>
  <c r="C77" i="87" s="1"/>
  <c r="D57" i="87"/>
  <c r="C57" i="87" s="1"/>
  <c r="D37" i="87"/>
  <c r="C37" i="87" s="1"/>
  <c r="D17" i="87"/>
  <c r="C17" i="87" s="1"/>
  <c r="D116" i="87"/>
  <c r="C116" i="87" s="1"/>
  <c r="D96" i="87"/>
  <c r="C96" i="87" s="1"/>
  <c r="D76" i="87"/>
  <c r="C76" i="87" s="1"/>
  <c r="D56" i="87"/>
  <c r="C56" i="87" s="1"/>
  <c r="D36" i="87"/>
  <c r="C36" i="87" s="1"/>
  <c r="D16" i="87"/>
  <c r="C16" i="87" s="1"/>
  <c r="D115" i="87"/>
  <c r="C115" i="87" s="1"/>
  <c r="D95" i="87"/>
  <c r="C95" i="87" s="1"/>
  <c r="D75" i="87"/>
  <c r="C75" i="87" s="1"/>
  <c r="D55" i="87"/>
  <c r="C55" i="87" s="1"/>
  <c r="D35" i="87"/>
  <c r="C35" i="87" s="1"/>
  <c r="D15" i="87"/>
  <c r="C15" i="87" s="1"/>
  <c r="D114" i="87"/>
  <c r="C114" i="87" s="1"/>
  <c r="D94" i="87"/>
  <c r="C94" i="87" s="1"/>
  <c r="D74" i="87"/>
  <c r="C74" i="87" s="1"/>
  <c r="D54" i="87"/>
  <c r="C54" i="87" s="1"/>
  <c r="D34" i="87"/>
  <c r="C34" i="87" s="1"/>
  <c r="D14" i="87"/>
  <c r="C14" i="87" s="1"/>
  <c r="D113" i="87"/>
  <c r="C113" i="87" s="1"/>
  <c r="D93" i="87"/>
  <c r="C93" i="87" s="1"/>
  <c r="D73" i="87"/>
  <c r="C73" i="87" s="1"/>
  <c r="D53" i="87"/>
  <c r="C53" i="87" s="1"/>
  <c r="D33" i="87"/>
  <c r="C33" i="87" s="1"/>
  <c r="D13" i="87"/>
  <c r="C13" i="87" s="1"/>
  <c r="D112" i="87"/>
  <c r="C112" i="87" s="1"/>
  <c r="D92" i="87"/>
  <c r="C92" i="87" s="1"/>
  <c r="D72" i="87"/>
  <c r="C72" i="87" s="1"/>
  <c r="D52" i="87"/>
  <c r="C52" i="87" s="1"/>
  <c r="D32" i="87"/>
  <c r="C32" i="87" s="1"/>
  <c r="D12" i="87"/>
  <c r="C12" i="87" s="1"/>
  <c r="D111" i="87"/>
  <c r="C111" i="87" s="1"/>
  <c r="D91" i="87"/>
  <c r="C91" i="87" s="1"/>
  <c r="D71" i="87"/>
  <c r="C71" i="87" s="1"/>
  <c r="D51" i="87"/>
  <c r="C51" i="87" s="1"/>
  <c r="D31" i="87"/>
  <c r="C31" i="87" s="1"/>
  <c r="D11" i="87"/>
  <c r="C11" i="87" s="1"/>
  <c r="D110" i="87"/>
  <c r="C110" i="87" s="1"/>
  <c r="D90" i="87"/>
  <c r="C90" i="87" s="1"/>
  <c r="D70" i="87"/>
  <c r="C70" i="87" s="1"/>
  <c r="D50" i="87"/>
  <c r="C50" i="87" s="1"/>
  <c r="D30" i="87"/>
  <c r="C30" i="87" s="1"/>
  <c r="D10" i="87"/>
  <c r="C10" i="87" s="1"/>
  <c r="D109" i="87"/>
  <c r="C109" i="87" s="1"/>
  <c r="D89" i="87"/>
  <c r="C89" i="87" s="1"/>
  <c r="D69" i="87"/>
  <c r="C69" i="87" s="1"/>
  <c r="D49" i="87"/>
  <c r="C49" i="87" s="1"/>
  <c r="D29" i="87"/>
  <c r="C29" i="87" s="1"/>
  <c r="D9" i="87"/>
  <c r="C9" i="87" s="1"/>
  <c r="D108" i="87"/>
  <c r="C108" i="87" s="1"/>
  <c r="D88" i="87"/>
  <c r="C88" i="87" s="1"/>
  <c r="D68" i="87"/>
  <c r="C68" i="87" s="1"/>
  <c r="D48" i="87"/>
  <c r="C48" i="87" s="1"/>
  <c r="D28" i="87"/>
  <c r="C28" i="87" s="1"/>
  <c r="D8" i="87"/>
  <c r="C8" i="87" s="1"/>
  <c r="D107" i="87"/>
  <c r="C107" i="87" s="1"/>
  <c r="D87" i="87"/>
  <c r="C87" i="87" s="1"/>
  <c r="D67" i="87"/>
  <c r="C67" i="87" s="1"/>
  <c r="D47" i="87"/>
  <c r="C47" i="87" s="1"/>
  <c r="D27" i="87"/>
  <c r="C27" i="87" s="1"/>
  <c r="D7" i="87"/>
  <c r="C7" i="87" s="1"/>
  <c r="D106" i="87"/>
  <c r="C106" i="87" s="1"/>
  <c r="D86" i="87"/>
  <c r="C86" i="87" s="1"/>
  <c r="D66" i="87"/>
  <c r="C66" i="87" s="1"/>
  <c r="D46" i="87"/>
  <c r="C46" i="87" s="1"/>
  <c r="D26" i="87"/>
  <c r="C26" i="87" s="1"/>
  <c r="D6" i="87"/>
  <c r="C6" i="87" s="1"/>
  <c r="D105" i="87"/>
  <c r="C105" i="87" s="1"/>
  <c r="D85" i="87"/>
  <c r="C85" i="87" s="1"/>
  <c r="D65" i="87"/>
  <c r="C65" i="87" s="1"/>
  <c r="D45" i="87"/>
  <c r="C45" i="87" s="1"/>
  <c r="D25" i="87"/>
  <c r="C25" i="87" s="1"/>
  <c r="D5" i="87"/>
  <c r="C5" i="87" s="1"/>
  <c r="D104" i="87"/>
  <c r="C104" i="87" s="1"/>
  <c r="D84" i="87"/>
  <c r="C84" i="87" s="1"/>
  <c r="D64" i="87"/>
  <c r="C64" i="87" s="1"/>
  <c r="D44" i="87"/>
  <c r="C44" i="87" s="1"/>
  <c r="D24" i="87"/>
  <c r="C24" i="87" s="1"/>
  <c r="D4" i="87"/>
  <c r="C4" i="87" s="1"/>
  <c r="D103" i="87"/>
  <c r="C103" i="87" s="1"/>
  <c r="D83" i="87"/>
  <c r="C83" i="87" s="1"/>
  <c r="D63" i="87"/>
  <c r="C63" i="87" s="1"/>
  <c r="D43" i="87"/>
  <c r="C43" i="87" s="1"/>
  <c r="D23" i="87"/>
  <c r="C23" i="87" s="1"/>
  <c r="D3" i="87"/>
  <c r="C3" i="87" s="1"/>
  <c r="D102" i="87"/>
  <c r="C102" i="87" s="1"/>
  <c r="D82" i="87"/>
  <c r="C82" i="87" s="1"/>
  <c r="D62" i="87"/>
  <c r="C62" i="87" s="1"/>
  <c r="D42" i="87"/>
  <c r="C42" i="87" s="1"/>
  <c r="D22" i="87"/>
  <c r="C22" i="87" s="1"/>
  <c r="D2" i="87"/>
  <c r="C2" i="87" s="1"/>
  <c r="AE14" i="2"/>
  <c r="E47" i="93" l="1"/>
  <c r="W12" i="59"/>
  <c r="E67" i="93"/>
  <c r="W13" i="59"/>
  <c r="E87" i="93"/>
  <c r="W21" i="59"/>
  <c r="E107" i="93"/>
  <c r="W22" i="59"/>
  <c r="E27" i="93"/>
  <c r="W11" i="59"/>
  <c r="E7" i="93"/>
  <c r="W5" i="59"/>
  <c r="E127" i="93"/>
  <c r="W23" i="59"/>
  <c r="E15" i="93"/>
  <c r="W5" i="69"/>
  <c r="E35" i="93"/>
  <c r="W11" i="69"/>
  <c r="E55" i="93"/>
  <c r="W12" i="69"/>
  <c r="E115" i="93"/>
  <c r="W22" i="69"/>
  <c r="E135" i="93"/>
  <c r="W23" i="69"/>
  <c r="E75" i="93"/>
  <c r="W13" i="69"/>
  <c r="E95" i="93"/>
  <c r="W21" i="69"/>
  <c r="E15" i="92"/>
  <c r="T5" i="69"/>
  <c r="E55" i="92"/>
  <c r="T11" i="69"/>
  <c r="E95" i="92"/>
  <c r="T13" i="69"/>
  <c r="E135" i="92"/>
  <c r="T22" i="69"/>
  <c r="E115" i="92"/>
  <c r="T21" i="69"/>
  <c r="E15" i="91"/>
  <c r="S5" i="69"/>
  <c r="E55" i="91"/>
  <c r="S11" i="69"/>
  <c r="E42" i="91"/>
  <c r="S11" i="30"/>
  <c r="E96" i="92"/>
  <c r="T13" i="70"/>
  <c r="E125" i="92"/>
  <c r="T22" i="57"/>
  <c r="E57" i="92"/>
  <c r="T11" i="71"/>
  <c r="E9" i="91"/>
  <c r="S5" i="61"/>
  <c r="E11" i="92"/>
  <c r="T5" i="63"/>
  <c r="E16" i="91"/>
  <c r="S5" i="70"/>
  <c r="E14" i="92"/>
  <c r="T5" i="68"/>
  <c r="E82" i="93"/>
  <c r="W21" i="30"/>
  <c r="E31" i="93"/>
  <c r="W11" i="63"/>
  <c r="E122" i="92"/>
  <c r="T22" i="30"/>
  <c r="E54" i="92"/>
  <c r="T11" i="68"/>
  <c r="E71" i="93"/>
  <c r="W13" i="63"/>
  <c r="E91" i="93"/>
  <c r="W21" i="63"/>
  <c r="E111" i="92"/>
  <c r="T21" i="63"/>
  <c r="E23" i="93"/>
  <c r="W11" i="31"/>
  <c r="E77" i="93"/>
  <c r="W13" i="71"/>
  <c r="E9" i="92"/>
  <c r="T5" i="61"/>
  <c r="E43" i="93"/>
  <c r="W12" i="31"/>
  <c r="E60" i="91"/>
  <c r="S11" i="74"/>
  <c r="E134" i="92"/>
  <c r="T22" i="68"/>
  <c r="E12" i="93"/>
  <c r="W5" i="66"/>
  <c r="E49" i="92"/>
  <c r="T11" i="61"/>
  <c r="E49" i="93"/>
  <c r="W12" i="61"/>
  <c r="E44" i="91"/>
  <c r="S11" i="32"/>
  <c r="E11" i="91"/>
  <c r="S5" i="63"/>
  <c r="E54" i="91"/>
  <c r="S11" i="68"/>
  <c r="E4" i="92"/>
  <c r="T5" i="32"/>
  <c r="E109" i="92"/>
  <c r="T21" i="61"/>
  <c r="E92" i="92"/>
  <c r="T13" i="66"/>
  <c r="E58" i="92"/>
  <c r="T11" i="72"/>
  <c r="E4" i="93"/>
  <c r="W5" i="32"/>
  <c r="E109" i="93"/>
  <c r="W22" i="61"/>
  <c r="E92" i="93"/>
  <c r="W21" i="66"/>
  <c r="E7" i="92"/>
  <c r="E129" i="92"/>
  <c r="T22" i="61"/>
  <c r="E112" i="92"/>
  <c r="T21" i="66"/>
  <c r="E24" i="93"/>
  <c r="W11" i="32"/>
  <c r="E129" i="93"/>
  <c r="W23" i="61"/>
  <c r="E112" i="93"/>
  <c r="W22" i="66"/>
  <c r="E89" i="93"/>
  <c r="W21" i="61"/>
  <c r="E52" i="91"/>
  <c r="S11" i="66"/>
  <c r="E113" i="92"/>
  <c r="T21" i="67"/>
  <c r="E113" i="93"/>
  <c r="W22" i="67"/>
  <c r="E65" i="93"/>
  <c r="W13" i="57"/>
  <c r="E105" i="92"/>
  <c r="T21" i="57"/>
  <c r="E3" i="92"/>
  <c r="T5" i="31"/>
  <c r="E43" i="92"/>
  <c r="T11" i="31"/>
  <c r="E12" i="92"/>
  <c r="T5" i="66"/>
  <c r="E137" i="93"/>
  <c r="W23" i="71"/>
  <c r="E47" i="91"/>
  <c r="E103" i="92"/>
  <c r="T21" i="31"/>
  <c r="E18" i="92"/>
  <c r="T5" i="72"/>
  <c r="E72" i="93"/>
  <c r="W13" i="66"/>
  <c r="E18" i="91"/>
  <c r="S5" i="72"/>
  <c r="E132" i="92"/>
  <c r="T22" i="66"/>
  <c r="E98" i="92"/>
  <c r="T13" i="72"/>
  <c r="E44" i="93"/>
  <c r="W12" i="32"/>
  <c r="E10" i="93"/>
  <c r="W5" i="62"/>
  <c r="E132" i="93"/>
  <c r="W23" i="66"/>
  <c r="E47" i="92"/>
  <c r="E13" i="92"/>
  <c r="T5" i="67"/>
  <c r="E118" i="92"/>
  <c r="T21" i="72"/>
  <c r="E64" i="93"/>
  <c r="W13" i="32"/>
  <c r="E30" i="93"/>
  <c r="W11" i="62"/>
  <c r="E13" i="93"/>
  <c r="W5" i="67"/>
  <c r="E96" i="93"/>
  <c r="W21" i="70"/>
  <c r="E45" i="92"/>
  <c r="T11" i="57"/>
  <c r="E116" i="92"/>
  <c r="T21" i="70"/>
  <c r="E11" i="93"/>
  <c r="W5" i="63"/>
  <c r="E51" i="92"/>
  <c r="T11" i="63"/>
  <c r="E102" i="93"/>
  <c r="W22" i="30"/>
  <c r="E105" i="93"/>
  <c r="W22" i="57"/>
  <c r="E91" i="92"/>
  <c r="T13" i="63"/>
  <c r="E3" i="93"/>
  <c r="W5" i="31"/>
  <c r="E20" i="91"/>
  <c r="S5" i="74"/>
  <c r="E60" i="92"/>
  <c r="T11" i="74"/>
  <c r="E111" i="93"/>
  <c r="W22" i="63"/>
  <c r="E131" i="93"/>
  <c r="W23" i="63"/>
  <c r="E117" i="92"/>
  <c r="T21" i="71"/>
  <c r="E137" i="92"/>
  <c r="T22" i="71"/>
  <c r="E32" i="93"/>
  <c r="W11" i="66"/>
  <c r="E57" i="91"/>
  <c r="S11" i="71"/>
  <c r="E69" i="93"/>
  <c r="W13" i="61"/>
  <c r="E123" i="93"/>
  <c r="W23" i="31"/>
  <c r="E51" i="91"/>
  <c r="S11" i="63"/>
  <c r="E44" i="92"/>
  <c r="T11" i="32"/>
  <c r="E5" i="91"/>
  <c r="S5" i="57"/>
  <c r="E58" i="91"/>
  <c r="S11" i="72"/>
  <c r="E84" i="92"/>
  <c r="T13" i="32"/>
  <c r="E16" i="92"/>
  <c r="T5" i="70"/>
  <c r="E138" i="92"/>
  <c r="T22" i="72"/>
  <c r="E84" i="93"/>
  <c r="W21" i="32"/>
  <c r="E50" i="93"/>
  <c r="W12" i="62"/>
  <c r="E33" i="93"/>
  <c r="W11" i="67"/>
  <c r="E16" i="93"/>
  <c r="W5" i="70"/>
  <c r="E42" i="92"/>
  <c r="T11" i="30"/>
  <c r="E130" i="93"/>
  <c r="W23" i="62"/>
  <c r="E62" i="93"/>
  <c r="W13" i="30"/>
  <c r="E116" i="93"/>
  <c r="W22" i="70"/>
  <c r="E136" i="93"/>
  <c r="W23" i="70"/>
  <c r="E102" i="92"/>
  <c r="T21" i="30"/>
  <c r="E17" i="93"/>
  <c r="W5" i="71"/>
  <c r="E3" i="91"/>
  <c r="S5" i="31"/>
  <c r="E56" i="91"/>
  <c r="S11" i="70"/>
  <c r="E20" i="92"/>
  <c r="T5" i="74"/>
  <c r="E125" i="93"/>
  <c r="W23" i="57"/>
  <c r="E43" i="91"/>
  <c r="S11" i="31"/>
  <c r="E131" i="92"/>
  <c r="T22" i="63"/>
  <c r="E97" i="93"/>
  <c r="W21" i="71"/>
  <c r="E7" i="91"/>
  <c r="E103" i="93"/>
  <c r="W22" i="31"/>
  <c r="E123" i="92"/>
  <c r="T22" i="31"/>
  <c r="E87" i="92"/>
  <c r="E53" i="92"/>
  <c r="T11" i="67"/>
  <c r="E70" i="93"/>
  <c r="W13" i="62"/>
  <c r="E53" i="93"/>
  <c r="W12" i="67"/>
  <c r="E36" i="93"/>
  <c r="W11" i="70"/>
  <c r="E25" i="93"/>
  <c r="W11" i="57"/>
  <c r="E114" i="92"/>
  <c r="T21" i="68"/>
  <c r="E63" i="93"/>
  <c r="W13" i="31"/>
  <c r="E83" i="93"/>
  <c r="W21" i="31"/>
  <c r="E14" i="91"/>
  <c r="S5" i="68"/>
  <c r="E140" i="92"/>
  <c r="T22" i="74"/>
  <c r="E52" i="93"/>
  <c r="W12" i="66"/>
  <c r="E89" i="92"/>
  <c r="T13" i="61"/>
  <c r="E104" i="93"/>
  <c r="W22" i="32"/>
  <c r="E2" i="91"/>
  <c r="S5" i="30"/>
  <c r="E45" i="91"/>
  <c r="S11" i="57"/>
  <c r="E12" i="91"/>
  <c r="S5" i="66"/>
  <c r="E2" i="92"/>
  <c r="T5" i="30"/>
  <c r="E124" i="92"/>
  <c r="T22" i="32"/>
  <c r="E107" i="92"/>
  <c r="E56" i="92"/>
  <c r="T11" i="70"/>
  <c r="E2" i="93"/>
  <c r="W5" i="30"/>
  <c r="E124" i="93"/>
  <c r="W23" i="32"/>
  <c r="E90" i="93"/>
  <c r="W21" i="62"/>
  <c r="E73" i="93"/>
  <c r="W13" i="67"/>
  <c r="E56" i="93"/>
  <c r="W12" i="70"/>
  <c r="E42" i="93"/>
  <c r="W12" i="30"/>
  <c r="E133" i="92"/>
  <c r="T22" i="67"/>
  <c r="E45" i="93"/>
  <c r="W12" i="57"/>
  <c r="E133" i="93"/>
  <c r="W23" i="67"/>
  <c r="E49" i="91"/>
  <c r="S11" i="61"/>
  <c r="E82" i="92"/>
  <c r="T13" i="30"/>
  <c r="E136" i="92"/>
  <c r="T22" i="70"/>
  <c r="E85" i="92"/>
  <c r="T13" i="57"/>
  <c r="E17" i="92"/>
  <c r="T5" i="71"/>
  <c r="E85" i="93"/>
  <c r="W21" i="57"/>
  <c r="E51" i="93"/>
  <c r="W12" i="63"/>
  <c r="E13" i="91"/>
  <c r="S5" i="67"/>
  <c r="E122" i="93"/>
  <c r="W23" i="30"/>
  <c r="E37" i="93"/>
  <c r="W11" i="71"/>
  <c r="E57" i="93"/>
  <c r="W12" i="71"/>
  <c r="E53" i="91"/>
  <c r="S11" i="67"/>
  <c r="E94" i="92"/>
  <c r="T13" i="68"/>
  <c r="E97" i="92"/>
  <c r="T13" i="71"/>
  <c r="E9" i="93"/>
  <c r="W5" i="61"/>
  <c r="E17" i="91"/>
  <c r="S5" i="71"/>
  <c r="E100" i="92"/>
  <c r="T13" i="74"/>
  <c r="E29" i="93"/>
  <c r="W11" i="61"/>
  <c r="E117" i="93"/>
  <c r="W22" i="71"/>
  <c r="E83" i="92"/>
  <c r="T13" i="31"/>
  <c r="E120" i="92"/>
  <c r="T21" i="74"/>
  <c r="E4" i="91"/>
  <c r="S5" i="32"/>
  <c r="E52" i="92"/>
  <c r="T11" i="66"/>
  <c r="E104" i="92"/>
  <c r="T21" i="32"/>
  <c r="E5" i="92"/>
  <c r="T5" i="57"/>
  <c r="E127" i="92"/>
  <c r="E93" i="92"/>
  <c r="T13" i="67"/>
  <c r="E22" i="93"/>
  <c r="W11" i="30"/>
  <c r="E5" i="93"/>
  <c r="W5" i="57"/>
  <c r="E110" i="93"/>
  <c r="W22" i="62"/>
  <c r="E93" i="93"/>
  <c r="W21" i="67"/>
  <c r="E76" i="93"/>
  <c r="W13" i="70"/>
  <c r="E83" i="91"/>
  <c r="E103" i="91"/>
  <c r="E82" i="91"/>
  <c r="E102" i="91"/>
  <c r="E26" i="92"/>
  <c r="T6" i="58"/>
  <c r="E68" i="92"/>
  <c r="T12" i="60"/>
  <c r="E34" i="92"/>
  <c r="E76" i="92"/>
  <c r="E64" i="92"/>
  <c r="E63" i="92"/>
  <c r="E25" i="92"/>
  <c r="E67" i="92"/>
  <c r="E33" i="92"/>
  <c r="E75" i="92"/>
  <c r="E41" i="92"/>
  <c r="T6" i="75"/>
  <c r="E24" i="92"/>
  <c r="E32" i="92"/>
  <c r="E74" i="92"/>
  <c r="E40" i="92"/>
  <c r="E66" i="92"/>
  <c r="T12" i="58"/>
  <c r="E23" i="92"/>
  <c r="E65" i="92"/>
  <c r="E31" i="92"/>
  <c r="E73" i="92"/>
  <c r="E39" i="92"/>
  <c r="T6" i="73"/>
  <c r="E81" i="92"/>
  <c r="T12" i="75"/>
  <c r="E30" i="92"/>
  <c r="T6" i="62"/>
  <c r="E72" i="92"/>
  <c r="E38" i="92"/>
  <c r="E80" i="92"/>
  <c r="E37" i="92"/>
  <c r="E79" i="92"/>
  <c r="T12" i="73"/>
  <c r="E22" i="92"/>
  <c r="E29" i="92"/>
  <c r="E62" i="92"/>
  <c r="E28" i="92"/>
  <c r="T6" i="60"/>
  <c r="E70" i="92"/>
  <c r="T12" i="62"/>
  <c r="E36" i="92"/>
  <c r="E78" i="92"/>
  <c r="E71" i="92"/>
  <c r="E27" i="92"/>
  <c r="E69" i="92"/>
  <c r="E35" i="92"/>
  <c r="E77" i="92"/>
  <c r="E86" i="91"/>
  <c r="S21" i="58"/>
  <c r="E24" i="91"/>
  <c r="E65" i="91"/>
  <c r="E106" i="91"/>
  <c r="S22" i="58"/>
  <c r="E28" i="91"/>
  <c r="S6" i="60"/>
  <c r="E69" i="91"/>
  <c r="E110" i="91"/>
  <c r="S22" i="62"/>
  <c r="E32" i="91"/>
  <c r="E73" i="91"/>
  <c r="E114" i="91"/>
  <c r="E36" i="91"/>
  <c r="E77" i="91"/>
  <c r="E118" i="91"/>
  <c r="E40" i="91"/>
  <c r="E81" i="91"/>
  <c r="S12" i="75"/>
  <c r="E90" i="91"/>
  <c r="S21" i="62"/>
  <c r="E85" i="91"/>
  <c r="E89" i="91"/>
  <c r="E93" i="91"/>
  <c r="E97" i="91"/>
  <c r="E101" i="91"/>
  <c r="S21" i="75"/>
  <c r="E64" i="91"/>
  <c r="E27" i="91"/>
  <c r="E31" i="91"/>
  <c r="E72" i="91"/>
  <c r="E113" i="91"/>
  <c r="E35" i="91"/>
  <c r="E76" i="91"/>
  <c r="E117" i="91"/>
  <c r="E39" i="91"/>
  <c r="S6" i="73"/>
  <c r="E80" i="91"/>
  <c r="E121" i="91"/>
  <c r="S22" i="75"/>
  <c r="E105" i="91"/>
  <c r="E84" i="91"/>
  <c r="E88" i="91"/>
  <c r="S21" i="60"/>
  <c r="E92" i="91"/>
  <c r="E96" i="91"/>
  <c r="E100" i="91"/>
  <c r="E109" i="91"/>
  <c r="E22" i="91"/>
  <c r="E63" i="91"/>
  <c r="E104" i="91"/>
  <c r="E26" i="91"/>
  <c r="S6" i="58"/>
  <c r="E67" i="91"/>
  <c r="E108" i="91"/>
  <c r="S22" i="60"/>
  <c r="E30" i="91"/>
  <c r="S6" i="62"/>
  <c r="E71" i="91"/>
  <c r="E112" i="91"/>
  <c r="E34" i="91"/>
  <c r="E75" i="91"/>
  <c r="E116" i="91"/>
  <c r="E38" i="91"/>
  <c r="E79" i="91"/>
  <c r="S12" i="73"/>
  <c r="E120" i="91"/>
  <c r="E62" i="91"/>
  <c r="E68" i="91"/>
  <c r="S12" i="60"/>
  <c r="E87" i="91"/>
  <c r="E91" i="91"/>
  <c r="E95" i="91"/>
  <c r="E99" i="91"/>
  <c r="S21" i="73"/>
  <c r="E25" i="91"/>
  <c r="E66" i="91"/>
  <c r="S12" i="58"/>
  <c r="E107" i="91"/>
  <c r="E29" i="91"/>
  <c r="E70" i="91"/>
  <c r="S12" i="62"/>
  <c r="E111" i="91"/>
  <c r="E33" i="91"/>
  <c r="E74" i="91"/>
  <c r="E115" i="91"/>
  <c r="E37" i="91"/>
  <c r="E78" i="91"/>
  <c r="E119" i="91"/>
  <c r="S22" i="73"/>
  <c r="E41" i="91"/>
  <c r="S6" i="75"/>
  <c r="E94" i="91"/>
  <c r="E98" i="91"/>
  <c r="E62" i="7"/>
  <c r="AE8" i="30"/>
  <c r="E72" i="7"/>
  <c r="AE8" i="66"/>
  <c r="E65" i="7"/>
  <c r="AE8" i="57"/>
  <c r="E73" i="7"/>
  <c r="AE8" i="67"/>
  <c r="E81" i="7"/>
  <c r="AE8" i="75"/>
  <c r="E64" i="7"/>
  <c r="AE8" i="32"/>
  <c r="E66" i="7"/>
  <c r="AE8" i="58"/>
  <c r="E74" i="7"/>
  <c r="AE8" i="68"/>
  <c r="E67" i="7"/>
  <c r="E75" i="7"/>
  <c r="AE8" i="69"/>
  <c r="E77" i="7"/>
  <c r="AE8" i="71"/>
  <c r="E78" i="7"/>
  <c r="AE8" i="72"/>
  <c r="E68" i="7"/>
  <c r="AE8" i="60"/>
  <c r="E76" i="7"/>
  <c r="AE8" i="70"/>
  <c r="E63" i="7"/>
  <c r="AE8" i="31"/>
  <c r="E71" i="7"/>
  <c r="AE8" i="63"/>
  <c r="E79" i="7"/>
  <c r="AE8" i="73"/>
  <c r="E69" i="7"/>
  <c r="AE8" i="61"/>
  <c r="E70" i="7"/>
  <c r="AE8" i="62"/>
  <c r="E80" i="7"/>
  <c r="AE8" i="74"/>
  <c r="S5" i="58"/>
  <c r="T11" i="58"/>
  <c r="W13" i="58"/>
  <c r="S5" i="60"/>
  <c r="T11" i="60"/>
  <c r="W13" i="60"/>
  <c r="S5" i="62"/>
  <c r="T11" i="62"/>
  <c r="W13" i="68"/>
  <c r="W13" i="72"/>
  <c r="T22" i="73"/>
  <c r="W13" i="74"/>
  <c r="T22" i="75"/>
  <c r="W21" i="58"/>
  <c r="W21" i="60"/>
  <c r="W21" i="68"/>
  <c r="W21" i="72"/>
  <c r="W5" i="73"/>
  <c r="W21" i="74"/>
  <c r="W5" i="75"/>
  <c r="S11" i="58"/>
  <c r="T13" i="58"/>
  <c r="W22" i="58"/>
  <c r="S11" i="60"/>
  <c r="T13" i="60"/>
  <c r="W22" i="60"/>
  <c r="S11" i="62"/>
  <c r="T13" i="62"/>
  <c r="W22" i="68"/>
  <c r="W22" i="72"/>
  <c r="T5" i="73"/>
  <c r="W11" i="73"/>
  <c r="W22" i="74"/>
  <c r="T5" i="75"/>
  <c r="W11" i="75"/>
  <c r="T21" i="58"/>
  <c r="W23" i="58"/>
  <c r="T21" i="60"/>
  <c r="W23" i="60"/>
  <c r="T21" i="62"/>
  <c r="W23" i="68"/>
  <c r="W23" i="72"/>
  <c r="W12" i="73"/>
  <c r="W23" i="74"/>
  <c r="W12" i="75"/>
  <c r="T22" i="58"/>
  <c r="T22" i="60"/>
  <c r="T22" i="62"/>
  <c r="S5" i="73"/>
  <c r="T11" i="73"/>
  <c r="W13" i="73"/>
  <c r="S5" i="75"/>
  <c r="T11" i="75"/>
  <c r="W13" i="75"/>
  <c r="E23" i="91"/>
  <c r="W5" i="58"/>
  <c r="W5" i="60"/>
  <c r="W5" i="68"/>
  <c r="W5" i="72"/>
  <c r="W21" i="73"/>
  <c r="W5" i="74"/>
  <c r="W21" i="75"/>
  <c r="T5" i="58"/>
  <c r="W11" i="58"/>
  <c r="T5" i="60"/>
  <c r="W11" i="60"/>
  <c r="T5" i="62"/>
  <c r="W11" i="68"/>
  <c r="W11" i="72"/>
  <c r="S11" i="73"/>
  <c r="T13" i="73"/>
  <c r="W22" i="73"/>
  <c r="W11" i="74"/>
  <c r="S11" i="75"/>
  <c r="T13" i="75"/>
  <c r="W22" i="75"/>
  <c r="W12" i="58"/>
  <c r="W12" i="60"/>
  <c r="W12" i="68"/>
  <c r="W12" i="72"/>
  <c r="T21" i="73"/>
  <c r="W23" i="73"/>
  <c r="W12" i="74"/>
  <c r="T21" i="75"/>
  <c r="W23" i="75"/>
  <c r="E121" i="89" l="1"/>
  <c r="E120" i="89"/>
  <c r="E119" i="89"/>
  <c r="E118" i="89"/>
  <c r="E114" i="89"/>
  <c r="E108" i="89"/>
  <c r="E106" i="89"/>
  <c r="Y14" i="30"/>
  <c r="E107" i="89" l="1"/>
  <c r="Y14" i="59"/>
  <c r="E115" i="89"/>
  <c r="Y14" i="69"/>
  <c r="E103" i="89"/>
  <c r="Y14" i="31"/>
  <c r="E105" i="89"/>
  <c r="Y14" i="57"/>
  <c r="E109" i="89"/>
  <c r="Y14" i="61"/>
  <c r="E111" i="89"/>
  <c r="Y14" i="63"/>
  <c r="E116" i="89"/>
  <c r="Y14" i="70"/>
  <c r="E117" i="89"/>
  <c r="Y14" i="71"/>
  <c r="E113" i="89"/>
  <c r="Y14" i="67"/>
  <c r="E104" i="89"/>
  <c r="Y14" i="32"/>
  <c r="E110" i="89"/>
  <c r="Y14" i="62"/>
  <c r="E112" i="89"/>
  <c r="Y14" i="66"/>
  <c r="E102" i="89"/>
  <c r="AE4" i="2"/>
  <c r="AE5" i="2"/>
  <c r="AE6" i="2"/>
  <c r="AE7" i="2"/>
  <c r="AE10" i="2"/>
  <c r="AE11" i="2"/>
  <c r="AE12" i="2"/>
  <c r="AE13" i="2"/>
  <c r="AE20" i="2"/>
  <c r="AE21" i="2"/>
  <c r="AE22" i="2"/>
  <c r="AE29" i="2"/>
  <c r="AE30" i="2"/>
  <c r="C78" i="86" l="1"/>
  <c r="C55" i="86"/>
  <c r="C56" i="86"/>
  <c r="C77" i="86"/>
  <c r="C76" i="86"/>
  <c r="C75" i="86"/>
  <c r="C74" i="86"/>
  <c r="C73" i="86"/>
  <c r="C72" i="86"/>
  <c r="C71" i="86"/>
  <c r="C70" i="86"/>
  <c r="C69" i="86"/>
  <c r="C68" i="86"/>
  <c r="C67" i="86"/>
  <c r="C66" i="86"/>
  <c r="C65" i="86"/>
  <c r="C64" i="86"/>
  <c r="C63" i="86"/>
  <c r="C62" i="86"/>
  <c r="C61" i="86"/>
  <c r="C60" i="86"/>
  <c r="C59" i="86"/>
  <c r="C58" i="86"/>
  <c r="C57" i="86"/>
  <c r="B121" i="89" l="1"/>
  <c r="B120" i="89"/>
  <c r="B119" i="89"/>
  <c r="B118" i="89"/>
  <c r="B117" i="89"/>
  <c r="B116" i="89"/>
  <c r="B115" i="89"/>
  <c r="B114" i="89"/>
  <c r="B113" i="89"/>
  <c r="B112" i="89"/>
  <c r="B111" i="89"/>
  <c r="B110" i="89"/>
  <c r="B109" i="89"/>
  <c r="B108" i="89"/>
  <c r="B107" i="89"/>
  <c r="B106" i="89"/>
  <c r="B105" i="89"/>
  <c r="B104" i="89"/>
  <c r="B103" i="89"/>
  <c r="B102" i="89"/>
  <c r="Y14" i="60" l="1"/>
  <c r="Y14" i="58"/>
  <c r="Y14" i="68"/>
  <c r="Y14" i="72"/>
  <c r="Y14" i="73"/>
  <c r="Y14" i="74"/>
  <c r="Y14" i="75"/>
  <c r="C2001" i="28" l="1"/>
  <c r="C2000" i="28"/>
  <c r="C1999" i="28"/>
  <c r="C1998" i="28"/>
  <c r="C1997" i="28"/>
  <c r="C1996" i="28"/>
  <c r="C1995" i="28"/>
  <c r="C1994" i="28"/>
  <c r="C1993" i="28"/>
  <c r="C1992" i="28"/>
  <c r="C1991" i="28"/>
  <c r="C1990" i="28"/>
  <c r="C1989" i="28"/>
  <c r="C1988" i="28"/>
  <c r="C1987" i="28"/>
  <c r="C1986" i="28"/>
  <c r="C1985" i="28"/>
  <c r="C1984" i="28"/>
  <c r="C1983" i="28"/>
  <c r="C1982" i="28"/>
  <c r="B1982" i="28"/>
  <c r="C1981" i="28"/>
  <c r="C1980" i="28"/>
  <c r="C1979" i="28"/>
  <c r="C1978" i="28"/>
  <c r="C1977" i="28"/>
  <c r="C1976" i="28"/>
  <c r="C1975" i="28"/>
  <c r="C1974" i="28"/>
  <c r="C1973" i="28"/>
  <c r="C1972" i="28"/>
  <c r="C1971" i="28"/>
  <c r="C1970" i="28"/>
  <c r="C1969" i="28"/>
  <c r="C1968" i="28"/>
  <c r="C1967" i="28"/>
  <c r="C1966" i="28"/>
  <c r="C1965" i="28"/>
  <c r="C1964" i="28"/>
  <c r="C1963" i="28"/>
  <c r="C1962" i="28"/>
  <c r="B1962" i="28"/>
  <c r="C1961" i="28"/>
  <c r="C1960" i="28"/>
  <c r="C1959" i="28"/>
  <c r="C1958" i="28"/>
  <c r="C1957" i="28"/>
  <c r="C1956" i="28"/>
  <c r="C1955" i="28"/>
  <c r="C1954" i="28"/>
  <c r="C1953" i="28"/>
  <c r="C1952" i="28"/>
  <c r="C1951" i="28"/>
  <c r="C1950" i="28"/>
  <c r="C1949" i="28"/>
  <c r="C1948" i="28"/>
  <c r="C1947" i="28"/>
  <c r="C1946" i="28"/>
  <c r="C1945" i="28"/>
  <c r="C1944" i="28"/>
  <c r="C1943" i="28"/>
  <c r="C1942" i="28"/>
  <c r="B1942" i="28"/>
  <c r="C1941" i="28"/>
  <c r="C1940" i="28"/>
  <c r="C1939" i="28"/>
  <c r="C1938" i="28"/>
  <c r="C1937" i="28"/>
  <c r="C1936" i="28"/>
  <c r="C1935" i="28"/>
  <c r="C1934" i="28"/>
  <c r="C1933" i="28"/>
  <c r="C1932" i="28"/>
  <c r="C1931" i="28"/>
  <c r="C1930" i="28"/>
  <c r="C1929" i="28"/>
  <c r="C1928" i="28"/>
  <c r="C1927" i="28"/>
  <c r="C1926" i="28"/>
  <c r="C1925" i="28"/>
  <c r="C1924" i="28"/>
  <c r="C1923" i="28"/>
  <c r="C1922" i="28"/>
  <c r="B1922" i="28"/>
  <c r="C1921" i="28"/>
  <c r="C1920" i="28"/>
  <c r="C1919" i="28"/>
  <c r="C1918" i="28"/>
  <c r="C1917" i="28"/>
  <c r="C1916" i="28"/>
  <c r="C1915" i="28"/>
  <c r="C1914" i="28"/>
  <c r="C1913" i="28"/>
  <c r="C1912" i="28"/>
  <c r="C1911" i="28"/>
  <c r="C1910" i="28"/>
  <c r="C1909" i="28"/>
  <c r="C1908" i="28"/>
  <c r="C1907" i="28"/>
  <c r="C1906" i="28"/>
  <c r="C1905" i="28"/>
  <c r="C1904" i="28"/>
  <c r="C1903" i="28"/>
  <c r="C1902" i="28"/>
  <c r="B1902" i="28"/>
  <c r="C1001" i="28"/>
  <c r="C1000" i="28"/>
  <c r="C999" i="28"/>
  <c r="C998" i="28"/>
  <c r="C997" i="28"/>
  <c r="C996" i="28"/>
  <c r="C995" i="28"/>
  <c r="C994" i="28"/>
  <c r="C993" i="28"/>
  <c r="C992" i="28"/>
  <c r="C991" i="28"/>
  <c r="C990" i="28"/>
  <c r="C989" i="28"/>
  <c r="C988" i="28"/>
  <c r="C987" i="28"/>
  <c r="C986" i="28"/>
  <c r="C985" i="28"/>
  <c r="C984" i="28"/>
  <c r="C983" i="28"/>
  <c r="C982" i="28"/>
  <c r="B982" i="28"/>
  <c r="C981" i="28"/>
  <c r="C980" i="28"/>
  <c r="C979" i="28"/>
  <c r="C978" i="28"/>
  <c r="C977" i="28"/>
  <c r="C976" i="28"/>
  <c r="C975" i="28"/>
  <c r="C974" i="28"/>
  <c r="C973" i="28"/>
  <c r="C972" i="28"/>
  <c r="C971" i="28"/>
  <c r="C970" i="28"/>
  <c r="C969" i="28"/>
  <c r="C968" i="28"/>
  <c r="C967" i="28"/>
  <c r="C966" i="28"/>
  <c r="C965" i="28"/>
  <c r="C964" i="28"/>
  <c r="C963" i="28"/>
  <c r="C962" i="28"/>
  <c r="B962" i="28"/>
  <c r="C961" i="28"/>
  <c r="C960" i="28"/>
  <c r="C959" i="28"/>
  <c r="C958" i="28"/>
  <c r="C957" i="28"/>
  <c r="C956" i="28"/>
  <c r="C955" i="28"/>
  <c r="C954" i="28"/>
  <c r="C953" i="28"/>
  <c r="C952" i="28"/>
  <c r="C951" i="28"/>
  <c r="C950" i="28"/>
  <c r="C949" i="28"/>
  <c r="C948" i="28"/>
  <c r="C947" i="28"/>
  <c r="C946" i="28"/>
  <c r="C945" i="28"/>
  <c r="C944" i="28"/>
  <c r="C943" i="28"/>
  <c r="C942" i="28"/>
  <c r="B942" i="28"/>
  <c r="C941" i="28"/>
  <c r="C940" i="28"/>
  <c r="C939" i="28"/>
  <c r="C938" i="28"/>
  <c r="C937" i="28"/>
  <c r="C936" i="28"/>
  <c r="C935" i="28"/>
  <c r="C934" i="28"/>
  <c r="C933" i="28"/>
  <c r="C932" i="28"/>
  <c r="C931" i="28"/>
  <c r="C930" i="28"/>
  <c r="C929" i="28"/>
  <c r="C928" i="28"/>
  <c r="C927" i="28"/>
  <c r="C926" i="28"/>
  <c r="C925" i="28"/>
  <c r="C924" i="28"/>
  <c r="C923" i="28"/>
  <c r="C922" i="28"/>
  <c r="B922" i="28"/>
  <c r="C921" i="28"/>
  <c r="C920" i="28"/>
  <c r="C919" i="28"/>
  <c r="C918" i="28"/>
  <c r="C917" i="28"/>
  <c r="C916" i="28"/>
  <c r="C915" i="28"/>
  <c r="C914" i="28"/>
  <c r="C913" i="28"/>
  <c r="C912" i="28"/>
  <c r="C911" i="28"/>
  <c r="C910" i="28"/>
  <c r="C909" i="28"/>
  <c r="C908" i="28"/>
  <c r="C907" i="28"/>
  <c r="C906" i="28"/>
  <c r="C905" i="28"/>
  <c r="C904" i="28"/>
  <c r="C903" i="28"/>
  <c r="C902" i="28"/>
  <c r="B902" i="28"/>
  <c r="C501" i="28"/>
  <c r="C500" i="28"/>
  <c r="C499" i="28"/>
  <c r="C498" i="28"/>
  <c r="C497" i="28"/>
  <c r="C496" i="28"/>
  <c r="C495" i="28"/>
  <c r="C494" i="28"/>
  <c r="C493" i="28"/>
  <c r="C492" i="28"/>
  <c r="C491" i="28"/>
  <c r="C490" i="28"/>
  <c r="C489" i="28"/>
  <c r="C488" i="28"/>
  <c r="C487" i="28"/>
  <c r="C486" i="28"/>
  <c r="C485" i="28"/>
  <c r="C484" i="28"/>
  <c r="C483" i="28"/>
  <c r="C482" i="28"/>
  <c r="B482" i="28"/>
  <c r="C481" i="28"/>
  <c r="C480" i="28"/>
  <c r="C479" i="28"/>
  <c r="C478" i="28"/>
  <c r="C477" i="28"/>
  <c r="C476" i="28"/>
  <c r="C475" i="28"/>
  <c r="C474" i="28"/>
  <c r="C473" i="28"/>
  <c r="C472" i="28"/>
  <c r="C471" i="28"/>
  <c r="C470" i="28"/>
  <c r="C469" i="28"/>
  <c r="C468" i="28"/>
  <c r="C467" i="28"/>
  <c r="C466" i="28"/>
  <c r="C465" i="28"/>
  <c r="C464" i="28"/>
  <c r="C463" i="28"/>
  <c r="C462" i="28"/>
  <c r="B462" i="28"/>
  <c r="C461" i="28"/>
  <c r="C460" i="28"/>
  <c r="C459" i="28"/>
  <c r="C458" i="28"/>
  <c r="C457" i="28"/>
  <c r="C456" i="28"/>
  <c r="C455" i="28"/>
  <c r="C454" i="28"/>
  <c r="C453" i="28"/>
  <c r="C452" i="28"/>
  <c r="C451" i="28"/>
  <c r="C450" i="28"/>
  <c r="C449" i="28"/>
  <c r="C448" i="28"/>
  <c r="C447" i="28"/>
  <c r="C446" i="28"/>
  <c r="C445" i="28"/>
  <c r="C444" i="28"/>
  <c r="C443" i="28"/>
  <c r="C442" i="28"/>
  <c r="B442" i="28"/>
  <c r="C441" i="28"/>
  <c r="C440" i="28"/>
  <c r="C439" i="28"/>
  <c r="C438" i="28"/>
  <c r="C437" i="28"/>
  <c r="C436" i="28"/>
  <c r="C435" i="28"/>
  <c r="C434" i="28"/>
  <c r="C433" i="28"/>
  <c r="C432" i="28"/>
  <c r="C431" i="28"/>
  <c r="C430" i="28"/>
  <c r="C429" i="28"/>
  <c r="C428" i="28"/>
  <c r="C427" i="28"/>
  <c r="C426" i="28"/>
  <c r="C425" i="28"/>
  <c r="C424" i="28"/>
  <c r="C423" i="28"/>
  <c r="C422" i="28"/>
  <c r="B422" i="28"/>
  <c r="C421" i="28"/>
  <c r="C420" i="28"/>
  <c r="C419" i="28"/>
  <c r="C418" i="28"/>
  <c r="C417" i="28"/>
  <c r="C416" i="28"/>
  <c r="C415" i="28"/>
  <c r="C414" i="28"/>
  <c r="C413" i="28"/>
  <c r="C412" i="28"/>
  <c r="C411" i="28"/>
  <c r="C410" i="28"/>
  <c r="C409" i="28"/>
  <c r="C408" i="28"/>
  <c r="C407" i="28"/>
  <c r="C406" i="28"/>
  <c r="C405" i="28"/>
  <c r="C404" i="28"/>
  <c r="C403" i="28"/>
  <c r="C402" i="28"/>
  <c r="B402" i="28"/>
  <c r="C1501" i="28"/>
  <c r="C1500" i="28"/>
  <c r="C1499" i="28"/>
  <c r="C1498" i="28"/>
  <c r="C1497" i="28"/>
  <c r="C1496" i="28"/>
  <c r="C1495" i="28"/>
  <c r="C1494" i="28"/>
  <c r="C1493" i="28"/>
  <c r="C1492" i="28"/>
  <c r="C1491" i="28"/>
  <c r="C1490" i="28"/>
  <c r="C1489" i="28"/>
  <c r="C1488" i="28"/>
  <c r="C1487" i="28"/>
  <c r="C1486" i="28"/>
  <c r="C1485" i="28"/>
  <c r="C1484" i="28"/>
  <c r="C1483" i="28"/>
  <c r="C1482" i="28"/>
  <c r="B1482" i="28"/>
  <c r="C1481" i="28"/>
  <c r="C1480" i="28"/>
  <c r="C1479" i="28"/>
  <c r="C1478" i="28"/>
  <c r="C1477" i="28"/>
  <c r="C1476" i="28"/>
  <c r="C1475" i="28"/>
  <c r="C1474" i="28"/>
  <c r="C1473" i="28"/>
  <c r="C1472" i="28"/>
  <c r="C1471" i="28"/>
  <c r="C1470" i="28"/>
  <c r="C1469" i="28"/>
  <c r="C1468" i="28"/>
  <c r="C1467" i="28"/>
  <c r="C1466" i="28"/>
  <c r="C1465" i="28"/>
  <c r="C1464" i="28"/>
  <c r="C1463" i="28"/>
  <c r="C1462" i="28"/>
  <c r="B1462" i="28"/>
  <c r="C1461" i="28"/>
  <c r="C1460" i="28"/>
  <c r="C1459" i="28"/>
  <c r="C1458" i="28"/>
  <c r="C1457" i="28"/>
  <c r="C1456" i="28"/>
  <c r="C1455" i="28"/>
  <c r="C1454" i="28"/>
  <c r="C1453" i="28"/>
  <c r="C1452" i="28"/>
  <c r="C1451" i="28"/>
  <c r="C1450" i="28"/>
  <c r="C1449" i="28"/>
  <c r="C1448" i="28"/>
  <c r="C1447" i="28"/>
  <c r="C1446" i="28"/>
  <c r="C1445" i="28"/>
  <c r="C1444" i="28"/>
  <c r="C1443" i="28"/>
  <c r="C1442" i="28"/>
  <c r="B1442" i="28"/>
  <c r="C1441" i="28"/>
  <c r="C1440" i="28"/>
  <c r="C1439" i="28"/>
  <c r="C1438" i="28"/>
  <c r="C1437" i="28"/>
  <c r="C1436" i="28"/>
  <c r="C1435" i="28"/>
  <c r="C1434" i="28"/>
  <c r="C1433" i="28"/>
  <c r="C1432" i="28"/>
  <c r="C1431" i="28"/>
  <c r="C1430" i="28"/>
  <c r="C1429" i="28"/>
  <c r="C1428" i="28"/>
  <c r="C1427" i="28"/>
  <c r="C1426" i="28"/>
  <c r="C1425" i="28"/>
  <c r="C1424" i="28"/>
  <c r="C1423" i="28"/>
  <c r="C1422" i="28"/>
  <c r="B1422" i="28"/>
  <c r="C1421" i="28"/>
  <c r="C1420" i="28"/>
  <c r="C1419" i="28"/>
  <c r="C1418" i="28"/>
  <c r="C1417" i="28"/>
  <c r="C1416" i="28"/>
  <c r="C1415" i="28"/>
  <c r="C1414" i="28"/>
  <c r="C1413" i="28"/>
  <c r="C1412" i="28"/>
  <c r="C1411" i="28"/>
  <c r="C1410" i="28"/>
  <c r="C1409" i="28"/>
  <c r="C1408" i="28"/>
  <c r="C1407" i="28"/>
  <c r="C1406" i="28"/>
  <c r="C1405" i="28"/>
  <c r="C1404" i="28"/>
  <c r="C1403" i="28"/>
  <c r="C1402" i="28"/>
  <c r="B1402" i="28"/>
  <c r="C2501" i="28"/>
  <c r="C2500" i="28"/>
  <c r="C2499" i="28"/>
  <c r="C2498" i="28"/>
  <c r="C2497" i="28"/>
  <c r="C2496" i="28"/>
  <c r="C2495" i="28"/>
  <c r="C2494" i="28"/>
  <c r="C2493" i="28"/>
  <c r="C2492" i="28"/>
  <c r="C2491" i="28"/>
  <c r="C2490" i="28"/>
  <c r="C2489" i="28"/>
  <c r="C2488" i="28"/>
  <c r="C2487" i="28"/>
  <c r="C2486" i="28"/>
  <c r="C2485" i="28"/>
  <c r="C2484" i="28"/>
  <c r="C2483" i="28"/>
  <c r="C2482" i="28"/>
  <c r="B2482" i="28"/>
  <c r="C2481" i="28"/>
  <c r="C2480" i="28"/>
  <c r="C2479" i="28"/>
  <c r="C2478" i="28"/>
  <c r="C2477" i="28"/>
  <c r="C2476" i="28"/>
  <c r="C2475" i="28"/>
  <c r="C2474" i="28"/>
  <c r="C2473" i="28"/>
  <c r="C2472" i="28"/>
  <c r="C2471" i="28"/>
  <c r="C2470" i="28"/>
  <c r="C2469" i="28"/>
  <c r="C2468" i="28"/>
  <c r="C2467" i="28"/>
  <c r="C2466" i="28"/>
  <c r="C2465" i="28"/>
  <c r="C2464" i="28"/>
  <c r="C2463" i="28"/>
  <c r="C2462" i="28"/>
  <c r="B2462" i="28"/>
  <c r="C2461" i="28"/>
  <c r="C2460" i="28"/>
  <c r="C2459" i="28"/>
  <c r="C2458" i="28"/>
  <c r="C2457" i="28"/>
  <c r="C2456" i="28"/>
  <c r="C2455" i="28"/>
  <c r="C2454" i="28"/>
  <c r="C2453" i="28"/>
  <c r="C2452" i="28"/>
  <c r="C2451" i="28"/>
  <c r="C2450" i="28"/>
  <c r="C2449" i="28"/>
  <c r="C2448" i="28"/>
  <c r="C2447" i="28"/>
  <c r="C2446" i="28"/>
  <c r="C2445" i="28"/>
  <c r="C2444" i="28"/>
  <c r="C2443" i="28"/>
  <c r="C2442" i="28"/>
  <c r="B2442" i="28"/>
  <c r="C2441" i="28"/>
  <c r="C2440" i="28"/>
  <c r="C2439" i="28"/>
  <c r="C2438" i="28"/>
  <c r="C2437" i="28"/>
  <c r="C2436" i="28"/>
  <c r="C2435" i="28"/>
  <c r="C2434" i="28"/>
  <c r="C2433" i="28"/>
  <c r="C2432" i="28"/>
  <c r="C2431" i="28"/>
  <c r="C2430" i="28"/>
  <c r="C2429" i="28"/>
  <c r="C2428" i="28"/>
  <c r="C2427" i="28"/>
  <c r="C2426" i="28"/>
  <c r="C2425" i="28"/>
  <c r="C2424" i="28"/>
  <c r="C2423" i="28"/>
  <c r="C2422" i="28"/>
  <c r="B2422" i="28"/>
  <c r="C2421" i="28"/>
  <c r="C2420" i="28"/>
  <c r="C2419" i="28"/>
  <c r="C2418" i="28"/>
  <c r="C2417" i="28"/>
  <c r="C2416" i="28"/>
  <c r="C2415" i="28"/>
  <c r="C2414" i="28"/>
  <c r="C2413" i="28"/>
  <c r="C2412" i="28"/>
  <c r="C2411" i="28"/>
  <c r="C2410" i="28"/>
  <c r="C2409" i="28"/>
  <c r="C2408" i="28"/>
  <c r="C2407" i="28"/>
  <c r="C2406" i="28"/>
  <c r="C2405" i="28"/>
  <c r="C2404" i="28"/>
  <c r="C2403" i="28"/>
  <c r="C2402" i="28"/>
  <c r="B2402" i="28"/>
  <c r="C3001" i="28"/>
  <c r="C3000" i="28"/>
  <c r="C2999" i="28"/>
  <c r="C2998" i="28"/>
  <c r="C2997" i="28"/>
  <c r="C2996" i="28"/>
  <c r="C2995" i="28"/>
  <c r="C2994" i="28"/>
  <c r="C2993" i="28"/>
  <c r="C2992" i="28"/>
  <c r="C2991" i="28"/>
  <c r="C2990" i="28"/>
  <c r="C2989" i="28"/>
  <c r="C2988" i="28"/>
  <c r="C2987" i="28"/>
  <c r="C2986" i="28"/>
  <c r="C2985" i="28"/>
  <c r="C2984" i="28"/>
  <c r="C2983" i="28"/>
  <c r="C2982" i="28"/>
  <c r="B2982" i="28"/>
  <c r="C2981" i="28"/>
  <c r="C2980" i="28"/>
  <c r="C2979" i="28"/>
  <c r="C2978" i="28"/>
  <c r="C2977" i="28"/>
  <c r="C2976" i="28"/>
  <c r="C2975" i="28"/>
  <c r="C2974" i="28"/>
  <c r="C2973" i="28"/>
  <c r="C2972" i="28"/>
  <c r="C2971" i="28"/>
  <c r="C2970" i="28"/>
  <c r="C2969" i="28"/>
  <c r="C2968" i="28"/>
  <c r="C2967" i="28"/>
  <c r="C2966" i="28"/>
  <c r="C2965" i="28"/>
  <c r="C2964" i="28"/>
  <c r="C2963" i="28"/>
  <c r="C2962" i="28"/>
  <c r="B2962" i="28"/>
  <c r="C2961" i="28"/>
  <c r="C2960" i="28"/>
  <c r="C2959" i="28"/>
  <c r="C2958" i="28"/>
  <c r="C2957" i="28"/>
  <c r="C2956" i="28"/>
  <c r="C2955" i="28"/>
  <c r="C2954" i="28"/>
  <c r="C2953" i="28"/>
  <c r="C2952" i="28"/>
  <c r="C2951" i="28"/>
  <c r="C2950" i="28"/>
  <c r="C2949" i="28"/>
  <c r="C2948" i="28"/>
  <c r="C2947" i="28"/>
  <c r="C2946" i="28"/>
  <c r="C2945" i="28"/>
  <c r="C2944" i="28"/>
  <c r="C2943" i="28"/>
  <c r="C2942" i="28"/>
  <c r="B2942" i="28"/>
  <c r="C2941" i="28"/>
  <c r="C2940" i="28"/>
  <c r="C2939" i="28"/>
  <c r="C2938" i="28"/>
  <c r="C2937" i="28"/>
  <c r="C2936" i="28"/>
  <c r="C2935" i="28"/>
  <c r="C2934" i="28"/>
  <c r="C2933" i="28"/>
  <c r="C2932" i="28"/>
  <c r="C2931" i="28"/>
  <c r="C2930" i="28"/>
  <c r="C2929" i="28"/>
  <c r="C2928" i="28"/>
  <c r="C2927" i="28"/>
  <c r="C2926" i="28"/>
  <c r="C2925" i="28"/>
  <c r="C2924" i="28"/>
  <c r="C2923" i="28"/>
  <c r="C2922" i="28"/>
  <c r="B2922" i="28"/>
  <c r="C2921" i="28"/>
  <c r="C2920" i="28"/>
  <c r="C2919" i="28"/>
  <c r="C2918" i="28"/>
  <c r="C2917" i="28"/>
  <c r="C2916" i="28"/>
  <c r="C2915" i="28"/>
  <c r="C2914" i="28"/>
  <c r="C2913" i="28"/>
  <c r="C2912" i="28"/>
  <c r="C2911" i="28"/>
  <c r="C2910" i="28"/>
  <c r="C2909" i="28"/>
  <c r="C2908" i="28"/>
  <c r="C2907" i="28"/>
  <c r="C2906" i="28"/>
  <c r="C2905" i="28"/>
  <c r="C2904" i="28"/>
  <c r="C2903" i="28"/>
  <c r="C2902" i="28"/>
  <c r="B2902" i="28"/>
  <c r="B3510" i="28"/>
  <c r="B3511" i="28"/>
  <c r="B3512" i="28"/>
  <c r="B3513" i="28"/>
  <c r="B3514" i="28"/>
  <c r="B3515" i="28"/>
  <c r="B3516" i="28"/>
  <c r="B3517" i="28"/>
  <c r="B3518" i="28"/>
  <c r="B3519" i="28"/>
  <c r="B3520" i="28"/>
  <c r="B3521" i="28"/>
  <c r="B3522" i="28"/>
  <c r="B3523" i="28"/>
  <c r="B3524" i="28"/>
  <c r="B3525" i="28"/>
  <c r="B3526" i="28"/>
  <c r="B3527" i="28"/>
  <c r="B3528" i="28"/>
  <c r="B3529" i="28"/>
  <c r="B3530" i="28"/>
  <c r="B3531" i="28"/>
  <c r="B3532" i="28"/>
  <c r="B3533" i="28"/>
  <c r="B3534" i="28"/>
  <c r="B3535" i="28"/>
  <c r="B3536" i="28"/>
  <c r="B3537" i="28"/>
  <c r="B3538" i="28"/>
  <c r="B3539" i="28"/>
  <c r="B3540" i="28"/>
  <c r="B3541" i="28"/>
  <c r="B3542" i="28"/>
  <c r="B3543" i="28"/>
  <c r="B3544" i="28"/>
  <c r="B3545" i="28"/>
  <c r="B3546" i="28"/>
  <c r="B3547" i="28"/>
  <c r="B3548" i="28"/>
  <c r="B3549" i="28"/>
  <c r="B3550" i="28"/>
  <c r="B3551" i="28"/>
  <c r="B3552" i="28"/>
  <c r="B3553" i="28"/>
  <c r="B3554" i="28"/>
  <c r="B3555" i="28"/>
  <c r="B3556" i="28"/>
  <c r="B3557" i="28"/>
  <c r="B3558" i="28"/>
  <c r="B3559" i="28"/>
  <c r="B3560" i="28"/>
  <c r="B3561" i="28"/>
  <c r="B3562" i="28"/>
  <c r="B3563" i="28"/>
  <c r="B3564" i="28"/>
  <c r="B3565" i="28"/>
  <c r="B3566" i="28"/>
  <c r="B3567" i="28"/>
  <c r="B3568" i="28"/>
  <c r="B3569" i="28"/>
  <c r="B3570" i="28"/>
  <c r="B3571" i="28"/>
  <c r="C4001" i="26"/>
  <c r="C4000" i="26"/>
  <c r="C3999" i="26"/>
  <c r="C3998" i="26"/>
  <c r="C3997" i="26"/>
  <c r="C3996" i="26"/>
  <c r="C3995" i="26"/>
  <c r="C3994" i="26"/>
  <c r="C3993" i="26"/>
  <c r="C3992" i="26"/>
  <c r="C3991" i="26"/>
  <c r="C3990" i="26"/>
  <c r="C3989" i="26"/>
  <c r="C3988" i="26"/>
  <c r="C3987" i="26"/>
  <c r="C3986" i="26"/>
  <c r="C3985" i="26"/>
  <c r="C3984" i="26"/>
  <c r="C3983" i="26"/>
  <c r="C3982" i="26"/>
  <c r="B3982" i="26"/>
  <c r="C3981" i="26"/>
  <c r="C3980" i="26"/>
  <c r="C3979" i="26"/>
  <c r="C3978" i="26"/>
  <c r="C3977" i="26"/>
  <c r="C3976" i="26"/>
  <c r="C3975" i="26"/>
  <c r="C3974" i="26"/>
  <c r="C3973" i="26"/>
  <c r="C3972" i="26"/>
  <c r="C3971" i="26"/>
  <c r="C3970" i="26"/>
  <c r="C3969" i="26"/>
  <c r="C3968" i="26"/>
  <c r="C3967" i="26"/>
  <c r="C3966" i="26"/>
  <c r="C3965" i="26"/>
  <c r="C3964" i="26"/>
  <c r="C3963" i="26"/>
  <c r="C3962" i="26"/>
  <c r="B3962" i="26"/>
  <c r="C3961" i="26"/>
  <c r="C3960" i="26"/>
  <c r="C3959" i="26"/>
  <c r="C3958" i="26"/>
  <c r="C3957" i="26"/>
  <c r="C3956" i="26"/>
  <c r="C3955" i="26"/>
  <c r="C3954" i="26"/>
  <c r="C3953" i="26"/>
  <c r="C3952" i="26"/>
  <c r="C3951" i="26"/>
  <c r="C3950" i="26"/>
  <c r="C3949" i="26"/>
  <c r="C3948" i="26"/>
  <c r="C3947" i="26"/>
  <c r="C3946" i="26"/>
  <c r="C3945" i="26"/>
  <c r="C3944" i="26"/>
  <c r="C3943" i="26"/>
  <c r="C3942" i="26"/>
  <c r="B3942" i="26"/>
  <c r="C3941" i="26"/>
  <c r="C3940" i="26"/>
  <c r="C3939" i="26"/>
  <c r="C3938" i="26"/>
  <c r="C3937" i="26"/>
  <c r="C3936" i="26"/>
  <c r="C3935" i="26"/>
  <c r="C3934" i="26"/>
  <c r="C3933" i="26"/>
  <c r="C3932" i="26"/>
  <c r="C3931" i="26"/>
  <c r="C3930" i="26"/>
  <c r="C3929" i="26"/>
  <c r="C3928" i="26"/>
  <c r="C3927" i="26"/>
  <c r="C3926" i="26"/>
  <c r="C3925" i="26"/>
  <c r="C3924" i="26"/>
  <c r="C3923" i="26"/>
  <c r="C3922" i="26"/>
  <c r="B3922" i="26"/>
  <c r="C3921" i="26"/>
  <c r="C3920" i="26"/>
  <c r="C3919" i="26"/>
  <c r="C3918" i="26"/>
  <c r="C3917" i="26"/>
  <c r="C3916" i="26"/>
  <c r="C3915" i="26"/>
  <c r="C3914" i="26"/>
  <c r="C3913" i="26"/>
  <c r="C3912" i="26"/>
  <c r="C3911" i="26"/>
  <c r="C3910" i="26"/>
  <c r="C3909" i="26"/>
  <c r="C3908" i="26"/>
  <c r="C3907" i="26"/>
  <c r="C3906" i="26"/>
  <c r="C3905" i="26"/>
  <c r="C3904" i="26"/>
  <c r="C3903" i="26"/>
  <c r="C3902" i="26"/>
  <c r="B3902" i="26"/>
  <c r="B4010" i="26"/>
  <c r="B4011" i="26"/>
  <c r="B4012" i="26"/>
  <c r="B4013" i="26"/>
  <c r="B4014" i="26"/>
  <c r="B4015" i="26"/>
  <c r="B4016" i="26"/>
  <c r="B4017" i="26"/>
  <c r="B4018" i="26"/>
  <c r="B4019" i="26"/>
  <c r="B4020" i="26"/>
  <c r="B4021" i="26"/>
  <c r="B4022" i="26"/>
  <c r="B4023" i="26"/>
  <c r="B4024" i="26"/>
  <c r="B4025" i="26"/>
  <c r="B4026" i="26"/>
  <c r="B4027" i="26"/>
  <c r="B4028" i="26"/>
  <c r="B4029" i="26"/>
  <c r="B4030" i="26"/>
  <c r="B4031" i="26"/>
  <c r="B4032" i="26"/>
  <c r="B4033" i="26"/>
  <c r="B4034" i="26"/>
  <c r="B4035" i="26"/>
  <c r="B4036" i="26"/>
  <c r="B4037" i="26"/>
  <c r="B4038" i="26"/>
  <c r="B4039" i="26"/>
  <c r="B4040" i="26"/>
  <c r="B4041" i="26"/>
  <c r="B4042" i="26"/>
  <c r="B4043" i="26"/>
  <c r="B4044" i="26"/>
  <c r="B4045" i="26"/>
  <c r="B4046" i="26"/>
  <c r="B4047" i="26"/>
  <c r="B4048" i="26"/>
  <c r="B4049" i="26"/>
  <c r="B4050" i="26"/>
  <c r="B4051" i="26"/>
  <c r="B4052" i="26"/>
  <c r="B4053" i="26"/>
  <c r="B4054" i="26"/>
  <c r="B4055" i="26"/>
  <c r="B4056" i="26"/>
  <c r="B4057" i="26"/>
  <c r="B4058" i="26"/>
  <c r="B4059" i="26"/>
  <c r="B4060" i="26"/>
  <c r="B4061" i="26"/>
  <c r="B4062" i="26"/>
  <c r="B4063" i="26"/>
  <c r="B4064" i="26"/>
  <c r="B4065" i="26"/>
  <c r="B4066" i="26"/>
  <c r="B4067" i="26"/>
  <c r="B4068" i="26"/>
  <c r="B4069" i="26"/>
  <c r="B4070" i="26"/>
  <c r="B4071" i="26"/>
  <c r="B4072" i="26"/>
  <c r="B4073" i="26"/>
  <c r="B4074" i="26"/>
  <c r="B4075" i="26"/>
  <c r="B4076" i="26"/>
  <c r="B4077" i="26"/>
  <c r="B4078" i="26"/>
  <c r="B4079" i="26"/>
  <c r="B4080" i="26"/>
  <c r="B4081" i="26"/>
  <c r="B4082" i="26"/>
  <c r="B4083" i="26"/>
  <c r="B4084" i="26"/>
  <c r="B4085" i="26"/>
  <c r="B4086" i="26"/>
  <c r="B4087" i="26"/>
  <c r="B4088" i="26"/>
  <c r="B4089" i="26"/>
  <c r="B4090" i="26"/>
  <c r="B4091" i="26"/>
  <c r="B4092" i="26"/>
  <c r="B4093" i="26"/>
  <c r="B4094" i="26"/>
  <c r="B4095" i="26"/>
  <c r="B4096" i="26"/>
  <c r="B4097" i="26"/>
  <c r="B4098" i="26"/>
  <c r="B4099" i="26"/>
  <c r="B4100" i="26"/>
  <c r="B4101" i="26"/>
  <c r="C3501" i="26"/>
  <c r="C3500" i="26"/>
  <c r="C3499" i="26"/>
  <c r="C3498" i="26"/>
  <c r="C3497" i="26"/>
  <c r="C3496" i="26"/>
  <c r="C3495" i="26"/>
  <c r="C3494" i="26"/>
  <c r="C3493" i="26"/>
  <c r="C3492" i="26"/>
  <c r="C3491" i="26"/>
  <c r="C3490" i="26"/>
  <c r="C3489" i="26"/>
  <c r="C3488" i="26"/>
  <c r="C3487" i="26"/>
  <c r="C3486" i="26"/>
  <c r="C3485" i="26"/>
  <c r="C3484" i="26"/>
  <c r="C3483" i="26"/>
  <c r="C3482" i="26"/>
  <c r="B3482" i="26"/>
  <c r="C3481" i="26"/>
  <c r="C3480" i="26"/>
  <c r="C3479" i="26"/>
  <c r="C3478" i="26"/>
  <c r="C3477" i="26"/>
  <c r="C3476" i="26"/>
  <c r="C3475" i="26"/>
  <c r="C3474" i="26"/>
  <c r="C3473" i="26"/>
  <c r="C3472" i="26"/>
  <c r="C3471" i="26"/>
  <c r="C3470" i="26"/>
  <c r="C3469" i="26"/>
  <c r="C3468" i="26"/>
  <c r="C3467" i="26"/>
  <c r="C3466" i="26"/>
  <c r="C3465" i="26"/>
  <c r="C3464" i="26"/>
  <c r="C3463" i="26"/>
  <c r="C3462" i="26"/>
  <c r="B3462" i="26"/>
  <c r="C3461" i="26"/>
  <c r="C3460" i="26"/>
  <c r="C3459" i="26"/>
  <c r="C3458" i="26"/>
  <c r="C3457" i="26"/>
  <c r="C3456" i="26"/>
  <c r="C3455" i="26"/>
  <c r="C3454" i="26"/>
  <c r="C3453" i="26"/>
  <c r="C3452" i="26"/>
  <c r="C3451" i="26"/>
  <c r="C3450" i="26"/>
  <c r="C3449" i="26"/>
  <c r="C3448" i="26"/>
  <c r="C3447" i="26"/>
  <c r="C3446" i="26"/>
  <c r="C3445" i="26"/>
  <c r="C3444" i="26"/>
  <c r="C3443" i="26"/>
  <c r="C3442" i="26"/>
  <c r="B3442" i="26"/>
  <c r="C3441" i="26"/>
  <c r="C3440" i="26"/>
  <c r="C3439" i="26"/>
  <c r="C3438" i="26"/>
  <c r="C3437" i="26"/>
  <c r="C3436" i="26"/>
  <c r="C3435" i="26"/>
  <c r="C3434" i="26"/>
  <c r="C3433" i="26"/>
  <c r="C3432" i="26"/>
  <c r="C3431" i="26"/>
  <c r="C3430" i="26"/>
  <c r="C3429" i="26"/>
  <c r="C3428" i="26"/>
  <c r="C3427" i="26"/>
  <c r="C3426" i="26"/>
  <c r="C3425" i="26"/>
  <c r="C3424" i="26"/>
  <c r="C3423" i="26"/>
  <c r="C3422" i="26"/>
  <c r="B3422" i="26"/>
  <c r="C3421" i="26"/>
  <c r="C3420" i="26"/>
  <c r="C3419" i="26"/>
  <c r="C3418" i="26"/>
  <c r="C3417" i="26"/>
  <c r="C3416" i="26"/>
  <c r="C3415" i="26"/>
  <c r="C3414" i="26"/>
  <c r="C3413" i="26"/>
  <c r="C3412" i="26"/>
  <c r="C3411" i="26"/>
  <c r="C3410" i="26"/>
  <c r="C3409" i="26"/>
  <c r="C3408" i="26"/>
  <c r="C3407" i="26"/>
  <c r="C3406" i="26"/>
  <c r="C3405" i="26"/>
  <c r="C3404" i="26"/>
  <c r="C3403" i="26"/>
  <c r="C3402" i="26"/>
  <c r="B3402" i="26"/>
  <c r="C3001" i="26"/>
  <c r="C3000" i="26"/>
  <c r="C2999" i="26"/>
  <c r="C2998" i="26"/>
  <c r="C2997" i="26"/>
  <c r="C2996" i="26"/>
  <c r="C2995" i="26"/>
  <c r="C2994" i="26"/>
  <c r="C2993" i="26"/>
  <c r="C2992" i="26"/>
  <c r="C2991" i="26"/>
  <c r="C2990" i="26"/>
  <c r="C2989" i="26"/>
  <c r="C2988" i="26"/>
  <c r="C2987" i="26"/>
  <c r="C2986" i="26"/>
  <c r="C2985" i="26"/>
  <c r="C2984" i="26"/>
  <c r="C2983" i="26"/>
  <c r="C2982" i="26"/>
  <c r="B2982" i="26"/>
  <c r="C2981" i="26"/>
  <c r="C2980" i="26"/>
  <c r="C2979" i="26"/>
  <c r="C2978" i="26"/>
  <c r="C2977" i="26"/>
  <c r="C2976" i="26"/>
  <c r="C2975" i="26"/>
  <c r="C2974" i="26"/>
  <c r="C2973" i="26"/>
  <c r="C2972" i="26"/>
  <c r="C2971" i="26"/>
  <c r="C2970" i="26"/>
  <c r="C2969" i="26"/>
  <c r="C2968" i="26"/>
  <c r="C2967" i="26"/>
  <c r="C2966" i="26"/>
  <c r="C2965" i="26"/>
  <c r="C2964" i="26"/>
  <c r="C2963" i="26"/>
  <c r="C2962" i="26"/>
  <c r="B2962" i="26"/>
  <c r="C2961" i="26"/>
  <c r="C2960" i="26"/>
  <c r="C2959" i="26"/>
  <c r="C2958" i="26"/>
  <c r="C2957" i="26"/>
  <c r="C2956" i="26"/>
  <c r="C2955" i="26"/>
  <c r="C2954" i="26"/>
  <c r="C2953" i="26"/>
  <c r="C2952" i="26"/>
  <c r="C2951" i="26"/>
  <c r="C2950" i="26"/>
  <c r="C2949" i="26"/>
  <c r="C2948" i="26"/>
  <c r="C2947" i="26"/>
  <c r="C2946" i="26"/>
  <c r="C2945" i="26"/>
  <c r="C2944" i="26"/>
  <c r="C2943" i="26"/>
  <c r="C2942" i="26"/>
  <c r="B2942" i="26"/>
  <c r="C2941" i="26"/>
  <c r="C2940" i="26"/>
  <c r="C2939" i="26"/>
  <c r="C2938" i="26"/>
  <c r="C2937" i="26"/>
  <c r="C2936" i="26"/>
  <c r="C2935" i="26"/>
  <c r="C2934" i="26"/>
  <c r="C2933" i="26"/>
  <c r="C2932" i="26"/>
  <c r="C2931" i="26"/>
  <c r="C2930" i="26"/>
  <c r="C2929" i="26"/>
  <c r="C2928" i="26"/>
  <c r="C2927" i="26"/>
  <c r="C2926" i="26"/>
  <c r="C2925" i="26"/>
  <c r="C2924" i="26"/>
  <c r="C2923" i="26"/>
  <c r="C2922" i="26"/>
  <c r="B2922" i="26"/>
  <c r="C2921" i="26"/>
  <c r="C2920" i="26"/>
  <c r="C2919" i="26"/>
  <c r="C2918" i="26"/>
  <c r="C2917" i="26"/>
  <c r="C2916" i="26"/>
  <c r="C2915" i="26"/>
  <c r="C2914" i="26"/>
  <c r="C2913" i="26"/>
  <c r="C2912" i="26"/>
  <c r="C2911" i="26"/>
  <c r="C2910" i="26"/>
  <c r="C2909" i="26"/>
  <c r="C2908" i="26"/>
  <c r="C2907" i="26"/>
  <c r="C2906" i="26"/>
  <c r="C2905" i="26"/>
  <c r="C2904" i="26"/>
  <c r="C2903" i="26"/>
  <c r="C2902" i="26"/>
  <c r="B2902" i="26"/>
  <c r="C2501" i="26"/>
  <c r="C2500" i="26"/>
  <c r="C2499" i="26"/>
  <c r="C2498" i="26"/>
  <c r="C2497" i="26"/>
  <c r="C2496" i="26"/>
  <c r="C2495" i="26"/>
  <c r="C2494" i="26"/>
  <c r="C2493" i="26"/>
  <c r="C2492" i="26"/>
  <c r="C2491" i="26"/>
  <c r="C2490" i="26"/>
  <c r="C2489" i="26"/>
  <c r="C2488" i="26"/>
  <c r="C2487" i="26"/>
  <c r="C2486" i="26"/>
  <c r="C2485" i="26"/>
  <c r="C2484" i="26"/>
  <c r="C2483" i="26"/>
  <c r="C2482" i="26"/>
  <c r="B2482" i="26"/>
  <c r="C2481" i="26"/>
  <c r="C2480" i="26"/>
  <c r="C2479" i="26"/>
  <c r="C2478" i="26"/>
  <c r="C2477" i="26"/>
  <c r="C2476" i="26"/>
  <c r="C2475" i="26"/>
  <c r="C2474" i="26"/>
  <c r="C2473" i="26"/>
  <c r="C2472" i="26"/>
  <c r="C2471" i="26"/>
  <c r="C2470" i="26"/>
  <c r="C2469" i="26"/>
  <c r="C2468" i="26"/>
  <c r="C2467" i="26"/>
  <c r="C2466" i="26"/>
  <c r="C2465" i="26"/>
  <c r="C2464" i="26"/>
  <c r="C2463" i="26"/>
  <c r="C2462" i="26"/>
  <c r="B2462" i="26"/>
  <c r="C2461" i="26"/>
  <c r="C2460" i="26"/>
  <c r="C2459" i="26"/>
  <c r="C2458" i="26"/>
  <c r="C2457" i="26"/>
  <c r="C2456" i="26"/>
  <c r="C2455" i="26"/>
  <c r="C2454" i="26"/>
  <c r="C2453" i="26"/>
  <c r="C2452" i="26"/>
  <c r="C2451" i="26"/>
  <c r="C2450" i="26"/>
  <c r="C2449" i="26"/>
  <c r="C2448" i="26"/>
  <c r="C2447" i="26"/>
  <c r="C2446" i="26"/>
  <c r="C2445" i="26"/>
  <c r="C2444" i="26"/>
  <c r="C2443" i="26"/>
  <c r="C2442" i="26"/>
  <c r="B2442" i="26"/>
  <c r="C2441" i="26"/>
  <c r="C2440" i="26"/>
  <c r="C2439" i="26"/>
  <c r="C2438" i="26"/>
  <c r="C2437" i="26"/>
  <c r="C2436" i="26"/>
  <c r="C2435" i="26"/>
  <c r="C2434" i="26"/>
  <c r="C2433" i="26"/>
  <c r="C2432" i="26"/>
  <c r="C2431" i="26"/>
  <c r="C2430" i="26"/>
  <c r="C2429" i="26"/>
  <c r="C2428" i="26"/>
  <c r="C2427" i="26"/>
  <c r="C2426" i="26"/>
  <c r="C2425" i="26"/>
  <c r="C2424" i="26"/>
  <c r="C2423" i="26"/>
  <c r="C2422" i="26"/>
  <c r="B2422" i="26"/>
  <c r="C2421" i="26"/>
  <c r="C2420" i="26"/>
  <c r="C2419" i="26"/>
  <c r="C2418" i="26"/>
  <c r="C2417" i="26"/>
  <c r="C2416" i="26"/>
  <c r="C2415" i="26"/>
  <c r="C2414" i="26"/>
  <c r="C2413" i="26"/>
  <c r="C2412" i="26"/>
  <c r="C2411" i="26"/>
  <c r="C2410" i="26"/>
  <c r="C2409" i="26"/>
  <c r="C2408" i="26"/>
  <c r="C2407" i="26"/>
  <c r="C2406" i="26"/>
  <c r="C2405" i="26"/>
  <c r="C2404" i="26"/>
  <c r="C2403" i="26"/>
  <c r="C2402" i="26"/>
  <c r="B2402" i="26"/>
  <c r="C2001" i="26"/>
  <c r="C2000" i="26"/>
  <c r="C1999" i="26"/>
  <c r="C1998" i="26"/>
  <c r="C1997" i="26"/>
  <c r="C1996" i="26"/>
  <c r="C1995" i="26"/>
  <c r="C1994" i="26"/>
  <c r="C1993" i="26"/>
  <c r="C1992" i="26"/>
  <c r="C1991" i="26"/>
  <c r="C1990" i="26"/>
  <c r="C1989" i="26"/>
  <c r="C1988" i="26"/>
  <c r="C1987" i="26"/>
  <c r="C1986" i="26"/>
  <c r="C1985" i="26"/>
  <c r="C1984" i="26"/>
  <c r="C1983" i="26"/>
  <c r="C1982" i="26"/>
  <c r="B1982" i="26"/>
  <c r="C1981" i="26"/>
  <c r="C1980" i="26"/>
  <c r="C1979" i="26"/>
  <c r="C1978" i="26"/>
  <c r="C1977" i="26"/>
  <c r="C1976" i="26"/>
  <c r="C1975" i="26"/>
  <c r="C1974" i="26"/>
  <c r="C1973" i="26"/>
  <c r="C1972" i="26"/>
  <c r="C1971" i="26"/>
  <c r="C1970" i="26"/>
  <c r="C1969" i="26"/>
  <c r="C1968" i="26"/>
  <c r="C1967" i="26"/>
  <c r="C1966" i="26"/>
  <c r="C1965" i="26"/>
  <c r="C1964" i="26"/>
  <c r="C1963" i="26"/>
  <c r="C1962" i="26"/>
  <c r="B1962" i="26"/>
  <c r="C1961" i="26"/>
  <c r="C1960" i="26"/>
  <c r="C1959" i="26"/>
  <c r="C1958" i="26"/>
  <c r="C1957" i="26"/>
  <c r="C1956" i="26"/>
  <c r="C1955" i="26"/>
  <c r="C1954" i="26"/>
  <c r="C1953" i="26"/>
  <c r="C1952" i="26"/>
  <c r="C1951" i="26"/>
  <c r="C1950" i="26"/>
  <c r="C1949" i="26"/>
  <c r="C1948" i="26"/>
  <c r="C1947" i="26"/>
  <c r="C1946" i="26"/>
  <c r="C1945" i="26"/>
  <c r="C1944" i="26"/>
  <c r="C1943" i="26"/>
  <c r="C1942" i="26"/>
  <c r="B1942" i="26"/>
  <c r="C1941" i="26"/>
  <c r="C1940" i="26"/>
  <c r="C1939" i="26"/>
  <c r="C1938" i="26"/>
  <c r="C1937" i="26"/>
  <c r="C1936" i="26"/>
  <c r="C1935" i="26"/>
  <c r="C1934" i="26"/>
  <c r="C1933" i="26"/>
  <c r="C1932" i="26"/>
  <c r="C1931" i="26"/>
  <c r="C1930" i="26"/>
  <c r="C1929" i="26"/>
  <c r="C1928" i="26"/>
  <c r="C1927" i="26"/>
  <c r="C1926" i="26"/>
  <c r="C1925" i="26"/>
  <c r="C1924" i="26"/>
  <c r="C1923" i="26"/>
  <c r="C1922" i="26"/>
  <c r="B1922" i="26"/>
  <c r="C1921" i="26"/>
  <c r="C1920" i="26"/>
  <c r="C1919" i="26"/>
  <c r="C1918" i="26"/>
  <c r="C1917" i="26"/>
  <c r="C1916" i="26"/>
  <c r="C1915" i="26"/>
  <c r="C1914" i="26"/>
  <c r="C1913" i="26"/>
  <c r="C1912" i="26"/>
  <c r="C1911" i="26"/>
  <c r="C1910" i="26"/>
  <c r="C1909" i="26"/>
  <c r="C1908" i="26"/>
  <c r="C1907" i="26"/>
  <c r="C1906" i="26"/>
  <c r="C1905" i="26"/>
  <c r="C1904" i="26"/>
  <c r="C1903" i="26"/>
  <c r="C1902" i="26"/>
  <c r="B1902" i="26"/>
  <c r="C1501" i="26"/>
  <c r="C1500" i="26"/>
  <c r="C1499" i="26"/>
  <c r="C1498" i="26"/>
  <c r="C1497" i="26"/>
  <c r="C1496" i="26"/>
  <c r="C1495" i="26"/>
  <c r="C1494" i="26"/>
  <c r="C1493" i="26"/>
  <c r="C1492" i="26"/>
  <c r="C1491" i="26"/>
  <c r="C1490" i="26"/>
  <c r="C1489" i="26"/>
  <c r="C1488" i="26"/>
  <c r="C1487" i="26"/>
  <c r="C1486" i="26"/>
  <c r="C1485" i="26"/>
  <c r="C1484" i="26"/>
  <c r="C1483" i="26"/>
  <c r="C1482" i="26"/>
  <c r="B1482" i="26"/>
  <c r="C1481" i="26"/>
  <c r="C1480" i="26"/>
  <c r="C1479" i="26"/>
  <c r="C1478" i="26"/>
  <c r="C1477" i="26"/>
  <c r="C1476" i="26"/>
  <c r="C1475" i="26"/>
  <c r="C1474" i="26"/>
  <c r="C1473" i="26"/>
  <c r="C1472" i="26"/>
  <c r="C1471" i="26"/>
  <c r="C1470" i="26"/>
  <c r="C1469" i="26"/>
  <c r="C1468" i="26"/>
  <c r="C1467" i="26"/>
  <c r="C1466" i="26"/>
  <c r="C1465" i="26"/>
  <c r="C1464" i="26"/>
  <c r="C1463" i="26"/>
  <c r="C1462" i="26"/>
  <c r="B1462" i="26"/>
  <c r="C1461" i="26"/>
  <c r="C1460" i="26"/>
  <c r="C1459" i="26"/>
  <c r="C1458" i="26"/>
  <c r="C1457" i="26"/>
  <c r="C1456" i="26"/>
  <c r="C1455" i="26"/>
  <c r="C1454" i="26"/>
  <c r="C1453" i="26"/>
  <c r="C1452" i="26"/>
  <c r="C1451" i="26"/>
  <c r="C1450" i="26"/>
  <c r="C1449" i="26"/>
  <c r="C1448" i="26"/>
  <c r="C1447" i="26"/>
  <c r="C1446" i="26"/>
  <c r="C1445" i="26"/>
  <c r="C1444" i="26"/>
  <c r="C1443" i="26"/>
  <c r="C1442" i="26"/>
  <c r="B1442" i="26"/>
  <c r="C1441" i="26"/>
  <c r="C1440" i="26"/>
  <c r="C1439" i="26"/>
  <c r="C1438" i="26"/>
  <c r="C1437" i="26"/>
  <c r="C1436" i="26"/>
  <c r="C1435" i="26"/>
  <c r="C1434" i="26"/>
  <c r="C1433" i="26"/>
  <c r="C1432" i="26"/>
  <c r="C1431" i="26"/>
  <c r="C1430" i="26"/>
  <c r="C1429" i="26"/>
  <c r="C1428" i="26"/>
  <c r="C1427" i="26"/>
  <c r="C1426" i="26"/>
  <c r="C1425" i="26"/>
  <c r="C1424" i="26"/>
  <c r="C1423" i="26"/>
  <c r="C1422" i="26"/>
  <c r="B1422" i="26"/>
  <c r="C1421" i="26"/>
  <c r="C1420" i="26"/>
  <c r="C1419" i="26"/>
  <c r="C1418" i="26"/>
  <c r="C1417" i="26"/>
  <c r="C1416" i="26"/>
  <c r="C1415" i="26"/>
  <c r="C1414" i="26"/>
  <c r="C1413" i="26"/>
  <c r="C1412" i="26"/>
  <c r="C1411" i="26"/>
  <c r="C1410" i="26"/>
  <c r="C1409" i="26"/>
  <c r="C1408" i="26"/>
  <c r="C1407" i="26"/>
  <c r="C1406" i="26"/>
  <c r="C1405" i="26"/>
  <c r="C1404" i="26"/>
  <c r="C1403" i="26"/>
  <c r="C1402" i="26"/>
  <c r="B1402" i="26"/>
  <c r="C1001" i="26"/>
  <c r="C1000" i="26"/>
  <c r="C999" i="26"/>
  <c r="C998" i="26"/>
  <c r="C997" i="26"/>
  <c r="C996" i="26"/>
  <c r="C995" i="26"/>
  <c r="C994" i="26"/>
  <c r="C993" i="26"/>
  <c r="C992" i="26"/>
  <c r="C991" i="26"/>
  <c r="C990" i="26"/>
  <c r="C989" i="26"/>
  <c r="C988" i="26"/>
  <c r="C987" i="26"/>
  <c r="C986" i="26"/>
  <c r="C985" i="26"/>
  <c r="C984" i="26"/>
  <c r="C983" i="26"/>
  <c r="C982" i="26"/>
  <c r="B982" i="26"/>
  <c r="C981" i="26"/>
  <c r="C980" i="26"/>
  <c r="C979" i="26"/>
  <c r="C978" i="26"/>
  <c r="C977" i="26"/>
  <c r="C976" i="26"/>
  <c r="C975" i="26"/>
  <c r="C974" i="26"/>
  <c r="C973" i="26"/>
  <c r="C972" i="26"/>
  <c r="C971" i="26"/>
  <c r="C970" i="26"/>
  <c r="C969" i="26"/>
  <c r="C968" i="26"/>
  <c r="C967" i="26"/>
  <c r="C966" i="26"/>
  <c r="C965" i="26"/>
  <c r="C964" i="26"/>
  <c r="C963" i="26"/>
  <c r="C962" i="26"/>
  <c r="B962" i="26"/>
  <c r="C961" i="26"/>
  <c r="C960" i="26"/>
  <c r="C959" i="26"/>
  <c r="C958" i="26"/>
  <c r="C957" i="26"/>
  <c r="C956" i="26"/>
  <c r="C955" i="26"/>
  <c r="C954" i="26"/>
  <c r="C953" i="26"/>
  <c r="C952" i="26"/>
  <c r="C951" i="26"/>
  <c r="C950" i="26"/>
  <c r="C949" i="26"/>
  <c r="C948" i="26"/>
  <c r="C947" i="26"/>
  <c r="C946" i="26"/>
  <c r="C945" i="26"/>
  <c r="C944" i="26"/>
  <c r="C943" i="26"/>
  <c r="C942" i="26"/>
  <c r="B942" i="26"/>
  <c r="C941" i="26"/>
  <c r="C940" i="26"/>
  <c r="C939" i="26"/>
  <c r="C938" i="26"/>
  <c r="C937" i="26"/>
  <c r="C936" i="26"/>
  <c r="C935" i="26"/>
  <c r="C934" i="26"/>
  <c r="C933" i="26"/>
  <c r="C932" i="26"/>
  <c r="C931" i="26"/>
  <c r="C930" i="26"/>
  <c r="C929" i="26"/>
  <c r="C928" i="26"/>
  <c r="C927" i="26"/>
  <c r="C926" i="26"/>
  <c r="C925" i="26"/>
  <c r="C924" i="26"/>
  <c r="C923" i="26"/>
  <c r="C922" i="26"/>
  <c r="B922" i="26"/>
  <c r="C921" i="26"/>
  <c r="C920" i="26"/>
  <c r="C919" i="26"/>
  <c r="C918" i="26"/>
  <c r="C917" i="26"/>
  <c r="C916" i="26"/>
  <c r="C915" i="26"/>
  <c r="C914" i="26"/>
  <c r="C913" i="26"/>
  <c r="C912" i="26"/>
  <c r="C911" i="26"/>
  <c r="C910" i="26"/>
  <c r="C909" i="26"/>
  <c r="C908" i="26"/>
  <c r="C907" i="26"/>
  <c r="C906" i="26"/>
  <c r="C905" i="26"/>
  <c r="C904" i="26"/>
  <c r="C903" i="26"/>
  <c r="C902" i="26"/>
  <c r="B902" i="26"/>
  <c r="B482" i="26"/>
  <c r="B462" i="26"/>
  <c r="B442" i="26"/>
  <c r="C461" i="26"/>
  <c r="C460" i="26"/>
  <c r="C459" i="26"/>
  <c r="C458" i="26"/>
  <c r="C457" i="26"/>
  <c r="C456" i="26"/>
  <c r="C455" i="26"/>
  <c r="C454" i="26"/>
  <c r="C453" i="26"/>
  <c r="C452" i="26"/>
  <c r="C451" i="26"/>
  <c r="C450" i="26"/>
  <c r="C449" i="26"/>
  <c r="C448" i="26"/>
  <c r="C447" i="26"/>
  <c r="C446" i="26"/>
  <c r="C445" i="26"/>
  <c r="C444" i="26"/>
  <c r="C443" i="26"/>
  <c r="C442" i="26"/>
  <c r="C481" i="26"/>
  <c r="C480" i="26"/>
  <c r="C479" i="26"/>
  <c r="C478" i="26"/>
  <c r="C477" i="26"/>
  <c r="C476" i="26"/>
  <c r="C475" i="26"/>
  <c r="C474" i="26"/>
  <c r="C473" i="26"/>
  <c r="C472" i="26"/>
  <c r="C471" i="26"/>
  <c r="C470" i="26"/>
  <c r="C469" i="26"/>
  <c r="C468" i="26"/>
  <c r="C467" i="26"/>
  <c r="C466" i="26"/>
  <c r="C465" i="26"/>
  <c r="C464" i="26"/>
  <c r="C463" i="26"/>
  <c r="C462" i="26"/>
  <c r="C441" i="26"/>
  <c r="C440" i="26"/>
  <c r="C439" i="26"/>
  <c r="C438" i="26"/>
  <c r="C437" i="26"/>
  <c r="C436" i="26"/>
  <c r="C435" i="26"/>
  <c r="C434" i="26"/>
  <c r="C433" i="26"/>
  <c r="C432" i="26"/>
  <c r="C431" i="26"/>
  <c r="C430" i="26"/>
  <c r="C429" i="26"/>
  <c r="C428" i="26"/>
  <c r="C427" i="26"/>
  <c r="C426" i="26"/>
  <c r="C425" i="26"/>
  <c r="C424" i="26"/>
  <c r="C423" i="26"/>
  <c r="C422" i="26"/>
  <c r="B422" i="26"/>
  <c r="B402" i="26"/>
  <c r="C401" i="26"/>
  <c r="C400" i="26"/>
  <c r="C399" i="26"/>
  <c r="C398" i="26"/>
  <c r="C397" i="26"/>
  <c r="C396" i="26"/>
  <c r="C395" i="26"/>
  <c r="C394" i="26"/>
  <c r="C393" i="26"/>
  <c r="C392" i="26"/>
  <c r="C391" i="26"/>
  <c r="C390" i="26"/>
  <c r="C389" i="26"/>
  <c r="C388" i="26"/>
  <c r="C387" i="26"/>
  <c r="C386" i="26"/>
  <c r="C385" i="26"/>
  <c r="C384" i="26"/>
  <c r="C383" i="26"/>
  <c r="C382" i="26"/>
  <c r="B382" i="26"/>
  <c r="C421" i="26"/>
  <c r="C420" i="26"/>
  <c r="C419" i="26"/>
  <c r="C418" i="26"/>
  <c r="C417" i="26"/>
  <c r="C416" i="26"/>
  <c r="C415" i="26"/>
  <c r="C414" i="26"/>
  <c r="C413" i="26"/>
  <c r="C412" i="26"/>
  <c r="C411" i="26"/>
  <c r="C410" i="26"/>
  <c r="C409" i="26"/>
  <c r="C408" i="26"/>
  <c r="C407" i="26"/>
  <c r="C406" i="26"/>
  <c r="C405" i="26"/>
  <c r="C404" i="26"/>
  <c r="C403" i="26"/>
  <c r="C402" i="26"/>
  <c r="E54" i="86" l="1"/>
  <c r="F54" i="86"/>
  <c r="G54" i="86"/>
  <c r="H54" i="86"/>
  <c r="I54" i="86"/>
  <c r="J54" i="86"/>
  <c r="K54" i="86"/>
  <c r="L54" i="86"/>
  <c r="M54" i="86"/>
  <c r="N54" i="86"/>
  <c r="O54" i="86"/>
  <c r="P54" i="86"/>
  <c r="Q54" i="86"/>
  <c r="R54" i="86"/>
  <c r="S54" i="86"/>
  <c r="T54" i="86"/>
  <c r="U54" i="86"/>
  <c r="V54" i="86"/>
  <c r="W54" i="86"/>
  <c r="D54" i="86"/>
  <c r="C54" i="86" l="1"/>
  <c r="E2" i="28" s="1"/>
  <c r="E3014" i="28" l="1"/>
  <c r="D3014" i="28" s="1"/>
  <c r="E3011" i="28"/>
  <c r="D3011" i="28" s="1"/>
  <c r="E3020" i="28"/>
  <c r="D3020" i="28" s="1"/>
  <c r="E3017" i="28"/>
  <c r="D3017" i="28" s="1"/>
  <c r="E3004" i="28"/>
  <c r="D3004" i="28" s="1"/>
  <c r="E3010" i="28"/>
  <c r="D3010" i="28" s="1"/>
  <c r="E3007" i="28"/>
  <c r="D3007" i="28" s="1"/>
  <c r="E3015" i="28"/>
  <c r="D3015" i="28" s="1"/>
  <c r="E3002" i="28"/>
  <c r="D3002" i="28" s="1"/>
  <c r="E3016" i="28"/>
  <c r="D3016" i="28" s="1"/>
  <c r="E3013" i="28"/>
  <c r="D3013" i="28" s="1"/>
  <c r="E3019" i="28"/>
  <c r="D3019" i="28" s="1"/>
  <c r="E3006" i="28"/>
  <c r="D3006" i="28" s="1"/>
  <c r="E3003" i="28"/>
  <c r="D3003" i="28" s="1"/>
  <c r="E3012" i="28"/>
  <c r="D3012" i="28" s="1"/>
  <c r="E3009" i="28"/>
  <c r="D3009" i="28" s="1"/>
  <c r="E3018" i="28"/>
  <c r="D3018" i="28" s="1"/>
  <c r="E3021" i="28"/>
  <c r="D3021" i="28" s="1"/>
  <c r="E3008" i="28"/>
  <c r="D3008" i="28" s="1"/>
  <c r="E3005" i="28"/>
  <c r="D3005" i="28" s="1"/>
  <c r="B201" i="90"/>
  <c r="B200" i="90"/>
  <c r="B199" i="90"/>
  <c r="B198" i="90"/>
  <c r="Z30" i="71"/>
  <c r="B197" i="90"/>
  <c r="Z30" i="70"/>
  <c r="B196" i="90"/>
  <c r="Z30" i="69"/>
  <c r="B195" i="90"/>
  <c r="B194" i="90"/>
  <c r="Z30" i="67"/>
  <c r="B193" i="90"/>
  <c r="Z30" i="66"/>
  <c r="B192" i="90"/>
  <c r="Z30" i="63"/>
  <c r="B191" i="90"/>
  <c r="Z30" i="62"/>
  <c r="B190" i="90"/>
  <c r="Z30" i="61"/>
  <c r="B189" i="90"/>
  <c r="B188" i="90"/>
  <c r="Z30" i="59"/>
  <c r="B187" i="90"/>
  <c r="B186" i="90"/>
  <c r="Z30" i="57"/>
  <c r="B185" i="90"/>
  <c r="Z30" i="32"/>
  <c r="B184" i="90"/>
  <c r="Z30" i="31"/>
  <c r="B183" i="90"/>
  <c r="Z30" i="30"/>
  <c r="B182" i="90"/>
  <c r="B121" i="90"/>
  <c r="B120" i="90"/>
  <c r="B119" i="90"/>
  <c r="B118" i="90"/>
  <c r="Z14" i="71"/>
  <c r="B117" i="90"/>
  <c r="Z14" i="70"/>
  <c r="B116" i="90"/>
  <c r="Z14" i="69"/>
  <c r="B115" i="90"/>
  <c r="B114" i="90"/>
  <c r="Z14" i="67"/>
  <c r="B113" i="90"/>
  <c r="Z14" i="66"/>
  <c r="B112" i="90"/>
  <c r="Z14" i="63"/>
  <c r="B111" i="90"/>
  <c r="Z14" i="62"/>
  <c r="B110" i="90"/>
  <c r="Z14" i="61"/>
  <c r="B109" i="90"/>
  <c r="B108" i="90"/>
  <c r="Z14" i="59"/>
  <c r="B107" i="90"/>
  <c r="B106" i="90"/>
  <c r="Z14" i="57"/>
  <c r="B105" i="90"/>
  <c r="Z14" i="32"/>
  <c r="B104" i="90"/>
  <c r="Z14" i="31"/>
  <c r="B103" i="90"/>
  <c r="Z14" i="30"/>
  <c r="B102" i="90"/>
  <c r="AF20" i="2"/>
  <c r="AF4" i="2"/>
  <c r="AF10" i="2"/>
  <c r="AF22" i="2"/>
  <c r="AF21" i="2"/>
  <c r="AF12" i="2"/>
  <c r="AF11" i="2"/>
  <c r="AF6" i="2"/>
  <c r="AF5" i="2"/>
  <c r="B121" i="87"/>
  <c r="B120" i="87"/>
  <c r="B119" i="87"/>
  <c r="B118" i="87"/>
  <c r="B117" i="87"/>
  <c r="B116" i="87"/>
  <c r="B115" i="87"/>
  <c r="B114" i="87"/>
  <c r="B113" i="87"/>
  <c r="B112" i="87"/>
  <c r="B111" i="87"/>
  <c r="B110" i="87"/>
  <c r="B109" i="87"/>
  <c r="B108" i="87"/>
  <c r="AF22" i="59"/>
  <c r="B107" i="87"/>
  <c r="B106" i="87"/>
  <c r="AF22" i="57"/>
  <c r="B105" i="87"/>
  <c r="AF22" i="32"/>
  <c r="B104" i="87"/>
  <c r="AF22" i="31"/>
  <c r="B103" i="87"/>
  <c r="AF22" i="30"/>
  <c r="B102" i="87"/>
  <c r="B101" i="87"/>
  <c r="B100" i="87"/>
  <c r="B99" i="87"/>
  <c r="B98" i="87"/>
  <c r="B97" i="87"/>
  <c r="B96" i="87"/>
  <c r="B95" i="87"/>
  <c r="B94" i="87"/>
  <c r="B93" i="87"/>
  <c r="B92" i="87"/>
  <c r="B91" i="87"/>
  <c r="B90" i="87"/>
  <c r="B89" i="87"/>
  <c r="B88" i="87"/>
  <c r="AF21" i="59"/>
  <c r="B87" i="87"/>
  <c r="B86" i="87"/>
  <c r="AF21" i="57"/>
  <c r="B85" i="87"/>
  <c r="AF21" i="32"/>
  <c r="B84" i="87"/>
  <c r="AF21" i="31"/>
  <c r="B83" i="87"/>
  <c r="AF21" i="30"/>
  <c r="B82" i="87"/>
  <c r="B81" i="87"/>
  <c r="B80" i="87"/>
  <c r="B79" i="87"/>
  <c r="B78" i="87"/>
  <c r="B77" i="87"/>
  <c r="B76" i="87"/>
  <c r="B75" i="87"/>
  <c r="B74" i="87"/>
  <c r="B73" i="87"/>
  <c r="B72" i="87"/>
  <c r="B71" i="87"/>
  <c r="B70" i="87"/>
  <c r="B69" i="87"/>
  <c r="B68" i="87"/>
  <c r="AF12" i="59"/>
  <c r="B67" i="87"/>
  <c r="B66" i="87"/>
  <c r="AF12" i="57"/>
  <c r="B65" i="87"/>
  <c r="AF12" i="32"/>
  <c r="B64" i="87"/>
  <c r="AF12" i="31"/>
  <c r="B63" i="87"/>
  <c r="AF12" i="30"/>
  <c r="B62" i="87"/>
  <c r="B61" i="87"/>
  <c r="B60" i="87"/>
  <c r="B59" i="87"/>
  <c r="B58" i="87"/>
  <c r="B57" i="87"/>
  <c r="B56" i="87"/>
  <c r="B55" i="87"/>
  <c r="B54" i="87"/>
  <c r="B53" i="87"/>
  <c r="B52" i="87"/>
  <c r="B51" i="87"/>
  <c r="B50" i="87"/>
  <c r="B49" i="87"/>
  <c r="B48" i="87"/>
  <c r="AF11" i="59"/>
  <c r="B47" i="87"/>
  <c r="B46" i="87"/>
  <c r="AF11" i="57"/>
  <c r="B45" i="87"/>
  <c r="AF11" i="32"/>
  <c r="B44" i="87"/>
  <c r="AF11" i="31"/>
  <c r="B43" i="87"/>
  <c r="AF11" i="30"/>
  <c r="B42" i="87"/>
  <c r="B41" i="87"/>
  <c r="B40" i="87"/>
  <c r="B39" i="87"/>
  <c r="B38" i="87"/>
  <c r="B37" i="87"/>
  <c r="B36" i="87"/>
  <c r="B35" i="87"/>
  <c r="B34" i="87"/>
  <c r="B33" i="87"/>
  <c r="B32" i="87"/>
  <c r="B31" i="87"/>
  <c r="B30" i="87"/>
  <c r="B29" i="87"/>
  <c r="B28" i="87"/>
  <c r="AF6" i="59"/>
  <c r="B27" i="87"/>
  <c r="B26" i="87"/>
  <c r="AF6" i="57"/>
  <c r="B25" i="87"/>
  <c r="AF6" i="32"/>
  <c r="B24" i="87"/>
  <c r="AF6" i="31"/>
  <c r="B23" i="87"/>
  <c r="AF6" i="30"/>
  <c r="B22" i="87"/>
  <c r="B21" i="87"/>
  <c r="B20" i="87"/>
  <c r="B19" i="87"/>
  <c r="B18" i="87"/>
  <c r="B17" i="87"/>
  <c r="B16" i="87"/>
  <c r="B15" i="87"/>
  <c r="B14" i="87"/>
  <c r="B13" i="87"/>
  <c r="B12" i="87"/>
  <c r="B11" i="87"/>
  <c r="B10" i="87"/>
  <c r="B9" i="87"/>
  <c r="B8" i="87"/>
  <c r="AF5" i="59"/>
  <c r="B7" i="87"/>
  <c r="B6" i="87"/>
  <c r="AF5" i="57"/>
  <c r="B5" i="87"/>
  <c r="AF5" i="32"/>
  <c r="B4" i="87"/>
  <c r="AF5" i="31"/>
  <c r="B3" i="87"/>
  <c r="AF5" i="30"/>
  <c r="B2" i="87"/>
  <c r="B181" i="90"/>
  <c r="B180" i="90"/>
  <c r="B179" i="90"/>
  <c r="B178" i="90"/>
  <c r="Z23" i="71"/>
  <c r="B177" i="90"/>
  <c r="Z23" i="70"/>
  <c r="B176" i="90"/>
  <c r="Z23" i="69"/>
  <c r="B175" i="90"/>
  <c r="B174" i="90"/>
  <c r="Z23" i="67"/>
  <c r="B173" i="90"/>
  <c r="Z23" i="66"/>
  <c r="B172" i="90"/>
  <c r="Z23" i="63"/>
  <c r="B171" i="90"/>
  <c r="Z23" i="62"/>
  <c r="B170" i="90"/>
  <c r="Z23" i="61"/>
  <c r="B169" i="90"/>
  <c r="B168" i="90"/>
  <c r="Z23" i="59"/>
  <c r="B167" i="90"/>
  <c r="B166" i="90"/>
  <c r="Z23" i="57"/>
  <c r="B165" i="90"/>
  <c r="Z23" i="32"/>
  <c r="B164" i="90"/>
  <c r="Z23" i="31"/>
  <c r="B163" i="90"/>
  <c r="Z23" i="30"/>
  <c r="B162" i="90"/>
  <c r="B161" i="90"/>
  <c r="B160" i="90"/>
  <c r="B159" i="90"/>
  <c r="B158" i="90"/>
  <c r="Z22" i="71"/>
  <c r="B157" i="90"/>
  <c r="Z22" i="70"/>
  <c r="B156" i="90"/>
  <c r="Z22" i="69"/>
  <c r="B155" i="90"/>
  <c r="B154" i="90"/>
  <c r="Z22" i="67"/>
  <c r="B153" i="90"/>
  <c r="Z22" i="66"/>
  <c r="B152" i="90"/>
  <c r="Z22" i="63"/>
  <c r="B151" i="90"/>
  <c r="Z22" i="62"/>
  <c r="B150" i="90"/>
  <c r="Z22" i="61"/>
  <c r="B149" i="90"/>
  <c r="B148" i="90"/>
  <c r="Z22" i="59"/>
  <c r="B147" i="90"/>
  <c r="B146" i="90"/>
  <c r="Z22" i="57"/>
  <c r="B145" i="90"/>
  <c r="Z22" i="32"/>
  <c r="B144" i="90"/>
  <c r="Z22" i="31"/>
  <c r="B143" i="90"/>
  <c r="Z22" i="30"/>
  <c r="B142" i="90"/>
  <c r="B141" i="90"/>
  <c r="B140" i="90"/>
  <c r="B139" i="90"/>
  <c r="B138" i="90"/>
  <c r="Z21" i="71"/>
  <c r="B137" i="90"/>
  <c r="Z21" i="70"/>
  <c r="B136" i="90"/>
  <c r="Z21" i="69"/>
  <c r="B135" i="90"/>
  <c r="B134" i="90"/>
  <c r="Z21" i="67"/>
  <c r="B133" i="90"/>
  <c r="Z21" i="66"/>
  <c r="B132" i="90"/>
  <c r="Z21" i="63"/>
  <c r="B131" i="90"/>
  <c r="Z21" i="62"/>
  <c r="B130" i="90"/>
  <c r="Z21" i="61"/>
  <c r="B129" i="90"/>
  <c r="B128" i="90"/>
  <c r="Z21" i="59"/>
  <c r="B127" i="90"/>
  <c r="B126" i="90"/>
  <c r="Z21" i="57"/>
  <c r="B125" i="90"/>
  <c r="Z21" i="32"/>
  <c r="B124" i="90"/>
  <c r="Z21" i="31"/>
  <c r="B123" i="90"/>
  <c r="Z21" i="30"/>
  <c r="B122" i="90"/>
  <c r="B101" i="90"/>
  <c r="B100" i="90"/>
  <c r="B99" i="90"/>
  <c r="B98" i="90"/>
  <c r="Z13" i="71"/>
  <c r="B97" i="90"/>
  <c r="Z13" i="70"/>
  <c r="B96" i="90"/>
  <c r="Z13" i="69"/>
  <c r="B95" i="90"/>
  <c r="B94" i="90"/>
  <c r="Z13" i="67"/>
  <c r="B93" i="90"/>
  <c r="Z13" i="66"/>
  <c r="B92" i="90"/>
  <c r="Z13" i="63"/>
  <c r="B91" i="90"/>
  <c r="Z13" i="62"/>
  <c r="B90" i="90"/>
  <c r="Z13" i="61"/>
  <c r="B89" i="90"/>
  <c r="B88" i="90"/>
  <c r="Z13" i="59"/>
  <c r="B87" i="90"/>
  <c r="B86" i="90"/>
  <c r="Z13" i="57"/>
  <c r="B85" i="90"/>
  <c r="Z13" i="32"/>
  <c r="B84" i="90"/>
  <c r="Z13" i="31"/>
  <c r="B83" i="90"/>
  <c r="Z13" i="30"/>
  <c r="B82" i="90"/>
  <c r="B81" i="90"/>
  <c r="B80" i="90"/>
  <c r="B79" i="90"/>
  <c r="B78" i="90"/>
  <c r="Z12" i="71"/>
  <c r="B77" i="90"/>
  <c r="Z12" i="70"/>
  <c r="B76" i="90"/>
  <c r="Z12" i="69"/>
  <c r="B75" i="90"/>
  <c r="B74" i="90"/>
  <c r="Z12" i="67"/>
  <c r="B73" i="90"/>
  <c r="Z12" i="66"/>
  <c r="B72" i="90"/>
  <c r="Z12" i="63"/>
  <c r="B71" i="90"/>
  <c r="Z12" i="62"/>
  <c r="B70" i="90"/>
  <c r="Z12" i="61"/>
  <c r="B69" i="90"/>
  <c r="B68" i="90"/>
  <c r="Z12" i="59"/>
  <c r="B67" i="90"/>
  <c r="B66" i="90"/>
  <c r="Z12" i="57"/>
  <c r="B65" i="90"/>
  <c r="Z12" i="32"/>
  <c r="B64" i="90"/>
  <c r="Z12" i="31"/>
  <c r="B63" i="90"/>
  <c r="Z12" i="30"/>
  <c r="B62" i="90"/>
  <c r="B61" i="90"/>
  <c r="B60" i="90"/>
  <c r="B59" i="90"/>
  <c r="B58" i="90"/>
  <c r="Z11" i="71"/>
  <c r="B57" i="90"/>
  <c r="Z11" i="70"/>
  <c r="B56" i="90"/>
  <c r="Z11" i="69"/>
  <c r="B55" i="90"/>
  <c r="B54" i="90"/>
  <c r="Z11" i="67"/>
  <c r="B53" i="90"/>
  <c r="Z11" i="66"/>
  <c r="B52" i="90"/>
  <c r="Z11" i="63"/>
  <c r="B51" i="90"/>
  <c r="Z11" i="62"/>
  <c r="B50" i="90"/>
  <c r="Z11" i="61"/>
  <c r="B49" i="90"/>
  <c r="B48" i="90"/>
  <c r="Z11" i="59"/>
  <c r="B47" i="90"/>
  <c r="B46" i="90"/>
  <c r="Z11" i="57"/>
  <c r="B45" i="90"/>
  <c r="Z11" i="32"/>
  <c r="B44" i="90"/>
  <c r="Z11" i="31"/>
  <c r="B43" i="90"/>
  <c r="Z11" i="30"/>
  <c r="B42" i="90"/>
  <c r="B41" i="90"/>
  <c r="B40" i="90"/>
  <c r="B39" i="90"/>
  <c r="B38" i="90"/>
  <c r="Z6" i="71"/>
  <c r="B37" i="90"/>
  <c r="Z6" i="70"/>
  <c r="B36" i="90"/>
  <c r="Z6" i="69"/>
  <c r="B35" i="90"/>
  <c r="B34" i="90"/>
  <c r="Z6" i="67"/>
  <c r="B33" i="90"/>
  <c r="Z6" i="66"/>
  <c r="B32" i="90"/>
  <c r="Z6" i="63"/>
  <c r="B31" i="90"/>
  <c r="Z6" i="62"/>
  <c r="B30" i="90"/>
  <c r="Z6" i="61"/>
  <c r="B29" i="90"/>
  <c r="B28" i="90"/>
  <c r="Z6" i="59"/>
  <c r="B27" i="90"/>
  <c r="B26" i="90"/>
  <c r="Z6" i="57"/>
  <c r="B25" i="90"/>
  <c r="Z6" i="32"/>
  <c r="B24" i="90"/>
  <c r="Z6" i="31"/>
  <c r="B23" i="90"/>
  <c r="Z6" i="30"/>
  <c r="B22" i="90"/>
  <c r="B21" i="90"/>
  <c r="B20" i="90"/>
  <c r="B19" i="90"/>
  <c r="B18" i="90"/>
  <c r="Z5" i="71"/>
  <c r="B17" i="90"/>
  <c r="Z5" i="70"/>
  <c r="B16" i="90"/>
  <c r="Z5" i="69"/>
  <c r="B15" i="90"/>
  <c r="B14" i="90"/>
  <c r="Z5" i="67"/>
  <c r="B13" i="90"/>
  <c r="Z5" i="66"/>
  <c r="B12" i="90"/>
  <c r="Z5" i="63"/>
  <c r="B11" i="90"/>
  <c r="Z5" i="62"/>
  <c r="B10" i="90"/>
  <c r="Z5" i="61"/>
  <c r="B9" i="90"/>
  <c r="B8" i="90"/>
  <c r="Z5" i="59"/>
  <c r="B7" i="90"/>
  <c r="B6" i="90"/>
  <c r="Z5" i="57"/>
  <c r="B5" i="90"/>
  <c r="Z5" i="32"/>
  <c r="B4" i="90"/>
  <c r="Z5" i="31"/>
  <c r="B3" i="90"/>
  <c r="Z5" i="30"/>
  <c r="B2" i="90"/>
  <c r="B181" i="89"/>
  <c r="B180" i="89"/>
  <c r="B179" i="89"/>
  <c r="B178" i="89"/>
  <c r="Y23" i="71"/>
  <c r="B177" i="89"/>
  <c r="Y23" i="70"/>
  <c r="B176" i="89"/>
  <c r="Y23" i="69"/>
  <c r="B175" i="89"/>
  <c r="B174" i="89"/>
  <c r="Y23" i="67"/>
  <c r="B173" i="89"/>
  <c r="Y23" i="66"/>
  <c r="B172" i="89"/>
  <c r="Y23" i="63"/>
  <c r="B171" i="89"/>
  <c r="Y23" i="62"/>
  <c r="B170" i="89"/>
  <c r="Y23" i="61"/>
  <c r="B169" i="89"/>
  <c r="B168" i="89"/>
  <c r="Y23" i="59"/>
  <c r="B167" i="89"/>
  <c r="B166" i="89"/>
  <c r="Y23" i="57"/>
  <c r="B165" i="89"/>
  <c r="Y23" i="32"/>
  <c r="B164" i="89"/>
  <c r="Y23" i="31"/>
  <c r="B163" i="89"/>
  <c r="Y23" i="30"/>
  <c r="B162" i="89"/>
  <c r="B161" i="89"/>
  <c r="B160" i="89"/>
  <c r="B159" i="89"/>
  <c r="B158" i="89"/>
  <c r="Y22" i="71"/>
  <c r="B157" i="89"/>
  <c r="Y22" i="70"/>
  <c r="B156" i="89"/>
  <c r="Y22" i="69"/>
  <c r="B155" i="89"/>
  <c r="B154" i="89"/>
  <c r="Y22" i="67"/>
  <c r="B153" i="89"/>
  <c r="Y22" i="66"/>
  <c r="B152" i="89"/>
  <c r="Y22" i="63"/>
  <c r="B151" i="89"/>
  <c r="Y22" i="62"/>
  <c r="B150" i="89"/>
  <c r="Y22" i="61"/>
  <c r="B149" i="89"/>
  <c r="B148" i="89"/>
  <c r="Y22" i="59"/>
  <c r="B147" i="89"/>
  <c r="B146" i="89"/>
  <c r="Y22" i="57"/>
  <c r="B145" i="89"/>
  <c r="Y22" i="32"/>
  <c r="B144" i="89"/>
  <c r="Y22" i="31"/>
  <c r="B143" i="89"/>
  <c r="Y22" i="30"/>
  <c r="B142" i="89"/>
  <c r="B141" i="89"/>
  <c r="B140" i="89"/>
  <c r="B139" i="89"/>
  <c r="B138" i="89"/>
  <c r="Y21" i="71"/>
  <c r="B137" i="89"/>
  <c r="Y21" i="70"/>
  <c r="B136" i="89"/>
  <c r="Y21" i="69"/>
  <c r="B135" i="89"/>
  <c r="B134" i="89"/>
  <c r="Y21" i="67"/>
  <c r="B133" i="89"/>
  <c r="Y21" i="66"/>
  <c r="B132" i="89"/>
  <c r="Y21" i="63"/>
  <c r="B131" i="89"/>
  <c r="Y21" i="62"/>
  <c r="B130" i="89"/>
  <c r="Y21" i="61"/>
  <c r="B129" i="89"/>
  <c r="B128" i="89"/>
  <c r="Y21" i="59"/>
  <c r="B127" i="89"/>
  <c r="B126" i="89"/>
  <c r="Y21" i="57"/>
  <c r="B125" i="89"/>
  <c r="Y21" i="32"/>
  <c r="B124" i="89"/>
  <c r="Y21" i="31"/>
  <c r="B123" i="89"/>
  <c r="Y21" i="30"/>
  <c r="B122" i="89"/>
  <c r="B101" i="89"/>
  <c r="B100" i="89"/>
  <c r="B99" i="89"/>
  <c r="B98" i="89"/>
  <c r="Y13" i="71"/>
  <c r="B97" i="89"/>
  <c r="Y13" i="70"/>
  <c r="B96" i="89"/>
  <c r="Y13" i="69"/>
  <c r="B95" i="89"/>
  <c r="B94" i="89"/>
  <c r="Y13" i="67"/>
  <c r="B93" i="89"/>
  <c r="Y13" i="66"/>
  <c r="B92" i="89"/>
  <c r="Y13" i="63"/>
  <c r="B91" i="89"/>
  <c r="Y13" i="62"/>
  <c r="B90" i="89"/>
  <c r="Y13" i="61"/>
  <c r="B89" i="89"/>
  <c r="B88" i="89"/>
  <c r="Y13" i="59"/>
  <c r="B87" i="89"/>
  <c r="B86" i="89"/>
  <c r="Y13" i="57"/>
  <c r="B85" i="89"/>
  <c r="Y13" i="32"/>
  <c r="B84" i="89"/>
  <c r="Y13" i="31"/>
  <c r="B83" i="89"/>
  <c r="Y13" i="30"/>
  <c r="B82" i="89"/>
  <c r="B81" i="89"/>
  <c r="B80" i="89"/>
  <c r="B79" i="89"/>
  <c r="B78" i="89"/>
  <c r="Y12" i="71"/>
  <c r="B77" i="89"/>
  <c r="Y12" i="70"/>
  <c r="B76" i="89"/>
  <c r="Y12" i="69"/>
  <c r="B75" i="89"/>
  <c r="B74" i="89"/>
  <c r="Y12" i="67"/>
  <c r="B73" i="89"/>
  <c r="Y12" i="66"/>
  <c r="B72" i="89"/>
  <c r="Y12" i="63"/>
  <c r="B71" i="89"/>
  <c r="Y12" i="62"/>
  <c r="B70" i="89"/>
  <c r="Y12" i="61"/>
  <c r="B69" i="89"/>
  <c r="B68" i="89"/>
  <c r="Y12" i="59"/>
  <c r="B67" i="89"/>
  <c r="B66" i="89"/>
  <c r="Y12" i="57"/>
  <c r="B65" i="89"/>
  <c r="Y12" i="32"/>
  <c r="B64" i="89"/>
  <c r="Y12" i="31"/>
  <c r="B63" i="89"/>
  <c r="Y12" i="30"/>
  <c r="B62" i="89"/>
  <c r="B61" i="89"/>
  <c r="B60" i="89"/>
  <c r="B59" i="89"/>
  <c r="B58" i="89"/>
  <c r="Y11" i="71"/>
  <c r="B57" i="89"/>
  <c r="Y11" i="70"/>
  <c r="B56" i="89"/>
  <c r="Y11" i="69"/>
  <c r="B55" i="89"/>
  <c r="B54" i="89"/>
  <c r="Y11" i="67"/>
  <c r="B53" i="89"/>
  <c r="Y11" i="66"/>
  <c r="B52" i="89"/>
  <c r="Y11" i="63"/>
  <c r="B51" i="89"/>
  <c r="Y11" i="62"/>
  <c r="B50" i="89"/>
  <c r="Y11" i="61"/>
  <c r="B49" i="89"/>
  <c r="B48" i="89"/>
  <c r="Y11" i="59"/>
  <c r="B47" i="89"/>
  <c r="B46" i="89"/>
  <c r="Y11" i="57"/>
  <c r="B45" i="89"/>
  <c r="Y11" i="32"/>
  <c r="B44" i="89"/>
  <c r="Y11" i="31"/>
  <c r="B43" i="89"/>
  <c r="Y11" i="30"/>
  <c r="B42" i="89"/>
  <c r="B41" i="89"/>
  <c r="B40" i="89"/>
  <c r="B39" i="89"/>
  <c r="B38" i="89"/>
  <c r="Y6" i="71"/>
  <c r="B37" i="89"/>
  <c r="Y6" i="70"/>
  <c r="B36" i="89"/>
  <c r="Y6" i="69"/>
  <c r="B35" i="89"/>
  <c r="B34" i="89"/>
  <c r="Y6" i="67"/>
  <c r="B33" i="89"/>
  <c r="Y6" i="66"/>
  <c r="B32" i="89"/>
  <c r="Y6" i="63"/>
  <c r="B31" i="89"/>
  <c r="Y6" i="62"/>
  <c r="B30" i="89"/>
  <c r="Y6" i="61"/>
  <c r="B29" i="89"/>
  <c r="B28" i="89"/>
  <c r="Y6" i="59"/>
  <c r="B27" i="89"/>
  <c r="B26" i="89"/>
  <c r="Y6" i="57"/>
  <c r="B25" i="89"/>
  <c r="Y6" i="32"/>
  <c r="B24" i="89"/>
  <c r="Y6" i="31"/>
  <c r="B23" i="89"/>
  <c r="Y6" i="30"/>
  <c r="B22" i="89"/>
  <c r="B21" i="89"/>
  <c r="B20" i="89"/>
  <c r="B19" i="89"/>
  <c r="B18" i="89"/>
  <c r="Y5" i="71"/>
  <c r="B17" i="89"/>
  <c r="Y5" i="70"/>
  <c r="B16" i="89"/>
  <c r="Y5" i="69"/>
  <c r="B15" i="89"/>
  <c r="B14" i="89"/>
  <c r="Y5" i="67"/>
  <c r="B13" i="89"/>
  <c r="Y5" i="66"/>
  <c r="B12" i="89"/>
  <c r="Y5" i="63"/>
  <c r="B11" i="89"/>
  <c r="Y5" i="62"/>
  <c r="B10" i="89"/>
  <c r="Y5" i="61"/>
  <c r="B9" i="89"/>
  <c r="B8" i="89"/>
  <c r="Y5" i="59"/>
  <c r="B7" i="89"/>
  <c r="B6" i="89"/>
  <c r="Y5" i="57"/>
  <c r="B5" i="89"/>
  <c r="Y5" i="32"/>
  <c r="B4" i="89"/>
  <c r="Y5" i="31"/>
  <c r="B3" i="89"/>
  <c r="Y5" i="30"/>
  <c r="B2" i="89"/>
  <c r="B161" i="88"/>
  <c r="B160" i="88"/>
  <c r="B159" i="88"/>
  <c r="B158" i="88"/>
  <c r="X23" i="71"/>
  <c r="B157" i="88"/>
  <c r="X23" i="70"/>
  <c r="B156" i="88"/>
  <c r="X23" i="69"/>
  <c r="B155" i="88"/>
  <c r="B154" i="88"/>
  <c r="X23" i="67"/>
  <c r="B153" i="88"/>
  <c r="X23" i="66"/>
  <c r="B152" i="88"/>
  <c r="X23" i="63"/>
  <c r="B151" i="88"/>
  <c r="X23" i="62"/>
  <c r="B150" i="88"/>
  <c r="X23" i="61"/>
  <c r="B149" i="88"/>
  <c r="B148" i="88"/>
  <c r="X23" i="59"/>
  <c r="B147" i="88"/>
  <c r="B146" i="88"/>
  <c r="X23" i="57"/>
  <c r="B145" i="88"/>
  <c r="X23" i="32"/>
  <c r="B144" i="88"/>
  <c r="X23" i="31"/>
  <c r="B143" i="88"/>
  <c r="X23" i="30"/>
  <c r="B142" i="88"/>
  <c r="E21" i="89" l="1"/>
  <c r="Y5" i="75"/>
  <c r="E93" i="89"/>
  <c r="E15" i="89"/>
  <c r="E16" i="89"/>
  <c r="E40" i="89"/>
  <c r="Y6" i="74"/>
  <c r="E48" i="89"/>
  <c r="Y11" i="60"/>
  <c r="E56" i="89"/>
  <c r="E64" i="89"/>
  <c r="E72" i="89"/>
  <c r="E80" i="89"/>
  <c r="Y12" i="74"/>
  <c r="E88" i="89"/>
  <c r="Y13" i="60"/>
  <c r="E96" i="89"/>
  <c r="E124" i="89"/>
  <c r="E132" i="89"/>
  <c r="E140" i="89"/>
  <c r="Y21" i="74"/>
  <c r="E148" i="89"/>
  <c r="Y22" i="60"/>
  <c r="E156" i="89"/>
  <c r="E164" i="89"/>
  <c r="E172" i="89"/>
  <c r="E180" i="89"/>
  <c r="Y23" i="74"/>
  <c r="E8" i="90"/>
  <c r="Z5" i="60"/>
  <c r="E16" i="90"/>
  <c r="E24" i="90"/>
  <c r="E32" i="90"/>
  <c r="E40" i="90"/>
  <c r="Z6" i="74"/>
  <c r="E48" i="90"/>
  <c r="Z11" i="60"/>
  <c r="E56" i="90"/>
  <c r="E64" i="90"/>
  <c r="E72" i="90"/>
  <c r="E80" i="90"/>
  <c r="Z12" i="74"/>
  <c r="E88" i="90"/>
  <c r="Z13" i="60"/>
  <c r="E96" i="90"/>
  <c r="E124" i="90"/>
  <c r="E132" i="90"/>
  <c r="E140" i="90"/>
  <c r="Z21" i="74"/>
  <c r="E148" i="90"/>
  <c r="Z22" i="60"/>
  <c r="E156" i="90"/>
  <c r="E164" i="90"/>
  <c r="E172" i="90"/>
  <c r="E180" i="90"/>
  <c r="Z23" i="74"/>
  <c r="E8" i="87"/>
  <c r="AF5" i="60"/>
  <c r="E16" i="87"/>
  <c r="AF5" i="70"/>
  <c r="E24" i="87"/>
  <c r="E32" i="87"/>
  <c r="AF6" i="66"/>
  <c r="E40" i="87"/>
  <c r="AF6" i="74"/>
  <c r="E48" i="87"/>
  <c r="AF11" i="60"/>
  <c r="E56" i="87"/>
  <c r="AF11" i="70"/>
  <c r="E64" i="87"/>
  <c r="E72" i="87"/>
  <c r="AF12" i="66"/>
  <c r="E80" i="87"/>
  <c r="AF12" i="74"/>
  <c r="E88" i="87"/>
  <c r="AF21" i="60"/>
  <c r="E96" i="87"/>
  <c r="AF21" i="70"/>
  <c r="E104" i="87"/>
  <c r="E112" i="87"/>
  <c r="AF22" i="66"/>
  <c r="E120" i="87"/>
  <c r="AF22" i="74"/>
  <c r="E103" i="90"/>
  <c r="E111" i="90"/>
  <c r="E119" i="90"/>
  <c r="Z14" i="73"/>
  <c r="E187" i="90"/>
  <c r="E195" i="90"/>
  <c r="E85" i="89"/>
  <c r="E23" i="89"/>
  <c r="E24" i="89"/>
  <c r="E33" i="89"/>
  <c r="E73" i="89"/>
  <c r="E125" i="89"/>
  <c r="E165" i="89"/>
  <c r="E17" i="90"/>
  <c r="E49" i="90"/>
  <c r="E73" i="90"/>
  <c r="E125" i="90"/>
  <c r="E149" i="90"/>
  <c r="E165" i="90"/>
  <c r="E181" i="90"/>
  <c r="Z23" i="75"/>
  <c r="E17" i="87"/>
  <c r="AF5" i="71"/>
  <c r="E33" i="87"/>
  <c r="AF6" i="67"/>
  <c r="E57" i="87"/>
  <c r="AF11" i="71"/>
  <c r="E73" i="87"/>
  <c r="AF12" i="67"/>
  <c r="E97" i="87"/>
  <c r="AF21" i="71"/>
  <c r="E121" i="87"/>
  <c r="AF22" i="75"/>
  <c r="E29" i="89"/>
  <c r="E101" i="89"/>
  <c r="Y13" i="75"/>
  <c r="E39" i="89"/>
  <c r="Y6" i="73"/>
  <c r="E32" i="89"/>
  <c r="E25" i="89"/>
  <c r="E57" i="89"/>
  <c r="E81" i="89"/>
  <c r="Y12" i="75"/>
  <c r="E133" i="89"/>
  <c r="E157" i="89"/>
  <c r="E9" i="90"/>
  <c r="E41" i="90"/>
  <c r="Z6" i="75"/>
  <c r="E57" i="90"/>
  <c r="E65" i="90"/>
  <c r="E97" i="90"/>
  <c r="E133" i="90"/>
  <c r="E141" i="90"/>
  <c r="Z21" i="75"/>
  <c r="E157" i="90"/>
  <c r="E173" i="90"/>
  <c r="E9" i="87"/>
  <c r="AF5" i="61"/>
  <c r="E25" i="87"/>
  <c r="E41" i="87"/>
  <c r="AF6" i="75"/>
  <c r="E49" i="87"/>
  <c r="AF11" i="61"/>
  <c r="E65" i="87"/>
  <c r="E81" i="87"/>
  <c r="AF12" i="75"/>
  <c r="E89" i="87"/>
  <c r="AF21" i="61"/>
  <c r="E105" i="87"/>
  <c r="E113" i="87"/>
  <c r="AF22" i="67"/>
  <c r="E104" i="90"/>
  <c r="E112" i="90"/>
  <c r="E120" i="90"/>
  <c r="Z14" i="74"/>
  <c r="E188" i="90"/>
  <c r="Z30" i="60"/>
  <c r="E196" i="90"/>
  <c r="E5" i="89"/>
  <c r="E129" i="89"/>
  <c r="E31" i="89"/>
  <c r="E8" i="89"/>
  <c r="Y5" i="60"/>
  <c r="E17" i="89"/>
  <c r="E49" i="89"/>
  <c r="E89" i="89"/>
  <c r="E141" i="89"/>
  <c r="Y21" i="75"/>
  <c r="E181" i="89"/>
  <c r="Y23" i="75"/>
  <c r="E33" i="90"/>
  <c r="E81" i="90"/>
  <c r="Z12" i="75"/>
  <c r="E2" i="89"/>
  <c r="E18" i="89"/>
  <c r="Y5" i="72"/>
  <c r="E34" i="89"/>
  <c r="Y6" i="68"/>
  <c r="E50" i="89"/>
  <c r="E58" i="89"/>
  <c r="Y11" i="72"/>
  <c r="E74" i="89"/>
  <c r="Y12" i="68"/>
  <c r="E98" i="89"/>
  <c r="Y13" i="72"/>
  <c r="E134" i="89"/>
  <c r="Y21" i="68"/>
  <c r="E150" i="89"/>
  <c r="E166" i="89"/>
  <c r="Y23" i="58"/>
  <c r="E2" i="90"/>
  <c r="E18" i="90"/>
  <c r="Z5" i="72"/>
  <c r="E34" i="90"/>
  <c r="Z6" i="68"/>
  <c r="E42" i="90"/>
  <c r="E58" i="90"/>
  <c r="Z11" i="72"/>
  <c r="E74" i="90"/>
  <c r="Z12" i="68"/>
  <c r="E90" i="90"/>
  <c r="E126" i="90"/>
  <c r="Z21" i="58"/>
  <c r="E142" i="90"/>
  <c r="E166" i="90"/>
  <c r="Z23" i="58"/>
  <c r="E34" i="87"/>
  <c r="AF6" i="68"/>
  <c r="E77" i="89"/>
  <c r="E7" i="89"/>
  <c r="E63" i="89"/>
  <c r="E9" i="89"/>
  <c r="E41" i="89"/>
  <c r="Y6" i="75"/>
  <c r="E65" i="89"/>
  <c r="E97" i="89"/>
  <c r="E149" i="89"/>
  <c r="E173" i="89"/>
  <c r="E25" i="90"/>
  <c r="E89" i="90"/>
  <c r="E10" i="89"/>
  <c r="E26" i="89"/>
  <c r="Y6" i="58"/>
  <c r="E42" i="89"/>
  <c r="E66" i="89"/>
  <c r="Y12" i="58"/>
  <c r="E82" i="89"/>
  <c r="E90" i="89"/>
  <c r="E126" i="89"/>
  <c r="Y21" i="58"/>
  <c r="E142" i="89"/>
  <c r="E158" i="89"/>
  <c r="Y22" i="72"/>
  <c r="E174" i="89"/>
  <c r="Y23" i="68"/>
  <c r="E10" i="90"/>
  <c r="E26" i="90"/>
  <c r="Z6" i="58"/>
  <c r="E50" i="90"/>
  <c r="E66" i="90"/>
  <c r="Z12" i="58"/>
  <c r="E82" i="90"/>
  <c r="E98" i="90"/>
  <c r="Z13" i="72"/>
  <c r="E134" i="90"/>
  <c r="Z21" i="68"/>
  <c r="E150" i="90"/>
  <c r="E158" i="90"/>
  <c r="Z22" i="72"/>
  <c r="E174" i="90"/>
  <c r="Z23" i="68"/>
  <c r="E2" i="87"/>
  <c r="E10" i="87"/>
  <c r="AF5" i="62"/>
  <c r="E18" i="87"/>
  <c r="AF5" i="72"/>
  <c r="E26" i="87"/>
  <c r="AF6" i="58"/>
  <c r="E42" i="87"/>
  <c r="E50" i="87"/>
  <c r="AF11" i="62"/>
  <c r="E58" i="87"/>
  <c r="AF11" i="72"/>
  <c r="E66" i="87"/>
  <c r="AF12" i="58"/>
  <c r="E74" i="87"/>
  <c r="AF12" i="68"/>
  <c r="E82" i="87"/>
  <c r="E90" i="87"/>
  <c r="AF21" i="62"/>
  <c r="E98" i="87"/>
  <c r="AF21" i="72"/>
  <c r="E106" i="87"/>
  <c r="AF22" i="58"/>
  <c r="E114" i="87"/>
  <c r="AF22" i="68"/>
  <c r="E105" i="90"/>
  <c r="E113" i="90"/>
  <c r="E121" i="90"/>
  <c r="Z14" i="75"/>
  <c r="E189" i="90"/>
  <c r="E197" i="90"/>
  <c r="E27" i="89"/>
  <c r="E59" i="89"/>
  <c r="Y11" i="73"/>
  <c r="E91" i="89"/>
  <c r="E135" i="89"/>
  <c r="E167" i="89"/>
  <c r="E27" i="90"/>
  <c r="E59" i="90"/>
  <c r="Z11" i="73"/>
  <c r="E143" i="90"/>
  <c r="E115" i="87"/>
  <c r="AF22" i="69"/>
  <c r="E3" i="89"/>
  <c r="E43" i="89"/>
  <c r="E83" i="89"/>
  <c r="E143" i="89"/>
  <c r="E175" i="89"/>
  <c r="E19" i="90"/>
  <c r="Z5" i="73"/>
  <c r="E43" i="90"/>
  <c r="E75" i="90"/>
  <c r="E99" i="90"/>
  <c r="Z13" i="73"/>
  <c r="E151" i="90"/>
  <c r="E159" i="90"/>
  <c r="Z22" i="73"/>
  <c r="E175" i="90"/>
  <c r="E11" i="87"/>
  <c r="AF5" i="63"/>
  <c r="E19" i="87"/>
  <c r="AF5" i="73"/>
  <c r="E27" i="87"/>
  <c r="E35" i="87"/>
  <c r="AF6" i="69"/>
  <c r="E43" i="87"/>
  <c r="E51" i="87"/>
  <c r="AF11" i="63"/>
  <c r="E59" i="87"/>
  <c r="AF11" i="73"/>
  <c r="E67" i="87"/>
  <c r="E75" i="87"/>
  <c r="AF12" i="69"/>
  <c r="E83" i="87"/>
  <c r="E91" i="87"/>
  <c r="AF21" i="63"/>
  <c r="E99" i="87"/>
  <c r="AF21" i="73"/>
  <c r="E107" i="87"/>
  <c r="E106" i="90"/>
  <c r="Z14" i="58"/>
  <c r="E114" i="90"/>
  <c r="Z14" i="68"/>
  <c r="E182" i="90"/>
  <c r="E190" i="90"/>
  <c r="E198" i="90"/>
  <c r="Z30" i="72"/>
  <c r="E19" i="89"/>
  <c r="Y5" i="73"/>
  <c r="E51" i="89"/>
  <c r="E75" i="89"/>
  <c r="E127" i="89"/>
  <c r="E159" i="89"/>
  <c r="Y22" i="73"/>
  <c r="E11" i="90"/>
  <c r="E51" i="90"/>
  <c r="E83" i="90"/>
  <c r="E127" i="90"/>
  <c r="E3" i="87"/>
  <c r="E12" i="89"/>
  <c r="E28" i="89"/>
  <c r="Y6" i="60"/>
  <c r="E44" i="89"/>
  <c r="E60" i="89"/>
  <c r="Y11" i="74"/>
  <c r="E76" i="89"/>
  <c r="E92" i="89"/>
  <c r="E128" i="89"/>
  <c r="Y21" i="60"/>
  <c r="E144" i="89"/>
  <c r="E160" i="89"/>
  <c r="Y22" i="74"/>
  <c r="E176" i="89"/>
  <c r="E12" i="90"/>
  <c r="E28" i="90"/>
  <c r="Z6" i="60"/>
  <c r="E52" i="90"/>
  <c r="E92" i="90"/>
  <c r="E11" i="89"/>
  <c r="E35" i="89"/>
  <c r="E67" i="89"/>
  <c r="E99" i="89"/>
  <c r="Y13" i="73"/>
  <c r="E151" i="89"/>
  <c r="E3" i="90"/>
  <c r="E35" i="90"/>
  <c r="E67" i="90"/>
  <c r="E91" i="90"/>
  <c r="E135" i="90"/>
  <c r="E167" i="90"/>
  <c r="E4" i="89"/>
  <c r="E20" i="89"/>
  <c r="Y5" i="74"/>
  <c r="E36" i="89"/>
  <c r="E52" i="89"/>
  <c r="E68" i="89"/>
  <c r="Y12" i="60"/>
  <c r="E84" i="89"/>
  <c r="E100" i="89"/>
  <c r="Y13" i="74"/>
  <c r="E136" i="89"/>
  <c r="E152" i="89"/>
  <c r="E168" i="89"/>
  <c r="Y23" i="60"/>
  <c r="E4" i="90"/>
  <c r="E20" i="90"/>
  <c r="Z5" i="74"/>
  <c r="E36" i="90"/>
  <c r="E44" i="90"/>
  <c r="E60" i="90"/>
  <c r="Z11" i="74"/>
  <c r="E68" i="90"/>
  <c r="Z12" i="60"/>
  <c r="E76" i="90"/>
  <c r="E84" i="90"/>
  <c r="E100" i="90"/>
  <c r="Z13" i="74"/>
  <c r="E128" i="90"/>
  <c r="Z21" i="60"/>
  <c r="E136" i="90"/>
  <c r="E144" i="90"/>
  <c r="E152" i="90"/>
  <c r="E160" i="90"/>
  <c r="Z22" i="74"/>
  <c r="E168" i="90"/>
  <c r="Z23" i="60"/>
  <c r="E176" i="90"/>
  <c r="E4" i="87"/>
  <c r="E12" i="87"/>
  <c r="AF5" i="66"/>
  <c r="E20" i="87"/>
  <c r="AF5" i="74"/>
  <c r="E28" i="87"/>
  <c r="AF6" i="60"/>
  <c r="E36" i="87"/>
  <c r="AF6" i="70"/>
  <c r="E44" i="87"/>
  <c r="E52" i="87"/>
  <c r="AF11" i="66"/>
  <c r="E60" i="87"/>
  <c r="AF11" i="74"/>
  <c r="E68" i="87"/>
  <c r="AF12" i="60"/>
  <c r="E76" i="87"/>
  <c r="AF12" i="70"/>
  <c r="E84" i="87"/>
  <c r="E92" i="87"/>
  <c r="AF21" i="66"/>
  <c r="E100" i="87"/>
  <c r="AF21" i="74"/>
  <c r="E108" i="87"/>
  <c r="AF22" i="60"/>
  <c r="E116" i="87"/>
  <c r="AF22" i="70"/>
  <c r="E107" i="90"/>
  <c r="E115" i="90"/>
  <c r="E183" i="90"/>
  <c r="E191" i="90"/>
  <c r="E199" i="90"/>
  <c r="Z30" i="73"/>
  <c r="E69" i="89"/>
  <c r="E161" i="89"/>
  <c r="Y22" i="75"/>
  <c r="E13" i="90"/>
  <c r="E21" i="90"/>
  <c r="Z5" i="75"/>
  <c r="E37" i="90"/>
  <c r="E53" i="90"/>
  <c r="E69" i="90"/>
  <c r="E85" i="90"/>
  <c r="E101" i="90"/>
  <c r="Z13" i="75"/>
  <c r="E137" i="90"/>
  <c r="E145" i="90"/>
  <c r="E161" i="90"/>
  <c r="Z22" i="75"/>
  <c r="E177" i="90"/>
  <c r="E13" i="87"/>
  <c r="AF5" i="67"/>
  <c r="E29" i="87"/>
  <c r="AF6" i="61"/>
  <c r="E53" i="87"/>
  <c r="AF11" i="67"/>
  <c r="E61" i="87"/>
  <c r="AF11" i="75"/>
  <c r="E69" i="87"/>
  <c r="AF12" i="61"/>
  <c r="E85" i="87"/>
  <c r="E93" i="87"/>
  <c r="AF21" i="67"/>
  <c r="E101" i="87"/>
  <c r="AF21" i="75"/>
  <c r="E109" i="87"/>
  <c r="AF22" i="61"/>
  <c r="E117" i="87"/>
  <c r="AF22" i="71"/>
  <c r="E53" i="89"/>
  <c r="E145" i="89"/>
  <c r="E177" i="89"/>
  <c r="E29" i="90"/>
  <c r="E45" i="90"/>
  <c r="E61" i="90"/>
  <c r="Z11" i="75"/>
  <c r="E77" i="90"/>
  <c r="E93" i="90"/>
  <c r="E129" i="90"/>
  <c r="E153" i="90"/>
  <c r="E169" i="90"/>
  <c r="E5" i="87"/>
  <c r="E21" i="87"/>
  <c r="AF5" i="75"/>
  <c r="E37" i="87"/>
  <c r="AF6" i="71"/>
  <c r="E45" i="87"/>
  <c r="E77" i="87"/>
  <c r="AF12" i="71"/>
  <c r="E108" i="90"/>
  <c r="Z14" i="60"/>
  <c r="E116" i="90"/>
  <c r="E184" i="90"/>
  <c r="E192" i="90"/>
  <c r="E200" i="90"/>
  <c r="Z30" i="74"/>
  <c r="E61" i="89"/>
  <c r="Y11" i="75"/>
  <c r="E5" i="90"/>
  <c r="E14" i="89"/>
  <c r="Y5" i="68"/>
  <c r="E30" i="89"/>
  <c r="E54" i="89"/>
  <c r="Y11" i="68"/>
  <c r="E70" i="89"/>
  <c r="E86" i="89"/>
  <c r="Y13" i="58"/>
  <c r="E122" i="89"/>
  <c r="E138" i="89"/>
  <c r="Y21" i="72"/>
  <c r="E154" i="89"/>
  <c r="Y22" i="68"/>
  <c r="E170" i="89"/>
  <c r="E6" i="90"/>
  <c r="Z5" i="58"/>
  <c r="E22" i="90"/>
  <c r="E46" i="90"/>
  <c r="Z11" i="58"/>
  <c r="E62" i="90"/>
  <c r="E78" i="90"/>
  <c r="Z12" i="72"/>
  <c r="E94" i="90"/>
  <c r="Z13" i="68"/>
  <c r="E130" i="90"/>
  <c r="E146" i="90"/>
  <c r="Z22" i="58"/>
  <c r="E162" i="90"/>
  <c r="E178" i="90"/>
  <c r="Z23" i="72"/>
  <c r="E14" i="87"/>
  <c r="AF5" i="68"/>
  <c r="E30" i="87"/>
  <c r="AF6" i="62"/>
  <c r="E38" i="87"/>
  <c r="AF6" i="72"/>
  <c r="E46" i="87"/>
  <c r="AF11" i="58"/>
  <c r="E62" i="87"/>
  <c r="E70" i="87"/>
  <c r="AF12" i="62"/>
  <c r="E78" i="87"/>
  <c r="AF12" i="72"/>
  <c r="E86" i="87"/>
  <c r="AF21" i="58"/>
  <c r="E94" i="87"/>
  <c r="AF21" i="68"/>
  <c r="E102" i="87"/>
  <c r="E110" i="87"/>
  <c r="AF22" i="62"/>
  <c r="E118" i="87"/>
  <c r="AF22" i="72"/>
  <c r="E45" i="89"/>
  <c r="E169" i="89"/>
  <c r="E6" i="89"/>
  <c r="Y5" i="58"/>
  <c r="E22" i="89"/>
  <c r="E38" i="89"/>
  <c r="Y6" i="72"/>
  <c r="E46" i="89"/>
  <c r="Y11" i="58"/>
  <c r="E62" i="89"/>
  <c r="E78" i="89"/>
  <c r="Y12" i="72"/>
  <c r="E94" i="89"/>
  <c r="Y13" i="68"/>
  <c r="E130" i="89"/>
  <c r="E146" i="89"/>
  <c r="Y22" i="58"/>
  <c r="E162" i="89"/>
  <c r="E178" i="89"/>
  <c r="Y23" i="72"/>
  <c r="E14" i="90"/>
  <c r="Z5" i="68"/>
  <c r="E30" i="90"/>
  <c r="E38" i="90"/>
  <c r="Z6" i="72"/>
  <c r="E54" i="90"/>
  <c r="Z11" i="68"/>
  <c r="E70" i="90"/>
  <c r="E86" i="90"/>
  <c r="Z13" i="58"/>
  <c r="E122" i="90"/>
  <c r="E138" i="90"/>
  <c r="Z21" i="72"/>
  <c r="E154" i="90"/>
  <c r="Z22" i="68"/>
  <c r="E170" i="90"/>
  <c r="E6" i="87"/>
  <c r="AF5" i="58"/>
  <c r="E22" i="87"/>
  <c r="E54" i="87"/>
  <c r="AF11" i="68"/>
  <c r="E109" i="90"/>
  <c r="E117" i="90"/>
  <c r="E185" i="90"/>
  <c r="E193" i="90"/>
  <c r="E201" i="90"/>
  <c r="Z30" i="75"/>
  <c r="E13" i="89"/>
  <c r="E137" i="89"/>
  <c r="E55" i="89"/>
  <c r="E79" i="89"/>
  <c r="Y12" i="73"/>
  <c r="E95" i="89"/>
  <c r="E131" i="89"/>
  <c r="E147" i="89"/>
  <c r="E163" i="89"/>
  <c r="E179" i="89"/>
  <c r="Y23" i="73"/>
  <c r="E15" i="90"/>
  <c r="E23" i="90"/>
  <c r="E39" i="90"/>
  <c r="Z6" i="73"/>
  <c r="E55" i="90"/>
  <c r="E71" i="90"/>
  <c r="E87" i="90"/>
  <c r="E123" i="90"/>
  <c r="E139" i="90"/>
  <c r="Z21" i="73"/>
  <c r="E155" i="90"/>
  <c r="E171" i="90"/>
  <c r="E7" i="87"/>
  <c r="E23" i="87"/>
  <c r="E39" i="87"/>
  <c r="AF6" i="73"/>
  <c r="E55" i="87"/>
  <c r="AF11" i="69"/>
  <c r="E63" i="87"/>
  <c r="E71" i="87"/>
  <c r="AF12" i="63"/>
  <c r="E87" i="87"/>
  <c r="E95" i="87"/>
  <c r="AF21" i="69"/>
  <c r="E103" i="87"/>
  <c r="E111" i="87"/>
  <c r="AF22" i="63"/>
  <c r="E119" i="87"/>
  <c r="AF22" i="73"/>
  <c r="E37" i="89"/>
  <c r="E153" i="89"/>
  <c r="E47" i="89"/>
  <c r="E71" i="89"/>
  <c r="E87" i="89"/>
  <c r="E123" i="89"/>
  <c r="E139" i="89"/>
  <c r="Y21" i="73"/>
  <c r="E155" i="89"/>
  <c r="E171" i="89"/>
  <c r="E7" i="90"/>
  <c r="E31" i="90"/>
  <c r="E47" i="90"/>
  <c r="E63" i="90"/>
  <c r="E79" i="90"/>
  <c r="Z12" i="73"/>
  <c r="E95" i="90"/>
  <c r="E131" i="90"/>
  <c r="E147" i="90"/>
  <c r="E163" i="90"/>
  <c r="E179" i="90"/>
  <c r="Z23" i="73"/>
  <c r="E15" i="87"/>
  <c r="AF5" i="69"/>
  <c r="E31" i="87"/>
  <c r="AF6" i="63"/>
  <c r="E47" i="87"/>
  <c r="E79" i="87"/>
  <c r="AF12" i="73"/>
  <c r="E102" i="90"/>
  <c r="E110" i="90"/>
  <c r="E118" i="90"/>
  <c r="Z14" i="72"/>
  <c r="E186" i="90"/>
  <c r="Z30" i="58"/>
  <c r="E194" i="90"/>
  <c r="Z30" i="68"/>
  <c r="E147" i="88"/>
  <c r="E148" i="88"/>
  <c r="X23" i="60"/>
  <c r="E156" i="88"/>
  <c r="E145" i="88"/>
  <c r="E155" i="88"/>
  <c r="E149" i="88"/>
  <c r="E157" i="88"/>
  <c r="E150" i="88"/>
  <c r="E158" i="88"/>
  <c r="X23" i="72"/>
  <c r="E151" i="88"/>
  <c r="E152" i="88"/>
  <c r="E153" i="88"/>
  <c r="E143" i="88"/>
  <c r="E159" i="88"/>
  <c r="X23" i="73"/>
  <c r="E144" i="88"/>
  <c r="E160" i="88"/>
  <c r="X23" i="74"/>
  <c r="E154" i="88"/>
  <c r="X23" i="68"/>
  <c r="E161" i="88"/>
  <c r="X23" i="75"/>
  <c r="E146" i="88"/>
  <c r="X23" i="58"/>
  <c r="E142" i="88"/>
  <c r="B141" i="88"/>
  <c r="B140" i="88"/>
  <c r="B139" i="88"/>
  <c r="B138" i="88"/>
  <c r="X22" i="71"/>
  <c r="B137" i="88"/>
  <c r="X22" i="70"/>
  <c r="B136" i="88"/>
  <c r="X22" i="69"/>
  <c r="B135" i="88"/>
  <c r="B134" i="88"/>
  <c r="X22" i="67"/>
  <c r="B133" i="88"/>
  <c r="X22" i="66"/>
  <c r="B132" i="88"/>
  <c r="X22" i="63"/>
  <c r="B131" i="88"/>
  <c r="X22" i="62"/>
  <c r="B130" i="88"/>
  <c r="X22" i="61"/>
  <c r="B129" i="88"/>
  <c r="B128" i="88"/>
  <c r="X22" i="59"/>
  <c r="B127" i="88"/>
  <c r="B126" i="88"/>
  <c r="X22" i="57"/>
  <c r="B125" i="88"/>
  <c r="X22" i="32"/>
  <c r="B124" i="88"/>
  <c r="X22" i="31"/>
  <c r="B123" i="88"/>
  <c r="X22" i="30"/>
  <c r="B122" i="88"/>
  <c r="B121" i="88"/>
  <c r="B120" i="88"/>
  <c r="B119" i="88"/>
  <c r="B118" i="88"/>
  <c r="X21" i="71"/>
  <c r="B117" i="88"/>
  <c r="X21" i="70"/>
  <c r="B116" i="88"/>
  <c r="X21" i="69"/>
  <c r="B115" i="88"/>
  <c r="B114" i="88"/>
  <c r="X21" i="67"/>
  <c r="B113" i="88"/>
  <c r="X21" i="66"/>
  <c r="B112" i="88"/>
  <c r="X21" i="63"/>
  <c r="B111" i="88"/>
  <c r="X21" i="62"/>
  <c r="B110" i="88"/>
  <c r="X21" i="61"/>
  <c r="B109" i="88"/>
  <c r="B108" i="88"/>
  <c r="X21" i="59"/>
  <c r="B107" i="88"/>
  <c r="B106" i="88"/>
  <c r="X21" i="57"/>
  <c r="B105" i="88"/>
  <c r="X21" i="32"/>
  <c r="B104" i="88"/>
  <c r="X21" i="31"/>
  <c r="B103" i="88"/>
  <c r="X21" i="30"/>
  <c r="B102" i="88"/>
  <c r="B101" i="88"/>
  <c r="B100" i="88"/>
  <c r="B99" i="88"/>
  <c r="B98" i="88"/>
  <c r="X13" i="71"/>
  <c r="B97" i="88"/>
  <c r="X13" i="70"/>
  <c r="B96" i="88"/>
  <c r="X13" i="69"/>
  <c r="B95" i="88"/>
  <c r="B94" i="88"/>
  <c r="X13" i="67"/>
  <c r="B93" i="88"/>
  <c r="X13" i="66"/>
  <c r="B92" i="88"/>
  <c r="X13" i="63"/>
  <c r="B91" i="88"/>
  <c r="X13" i="62"/>
  <c r="B90" i="88"/>
  <c r="X13" i="61"/>
  <c r="B89" i="88"/>
  <c r="B88" i="88"/>
  <c r="X13" i="59"/>
  <c r="B87" i="88"/>
  <c r="B86" i="88"/>
  <c r="X13" i="57"/>
  <c r="B85" i="88"/>
  <c r="X13" i="32"/>
  <c r="B84" i="88"/>
  <c r="X13" i="31"/>
  <c r="B83" i="88"/>
  <c r="X13" i="30"/>
  <c r="B82" i="88"/>
  <c r="B81" i="88"/>
  <c r="B80" i="88"/>
  <c r="B79" i="88"/>
  <c r="B78" i="88"/>
  <c r="X12" i="71"/>
  <c r="B77" i="88"/>
  <c r="X12" i="70"/>
  <c r="B76" i="88"/>
  <c r="X12" i="69"/>
  <c r="B75" i="88"/>
  <c r="B74" i="88"/>
  <c r="X12" i="67"/>
  <c r="B73" i="88"/>
  <c r="X12" i="66"/>
  <c r="B72" i="88"/>
  <c r="X12" i="63"/>
  <c r="B71" i="88"/>
  <c r="X12" i="62"/>
  <c r="B70" i="88"/>
  <c r="X12" i="61"/>
  <c r="B69" i="88"/>
  <c r="B68" i="88"/>
  <c r="X12" i="59"/>
  <c r="B67" i="88"/>
  <c r="B66" i="88"/>
  <c r="X12" i="57"/>
  <c r="B65" i="88"/>
  <c r="X12" i="32"/>
  <c r="B64" i="88"/>
  <c r="X12" i="31"/>
  <c r="B63" i="88"/>
  <c r="X12" i="30"/>
  <c r="B62" i="88"/>
  <c r="B61" i="88"/>
  <c r="B60" i="88"/>
  <c r="B59" i="88"/>
  <c r="B58" i="88"/>
  <c r="X11" i="71"/>
  <c r="B57" i="88"/>
  <c r="X11" i="70"/>
  <c r="B56" i="88"/>
  <c r="X11" i="69"/>
  <c r="B55" i="88"/>
  <c r="B54" i="88"/>
  <c r="X11" i="67"/>
  <c r="B53" i="88"/>
  <c r="X11" i="66"/>
  <c r="B52" i="88"/>
  <c r="X11" i="63"/>
  <c r="B51" i="88"/>
  <c r="X11" i="62"/>
  <c r="B50" i="88"/>
  <c r="X11" i="61"/>
  <c r="B49" i="88"/>
  <c r="B48" i="88"/>
  <c r="X11" i="59"/>
  <c r="B47" i="88"/>
  <c r="B46" i="88"/>
  <c r="X11" i="57"/>
  <c r="B45" i="88"/>
  <c r="X11" i="32"/>
  <c r="B44" i="88"/>
  <c r="X11" i="31"/>
  <c r="B43" i="88"/>
  <c r="X11" i="30"/>
  <c r="B42" i="88"/>
  <c r="B41" i="88"/>
  <c r="B40" i="88"/>
  <c r="B39" i="88"/>
  <c r="B38" i="88"/>
  <c r="X6" i="71"/>
  <c r="B37" i="88"/>
  <c r="X6" i="70"/>
  <c r="B36" i="88"/>
  <c r="X6" i="69"/>
  <c r="B35" i="88"/>
  <c r="B34" i="88"/>
  <c r="X6" i="67"/>
  <c r="B33" i="88"/>
  <c r="X6" i="66"/>
  <c r="B32" i="88"/>
  <c r="X6" i="63"/>
  <c r="B31" i="88"/>
  <c r="X6" i="62"/>
  <c r="B30" i="88"/>
  <c r="X6" i="61"/>
  <c r="B29" i="88"/>
  <c r="B28" i="88"/>
  <c r="X6" i="59"/>
  <c r="B27" i="88"/>
  <c r="B26" i="88"/>
  <c r="X6" i="57"/>
  <c r="B25" i="88"/>
  <c r="X6" i="32"/>
  <c r="B24" i="88"/>
  <c r="X6" i="31"/>
  <c r="B23" i="88"/>
  <c r="X6" i="30"/>
  <c r="B22" i="88"/>
  <c r="B21" i="88"/>
  <c r="B20" i="88"/>
  <c r="B19" i="88"/>
  <c r="B18" i="88"/>
  <c r="X5" i="71"/>
  <c r="B17" i="88"/>
  <c r="X5" i="70"/>
  <c r="B16" i="88"/>
  <c r="X5" i="69"/>
  <c r="B15" i="88"/>
  <c r="B14" i="88"/>
  <c r="X5" i="67"/>
  <c r="B13" i="88"/>
  <c r="X5" i="66"/>
  <c r="B12" i="88"/>
  <c r="X5" i="63"/>
  <c r="B11" i="88"/>
  <c r="X5" i="62"/>
  <c r="B10" i="88"/>
  <c r="X5" i="61"/>
  <c r="B9" i="88"/>
  <c r="B8" i="88"/>
  <c r="X5" i="59"/>
  <c r="B7" i="88"/>
  <c r="B6" i="88"/>
  <c r="X5" i="57"/>
  <c r="B5" i="88"/>
  <c r="X5" i="32"/>
  <c r="B4" i="88"/>
  <c r="X5" i="31"/>
  <c r="B3" i="88"/>
  <c r="X5" i="30"/>
  <c r="B2" i="88"/>
  <c r="D57" i="86"/>
  <c r="E3062" i="28" s="1"/>
  <c r="D3062" i="28" s="1"/>
  <c r="E57" i="86"/>
  <c r="E3063" i="28" s="1"/>
  <c r="D3063" i="28" s="1"/>
  <c r="F57" i="86"/>
  <c r="E3064" i="28" s="1"/>
  <c r="D3064" i="28" s="1"/>
  <c r="G57" i="86"/>
  <c r="E3065" i="28" s="1"/>
  <c r="D3065" i="28" s="1"/>
  <c r="H57" i="86"/>
  <c r="E3066" i="28" s="1"/>
  <c r="D3066" i="28" s="1"/>
  <c r="I57" i="86"/>
  <c r="E3067" i="28" s="1"/>
  <c r="D3067" i="28" s="1"/>
  <c r="J57" i="86"/>
  <c r="E3068" i="28" s="1"/>
  <c r="D3068" i="28" s="1"/>
  <c r="K57" i="86"/>
  <c r="E3069" i="28" s="1"/>
  <c r="D3069" i="28" s="1"/>
  <c r="L57" i="86"/>
  <c r="E3070" i="28" s="1"/>
  <c r="D3070" i="28" s="1"/>
  <c r="M57" i="86"/>
  <c r="E3071" i="28" s="1"/>
  <c r="D3071" i="28" s="1"/>
  <c r="N57" i="86"/>
  <c r="E3072" i="28" s="1"/>
  <c r="D3072" i="28" s="1"/>
  <c r="O57" i="86"/>
  <c r="E3073" i="28" s="1"/>
  <c r="D3073" i="28" s="1"/>
  <c r="P57" i="86"/>
  <c r="E3074" i="28" s="1"/>
  <c r="D3074" i="28" s="1"/>
  <c r="Q57" i="86"/>
  <c r="E3075" i="28" s="1"/>
  <c r="D3075" i="28" s="1"/>
  <c r="R57" i="86"/>
  <c r="E3076" i="28" s="1"/>
  <c r="D3076" i="28" s="1"/>
  <c r="S57" i="86"/>
  <c r="E3077" i="28" s="1"/>
  <c r="D3077" i="28" s="1"/>
  <c r="T57" i="86"/>
  <c r="E3078" i="28" s="1"/>
  <c r="D3078" i="28" s="1"/>
  <c r="U57" i="86"/>
  <c r="E3079" i="28" s="1"/>
  <c r="D3079" i="28" s="1"/>
  <c r="V57" i="86"/>
  <c r="E3080" i="28" s="1"/>
  <c r="D3080" i="28" s="1"/>
  <c r="W57" i="86"/>
  <c r="E3081" i="28" s="1"/>
  <c r="D3081" i="28" s="1"/>
  <c r="D58" i="86"/>
  <c r="E3082" i="28" s="1"/>
  <c r="D3082" i="28" s="1"/>
  <c r="E58" i="86"/>
  <c r="E3083" i="28" s="1"/>
  <c r="D3083" i="28" s="1"/>
  <c r="F58" i="86"/>
  <c r="E3084" i="28" s="1"/>
  <c r="D3084" i="28" s="1"/>
  <c r="G58" i="86"/>
  <c r="E3085" i="28" s="1"/>
  <c r="D3085" i="28" s="1"/>
  <c r="H58" i="86"/>
  <c r="E3086" i="28" s="1"/>
  <c r="D3086" i="28" s="1"/>
  <c r="I58" i="86"/>
  <c r="E3087" i="28" s="1"/>
  <c r="D3087" i="28" s="1"/>
  <c r="J58" i="86"/>
  <c r="E3088" i="28" s="1"/>
  <c r="D3088" i="28" s="1"/>
  <c r="K58" i="86"/>
  <c r="E3089" i="28" s="1"/>
  <c r="D3089" i="28" s="1"/>
  <c r="L58" i="86"/>
  <c r="E3090" i="28" s="1"/>
  <c r="D3090" i="28" s="1"/>
  <c r="M58" i="86"/>
  <c r="E3091" i="28" s="1"/>
  <c r="D3091" i="28" s="1"/>
  <c r="N58" i="86"/>
  <c r="E3092" i="28" s="1"/>
  <c r="D3092" i="28" s="1"/>
  <c r="O58" i="86"/>
  <c r="E3093" i="28" s="1"/>
  <c r="D3093" i="28" s="1"/>
  <c r="P58" i="86"/>
  <c r="E3094" i="28" s="1"/>
  <c r="D3094" i="28" s="1"/>
  <c r="Q58" i="86"/>
  <c r="E3095" i="28" s="1"/>
  <c r="D3095" i="28" s="1"/>
  <c r="R58" i="86"/>
  <c r="E3096" i="28" s="1"/>
  <c r="D3096" i="28" s="1"/>
  <c r="S58" i="86"/>
  <c r="E3097" i="28" s="1"/>
  <c r="D3097" i="28" s="1"/>
  <c r="T58" i="86"/>
  <c r="E3098" i="28" s="1"/>
  <c r="D3098" i="28" s="1"/>
  <c r="U58" i="86"/>
  <c r="E3099" i="28" s="1"/>
  <c r="D3099" i="28" s="1"/>
  <c r="V58" i="86"/>
  <c r="E3100" i="28" s="1"/>
  <c r="D3100" i="28" s="1"/>
  <c r="W58" i="86"/>
  <c r="E3101" i="28" s="1"/>
  <c r="D3101" i="28" s="1"/>
  <c r="D59" i="86"/>
  <c r="E3102" i="28" s="1"/>
  <c r="D3102" i="28" s="1"/>
  <c r="E59" i="86"/>
  <c r="E3103" i="28" s="1"/>
  <c r="D3103" i="28" s="1"/>
  <c r="F59" i="86"/>
  <c r="E3104" i="28" s="1"/>
  <c r="D3104" i="28" s="1"/>
  <c r="G59" i="86"/>
  <c r="E3105" i="28" s="1"/>
  <c r="D3105" i="28" s="1"/>
  <c r="H59" i="86"/>
  <c r="E3106" i="28" s="1"/>
  <c r="D3106" i="28" s="1"/>
  <c r="I59" i="86"/>
  <c r="E3107" i="28" s="1"/>
  <c r="D3107" i="28" s="1"/>
  <c r="J59" i="86"/>
  <c r="E3108" i="28" s="1"/>
  <c r="D3108" i="28" s="1"/>
  <c r="K59" i="86"/>
  <c r="E3109" i="28" s="1"/>
  <c r="D3109" i="28" s="1"/>
  <c r="L59" i="86"/>
  <c r="E3110" i="28" s="1"/>
  <c r="D3110" i="28" s="1"/>
  <c r="M59" i="86"/>
  <c r="E3111" i="28" s="1"/>
  <c r="D3111" i="28" s="1"/>
  <c r="N59" i="86"/>
  <c r="E3112" i="28" s="1"/>
  <c r="D3112" i="28" s="1"/>
  <c r="O59" i="86"/>
  <c r="E3113" i="28" s="1"/>
  <c r="D3113" i="28" s="1"/>
  <c r="P59" i="86"/>
  <c r="E3114" i="28" s="1"/>
  <c r="D3114" i="28" s="1"/>
  <c r="Q59" i="86"/>
  <c r="E3115" i="28" s="1"/>
  <c r="D3115" i="28" s="1"/>
  <c r="R59" i="86"/>
  <c r="E3116" i="28" s="1"/>
  <c r="D3116" i="28" s="1"/>
  <c r="S59" i="86"/>
  <c r="E3117" i="28" s="1"/>
  <c r="D3117" i="28" s="1"/>
  <c r="T59" i="86"/>
  <c r="E3118" i="28" s="1"/>
  <c r="D3118" i="28" s="1"/>
  <c r="U59" i="86"/>
  <c r="E3119" i="28" s="1"/>
  <c r="D3119" i="28" s="1"/>
  <c r="V59" i="86"/>
  <c r="E3120" i="28" s="1"/>
  <c r="D3120" i="28" s="1"/>
  <c r="W59" i="86"/>
  <c r="E3121" i="28" s="1"/>
  <c r="D3121" i="28" s="1"/>
  <c r="D60" i="86"/>
  <c r="E3122" i="28" s="1"/>
  <c r="D3122" i="28" s="1"/>
  <c r="E60" i="86"/>
  <c r="E3123" i="28" s="1"/>
  <c r="D3123" i="28" s="1"/>
  <c r="F60" i="86"/>
  <c r="E3124" i="28" s="1"/>
  <c r="D3124" i="28" s="1"/>
  <c r="G60" i="86"/>
  <c r="E3125" i="28" s="1"/>
  <c r="D3125" i="28" s="1"/>
  <c r="H60" i="86"/>
  <c r="E3126" i="28" s="1"/>
  <c r="D3126" i="28" s="1"/>
  <c r="I60" i="86"/>
  <c r="E3127" i="28" s="1"/>
  <c r="D3127" i="28" s="1"/>
  <c r="J60" i="86"/>
  <c r="E3128" i="28" s="1"/>
  <c r="D3128" i="28" s="1"/>
  <c r="K60" i="86"/>
  <c r="E3129" i="28" s="1"/>
  <c r="D3129" i="28" s="1"/>
  <c r="L60" i="86"/>
  <c r="E3130" i="28" s="1"/>
  <c r="D3130" i="28" s="1"/>
  <c r="M60" i="86"/>
  <c r="E3131" i="28" s="1"/>
  <c r="D3131" i="28" s="1"/>
  <c r="N60" i="86"/>
  <c r="E3132" i="28" s="1"/>
  <c r="D3132" i="28" s="1"/>
  <c r="O60" i="86"/>
  <c r="E3133" i="28" s="1"/>
  <c r="D3133" i="28" s="1"/>
  <c r="P60" i="86"/>
  <c r="E3134" i="28" s="1"/>
  <c r="D3134" i="28" s="1"/>
  <c r="Q60" i="86"/>
  <c r="E3135" i="28" s="1"/>
  <c r="D3135" i="28" s="1"/>
  <c r="R60" i="86"/>
  <c r="E3136" i="28" s="1"/>
  <c r="D3136" i="28" s="1"/>
  <c r="S60" i="86"/>
  <c r="E3137" i="28" s="1"/>
  <c r="D3137" i="28" s="1"/>
  <c r="T60" i="86"/>
  <c r="E3138" i="28" s="1"/>
  <c r="D3138" i="28" s="1"/>
  <c r="U60" i="86"/>
  <c r="E3139" i="28" s="1"/>
  <c r="D3139" i="28" s="1"/>
  <c r="V60" i="86"/>
  <c r="E3140" i="28" s="1"/>
  <c r="D3140" i="28" s="1"/>
  <c r="W60" i="86"/>
  <c r="E3141" i="28" s="1"/>
  <c r="D3141" i="28" s="1"/>
  <c r="D61" i="86"/>
  <c r="E3142" i="28" s="1"/>
  <c r="D3142" i="28" s="1"/>
  <c r="E61" i="86"/>
  <c r="E3143" i="28" s="1"/>
  <c r="D3143" i="28" s="1"/>
  <c r="F61" i="86"/>
  <c r="E3144" i="28" s="1"/>
  <c r="D3144" i="28" s="1"/>
  <c r="G61" i="86"/>
  <c r="E3145" i="28" s="1"/>
  <c r="D3145" i="28" s="1"/>
  <c r="H61" i="86"/>
  <c r="E3146" i="28" s="1"/>
  <c r="D3146" i="28" s="1"/>
  <c r="I61" i="86"/>
  <c r="E3147" i="28" s="1"/>
  <c r="D3147" i="28" s="1"/>
  <c r="J61" i="86"/>
  <c r="E3148" i="28" s="1"/>
  <c r="D3148" i="28" s="1"/>
  <c r="K61" i="86"/>
  <c r="E3149" i="28" s="1"/>
  <c r="D3149" i="28" s="1"/>
  <c r="L61" i="86"/>
  <c r="E3150" i="28" s="1"/>
  <c r="D3150" i="28" s="1"/>
  <c r="M61" i="86"/>
  <c r="E3151" i="28" s="1"/>
  <c r="D3151" i="28" s="1"/>
  <c r="N61" i="86"/>
  <c r="E3152" i="28" s="1"/>
  <c r="D3152" i="28" s="1"/>
  <c r="O61" i="86"/>
  <c r="E3153" i="28" s="1"/>
  <c r="D3153" i="28" s="1"/>
  <c r="P61" i="86"/>
  <c r="E3154" i="28" s="1"/>
  <c r="D3154" i="28" s="1"/>
  <c r="Q61" i="86"/>
  <c r="E3155" i="28" s="1"/>
  <c r="D3155" i="28" s="1"/>
  <c r="R61" i="86"/>
  <c r="E3156" i="28" s="1"/>
  <c r="D3156" i="28" s="1"/>
  <c r="S61" i="86"/>
  <c r="E3157" i="28" s="1"/>
  <c r="D3157" i="28" s="1"/>
  <c r="T61" i="86"/>
  <c r="E3158" i="28" s="1"/>
  <c r="D3158" i="28" s="1"/>
  <c r="U61" i="86"/>
  <c r="E3159" i="28" s="1"/>
  <c r="D3159" i="28" s="1"/>
  <c r="V61" i="86"/>
  <c r="E3160" i="28" s="1"/>
  <c r="D3160" i="28" s="1"/>
  <c r="W61" i="86"/>
  <c r="E3161" i="28" s="1"/>
  <c r="D3161" i="28" s="1"/>
  <c r="D62" i="86"/>
  <c r="E3162" i="28" s="1"/>
  <c r="D3162" i="28" s="1"/>
  <c r="E62" i="86"/>
  <c r="E3163" i="28" s="1"/>
  <c r="D3163" i="28" s="1"/>
  <c r="F62" i="86"/>
  <c r="E3164" i="28" s="1"/>
  <c r="D3164" i="28" s="1"/>
  <c r="G62" i="86"/>
  <c r="E3165" i="28" s="1"/>
  <c r="D3165" i="28" s="1"/>
  <c r="H62" i="86"/>
  <c r="E3166" i="28" s="1"/>
  <c r="D3166" i="28" s="1"/>
  <c r="I62" i="86"/>
  <c r="E3167" i="28" s="1"/>
  <c r="D3167" i="28" s="1"/>
  <c r="J62" i="86"/>
  <c r="E3168" i="28" s="1"/>
  <c r="D3168" i="28" s="1"/>
  <c r="K62" i="86"/>
  <c r="E3169" i="28" s="1"/>
  <c r="D3169" i="28" s="1"/>
  <c r="L62" i="86"/>
  <c r="E3170" i="28" s="1"/>
  <c r="D3170" i="28" s="1"/>
  <c r="M62" i="86"/>
  <c r="E3171" i="28" s="1"/>
  <c r="D3171" i="28" s="1"/>
  <c r="N62" i="86"/>
  <c r="E3172" i="28" s="1"/>
  <c r="D3172" i="28" s="1"/>
  <c r="O62" i="86"/>
  <c r="E3173" i="28" s="1"/>
  <c r="D3173" i="28" s="1"/>
  <c r="P62" i="86"/>
  <c r="E3174" i="28" s="1"/>
  <c r="D3174" i="28" s="1"/>
  <c r="Q62" i="86"/>
  <c r="E3175" i="28" s="1"/>
  <c r="D3175" i="28" s="1"/>
  <c r="R62" i="86"/>
  <c r="E3176" i="28" s="1"/>
  <c r="D3176" i="28" s="1"/>
  <c r="S62" i="86"/>
  <c r="E3177" i="28" s="1"/>
  <c r="D3177" i="28" s="1"/>
  <c r="T62" i="86"/>
  <c r="E3178" i="28" s="1"/>
  <c r="D3178" i="28" s="1"/>
  <c r="U62" i="86"/>
  <c r="E3179" i="28" s="1"/>
  <c r="D3179" i="28" s="1"/>
  <c r="V62" i="86"/>
  <c r="E3180" i="28" s="1"/>
  <c r="D3180" i="28" s="1"/>
  <c r="W62" i="86"/>
  <c r="E3181" i="28" s="1"/>
  <c r="D3181" i="28" s="1"/>
  <c r="D63" i="86"/>
  <c r="E3182" i="28" s="1"/>
  <c r="D3182" i="28" s="1"/>
  <c r="E63" i="86"/>
  <c r="E3183" i="28" s="1"/>
  <c r="D3183" i="28" s="1"/>
  <c r="F63" i="86"/>
  <c r="E3184" i="28" s="1"/>
  <c r="D3184" i="28" s="1"/>
  <c r="G63" i="86"/>
  <c r="E3185" i="28" s="1"/>
  <c r="D3185" i="28" s="1"/>
  <c r="H63" i="86"/>
  <c r="E3186" i="28" s="1"/>
  <c r="D3186" i="28" s="1"/>
  <c r="I63" i="86"/>
  <c r="E3187" i="28" s="1"/>
  <c r="D3187" i="28" s="1"/>
  <c r="J63" i="86"/>
  <c r="E3188" i="28" s="1"/>
  <c r="D3188" i="28" s="1"/>
  <c r="K63" i="86"/>
  <c r="E3189" i="28" s="1"/>
  <c r="D3189" i="28" s="1"/>
  <c r="L63" i="86"/>
  <c r="E3190" i="28" s="1"/>
  <c r="D3190" i="28" s="1"/>
  <c r="M63" i="86"/>
  <c r="E3191" i="28" s="1"/>
  <c r="D3191" i="28" s="1"/>
  <c r="N63" i="86"/>
  <c r="E3192" i="28" s="1"/>
  <c r="D3192" i="28" s="1"/>
  <c r="O63" i="86"/>
  <c r="E3193" i="28" s="1"/>
  <c r="D3193" i="28" s="1"/>
  <c r="P63" i="86"/>
  <c r="E3194" i="28" s="1"/>
  <c r="D3194" i="28" s="1"/>
  <c r="Q63" i="86"/>
  <c r="E3195" i="28" s="1"/>
  <c r="D3195" i="28" s="1"/>
  <c r="R63" i="86"/>
  <c r="E3196" i="28" s="1"/>
  <c r="D3196" i="28" s="1"/>
  <c r="S63" i="86"/>
  <c r="E3197" i="28" s="1"/>
  <c r="D3197" i="28" s="1"/>
  <c r="T63" i="86"/>
  <c r="E3198" i="28" s="1"/>
  <c r="D3198" i="28" s="1"/>
  <c r="U63" i="86"/>
  <c r="E3199" i="28" s="1"/>
  <c r="D3199" i="28" s="1"/>
  <c r="V63" i="86"/>
  <c r="E3200" i="28" s="1"/>
  <c r="D3200" i="28" s="1"/>
  <c r="W63" i="86"/>
  <c r="E3201" i="28" s="1"/>
  <c r="D3201" i="28" s="1"/>
  <c r="D64" i="86"/>
  <c r="E3202" i="28" s="1"/>
  <c r="D3202" i="28" s="1"/>
  <c r="E64" i="86"/>
  <c r="E3203" i="28" s="1"/>
  <c r="D3203" i="28" s="1"/>
  <c r="F64" i="86"/>
  <c r="E3204" i="28" s="1"/>
  <c r="D3204" i="28" s="1"/>
  <c r="G64" i="86"/>
  <c r="E3205" i="28" s="1"/>
  <c r="D3205" i="28" s="1"/>
  <c r="H64" i="86"/>
  <c r="E3206" i="28" s="1"/>
  <c r="D3206" i="28" s="1"/>
  <c r="I64" i="86"/>
  <c r="E3207" i="28" s="1"/>
  <c r="D3207" i="28" s="1"/>
  <c r="J64" i="86"/>
  <c r="E3208" i="28" s="1"/>
  <c r="D3208" i="28" s="1"/>
  <c r="K64" i="86"/>
  <c r="E3209" i="28" s="1"/>
  <c r="D3209" i="28" s="1"/>
  <c r="L64" i="86"/>
  <c r="E3210" i="28" s="1"/>
  <c r="D3210" i="28" s="1"/>
  <c r="M64" i="86"/>
  <c r="E3211" i="28" s="1"/>
  <c r="D3211" i="28" s="1"/>
  <c r="N64" i="86"/>
  <c r="E3212" i="28" s="1"/>
  <c r="D3212" i="28" s="1"/>
  <c r="O64" i="86"/>
  <c r="E3213" i="28" s="1"/>
  <c r="D3213" i="28" s="1"/>
  <c r="P64" i="86"/>
  <c r="E3214" i="28" s="1"/>
  <c r="D3214" i="28" s="1"/>
  <c r="Q64" i="86"/>
  <c r="E3215" i="28" s="1"/>
  <c r="D3215" i="28" s="1"/>
  <c r="R64" i="86"/>
  <c r="E3216" i="28" s="1"/>
  <c r="D3216" i="28" s="1"/>
  <c r="S64" i="86"/>
  <c r="E3217" i="28" s="1"/>
  <c r="D3217" i="28" s="1"/>
  <c r="T64" i="86"/>
  <c r="E3218" i="28" s="1"/>
  <c r="D3218" i="28" s="1"/>
  <c r="U64" i="86"/>
  <c r="E3219" i="28" s="1"/>
  <c r="D3219" i="28" s="1"/>
  <c r="V64" i="86"/>
  <c r="E3220" i="28" s="1"/>
  <c r="D3220" i="28" s="1"/>
  <c r="W64" i="86"/>
  <c r="E3221" i="28" s="1"/>
  <c r="D3221" i="28" s="1"/>
  <c r="D65" i="86"/>
  <c r="E3222" i="28" s="1"/>
  <c r="D3222" i="28" s="1"/>
  <c r="E65" i="86"/>
  <c r="E3223" i="28" s="1"/>
  <c r="D3223" i="28" s="1"/>
  <c r="F65" i="86"/>
  <c r="E3224" i="28" s="1"/>
  <c r="D3224" i="28" s="1"/>
  <c r="G65" i="86"/>
  <c r="E3225" i="28" s="1"/>
  <c r="D3225" i="28" s="1"/>
  <c r="H65" i="86"/>
  <c r="E3226" i="28" s="1"/>
  <c r="D3226" i="28" s="1"/>
  <c r="I65" i="86"/>
  <c r="E3227" i="28" s="1"/>
  <c r="D3227" i="28" s="1"/>
  <c r="J65" i="86"/>
  <c r="E3228" i="28" s="1"/>
  <c r="D3228" i="28" s="1"/>
  <c r="K65" i="86"/>
  <c r="E3229" i="28" s="1"/>
  <c r="D3229" i="28" s="1"/>
  <c r="L65" i="86"/>
  <c r="E3230" i="28" s="1"/>
  <c r="D3230" i="28" s="1"/>
  <c r="M65" i="86"/>
  <c r="E3231" i="28" s="1"/>
  <c r="D3231" i="28" s="1"/>
  <c r="N65" i="86"/>
  <c r="E3232" i="28" s="1"/>
  <c r="D3232" i="28" s="1"/>
  <c r="O65" i="86"/>
  <c r="E3233" i="28" s="1"/>
  <c r="D3233" i="28" s="1"/>
  <c r="P65" i="86"/>
  <c r="E3234" i="28" s="1"/>
  <c r="D3234" i="28" s="1"/>
  <c r="Q65" i="86"/>
  <c r="E3235" i="28" s="1"/>
  <c r="D3235" i="28" s="1"/>
  <c r="R65" i="86"/>
  <c r="E3236" i="28" s="1"/>
  <c r="D3236" i="28" s="1"/>
  <c r="S65" i="86"/>
  <c r="E3237" i="28" s="1"/>
  <c r="D3237" i="28" s="1"/>
  <c r="T65" i="86"/>
  <c r="E3238" i="28" s="1"/>
  <c r="D3238" i="28" s="1"/>
  <c r="U65" i="86"/>
  <c r="E3239" i="28" s="1"/>
  <c r="D3239" i="28" s="1"/>
  <c r="V65" i="86"/>
  <c r="E3240" i="28" s="1"/>
  <c r="D3240" i="28" s="1"/>
  <c r="W65" i="86"/>
  <c r="E3241" i="28" s="1"/>
  <c r="D3241" i="28" s="1"/>
  <c r="D66" i="86"/>
  <c r="E3242" i="28" s="1"/>
  <c r="D3242" i="28" s="1"/>
  <c r="E66" i="86"/>
  <c r="E3243" i="28" s="1"/>
  <c r="D3243" i="28" s="1"/>
  <c r="F66" i="86"/>
  <c r="E3244" i="28" s="1"/>
  <c r="D3244" i="28" s="1"/>
  <c r="G66" i="86"/>
  <c r="E3245" i="28" s="1"/>
  <c r="D3245" i="28" s="1"/>
  <c r="H66" i="86"/>
  <c r="E3246" i="28" s="1"/>
  <c r="D3246" i="28" s="1"/>
  <c r="I66" i="86"/>
  <c r="E3247" i="28" s="1"/>
  <c r="D3247" i="28" s="1"/>
  <c r="J66" i="86"/>
  <c r="E3248" i="28" s="1"/>
  <c r="D3248" i="28" s="1"/>
  <c r="K66" i="86"/>
  <c r="E3249" i="28" s="1"/>
  <c r="D3249" i="28" s="1"/>
  <c r="L66" i="86"/>
  <c r="E3250" i="28" s="1"/>
  <c r="D3250" i="28" s="1"/>
  <c r="M66" i="86"/>
  <c r="E3251" i="28" s="1"/>
  <c r="D3251" i="28" s="1"/>
  <c r="N66" i="86"/>
  <c r="E3252" i="28" s="1"/>
  <c r="D3252" i="28" s="1"/>
  <c r="O66" i="86"/>
  <c r="E3253" i="28" s="1"/>
  <c r="D3253" i="28" s="1"/>
  <c r="P66" i="86"/>
  <c r="E3254" i="28" s="1"/>
  <c r="D3254" i="28" s="1"/>
  <c r="Q66" i="86"/>
  <c r="E3255" i="28" s="1"/>
  <c r="D3255" i="28" s="1"/>
  <c r="R66" i="86"/>
  <c r="E3256" i="28" s="1"/>
  <c r="D3256" i="28" s="1"/>
  <c r="S66" i="86"/>
  <c r="E3257" i="28" s="1"/>
  <c r="D3257" i="28" s="1"/>
  <c r="T66" i="86"/>
  <c r="E3258" i="28" s="1"/>
  <c r="D3258" i="28" s="1"/>
  <c r="U66" i="86"/>
  <c r="E3259" i="28" s="1"/>
  <c r="D3259" i="28" s="1"/>
  <c r="V66" i="86"/>
  <c r="E3260" i="28" s="1"/>
  <c r="D3260" i="28" s="1"/>
  <c r="W66" i="86"/>
  <c r="E3261" i="28" s="1"/>
  <c r="D3261" i="28" s="1"/>
  <c r="D67" i="86"/>
  <c r="E3262" i="28" s="1"/>
  <c r="D3262" i="28" s="1"/>
  <c r="E67" i="86"/>
  <c r="E3263" i="28" s="1"/>
  <c r="D3263" i="28" s="1"/>
  <c r="F67" i="86"/>
  <c r="E3264" i="28" s="1"/>
  <c r="D3264" i="28" s="1"/>
  <c r="G67" i="86"/>
  <c r="E3265" i="28" s="1"/>
  <c r="D3265" i="28" s="1"/>
  <c r="H67" i="86"/>
  <c r="E3266" i="28" s="1"/>
  <c r="D3266" i="28" s="1"/>
  <c r="I67" i="86"/>
  <c r="E3267" i="28" s="1"/>
  <c r="D3267" i="28" s="1"/>
  <c r="J67" i="86"/>
  <c r="E3268" i="28" s="1"/>
  <c r="D3268" i="28" s="1"/>
  <c r="K67" i="86"/>
  <c r="E3269" i="28" s="1"/>
  <c r="D3269" i="28" s="1"/>
  <c r="L67" i="86"/>
  <c r="E3270" i="28" s="1"/>
  <c r="D3270" i="28" s="1"/>
  <c r="M67" i="86"/>
  <c r="E3271" i="28" s="1"/>
  <c r="D3271" i="28" s="1"/>
  <c r="N67" i="86"/>
  <c r="E3272" i="28" s="1"/>
  <c r="D3272" i="28" s="1"/>
  <c r="O67" i="86"/>
  <c r="E3273" i="28" s="1"/>
  <c r="D3273" i="28" s="1"/>
  <c r="P67" i="86"/>
  <c r="E3274" i="28" s="1"/>
  <c r="D3274" i="28" s="1"/>
  <c r="Q67" i="86"/>
  <c r="E3275" i="28" s="1"/>
  <c r="D3275" i="28" s="1"/>
  <c r="R67" i="86"/>
  <c r="E3276" i="28" s="1"/>
  <c r="D3276" i="28" s="1"/>
  <c r="S67" i="86"/>
  <c r="E3277" i="28" s="1"/>
  <c r="D3277" i="28" s="1"/>
  <c r="T67" i="86"/>
  <c r="E3278" i="28" s="1"/>
  <c r="D3278" i="28" s="1"/>
  <c r="U67" i="86"/>
  <c r="E3279" i="28" s="1"/>
  <c r="D3279" i="28" s="1"/>
  <c r="V67" i="86"/>
  <c r="E3280" i="28" s="1"/>
  <c r="D3280" i="28" s="1"/>
  <c r="W67" i="86"/>
  <c r="E3281" i="28" s="1"/>
  <c r="D3281" i="28" s="1"/>
  <c r="D68" i="86"/>
  <c r="E3282" i="28" s="1"/>
  <c r="D3282" i="28" s="1"/>
  <c r="E68" i="86"/>
  <c r="E3283" i="28" s="1"/>
  <c r="D3283" i="28" s="1"/>
  <c r="F68" i="86"/>
  <c r="E3284" i="28" s="1"/>
  <c r="D3284" i="28" s="1"/>
  <c r="G68" i="86"/>
  <c r="E3285" i="28" s="1"/>
  <c r="D3285" i="28" s="1"/>
  <c r="H68" i="86"/>
  <c r="E3286" i="28" s="1"/>
  <c r="D3286" i="28" s="1"/>
  <c r="I68" i="86"/>
  <c r="E3287" i="28" s="1"/>
  <c r="D3287" i="28" s="1"/>
  <c r="J68" i="86"/>
  <c r="E3288" i="28" s="1"/>
  <c r="D3288" i="28" s="1"/>
  <c r="K68" i="86"/>
  <c r="E3289" i="28" s="1"/>
  <c r="D3289" i="28" s="1"/>
  <c r="L68" i="86"/>
  <c r="E3290" i="28" s="1"/>
  <c r="D3290" i="28" s="1"/>
  <c r="M68" i="86"/>
  <c r="E3291" i="28" s="1"/>
  <c r="D3291" i="28" s="1"/>
  <c r="N68" i="86"/>
  <c r="E3292" i="28" s="1"/>
  <c r="D3292" i="28" s="1"/>
  <c r="O68" i="86"/>
  <c r="E3293" i="28" s="1"/>
  <c r="D3293" i="28" s="1"/>
  <c r="P68" i="86"/>
  <c r="E3294" i="28" s="1"/>
  <c r="D3294" i="28" s="1"/>
  <c r="Q68" i="86"/>
  <c r="E3295" i="28" s="1"/>
  <c r="D3295" i="28" s="1"/>
  <c r="R68" i="86"/>
  <c r="E3296" i="28" s="1"/>
  <c r="D3296" i="28" s="1"/>
  <c r="S68" i="86"/>
  <c r="E3297" i="28" s="1"/>
  <c r="D3297" i="28" s="1"/>
  <c r="T68" i="86"/>
  <c r="E3298" i="28" s="1"/>
  <c r="D3298" i="28" s="1"/>
  <c r="U68" i="86"/>
  <c r="E3299" i="28" s="1"/>
  <c r="D3299" i="28" s="1"/>
  <c r="V68" i="86"/>
  <c r="E3300" i="28" s="1"/>
  <c r="D3300" i="28" s="1"/>
  <c r="W68" i="86"/>
  <c r="E3301" i="28" s="1"/>
  <c r="D3301" i="28" s="1"/>
  <c r="D69" i="86"/>
  <c r="E3302" i="28" s="1"/>
  <c r="D3302" i="28" s="1"/>
  <c r="E69" i="86"/>
  <c r="E3303" i="28" s="1"/>
  <c r="D3303" i="28" s="1"/>
  <c r="F69" i="86"/>
  <c r="E3304" i="28" s="1"/>
  <c r="D3304" i="28" s="1"/>
  <c r="G69" i="86"/>
  <c r="E3305" i="28" s="1"/>
  <c r="D3305" i="28" s="1"/>
  <c r="H69" i="86"/>
  <c r="E3306" i="28" s="1"/>
  <c r="D3306" i="28" s="1"/>
  <c r="I69" i="86"/>
  <c r="E3307" i="28" s="1"/>
  <c r="D3307" i="28" s="1"/>
  <c r="J69" i="86"/>
  <c r="E3308" i="28" s="1"/>
  <c r="D3308" i="28" s="1"/>
  <c r="K69" i="86"/>
  <c r="E3309" i="28" s="1"/>
  <c r="D3309" i="28" s="1"/>
  <c r="L69" i="86"/>
  <c r="E3310" i="28" s="1"/>
  <c r="D3310" i="28" s="1"/>
  <c r="M69" i="86"/>
  <c r="E3311" i="28" s="1"/>
  <c r="D3311" i="28" s="1"/>
  <c r="N69" i="86"/>
  <c r="E3312" i="28" s="1"/>
  <c r="D3312" i="28" s="1"/>
  <c r="O69" i="86"/>
  <c r="E3313" i="28" s="1"/>
  <c r="D3313" i="28" s="1"/>
  <c r="P69" i="86"/>
  <c r="E3314" i="28" s="1"/>
  <c r="D3314" i="28" s="1"/>
  <c r="Q69" i="86"/>
  <c r="E3315" i="28" s="1"/>
  <c r="D3315" i="28" s="1"/>
  <c r="R69" i="86"/>
  <c r="E3316" i="28" s="1"/>
  <c r="D3316" i="28" s="1"/>
  <c r="S69" i="86"/>
  <c r="E3317" i="28" s="1"/>
  <c r="D3317" i="28" s="1"/>
  <c r="T69" i="86"/>
  <c r="E3318" i="28" s="1"/>
  <c r="D3318" i="28" s="1"/>
  <c r="U69" i="86"/>
  <c r="E3319" i="28" s="1"/>
  <c r="D3319" i="28" s="1"/>
  <c r="V69" i="86"/>
  <c r="E3320" i="28" s="1"/>
  <c r="D3320" i="28" s="1"/>
  <c r="W69" i="86"/>
  <c r="E3321" i="28" s="1"/>
  <c r="D3321" i="28" s="1"/>
  <c r="D70" i="86"/>
  <c r="E3322" i="28" s="1"/>
  <c r="D3322" i="28" s="1"/>
  <c r="E70" i="86"/>
  <c r="E3323" i="28" s="1"/>
  <c r="D3323" i="28" s="1"/>
  <c r="F70" i="86"/>
  <c r="E3324" i="28" s="1"/>
  <c r="D3324" i="28" s="1"/>
  <c r="G70" i="86"/>
  <c r="E3325" i="28" s="1"/>
  <c r="D3325" i="28" s="1"/>
  <c r="H70" i="86"/>
  <c r="E3326" i="28" s="1"/>
  <c r="D3326" i="28" s="1"/>
  <c r="I70" i="86"/>
  <c r="E3327" i="28" s="1"/>
  <c r="D3327" i="28" s="1"/>
  <c r="J70" i="86"/>
  <c r="E3328" i="28" s="1"/>
  <c r="D3328" i="28" s="1"/>
  <c r="K70" i="86"/>
  <c r="E3329" i="28" s="1"/>
  <c r="D3329" i="28" s="1"/>
  <c r="L70" i="86"/>
  <c r="E3330" i="28" s="1"/>
  <c r="D3330" i="28" s="1"/>
  <c r="M70" i="86"/>
  <c r="E3331" i="28" s="1"/>
  <c r="D3331" i="28" s="1"/>
  <c r="N70" i="86"/>
  <c r="E3332" i="28" s="1"/>
  <c r="D3332" i="28" s="1"/>
  <c r="O70" i="86"/>
  <c r="E3333" i="28" s="1"/>
  <c r="D3333" i="28" s="1"/>
  <c r="P70" i="86"/>
  <c r="E3334" i="28" s="1"/>
  <c r="D3334" i="28" s="1"/>
  <c r="Q70" i="86"/>
  <c r="E3335" i="28" s="1"/>
  <c r="D3335" i="28" s="1"/>
  <c r="R70" i="86"/>
  <c r="E3336" i="28" s="1"/>
  <c r="D3336" i="28" s="1"/>
  <c r="S70" i="86"/>
  <c r="E3337" i="28" s="1"/>
  <c r="D3337" i="28" s="1"/>
  <c r="T70" i="86"/>
  <c r="E3338" i="28" s="1"/>
  <c r="D3338" i="28" s="1"/>
  <c r="U70" i="86"/>
  <c r="E3339" i="28" s="1"/>
  <c r="D3339" i="28" s="1"/>
  <c r="V70" i="86"/>
  <c r="E3340" i="28" s="1"/>
  <c r="D3340" i="28" s="1"/>
  <c r="W70" i="86"/>
  <c r="E3341" i="28" s="1"/>
  <c r="D3341" i="28" s="1"/>
  <c r="D71" i="86"/>
  <c r="E3342" i="28" s="1"/>
  <c r="D3342" i="28" s="1"/>
  <c r="E71" i="86"/>
  <c r="E3343" i="28" s="1"/>
  <c r="D3343" i="28" s="1"/>
  <c r="F71" i="86"/>
  <c r="E3344" i="28" s="1"/>
  <c r="D3344" i="28" s="1"/>
  <c r="G71" i="86"/>
  <c r="E3345" i="28" s="1"/>
  <c r="D3345" i="28" s="1"/>
  <c r="H71" i="86"/>
  <c r="E3346" i="28" s="1"/>
  <c r="D3346" i="28" s="1"/>
  <c r="I71" i="86"/>
  <c r="E3347" i="28" s="1"/>
  <c r="D3347" i="28" s="1"/>
  <c r="J71" i="86"/>
  <c r="E3348" i="28" s="1"/>
  <c r="D3348" i="28" s="1"/>
  <c r="K71" i="86"/>
  <c r="E3349" i="28" s="1"/>
  <c r="D3349" i="28" s="1"/>
  <c r="L71" i="86"/>
  <c r="E3350" i="28" s="1"/>
  <c r="D3350" i="28" s="1"/>
  <c r="M71" i="86"/>
  <c r="E3351" i="28" s="1"/>
  <c r="D3351" i="28" s="1"/>
  <c r="N71" i="86"/>
  <c r="E3352" i="28" s="1"/>
  <c r="D3352" i="28" s="1"/>
  <c r="O71" i="86"/>
  <c r="E3353" i="28" s="1"/>
  <c r="D3353" i="28" s="1"/>
  <c r="P71" i="86"/>
  <c r="E3354" i="28" s="1"/>
  <c r="D3354" i="28" s="1"/>
  <c r="Q71" i="86"/>
  <c r="E3355" i="28" s="1"/>
  <c r="D3355" i="28" s="1"/>
  <c r="R71" i="86"/>
  <c r="E3356" i="28" s="1"/>
  <c r="D3356" i="28" s="1"/>
  <c r="S71" i="86"/>
  <c r="E3357" i="28" s="1"/>
  <c r="D3357" i="28" s="1"/>
  <c r="T71" i="86"/>
  <c r="E3358" i="28" s="1"/>
  <c r="D3358" i="28" s="1"/>
  <c r="U71" i="86"/>
  <c r="E3359" i="28" s="1"/>
  <c r="D3359" i="28" s="1"/>
  <c r="V71" i="86"/>
  <c r="E3360" i="28" s="1"/>
  <c r="D3360" i="28" s="1"/>
  <c r="W71" i="86"/>
  <c r="E3361" i="28" s="1"/>
  <c r="D3361" i="28" s="1"/>
  <c r="D72" i="86"/>
  <c r="E3362" i="28" s="1"/>
  <c r="D3362" i="28" s="1"/>
  <c r="E72" i="86"/>
  <c r="E3363" i="28" s="1"/>
  <c r="D3363" i="28" s="1"/>
  <c r="F72" i="86"/>
  <c r="E3364" i="28" s="1"/>
  <c r="D3364" i="28" s="1"/>
  <c r="G72" i="86"/>
  <c r="E3365" i="28" s="1"/>
  <c r="D3365" i="28" s="1"/>
  <c r="H72" i="86"/>
  <c r="E3366" i="28" s="1"/>
  <c r="D3366" i="28" s="1"/>
  <c r="I72" i="86"/>
  <c r="E3367" i="28" s="1"/>
  <c r="D3367" i="28" s="1"/>
  <c r="J72" i="86"/>
  <c r="E3368" i="28" s="1"/>
  <c r="D3368" i="28" s="1"/>
  <c r="K72" i="86"/>
  <c r="E3369" i="28" s="1"/>
  <c r="D3369" i="28" s="1"/>
  <c r="L72" i="86"/>
  <c r="E3370" i="28" s="1"/>
  <c r="D3370" i="28" s="1"/>
  <c r="M72" i="86"/>
  <c r="E3371" i="28" s="1"/>
  <c r="D3371" i="28" s="1"/>
  <c r="N72" i="86"/>
  <c r="E3372" i="28" s="1"/>
  <c r="D3372" i="28" s="1"/>
  <c r="O72" i="86"/>
  <c r="E3373" i="28" s="1"/>
  <c r="D3373" i="28" s="1"/>
  <c r="P72" i="86"/>
  <c r="E3374" i="28" s="1"/>
  <c r="D3374" i="28" s="1"/>
  <c r="Q72" i="86"/>
  <c r="E3375" i="28" s="1"/>
  <c r="D3375" i="28" s="1"/>
  <c r="R72" i="86"/>
  <c r="E3376" i="28" s="1"/>
  <c r="D3376" i="28" s="1"/>
  <c r="S72" i="86"/>
  <c r="E3377" i="28" s="1"/>
  <c r="D3377" i="28" s="1"/>
  <c r="T72" i="86"/>
  <c r="E3378" i="28" s="1"/>
  <c r="D3378" i="28" s="1"/>
  <c r="U72" i="86"/>
  <c r="E3379" i="28" s="1"/>
  <c r="D3379" i="28" s="1"/>
  <c r="V72" i="86"/>
  <c r="E3380" i="28" s="1"/>
  <c r="D3380" i="28" s="1"/>
  <c r="W72" i="86"/>
  <c r="E3381" i="28" s="1"/>
  <c r="D3381" i="28" s="1"/>
  <c r="D73" i="86"/>
  <c r="E73" i="86"/>
  <c r="F73" i="86"/>
  <c r="G73" i="86"/>
  <c r="H73" i="86"/>
  <c r="I73" i="86"/>
  <c r="J73" i="86"/>
  <c r="K73" i="86"/>
  <c r="L73" i="86"/>
  <c r="M73" i="86"/>
  <c r="N73" i="86"/>
  <c r="O73" i="86"/>
  <c r="P73" i="86"/>
  <c r="Q73" i="86"/>
  <c r="R73" i="86"/>
  <c r="S73" i="86"/>
  <c r="T73" i="86"/>
  <c r="U73" i="86"/>
  <c r="V73" i="86"/>
  <c r="W73" i="86"/>
  <c r="D74" i="86"/>
  <c r="E74" i="86"/>
  <c r="F74" i="86"/>
  <c r="G74" i="86"/>
  <c r="H74" i="86"/>
  <c r="I74" i="86"/>
  <c r="J74" i="86"/>
  <c r="K74" i="86"/>
  <c r="L74" i="86"/>
  <c r="M74" i="86"/>
  <c r="N74" i="86"/>
  <c r="O74" i="86"/>
  <c r="P74" i="86"/>
  <c r="Q74" i="86"/>
  <c r="R74" i="86"/>
  <c r="S74" i="86"/>
  <c r="T74" i="86"/>
  <c r="U74" i="86"/>
  <c r="V74" i="86"/>
  <c r="W74" i="86"/>
  <c r="D75" i="86"/>
  <c r="E75" i="86"/>
  <c r="F75" i="86"/>
  <c r="G75" i="86"/>
  <c r="H75" i="86"/>
  <c r="I75" i="86"/>
  <c r="J75" i="86"/>
  <c r="K75" i="86"/>
  <c r="L75" i="86"/>
  <c r="M75" i="86"/>
  <c r="N75" i="86"/>
  <c r="O75" i="86"/>
  <c r="P75" i="86"/>
  <c r="Q75" i="86"/>
  <c r="R75" i="86"/>
  <c r="S75" i="86"/>
  <c r="T75" i="86"/>
  <c r="U75" i="86"/>
  <c r="V75" i="86"/>
  <c r="W75" i="86"/>
  <c r="D76" i="86"/>
  <c r="E76" i="86"/>
  <c r="F76" i="86"/>
  <c r="G76" i="86"/>
  <c r="H76" i="86"/>
  <c r="I76" i="86"/>
  <c r="J76" i="86"/>
  <c r="K76" i="86"/>
  <c r="L76" i="86"/>
  <c r="M76" i="86"/>
  <c r="N76" i="86"/>
  <c r="O76" i="86"/>
  <c r="P76" i="86"/>
  <c r="Q76" i="86"/>
  <c r="R76" i="86"/>
  <c r="S76" i="86"/>
  <c r="T76" i="86"/>
  <c r="U76" i="86"/>
  <c r="V76" i="86"/>
  <c r="W76" i="86"/>
  <c r="D77" i="86"/>
  <c r="E77" i="86"/>
  <c r="F77" i="86"/>
  <c r="G77" i="86"/>
  <c r="H77" i="86"/>
  <c r="I77" i="86"/>
  <c r="J77" i="86"/>
  <c r="K77" i="86"/>
  <c r="L77" i="86"/>
  <c r="M77" i="86"/>
  <c r="N77" i="86"/>
  <c r="O77" i="86"/>
  <c r="P77" i="86"/>
  <c r="Q77" i="86"/>
  <c r="R77" i="86"/>
  <c r="S77" i="86"/>
  <c r="T77" i="86"/>
  <c r="U77" i="86"/>
  <c r="V77" i="86"/>
  <c r="W77" i="86"/>
  <c r="D78" i="86"/>
  <c r="E78" i="86"/>
  <c r="F78" i="86"/>
  <c r="G78" i="86"/>
  <c r="H78" i="86"/>
  <c r="I78" i="86"/>
  <c r="J78" i="86"/>
  <c r="K78" i="86"/>
  <c r="L78" i="86"/>
  <c r="M78" i="86"/>
  <c r="N78" i="86"/>
  <c r="O78" i="86"/>
  <c r="P78" i="86"/>
  <c r="Q78" i="86"/>
  <c r="R78" i="86"/>
  <c r="S78" i="86"/>
  <c r="T78" i="86"/>
  <c r="U78" i="86"/>
  <c r="V78" i="86"/>
  <c r="W78" i="86"/>
  <c r="E1476" i="28" l="1"/>
  <c r="E3476" i="28"/>
  <c r="D3476" i="28" s="1"/>
  <c r="E1976" i="28"/>
  <c r="D1976" i="28" s="1"/>
  <c r="E2976" i="28"/>
  <c r="D2976" i="28" s="1"/>
  <c r="E2476" i="28"/>
  <c r="D2476" i="28" s="1"/>
  <c r="E476" i="28"/>
  <c r="D476" i="28" s="1"/>
  <c r="E976" i="28"/>
  <c r="D976" i="28" s="1"/>
  <c r="E1958" i="28"/>
  <c r="D1958" i="28" s="1"/>
  <c r="E458" i="28"/>
  <c r="D458" i="28" s="1"/>
  <c r="E3458" i="28"/>
  <c r="D3458" i="28" s="1"/>
  <c r="E2958" i="28"/>
  <c r="D2958" i="28" s="1"/>
  <c r="E2458" i="28"/>
  <c r="D2458" i="28" s="1"/>
  <c r="E1458" i="28"/>
  <c r="D1458" i="28" s="1"/>
  <c r="E958" i="28"/>
  <c r="D958" i="28" s="1"/>
  <c r="E434" i="28"/>
  <c r="D434" i="28" s="1"/>
  <c r="E2934" i="28"/>
  <c r="D2934" i="28" s="1"/>
  <c r="E934" i="28"/>
  <c r="D934" i="28" s="1"/>
  <c r="E1434" i="28"/>
  <c r="D1434" i="28" s="1"/>
  <c r="E2434" i="28"/>
  <c r="D2434" i="28" s="1"/>
  <c r="E3434" i="28"/>
  <c r="D3434" i="28" s="1"/>
  <c r="E1934" i="28"/>
  <c r="D1934" i="28" s="1"/>
  <c r="E1928" i="28"/>
  <c r="D1928" i="28" s="1"/>
  <c r="E2428" i="28"/>
  <c r="D2428" i="28" s="1"/>
  <c r="E2928" i="28"/>
  <c r="D2928" i="28" s="1"/>
  <c r="E3428" i="28"/>
  <c r="D3428" i="28" s="1"/>
  <c r="E428" i="28"/>
  <c r="D428" i="28" s="1"/>
  <c r="E1428" i="28"/>
  <c r="D1428" i="28" s="1"/>
  <c r="E928" i="28"/>
  <c r="D928" i="28" s="1"/>
  <c r="E1416" i="28"/>
  <c r="D1416" i="28" s="1"/>
  <c r="E916" i="28"/>
  <c r="D916" i="28" s="1"/>
  <c r="E1916" i="28"/>
  <c r="D1916" i="28" s="1"/>
  <c r="E2916" i="28"/>
  <c r="D2916" i="28" s="1"/>
  <c r="E3416" i="28"/>
  <c r="D3416" i="28" s="1"/>
  <c r="E2416" i="28"/>
  <c r="D2416" i="28" s="1"/>
  <c r="E416" i="28"/>
  <c r="D416" i="28" s="1"/>
  <c r="E2493" i="28"/>
  <c r="D2493" i="28" s="1"/>
  <c r="E1493" i="28"/>
  <c r="D1493" i="28" s="1"/>
  <c r="E493" i="28"/>
  <c r="D493" i="28" s="1"/>
  <c r="E993" i="28"/>
  <c r="D993" i="28" s="1"/>
  <c r="E1993" i="28"/>
  <c r="D1993" i="28" s="1"/>
  <c r="E3493" i="28"/>
  <c r="D3493" i="28" s="1"/>
  <c r="E2993" i="28"/>
  <c r="D2993" i="28" s="1"/>
  <c r="E481" i="28"/>
  <c r="D481" i="28" s="1"/>
  <c r="E981" i="28"/>
  <c r="D981" i="28" s="1"/>
  <c r="E2981" i="28"/>
  <c r="D2981" i="28" s="1"/>
  <c r="E3481" i="28"/>
  <c r="D3481" i="28" s="1"/>
  <c r="E1981" i="28"/>
  <c r="D1981" i="28" s="1"/>
  <c r="E1481" i="28"/>
  <c r="D1481" i="28" s="1"/>
  <c r="E2481" i="28"/>
  <c r="D2481" i="28" s="1"/>
  <c r="E963" i="28"/>
  <c r="D963" i="28" s="1"/>
  <c r="E463" i="28"/>
  <c r="D463" i="28" s="1"/>
  <c r="E2963" i="28"/>
  <c r="D2963" i="28" s="1"/>
  <c r="E2463" i="28"/>
  <c r="D2463" i="28" s="1"/>
  <c r="E1963" i="28"/>
  <c r="D1963" i="28" s="1"/>
  <c r="E3463" i="28"/>
  <c r="D3463" i="28" s="1"/>
  <c r="E1463" i="28"/>
  <c r="D1463" i="28" s="1"/>
  <c r="E2939" i="28"/>
  <c r="D2939" i="28" s="1"/>
  <c r="E439" i="28"/>
  <c r="D439" i="28" s="1"/>
  <c r="E1439" i="28"/>
  <c r="D1439" i="28" s="1"/>
  <c r="E2439" i="28"/>
  <c r="D2439" i="28" s="1"/>
  <c r="E3439" i="28"/>
  <c r="D3439" i="28" s="1"/>
  <c r="E1939" i="28"/>
  <c r="D1939" i="28" s="1"/>
  <c r="E939" i="28"/>
  <c r="D939" i="28" s="1"/>
  <c r="E2915" i="28"/>
  <c r="D2915" i="28" s="1"/>
  <c r="E2415" i="28"/>
  <c r="D2415" i="28" s="1"/>
  <c r="E915" i="28"/>
  <c r="D915" i="28" s="1"/>
  <c r="E415" i="28"/>
  <c r="D415" i="28" s="1"/>
  <c r="E1915" i="28"/>
  <c r="D1915" i="28" s="1"/>
  <c r="E1415" i="28"/>
  <c r="D1415" i="28" s="1"/>
  <c r="E3415" i="28"/>
  <c r="D3415" i="28" s="1"/>
  <c r="E3501" i="28"/>
  <c r="D3501" i="28" s="1"/>
  <c r="E1501" i="28"/>
  <c r="D1501" i="28" s="1"/>
  <c r="E2501" i="28"/>
  <c r="D2501" i="28" s="1"/>
  <c r="E1001" i="28"/>
  <c r="D1001" i="28" s="1"/>
  <c r="E3001" i="28"/>
  <c r="D3001" i="28" s="1"/>
  <c r="E501" i="28"/>
  <c r="D501" i="28" s="1"/>
  <c r="E2001" i="28"/>
  <c r="D2001" i="28" s="1"/>
  <c r="E2995" i="28"/>
  <c r="D2995" i="28" s="1"/>
  <c r="E1995" i="28"/>
  <c r="D1995" i="28" s="1"/>
  <c r="E3495" i="28"/>
  <c r="D3495" i="28" s="1"/>
  <c r="E495" i="28"/>
  <c r="D495" i="28" s="1"/>
  <c r="E995" i="28"/>
  <c r="D995" i="28" s="1"/>
  <c r="E1495" i="28"/>
  <c r="D1495" i="28" s="1"/>
  <c r="E2495" i="28"/>
  <c r="D2495" i="28" s="1"/>
  <c r="E2989" i="28"/>
  <c r="D2989" i="28" s="1"/>
  <c r="E1489" i="28"/>
  <c r="D1489" i="28" s="1"/>
  <c r="E1989" i="28"/>
  <c r="D1989" i="28" s="1"/>
  <c r="E489" i="28"/>
  <c r="D489" i="28" s="1"/>
  <c r="E3489" i="28"/>
  <c r="D3489" i="28" s="1"/>
  <c r="E2489" i="28"/>
  <c r="D2489" i="28" s="1"/>
  <c r="E989" i="28"/>
  <c r="D989" i="28" s="1"/>
  <c r="E3483" i="28"/>
  <c r="D3483" i="28" s="1"/>
  <c r="E1983" i="28"/>
  <c r="D1983" i="28" s="1"/>
  <c r="E2983" i="28"/>
  <c r="D2983" i="28" s="1"/>
  <c r="E483" i="28"/>
  <c r="D483" i="28" s="1"/>
  <c r="E2483" i="28"/>
  <c r="D2483" i="28" s="1"/>
  <c r="E1483" i="28"/>
  <c r="D1483" i="28" s="1"/>
  <c r="E983" i="28"/>
  <c r="D983" i="28" s="1"/>
  <c r="E3477" i="28"/>
  <c r="D3477" i="28" s="1"/>
  <c r="E2977" i="28"/>
  <c r="D2977" i="28" s="1"/>
  <c r="E977" i="28"/>
  <c r="D977" i="28" s="1"/>
  <c r="E1977" i="28"/>
  <c r="D1977" i="28" s="1"/>
  <c r="E1477" i="28"/>
  <c r="D1477" i="28" s="1"/>
  <c r="E477" i="28"/>
  <c r="D477" i="28" s="1"/>
  <c r="E2477" i="28"/>
  <c r="D2477" i="28" s="1"/>
  <c r="E2471" i="28"/>
  <c r="D2471" i="28" s="1"/>
  <c r="E3471" i="28"/>
  <c r="D3471" i="28" s="1"/>
  <c r="E2971" i="28"/>
  <c r="D2971" i="28" s="1"/>
  <c r="E471" i="28"/>
  <c r="D471" i="28" s="1"/>
  <c r="E1971" i="28"/>
  <c r="D1971" i="28" s="1"/>
  <c r="E971" i="28"/>
  <c r="D971" i="28" s="1"/>
  <c r="E1471" i="28"/>
  <c r="D1471" i="28" s="1"/>
  <c r="E3465" i="28"/>
  <c r="D3465" i="28" s="1"/>
  <c r="E2965" i="28"/>
  <c r="D2965" i="28" s="1"/>
  <c r="E1965" i="28"/>
  <c r="D1965" i="28" s="1"/>
  <c r="E1465" i="28"/>
  <c r="D1465" i="28" s="1"/>
  <c r="E2465" i="28"/>
  <c r="D2465" i="28" s="1"/>
  <c r="E965" i="28"/>
  <c r="D965" i="28" s="1"/>
  <c r="E465" i="28"/>
  <c r="D465" i="28" s="1"/>
  <c r="E2959" i="28"/>
  <c r="D2959" i="28" s="1"/>
  <c r="E2459" i="28"/>
  <c r="D2459" i="28" s="1"/>
  <c r="E1459" i="28"/>
  <c r="D1459" i="28" s="1"/>
  <c r="E1959" i="28"/>
  <c r="D1959" i="28" s="1"/>
  <c r="E3459" i="28"/>
  <c r="D3459" i="28" s="1"/>
  <c r="E459" i="28"/>
  <c r="D459" i="28" s="1"/>
  <c r="E959" i="28"/>
  <c r="D959" i="28" s="1"/>
  <c r="E1953" i="28"/>
  <c r="D1953" i="28" s="1"/>
  <c r="E1453" i="28"/>
  <c r="D1453" i="28" s="1"/>
  <c r="E953" i="28"/>
  <c r="D953" i="28" s="1"/>
  <c r="E2453" i="28"/>
  <c r="D2453" i="28" s="1"/>
  <c r="E3453" i="28"/>
  <c r="D3453" i="28" s="1"/>
  <c r="E2953" i="28"/>
  <c r="D2953" i="28" s="1"/>
  <c r="E453" i="28"/>
  <c r="D453" i="28" s="1"/>
  <c r="E1447" i="28"/>
  <c r="D1447" i="28" s="1"/>
  <c r="E1947" i="28"/>
  <c r="D1947" i="28" s="1"/>
  <c r="E447" i="28"/>
  <c r="D447" i="28" s="1"/>
  <c r="E3447" i="28"/>
  <c r="D3447" i="28" s="1"/>
  <c r="E2447" i="28"/>
  <c r="D2447" i="28" s="1"/>
  <c r="E947" i="28"/>
  <c r="D947" i="28" s="1"/>
  <c r="E2947" i="28"/>
  <c r="D2947" i="28" s="1"/>
  <c r="E3441" i="28"/>
  <c r="D3441" i="28" s="1"/>
  <c r="E2941" i="28"/>
  <c r="D2941" i="28" s="1"/>
  <c r="E1941" i="28"/>
  <c r="D1941" i="28" s="1"/>
  <c r="E2441" i="28"/>
  <c r="D2441" i="28" s="1"/>
  <c r="E1441" i="28"/>
  <c r="D1441" i="28" s="1"/>
  <c r="E441" i="28"/>
  <c r="D441" i="28" s="1"/>
  <c r="E941" i="28"/>
  <c r="D941" i="28" s="1"/>
  <c r="E2935" i="28"/>
  <c r="D2935" i="28" s="1"/>
  <c r="E1935" i="28"/>
  <c r="D1935" i="28" s="1"/>
  <c r="E2435" i="28"/>
  <c r="D2435" i="28" s="1"/>
  <c r="E3435" i="28"/>
  <c r="D3435" i="28" s="1"/>
  <c r="E935" i="28"/>
  <c r="D935" i="28" s="1"/>
  <c r="E1435" i="28"/>
  <c r="D1435" i="28" s="1"/>
  <c r="E435" i="28"/>
  <c r="D435" i="28" s="1"/>
  <c r="E2929" i="28"/>
  <c r="D2929" i="28" s="1"/>
  <c r="E1429" i="28"/>
  <c r="D1429" i="28" s="1"/>
  <c r="E1929" i="28"/>
  <c r="D1929" i="28" s="1"/>
  <c r="E429" i="28"/>
  <c r="D429" i="28" s="1"/>
  <c r="E3429" i="28"/>
  <c r="D3429" i="28" s="1"/>
  <c r="E2429" i="28"/>
  <c r="D2429" i="28" s="1"/>
  <c r="E929" i="28"/>
  <c r="D929" i="28" s="1"/>
  <c r="E1923" i="28"/>
  <c r="D1923" i="28" s="1"/>
  <c r="E2423" i="28"/>
  <c r="D2423" i="28" s="1"/>
  <c r="E1423" i="28"/>
  <c r="D1423" i="28" s="1"/>
  <c r="E923" i="28"/>
  <c r="D923" i="28" s="1"/>
  <c r="E423" i="28"/>
  <c r="D423" i="28" s="1"/>
  <c r="E3423" i="28"/>
  <c r="D3423" i="28" s="1"/>
  <c r="E2923" i="28"/>
  <c r="D2923" i="28" s="1"/>
  <c r="E3417" i="28"/>
  <c r="D3417" i="28" s="1"/>
  <c r="E1917" i="28"/>
  <c r="D1917" i="28" s="1"/>
  <c r="E417" i="28"/>
  <c r="D417" i="28" s="1"/>
  <c r="E2417" i="28"/>
  <c r="D2417" i="28" s="1"/>
  <c r="E917" i="28"/>
  <c r="D917" i="28" s="1"/>
  <c r="E2917" i="28"/>
  <c r="D2917" i="28" s="1"/>
  <c r="E1417" i="28"/>
  <c r="D1417" i="28" s="1"/>
  <c r="E2411" i="28"/>
  <c r="D2411" i="28" s="1"/>
  <c r="E2911" i="28"/>
  <c r="D2911" i="28" s="1"/>
  <c r="E1911" i="28"/>
  <c r="D1911" i="28" s="1"/>
  <c r="E3411" i="28"/>
  <c r="D3411" i="28" s="1"/>
  <c r="E411" i="28"/>
  <c r="D411" i="28" s="1"/>
  <c r="E1411" i="28"/>
  <c r="D1411" i="28" s="1"/>
  <c r="E911" i="28"/>
  <c r="D911" i="28" s="1"/>
  <c r="E2905" i="28"/>
  <c r="D2905" i="28" s="1"/>
  <c r="E1405" i="28"/>
  <c r="D1405" i="28" s="1"/>
  <c r="E2405" i="28"/>
  <c r="D2405" i="28" s="1"/>
  <c r="E405" i="28"/>
  <c r="D405" i="28" s="1"/>
  <c r="E3405" i="28"/>
  <c r="D3405" i="28" s="1"/>
  <c r="E1905" i="28"/>
  <c r="D1905" i="28" s="1"/>
  <c r="E905" i="28"/>
  <c r="D905" i="28" s="1"/>
  <c r="E2488" i="28"/>
  <c r="D2488" i="28" s="1"/>
  <c r="E1488" i="28"/>
  <c r="D1488" i="28" s="1"/>
  <c r="E3488" i="28"/>
  <c r="D3488" i="28" s="1"/>
  <c r="E488" i="28"/>
  <c r="D488" i="28" s="1"/>
  <c r="E988" i="28"/>
  <c r="D988" i="28" s="1"/>
  <c r="E1988" i="28"/>
  <c r="D1988" i="28" s="1"/>
  <c r="E2988" i="28"/>
  <c r="D2988" i="28" s="1"/>
  <c r="E2952" i="28"/>
  <c r="D2952" i="28" s="1"/>
  <c r="E452" i="28"/>
  <c r="D452" i="28" s="1"/>
  <c r="E1452" i="28"/>
  <c r="D1452" i="28" s="1"/>
  <c r="E3452" i="28"/>
  <c r="D3452" i="28" s="1"/>
  <c r="E952" i="28"/>
  <c r="D952" i="28" s="1"/>
  <c r="E1952" i="28"/>
  <c r="D1952" i="28" s="1"/>
  <c r="E2452" i="28"/>
  <c r="D2452" i="28" s="1"/>
  <c r="E2404" i="28"/>
  <c r="D2404" i="28" s="1"/>
  <c r="E1904" i="28"/>
  <c r="D1904" i="28" s="1"/>
  <c r="E3404" i="28"/>
  <c r="D3404" i="28" s="1"/>
  <c r="E2904" i="28"/>
  <c r="D2904" i="28" s="1"/>
  <c r="E1404" i="28"/>
  <c r="D1404" i="28" s="1"/>
  <c r="E904" i="28"/>
  <c r="D904" i="28" s="1"/>
  <c r="E404" i="28"/>
  <c r="D404" i="28" s="1"/>
  <c r="E3000" i="28"/>
  <c r="D3000" i="28" s="1"/>
  <c r="E500" i="28"/>
  <c r="D500" i="28" s="1"/>
  <c r="E3500" i="28"/>
  <c r="D3500" i="28" s="1"/>
  <c r="E1500" i="28"/>
  <c r="D1500" i="28" s="1"/>
  <c r="E2000" i="28"/>
  <c r="D2000" i="28" s="1"/>
  <c r="E1000" i="28"/>
  <c r="D1000" i="28" s="1"/>
  <c r="E2500" i="28"/>
  <c r="D2500" i="28" s="1"/>
  <c r="E1910" i="28"/>
  <c r="D1910" i="28" s="1"/>
  <c r="E2910" i="28"/>
  <c r="D2910" i="28" s="1"/>
  <c r="E1410" i="28"/>
  <c r="D1410" i="28" s="1"/>
  <c r="E410" i="28"/>
  <c r="D410" i="28" s="1"/>
  <c r="E2410" i="28"/>
  <c r="D2410" i="28" s="1"/>
  <c r="E910" i="28"/>
  <c r="D910" i="28" s="1"/>
  <c r="E3410" i="28"/>
  <c r="D3410" i="28" s="1"/>
  <c r="E2994" i="28"/>
  <c r="D2994" i="28" s="1"/>
  <c r="E994" i="28"/>
  <c r="D994" i="28" s="1"/>
  <c r="E1494" i="28"/>
  <c r="D1494" i="28" s="1"/>
  <c r="E2494" i="28"/>
  <c r="D2494" i="28" s="1"/>
  <c r="E3494" i="28"/>
  <c r="D3494" i="28" s="1"/>
  <c r="E1994" i="28"/>
  <c r="D1994" i="28" s="1"/>
  <c r="E494" i="28"/>
  <c r="D494" i="28" s="1"/>
  <c r="E970" i="28"/>
  <c r="D970" i="28" s="1"/>
  <c r="E2970" i="28"/>
  <c r="D2970" i="28" s="1"/>
  <c r="E470" i="28"/>
  <c r="D470" i="28" s="1"/>
  <c r="E3470" i="28"/>
  <c r="D3470" i="28" s="1"/>
  <c r="E1470" i="28"/>
  <c r="D1470" i="28" s="1"/>
  <c r="E2470" i="28"/>
  <c r="D2470" i="28" s="1"/>
  <c r="E1970" i="28"/>
  <c r="D1970" i="28" s="1"/>
  <c r="E2440" i="28"/>
  <c r="D2440" i="28" s="1"/>
  <c r="E2940" i="28"/>
  <c r="D2940" i="28" s="1"/>
  <c r="E940" i="28"/>
  <c r="D940" i="28" s="1"/>
  <c r="E1440" i="28"/>
  <c r="D1440" i="28" s="1"/>
  <c r="E3440" i="28"/>
  <c r="D3440" i="28" s="1"/>
  <c r="E1940" i="28"/>
  <c r="D1940" i="28" s="1"/>
  <c r="E440" i="28"/>
  <c r="D440" i="28" s="1"/>
  <c r="E999" i="28"/>
  <c r="D999" i="28" s="1"/>
  <c r="E2999" i="28"/>
  <c r="D2999" i="28" s="1"/>
  <c r="E499" i="28"/>
  <c r="D499" i="28" s="1"/>
  <c r="E1499" i="28"/>
  <c r="D1499" i="28" s="1"/>
  <c r="E1999" i="28"/>
  <c r="D1999" i="28" s="1"/>
  <c r="E3499" i="28"/>
  <c r="D3499" i="28" s="1"/>
  <c r="E2499" i="28"/>
  <c r="D2499" i="28" s="1"/>
  <c r="E2951" i="28"/>
  <c r="D2951" i="28" s="1"/>
  <c r="E1451" i="28"/>
  <c r="D1451" i="28" s="1"/>
  <c r="E2451" i="28"/>
  <c r="D2451" i="28" s="1"/>
  <c r="E951" i="28"/>
  <c r="D951" i="28" s="1"/>
  <c r="E451" i="28"/>
  <c r="D451" i="28" s="1"/>
  <c r="E3451" i="28"/>
  <c r="D3451" i="28" s="1"/>
  <c r="E1951" i="28"/>
  <c r="D1951" i="28" s="1"/>
  <c r="E2498" i="28"/>
  <c r="D2498" i="28" s="1"/>
  <c r="E498" i="28"/>
  <c r="D498" i="28" s="1"/>
  <c r="E2998" i="28"/>
  <c r="D2998" i="28" s="1"/>
  <c r="E998" i="28"/>
  <c r="D998" i="28" s="1"/>
  <c r="E3498" i="28"/>
  <c r="D3498" i="28" s="1"/>
  <c r="E1998" i="28"/>
  <c r="D1998" i="28" s="1"/>
  <c r="E1498" i="28"/>
  <c r="D1498" i="28" s="1"/>
  <c r="E992" i="28"/>
  <c r="D992" i="28" s="1"/>
  <c r="E3492" i="28"/>
  <c r="D3492" i="28" s="1"/>
  <c r="E2492" i="28"/>
  <c r="D2492" i="28" s="1"/>
  <c r="E1492" i="28"/>
  <c r="D1492" i="28" s="1"/>
  <c r="E1992" i="28"/>
  <c r="D1992" i="28" s="1"/>
  <c r="E2992" i="28"/>
  <c r="D2992" i="28" s="1"/>
  <c r="E492" i="28"/>
  <c r="D492" i="28" s="1"/>
  <c r="E2986" i="28"/>
  <c r="D2986" i="28" s="1"/>
  <c r="E1486" i="28"/>
  <c r="D1486" i="28" s="1"/>
  <c r="E486" i="28"/>
  <c r="D486" i="28" s="1"/>
  <c r="E1986" i="28"/>
  <c r="D1986" i="28" s="1"/>
  <c r="E2486" i="28"/>
  <c r="D2486" i="28" s="1"/>
  <c r="E986" i="28"/>
  <c r="D986" i="28" s="1"/>
  <c r="E3486" i="28"/>
  <c r="D3486" i="28" s="1"/>
  <c r="E3480" i="28"/>
  <c r="D3480" i="28" s="1"/>
  <c r="E2980" i="28"/>
  <c r="D2980" i="28" s="1"/>
  <c r="E1980" i="28"/>
  <c r="D1980" i="28" s="1"/>
  <c r="E2480" i="28"/>
  <c r="D2480" i="28" s="1"/>
  <c r="E980" i="28"/>
  <c r="D980" i="28" s="1"/>
  <c r="E480" i="28"/>
  <c r="D480" i="28" s="1"/>
  <c r="E1480" i="28"/>
  <c r="D1480" i="28" s="1"/>
  <c r="E2474" i="28"/>
  <c r="D2474" i="28" s="1"/>
  <c r="E1474" i="28"/>
  <c r="D1474" i="28" s="1"/>
  <c r="E1974" i="28"/>
  <c r="D1974" i="28" s="1"/>
  <c r="E474" i="28"/>
  <c r="D474" i="28" s="1"/>
  <c r="E974" i="28"/>
  <c r="D974" i="28" s="1"/>
  <c r="E3474" i="28"/>
  <c r="D3474" i="28" s="1"/>
  <c r="E2974" i="28"/>
  <c r="D2974" i="28" s="1"/>
  <c r="E1468" i="28"/>
  <c r="D1468" i="28" s="1"/>
  <c r="E468" i="28"/>
  <c r="D468" i="28" s="1"/>
  <c r="E1968" i="28"/>
  <c r="D1968" i="28" s="1"/>
  <c r="E2468" i="28"/>
  <c r="D2468" i="28" s="1"/>
  <c r="E2968" i="28"/>
  <c r="D2968" i="28" s="1"/>
  <c r="E3468" i="28"/>
  <c r="D3468" i="28" s="1"/>
  <c r="E968" i="28"/>
  <c r="D968" i="28" s="1"/>
  <c r="E962" i="28"/>
  <c r="D962" i="28" s="1"/>
  <c r="E3462" i="28"/>
  <c r="D3462" i="28" s="1"/>
  <c r="E2462" i="28"/>
  <c r="D2462" i="28" s="1"/>
  <c r="E462" i="28"/>
  <c r="D462" i="28" s="1"/>
  <c r="E1462" i="28"/>
  <c r="D1462" i="28" s="1"/>
  <c r="E1962" i="28"/>
  <c r="D1962" i="28" s="1"/>
  <c r="E2962" i="28"/>
  <c r="D2962" i="28" s="1"/>
  <c r="E456" i="28"/>
  <c r="D456" i="28" s="1"/>
  <c r="E3456" i="28"/>
  <c r="D3456" i="28" s="1"/>
  <c r="E2956" i="28"/>
  <c r="D2956" i="28" s="1"/>
  <c r="E1456" i="28"/>
  <c r="D1456" i="28" s="1"/>
  <c r="E2456" i="28"/>
  <c r="D2456" i="28" s="1"/>
  <c r="E1956" i="28"/>
  <c r="D1956" i="28" s="1"/>
  <c r="E956" i="28"/>
  <c r="D956" i="28" s="1"/>
  <c r="E1950" i="28"/>
  <c r="D1950" i="28" s="1"/>
  <c r="E950" i="28"/>
  <c r="D950" i="28" s="1"/>
  <c r="E450" i="28"/>
  <c r="D450" i="28" s="1"/>
  <c r="E2950" i="28"/>
  <c r="D2950" i="28" s="1"/>
  <c r="E1450" i="28"/>
  <c r="D1450" i="28" s="1"/>
  <c r="E2450" i="28"/>
  <c r="D2450" i="28" s="1"/>
  <c r="E3450" i="28"/>
  <c r="D3450" i="28" s="1"/>
  <c r="E3444" i="28"/>
  <c r="D3444" i="28" s="1"/>
  <c r="E2944" i="28"/>
  <c r="D2944" i="28" s="1"/>
  <c r="E1944" i="28"/>
  <c r="D1944" i="28" s="1"/>
  <c r="E2444" i="28"/>
  <c r="D2444" i="28" s="1"/>
  <c r="E444" i="28"/>
  <c r="D444" i="28" s="1"/>
  <c r="E944" i="28"/>
  <c r="D944" i="28" s="1"/>
  <c r="E1444" i="28"/>
  <c r="D1444" i="28" s="1"/>
  <c r="E1938" i="28"/>
  <c r="D1938" i="28" s="1"/>
  <c r="E3438" i="28"/>
  <c r="D3438" i="28" s="1"/>
  <c r="E438" i="28"/>
  <c r="D438" i="28" s="1"/>
  <c r="E938" i="28"/>
  <c r="D938" i="28" s="1"/>
  <c r="E2438" i="28"/>
  <c r="D2438" i="28" s="1"/>
  <c r="E2938" i="28"/>
  <c r="D2938" i="28" s="1"/>
  <c r="E1438" i="28"/>
  <c r="D1438" i="28" s="1"/>
  <c r="E3432" i="28"/>
  <c r="D3432" i="28" s="1"/>
  <c r="E932" i="28"/>
  <c r="D932" i="28" s="1"/>
  <c r="E432" i="28"/>
  <c r="D432" i="28" s="1"/>
  <c r="E1932" i="28"/>
  <c r="D1932" i="28" s="1"/>
  <c r="E2932" i="28"/>
  <c r="D2932" i="28" s="1"/>
  <c r="E1432" i="28"/>
  <c r="D1432" i="28" s="1"/>
  <c r="E2432" i="28"/>
  <c r="D2432" i="28" s="1"/>
  <c r="E3426" i="28"/>
  <c r="D3426" i="28" s="1"/>
  <c r="E1926" i="28"/>
  <c r="D1926" i="28" s="1"/>
  <c r="E926" i="28"/>
  <c r="D926" i="28" s="1"/>
  <c r="E2926" i="28"/>
  <c r="D2926" i="28" s="1"/>
  <c r="E426" i="28"/>
  <c r="D426" i="28" s="1"/>
  <c r="E2426" i="28"/>
  <c r="D2426" i="28" s="1"/>
  <c r="E1426" i="28"/>
  <c r="D1426" i="28" s="1"/>
  <c r="E2420" i="28"/>
  <c r="D2420" i="28" s="1"/>
  <c r="E920" i="28"/>
  <c r="D920" i="28" s="1"/>
  <c r="E2920" i="28"/>
  <c r="D2920" i="28" s="1"/>
  <c r="E3420" i="28"/>
  <c r="D3420" i="28" s="1"/>
  <c r="E420" i="28"/>
  <c r="D420" i="28" s="1"/>
  <c r="E1920" i="28"/>
  <c r="D1920" i="28" s="1"/>
  <c r="E1420" i="28"/>
  <c r="D1420" i="28" s="1"/>
  <c r="E2414" i="28"/>
  <c r="D2414" i="28" s="1"/>
  <c r="E2914" i="28"/>
  <c r="D2914" i="28" s="1"/>
  <c r="E414" i="28"/>
  <c r="D414" i="28" s="1"/>
  <c r="E3414" i="28"/>
  <c r="D3414" i="28" s="1"/>
  <c r="E914" i="28"/>
  <c r="D914" i="28" s="1"/>
  <c r="E1914" i="28"/>
  <c r="D1914" i="28" s="1"/>
  <c r="E1414" i="28"/>
  <c r="D1414" i="28" s="1"/>
  <c r="E1908" i="28"/>
  <c r="D1908" i="28" s="1"/>
  <c r="E2908" i="28"/>
  <c r="D2908" i="28" s="1"/>
  <c r="E408" i="28"/>
  <c r="D408" i="28" s="1"/>
  <c r="E1408" i="28"/>
  <c r="D1408" i="28" s="1"/>
  <c r="E3408" i="28"/>
  <c r="D3408" i="28" s="1"/>
  <c r="E2408" i="28"/>
  <c r="D2408" i="28" s="1"/>
  <c r="E908" i="28"/>
  <c r="D908" i="28" s="1"/>
  <c r="E1402" i="28"/>
  <c r="D1402" i="28" s="1"/>
  <c r="E3402" i="28"/>
  <c r="D3402" i="28" s="1"/>
  <c r="E2402" i="28"/>
  <c r="D2402" i="28" s="1"/>
  <c r="E902" i="28"/>
  <c r="D902" i="28" s="1"/>
  <c r="E2902" i="28"/>
  <c r="D2902" i="28" s="1"/>
  <c r="E402" i="28"/>
  <c r="D402" i="28" s="1"/>
  <c r="E1902" i="28"/>
  <c r="D1902" i="28" s="1"/>
  <c r="E1482" i="28"/>
  <c r="D1482" i="28" s="1"/>
  <c r="E2482" i="28"/>
  <c r="D2482" i="28" s="1"/>
  <c r="E1982" i="28"/>
  <c r="D1982" i="28" s="1"/>
  <c r="E482" i="28"/>
  <c r="D482" i="28" s="1"/>
  <c r="E982" i="28"/>
  <c r="D982" i="28" s="1"/>
  <c r="E3482" i="28"/>
  <c r="D3482" i="28" s="1"/>
  <c r="E2982" i="28"/>
  <c r="D2982" i="28" s="1"/>
  <c r="E464" i="28"/>
  <c r="D464" i="28" s="1"/>
  <c r="E2964" i="28"/>
  <c r="D2964" i="28" s="1"/>
  <c r="E3464" i="28"/>
  <c r="D3464" i="28" s="1"/>
  <c r="E1964" i="28"/>
  <c r="D1964" i="28" s="1"/>
  <c r="E1464" i="28"/>
  <c r="D1464" i="28" s="1"/>
  <c r="E2464" i="28"/>
  <c r="D2464" i="28" s="1"/>
  <c r="E964" i="28"/>
  <c r="D964" i="28" s="1"/>
  <c r="E1946" i="28"/>
  <c r="D1946" i="28" s="1"/>
  <c r="E1446" i="28"/>
  <c r="D1446" i="28" s="1"/>
  <c r="E446" i="28"/>
  <c r="D446" i="28" s="1"/>
  <c r="E2446" i="28"/>
  <c r="D2446" i="28" s="1"/>
  <c r="E3446" i="28"/>
  <c r="D3446" i="28" s="1"/>
  <c r="E2946" i="28"/>
  <c r="D2946" i="28" s="1"/>
  <c r="E946" i="28"/>
  <c r="D946" i="28" s="1"/>
  <c r="E2922" i="28"/>
  <c r="D2922" i="28" s="1"/>
  <c r="E2422" i="28"/>
  <c r="D2422" i="28" s="1"/>
  <c r="E1422" i="28"/>
  <c r="D1422" i="28" s="1"/>
  <c r="E422" i="28"/>
  <c r="D422" i="28" s="1"/>
  <c r="E1922" i="28"/>
  <c r="D1922" i="28" s="1"/>
  <c r="E922" i="28"/>
  <c r="D922" i="28" s="1"/>
  <c r="E3422" i="28"/>
  <c r="D3422" i="28" s="1"/>
  <c r="E987" i="28"/>
  <c r="D987" i="28" s="1"/>
  <c r="E1987" i="28"/>
  <c r="D1987" i="28" s="1"/>
  <c r="E487" i="28"/>
  <c r="D487" i="28" s="1"/>
  <c r="E1487" i="28"/>
  <c r="D1487" i="28" s="1"/>
  <c r="E2487" i="28"/>
  <c r="D2487" i="28" s="1"/>
  <c r="E3487" i="28"/>
  <c r="D3487" i="28" s="1"/>
  <c r="E2987" i="28"/>
  <c r="D2987" i="28" s="1"/>
  <c r="E969" i="28"/>
  <c r="D969" i="28" s="1"/>
  <c r="E3469" i="28"/>
  <c r="D3469" i="28" s="1"/>
  <c r="E469" i="28"/>
  <c r="D469" i="28" s="1"/>
  <c r="E1469" i="28"/>
  <c r="D1469" i="28" s="1"/>
  <c r="E2969" i="28"/>
  <c r="D2969" i="28" s="1"/>
  <c r="E2469" i="28"/>
  <c r="D2469" i="28" s="1"/>
  <c r="E1969" i="28"/>
  <c r="D1969" i="28" s="1"/>
  <c r="E2957" i="28"/>
  <c r="D2957" i="28" s="1"/>
  <c r="E1957" i="28"/>
  <c r="D1957" i="28" s="1"/>
  <c r="E457" i="28"/>
  <c r="D457" i="28" s="1"/>
  <c r="E1457" i="28"/>
  <c r="D1457" i="28" s="1"/>
  <c r="E2457" i="28"/>
  <c r="D2457" i="28" s="1"/>
  <c r="E3457" i="28"/>
  <c r="D3457" i="28" s="1"/>
  <c r="E957" i="28"/>
  <c r="D957" i="28" s="1"/>
  <c r="E2445" i="28"/>
  <c r="D2445" i="28" s="1"/>
  <c r="E945" i="28"/>
  <c r="D945" i="28" s="1"/>
  <c r="E1945" i="28"/>
  <c r="D1945" i="28" s="1"/>
  <c r="E445" i="28"/>
  <c r="D445" i="28" s="1"/>
  <c r="E1445" i="28"/>
  <c r="D1445" i="28" s="1"/>
  <c r="E2945" i="28"/>
  <c r="D2945" i="28" s="1"/>
  <c r="E3445" i="28"/>
  <c r="D3445" i="28" s="1"/>
  <c r="E433" i="28"/>
  <c r="D433" i="28" s="1"/>
  <c r="E1933" i="28"/>
  <c r="D1933" i="28" s="1"/>
  <c r="E2933" i="28"/>
  <c r="D2933" i="28" s="1"/>
  <c r="E2433" i="28"/>
  <c r="D2433" i="28" s="1"/>
  <c r="E933" i="28"/>
  <c r="D933" i="28" s="1"/>
  <c r="E3433" i="28"/>
  <c r="D3433" i="28" s="1"/>
  <c r="E1433" i="28"/>
  <c r="D1433" i="28" s="1"/>
  <c r="E921" i="28"/>
  <c r="D921" i="28" s="1"/>
  <c r="E421" i="28"/>
  <c r="D421" i="28" s="1"/>
  <c r="E3421" i="28"/>
  <c r="D3421" i="28" s="1"/>
  <c r="E2421" i="28"/>
  <c r="D2421" i="28" s="1"/>
  <c r="E1921" i="28"/>
  <c r="D1921" i="28" s="1"/>
  <c r="E1421" i="28"/>
  <c r="D1421" i="28" s="1"/>
  <c r="E2921" i="28"/>
  <c r="D2921" i="28" s="1"/>
  <c r="E2909" i="28"/>
  <c r="D2909" i="28" s="1"/>
  <c r="E1409" i="28"/>
  <c r="D1409" i="28" s="1"/>
  <c r="E1909" i="28"/>
  <c r="D1909" i="28" s="1"/>
  <c r="E3409" i="28"/>
  <c r="D3409" i="28" s="1"/>
  <c r="E409" i="28"/>
  <c r="D409" i="28" s="1"/>
  <c r="E2409" i="28"/>
  <c r="D2409" i="28" s="1"/>
  <c r="E909" i="28"/>
  <c r="D909" i="28" s="1"/>
  <c r="E2903" i="28"/>
  <c r="D2903" i="28" s="1"/>
  <c r="E1403" i="28"/>
  <c r="D1403" i="28" s="1"/>
  <c r="E3403" i="28"/>
  <c r="D3403" i="28" s="1"/>
  <c r="E903" i="28"/>
  <c r="D903" i="28" s="1"/>
  <c r="E2403" i="28"/>
  <c r="D2403" i="28" s="1"/>
  <c r="E1903" i="28"/>
  <c r="D1903" i="28" s="1"/>
  <c r="E403" i="28"/>
  <c r="D403" i="28" s="1"/>
  <c r="E1497" i="28"/>
  <c r="D1497" i="28" s="1"/>
  <c r="E2497" i="28"/>
  <c r="D2497" i="28" s="1"/>
  <c r="E2997" i="28"/>
  <c r="D2997" i="28" s="1"/>
  <c r="E997" i="28"/>
  <c r="D997" i="28" s="1"/>
  <c r="E1997" i="28"/>
  <c r="D1997" i="28" s="1"/>
  <c r="E497" i="28"/>
  <c r="D497" i="28" s="1"/>
  <c r="E3497" i="28"/>
  <c r="D3497" i="28" s="1"/>
  <c r="E2485" i="28"/>
  <c r="D2485" i="28" s="1"/>
  <c r="E985" i="28"/>
  <c r="D985" i="28" s="1"/>
  <c r="E1985" i="28"/>
  <c r="D1985" i="28" s="1"/>
  <c r="E1485" i="28"/>
  <c r="D1485" i="28" s="1"/>
  <c r="E3485" i="28"/>
  <c r="D3485" i="28" s="1"/>
  <c r="E485" i="28"/>
  <c r="D485" i="28" s="1"/>
  <c r="E2985" i="28"/>
  <c r="D2985" i="28" s="1"/>
  <c r="E979" i="28"/>
  <c r="D979" i="28" s="1"/>
  <c r="E2479" i="28"/>
  <c r="D2479" i="28" s="1"/>
  <c r="E1979" i="28"/>
  <c r="D1979" i="28" s="1"/>
  <c r="E2979" i="28"/>
  <c r="D2979" i="28" s="1"/>
  <c r="E1479" i="28"/>
  <c r="D1479" i="28" s="1"/>
  <c r="E3479" i="28"/>
  <c r="D3479" i="28" s="1"/>
  <c r="E479" i="28"/>
  <c r="D479" i="28" s="1"/>
  <c r="E2473" i="28"/>
  <c r="D2473" i="28" s="1"/>
  <c r="E1973" i="28"/>
  <c r="D1973" i="28" s="1"/>
  <c r="E2973" i="28"/>
  <c r="D2973" i="28" s="1"/>
  <c r="E973" i="28"/>
  <c r="D973" i="28" s="1"/>
  <c r="E1473" i="28"/>
  <c r="D1473" i="28" s="1"/>
  <c r="E3473" i="28"/>
  <c r="D3473" i="28" s="1"/>
  <c r="E473" i="28"/>
  <c r="D473" i="28" s="1"/>
  <c r="E967" i="28"/>
  <c r="D967" i="28" s="1"/>
  <c r="E2467" i="28"/>
  <c r="D2467" i="28" s="1"/>
  <c r="E1467" i="28"/>
  <c r="D1467" i="28" s="1"/>
  <c r="E2967" i="28"/>
  <c r="D2967" i="28" s="1"/>
  <c r="E1967" i="28"/>
  <c r="D1967" i="28" s="1"/>
  <c r="E3467" i="28"/>
  <c r="D3467" i="28" s="1"/>
  <c r="E467" i="28"/>
  <c r="D467" i="28" s="1"/>
  <c r="E1961" i="28"/>
  <c r="D1961" i="28" s="1"/>
  <c r="E461" i="28"/>
  <c r="D461" i="28" s="1"/>
  <c r="E2961" i="28"/>
  <c r="D2961" i="28" s="1"/>
  <c r="E961" i="28"/>
  <c r="D961" i="28" s="1"/>
  <c r="E3461" i="28"/>
  <c r="D3461" i="28" s="1"/>
  <c r="E1461" i="28"/>
  <c r="D1461" i="28" s="1"/>
  <c r="E2461" i="28"/>
  <c r="D2461" i="28" s="1"/>
  <c r="E1455" i="28"/>
  <c r="D1455" i="28" s="1"/>
  <c r="E2955" i="28"/>
  <c r="D2955" i="28" s="1"/>
  <c r="E2455" i="28"/>
  <c r="D2455" i="28" s="1"/>
  <c r="E1955" i="28"/>
  <c r="D1955" i="28" s="1"/>
  <c r="E3455" i="28"/>
  <c r="D3455" i="28" s="1"/>
  <c r="E455" i="28"/>
  <c r="D455" i="28" s="1"/>
  <c r="E955" i="28"/>
  <c r="D955" i="28" s="1"/>
  <c r="E3449" i="28"/>
  <c r="D3449" i="28" s="1"/>
  <c r="E2949" i="28"/>
  <c r="D2949" i="28" s="1"/>
  <c r="E2449" i="28"/>
  <c r="D2449" i="28" s="1"/>
  <c r="E1949" i="28"/>
  <c r="D1949" i="28" s="1"/>
  <c r="E1449" i="28"/>
  <c r="D1449" i="28" s="1"/>
  <c r="E449" i="28"/>
  <c r="D449" i="28" s="1"/>
  <c r="E949" i="28"/>
  <c r="D949" i="28" s="1"/>
  <c r="E2443" i="28"/>
  <c r="D2443" i="28" s="1"/>
  <c r="E3443" i="28"/>
  <c r="D3443" i="28" s="1"/>
  <c r="E943" i="28"/>
  <c r="D943" i="28" s="1"/>
  <c r="E443" i="28"/>
  <c r="D443" i="28" s="1"/>
  <c r="E2943" i="28"/>
  <c r="D2943" i="28" s="1"/>
  <c r="E1943" i="28"/>
  <c r="D1943" i="28" s="1"/>
  <c r="E1443" i="28"/>
  <c r="D1443" i="28" s="1"/>
  <c r="E437" i="28"/>
  <c r="D437" i="28" s="1"/>
  <c r="E1937" i="28"/>
  <c r="D1937" i="28" s="1"/>
  <c r="E1437" i="28"/>
  <c r="D1437" i="28" s="1"/>
  <c r="E937" i="28"/>
  <c r="D937" i="28" s="1"/>
  <c r="E2437" i="28"/>
  <c r="D2437" i="28" s="1"/>
  <c r="E2937" i="28"/>
  <c r="D2937" i="28" s="1"/>
  <c r="E3437" i="28"/>
  <c r="D3437" i="28" s="1"/>
  <c r="E1931" i="28"/>
  <c r="D1931" i="28" s="1"/>
  <c r="E1431" i="28"/>
  <c r="D1431" i="28" s="1"/>
  <c r="E931" i="28"/>
  <c r="D931" i="28" s="1"/>
  <c r="E2431" i="28"/>
  <c r="D2431" i="28" s="1"/>
  <c r="E431" i="28"/>
  <c r="D431" i="28" s="1"/>
  <c r="E3431" i="28"/>
  <c r="D3431" i="28" s="1"/>
  <c r="E2931" i="28"/>
  <c r="D2931" i="28" s="1"/>
  <c r="E425" i="28"/>
  <c r="D425" i="28" s="1"/>
  <c r="E1425" i="28"/>
  <c r="D1425" i="28" s="1"/>
  <c r="E925" i="28"/>
  <c r="D925" i="28" s="1"/>
  <c r="E2925" i="28"/>
  <c r="D2925" i="28" s="1"/>
  <c r="E3425" i="28"/>
  <c r="D3425" i="28" s="1"/>
  <c r="E2425" i="28"/>
  <c r="D2425" i="28" s="1"/>
  <c r="E1925" i="28"/>
  <c r="D1925" i="28" s="1"/>
  <c r="E1919" i="28"/>
  <c r="D1919" i="28" s="1"/>
  <c r="E2419" i="28"/>
  <c r="D2419" i="28" s="1"/>
  <c r="E419" i="28"/>
  <c r="D419" i="28" s="1"/>
  <c r="E1419" i="28"/>
  <c r="D1419" i="28" s="1"/>
  <c r="E2919" i="28"/>
  <c r="D2919" i="28" s="1"/>
  <c r="E3419" i="28"/>
  <c r="D3419" i="28" s="1"/>
  <c r="E919" i="28"/>
  <c r="D919" i="28" s="1"/>
  <c r="E2907" i="28"/>
  <c r="D2907" i="28" s="1"/>
  <c r="E1407" i="28"/>
  <c r="D1407" i="28" s="1"/>
  <c r="E907" i="28"/>
  <c r="D907" i="28" s="1"/>
  <c r="E3407" i="28"/>
  <c r="D3407" i="28" s="1"/>
  <c r="E1907" i="28"/>
  <c r="D1907" i="28" s="1"/>
  <c r="E2407" i="28"/>
  <c r="D2407" i="28" s="1"/>
  <c r="E407" i="28"/>
  <c r="D407" i="28" s="1"/>
  <c r="E3475" i="28"/>
  <c r="D3475" i="28" s="1"/>
  <c r="E975" i="28"/>
  <c r="D975" i="28" s="1"/>
  <c r="E1975" i="28"/>
  <c r="D1975" i="28" s="1"/>
  <c r="E2975" i="28"/>
  <c r="D2975" i="28" s="1"/>
  <c r="E2475" i="28"/>
  <c r="D2475" i="28" s="1"/>
  <c r="E475" i="28"/>
  <c r="D475" i="28" s="1"/>
  <c r="E1475" i="28"/>
  <c r="D1475" i="28" s="1"/>
  <c r="E2927" i="28"/>
  <c r="D2927" i="28" s="1"/>
  <c r="E1927" i="28"/>
  <c r="D1927" i="28" s="1"/>
  <c r="E1427" i="28"/>
  <c r="D1427" i="28" s="1"/>
  <c r="E2427" i="28"/>
  <c r="D2427" i="28" s="1"/>
  <c r="E427" i="28"/>
  <c r="D427" i="28" s="1"/>
  <c r="E927" i="28"/>
  <c r="D927" i="28" s="1"/>
  <c r="E3427" i="28"/>
  <c r="D3427" i="28" s="1"/>
  <c r="E1991" i="28"/>
  <c r="D1991" i="28" s="1"/>
  <c r="E491" i="28"/>
  <c r="D491" i="28" s="1"/>
  <c r="E3491" i="28"/>
  <c r="D3491" i="28" s="1"/>
  <c r="E2991" i="28"/>
  <c r="D2991" i="28" s="1"/>
  <c r="E991" i="28"/>
  <c r="D991" i="28" s="1"/>
  <c r="E2491" i="28"/>
  <c r="D2491" i="28" s="1"/>
  <c r="E1491" i="28"/>
  <c r="D1491" i="28" s="1"/>
  <c r="E1913" i="28"/>
  <c r="D1913" i="28" s="1"/>
  <c r="E413" i="28"/>
  <c r="D413" i="28" s="1"/>
  <c r="E1413" i="28"/>
  <c r="D1413" i="28" s="1"/>
  <c r="E2913" i="28"/>
  <c r="D2913" i="28" s="1"/>
  <c r="E3413" i="28"/>
  <c r="D3413" i="28" s="1"/>
  <c r="E2413" i="28"/>
  <c r="D2413" i="28" s="1"/>
  <c r="E913" i="28"/>
  <c r="D913" i="28" s="1"/>
  <c r="E1996" i="28"/>
  <c r="D1996" i="28" s="1"/>
  <c r="E2996" i="28"/>
  <c r="D2996" i="28" s="1"/>
  <c r="E2496" i="28"/>
  <c r="D2496" i="28" s="1"/>
  <c r="E1496" i="28"/>
  <c r="D1496" i="28" s="1"/>
  <c r="E3496" i="28"/>
  <c r="D3496" i="28" s="1"/>
  <c r="E996" i="28"/>
  <c r="D996" i="28" s="1"/>
  <c r="E496" i="28"/>
  <c r="D496" i="28" s="1"/>
  <c r="E1990" i="28"/>
  <c r="D1990" i="28" s="1"/>
  <c r="E2990" i="28"/>
  <c r="D2990" i="28" s="1"/>
  <c r="E490" i="28"/>
  <c r="D490" i="28" s="1"/>
  <c r="E1490" i="28"/>
  <c r="D1490" i="28" s="1"/>
  <c r="E3490" i="28"/>
  <c r="D3490" i="28" s="1"/>
  <c r="E990" i="28"/>
  <c r="D990" i="28" s="1"/>
  <c r="E2490" i="28"/>
  <c r="D2490" i="28" s="1"/>
  <c r="E2484" i="28"/>
  <c r="D2484" i="28" s="1"/>
  <c r="E984" i="28"/>
  <c r="D984" i="28" s="1"/>
  <c r="E2984" i="28"/>
  <c r="D2984" i="28" s="1"/>
  <c r="E484" i="28"/>
  <c r="D484" i="28" s="1"/>
  <c r="E3484" i="28"/>
  <c r="D3484" i="28" s="1"/>
  <c r="E1484" i="28"/>
  <c r="D1484" i="28" s="1"/>
  <c r="E1984" i="28"/>
  <c r="D1984" i="28" s="1"/>
  <c r="E978" i="28"/>
  <c r="D978" i="28" s="1"/>
  <c r="E1478" i="28"/>
  <c r="D1478" i="28" s="1"/>
  <c r="E3478" i="28"/>
  <c r="D3478" i="28" s="1"/>
  <c r="E478" i="28"/>
  <c r="D478" i="28" s="1"/>
  <c r="E2978" i="28"/>
  <c r="D2978" i="28" s="1"/>
  <c r="E2478" i="28"/>
  <c r="D2478" i="28" s="1"/>
  <c r="E1978" i="28"/>
  <c r="D1978" i="28" s="1"/>
  <c r="E3472" i="28"/>
  <c r="D3472" i="28" s="1"/>
  <c r="E472" i="28"/>
  <c r="D472" i="28" s="1"/>
  <c r="E1972" i="28"/>
  <c r="D1972" i="28" s="1"/>
  <c r="E2972" i="28"/>
  <c r="D2972" i="28" s="1"/>
  <c r="E2472" i="28"/>
  <c r="D2472" i="28" s="1"/>
  <c r="E972" i="28"/>
  <c r="D972" i="28" s="1"/>
  <c r="E1472" i="28"/>
  <c r="D1472" i="28" s="1"/>
  <c r="E2966" i="28"/>
  <c r="D2966" i="28" s="1"/>
  <c r="E1966" i="28"/>
  <c r="D1966" i="28" s="1"/>
  <c r="E2466" i="28"/>
  <c r="D2466" i="28" s="1"/>
  <c r="E966" i="28"/>
  <c r="D966" i="28" s="1"/>
  <c r="E3466" i="28"/>
  <c r="D3466" i="28" s="1"/>
  <c r="E466" i="28"/>
  <c r="D466" i="28" s="1"/>
  <c r="E1466" i="28"/>
  <c r="D1466" i="28" s="1"/>
  <c r="E1460" i="28"/>
  <c r="D1460" i="28" s="1"/>
  <c r="E460" i="28"/>
  <c r="D460" i="28" s="1"/>
  <c r="E1960" i="28"/>
  <c r="D1960" i="28" s="1"/>
  <c r="E960" i="28"/>
  <c r="D960" i="28" s="1"/>
  <c r="E2460" i="28"/>
  <c r="D2460" i="28" s="1"/>
  <c r="E2960" i="28"/>
  <c r="D2960" i="28" s="1"/>
  <c r="E3460" i="28"/>
  <c r="D3460" i="28" s="1"/>
  <c r="E1954" i="28"/>
  <c r="D1954" i="28" s="1"/>
  <c r="E454" i="28"/>
  <c r="D454" i="28" s="1"/>
  <c r="E954" i="28"/>
  <c r="D954" i="28" s="1"/>
  <c r="E3454" i="28"/>
  <c r="D3454" i="28" s="1"/>
  <c r="E2954" i="28"/>
  <c r="D2954" i="28" s="1"/>
  <c r="E2454" i="28"/>
  <c r="D2454" i="28" s="1"/>
  <c r="E1454" i="28"/>
  <c r="D1454" i="28" s="1"/>
  <c r="E1448" i="28"/>
  <c r="D1448" i="28" s="1"/>
  <c r="E448" i="28"/>
  <c r="D448" i="28" s="1"/>
  <c r="E2448" i="28"/>
  <c r="D2448" i="28" s="1"/>
  <c r="E948" i="28"/>
  <c r="D948" i="28" s="1"/>
  <c r="E2948" i="28"/>
  <c r="D2948" i="28" s="1"/>
  <c r="E3448" i="28"/>
  <c r="D3448" i="28" s="1"/>
  <c r="E1948" i="28"/>
  <c r="D1948" i="28" s="1"/>
  <c r="E442" i="28"/>
  <c r="D442" i="28" s="1"/>
  <c r="E3442" i="28"/>
  <c r="D3442" i="28" s="1"/>
  <c r="E2442" i="28"/>
  <c r="D2442" i="28" s="1"/>
  <c r="E942" i="28"/>
  <c r="D942" i="28" s="1"/>
  <c r="E2942" i="28"/>
  <c r="D2942" i="28" s="1"/>
  <c r="E1942" i="28"/>
  <c r="D1942" i="28" s="1"/>
  <c r="E1442" i="28"/>
  <c r="D1442" i="28" s="1"/>
  <c r="E3436" i="28"/>
  <c r="D3436" i="28" s="1"/>
  <c r="E436" i="28"/>
  <c r="D436" i="28" s="1"/>
  <c r="E936" i="28"/>
  <c r="D936" i="28" s="1"/>
  <c r="E1936" i="28"/>
  <c r="D1936" i="28" s="1"/>
  <c r="E2936" i="28"/>
  <c r="D2936" i="28" s="1"/>
  <c r="E2436" i="28"/>
  <c r="D2436" i="28" s="1"/>
  <c r="E1436" i="28"/>
  <c r="D1436" i="28" s="1"/>
  <c r="E930" i="28"/>
  <c r="D930" i="28" s="1"/>
  <c r="E2430" i="28"/>
  <c r="D2430" i="28" s="1"/>
  <c r="E1930" i="28"/>
  <c r="D1930" i="28" s="1"/>
  <c r="E1430" i="28"/>
  <c r="D1430" i="28" s="1"/>
  <c r="E3430" i="28"/>
  <c r="D3430" i="28" s="1"/>
  <c r="E430" i="28"/>
  <c r="D430" i="28" s="1"/>
  <c r="E2930" i="28"/>
  <c r="D2930" i="28" s="1"/>
  <c r="E1924" i="28"/>
  <c r="D1924" i="28" s="1"/>
  <c r="E424" i="28"/>
  <c r="D424" i="28" s="1"/>
  <c r="E2924" i="28"/>
  <c r="D2924" i="28" s="1"/>
  <c r="E924" i="28"/>
  <c r="D924" i="28" s="1"/>
  <c r="E1424" i="28"/>
  <c r="D1424" i="28" s="1"/>
  <c r="E3424" i="28"/>
  <c r="D3424" i="28" s="1"/>
  <c r="E2424" i="28"/>
  <c r="D2424" i="28" s="1"/>
  <c r="E2418" i="28"/>
  <c r="D2418" i="28" s="1"/>
  <c r="E3418" i="28"/>
  <c r="D3418" i="28" s="1"/>
  <c r="E918" i="28"/>
  <c r="D918" i="28" s="1"/>
  <c r="E418" i="28"/>
  <c r="D418" i="28" s="1"/>
  <c r="E1418" i="28"/>
  <c r="D1418" i="28" s="1"/>
  <c r="E2918" i="28"/>
  <c r="D2918" i="28" s="1"/>
  <c r="E1918" i="28"/>
  <c r="D1918" i="28" s="1"/>
  <c r="E3412" i="28"/>
  <c r="D3412" i="28" s="1"/>
  <c r="E1412" i="28"/>
  <c r="D1412" i="28" s="1"/>
  <c r="E412" i="28"/>
  <c r="D412" i="28" s="1"/>
  <c r="E912" i="28"/>
  <c r="D912" i="28" s="1"/>
  <c r="E2912" i="28"/>
  <c r="D2912" i="28" s="1"/>
  <c r="E2412" i="28"/>
  <c r="D2412" i="28" s="1"/>
  <c r="E1912" i="28"/>
  <c r="D1912" i="28" s="1"/>
  <c r="E406" i="28"/>
  <c r="D406" i="28" s="1"/>
  <c r="E1906" i="28"/>
  <c r="D1906" i="28" s="1"/>
  <c r="E2906" i="28"/>
  <c r="D2906" i="28" s="1"/>
  <c r="E1406" i="28"/>
  <c r="D1406" i="28" s="1"/>
  <c r="E3406" i="28"/>
  <c r="D3406" i="28" s="1"/>
  <c r="E906" i="28"/>
  <c r="D906" i="28" s="1"/>
  <c r="E2406" i="28"/>
  <c r="D2406" i="28" s="1"/>
  <c r="E4001" i="26"/>
  <c r="D4001" i="26" s="1"/>
  <c r="E2501" i="26"/>
  <c r="D2501" i="26" s="1"/>
  <c r="E3501" i="26"/>
  <c r="D3501" i="26" s="1"/>
  <c r="E1501" i="26"/>
  <c r="D1501" i="26" s="1"/>
  <c r="E3001" i="26"/>
  <c r="D3001" i="26" s="1"/>
  <c r="E1001" i="26"/>
  <c r="D1001" i="26" s="1"/>
  <c r="E501" i="26"/>
  <c r="E2001" i="26"/>
  <c r="D2001" i="26" s="1"/>
  <c r="E1917" i="26"/>
  <c r="D1917" i="26" s="1"/>
  <c r="E417" i="26"/>
  <c r="D417" i="26" s="1"/>
  <c r="E2417" i="26"/>
  <c r="D2417" i="26" s="1"/>
  <c r="E1417" i="26"/>
  <c r="D1417" i="26" s="1"/>
  <c r="E3917" i="26"/>
  <c r="D3917" i="26" s="1"/>
  <c r="E3417" i="26"/>
  <c r="D3417" i="26" s="1"/>
  <c r="E2917" i="26"/>
  <c r="D2917" i="26" s="1"/>
  <c r="E917" i="26"/>
  <c r="D917" i="26" s="1"/>
  <c r="E3995" i="26"/>
  <c r="D3995" i="26" s="1"/>
  <c r="E1495" i="26"/>
  <c r="D1495" i="26" s="1"/>
  <c r="E2495" i="26"/>
  <c r="D2495" i="26" s="1"/>
  <c r="E3495" i="26"/>
  <c r="D3495" i="26" s="1"/>
  <c r="E495" i="26"/>
  <c r="E995" i="26"/>
  <c r="D995" i="26" s="1"/>
  <c r="E2995" i="26"/>
  <c r="D2995" i="26" s="1"/>
  <c r="E1995" i="26"/>
  <c r="D1995" i="26" s="1"/>
  <c r="E977" i="26"/>
  <c r="D977" i="26" s="1"/>
  <c r="E1977" i="26"/>
  <c r="D1977" i="26" s="1"/>
  <c r="E2977" i="26"/>
  <c r="D2977" i="26" s="1"/>
  <c r="E2477" i="26"/>
  <c r="D2477" i="26" s="1"/>
  <c r="E3977" i="26"/>
  <c r="D3977" i="26" s="1"/>
  <c r="E3477" i="26"/>
  <c r="D3477" i="26" s="1"/>
  <c r="E477" i="26"/>
  <c r="D477" i="26" s="1"/>
  <c r="E1477" i="26"/>
  <c r="D1477" i="26" s="1"/>
  <c r="E2459" i="26"/>
  <c r="D2459" i="26" s="1"/>
  <c r="E1959" i="26"/>
  <c r="D1959" i="26" s="1"/>
  <c r="E959" i="26"/>
  <c r="D959" i="26" s="1"/>
  <c r="E1459" i="26"/>
  <c r="D1459" i="26" s="1"/>
  <c r="E2959" i="26"/>
  <c r="D2959" i="26" s="1"/>
  <c r="E3959" i="26"/>
  <c r="D3959" i="26" s="1"/>
  <c r="E3459" i="26"/>
  <c r="D3459" i="26" s="1"/>
  <c r="E459" i="26"/>
  <c r="D459" i="26" s="1"/>
  <c r="E3947" i="26"/>
  <c r="D3947" i="26" s="1"/>
  <c r="E2947" i="26"/>
  <c r="D2947" i="26" s="1"/>
  <c r="E1947" i="26"/>
  <c r="D1947" i="26" s="1"/>
  <c r="E947" i="26"/>
  <c r="D947" i="26" s="1"/>
  <c r="E447" i="26"/>
  <c r="D447" i="26" s="1"/>
  <c r="E3447" i="26"/>
  <c r="D3447" i="26" s="1"/>
  <c r="E2447" i="26"/>
  <c r="D2447" i="26" s="1"/>
  <c r="E1447" i="26"/>
  <c r="D1447" i="26" s="1"/>
  <c r="E2929" i="26"/>
  <c r="D2929" i="26" s="1"/>
  <c r="E1429" i="26"/>
  <c r="D1429" i="26" s="1"/>
  <c r="E2429" i="26"/>
  <c r="D2429" i="26" s="1"/>
  <c r="E1929" i="26"/>
  <c r="D1929" i="26" s="1"/>
  <c r="E929" i="26"/>
  <c r="D929" i="26" s="1"/>
  <c r="E3429" i="26"/>
  <c r="D3429" i="26" s="1"/>
  <c r="E3929" i="26"/>
  <c r="D3929" i="26" s="1"/>
  <c r="E429" i="26"/>
  <c r="D429" i="26" s="1"/>
  <c r="E2411" i="26"/>
  <c r="D2411" i="26" s="1"/>
  <c r="E911" i="26"/>
  <c r="D911" i="26" s="1"/>
  <c r="E3411" i="26"/>
  <c r="D3411" i="26" s="1"/>
  <c r="E411" i="26"/>
  <c r="D411" i="26" s="1"/>
  <c r="E1411" i="26"/>
  <c r="D1411" i="26" s="1"/>
  <c r="E1911" i="26"/>
  <c r="D1911" i="26" s="1"/>
  <c r="E3911" i="26"/>
  <c r="D3911" i="26" s="1"/>
  <c r="E2911" i="26"/>
  <c r="D2911" i="26" s="1"/>
  <c r="E3000" i="26"/>
  <c r="D3000" i="26" s="1"/>
  <c r="E1000" i="26"/>
  <c r="D1000" i="26" s="1"/>
  <c r="E500" i="26"/>
  <c r="E2000" i="26"/>
  <c r="D2000" i="26" s="1"/>
  <c r="E3500" i="26"/>
  <c r="D3500" i="26" s="1"/>
  <c r="E1500" i="26"/>
  <c r="D1500" i="26" s="1"/>
  <c r="E2500" i="26"/>
  <c r="D2500" i="26" s="1"/>
  <c r="E4000" i="26"/>
  <c r="D4000" i="26" s="1"/>
  <c r="E3476" i="26"/>
  <c r="D3476" i="26" s="1"/>
  <c r="E3976" i="26"/>
  <c r="D3976" i="26" s="1"/>
  <c r="E2476" i="26"/>
  <c r="D2476" i="26" s="1"/>
  <c r="E976" i="26"/>
  <c r="D976" i="26" s="1"/>
  <c r="E1976" i="26"/>
  <c r="D1976" i="26" s="1"/>
  <c r="E2976" i="26"/>
  <c r="D2976" i="26" s="1"/>
  <c r="E1476" i="26"/>
  <c r="D1476" i="26" s="1"/>
  <c r="E476" i="26"/>
  <c r="D476" i="26" s="1"/>
  <c r="E2446" i="26"/>
  <c r="D2446" i="26" s="1"/>
  <c r="E3946" i="26"/>
  <c r="D3946" i="26" s="1"/>
  <c r="E3446" i="26"/>
  <c r="D3446" i="26" s="1"/>
  <c r="E2946" i="26"/>
  <c r="D2946" i="26" s="1"/>
  <c r="E946" i="26"/>
  <c r="D946" i="26" s="1"/>
  <c r="E1446" i="26"/>
  <c r="D1446" i="26" s="1"/>
  <c r="E1946" i="26"/>
  <c r="D1946" i="26" s="1"/>
  <c r="E446" i="26"/>
  <c r="D446" i="26" s="1"/>
  <c r="E3940" i="26"/>
  <c r="D3940" i="26" s="1"/>
  <c r="E1440" i="26"/>
  <c r="D1440" i="26" s="1"/>
  <c r="E2440" i="26"/>
  <c r="D2440" i="26" s="1"/>
  <c r="E1940" i="26"/>
  <c r="D1940" i="26" s="1"/>
  <c r="E940" i="26"/>
  <c r="D940" i="26" s="1"/>
  <c r="E2940" i="26"/>
  <c r="D2940" i="26" s="1"/>
  <c r="E3440" i="26"/>
  <c r="D3440" i="26" s="1"/>
  <c r="E440" i="26"/>
  <c r="D440" i="26" s="1"/>
  <c r="E2434" i="26"/>
  <c r="D2434" i="26" s="1"/>
  <c r="E3934" i="26"/>
  <c r="D3934" i="26" s="1"/>
  <c r="E2934" i="26"/>
  <c r="D2934" i="26" s="1"/>
  <c r="E1434" i="26"/>
  <c r="D1434" i="26" s="1"/>
  <c r="E1934" i="26"/>
  <c r="D1934" i="26" s="1"/>
  <c r="E434" i="26"/>
  <c r="D434" i="26" s="1"/>
  <c r="E934" i="26"/>
  <c r="D934" i="26" s="1"/>
  <c r="E3434" i="26"/>
  <c r="D3434" i="26" s="1"/>
  <c r="E428" i="26"/>
  <c r="D428" i="26" s="1"/>
  <c r="E928" i="26"/>
  <c r="D928" i="26" s="1"/>
  <c r="E1928" i="26"/>
  <c r="D1928" i="26" s="1"/>
  <c r="E2928" i="26"/>
  <c r="D2928" i="26" s="1"/>
  <c r="E1428" i="26"/>
  <c r="D1428" i="26" s="1"/>
  <c r="E3428" i="26"/>
  <c r="D3428" i="26" s="1"/>
  <c r="E3928" i="26"/>
  <c r="D3928" i="26" s="1"/>
  <c r="E2428" i="26"/>
  <c r="D2428" i="26" s="1"/>
  <c r="E3910" i="26"/>
  <c r="D3910" i="26" s="1"/>
  <c r="E1410" i="26"/>
  <c r="D1410" i="26" s="1"/>
  <c r="E3410" i="26"/>
  <c r="D3410" i="26" s="1"/>
  <c r="E410" i="26"/>
  <c r="D410" i="26" s="1"/>
  <c r="E2410" i="26"/>
  <c r="D2410" i="26" s="1"/>
  <c r="E910" i="26"/>
  <c r="D910" i="26" s="1"/>
  <c r="E2910" i="26"/>
  <c r="D2910" i="26" s="1"/>
  <c r="E1910" i="26"/>
  <c r="D1910" i="26" s="1"/>
  <c r="E904" i="26"/>
  <c r="D904" i="26" s="1"/>
  <c r="E2904" i="26"/>
  <c r="D2904" i="26" s="1"/>
  <c r="E404" i="26"/>
  <c r="D404" i="26" s="1"/>
  <c r="E2404" i="26"/>
  <c r="D2404" i="26" s="1"/>
  <c r="E1404" i="26"/>
  <c r="D1404" i="26" s="1"/>
  <c r="E1904" i="26"/>
  <c r="D1904" i="26" s="1"/>
  <c r="E3404" i="26"/>
  <c r="D3404" i="26" s="1"/>
  <c r="E3904" i="26"/>
  <c r="D3904" i="26" s="1"/>
  <c r="E3994" i="26"/>
  <c r="D3994" i="26" s="1"/>
  <c r="E494" i="26"/>
  <c r="E3494" i="26"/>
  <c r="D3494" i="26" s="1"/>
  <c r="E1494" i="26"/>
  <c r="D1494" i="26" s="1"/>
  <c r="E2994" i="26"/>
  <c r="D2994" i="26" s="1"/>
  <c r="E2494" i="26"/>
  <c r="D2494" i="26" s="1"/>
  <c r="E994" i="26"/>
  <c r="D994" i="26" s="1"/>
  <c r="E1994" i="26"/>
  <c r="D1994" i="26" s="1"/>
  <c r="E2470" i="26"/>
  <c r="D2470" i="26" s="1"/>
  <c r="E3470" i="26"/>
  <c r="D3470" i="26" s="1"/>
  <c r="E1970" i="26"/>
  <c r="D1970" i="26" s="1"/>
  <c r="E3970" i="26"/>
  <c r="D3970" i="26" s="1"/>
  <c r="E2970" i="26"/>
  <c r="D2970" i="26" s="1"/>
  <c r="E470" i="26"/>
  <c r="D470" i="26" s="1"/>
  <c r="E970" i="26"/>
  <c r="D970" i="26" s="1"/>
  <c r="E1470" i="26"/>
  <c r="D1470" i="26" s="1"/>
  <c r="E2952" i="26"/>
  <c r="D2952" i="26" s="1"/>
  <c r="E952" i="26"/>
  <c r="D952" i="26" s="1"/>
  <c r="E2452" i="26"/>
  <c r="D2452" i="26" s="1"/>
  <c r="E1452" i="26"/>
  <c r="D1452" i="26" s="1"/>
  <c r="E452" i="26"/>
  <c r="D452" i="26" s="1"/>
  <c r="E3952" i="26"/>
  <c r="D3952" i="26" s="1"/>
  <c r="E1952" i="26"/>
  <c r="D1952" i="26" s="1"/>
  <c r="E3452" i="26"/>
  <c r="D3452" i="26" s="1"/>
  <c r="E422" i="26"/>
  <c r="D422" i="26" s="1"/>
  <c r="E1922" i="26"/>
  <c r="D1922" i="26" s="1"/>
  <c r="E922" i="26"/>
  <c r="D922" i="26" s="1"/>
  <c r="E3422" i="26"/>
  <c r="D3422" i="26" s="1"/>
  <c r="E2422" i="26"/>
  <c r="D2422" i="26" s="1"/>
  <c r="E1422" i="26"/>
  <c r="D1422" i="26" s="1"/>
  <c r="E2922" i="26"/>
  <c r="D2922" i="26" s="1"/>
  <c r="E3922" i="26"/>
  <c r="D3922" i="26" s="1"/>
  <c r="E2487" i="26"/>
  <c r="D2487" i="26" s="1"/>
  <c r="E1987" i="26"/>
  <c r="D1987" i="26" s="1"/>
  <c r="E2987" i="26"/>
  <c r="D2987" i="26" s="1"/>
  <c r="E3487" i="26"/>
  <c r="D3487" i="26" s="1"/>
  <c r="E487" i="26"/>
  <c r="E1487" i="26"/>
  <c r="D1487" i="26" s="1"/>
  <c r="E3987" i="26"/>
  <c r="D3987" i="26" s="1"/>
  <c r="E987" i="26"/>
  <c r="D987" i="26" s="1"/>
  <c r="E1469" i="26"/>
  <c r="D1469" i="26" s="1"/>
  <c r="E1969" i="26"/>
  <c r="D1969" i="26" s="1"/>
  <c r="E2969" i="26"/>
  <c r="D2969" i="26" s="1"/>
  <c r="E969" i="26"/>
  <c r="D969" i="26" s="1"/>
  <c r="E469" i="26"/>
  <c r="D469" i="26" s="1"/>
  <c r="E2469" i="26"/>
  <c r="D2469" i="26" s="1"/>
  <c r="E3969" i="26"/>
  <c r="D3969" i="26" s="1"/>
  <c r="E3469" i="26"/>
  <c r="D3469" i="26" s="1"/>
  <c r="E3451" i="26"/>
  <c r="D3451" i="26" s="1"/>
  <c r="E1951" i="26"/>
  <c r="D1951" i="26" s="1"/>
  <c r="E2951" i="26"/>
  <c r="D2951" i="26" s="1"/>
  <c r="E2451" i="26"/>
  <c r="D2451" i="26" s="1"/>
  <c r="E1451" i="26"/>
  <c r="D1451" i="26" s="1"/>
  <c r="E3951" i="26"/>
  <c r="D3951" i="26" s="1"/>
  <c r="E451" i="26"/>
  <c r="D451" i="26" s="1"/>
  <c r="E951" i="26"/>
  <c r="D951" i="26" s="1"/>
  <c r="E1933" i="26"/>
  <c r="D1933" i="26" s="1"/>
  <c r="E433" i="26"/>
  <c r="D433" i="26" s="1"/>
  <c r="E933" i="26"/>
  <c r="D933" i="26" s="1"/>
  <c r="E1433" i="26"/>
  <c r="D1433" i="26" s="1"/>
  <c r="E2433" i="26"/>
  <c r="D2433" i="26" s="1"/>
  <c r="E3433" i="26"/>
  <c r="D3433" i="26" s="1"/>
  <c r="E2933" i="26"/>
  <c r="D2933" i="26" s="1"/>
  <c r="E3933" i="26"/>
  <c r="D3933" i="26" s="1"/>
  <c r="E1421" i="26"/>
  <c r="D1421" i="26" s="1"/>
  <c r="E921" i="26"/>
  <c r="D921" i="26" s="1"/>
  <c r="E3921" i="26"/>
  <c r="D3921" i="26" s="1"/>
  <c r="E3421" i="26"/>
  <c r="D3421" i="26" s="1"/>
  <c r="E2421" i="26"/>
  <c r="D2421" i="26" s="1"/>
  <c r="E421" i="26"/>
  <c r="D421" i="26" s="1"/>
  <c r="E1921" i="26"/>
  <c r="D1921" i="26" s="1"/>
  <c r="E2921" i="26"/>
  <c r="D2921" i="26" s="1"/>
  <c r="E3409" i="26"/>
  <c r="D3409" i="26" s="1"/>
  <c r="E3909" i="26"/>
  <c r="D3909" i="26" s="1"/>
  <c r="E1909" i="26"/>
  <c r="D1909" i="26" s="1"/>
  <c r="E409" i="26"/>
  <c r="D409" i="26" s="1"/>
  <c r="E2909" i="26"/>
  <c r="D2909" i="26" s="1"/>
  <c r="E1409" i="26"/>
  <c r="D1409" i="26" s="1"/>
  <c r="E909" i="26"/>
  <c r="D909" i="26" s="1"/>
  <c r="E2409" i="26"/>
  <c r="D2409" i="26" s="1"/>
  <c r="E3903" i="26"/>
  <c r="D3903" i="26" s="1"/>
  <c r="E2403" i="26"/>
  <c r="D2403" i="26" s="1"/>
  <c r="E3403" i="26"/>
  <c r="D3403" i="26" s="1"/>
  <c r="E2903" i="26"/>
  <c r="D2903" i="26" s="1"/>
  <c r="E1403" i="26"/>
  <c r="D1403" i="26" s="1"/>
  <c r="E403" i="26"/>
  <c r="D403" i="26" s="1"/>
  <c r="E1903" i="26"/>
  <c r="D1903" i="26" s="1"/>
  <c r="E903" i="26"/>
  <c r="D903" i="26" s="1"/>
  <c r="E2935" i="26"/>
  <c r="D2935" i="26" s="1"/>
  <c r="E3935" i="26"/>
  <c r="D3935" i="26" s="1"/>
  <c r="E3435" i="26"/>
  <c r="D3435" i="26" s="1"/>
  <c r="E1435" i="26"/>
  <c r="D1435" i="26" s="1"/>
  <c r="E435" i="26"/>
  <c r="D435" i="26" s="1"/>
  <c r="E2435" i="26"/>
  <c r="D2435" i="26" s="1"/>
  <c r="E1935" i="26"/>
  <c r="D1935" i="26" s="1"/>
  <c r="E935" i="26"/>
  <c r="D935" i="26" s="1"/>
  <c r="E2982" i="26"/>
  <c r="D2982" i="26" s="1"/>
  <c r="E982" i="26"/>
  <c r="D982" i="26" s="1"/>
  <c r="E1482" i="26"/>
  <c r="D1482" i="26" s="1"/>
  <c r="E3482" i="26"/>
  <c r="D3482" i="26" s="1"/>
  <c r="E482" i="26"/>
  <c r="E3982" i="26"/>
  <c r="D3982" i="26" s="1"/>
  <c r="E2482" i="26"/>
  <c r="D2482" i="26" s="1"/>
  <c r="E1982" i="26"/>
  <c r="D1982" i="26" s="1"/>
  <c r="E958" i="26"/>
  <c r="D958" i="26" s="1"/>
  <c r="E3458" i="26"/>
  <c r="D3458" i="26" s="1"/>
  <c r="E1958" i="26"/>
  <c r="D1958" i="26" s="1"/>
  <c r="E2958" i="26"/>
  <c r="D2958" i="26" s="1"/>
  <c r="E1458" i="26"/>
  <c r="D1458" i="26" s="1"/>
  <c r="E2458" i="26"/>
  <c r="D2458" i="26" s="1"/>
  <c r="E458" i="26"/>
  <c r="D458" i="26" s="1"/>
  <c r="E3958" i="26"/>
  <c r="D3958" i="26" s="1"/>
  <c r="E3916" i="26"/>
  <c r="D3916" i="26" s="1"/>
  <c r="E3416" i="26"/>
  <c r="D3416" i="26" s="1"/>
  <c r="E916" i="26"/>
  <c r="D916" i="26" s="1"/>
  <c r="E416" i="26"/>
  <c r="D416" i="26" s="1"/>
  <c r="E2916" i="26"/>
  <c r="D2916" i="26" s="1"/>
  <c r="E1416" i="26"/>
  <c r="D1416" i="26" s="1"/>
  <c r="E2416" i="26"/>
  <c r="D2416" i="26" s="1"/>
  <c r="E1916" i="26"/>
  <c r="D1916" i="26" s="1"/>
  <c r="E3499" i="26"/>
  <c r="D3499" i="26" s="1"/>
  <c r="E3999" i="26"/>
  <c r="D3999" i="26" s="1"/>
  <c r="E999" i="26"/>
  <c r="D999" i="26" s="1"/>
  <c r="E1999" i="26"/>
  <c r="D1999" i="26" s="1"/>
  <c r="E2999" i="26"/>
  <c r="D2999" i="26" s="1"/>
  <c r="E499" i="26"/>
  <c r="E2499" i="26"/>
  <c r="D2499" i="26" s="1"/>
  <c r="E1499" i="26"/>
  <c r="D1499" i="26" s="1"/>
  <c r="E1493" i="26"/>
  <c r="D1493" i="26" s="1"/>
  <c r="E493" i="26"/>
  <c r="E2493" i="26"/>
  <c r="D2493" i="26" s="1"/>
  <c r="E3493" i="26"/>
  <c r="D3493" i="26" s="1"/>
  <c r="E3993" i="26"/>
  <c r="D3993" i="26" s="1"/>
  <c r="E1993" i="26"/>
  <c r="D1993" i="26" s="1"/>
  <c r="E2993" i="26"/>
  <c r="D2993" i="26" s="1"/>
  <c r="E993" i="26"/>
  <c r="D993" i="26" s="1"/>
  <c r="E3981" i="26"/>
  <c r="D3981" i="26" s="1"/>
  <c r="E3481" i="26"/>
  <c r="D3481" i="26" s="1"/>
  <c r="E2981" i="26"/>
  <c r="D2981" i="26" s="1"/>
  <c r="E481" i="26"/>
  <c r="D481" i="26" s="1"/>
  <c r="E2481" i="26"/>
  <c r="D2481" i="26" s="1"/>
  <c r="E1481" i="26"/>
  <c r="D1481" i="26" s="1"/>
  <c r="E1981" i="26"/>
  <c r="D1981" i="26" s="1"/>
  <c r="E981" i="26"/>
  <c r="D981" i="26" s="1"/>
  <c r="E1975" i="26"/>
  <c r="D1975" i="26" s="1"/>
  <c r="E975" i="26"/>
  <c r="D975" i="26" s="1"/>
  <c r="E3475" i="26"/>
  <c r="D3475" i="26" s="1"/>
  <c r="E3975" i="26"/>
  <c r="D3975" i="26" s="1"/>
  <c r="E2975" i="26"/>
  <c r="D2975" i="26" s="1"/>
  <c r="E475" i="26"/>
  <c r="D475" i="26" s="1"/>
  <c r="E1475" i="26"/>
  <c r="D1475" i="26" s="1"/>
  <c r="E2475" i="26"/>
  <c r="D2475" i="26" s="1"/>
  <c r="E463" i="26"/>
  <c r="D463" i="26" s="1"/>
  <c r="E963" i="26"/>
  <c r="D963" i="26" s="1"/>
  <c r="E2463" i="26"/>
  <c r="D2463" i="26" s="1"/>
  <c r="E3463" i="26"/>
  <c r="D3463" i="26" s="1"/>
  <c r="E2963" i="26"/>
  <c r="D2963" i="26" s="1"/>
  <c r="E3963" i="26"/>
  <c r="D3963" i="26" s="1"/>
  <c r="E1463" i="26"/>
  <c r="D1463" i="26" s="1"/>
  <c r="E1963" i="26"/>
  <c r="D1963" i="26" s="1"/>
  <c r="E1957" i="26"/>
  <c r="D1957" i="26" s="1"/>
  <c r="E3957" i="26"/>
  <c r="D3957" i="26" s="1"/>
  <c r="E957" i="26"/>
  <c r="D957" i="26" s="1"/>
  <c r="E3457" i="26"/>
  <c r="D3457" i="26" s="1"/>
  <c r="E457" i="26"/>
  <c r="D457" i="26" s="1"/>
  <c r="E2457" i="26"/>
  <c r="D2457" i="26" s="1"/>
  <c r="E1457" i="26"/>
  <c r="D1457" i="26" s="1"/>
  <c r="E2957" i="26"/>
  <c r="D2957" i="26" s="1"/>
  <c r="E3445" i="26"/>
  <c r="D3445" i="26" s="1"/>
  <c r="E1945" i="26"/>
  <c r="D1945" i="26" s="1"/>
  <c r="E2945" i="26"/>
  <c r="D2945" i="26" s="1"/>
  <c r="E3945" i="26"/>
  <c r="D3945" i="26" s="1"/>
  <c r="E445" i="26"/>
  <c r="D445" i="26" s="1"/>
  <c r="E2445" i="26"/>
  <c r="D2445" i="26" s="1"/>
  <c r="E945" i="26"/>
  <c r="D945" i="26" s="1"/>
  <c r="E1445" i="26"/>
  <c r="D1445" i="26" s="1"/>
  <c r="E2439" i="26"/>
  <c r="D2439" i="26" s="1"/>
  <c r="E939" i="26"/>
  <c r="D939" i="26" s="1"/>
  <c r="E1939" i="26"/>
  <c r="D1939" i="26" s="1"/>
  <c r="E3939" i="26"/>
  <c r="D3939" i="26" s="1"/>
  <c r="E3439" i="26"/>
  <c r="D3439" i="26" s="1"/>
  <c r="E1439" i="26"/>
  <c r="D1439" i="26" s="1"/>
  <c r="E439" i="26"/>
  <c r="D439" i="26" s="1"/>
  <c r="E2939" i="26"/>
  <c r="D2939" i="26" s="1"/>
  <c r="E3427" i="26"/>
  <c r="D3427" i="26" s="1"/>
  <c r="E2927" i="26"/>
  <c r="D2927" i="26" s="1"/>
  <c r="E2427" i="26"/>
  <c r="D2427" i="26" s="1"/>
  <c r="E427" i="26"/>
  <c r="D427" i="26" s="1"/>
  <c r="E1427" i="26"/>
  <c r="D1427" i="26" s="1"/>
  <c r="E3927" i="26"/>
  <c r="D3927" i="26" s="1"/>
  <c r="E927" i="26"/>
  <c r="D927" i="26" s="1"/>
  <c r="E1927" i="26"/>
  <c r="D1927" i="26" s="1"/>
  <c r="E2915" i="26"/>
  <c r="D2915" i="26" s="1"/>
  <c r="E3915" i="26"/>
  <c r="D3915" i="26" s="1"/>
  <c r="E1915" i="26"/>
  <c r="D1915" i="26" s="1"/>
  <c r="E415" i="26"/>
  <c r="D415" i="26" s="1"/>
  <c r="E915" i="26"/>
  <c r="D915" i="26" s="1"/>
  <c r="E2415" i="26"/>
  <c r="D2415" i="26" s="1"/>
  <c r="E1415" i="26"/>
  <c r="D1415" i="26" s="1"/>
  <c r="E3415" i="26"/>
  <c r="D3415" i="26" s="1"/>
  <c r="E3998" i="26"/>
  <c r="D3998" i="26" s="1"/>
  <c r="E998" i="26"/>
  <c r="D998" i="26" s="1"/>
  <c r="E1998" i="26"/>
  <c r="D1998" i="26" s="1"/>
  <c r="E2998" i="26"/>
  <c r="D2998" i="26" s="1"/>
  <c r="E2498" i="26"/>
  <c r="D2498" i="26" s="1"/>
  <c r="E3498" i="26"/>
  <c r="D3498" i="26" s="1"/>
  <c r="E498" i="26"/>
  <c r="E1498" i="26"/>
  <c r="D1498" i="26" s="1"/>
  <c r="E3492" i="26"/>
  <c r="D3492" i="26" s="1"/>
  <c r="E2992" i="26"/>
  <c r="D2992" i="26" s="1"/>
  <c r="E3992" i="26"/>
  <c r="D3992" i="26" s="1"/>
  <c r="E1492" i="26"/>
  <c r="D1492" i="26" s="1"/>
  <c r="E1992" i="26"/>
  <c r="D1992" i="26" s="1"/>
  <c r="E2492" i="26"/>
  <c r="D2492" i="26" s="1"/>
  <c r="E492" i="26"/>
  <c r="E992" i="26"/>
  <c r="D992" i="26" s="1"/>
  <c r="E2486" i="26"/>
  <c r="D2486" i="26" s="1"/>
  <c r="E486" i="26"/>
  <c r="E1486" i="26"/>
  <c r="D1486" i="26" s="1"/>
  <c r="E1986" i="26"/>
  <c r="D1986" i="26" s="1"/>
  <c r="E2986" i="26"/>
  <c r="D2986" i="26" s="1"/>
  <c r="E986" i="26"/>
  <c r="D986" i="26" s="1"/>
  <c r="E3986" i="26"/>
  <c r="D3986" i="26" s="1"/>
  <c r="E3486" i="26"/>
  <c r="D3486" i="26" s="1"/>
  <c r="E2480" i="26"/>
  <c r="D2480" i="26" s="1"/>
  <c r="E2980" i="26"/>
  <c r="D2980" i="26" s="1"/>
  <c r="E980" i="26"/>
  <c r="D980" i="26" s="1"/>
  <c r="E480" i="26"/>
  <c r="D480" i="26" s="1"/>
  <c r="E1980" i="26"/>
  <c r="D1980" i="26" s="1"/>
  <c r="E3480" i="26"/>
  <c r="D3480" i="26" s="1"/>
  <c r="E1480" i="26"/>
  <c r="D1480" i="26" s="1"/>
  <c r="E3980" i="26"/>
  <c r="D3980" i="26" s="1"/>
  <c r="E1474" i="26"/>
  <c r="D1474" i="26" s="1"/>
  <c r="E2974" i="26"/>
  <c r="D2974" i="26" s="1"/>
  <c r="E3974" i="26"/>
  <c r="D3974" i="26" s="1"/>
  <c r="E2474" i="26"/>
  <c r="D2474" i="26" s="1"/>
  <c r="E1974" i="26"/>
  <c r="D1974" i="26" s="1"/>
  <c r="E3474" i="26"/>
  <c r="D3474" i="26" s="1"/>
  <c r="E974" i="26"/>
  <c r="D974" i="26" s="1"/>
  <c r="E474" i="26"/>
  <c r="D474" i="26" s="1"/>
  <c r="E1468" i="26"/>
  <c r="D1468" i="26" s="1"/>
  <c r="E2968" i="26"/>
  <c r="D2968" i="26" s="1"/>
  <c r="E2468" i="26"/>
  <c r="D2468" i="26" s="1"/>
  <c r="E968" i="26"/>
  <c r="D968" i="26" s="1"/>
  <c r="E3968" i="26"/>
  <c r="D3968" i="26" s="1"/>
  <c r="E1968" i="26"/>
  <c r="D1968" i="26" s="1"/>
  <c r="E468" i="26"/>
  <c r="D468" i="26" s="1"/>
  <c r="E3468" i="26"/>
  <c r="D3468" i="26" s="1"/>
  <c r="E2962" i="26"/>
  <c r="D2962" i="26" s="1"/>
  <c r="E462" i="26"/>
  <c r="D462" i="26" s="1"/>
  <c r="E3962" i="26"/>
  <c r="D3962" i="26" s="1"/>
  <c r="E1462" i="26"/>
  <c r="D1462" i="26" s="1"/>
  <c r="E1962" i="26"/>
  <c r="D1962" i="26" s="1"/>
  <c r="E2462" i="26"/>
  <c r="D2462" i="26" s="1"/>
  <c r="E3462" i="26"/>
  <c r="D3462" i="26" s="1"/>
  <c r="E962" i="26"/>
  <c r="D962" i="26" s="1"/>
  <c r="E3956" i="26"/>
  <c r="D3956" i="26" s="1"/>
  <c r="E3456" i="26"/>
  <c r="D3456" i="26" s="1"/>
  <c r="E1456" i="26"/>
  <c r="D1456" i="26" s="1"/>
  <c r="E1956" i="26"/>
  <c r="D1956" i="26" s="1"/>
  <c r="E2456" i="26"/>
  <c r="D2456" i="26" s="1"/>
  <c r="E956" i="26"/>
  <c r="D956" i="26" s="1"/>
  <c r="E2956" i="26"/>
  <c r="D2956" i="26" s="1"/>
  <c r="E456" i="26"/>
  <c r="D456" i="26" s="1"/>
  <c r="E1950" i="26"/>
  <c r="D1950" i="26" s="1"/>
  <c r="E950" i="26"/>
  <c r="D950" i="26" s="1"/>
  <c r="E2950" i="26"/>
  <c r="D2950" i="26" s="1"/>
  <c r="E3950" i="26"/>
  <c r="D3950" i="26" s="1"/>
  <c r="E2450" i="26"/>
  <c r="D2450" i="26" s="1"/>
  <c r="E450" i="26"/>
  <c r="D450" i="26" s="1"/>
  <c r="E1450" i="26"/>
  <c r="D1450" i="26" s="1"/>
  <c r="E3450" i="26"/>
  <c r="D3450" i="26" s="1"/>
  <c r="E3944" i="26"/>
  <c r="D3944" i="26" s="1"/>
  <c r="E3444" i="26"/>
  <c r="D3444" i="26" s="1"/>
  <c r="E1444" i="26"/>
  <c r="D1444" i="26" s="1"/>
  <c r="E2444" i="26"/>
  <c r="D2444" i="26" s="1"/>
  <c r="E444" i="26"/>
  <c r="D444" i="26" s="1"/>
  <c r="E2944" i="26"/>
  <c r="D2944" i="26" s="1"/>
  <c r="E1944" i="26"/>
  <c r="D1944" i="26" s="1"/>
  <c r="E944" i="26"/>
  <c r="D944" i="26" s="1"/>
  <c r="E2438" i="26"/>
  <c r="D2438" i="26" s="1"/>
  <c r="E3438" i="26"/>
  <c r="D3438" i="26" s="1"/>
  <c r="E2938" i="26"/>
  <c r="D2938" i="26" s="1"/>
  <c r="E1438" i="26"/>
  <c r="D1438" i="26" s="1"/>
  <c r="E438" i="26"/>
  <c r="D438" i="26" s="1"/>
  <c r="E1938" i="26"/>
  <c r="D1938" i="26" s="1"/>
  <c r="E3938" i="26"/>
  <c r="D3938" i="26" s="1"/>
  <c r="E938" i="26"/>
  <c r="D938" i="26" s="1"/>
  <c r="E432" i="26"/>
  <c r="D432" i="26" s="1"/>
  <c r="E3932" i="26"/>
  <c r="D3932" i="26" s="1"/>
  <c r="E3432" i="26"/>
  <c r="D3432" i="26" s="1"/>
  <c r="E932" i="26"/>
  <c r="D932" i="26" s="1"/>
  <c r="E1432" i="26"/>
  <c r="D1432" i="26" s="1"/>
  <c r="E2432" i="26"/>
  <c r="D2432" i="26" s="1"/>
  <c r="E2932" i="26"/>
  <c r="D2932" i="26" s="1"/>
  <c r="E1932" i="26"/>
  <c r="D1932" i="26" s="1"/>
  <c r="E1426" i="26"/>
  <c r="D1426" i="26" s="1"/>
  <c r="E1926" i="26"/>
  <c r="D1926" i="26" s="1"/>
  <c r="E2926" i="26"/>
  <c r="D2926" i="26" s="1"/>
  <c r="E3926" i="26"/>
  <c r="D3926" i="26" s="1"/>
  <c r="E3426" i="26"/>
  <c r="D3426" i="26" s="1"/>
  <c r="E426" i="26"/>
  <c r="D426" i="26" s="1"/>
  <c r="E2426" i="26"/>
  <c r="D2426" i="26" s="1"/>
  <c r="E926" i="26"/>
  <c r="D926" i="26" s="1"/>
  <c r="E3920" i="26"/>
  <c r="D3920" i="26" s="1"/>
  <c r="E2420" i="26"/>
  <c r="D2420" i="26" s="1"/>
  <c r="E920" i="26"/>
  <c r="D920" i="26" s="1"/>
  <c r="E3420" i="26"/>
  <c r="D3420" i="26" s="1"/>
  <c r="E1920" i="26"/>
  <c r="D1920" i="26" s="1"/>
  <c r="E1420" i="26"/>
  <c r="D1420" i="26" s="1"/>
  <c r="E2920" i="26"/>
  <c r="D2920" i="26" s="1"/>
  <c r="E420" i="26"/>
  <c r="D420" i="26" s="1"/>
  <c r="E1914" i="26"/>
  <c r="D1914" i="26" s="1"/>
  <c r="E1414" i="26"/>
  <c r="D1414" i="26" s="1"/>
  <c r="E3914" i="26"/>
  <c r="D3914" i="26" s="1"/>
  <c r="E3414" i="26"/>
  <c r="D3414" i="26" s="1"/>
  <c r="E2914" i="26"/>
  <c r="D2914" i="26" s="1"/>
  <c r="E914" i="26"/>
  <c r="D914" i="26" s="1"/>
  <c r="E414" i="26"/>
  <c r="D414" i="26" s="1"/>
  <c r="E2414" i="26"/>
  <c r="D2414" i="26" s="1"/>
  <c r="E2408" i="26"/>
  <c r="D2408" i="26" s="1"/>
  <c r="E1408" i="26"/>
  <c r="D1408" i="26" s="1"/>
  <c r="E408" i="26"/>
  <c r="D408" i="26" s="1"/>
  <c r="E2908" i="26"/>
  <c r="D2908" i="26" s="1"/>
  <c r="E1908" i="26"/>
  <c r="D1908" i="26" s="1"/>
  <c r="E908" i="26"/>
  <c r="D908" i="26" s="1"/>
  <c r="E3908" i="26"/>
  <c r="D3908" i="26" s="1"/>
  <c r="E3408" i="26"/>
  <c r="D3408" i="26" s="1"/>
  <c r="E1402" i="26"/>
  <c r="D1402" i="26" s="1"/>
  <c r="E3902" i="26"/>
  <c r="D3902" i="26" s="1"/>
  <c r="E2902" i="26"/>
  <c r="D2902" i="26" s="1"/>
  <c r="E402" i="26"/>
  <c r="D402" i="26" s="1"/>
  <c r="E2402" i="26"/>
  <c r="D2402" i="26" s="1"/>
  <c r="E3402" i="26"/>
  <c r="D3402" i="26" s="1"/>
  <c r="E902" i="26"/>
  <c r="D902" i="26" s="1"/>
  <c r="E1902" i="26"/>
  <c r="D1902" i="26" s="1"/>
  <c r="E2483" i="26"/>
  <c r="D2483" i="26" s="1"/>
  <c r="E3483" i="26"/>
  <c r="D3483" i="26" s="1"/>
  <c r="E1983" i="26"/>
  <c r="D1983" i="26" s="1"/>
  <c r="E983" i="26"/>
  <c r="D983" i="26" s="1"/>
  <c r="E2983" i="26"/>
  <c r="D2983" i="26" s="1"/>
  <c r="E1483" i="26"/>
  <c r="D1483" i="26" s="1"/>
  <c r="E3983" i="26"/>
  <c r="D3983" i="26" s="1"/>
  <c r="E483" i="26"/>
  <c r="E3965" i="26"/>
  <c r="D3965" i="26" s="1"/>
  <c r="E3465" i="26"/>
  <c r="D3465" i="26" s="1"/>
  <c r="E465" i="26"/>
  <c r="D465" i="26" s="1"/>
  <c r="E2965" i="26"/>
  <c r="D2965" i="26" s="1"/>
  <c r="E2465" i="26"/>
  <c r="D2465" i="26" s="1"/>
  <c r="E1965" i="26"/>
  <c r="D1965" i="26" s="1"/>
  <c r="E1465" i="26"/>
  <c r="D1465" i="26" s="1"/>
  <c r="E965" i="26"/>
  <c r="D965" i="26" s="1"/>
  <c r="E3941" i="26"/>
  <c r="D3941" i="26" s="1"/>
  <c r="E3441" i="26"/>
  <c r="D3441" i="26" s="1"/>
  <c r="E441" i="26"/>
  <c r="D441" i="26" s="1"/>
  <c r="E2441" i="26"/>
  <c r="D2441" i="26" s="1"/>
  <c r="E1941" i="26"/>
  <c r="D1941" i="26" s="1"/>
  <c r="E2941" i="26"/>
  <c r="D2941" i="26" s="1"/>
  <c r="E1441" i="26"/>
  <c r="D1441" i="26" s="1"/>
  <c r="E941" i="26"/>
  <c r="D941" i="26" s="1"/>
  <c r="E3905" i="26"/>
  <c r="D3905" i="26" s="1"/>
  <c r="E2905" i="26"/>
  <c r="D2905" i="26" s="1"/>
  <c r="E3405" i="26"/>
  <c r="D3405" i="26" s="1"/>
  <c r="E905" i="26"/>
  <c r="D905" i="26" s="1"/>
  <c r="E1405" i="26"/>
  <c r="D1405" i="26" s="1"/>
  <c r="E2405" i="26"/>
  <c r="D2405" i="26" s="1"/>
  <c r="E1905" i="26"/>
  <c r="D1905" i="26" s="1"/>
  <c r="E405" i="26"/>
  <c r="D405" i="26" s="1"/>
  <c r="E3488" i="26"/>
  <c r="D3488" i="26" s="1"/>
  <c r="E1488" i="26"/>
  <c r="D1488" i="26" s="1"/>
  <c r="E1988" i="26"/>
  <c r="D1988" i="26" s="1"/>
  <c r="E3988" i="26"/>
  <c r="D3988" i="26" s="1"/>
  <c r="E488" i="26"/>
  <c r="E2988" i="26"/>
  <c r="D2988" i="26" s="1"/>
  <c r="E988" i="26"/>
  <c r="D988" i="26" s="1"/>
  <c r="E2488" i="26"/>
  <c r="D2488" i="26" s="1"/>
  <c r="E964" i="26"/>
  <c r="D964" i="26" s="1"/>
  <c r="E2464" i="26"/>
  <c r="D2464" i="26" s="1"/>
  <c r="E1964" i="26"/>
  <c r="D1964" i="26" s="1"/>
  <c r="E1464" i="26"/>
  <c r="D1464" i="26" s="1"/>
  <c r="E464" i="26"/>
  <c r="D464" i="26" s="1"/>
  <c r="E3464" i="26"/>
  <c r="D3464" i="26" s="1"/>
  <c r="E3964" i="26"/>
  <c r="D3964" i="26" s="1"/>
  <c r="E2964" i="26"/>
  <c r="D2964" i="26" s="1"/>
  <c r="E2997" i="26"/>
  <c r="D2997" i="26" s="1"/>
  <c r="E3997" i="26"/>
  <c r="D3997" i="26" s="1"/>
  <c r="E497" i="26"/>
  <c r="E1497" i="26"/>
  <c r="D1497" i="26" s="1"/>
  <c r="E2497" i="26"/>
  <c r="D2497" i="26" s="1"/>
  <c r="E1997" i="26"/>
  <c r="D1997" i="26" s="1"/>
  <c r="E997" i="26"/>
  <c r="D997" i="26" s="1"/>
  <c r="E3497" i="26"/>
  <c r="D3497" i="26" s="1"/>
  <c r="E491" i="26"/>
  <c r="E1991" i="26"/>
  <c r="D1991" i="26" s="1"/>
  <c r="E991" i="26"/>
  <c r="D991" i="26" s="1"/>
  <c r="E2491" i="26"/>
  <c r="D2491" i="26" s="1"/>
  <c r="E2991" i="26"/>
  <c r="D2991" i="26" s="1"/>
  <c r="E3991" i="26"/>
  <c r="D3991" i="26" s="1"/>
  <c r="E3491" i="26"/>
  <c r="D3491" i="26" s="1"/>
  <c r="E1491" i="26"/>
  <c r="D1491" i="26" s="1"/>
  <c r="E2485" i="26"/>
  <c r="D2485" i="26" s="1"/>
  <c r="E1485" i="26"/>
  <c r="D1485" i="26" s="1"/>
  <c r="E3485" i="26"/>
  <c r="D3485" i="26" s="1"/>
  <c r="E985" i="26"/>
  <c r="D985" i="26" s="1"/>
  <c r="E1985" i="26"/>
  <c r="D1985" i="26" s="1"/>
  <c r="E485" i="26"/>
  <c r="E2985" i="26"/>
  <c r="D2985" i="26" s="1"/>
  <c r="E3985" i="26"/>
  <c r="D3985" i="26" s="1"/>
  <c r="E3979" i="26"/>
  <c r="D3979" i="26" s="1"/>
  <c r="E1979" i="26"/>
  <c r="D1979" i="26" s="1"/>
  <c r="E979" i="26"/>
  <c r="D979" i="26" s="1"/>
  <c r="E1479" i="26"/>
  <c r="D1479" i="26" s="1"/>
  <c r="E479" i="26"/>
  <c r="D479" i="26" s="1"/>
  <c r="E2979" i="26"/>
  <c r="D2979" i="26" s="1"/>
  <c r="E2479" i="26"/>
  <c r="D2479" i="26" s="1"/>
  <c r="E3479" i="26"/>
  <c r="D3479" i="26" s="1"/>
  <c r="E2973" i="26"/>
  <c r="D2973" i="26" s="1"/>
  <c r="E2473" i="26"/>
  <c r="D2473" i="26" s="1"/>
  <c r="E1973" i="26"/>
  <c r="D1973" i="26" s="1"/>
  <c r="E473" i="26"/>
  <c r="D473" i="26" s="1"/>
  <c r="E3473" i="26"/>
  <c r="D3473" i="26" s="1"/>
  <c r="E1473" i="26"/>
  <c r="D1473" i="26" s="1"/>
  <c r="E973" i="26"/>
  <c r="D973" i="26" s="1"/>
  <c r="E3973" i="26"/>
  <c r="D3973" i="26" s="1"/>
  <c r="E967" i="26"/>
  <c r="D967" i="26" s="1"/>
  <c r="E1967" i="26"/>
  <c r="D1967" i="26" s="1"/>
  <c r="E2967" i="26"/>
  <c r="D2967" i="26" s="1"/>
  <c r="E2467" i="26"/>
  <c r="D2467" i="26" s="1"/>
  <c r="E3967" i="26"/>
  <c r="D3967" i="26" s="1"/>
  <c r="E3467" i="26"/>
  <c r="D3467" i="26" s="1"/>
  <c r="E1467" i="26"/>
  <c r="D1467" i="26" s="1"/>
  <c r="E467" i="26"/>
  <c r="D467" i="26" s="1"/>
  <c r="E1961" i="26"/>
  <c r="D1961" i="26" s="1"/>
  <c r="E961" i="26"/>
  <c r="D961" i="26" s="1"/>
  <c r="E2961" i="26"/>
  <c r="D2961" i="26" s="1"/>
  <c r="E2461" i="26"/>
  <c r="D2461" i="26" s="1"/>
  <c r="E1461" i="26"/>
  <c r="D1461" i="26" s="1"/>
  <c r="E3461" i="26"/>
  <c r="D3461" i="26" s="1"/>
  <c r="E3961" i="26"/>
  <c r="D3961" i="26" s="1"/>
  <c r="E461" i="26"/>
  <c r="D461" i="26" s="1"/>
  <c r="E2955" i="26"/>
  <c r="D2955" i="26" s="1"/>
  <c r="E3455" i="26"/>
  <c r="D3455" i="26" s="1"/>
  <c r="E955" i="26"/>
  <c r="D955" i="26" s="1"/>
  <c r="E2455" i="26"/>
  <c r="D2455" i="26" s="1"/>
  <c r="E455" i="26"/>
  <c r="D455" i="26" s="1"/>
  <c r="E1455" i="26"/>
  <c r="D1455" i="26" s="1"/>
  <c r="E3955" i="26"/>
  <c r="D3955" i="26" s="1"/>
  <c r="E1955" i="26"/>
  <c r="D1955" i="26" s="1"/>
  <c r="E3949" i="26"/>
  <c r="D3949" i="26" s="1"/>
  <c r="E449" i="26"/>
  <c r="D449" i="26" s="1"/>
  <c r="E1949" i="26"/>
  <c r="D1949" i="26" s="1"/>
  <c r="E949" i="26"/>
  <c r="D949" i="26" s="1"/>
  <c r="E2449" i="26"/>
  <c r="D2449" i="26" s="1"/>
  <c r="E1449" i="26"/>
  <c r="D1449" i="26" s="1"/>
  <c r="E3449" i="26"/>
  <c r="D3449" i="26" s="1"/>
  <c r="E2949" i="26"/>
  <c r="D2949" i="26" s="1"/>
  <c r="E3943" i="26"/>
  <c r="D3943" i="26" s="1"/>
  <c r="E3443" i="26"/>
  <c r="D3443" i="26" s="1"/>
  <c r="E943" i="26"/>
  <c r="D943" i="26" s="1"/>
  <c r="E2943" i="26"/>
  <c r="D2943" i="26" s="1"/>
  <c r="E1943" i="26"/>
  <c r="D1943" i="26" s="1"/>
  <c r="E2443" i="26"/>
  <c r="D2443" i="26" s="1"/>
  <c r="E1443" i="26"/>
  <c r="D1443" i="26" s="1"/>
  <c r="E443" i="26"/>
  <c r="D443" i="26" s="1"/>
  <c r="E3937" i="26"/>
  <c r="D3937" i="26" s="1"/>
  <c r="E937" i="26"/>
  <c r="D937" i="26" s="1"/>
  <c r="E3437" i="26"/>
  <c r="D3437" i="26" s="1"/>
  <c r="E2937" i="26"/>
  <c r="D2937" i="26" s="1"/>
  <c r="E2437" i="26"/>
  <c r="D2437" i="26" s="1"/>
  <c r="E1437" i="26"/>
  <c r="D1437" i="26" s="1"/>
  <c r="E437" i="26"/>
  <c r="D437" i="26" s="1"/>
  <c r="E1937" i="26"/>
  <c r="D1937" i="26" s="1"/>
  <c r="E431" i="26"/>
  <c r="D431" i="26" s="1"/>
  <c r="E3931" i="26"/>
  <c r="D3931" i="26" s="1"/>
  <c r="E3431" i="26"/>
  <c r="D3431" i="26" s="1"/>
  <c r="E1431" i="26"/>
  <c r="D1431" i="26" s="1"/>
  <c r="E931" i="26"/>
  <c r="D931" i="26" s="1"/>
  <c r="E2931" i="26"/>
  <c r="D2931" i="26" s="1"/>
  <c r="E2431" i="26"/>
  <c r="D2431" i="26" s="1"/>
  <c r="E1931" i="26"/>
  <c r="D1931" i="26" s="1"/>
  <c r="E2925" i="26"/>
  <c r="D2925" i="26" s="1"/>
  <c r="E2425" i="26"/>
  <c r="D2425" i="26" s="1"/>
  <c r="E1425" i="26"/>
  <c r="D1425" i="26" s="1"/>
  <c r="E1925" i="26"/>
  <c r="D1925" i="26" s="1"/>
  <c r="E425" i="26"/>
  <c r="D425" i="26" s="1"/>
  <c r="E925" i="26"/>
  <c r="D925" i="26" s="1"/>
  <c r="E3425" i="26"/>
  <c r="D3425" i="26" s="1"/>
  <c r="E3925" i="26"/>
  <c r="D3925" i="26" s="1"/>
  <c r="E2419" i="26"/>
  <c r="D2419" i="26" s="1"/>
  <c r="E419" i="26"/>
  <c r="D419" i="26" s="1"/>
  <c r="E919" i="26"/>
  <c r="D919" i="26" s="1"/>
  <c r="E3419" i="26"/>
  <c r="D3419" i="26" s="1"/>
  <c r="E2919" i="26"/>
  <c r="D2919" i="26" s="1"/>
  <c r="E3919" i="26"/>
  <c r="D3919" i="26" s="1"/>
  <c r="E1419" i="26"/>
  <c r="D1419" i="26" s="1"/>
  <c r="E1919" i="26"/>
  <c r="D1919" i="26" s="1"/>
  <c r="E3913" i="26"/>
  <c r="D3913" i="26" s="1"/>
  <c r="E1913" i="26"/>
  <c r="D1913" i="26" s="1"/>
  <c r="E413" i="26"/>
  <c r="D413" i="26" s="1"/>
  <c r="E2913" i="26"/>
  <c r="D2913" i="26" s="1"/>
  <c r="E1413" i="26"/>
  <c r="D1413" i="26" s="1"/>
  <c r="E2413" i="26"/>
  <c r="D2413" i="26" s="1"/>
  <c r="E913" i="26"/>
  <c r="D913" i="26" s="1"/>
  <c r="E3413" i="26"/>
  <c r="D3413" i="26" s="1"/>
  <c r="E1907" i="26"/>
  <c r="D1907" i="26" s="1"/>
  <c r="E907" i="26"/>
  <c r="D907" i="26" s="1"/>
  <c r="E2907" i="26"/>
  <c r="D2907" i="26" s="1"/>
  <c r="E1407" i="26"/>
  <c r="D1407" i="26" s="1"/>
  <c r="E407" i="26"/>
  <c r="D407" i="26" s="1"/>
  <c r="E3407" i="26"/>
  <c r="D3407" i="26" s="1"/>
  <c r="E2407" i="26"/>
  <c r="D2407" i="26" s="1"/>
  <c r="E3907" i="26"/>
  <c r="D3907" i="26" s="1"/>
  <c r="E1989" i="26"/>
  <c r="D1989" i="26" s="1"/>
  <c r="E989" i="26"/>
  <c r="D989" i="26" s="1"/>
  <c r="E3989" i="26"/>
  <c r="D3989" i="26" s="1"/>
  <c r="E1489" i="26"/>
  <c r="D1489" i="26" s="1"/>
  <c r="E489" i="26"/>
  <c r="E2489" i="26"/>
  <c r="D2489" i="26" s="1"/>
  <c r="E3489" i="26"/>
  <c r="D3489" i="26" s="1"/>
  <c r="E2989" i="26"/>
  <c r="D2989" i="26" s="1"/>
  <c r="E2971" i="26"/>
  <c r="D2971" i="26" s="1"/>
  <c r="E1971" i="26"/>
  <c r="D1971" i="26" s="1"/>
  <c r="E971" i="26"/>
  <c r="D971" i="26" s="1"/>
  <c r="E2471" i="26"/>
  <c r="D2471" i="26" s="1"/>
  <c r="E471" i="26"/>
  <c r="D471" i="26" s="1"/>
  <c r="E1471" i="26"/>
  <c r="D1471" i="26" s="1"/>
  <c r="E3971" i="26"/>
  <c r="D3971" i="26" s="1"/>
  <c r="E3471" i="26"/>
  <c r="D3471" i="26" s="1"/>
  <c r="E3953" i="26"/>
  <c r="D3953" i="26" s="1"/>
  <c r="E2453" i="26"/>
  <c r="D2453" i="26" s="1"/>
  <c r="E2953" i="26"/>
  <c r="D2953" i="26" s="1"/>
  <c r="E1953" i="26"/>
  <c r="D1953" i="26" s="1"/>
  <c r="E953" i="26"/>
  <c r="D953" i="26" s="1"/>
  <c r="E1453" i="26"/>
  <c r="D1453" i="26" s="1"/>
  <c r="E453" i="26"/>
  <c r="D453" i="26" s="1"/>
  <c r="E3453" i="26"/>
  <c r="D3453" i="26" s="1"/>
  <c r="E3923" i="26"/>
  <c r="D3923" i="26" s="1"/>
  <c r="E3423" i="26"/>
  <c r="D3423" i="26" s="1"/>
  <c r="E2423" i="26"/>
  <c r="D2423" i="26" s="1"/>
  <c r="E1923" i="26"/>
  <c r="D1923" i="26" s="1"/>
  <c r="E923" i="26"/>
  <c r="D923" i="26" s="1"/>
  <c r="E2923" i="26"/>
  <c r="D2923" i="26" s="1"/>
  <c r="E423" i="26"/>
  <c r="D423" i="26" s="1"/>
  <c r="E1423" i="26"/>
  <c r="D1423" i="26" s="1"/>
  <c r="E2496" i="26"/>
  <c r="D2496" i="26" s="1"/>
  <c r="E496" i="26"/>
  <c r="E3496" i="26"/>
  <c r="D3496" i="26" s="1"/>
  <c r="E996" i="26"/>
  <c r="D996" i="26" s="1"/>
  <c r="E1996" i="26"/>
  <c r="D1996" i="26" s="1"/>
  <c r="E3996" i="26"/>
  <c r="D3996" i="26" s="1"/>
  <c r="E1496" i="26"/>
  <c r="D1496" i="26" s="1"/>
  <c r="E2996" i="26"/>
  <c r="D2996" i="26" s="1"/>
  <c r="E2990" i="26"/>
  <c r="D2990" i="26" s="1"/>
  <c r="E3490" i="26"/>
  <c r="D3490" i="26" s="1"/>
  <c r="E1490" i="26"/>
  <c r="D1490" i="26" s="1"/>
  <c r="E2490" i="26"/>
  <c r="D2490" i="26" s="1"/>
  <c r="E490" i="26"/>
  <c r="E1990" i="26"/>
  <c r="D1990" i="26" s="1"/>
  <c r="E3990" i="26"/>
  <c r="D3990" i="26" s="1"/>
  <c r="E990" i="26"/>
  <c r="D990" i="26" s="1"/>
  <c r="E1984" i="26"/>
  <c r="D1984" i="26" s="1"/>
  <c r="E3984" i="26"/>
  <c r="D3984" i="26" s="1"/>
  <c r="E984" i="26"/>
  <c r="D984" i="26" s="1"/>
  <c r="E484" i="26"/>
  <c r="E3484" i="26"/>
  <c r="D3484" i="26" s="1"/>
  <c r="E1484" i="26"/>
  <c r="D1484" i="26" s="1"/>
  <c r="E2984" i="26"/>
  <c r="D2984" i="26" s="1"/>
  <c r="E2484" i="26"/>
  <c r="D2484" i="26" s="1"/>
  <c r="E3478" i="26"/>
  <c r="D3478" i="26" s="1"/>
  <c r="E2478" i="26"/>
  <c r="D2478" i="26" s="1"/>
  <c r="E978" i="26"/>
  <c r="D978" i="26" s="1"/>
  <c r="E1478" i="26"/>
  <c r="D1478" i="26" s="1"/>
  <c r="E478" i="26"/>
  <c r="D478" i="26" s="1"/>
  <c r="E1978" i="26"/>
  <c r="D1978" i="26" s="1"/>
  <c r="E2978" i="26"/>
  <c r="D2978" i="26" s="1"/>
  <c r="E3978" i="26"/>
  <c r="D3978" i="26" s="1"/>
  <c r="E3972" i="26"/>
  <c r="D3972" i="26" s="1"/>
  <c r="E2972" i="26"/>
  <c r="D2972" i="26" s="1"/>
  <c r="E972" i="26"/>
  <c r="D972" i="26" s="1"/>
  <c r="E2472" i="26"/>
  <c r="D2472" i="26" s="1"/>
  <c r="E472" i="26"/>
  <c r="D472" i="26" s="1"/>
  <c r="E3472" i="26"/>
  <c r="D3472" i="26" s="1"/>
  <c r="E1472" i="26"/>
  <c r="D1472" i="26" s="1"/>
  <c r="E1972" i="26"/>
  <c r="D1972" i="26" s="1"/>
  <c r="E1966" i="26"/>
  <c r="D1966" i="26" s="1"/>
  <c r="E3466" i="26"/>
  <c r="D3466" i="26" s="1"/>
  <c r="E3966" i="26"/>
  <c r="D3966" i="26" s="1"/>
  <c r="E966" i="26"/>
  <c r="D966" i="26" s="1"/>
  <c r="E2466" i="26"/>
  <c r="D2466" i="26" s="1"/>
  <c r="E2966" i="26"/>
  <c r="D2966" i="26" s="1"/>
  <c r="E466" i="26"/>
  <c r="D466" i="26" s="1"/>
  <c r="E1466" i="26"/>
  <c r="D1466" i="26" s="1"/>
  <c r="E1960" i="26"/>
  <c r="D1960" i="26" s="1"/>
  <c r="E960" i="26"/>
  <c r="D960" i="26" s="1"/>
  <c r="E1460" i="26"/>
  <c r="D1460" i="26" s="1"/>
  <c r="E3960" i="26"/>
  <c r="D3960" i="26" s="1"/>
  <c r="E460" i="26"/>
  <c r="D460" i="26" s="1"/>
  <c r="E3460" i="26"/>
  <c r="D3460" i="26" s="1"/>
  <c r="E2960" i="26"/>
  <c r="D2960" i="26" s="1"/>
  <c r="E2460" i="26"/>
  <c r="D2460" i="26" s="1"/>
  <c r="E2454" i="26"/>
  <c r="D2454" i="26" s="1"/>
  <c r="E1954" i="26"/>
  <c r="D1954" i="26" s="1"/>
  <c r="E3954" i="26"/>
  <c r="D3954" i="26" s="1"/>
  <c r="E954" i="26"/>
  <c r="D954" i="26" s="1"/>
  <c r="E3454" i="26"/>
  <c r="D3454" i="26" s="1"/>
  <c r="E454" i="26"/>
  <c r="D454" i="26" s="1"/>
  <c r="E2954" i="26"/>
  <c r="D2954" i="26" s="1"/>
  <c r="E1454" i="26"/>
  <c r="D1454" i="26" s="1"/>
  <c r="E3448" i="26"/>
  <c r="D3448" i="26" s="1"/>
  <c r="E2948" i="26"/>
  <c r="D2948" i="26" s="1"/>
  <c r="E448" i="26"/>
  <c r="D448" i="26" s="1"/>
  <c r="E1948" i="26"/>
  <c r="D1948" i="26" s="1"/>
  <c r="E2448" i="26"/>
  <c r="D2448" i="26" s="1"/>
  <c r="E1448" i="26"/>
  <c r="D1448" i="26" s="1"/>
  <c r="E948" i="26"/>
  <c r="D948" i="26" s="1"/>
  <c r="E3948" i="26"/>
  <c r="D3948" i="26" s="1"/>
  <c r="E3442" i="26"/>
  <c r="D3442" i="26" s="1"/>
  <c r="E3942" i="26"/>
  <c r="D3942" i="26" s="1"/>
  <c r="E2442" i="26"/>
  <c r="D2442" i="26" s="1"/>
  <c r="E942" i="26"/>
  <c r="D942" i="26" s="1"/>
  <c r="E1942" i="26"/>
  <c r="D1942" i="26" s="1"/>
  <c r="E2942" i="26"/>
  <c r="D2942" i="26" s="1"/>
  <c r="E1442" i="26"/>
  <c r="D1442" i="26" s="1"/>
  <c r="E442" i="26"/>
  <c r="D442" i="26" s="1"/>
  <c r="E436" i="26"/>
  <c r="D436" i="26" s="1"/>
  <c r="E1936" i="26"/>
  <c r="D1936" i="26" s="1"/>
  <c r="E1436" i="26"/>
  <c r="D1436" i="26" s="1"/>
  <c r="E2936" i="26"/>
  <c r="D2936" i="26" s="1"/>
  <c r="E936" i="26"/>
  <c r="D936" i="26" s="1"/>
  <c r="E3936" i="26"/>
  <c r="D3936" i="26" s="1"/>
  <c r="E2436" i="26"/>
  <c r="D2436" i="26" s="1"/>
  <c r="E3436" i="26"/>
  <c r="D3436" i="26" s="1"/>
  <c r="E3430" i="26"/>
  <c r="D3430" i="26" s="1"/>
  <c r="E3930" i="26"/>
  <c r="D3930" i="26" s="1"/>
  <c r="E930" i="26"/>
  <c r="D930" i="26" s="1"/>
  <c r="E1930" i="26"/>
  <c r="D1930" i="26" s="1"/>
  <c r="E2430" i="26"/>
  <c r="D2430" i="26" s="1"/>
  <c r="E430" i="26"/>
  <c r="D430" i="26" s="1"/>
  <c r="E2930" i="26"/>
  <c r="D2930" i="26" s="1"/>
  <c r="E1430" i="26"/>
  <c r="D1430" i="26" s="1"/>
  <c r="E1424" i="26"/>
  <c r="D1424" i="26" s="1"/>
  <c r="E424" i="26"/>
  <c r="D424" i="26" s="1"/>
  <c r="E2424" i="26"/>
  <c r="D2424" i="26" s="1"/>
  <c r="E924" i="26"/>
  <c r="D924" i="26" s="1"/>
  <c r="E3424" i="26"/>
  <c r="D3424" i="26" s="1"/>
  <c r="E3924" i="26"/>
  <c r="D3924" i="26" s="1"/>
  <c r="E2924" i="26"/>
  <c r="D2924" i="26" s="1"/>
  <c r="E1924" i="26"/>
  <c r="D1924" i="26" s="1"/>
  <c r="E3918" i="26"/>
  <c r="D3918" i="26" s="1"/>
  <c r="E2918" i="26"/>
  <c r="D2918" i="26" s="1"/>
  <c r="E2418" i="26"/>
  <c r="D2418" i="26" s="1"/>
  <c r="E918" i="26"/>
  <c r="D918" i="26" s="1"/>
  <c r="E3418" i="26"/>
  <c r="D3418" i="26" s="1"/>
  <c r="E1418" i="26"/>
  <c r="D1418" i="26" s="1"/>
  <c r="E1918" i="26"/>
  <c r="D1918" i="26" s="1"/>
  <c r="E418" i="26"/>
  <c r="D418" i="26" s="1"/>
  <c r="E2412" i="26"/>
  <c r="D2412" i="26" s="1"/>
  <c r="E1912" i="26"/>
  <c r="D1912" i="26" s="1"/>
  <c r="E2912" i="26"/>
  <c r="D2912" i="26" s="1"/>
  <c r="E3912" i="26"/>
  <c r="D3912" i="26" s="1"/>
  <c r="E912" i="26"/>
  <c r="D912" i="26" s="1"/>
  <c r="E3412" i="26"/>
  <c r="D3412" i="26" s="1"/>
  <c r="E1412" i="26"/>
  <c r="D1412" i="26" s="1"/>
  <c r="E412" i="26"/>
  <c r="D412" i="26" s="1"/>
  <c r="E3406" i="26"/>
  <c r="D3406" i="26" s="1"/>
  <c r="E2406" i="26"/>
  <c r="D2406" i="26" s="1"/>
  <c r="E1406" i="26"/>
  <c r="D1406" i="26" s="1"/>
  <c r="E906" i="26"/>
  <c r="D906" i="26" s="1"/>
  <c r="E1906" i="26"/>
  <c r="D1906" i="26" s="1"/>
  <c r="E2906" i="26"/>
  <c r="D2906" i="26" s="1"/>
  <c r="E406" i="26"/>
  <c r="D406" i="26" s="1"/>
  <c r="E3906" i="26"/>
  <c r="D3906" i="26" s="1"/>
  <c r="E3398" i="28"/>
  <c r="D3398" i="28" s="1"/>
  <c r="E3390" i="28"/>
  <c r="D3390" i="28" s="1"/>
  <c r="E3382" i="28"/>
  <c r="D3382" i="28" s="1"/>
  <c r="E3397" i="28"/>
  <c r="D3397" i="28" s="1"/>
  <c r="E3389" i="28"/>
  <c r="D3389" i="28" s="1"/>
  <c r="E3396" i="28"/>
  <c r="D3396" i="28" s="1"/>
  <c r="E3388" i="28"/>
  <c r="D3388" i="28" s="1"/>
  <c r="E3391" i="28"/>
  <c r="D3391" i="28" s="1"/>
  <c r="E3395" i="28"/>
  <c r="D3395" i="28" s="1"/>
  <c r="E3387" i="28"/>
  <c r="D3387" i="28" s="1"/>
  <c r="E3394" i="28"/>
  <c r="D3394" i="28" s="1"/>
  <c r="E3386" i="28"/>
  <c r="D3386" i="28" s="1"/>
  <c r="E3401" i="28"/>
  <c r="D3401" i="28" s="1"/>
  <c r="E3399" i="28"/>
  <c r="D3399" i="28" s="1"/>
  <c r="E3383" i="28"/>
  <c r="D3383" i="28" s="1"/>
  <c r="E3393" i="28"/>
  <c r="D3393" i="28" s="1"/>
  <c r="E3385" i="28"/>
  <c r="D3385" i="28" s="1"/>
  <c r="E3400" i="28"/>
  <c r="D3400" i="28" s="1"/>
  <c r="E3392" i="28"/>
  <c r="D3392" i="28" s="1"/>
  <c r="E3384" i="28"/>
  <c r="D3384" i="28" s="1"/>
  <c r="E15" i="88"/>
  <c r="E39" i="88"/>
  <c r="X6" i="73"/>
  <c r="E63" i="88"/>
  <c r="E87" i="88"/>
  <c r="E111" i="88"/>
  <c r="E135" i="88"/>
  <c r="E8" i="88"/>
  <c r="X5" i="60"/>
  <c r="E32" i="88"/>
  <c r="E56" i="88"/>
  <c r="E80" i="88"/>
  <c r="X12" i="74"/>
  <c r="E112" i="88"/>
  <c r="E136" i="88"/>
  <c r="E9" i="88"/>
  <c r="E25" i="88"/>
  <c r="E41" i="88"/>
  <c r="X6" i="75"/>
  <c r="E49" i="88"/>
  <c r="E57" i="88"/>
  <c r="E65" i="88"/>
  <c r="E73" i="88"/>
  <c r="E89" i="88"/>
  <c r="E97" i="88"/>
  <c r="E105" i="88"/>
  <c r="E113" i="88"/>
  <c r="E121" i="88"/>
  <c r="X21" i="75"/>
  <c r="E129" i="88"/>
  <c r="E137" i="88"/>
  <c r="E23" i="88"/>
  <c r="E55" i="88"/>
  <c r="E79" i="88"/>
  <c r="X12" i="73"/>
  <c r="E103" i="88"/>
  <c r="E127" i="88"/>
  <c r="E16" i="88"/>
  <c r="E40" i="88"/>
  <c r="X6" i="74"/>
  <c r="E64" i="88"/>
  <c r="E88" i="88"/>
  <c r="X13" i="60"/>
  <c r="E104" i="88"/>
  <c r="E128" i="88"/>
  <c r="X22" i="60"/>
  <c r="E17" i="88"/>
  <c r="E10" i="88"/>
  <c r="E18" i="88"/>
  <c r="X5" i="72"/>
  <c r="E26" i="88"/>
  <c r="X6" i="58"/>
  <c r="E34" i="88"/>
  <c r="X6" i="68"/>
  <c r="E50" i="88"/>
  <c r="E58" i="88"/>
  <c r="X11" i="72"/>
  <c r="E66" i="88"/>
  <c r="X12" i="58"/>
  <c r="E74" i="88"/>
  <c r="X12" i="68"/>
  <c r="E90" i="88"/>
  <c r="E98" i="88"/>
  <c r="X13" i="72"/>
  <c r="E106" i="88"/>
  <c r="X21" i="58"/>
  <c r="E114" i="88"/>
  <c r="X21" i="68"/>
  <c r="E130" i="88"/>
  <c r="E138" i="88"/>
  <c r="X22" i="72"/>
  <c r="E3" i="88"/>
  <c r="E27" i="88"/>
  <c r="E51" i="88"/>
  <c r="E75" i="88"/>
  <c r="E99" i="88"/>
  <c r="X13" i="73"/>
  <c r="E123" i="88"/>
  <c r="E20" i="88"/>
  <c r="X5" i="74"/>
  <c r="E44" i="88"/>
  <c r="E68" i="88"/>
  <c r="X12" i="60"/>
  <c r="E100" i="88"/>
  <c r="X13" i="74"/>
  <c r="E124" i="88"/>
  <c r="E69" i="88"/>
  <c r="E19" i="88"/>
  <c r="X5" i="73"/>
  <c r="E43" i="88"/>
  <c r="E67" i="88"/>
  <c r="E91" i="88"/>
  <c r="E115" i="88"/>
  <c r="E139" i="88"/>
  <c r="X22" i="73"/>
  <c r="E12" i="88"/>
  <c r="E36" i="88"/>
  <c r="E60" i="88"/>
  <c r="X11" i="74"/>
  <c r="E84" i="88"/>
  <c r="E108" i="88"/>
  <c r="X21" i="60"/>
  <c r="E132" i="88"/>
  <c r="E13" i="88"/>
  <c r="E29" i="88"/>
  <c r="E45" i="88"/>
  <c r="E61" i="88"/>
  <c r="X11" i="75"/>
  <c r="E85" i="88"/>
  <c r="E93" i="88"/>
  <c r="E109" i="88"/>
  <c r="E117" i="88"/>
  <c r="E125" i="88"/>
  <c r="E133" i="88"/>
  <c r="E141" i="88"/>
  <c r="X22" i="75"/>
  <c r="E11" i="88"/>
  <c r="E35" i="88"/>
  <c r="E59" i="88"/>
  <c r="X11" i="73"/>
  <c r="E83" i="88"/>
  <c r="E107" i="88"/>
  <c r="E131" i="88"/>
  <c r="E4" i="88"/>
  <c r="E28" i="88"/>
  <c r="X6" i="60"/>
  <c r="E52" i="88"/>
  <c r="E76" i="88"/>
  <c r="E92" i="88"/>
  <c r="E116" i="88"/>
  <c r="E140" i="88"/>
  <c r="X22" i="74"/>
  <c r="E5" i="88"/>
  <c r="E21" i="88"/>
  <c r="X5" i="75"/>
  <c r="E37" i="88"/>
  <c r="E53" i="88"/>
  <c r="E77" i="88"/>
  <c r="E101" i="88"/>
  <c r="X13" i="75"/>
  <c r="E6" i="88"/>
  <c r="X5" i="58"/>
  <c r="E14" i="88"/>
  <c r="X5" i="68"/>
  <c r="E30" i="88"/>
  <c r="E38" i="88"/>
  <c r="X6" i="72"/>
  <c r="E46" i="88"/>
  <c r="X11" i="58"/>
  <c r="E54" i="88"/>
  <c r="X11" i="68"/>
  <c r="E70" i="88"/>
  <c r="E78" i="88"/>
  <c r="X12" i="72"/>
  <c r="E86" i="88"/>
  <c r="X13" i="58"/>
  <c r="E94" i="88"/>
  <c r="X13" i="68"/>
  <c r="E110" i="88"/>
  <c r="E118" i="88"/>
  <c r="X21" i="72"/>
  <c r="E126" i="88"/>
  <c r="X22" i="58"/>
  <c r="E134" i="88"/>
  <c r="X22" i="68"/>
  <c r="E7" i="88"/>
  <c r="E31" i="88"/>
  <c r="E47" i="88"/>
  <c r="E71" i="88"/>
  <c r="E95" i="88"/>
  <c r="E119" i="88"/>
  <c r="X21" i="73"/>
  <c r="E24" i="88"/>
  <c r="E48" i="88"/>
  <c r="X11" i="60"/>
  <c r="E72" i="88"/>
  <c r="E96" i="88"/>
  <c r="E120" i="88"/>
  <c r="X21" i="74"/>
  <c r="E33" i="88"/>
  <c r="E81" i="88"/>
  <c r="X12" i="75"/>
  <c r="E22" i="88"/>
  <c r="E62" i="88"/>
  <c r="E102" i="88"/>
  <c r="E2" i="88"/>
  <c r="E42" i="88"/>
  <c r="E82" i="88"/>
  <c r="E122" i="88"/>
  <c r="D1476" i="28"/>
  <c r="E388" i="26"/>
  <c r="D388" i="26" s="1"/>
  <c r="E390" i="26"/>
  <c r="D390" i="26" s="1"/>
  <c r="E387" i="26"/>
  <c r="D387" i="26" s="1"/>
  <c r="E389" i="26"/>
  <c r="D389" i="26" s="1"/>
  <c r="E386" i="26"/>
  <c r="D386" i="26" s="1"/>
  <c r="E401" i="26"/>
  <c r="D401" i="26" s="1"/>
  <c r="E385" i="26"/>
  <c r="D385" i="26" s="1"/>
  <c r="E400" i="26"/>
  <c r="D400" i="26" s="1"/>
  <c r="E384" i="26"/>
  <c r="D384" i="26" s="1"/>
  <c r="E399" i="26"/>
  <c r="D399" i="26" s="1"/>
  <c r="E383" i="26"/>
  <c r="D383" i="26" s="1"/>
  <c r="E397" i="26"/>
  <c r="D397" i="26" s="1"/>
  <c r="E396" i="26"/>
  <c r="D396" i="26" s="1"/>
  <c r="E395" i="26"/>
  <c r="D395" i="26" s="1"/>
  <c r="E394" i="26"/>
  <c r="D394" i="26" s="1"/>
  <c r="E393" i="26"/>
  <c r="D393" i="26" s="1"/>
  <c r="E398" i="26"/>
  <c r="D398" i="26" s="1"/>
  <c r="E392" i="26"/>
  <c r="D392" i="26" s="1"/>
  <c r="E382" i="26"/>
  <c r="D382" i="26" s="1"/>
  <c r="E391" i="26"/>
  <c r="D391" i="26" s="1"/>
  <c r="D55" i="86"/>
  <c r="E3022" i="28" s="1"/>
  <c r="D3022" i="28" s="1"/>
  <c r="E55" i="86"/>
  <c r="E3023" i="28" s="1"/>
  <c r="D3023" i="28" s="1"/>
  <c r="F55" i="86"/>
  <c r="E3024" i="28" s="1"/>
  <c r="D3024" i="28" s="1"/>
  <c r="G55" i="86"/>
  <c r="E3025" i="28" s="1"/>
  <c r="D3025" i="28" s="1"/>
  <c r="H55" i="86"/>
  <c r="E3026" i="28" s="1"/>
  <c r="D3026" i="28" s="1"/>
  <c r="I55" i="86"/>
  <c r="E3027" i="28" s="1"/>
  <c r="D3027" i="28" s="1"/>
  <c r="J55" i="86"/>
  <c r="E3028" i="28" s="1"/>
  <c r="D3028" i="28" s="1"/>
  <c r="K55" i="86"/>
  <c r="E3029" i="28" s="1"/>
  <c r="D3029" i="28" s="1"/>
  <c r="L55" i="86"/>
  <c r="E3030" i="28" s="1"/>
  <c r="D3030" i="28" s="1"/>
  <c r="M55" i="86"/>
  <c r="E3031" i="28" s="1"/>
  <c r="D3031" i="28" s="1"/>
  <c r="N55" i="86"/>
  <c r="E3032" i="28" s="1"/>
  <c r="D3032" i="28" s="1"/>
  <c r="O55" i="86"/>
  <c r="E3033" i="28" s="1"/>
  <c r="D3033" i="28" s="1"/>
  <c r="P55" i="86"/>
  <c r="E3034" i="28" s="1"/>
  <c r="D3034" i="28" s="1"/>
  <c r="Q55" i="86"/>
  <c r="E3035" i="28" s="1"/>
  <c r="D3035" i="28" s="1"/>
  <c r="R55" i="86"/>
  <c r="E3036" i="28" s="1"/>
  <c r="D3036" i="28" s="1"/>
  <c r="S55" i="86"/>
  <c r="E3037" i="28" s="1"/>
  <c r="D3037" i="28" s="1"/>
  <c r="T55" i="86"/>
  <c r="E3038" i="28" s="1"/>
  <c r="D3038" i="28" s="1"/>
  <c r="U55" i="86"/>
  <c r="E3039" i="28" s="1"/>
  <c r="D3039" i="28" s="1"/>
  <c r="V55" i="86"/>
  <c r="E3040" i="28" s="1"/>
  <c r="D3040" i="28" s="1"/>
  <c r="W55" i="86"/>
  <c r="E3041" i="28" s="1"/>
  <c r="D3041" i="28" s="1"/>
  <c r="D56" i="86"/>
  <c r="E3042" i="28" s="1"/>
  <c r="D3042" i="28" s="1"/>
  <c r="E56" i="86"/>
  <c r="E3043" i="28" s="1"/>
  <c r="D3043" i="28" s="1"/>
  <c r="F56" i="86"/>
  <c r="E3044" i="28" s="1"/>
  <c r="D3044" i="28" s="1"/>
  <c r="G56" i="86"/>
  <c r="E3045" i="28" s="1"/>
  <c r="D3045" i="28" s="1"/>
  <c r="H56" i="86"/>
  <c r="E3046" i="28" s="1"/>
  <c r="D3046" i="28" s="1"/>
  <c r="I56" i="86"/>
  <c r="E3047" i="28" s="1"/>
  <c r="D3047" i="28" s="1"/>
  <c r="J56" i="86"/>
  <c r="E3048" i="28" s="1"/>
  <c r="D3048" i="28" s="1"/>
  <c r="K56" i="86"/>
  <c r="E3049" i="28" s="1"/>
  <c r="D3049" i="28" s="1"/>
  <c r="L56" i="86"/>
  <c r="E3050" i="28" s="1"/>
  <c r="D3050" i="28" s="1"/>
  <c r="M56" i="86"/>
  <c r="E3051" i="28" s="1"/>
  <c r="D3051" i="28" s="1"/>
  <c r="N56" i="86"/>
  <c r="E3052" i="28" s="1"/>
  <c r="D3052" i="28" s="1"/>
  <c r="O56" i="86"/>
  <c r="E3053" i="28" s="1"/>
  <c r="D3053" i="28" s="1"/>
  <c r="P56" i="86"/>
  <c r="E3054" i="28" s="1"/>
  <c r="D3054" i="28" s="1"/>
  <c r="Q56" i="86"/>
  <c r="E3055" i="28" s="1"/>
  <c r="D3055" i="28" s="1"/>
  <c r="R56" i="86"/>
  <c r="E3056" i="28" s="1"/>
  <c r="D3056" i="28" s="1"/>
  <c r="S56" i="86"/>
  <c r="E3057" i="28" s="1"/>
  <c r="D3057" i="28" s="1"/>
  <c r="T56" i="86"/>
  <c r="E3058" i="28" s="1"/>
  <c r="D3058" i="28" s="1"/>
  <c r="U56" i="86"/>
  <c r="E3059" i="28" s="1"/>
  <c r="D3059" i="28" s="1"/>
  <c r="V56" i="86"/>
  <c r="E3060" i="28" s="1"/>
  <c r="D3060" i="28" s="1"/>
  <c r="W56" i="86"/>
  <c r="E3061" i="28" s="1"/>
  <c r="D3061" i="28" s="1"/>
  <c r="C3634" i="28" l="1"/>
  <c r="G30" i="58" s="1"/>
  <c r="C3633" i="28"/>
  <c r="G30" i="57" s="1"/>
  <c r="C3632" i="28"/>
  <c r="G30" i="32" s="1"/>
  <c r="C3631" i="28"/>
  <c r="G30" i="31" s="1"/>
  <c r="C3630" i="28"/>
  <c r="G30" i="30" s="1"/>
  <c r="C3645" i="28"/>
  <c r="G30" i="71" s="1"/>
  <c r="C3637" i="28"/>
  <c r="G30" i="61" s="1"/>
  <c r="C3644" i="28"/>
  <c r="G30" i="70" s="1"/>
  <c r="C3636" i="28"/>
  <c r="G30" i="60" s="1"/>
  <c r="C3643" i="28"/>
  <c r="G30" i="69" s="1"/>
  <c r="C3635" i="28"/>
  <c r="G30" i="59" s="1"/>
  <c r="C3642" i="28"/>
  <c r="G30" i="68" s="1"/>
  <c r="C3649" i="28"/>
  <c r="G30" i="75" s="1"/>
  <c r="C3641" i="28"/>
  <c r="G30" i="67" s="1"/>
  <c r="C3648" i="28"/>
  <c r="G30" i="74" s="1"/>
  <c r="C3640" i="28"/>
  <c r="G30" i="66" s="1"/>
  <c r="C3647" i="28"/>
  <c r="G30" i="73" s="1"/>
  <c r="C3639" i="28"/>
  <c r="G30" i="63" s="1"/>
  <c r="C3646" i="28"/>
  <c r="G30" i="72" s="1"/>
  <c r="C3638" i="28"/>
  <c r="G30" i="62" s="1"/>
  <c r="E502" i="28" l="1"/>
  <c r="E503" i="28"/>
  <c r="E504" i="28"/>
  <c r="E505" i="28"/>
  <c r="E506" i="28"/>
  <c r="E507" i="28"/>
  <c r="E508" i="28"/>
  <c r="E509" i="28"/>
  <c r="E510" i="28"/>
  <c r="E511" i="28"/>
  <c r="E512" i="28"/>
  <c r="E513" i="28"/>
  <c r="E514" i="28"/>
  <c r="E515" i="28"/>
  <c r="E516" i="28"/>
  <c r="E517" i="28"/>
  <c r="E518" i="28"/>
  <c r="E519" i="28"/>
  <c r="E520" i="28"/>
  <c r="E521" i="28"/>
  <c r="E522" i="28"/>
  <c r="E523" i="28"/>
  <c r="E524" i="28"/>
  <c r="E525" i="28"/>
  <c r="E526" i="28"/>
  <c r="E527" i="28"/>
  <c r="E528" i="28"/>
  <c r="E529" i="28"/>
  <c r="E530" i="28"/>
  <c r="E531" i="28"/>
  <c r="E532" i="28"/>
  <c r="E533" i="28"/>
  <c r="E534" i="28"/>
  <c r="E535" i="28"/>
  <c r="E536" i="28"/>
  <c r="E537" i="28"/>
  <c r="E538" i="28"/>
  <c r="E539" i="28"/>
  <c r="E540" i="28"/>
  <c r="E541" i="28"/>
  <c r="E542" i="28"/>
  <c r="E543" i="28"/>
  <c r="E544" i="28"/>
  <c r="E545" i="28"/>
  <c r="E546" i="28"/>
  <c r="E547" i="28"/>
  <c r="E548" i="28"/>
  <c r="E549" i="28"/>
  <c r="E550" i="28"/>
  <c r="E551" i="28"/>
  <c r="E552" i="28"/>
  <c r="E553" i="28"/>
  <c r="E554" i="28"/>
  <c r="E555" i="28"/>
  <c r="E556" i="28"/>
  <c r="E557" i="28"/>
  <c r="E558" i="28"/>
  <c r="E559" i="28"/>
  <c r="E560" i="28"/>
  <c r="E561" i="28"/>
  <c r="E562" i="28"/>
  <c r="E563" i="28"/>
  <c r="E564" i="28"/>
  <c r="E565" i="28"/>
  <c r="E566" i="28"/>
  <c r="E567" i="28"/>
  <c r="E568" i="28"/>
  <c r="E569" i="28"/>
  <c r="E570" i="28"/>
  <c r="E571" i="28"/>
  <c r="E572" i="28"/>
  <c r="E573" i="28"/>
  <c r="E574" i="28"/>
  <c r="E575" i="28"/>
  <c r="E576" i="28"/>
  <c r="E577" i="28"/>
  <c r="E578" i="28"/>
  <c r="E579" i="28"/>
  <c r="E580" i="28"/>
  <c r="E581" i="28"/>
  <c r="E582" i="28"/>
  <c r="E583" i="28"/>
  <c r="E584" i="28"/>
  <c r="E585" i="28"/>
  <c r="E586" i="28"/>
  <c r="E587" i="28"/>
  <c r="E588" i="28"/>
  <c r="E589" i="28"/>
  <c r="E590" i="28"/>
  <c r="E591" i="28"/>
  <c r="E592" i="28"/>
  <c r="E593" i="28"/>
  <c r="E594" i="28"/>
  <c r="E595" i="28"/>
  <c r="E596" i="28"/>
  <c r="E597" i="28"/>
  <c r="E598" i="28"/>
  <c r="E599" i="28"/>
  <c r="E600" i="28"/>
  <c r="E601" i="28"/>
  <c r="E602" i="28"/>
  <c r="E603" i="28"/>
  <c r="E604" i="28"/>
  <c r="E605" i="28"/>
  <c r="E606" i="28"/>
  <c r="E607" i="28"/>
  <c r="E608" i="28"/>
  <c r="E609" i="28"/>
  <c r="E610" i="28"/>
  <c r="E611" i="28"/>
  <c r="E612" i="28"/>
  <c r="E613" i="28"/>
  <c r="E614" i="28"/>
  <c r="E615" i="28"/>
  <c r="E616" i="28"/>
  <c r="E617" i="28"/>
  <c r="E618" i="28"/>
  <c r="E619" i="28"/>
  <c r="E620" i="28"/>
  <c r="E621" i="28"/>
  <c r="E622" i="28"/>
  <c r="E623" i="28"/>
  <c r="E624" i="28"/>
  <c r="E625" i="28"/>
  <c r="E626" i="28"/>
  <c r="E627" i="28"/>
  <c r="E628" i="28"/>
  <c r="E629" i="28"/>
  <c r="E630" i="28"/>
  <c r="E631" i="28"/>
  <c r="E632" i="28"/>
  <c r="E633" i="28"/>
  <c r="E634" i="28"/>
  <c r="E635" i="28"/>
  <c r="E636" i="28"/>
  <c r="E637" i="28"/>
  <c r="E638" i="28"/>
  <c r="E639" i="28"/>
  <c r="E640" i="28"/>
  <c r="E641" i="28"/>
  <c r="E642" i="28"/>
  <c r="E643" i="28"/>
  <c r="E644" i="28"/>
  <c r="E645" i="28"/>
  <c r="E646" i="28"/>
  <c r="E647" i="28"/>
  <c r="E648" i="28"/>
  <c r="E649" i="28"/>
  <c r="E650" i="28"/>
  <c r="E651" i="28"/>
  <c r="E652" i="28"/>
  <c r="E653" i="28"/>
  <c r="E654" i="28"/>
  <c r="E655" i="28"/>
  <c r="E656" i="28"/>
  <c r="E657" i="28"/>
  <c r="E658" i="28"/>
  <c r="E659" i="28"/>
  <c r="E660" i="28"/>
  <c r="E661" i="28"/>
  <c r="E662" i="28"/>
  <c r="E663" i="28"/>
  <c r="E664" i="28"/>
  <c r="E665" i="28"/>
  <c r="E666" i="28"/>
  <c r="E667" i="28"/>
  <c r="E668" i="28"/>
  <c r="E669" i="28"/>
  <c r="E670" i="28"/>
  <c r="E671" i="28"/>
  <c r="E672" i="28"/>
  <c r="E673" i="28"/>
  <c r="E674" i="28"/>
  <c r="E675" i="28"/>
  <c r="E676" i="28"/>
  <c r="E677" i="28"/>
  <c r="E678" i="28"/>
  <c r="E679" i="28"/>
  <c r="E680" i="28"/>
  <c r="E681" i="28"/>
  <c r="E682" i="28"/>
  <c r="E683" i="28"/>
  <c r="E684" i="28"/>
  <c r="E685" i="28"/>
  <c r="E686" i="28"/>
  <c r="E687" i="28"/>
  <c r="E688" i="28"/>
  <c r="E689" i="28"/>
  <c r="E690" i="28"/>
  <c r="E691" i="28"/>
  <c r="E692" i="28"/>
  <c r="E693" i="28"/>
  <c r="E694" i="28"/>
  <c r="E695" i="28"/>
  <c r="E696" i="28"/>
  <c r="E697" i="28"/>
  <c r="E698" i="28"/>
  <c r="E699" i="28"/>
  <c r="E700" i="28"/>
  <c r="E701" i="28"/>
  <c r="E702" i="28"/>
  <c r="E703" i="28"/>
  <c r="E704" i="28"/>
  <c r="E705" i="28"/>
  <c r="E706" i="28"/>
  <c r="E707" i="28"/>
  <c r="E708" i="28"/>
  <c r="E709" i="28"/>
  <c r="E710" i="28"/>
  <c r="E711" i="28"/>
  <c r="E712" i="28"/>
  <c r="E713" i="28"/>
  <c r="E714" i="28"/>
  <c r="E715" i="28"/>
  <c r="E716" i="28"/>
  <c r="E717" i="28"/>
  <c r="E718" i="28"/>
  <c r="E719" i="28"/>
  <c r="E720" i="28"/>
  <c r="E721" i="28"/>
  <c r="E722" i="28"/>
  <c r="E723" i="28"/>
  <c r="E724" i="28"/>
  <c r="E725" i="28"/>
  <c r="E726" i="28"/>
  <c r="E727" i="28"/>
  <c r="E728" i="28"/>
  <c r="E729" i="28"/>
  <c r="E730" i="28"/>
  <c r="E731" i="28"/>
  <c r="E732" i="28"/>
  <c r="E733" i="28"/>
  <c r="E734" i="28"/>
  <c r="E735" i="28"/>
  <c r="E736" i="28"/>
  <c r="E737" i="28"/>
  <c r="E738" i="28"/>
  <c r="E739" i="28"/>
  <c r="E740" i="28"/>
  <c r="E741" i="28"/>
  <c r="E742" i="28"/>
  <c r="E743" i="28"/>
  <c r="E744" i="28"/>
  <c r="E745" i="28"/>
  <c r="E746" i="28"/>
  <c r="E747" i="28"/>
  <c r="E748" i="28"/>
  <c r="E749" i="28"/>
  <c r="E750" i="28"/>
  <c r="E751" i="28"/>
  <c r="E752" i="28"/>
  <c r="E753" i="28"/>
  <c r="E754" i="28"/>
  <c r="E755" i="28"/>
  <c r="E756" i="28"/>
  <c r="E757" i="28"/>
  <c r="E758" i="28"/>
  <c r="E759" i="28"/>
  <c r="E760" i="28"/>
  <c r="E761" i="28"/>
  <c r="E762" i="28"/>
  <c r="E763" i="28"/>
  <c r="E764" i="28"/>
  <c r="E765" i="28"/>
  <c r="E766" i="28"/>
  <c r="E767" i="28"/>
  <c r="E768" i="28"/>
  <c r="E769" i="28"/>
  <c r="E770" i="28"/>
  <c r="E771" i="28"/>
  <c r="E772" i="28"/>
  <c r="E773" i="28"/>
  <c r="E774" i="28"/>
  <c r="E775" i="28"/>
  <c r="E776" i="28"/>
  <c r="E777" i="28"/>
  <c r="E778" i="28"/>
  <c r="E779" i="28"/>
  <c r="E780" i="28"/>
  <c r="E781" i="28"/>
  <c r="E782" i="28"/>
  <c r="E783" i="28"/>
  <c r="E784" i="28"/>
  <c r="E785" i="28"/>
  <c r="E786" i="28"/>
  <c r="E787" i="28"/>
  <c r="E788" i="28"/>
  <c r="E789" i="28"/>
  <c r="E790" i="28"/>
  <c r="E791" i="28"/>
  <c r="E792" i="28"/>
  <c r="E793" i="28"/>
  <c r="E794" i="28"/>
  <c r="E795" i="28"/>
  <c r="E796" i="28"/>
  <c r="E797" i="28"/>
  <c r="E798" i="28"/>
  <c r="E799" i="28"/>
  <c r="E800" i="28"/>
  <c r="E801" i="28"/>
  <c r="E802" i="28"/>
  <c r="E803" i="28"/>
  <c r="E804" i="28"/>
  <c r="E805" i="28"/>
  <c r="E806" i="28"/>
  <c r="E807" i="28"/>
  <c r="E808" i="28"/>
  <c r="E809" i="28"/>
  <c r="E810" i="28"/>
  <c r="E811" i="28"/>
  <c r="E812" i="28"/>
  <c r="E813" i="28"/>
  <c r="E814" i="28"/>
  <c r="E815" i="28"/>
  <c r="E816" i="28"/>
  <c r="E817" i="28"/>
  <c r="E818" i="28"/>
  <c r="E819" i="28"/>
  <c r="E820" i="28"/>
  <c r="E821" i="28"/>
  <c r="E822" i="28"/>
  <c r="E823" i="28"/>
  <c r="E824" i="28"/>
  <c r="E825" i="28"/>
  <c r="E826" i="28"/>
  <c r="E827" i="28"/>
  <c r="E828" i="28"/>
  <c r="E829" i="28"/>
  <c r="E830" i="28"/>
  <c r="E831" i="28"/>
  <c r="E832" i="28"/>
  <c r="E833" i="28"/>
  <c r="E834" i="28"/>
  <c r="E835" i="28"/>
  <c r="E836" i="28"/>
  <c r="E837" i="28"/>
  <c r="E838" i="28"/>
  <c r="E839" i="28"/>
  <c r="E840" i="28"/>
  <c r="E841" i="28"/>
  <c r="E842" i="28"/>
  <c r="E843" i="28"/>
  <c r="E844" i="28"/>
  <c r="E845" i="28"/>
  <c r="E846" i="28"/>
  <c r="E847" i="28"/>
  <c r="E848" i="28"/>
  <c r="E849" i="28"/>
  <c r="E850" i="28"/>
  <c r="E851" i="28"/>
  <c r="E852" i="28"/>
  <c r="E853" i="28"/>
  <c r="E854" i="28"/>
  <c r="E855" i="28"/>
  <c r="E856" i="28"/>
  <c r="E857" i="28"/>
  <c r="E858" i="28"/>
  <c r="E859" i="28"/>
  <c r="E860" i="28"/>
  <c r="E861" i="28"/>
  <c r="E862" i="28"/>
  <c r="E863" i="28"/>
  <c r="E864" i="28"/>
  <c r="E865" i="28"/>
  <c r="E866" i="28"/>
  <c r="E867" i="28"/>
  <c r="E868" i="28"/>
  <c r="E869" i="28"/>
  <c r="E870" i="28"/>
  <c r="E871" i="28"/>
  <c r="E872" i="28"/>
  <c r="E873" i="28"/>
  <c r="E874" i="28"/>
  <c r="E875" i="28"/>
  <c r="E876" i="28"/>
  <c r="E877" i="28"/>
  <c r="E878" i="28"/>
  <c r="E879" i="28"/>
  <c r="E880" i="28"/>
  <c r="E881" i="28"/>
  <c r="E882" i="28"/>
  <c r="E883" i="28"/>
  <c r="E884" i="28"/>
  <c r="E885" i="28"/>
  <c r="E886" i="28"/>
  <c r="E887" i="28"/>
  <c r="E888" i="28"/>
  <c r="E889" i="28"/>
  <c r="E890" i="28"/>
  <c r="E891" i="28"/>
  <c r="E892" i="28"/>
  <c r="E893" i="28"/>
  <c r="E894" i="28"/>
  <c r="E895" i="28"/>
  <c r="E896" i="28"/>
  <c r="E897" i="28"/>
  <c r="E898" i="28"/>
  <c r="E899" i="28"/>
  <c r="E900" i="28"/>
  <c r="E901" i="28"/>
  <c r="E1002" i="28"/>
  <c r="E1003" i="28"/>
  <c r="E1004" i="28"/>
  <c r="E1005" i="28"/>
  <c r="E1006" i="28"/>
  <c r="E1007" i="28"/>
  <c r="E1008" i="28"/>
  <c r="E1009" i="28"/>
  <c r="E1010" i="28"/>
  <c r="E1011" i="28"/>
  <c r="E1012" i="28"/>
  <c r="E1013" i="28"/>
  <c r="E1014" i="28"/>
  <c r="E1015" i="28"/>
  <c r="E1016" i="28"/>
  <c r="E1017" i="28"/>
  <c r="E1018" i="28"/>
  <c r="E1019" i="28"/>
  <c r="E1020" i="28"/>
  <c r="E1021" i="28"/>
  <c r="E1022" i="28"/>
  <c r="E1023" i="28"/>
  <c r="E1024" i="28"/>
  <c r="E1025" i="28"/>
  <c r="E1026" i="28"/>
  <c r="E1027" i="28"/>
  <c r="E1028" i="28"/>
  <c r="E1029" i="28"/>
  <c r="E1030" i="28"/>
  <c r="E1031" i="28"/>
  <c r="E1032" i="28"/>
  <c r="E1033" i="28"/>
  <c r="E1034" i="28"/>
  <c r="E1035" i="28"/>
  <c r="E1036" i="28"/>
  <c r="E1037" i="28"/>
  <c r="E1038" i="28"/>
  <c r="E1039" i="28"/>
  <c r="E1040" i="28"/>
  <c r="E1041" i="28"/>
  <c r="E1042" i="28"/>
  <c r="E1043" i="28"/>
  <c r="E1044" i="28"/>
  <c r="E1045" i="28"/>
  <c r="E1046" i="28"/>
  <c r="E1047" i="28"/>
  <c r="E1048" i="28"/>
  <c r="E1049" i="28"/>
  <c r="E1050" i="28"/>
  <c r="E1051" i="28"/>
  <c r="E1052" i="28"/>
  <c r="E1053" i="28"/>
  <c r="E1054" i="28"/>
  <c r="E1055" i="28"/>
  <c r="E1056" i="28"/>
  <c r="E1057" i="28"/>
  <c r="E1058" i="28"/>
  <c r="E1059" i="28"/>
  <c r="E1060" i="28"/>
  <c r="E1061" i="28"/>
  <c r="E1062" i="28"/>
  <c r="E1063" i="28"/>
  <c r="E1064" i="28"/>
  <c r="E1065" i="28"/>
  <c r="E1066" i="28"/>
  <c r="E1067" i="28"/>
  <c r="E1068" i="28"/>
  <c r="E1069" i="28"/>
  <c r="E1070" i="28"/>
  <c r="E1071" i="28"/>
  <c r="E1072" i="28"/>
  <c r="E1073" i="28"/>
  <c r="E1074" i="28"/>
  <c r="E1075" i="28"/>
  <c r="E1076" i="28"/>
  <c r="E1077" i="28"/>
  <c r="E1078" i="28"/>
  <c r="E1079" i="28"/>
  <c r="E1080" i="28"/>
  <c r="E1081" i="28"/>
  <c r="E1082" i="28"/>
  <c r="E1083" i="28"/>
  <c r="E1084" i="28"/>
  <c r="E1085" i="28"/>
  <c r="E1086" i="28"/>
  <c r="E1087" i="28"/>
  <c r="E1088" i="28"/>
  <c r="E1089" i="28"/>
  <c r="E1090" i="28"/>
  <c r="E1091" i="28"/>
  <c r="E1092" i="28"/>
  <c r="E1093" i="28"/>
  <c r="E1094" i="28"/>
  <c r="E1095" i="28"/>
  <c r="E1096" i="28"/>
  <c r="E1097" i="28"/>
  <c r="E1098" i="28"/>
  <c r="E1099" i="28"/>
  <c r="E1100" i="28"/>
  <c r="E1101" i="28"/>
  <c r="E1102" i="28"/>
  <c r="E1103" i="28"/>
  <c r="E1104" i="28"/>
  <c r="E1105" i="28"/>
  <c r="E1106" i="28"/>
  <c r="E1107" i="28"/>
  <c r="E1108" i="28"/>
  <c r="E1109" i="28"/>
  <c r="E1110" i="28"/>
  <c r="E1111" i="28"/>
  <c r="E1112" i="28"/>
  <c r="E1113" i="28"/>
  <c r="E1114" i="28"/>
  <c r="E1115" i="28"/>
  <c r="E1116" i="28"/>
  <c r="E1117" i="28"/>
  <c r="E1118" i="28"/>
  <c r="E1119" i="28"/>
  <c r="E1120" i="28"/>
  <c r="E1121" i="28"/>
  <c r="E1122" i="28"/>
  <c r="E1123" i="28"/>
  <c r="E1124" i="28"/>
  <c r="E1125" i="28"/>
  <c r="E1126" i="28"/>
  <c r="E1127" i="28"/>
  <c r="E1128" i="28"/>
  <c r="E1129" i="28"/>
  <c r="E1130" i="28"/>
  <c r="E1131" i="28"/>
  <c r="E1132" i="28"/>
  <c r="E1133" i="28"/>
  <c r="E1134" i="28"/>
  <c r="E1135" i="28"/>
  <c r="E1136" i="28"/>
  <c r="E1137" i="28"/>
  <c r="E1138" i="28"/>
  <c r="E1139" i="28"/>
  <c r="E1140" i="28"/>
  <c r="E1141" i="28"/>
  <c r="E1142" i="28"/>
  <c r="E1143" i="28"/>
  <c r="E1144" i="28"/>
  <c r="E1145" i="28"/>
  <c r="E1146" i="28"/>
  <c r="E1147" i="28"/>
  <c r="E1148" i="28"/>
  <c r="E1149" i="28"/>
  <c r="E1150" i="28"/>
  <c r="E1151" i="28"/>
  <c r="E1152" i="28"/>
  <c r="E1153" i="28"/>
  <c r="E1154" i="28"/>
  <c r="E1155" i="28"/>
  <c r="E1156" i="28"/>
  <c r="E1157" i="28"/>
  <c r="E1158" i="28"/>
  <c r="E1159" i="28"/>
  <c r="E1160" i="28"/>
  <c r="E1161" i="28"/>
  <c r="E1162" i="28"/>
  <c r="E1163" i="28"/>
  <c r="E1164" i="28"/>
  <c r="E1165" i="28"/>
  <c r="E1166" i="28"/>
  <c r="E1167" i="28"/>
  <c r="E1168" i="28"/>
  <c r="E1169" i="28"/>
  <c r="E1170" i="28"/>
  <c r="E1171" i="28"/>
  <c r="E1172" i="28"/>
  <c r="E1173" i="28"/>
  <c r="E1174" i="28"/>
  <c r="E1175" i="28"/>
  <c r="E1176" i="28"/>
  <c r="E1177" i="28"/>
  <c r="E1178" i="28"/>
  <c r="E1179" i="28"/>
  <c r="E1180" i="28"/>
  <c r="E1181" i="28"/>
  <c r="E1182" i="28"/>
  <c r="E1183" i="28"/>
  <c r="E1184" i="28"/>
  <c r="E1185" i="28"/>
  <c r="E1186" i="28"/>
  <c r="E1187" i="28"/>
  <c r="E1188" i="28"/>
  <c r="E1189" i="28"/>
  <c r="E1190" i="28"/>
  <c r="E1191" i="28"/>
  <c r="E1192" i="28"/>
  <c r="E1193" i="28"/>
  <c r="E1194" i="28"/>
  <c r="E1195" i="28"/>
  <c r="E1196" i="28"/>
  <c r="E1197" i="28"/>
  <c r="E1198" i="28"/>
  <c r="E1199" i="28"/>
  <c r="E1200" i="28"/>
  <c r="E1201" i="28"/>
  <c r="E1202" i="28"/>
  <c r="E1203" i="28"/>
  <c r="E1204" i="28"/>
  <c r="E1205" i="28"/>
  <c r="E1206" i="28"/>
  <c r="E1207" i="28"/>
  <c r="E1208" i="28"/>
  <c r="E1209" i="28"/>
  <c r="E1210" i="28"/>
  <c r="E1211" i="28"/>
  <c r="E1212" i="28"/>
  <c r="E1213" i="28"/>
  <c r="E1214" i="28"/>
  <c r="E1215" i="28"/>
  <c r="E1216" i="28"/>
  <c r="E1217" i="28"/>
  <c r="E1218" i="28"/>
  <c r="E1219" i="28"/>
  <c r="E1220" i="28"/>
  <c r="E1221" i="28"/>
  <c r="E1222" i="28"/>
  <c r="E1223" i="28"/>
  <c r="E1224" i="28"/>
  <c r="E1225" i="28"/>
  <c r="E1226" i="28"/>
  <c r="E1227" i="28"/>
  <c r="E1228" i="28"/>
  <c r="E1229" i="28"/>
  <c r="E1230" i="28"/>
  <c r="E1231" i="28"/>
  <c r="E1232" i="28"/>
  <c r="E1233" i="28"/>
  <c r="E1234" i="28"/>
  <c r="E1235" i="28"/>
  <c r="E1236" i="28"/>
  <c r="E1237" i="28"/>
  <c r="E1238" i="28"/>
  <c r="E1239" i="28"/>
  <c r="E1240" i="28"/>
  <c r="E1241" i="28"/>
  <c r="E1242" i="28"/>
  <c r="E1243" i="28"/>
  <c r="E1244" i="28"/>
  <c r="E1245" i="28"/>
  <c r="E1246" i="28"/>
  <c r="E1247" i="28"/>
  <c r="E1248" i="28"/>
  <c r="E1249" i="28"/>
  <c r="E1250" i="28"/>
  <c r="E1251" i="28"/>
  <c r="E1252" i="28"/>
  <c r="E1253" i="28"/>
  <c r="E1254" i="28"/>
  <c r="E1255" i="28"/>
  <c r="E1256" i="28"/>
  <c r="E1257" i="28"/>
  <c r="E1258" i="28"/>
  <c r="E1259" i="28"/>
  <c r="E1260" i="28"/>
  <c r="E1261" i="28"/>
  <c r="E1262" i="28"/>
  <c r="E1263" i="28"/>
  <c r="E1264" i="28"/>
  <c r="E1265" i="28"/>
  <c r="E1266" i="28"/>
  <c r="E1267" i="28"/>
  <c r="E1268" i="28"/>
  <c r="E1269" i="28"/>
  <c r="E1270" i="28"/>
  <c r="E1271" i="28"/>
  <c r="E1272" i="28"/>
  <c r="E1273" i="28"/>
  <c r="E1274" i="28"/>
  <c r="E1275" i="28"/>
  <c r="E1276" i="28"/>
  <c r="E1277" i="28"/>
  <c r="E1278" i="28"/>
  <c r="E1279" i="28"/>
  <c r="E1280" i="28"/>
  <c r="E1281" i="28"/>
  <c r="E1282" i="28"/>
  <c r="E1283" i="28"/>
  <c r="E1284" i="28"/>
  <c r="E1285" i="28"/>
  <c r="E1286" i="28"/>
  <c r="E1287" i="28"/>
  <c r="E1288" i="28"/>
  <c r="E1289" i="28"/>
  <c r="E1290" i="28"/>
  <c r="E1291" i="28"/>
  <c r="E1292" i="28"/>
  <c r="E1293" i="28"/>
  <c r="E1294" i="28"/>
  <c r="E1295" i="28"/>
  <c r="E1296" i="28"/>
  <c r="E1297" i="28"/>
  <c r="E1298" i="28"/>
  <c r="E1299" i="28"/>
  <c r="E1300" i="28"/>
  <c r="E1301" i="28"/>
  <c r="E1302" i="28"/>
  <c r="E1303" i="28"/>
  <c r="E1304" i="28"/>
  <c r="E1305" i="28"/>
  <c r="E1306" i="28"/>
  <c r="E1307" i="28"/>
  <c r="E1308" i="28"/>
  <c r="E1309" i="28"/>
  <c r="E1310" i="28"/>
  <c r="E1311" i="28"/>
  <c r="E1312" i="28"/>
  <c r="E1313" i="28"/>
  <c r="E1314" i="28"/>
  <c r="E1315" i="28"/>
  <c r="E1316" i="28"/>
  <c r="E1317" i="28"/>
  <c r="E1318" i="28"/>
  <c r="E1319" i="28"/>
  <c r="E1320" i="28"/>
  <c r="E1321" i="28"/>
  <c r="E1322" i="28"/>
  <c r="E1323" i="28"/>
  <c r="E1324" i="28"/>
  <c r="E1325" i="28"/>
  <c r="E1326" i="28"/>
  <c r="E1327" i="28"/>
  <c r="E1328" i="28"/>
  <c r="E1329" i="28"/>
  <c r="E1330" i="28"/>
  <c r="E1331" i="28"/>
  <c r="E1332" i="28"/>
  <c r="E1333" i="28"/>
  <c r="E1334" i="28"/>
  <c r="E1335" i="28"/>
  <c r="E1336" i="28"/>
  <c r="E1337" i="28"/>
  <c r="E1338" i="28"/>
  <c r="E1339" i="28"/>
  <c r="E1340" i="28"/>
  <c r="E1341" i="28"/>
  <c r="E1342" i="28"/>
  <c r="E1343" i="28"/>
  <c r="E1344" i="28"/>
  <c r="E1345" i="28"/>
  <c r="E1346" i="28"/>
  <c r="E1347" i="28"/>
  <c r="E1348" i="28"/>
  <c r="E1349" i="28"/>
  <c r="E1350" i="28"/>
  <c r="E1351" i="28"/>
  <c r="E1352" i="28"/>
  <c r="E1353" i="28"/>
  <c r="E1354" i="28"/>
  <c r="E1355" i="28"/>
  <c r="E1356" i="28"/>
  <c r="E1357" i="28"/>
  <c r="E1358" i="28"/>
  <c r="E1359" i="28"/>
  <c r="E1360" i="28"/>
  <c r="E1361" i="28"/>
  <c r="E1362" i="28"/>
  <c r="E1363" i="28"/>
  <c r="E1364" i="28"/>
  <c r="E1365" i="28"/>
  <c r="E1366" i="28"/>
  <c r="E1367" i="28"/>
  <c r="E1368" i="28"/>
  <c r="E1369" i="28"/>
  <c r="E1370" i="28"/>
  <c r="E1371" i="28"/>
  <c r="E1372" i="28"/>
  <c r="E1373" i="28"/>
  <c r="E1374" i="28"/>
  <c r="E1375" i="28"/>
  <c r="E1376" i="28"/>
  <c r="E1377" i="28"/>
  <c r="E1378" i="28"/>
  <c r="E1379" i="28"/>
  <c r="E1380" i="28"/>
  <c r="E1381" i="28"/>
  <c r="E1382" i="28"/>
  <c r="E1383" i="28"/>
  <c r="E1384" i="28"/>
  <c r="E1385" i="28"/>
  <c r="E1386" i="28"/>
  <c r="E1387" i="28"/>
  <c r="E1388" i="28"/>
  <c r="E1389" i="28"/>
  <c r="E1390" i="28"/>
  <c r="E1391" i="28"/>
  <c r="E1392" i="28"/>
  <c r="E1393" i="28"/>
  <c r="E1394" i="28"/>
  <c r="E1395" i="28"/>
  <c r="E1396" i="28"/>
  <c r="E1397" i="28"/>
  <c r="E1398" i="28"/>
  <c r="E1399" i="28"/>
  <c r="E1400" i="28"/>
  <c r="E1401" i="28"/>
  <c r="E1502" i="28"/>
  <c r="E1503" i="28"/>
  <c r="E1504" i="28"/>
  <c r="E1505" i="28"/>
  <c r="E1506" i="28"/>
  <c r="E1507" i="28"/>
  <c r="E1508" i="28"/>
  <c r="E1509" i="28"/>
  <c r="E1510" i="28"/>
  <c r="E1511" i="28"/>
  <c r="E1512" i="28"/>
  <c r="E1513" i="28"/>
  <c r="E1514" i="28"/>
  <c r="E1515" i="28"/>
  <c r="E1516" i="28"/>
  <c r="E1517" i="28"/>
  <c r="E1518" i="28"/>
  <c r="E1519" i="28"/>
  <c r="E1520" i="28"/>
  <c r="E1521" i="28"/>
  <c r="E1522" i="28"/>
  <c r="E1523" i="28"/>
  <c r="E1524" i="28"/>
  <c r="E1525" i="28"/>
  <c r="E1526" i="28"/>
  <c r="E1527" i="28"/>
  <c r="E1528" i="28"/>
  <c r="E1529" i="28"/>
  <c r="E1530" i="28"/>
  <c r="E1531" i="28"/>
  <c r="E1532" i="28"/>
  <c r="E1533" i="28"/>
  <c r="E1534" i="28"/>
  <c r="E1535" i="28"/>
  <c r="E1536" i="28"/>
  <c r="E1537" i="28"/>
  <c r="E1538" i="28"/>
  <c r="E1539" i="28"/>
  <c r="E1540" i="28"/>
  <c r="E1541" i="28"/>
  <c r="E1542" i="28"/>
  <c r="E1543" i="28"/>
  <c r="E1544" i="28"/>
  <c r="E1545" i="28"/>
  <c r="E1546" i="28"/>
  <c r="E1547" i="28"/>
  <c r="E1548" i="28"/>
  <c r="E1549" i="28"/>
  <c r="E1550" i="28"/>
  <c r="E1551" i="28"/>
  <c r="E1552" i="28"/>
  <c r="E1553" i="28"/>
  <c r="E1554" i="28"/>
  <c r="E1555" i="28"/>
  <c r="E1556" i="28"/>
  <c r="E1557" i="28"/>
  <c r="E1558" i="28"/>
  <c r="E1559" i="28"/>
  <c r="E1560" i="28"/>
  <c r="E1561" i="28"/>
  <c r="E1562" i="28"/>
  <c r="E1563" i="28"/>
  <c r="E1564" i="28"/>
  <c r="E1565" i="28"/>
  <c r="E1566" i="28"/>
  <c r="E1567" i="28"/>
  <c r="E1568" i="28"/>
  <c r="E1569" i="28"/>
  <c r="E1570" i="28"/>
  <c r="E1571" i="28"/>
  <c r="E1572" i="28"/>
  <c r="E1573" i="28"/>
  <c r="E1574" i="28"/>
  <c r="E1575" i="28"/>
  <c r="E1576" i="28"/>
  <c r="E1577" i="28"/>
  <c r="E1578" i="28"/>
  <c r="E1579" i="28"/>
  <c r="E1580" i="28"/>
  <c r="E1581" i="28"/>
  <c r="E1582" i="28"/>
  <c r="E1583" i="28"/>
  <c r="E1584" i="28"/>
  <c r="E1585" i="28"/>
  <c r="E1586" i="28"/>
  <c r="E1587" i="28"/>
  <c r="E1588" i="28"/>
  <c r="E1589" i="28"/>
  <c r="E1590" i="28"/>
  <c r="E1591" i="28"/>
  <c r="E1592" i="28"/>
  <c r="E1593" i="28"/>
  <c r="E1594" i="28"/>
  <c r="E1595" i="28"/>
  <c r="E1596" i="28"/>
  <c r="E1597" i="28"/>
  <c r="E1598" i="28"/>
  <c r="E1599" i="28"/>
  <c r="E1600" i="28"/>
  <c r="E1601" i="28"/>
  <c r="E1602" i="28"/>
  <c r="E1603" i="28"/>
  <c r="E1604" i="28"/>
  <c r="E1605" i="28"/>
  <c r="E1606" i="28"/>
  <c r="E1607" i="28"/>
  <c r="E1608" i="28"/>
  <c r="E1609" i="28"/>
  <c r="E1610" i="28"/>
  <c r="E1611" i="28"/>
  <c r="E1612" i="28"/>
  <c r="E1613" i="28"/>
  <c r="E1614" i="28"/>
  <c r="E1615" i="28"/>
  <c r="E1616" i="28"/>
  <c r="E1617" i="28"/>
  <c r="E1618" i="28"/>
  <c r="E1619" i="28"/>
  <c r="E1620" i="28"/>
  <c r="E1621" i="28"/>
  <c r="E1622" i="28"/>
  <c r="E1623" i="28"/>
  <c r="E1624" i="28"/>
  <c r="E1625" i="28"/>
  <c r="E1626" i="28"/>
  <c r="E1627" i="28"/>
  <c r="E1628" i="28"/>
  <c r="E1629" i="28"/>
  <c r="E1630" i="28"/>
  <c r="E1631" i="28"/>
  <c r="E1632" i="28"/>
  <c r="E1633" i="28"/>
  <c r="E1634" i="28"/>
  <c r="E1635" i="28"/>
  <c r="E1636" i="28"/>
  <c r="E1637" i="28"/>
  <c r="E1638" i="28"/>
  <c r="E1639" i="28"/>
  <c r="E1640" i="28"/>
  <c r="E1641" i="28"/>
  <c r="E1642" i="28"/>
  <c r="E1643" i="28"/>
  <c r="E1644" i="28"/>
  <c r="E1645" i="28"/>
  <c r="E1646" i="28"/>
  <c r="E1647" i="28"/>
  <c r="E1648" i="28"/>
  <c r="E1649" i="28"/>
  <c r="E1650" i="28"/>
  <c r="E1651" i="28"/>
  <c r="E1652" i="28"/>
  <c r="E1653" i="28"/>
  <c r="E1654" i="28"/>
  <c r="E1655" i="28"/>
  <c r="E1656" i="28"/>
  <c r="E1657" i="28"/>
  <c r="E1658" i="28"/>
  <c r="E1659" i="28"/>
  <c r="E1660" i="28"/>
  <c r="E1661" i="28"/>
  <c r="E1662" i="28"/>
  <c r="E1663" i="28"/>
  <c r="E1664" i="28"/>
  <c r="E1665" i="28"/>
  <c r="E1666" i="28"/>
  <c r="E1667" i="28"/>
  <c r="E1668" i="28"/>
  <c r="E1669" i="28"/>
  <c r="E1670" i="28"/>
  <c r="E1671" i="28"/>
  <c r="E1672" i="28"/>
  <c r="E1673" i="28"/>
  <c r="E1674" i="28"/>
  <c r="E1675" i="28"/>
  <c r="E1676" i="28"/>
  <c r="E1677" i="28"/>
  <c r="E1678" i="28"/>
  <c r="E1679" i="28"/>
  <c r="E1680" i="28"/>
  <c r="E1681" i="28"/>
  <c r="E1682" i="28"/>
  <c r="E1683" i="28"/>
  <c r="E1684" i="28"/>
  <c r="E1685" i="28"/>
  <c r="E1686" i="28"/>
  <c r="E1687" i="28"/>
  <c r="E1688" i="28"/>
  <c r="E1689" i="28"/>
  <c r="E1690" i="28"/>
  <c r="E1691" i="28"/>
  <c r="E1692" i="28"/>
  <c r="E1693" i="28"/>
  <c r="E1694" i="28"/>
  <c r="E1695" i="28"/>
  <c r="E1696" i="28"/>
  <c r="E1697" i="28"/>
  <c r="E1698" i="28"/>
  <c r="E1699" i="28"/>
  <c r="E1700" i="28"/>
  <c r="E1701" i="28"/>
  <c r="E1702" i="28"/>
  <c r="E1703" i="28"/>
  <c r="E1704" i="28"/>
  <c r="E1705" i="28"/>
  <c r="E1706" i="28"/>
  <c r="E1707" i="28"/>
  <c r="E1708" i="28"/>
  <c r="E1709" i="28"/>
  <c r="E1710" i="28"/>
  <c r="E1711" i="28"/>
  <c r="E1712" i="28"/>
  <c r="E1713" i="28"/>
  <c r="E1714" i="28"/>
  <c r="E1715" i="28"/>
  <c r="E1716" i="28"/>
  <c r="E1717" i="28"/>
  <c r="E1718" i="28"/>
  <c r="E1719" i="28"/>
  <c r="E1720" i="28"/>
  <c r="E1721" i="28"/>
  <c r="E1722" i="28"/>
  <c r="E1723" i="28"/>
  <c r="E1724" i="28"/>
  <c r="E1725" i="28"/>
  <c r="E1726" i="28"/>
  <c r="E1727" i="28"/>
  <c r="E1728" i="28"/>
  <c r="E1729" i="28"/>
  <c r="E1730" i="28"/>
  <c r="E1731" i="28"/>
  <c r="E1732" i="28"/>
  <c r="E1733" i="28"/>
  <c r="E1734" i="28"/>
  <c r="E1735" i="28"/>
  <c r="E1736" i="28"/>
  <c r="E1737" i="28"/>
  <c r="E1738" i="28"/>
  <c r="E1739" i="28"/>
  <c r="E1740" i="28"/>
  <c r="E1741" i="28"/>
  <c r="E1742" i="28"/>
  <c r="E1743" i="28"/>
  <c r="E1744" i="28"/>
  <c r="E1745" i="28"/>
  <c r="E1746" i="28"/>
  <c r="E1747" i="28"/>
  <c r="E1748" i="28"/>
  <c r="E1749" i="28"/>
  <c r="E1750" i="28"/>
  <c r="E1751" i="28"/>
  <c r="E1752" i="28"/>
  <c r="E1753" i="28"/>
  <c r="E1754" i="28"/>
  <c r="E1755" i="28"/>
  <c r="E1756" i="28"/>
  <c r="E1757" i="28"/>
  <c r="E1758" i="28"/>
  <c r="E1759" i="28"/>
  <c r="E1760" i="28"/>
  <c r="E1761" i="28"/>
  <c r="E1762" i="28"/>
  <c r="E1763" i="28"/>
  <c r="E1764" i="28"/>
  <c r="E1765" i="28"/>
  <c r="E1766" i="28"/>
  <c r="E1767" i="28"/>
  <c r="E1768" i="28"/>
  <c r="E1769" i="28"/>
  <c r="E1770" i="28"/>
  <c r="E1771" i="28"/>
  <c r="E1772" i="28"/>
  <c r="E1773" i="28"/>
  <c r="E1774" i="28"/>
  <c r="E1775" i="28"/>
  <c r="E1776" i="28"/>
  <c r="E1777" i="28"/>
  <c r="E1778" i="28"/>
  <c r="E1779" i="28"/>
  <c r="E1780" i="28"/>
  <c r="E1781" i="28"/>
  <c r="E1782" i="28"/>
  <c r="E1783" i="28"/>
  <c r="E1784" i="28"/>
  <c r="E1785" i="28"/>
  <c r="E1786" i="28"/>
  <c r="E1787" i="28"/>
  <c r="E1788" i="28"/>
  <c r="E1789" i="28"/>
  <c r="E1790" i="28"/>
  <c r="E1791" i="28"/>
  <c r="E1792" i="28"/>
  <c r="E1793" i="28"/>
  <c r="E1794" i="28"/>
  <c r="E1795" i="28"/>
  <c r="E1796" i="28"/>
  <c r="E1797" i="28"/>
  <c r="E1798" i="28"/>
  <c r="E1799" i="28"/>
  <c r="E1800" i="28"/>
  <c r="E1801" i="28"/>
  <c r="E1802" i="28"/>
  <c r="E1803" i="28"/>
  <c r="E1804" i="28"/>
  <c r="E1805" i="28"/>
  <c r="E1806" i="28"/>
  <c r="E1807" i="28"/>
  <c r="E1808" i="28"/>
  <c r="E1809" i="28"/>
  <c r="E1810" i="28"/>
  <c r="E1811" i="28"/>
  <c r="E1812" i="28"/>
  <c r="E1813" i="28"/>
  <c r="E1814" i="28"/>
  <c r="E1815" i="28"/>
  <c r="E1816" i="28"/>
  <c r="E1817" i="28"/>
  <c r="E1818" i="28"/>
  <c r="E1819" i="28"/>
  <c r="E1820" i="28"/>
  <c r="E1821" i="28"/>
  <c r="E1822" i="28"/>
  <c r="E1823" i="28"/>
  <c r="E1824" i="28"/>
  <c r="E1825" i="28"/>
  <c r="E1826" i="28"/>
  <c r="E1827" i="28"/>
  <c r="E1828" i="28"/>
  <c r="E1829" i="28"/>
  <c r="E1830" i="28"/>
  <c r="E1831" i="28"/>
  <c r="E1832" i="28"/>
  <c r="E1833" i="28"/>
  <c r="E1834" i="28"/>
  <c r="E1835" i="28"/>
  <c r="E1836" i="28"/>
  <c r="E1837" i="28"/>
  <c r="E1838" i="28"/>
  <c r="E1839" i="28"/>
  <c r="E1840" i="28"/>
  <c r="E1841" i="28"/>
  <c r="E1842" i="28"/>
  <c r="E1843" i="28"/>
  <c r="E1844" i="28"/>
  <c r="E1845" i="28"/>
  <c r="E1846" i="28"/>
  <c r="E1847" i="28"/>
  <c r="E1848" i="28"/>
  <c r="E1849" i="28"/>
  <c r="E1850" i="28"/>
  <c r="E1851" i="28"/>
  <c r="E1852" i="28"/>
  <c r="E1853" i="28"/>
  <c r="E1854" i="28"/>
  <c r="E1855" i="28"/>
  <c r="E1856" i="28"/>
  <c r="E1857" i="28"/>
  <c r="E1858" i="28"/>
  <c r="E1859" i="28"/>
  <c r="E1860" i="28"/>
  <c r="E1861" i="28"/>
  <c r="E1862" i="28"/>
  <c r="E1863" i="28"/>
  <c r="E1864" i="28"/>
  <c r="E1865" i="28"/>
  <c r="E1866" i="28"/>
  <c r="E1867" i="28"/>
  <c r="E1868" i="28"/>
  <c r="E1869" i="28"/>
  <c r="E1870" i="28"/>
  <c r="E1871" i="28"/>
  <c r="E1872" i="28"/>
  <c r="E1873" i="28"/>
  <c r="E1874" i="28"/>
  <c r="E1875" i="28"/>
  <c r="E1876" i="28"/>
  <c r="E1877" i="28"/>
  <c r="E1878" i="28"/>
  <c r="E1879" i="28"/>
  <c r="E1880" i="28"/>
  <c r="E1881" i="28"/>
  <c r="E1882" i="28"/>
  <c r="E1883" i="28"/>
  <c r="E1884" i="28"/>
  <c r="E1885" i="28"/>
  <c r="E1886" i="28"/>
  <c r="E1887" i="28"/>
  <c r="E1888" i="28"/>
  <c r="E1889" i="28"/>
  <c r="E1890" i="28"/>
  <c r="E1891" i="28"/>
  <c r="E1892" i="28"/>
  <c r="E1893" i="28"/>
  <c r="E1894" i="28"/>
  <c r="E1895" i="28"/>
  <c r="E1896" i="28"/>
  <c r="E1897" i="28"/>
  <c r="E1898" i="28"/>
  <c r="E1899" i="28"/>
  <c r="E1900" i="28"/>
  <c r="E1901" i="28"/>
  <c r="E2002" i="28"/>
  <c r="E2003" i="28"/>
  <c r="E2004" i="28"/>
  <c r="E2005" i="28"/>
  <c r="E2006" i="28"/>
  <c r="E2007" i="28"/>
  <c r="E2008" i="28"/>
  <c r="E2009" i="28"/>
  <c r="E2010" i="28"/>
  <c r="E2011" i="28"/>
  <c r="E2012" i="28"/>
  <c r="E2013" i="28"/>
  <c r="E2014" i="28"/>
  <c r="E2015" i="28"/>
  <c r="E2016" i="28"/>
  <c r="E2017" i="28"/>
  <c r="E2018" i="28"/>
  <c r="E2019" i="28"/>
  <c r="E2020" i="28"/>
  <c r="E2021" i="28"/>
  <c r="E2022" i="28"/>
  <c r="E2023" i="28"/>
  <c r="E2024" i="28"/>
  <c r="E2025" i="28"/>
  <c r="E2026" i="28"/>
  <c r="E2027" i="28"/>
  <c r="E2028" i="28"/>
  <c r="E2029" i="28"/>
  <c r="E2030" i="28"/>
  <c r="E2031" i="28"/>
  <c r="E2032" i="28"/>
  <c r="E2033" i="28"/>
  <c r="E2034" i="28"/>
  <c r="E2035" i="28"/>
  <c r="E2036" i="28"/>
  <c r="E2037" i="28"/>
  <c r="E2038" i="28"/>
  <c r="E2039" i="28"/>
  <c r="E2040" i="28"/>
  <c r="E2041" i="28"/>
  <c r="E2042" i="28"/>
  <c r="E2043" i="28"/>
  <c r="E2044" i="28"/>
  <c r="E2045" i="28"/>
  <c r="E2046" i="28"/>
  <c r="E2047" i="28"/>
  <c r="E2048" i="28"/>
  <c r="E2049" i="28"/>
  <c r="E2050" i="28"/>
  <c r="E2051" i="28"/>
  <c r="E2052" i="28"/>
  <c r="E2053" i="28"/>
  <c r="E2054" i="28"/>
  <c r="E2055" i="28"/>
  <c r="E2056" i="28"/>
  <c r="E2057" i="28"/>
  <c r="E2058" i="28"/>
  <c r="E2059" i="28"/>
  <c r="E2060" i="28"/>
  <c r="E2061" i="28"/>
  <c r="E2062" i="28"/>
  <c r="E2063" i="28"/>
  <c r="E2064" i="28"/>
  <c r="E2065" i="28"/>
  <c r="E2066" i="28"/>
  <c r="E2067" i="28"/>
  <c r="E2068" i="28"/>
  <c r="E2069" i="28"/>
  <c r="E2070" i="28"/>
  <c r="E2071" i="28"/>
  <c r="E2072" i="28"/>
  <c r="E2073" i="28"/>
  <c r="E2074" i="28"/>
  <c r="E2075" i="28"/>
  <c r="E2076" i="28"/>
  <c r="E2077" i="28"/>
  <c r="E2078" i="28"/>
  <c r="E2079" i="28"/>
  <c r="E2080" i="28"/>
  <c r="E2081" i="28"/>
  <c r="E2082" i="28"/>
  <c r="E2083" i="28"/>
  <c r="E2084" i="28"/>
  <c r="E2085" i="28"/>
  <c r="E2086" i="28"/>
  <c r="E2087" i="28"/>
  <c r="E2088" i="28"/>
  <c r="E2089" i="28"/>
  <c r="E2090" i="28"/>
  <c r="E2091" i="28"/>
  <c r="E2092" i="28"/>
  <c r="E2093" i="28"/>
  <c r="E2094" i="28"/>
  <c r="E2095" i="28"/>
  <c r="E2096" i="28"/>
  <c r="E2097" i="28"/>
  <c r="E2098" i="28"/>
  <c r="E2099" i="28"/>
  <c r="E2100" i="28"/>
  <c r="E2101" i="28"/>
  <c r="E2102" i="28"/>
  <c r="E2103" i="28"/>
  <c r="E2104" i="28"/>
  <c r="E2105" i="28"/>
  <c r="E2106" i="28"/>
  <c r="E2107" i="28"/>
  <c r="E2108" i="28"/>
  <c r="E2109" i="28"/>
  <c r="E2110" i="28"/>
  <c r="E2111" i="28"/>
  <c r="E2112" i="28"/>
  <c r="E2113" i="28"/>
  <c r="E2114" i="28"/>
  <c r="E2115" i="28"/>
  <c r="E2116" i="28"/>
  <c r="E2117" i="28"/>
  <c r="E2118" i="28"/>
  <c r="E2119" i="28"/>
  <c r="E2120" i="28"/>
  <c r="E2121" i="28"/>
  <c r="E2122" i="28"/>
  <c r="E2123" i="28"/>
  <c r="E2124" i="28"/>
  <c r="E2125" i="28"/>
  <c r="E2126" i="28"/>
  <c r="E2127" i="28"/>
  <c r="E2128" i="28"/>
  <c r="E2129" i="28"/>
  <c r="E2130" i="28"/>
  <c r="E2131" i="28"/>
  <c r="E2132" i="28"/>
  <c r="E2133" i="28"/>
  <c r="E2134" i="28"/>
  <c r="E2135" i="28"/>
  <c r="E2136" i="28"/>
  <c r="E2137" i="28"/>
  <c r="E2138" i="28"/>
  <c r="E2139" i="28"/>
  <c r="E2140" i="28"/>
  <c r="E2141" i="28"/>
  <c r="E2142" i="28"/>
  <c r="E2143" i="28"/>
  <c r="E2144" i="28"/>
  <c r="E2145" i="28"/>
  <c r="E2146" i="28"/>
  <c r="E2147" i="28"/>
  <c r="E2148" i="28"/>
  <c r="E2149" i="28"/>
  <c r="E2150" i="28"/>
  <c r="E2151" i="28"/>
  <c r="E2152" i="28"/>
  <c r="E2153" i="28"/>
  <c r="E2154" i="28"/>
  <c r="E2155" i="28"/>
  <c r="E2156" i="28"/>
  <c r="E2157" i="28"/>
  <c r="E2158" i="28"/>
  <c r="E2159" i="28"/>
  <c r="E2160" i="28"/>
  <c r="E2161" i="28"/>
  <c r="E2162" i="28"/>
  <c r="E2163" i="28"/>
  <c r="E2164" i="28"/>
  <c r="E2165" i="28"/>
  <c r="E2166" i="28"/>
  <c r="E2167" i="28"/>
  <c r="E2168" i="28"/>
  <c r="E2169" i="28"/>
  <c r="E2170" i="28"/>
  <c r="E2171" i="28"/>
  <c r="E2172" i="28"/>
  <c r="E2173" i="28"/>
  <c r="E2174" i="28"/>
  <c r="E2175" i="28"/>
  <c r="E2176" i="28"/>
  <c r="E2177" i="28"/>
  <c r="E2178" i="28"/>
  <c r="E2179" i="28"/>
  <c r="E2180" i="28"/>
  <c r="E2181" i="28"/>
  <c r="E2182" i="28"/>
  <c r="E2183" i="28"/>
  <c r="E2184" i="28"/>
  <c r="E2185" i="28"/>
  <c r="E2186" i="28"/>
  <c r="E2187" i="28"/>
  <c r="E2188" i="28"/>
  <c r="E2189" i="28"/>
  <c r="E2190" i="28"/>
  <c r="E2191" i="28"/>
  <c r="E2192" i="28"/>
  <c r="E2193" i="28"/>
  <c r="E2194" i="28"/>
  <c r="E2195" i="28"/>
  <c r="E2196" i="28"/>
  <c r="E2197" i="28"/>
  <c r="E2198" i="28"/>
  <c r="E2199" i="28"/>
  <c r="E2200" i="28"/>
  <c r="E2201" i="28"/>
  <c r="E2202" i="28"/>
  <c r="E2203" i="28"/>
  <c r="E2204" i="28"/>
  <c r="E2205" i="28"/>
  <c r="E2206" i="28"/>
  <c r="E2207" i="28"/>
  <c r="E2208" i="28"/>
  <c r="E2209" i="28"/>
  <c r="E2210" i="28"/>
  <c r="E2211" i="28"/>
  <c r="E2212" i="28"/>
  <c r="E2213" i="28"/>
  <c r="E2214" i="28"/>
  <c r="E2215" i="28"/>
  <c r="E2216" i="28"/>
  <c r="E2217" i="28"/>
  <c r="E2218" i="28"/>
  <c r="E2219" i="28"/>
  <c r="E2220" i="28"/>
  <c r="E2221" i="28"/>
  <c r="E2222" i="28"/>
  <c r="E2223" i="28"/>
  <c r="E2224" i="28"/>
  <c r="E2225" i="28"/>
  <c r="E2226" i="28"/>
  <c r="E2227" i="28"/>
  <c r="E2228" i="28"/>
  <c r="E2229" i="28"/>
  <c r="E2230" i="28"/>
  <c r="E2231" i="28"/>
  <c r="E2232" i="28"/>
  <c r="E2233" i="28"/>
  <c r="E2234" i="28"/>
  <c r="E2235" i="28"/>
  <c r="E2236" i="28"/>
  <c r="E2237" i="28"/>
  <c r="E2238" i="28"/>
  <c r="E2239" i="28"/>
  <c r="E2240" i="28"/>
  <c r="E2241" i="28"/>
  <c r="E2242" i="28"/>
  <c r="E2243" i="28"/>
  <c r="E2244" i="28"/>
  <c r="E2245" i="28"/>
  <c r="E2246" i="28"/>
  <c r="E2247" i="28"/>
  <c r="E2248" i="28"/>
  <c r="E2249" i="28"/>
  <c r="E2250" i="28"/>
  <c r="E2251" i="28"/>
  <c r="E2252" i="28"/>
  <c r="E2253" i="28"/>
  <c r="E2254" i="28"/>
  <c r="E2255" i="28"/>
  <c r="E2256" i="28"/>
  <c r="E2257" i="28"/>
  <c r="E2258" i="28"/>
  <c r="E2259" i="28"/>
  <c r="E2260" i="28"/>
  <c r="E2261" i="28"/>
  <c r="E2262" i="28"/>
  <c r="E2263" i="28"/>
  <c r="E2264" i="28"/>
  <c r="E2265" i="28"/>
  <c r="E2266" i="28"/>
  <c r="E2267" i="28"/>
  <c r="E2268" i="28"/>
  <c r="E2269" i="28"/>
  <c r="E2270" i="28"/>
  <c r="E2271" i="28"/>
  <c r="E2272" i="28"/>
  <c r="E2273" i="28"/>
  <c r="E2274" i="28"/>
  <c r="E2275" i="28"/>
  <c r="E2276" i="28"/>
  <c r="E2277" i="28"/>
  <c r="E2278" i="28"/>
  <c r="E2279" i="28"/>
  <c r="E2280" i="28"/>
  <c r="E2281" i="28"/>
  <c r="E2282" i="28"/>
  <c r="E2283" i="28"/>
  <c r="E2284" i="28"/>
  <c r="E2285" i="28"/>
  <c r="E2286" i="28"/>
  <c r="E2287" i="28"/>
  <c r="E2288" i="28"/>
  <c r="E2289" i="28"/>
  <c r="E2290" i="28"/>
  <c r="E2291" i="28"/>
  <c r="E2292" i="28"/>
  <c r="E2293" i="28"/>
  <c r="E2294" i="28"/>
  <c r="E2295" i="28"/>
  <c r="E2296" i="28"/>
  <c r="E2297" i="28"/>
  <c r="E2298" i="28"/>
  <c r="E2299" i="28"/>
  <c r="E2300" i="28"/>
  <c r="E2301" i="28"/>
  <c r="E2302" i="28"/>
  <c r="E2303" i="28"/>
  <c r="E2304" i="28"/>
  <c r="E2305" i="28"/>
  <c r="E2306" i="28"/>
  <c r="E2307" i="28"/>
  <c r="E2308" i="28"/>
  <c r="E2309" i="28"/>
  <c r="E2310" i="28"/>
  <c r="E2311" i="28"/>
  <c r="E2312" i="28"/>
  <c r="E2313" i="28"/>
  <c r="E2314" i="28"/>
  <c r="E2315" i="28"/>
  <c r="E2316" i="28"/>
  <c r="E2317" i="28"/>
  <c r="E2318" i="28"/>
  <c r="E2319" i="28"/>
  <c r="E2320" i="28"/>
  <c r="E2321" i="28"/>
  <c r="E2322" i="28"/>
  <c r="E2323" i="28"/>
  <c r="E2324" i="28"/>
  <c r="E2325" i="28"/>
  <c r="E2326" i="28"/>
  <c r="E2327" i="28"/>
  <c r="E2328" i="28"/>
  <c r="E2329" i="28"/>
  <c r="E2330" i="28"/>
  <c r="E2331" i="28"/>
  <c r="E2332" i="28"/>
  <c r="E2333" i="28"/>
  <c r="E2334" i="28"/>
  <c r="E2335" i="28"/>
  <c r="E2336" i="28"/>
  <c r="E2337" i="28"/>
  <c r="E2338" i="28"/>
  <c r="E2339" i="28"/>
  <c r="E2340" i="28"/>
  <c r="E2341" i="28"/>
  <c r="E2342" i="28"/>
  <c r="E2343" i="28"/>
  <c r="E2344" i="28"/>
  <c r="E2345" i="28"/>
  <c r="E2346" i="28"/>
  <c r="E2347" i="28"/>
  <c r="E2348" i="28"/>
  <c r="E2349" i="28"/>
  <c r="E2350" i="28"/>
  <c r="E2351" i="28"/>
  <c r="E2352" i="28"/>
  <c r="E2353" i="28"/>
  <c r="E2354" i="28"/>
  <c r="E2355" i="28"/>
  <c r="E2356" i="28"/>
  <c r="E2357" i="28"/>
  <c r="E2358" i="28"/>
  <c r="E2359" i="28"/>
  <c r="E2360" i="28"/>
  <c r="E2361" i="28"/>
  <c r="E2362" i="28"/>
  <c r="E2363" i="28"/>
  <c r="E2364" i="28"/>
  <c r="E2365" i="28"/>
  <c r="E2366" i="28"/>
  <c r="E2367" i="28"/>
  <c r="E2368" i="28"/>
  <c r="E2369" i="28"/>
  <c r="E2370" i="28"/>
  <c r="E2371" i="28"/>
  <c r="E2372" i="28"/>
  <c r="E2373" i="28"/>
  <c r="E2374" i="28"/>
  <c r="E2375" i="28"/>
  <c r="E2376" i="28"/>
  <c r="E2377" i="28"/>
  <c r="E2378" i="28"/>
  <c r="E2379" i="28"/>
  <c r="E2380" i="28"/>
  <c r="E2381" i="28"/>
  <c r="E2382" i="28"/>
  <c r="E2383" i="28"/>
  <c r="E2384" i="28"/>
  <c r="E2385" i="28"/>
  <c r="E2386" i="28"/>
  <c r="E2387" i="28"/>
  <c r="E2388" i="28"/>
  <c r="E2389" i="28"/>
  <c r="E2390" i="28"/>
  <c r="E2391" i="28"/>
  <c r="E2392" i="28"/>
  <c r="E2393" i="28"/>
  <c r="E2394" i="28"/>
  <c r="E2395" i="28"/>
  <c r="E2396" i="28"/>
  <c r="E2397" i="28"/>
  <c r="E2398" i="28"/>
  <c r="E2399" i="28"/>
  <c r="E2400" i="28"/>
  <c r="E2401" i="28"/>
  <c r="E2502" i="28"/>
  <c r="E2503" i="28"/>
  <c r="E2504" i="28"/>
  <c r="E2505" i="28"/>
  <c r="E2506" i="28"/>
  <c r="E2507" i="28"/>
  <c r="E2508" i="28"/>
  <c r="E2509" i="28"/>
  <c r="E2510" i="28"/>
  <c r="E2511" i="28"/>
  <c r="E2512" i="28"/>
  <c r="E2513" i="28"/>
  <c r="E2514" i="28"/>
  <c r="E2515" i="28"/>
  <c r="E2516" i="28"/>
  <c r="E2517" i="28"/>
  <c r="E2518" i="28"/>
  <c r="E2519" i="28"/>
  <c r="E2520" i="28"/>
  <c r="E2521" i="28"/>
  <c r="E2522" i="28"/>
  <c r="E2523" i="28"/>
  <c r="E2524" i="28"/>
  <c r="E2525" i="28"/>
  <c r="E2526" i="28"/>
  <c r="E2527" i="28"/>
  <c r="E2528" i="28"/>
  <c r="E2529" i="28"/>
  <c r="E2530" i="28"/>
  <c r="E2531" i="28"/>
  <c r="E2532" i="28"/>
  <c r="E2533" i="28"/>
  <c r="E2534" i="28"/>
  <c r="E2535" i="28"/>
  <c r="E2536" i="28"/>
  <c r="E2537" i="28"/>
  <c r="E2538" i="28"/>
  <c r="E2539" i="28"/>
  <c r="E2540" i="28"/>
  <c r="E2541" i="28"/>
  <c r="E2542" i="28"/>
  <c r="E2543" i="28"/>
  <c r="E2544" i="28"/>
  <c r="E2545" i="28"/>
  <c r="E2546" i="28"/>
  <c r="E2547" i="28"/>
  <c r="E2548" i="28"/>
  <c r="E2549" i="28"/>
  <c r="E2550" i="28"/>
  <c r="E2551" i="28"/>
  <c r="E2552" i="28"/>
  <c r="E2553" i="28"/>
  <c r="E2554" i="28"/>
  <c r="E2555" i="28"/>
  <c r="E2556" i="28"/>
  <c r="E2557" i="28"/>
  <c r="E2558" i="28"/>
  <c r="E2559" i="28"/>
  <c r="E2560" i="28"/>
  <c r="E2561" i="28"/>
  <c r="E2562" i="28"/>
  <c r="E2563" i="28"/>
  <c r="E2564" i="28"/>
  <c r="E2565" i="28"/>
  <c r="E2566" i="28"/>
  <c r="E2567" i="28"/>
  <c r="E2568" i="28"/>
  <c r="E2569" i="28"/>
  <c r="E2570" i="28"/>
  <c r="E2571" i="28"/>
  <c r="E2572" i="28"/>
  <c r="E2573" i="28"/>
  <c r="E2574" i="28"/>
  <c r="E2575" i="28"/>
  <c r="E2576" i="28"/>
  <c r="E2577" i="28"/>
  <c r="E2578" i="28"/>
  <c r="E2579" i="28"/>
  <c r="E2580" i="28"/>
  <c r="E2581" i="28"/>
  <c r="E2582" i="28"/>
  <c r="E2583" i="28"/>
  <c r="E2584" i="28"/>
  <c r="E2585" i="28"/>
  <c r="E2586" i="28"/>
  <c r="E2587" i="28"/>
  <c r="E2588" i="28"/>
  <c r="E2589" i="28"/>
  <c r="E2590" i="28"/>
  <c r="E2591" i="28"/>
  <c r="E2592" i="28"/>
  <c r="E2593" i="28"/>
  <c r="E2594" i="28"/>
  <c r="E2595" i="28"/>
  <c r="E2596" i="28"/>
  <c r="E2597" i="28"/>
  <c r="E2598" i="28"/>
  <c r="E2599" i="28"/>
  <c r="E2600" i="28"/>
  <c r="E2601" i="28"/>
  <c r="E2602" i="28"/>
  <c r="E2603" i="28"/>
  <c r="E2604" i="28"/>
  <c r="E2605" i="28"/>
  <c r="E2606" i="28"/>
  <c r="E2607" i="28"/>
  <c r="E2608" i="28"/>
  <c r="E2609" i="28"/>
  <c r="E2610" i="28"/>
  <c r="E2611" i="28"/>
  <c r="E2612" i="28"/>
  <c r="E2613" i="28"/>
  <c r="E2614" i="28"/>
  <c r="E2615" i="28"/>
  <c r="E2616" i="28"/>
  <c r="E2617" i="28"/>
  <c r="E2618" i="28"/>
  <c r="E2619" i="28"/>
  <c r="E2620" i="28"/>
  <c r="E2621" i="28"/>
  <c r="E2622" i="28"/>
  <c r="E2623" i="28"/>
  <c r="E2624" i="28"/>
  <c r="E2625" i="28"/>
  <c r="E2626" i="28"/>
  <c r="E2627" i="28"/>
  <c r="E2628" i="28"/>
  <c r="E2629" i="28"/>
  <c r="E2630" i="28"/>
  <c r="E2631" i="28"/>
  <c r="E2632" i="28"/>
  <c r="E2633" i="28"/>
  <c r="E2634" i="28"/>
  <c r="E2635" i="28"/>
  <c r="E2636" i="28"/>
  <c r="E2637" i="28"/>
  <c r="E2638" i="28"/>
  <c r="E2639" i="28"/>
  <c r="E2640" i="28"/>
  <c r="E2641" i="28"/>
  <c r="E2642" i="28"/>
  <c r="E2643" i="28"/>
  <c r="E2644" i="28"/>
  <c r="E2645" i="28"/>
  <c r="E2646" i="28"/>
  <c r="E2647" i="28"/>
  <c r="E2648" i="28"/>
  <c r="E2649" i="28"/>
  <c r="E2650" i="28"/>
  <c r="E2651" i="28"/>
  <c r="E2652" i="28"/>
  <c r="E2653" i="28"/>
  <c r="E2654" i="28"/>
  <c r="E2655" i="28"/>
  <c r="E2656" i="28"/>
  <c r="E2657" i="28"/>
  <c r="E2658" i="28"/>
  <c r="E2659" i="28"/>
  <c r="E2660" i="28"/>
  <c r="E2661" i="28"/>
  <c r="E2662" i="28"/>
  <c r="E2663" i="28"/>
  <c r="E2664" i="28"/>
  <c r="E2665" i="28"/>
  <c r="E2666" i="28"/>
  <c r="E2667" i="28"/>
  <c r="E2668" i="28"/>
  <c r="E2669" i="28"/>
  <c r="E2670" i="28"/>
  <c r="E2671" i="28"/>
  <c r="E2672" i="28"/>
  <c r="E2673" i="28"/>
  <c r="E2674" i="28"/>
  <c r="E2675" i="28"/>
  <c r="E2676" i="28"/>
  <c r="E2677" i="28"/>
  <c r="E2678" i="28"/>
  <c r="E2679" i="28"/>
  <c r="E2680" i="28"/>
  <c r="E2681" i="28"/>
  <c r="E2682" i="28"/>
  <c r="E2683" i="28"/>
  <c r="E2684" i="28"/>
  <c r="E2685" i="28"/>
  <c r="E2686" i="28"/>
  <c r="E2687" i="28"/>
  <c r="E2688" i="28"/>
  <c r="E2689" i="28"/>
  <c r="E2690" i="28"/>
  <c r="E2691" i="28"/>
  <c r="E2692" i="28"/>
  <c r="E2693" i="28"/>
  <c r="E2694" i="28"/>
  <c r="E2695" i="28"/>
  <c r="E2696" i="28"/>
  <c r="E2697" i="28"/>
  <c r="E2698" i="28"/>
  <c r="E2699" i="28"/>
  <c r="E2700" i="28"/>
  <c r="E2701" i="28"/>
  <c r="E2702" i="28"/>
  <c r="E2703" i="28"/>
  <c r="E2704" i="28"/>
  <c r="E2705" i="28"/>
  <c r="E2706" i="28"/>
  <c r="E2707" i="28"/>
  <c r="E2708" i="28"/>
  <c r="E2709" i="28"/>
  <c r="E2710" i="28"/>
  <c r="E2711" i="28"/>
  <c r="E2712" i="28"/>
  <c r="E2713" i="28"/>
  <c r="E2714" i="28"/>
  <c r="E2715" i="28"/>
  <c r="E2716" i="28"/>
  <c r="E2717" i="28"/>
  <c r="E2718" i="28"/>
  <c r="E2719" i="28"/>
  <c r="E2720" i="28"/>
  <c r="E2721" i="28"/>
  <c r="E2722" i="28"/>
  <c r="E2723" i="28"/>
  <c r="E2724" i="28"/>
  <c r="E2725" i="28"/>
  <c r="E2726" i="28"/>
  <c r="E2727" i="28"/>
  <c r="E2728" i="28"/>
  <c r="E2729" i="28"/>
  <c r="E2730" i="28"/>
  <c r="E2731" i="28"/>
  <c r="E2732" i="28"/>
  <c r="E2733" i="28"/>
  <c r="E2734" i="28"/>
  <c r="E2735" i="28"/>
  <c r="E2736" i="28"/>
  <c r="E2737" i="28"/>
  <c r="E2738" i="28"/>
  <c r="E2739" i="28"/>
  <c r="E2740" i="28"/>
  <c r="E2741" i="28"/>
  <c r="E2742" i="28"/>
  <c r="E2743" i="28"/>
  <c r="E2744" i="28"/>
  <c r="E2745" i="28"/>
  <c r="E2746" i="28"/>
  <c r="E2747" i="28"/>
  <c r="E2748" i="28"/>
  <c r="E2749" i="28"/>
  <c r="E2750" i="28"/>
  <c r="E2751" i="28"/>
  <c r="E2752" i="28"/>
  <c r="E2753" i="28"/>
  <c r="E2754" i="28"/>
  <c r="E2755" i="28"/>
  <c r="E2756" i="28"/>
  <c r="E2757" i="28"/>
  <c r="E2758" i="28"/>
  <c r="E2759" i="28"/>
  <c r="E2760" i="28"/>
  <c r="E2761" i="28"/>
  <c r="E2762" i="28"/>
  <c r="E2763" i="28"/>
  <c r="E2764" i="28"/>
  <c r="E2765" i="28"/>
  <c r="E2766" i="28"/>
  <c r="E2767" i="28"/>
  <c r="E2768" i="28"/>
  <c r="E2769" i="28"/>
  <c r="E2770" i="28"/>
  <c r="E2771" i="28"/>
  <c r="E2772" i="28"/>
  <c r="E2773" i="28"/>
  <c r="E2774" i="28"/>
  <c r="E2775" i="28"/>
  <c r="E2776" i="28"/>
  <c r="E2777" i="28"/>
  <c r="E2778" i="28"/>
  <c r="E2779" i="28"/>
  <c r="E2780" i="28"/>
  <c r="E2781" i="28"/>
  <c r="E2782" i="28"/>
  <c r="E2783" i="28"/>
  <c r="E2784" i="28"/>
  <c r="E2785" i="28"/>
  <c r="E2786" i="28"/>
  <c r="E2787" i="28"/>
  <c r="E2788" i="28"/>
  <c r="E2789" i="28"/>
  <c r="E2790" i="28"/>
  <c r="E2791" i="28"/>
  <c r="E2792" i="28"/>
  <c r="E2793" i="28"/>
  <c r="E2794" i="28"/>
  <c r="E2795" i="28"/>
  <c r="E2796" i="28"/>
  <c r="E2797" i="28"/>
  <c r="E2798" i="28"/>
  <c r="E2799" i="28"/>
  <c r="E2800" i="28"/>
  <c r="E2801" i="28"/>
  <c r="E2802" i="28"/>
  <c r="E2803" i="28"/>
  <c r="E2804" i="28"/>
  <c r="E2805" i="28"/>
  <c r="E2806" i="28"/>
  <c r="E2807" i="28"/>
  <c r="E2808" i="28"/>
  <c r="E2809" i="28"/>
  <c r="E2810" i="28"/>
  <c r="E2811" i="28"/>
  <c r="E2812" i="28"/>
  <c r="E2813" i="28"/>
  <c r="E2814" i="28"/>
  <c r="E2815" i="28"/>
  <c r="E2816" i="28"/>
  <c r="E2817" i="28"/>
  <c r="E2818" i="28"/>
  <c r="E2819" i="28"/>
  <c r="E2820" i="28"/>
  <c r="E2821" i="28"/>
  <c r="E2822" i="28"/>
  <c r="E2823" i="28"/>
  <c r="E2824" i="28"/>
  <c r="E2825" i="28"/>
  <c r="E2826" i="28"/>
  <c r="E2827" i="28"/>
  <c r="E2828" i="28"/>
  <c r="E2829" i="28"/>
  <c r="E2830" i="28"/>
  <c r="E2831" i="28"/>
  <c r="E2832" i="28"/>
  <c r="E2833" i="28"/>
  <c r="E2834" i="28"/>
  <c r="E2835" i="28"/>
  <c r="E2836" i="28"/>
  <c r="E2837" i="28"/>
  <c r="E2838" i="28"/>
  <c r="E2839" i="28"/>
  <c r="E2840" i="28"/>
  <c r="E2841" i="28"/>
  <c r="E2842" i="28"/>
  <c r="E2843" i="28"/>
  <c r="E2844" i="28"/>
  <c r="E2845" i="28"/>
  <c r="E2846" i="28"/>
  <c r="E2847" i="28"/>
  <c r="E2848" i="28"/>
  <c r="E2849" i="28"/>
  <c r="E2850" i="28"/>
  <c r="E2851" i="28"/>
  <c r="E2852" i="28"/>
  <c r="E2853" i="28"/>
  <c r="E2854" i="28"/>
  <c r="E2855" i="28"/>
  <c r="E2856" i="28"/>
  <c r="E2857" i="28"/>
  <c r="E2858" i="28"/>
  <c r="E2859" i="28"/>
  <c r="E2860" i="28"/>
  <c r="E2861" i="28"/>
  <c r="E2862" i="28"/>
  <c r="E2863" i="28"/>
  <c r="E2864" i="28"/>
  <c r="E2865" i="28"/>
  <c r="E2866" i="28"/>
  <c r="E2867" i="28"/>
  <c r="E2868" i="28"/>
  <c r="E2869" i="28"/>
  <c r="E2870" i="28"/>
  <c r="E2871" i="28"/>
  <c r="E2872" i="28"/>
  <c r="E2873" i="28"/>
  <c r="E2874" i="28"/>
  <c r="E2875" i="28"/>
  <c r="E2876" i="28"/>
  <c r="E2877" i="28"/>
  <c r="E2878" i="28"/>
  <c r="E2879" i="28"/>
  <c r="E2880" i="28"/>
  <c r="E2881" i="28"/>
  <c r="E2882" i="28"/>
  <c r="E2883" i="28"/>
  <c r="E2884" i="28"/>
  <c r="E2885" i="28"/>
  <c r="E2886" i="28"/>
  <c r="E2887" i="28"/>
  <c r="E2888" i="28"/>
  <c r="E2889" i="28"/>
  <c r="E2890" i="28"/>
  <c r="E2891" i="28"/>
  <c r="E2892" i="28"/>
  <c r="E2893" i="28"/>
  <c r="E2894" i="28"/>
  <c r="E2895" i="28"/>
  <c r="E2896" i="28"/>
  <c r="E2897" i="28"/>
  <c r="E2898" i="28"/>
  <c r="E2899" i="28"/>
  <c r="E2900" i="28"/>
  <c r="E2901" i="28"/>
  <c r="E401" i="28"/>
  <c r="E400" i="28"/>
  <c r="E399" i="28"/>
  <c r="E398" i="28"/>
  <c r="E397" i="28"/>
  <c r="E396" i="28"/>
  <c r="E395" i="28"/>
  <c r="E394" i="28"/>
  <c r="E393" i="28"/>
  <c r="E392" i="28"/>
  <c r="E391" i="28"/>
  <c r="E390" i="28"/>
  <c r="E389" i="28"/>
  <c r="E388" i="28"/>
  <c r="E387" i="28"/>
  <c r="E386" i="28"/>
  <c r="E385" i="28"/>
  <c r="E384" i="28"/>
  <c r="E383" i="28"/>
  <c r="E382" i="28"/>
  <c r="E381" i="28"/>
  <c r="E380" i="28"/>
  <c r="E379" i="28"/>
  <c r="E378" i="28"/>
  <c r="E377" i="28"/>
  <c r="E376" i="28"/>
  <c r="E375" i="28"/>
  <c r="E374" i="28"/>
  <c r="E373" i="28"/>
  <c r="E372" i="28"/>
  <c r="E371" i="28"/>
  <c r="E370" i="28"/>
  <c r="E369" i="28"/>
  <c r="E368" i="28"/>
  <c r="E367" i="28"/>
  <c r="E366" i="28"/>
  <c r="E365" i="28"/>
  <c r="E364" i="28"/>
  <c r="E363" i="28"/>
  <c r="E362" i="28"/>
  <c r="E361" i="28"/>
  <c r="E360" i="28"/>
  <c r="E359" i="28"/>
  <c r="E358" i="28"/>
  <c r="E357" i="28"/>
  <c r="E356" i="28"/>
  <c r="E355" i="28"/>
  <c r="E354" i="28"/>
  <c r="E353" i="28"/>
  <c r="E352" i="28"/>
  <c r="E351" i="28"/>
  <c r="E350" i="28"/>
  <c r="E349" i="28"/>
  <c r="E348" i="28"/>
  <c r="E347" i="28"/>
  <c r="E346" i="28"/>
  <c r="E345" i="28"/>
  <c r="E344" i="28"/>
  <c r="E343" i="28"/>
  <c r="E342" i="28"/>
  <c r="E341" i="28"/>
  <c r="E340" i="28"/>
  <c r="E339" i="28"/>
  <c r="E338" i="28"/>
  <c r="E337" i="28"/>
  <c r="E336" i="28"/>
  <c r="E335" i="28"/>
  <c r="E334" i="28"/>
  <c r="E333" i="28"/>
  <c r="E332" i="28"/>
  <c r="E331" i="28"/>
  <c r="E330" i="28"/>
  <c r="E329" i="28"/>
  <c r="E328" i="28"/>
  <c r="E327" i="28"/>
  <c r="E326" i="28"/>
  <c r="E325" i="28"/>
  <c r="E324" i="28"/>
  <c r="E323" i="28"/>
  <c r="E322" i="28"/>
  <c r="E321" i="28"/>
  <c r="E320" i="28"/>
  <c r="E319" i="28"/>
  <c r="E318" i="28"/>
  <c r="E317" i="28"/>
  <c r="E316" i="28"/>
  <c r="E315" i="28"/>
  <c r="E314" i="28"/>
  <c r="E313" i="28"/>
  <c r="E312" i="28"/>
  <c r="E311" i="28"/>
  <c r="E310" i="28"/>
  <c r="E309" i="28"/>
  <c r="E308" i="28"/>
  <c r="E307" i="28"/>
  <c r="E306" i="28"/>
  <c r="E305" i="28"/>
  <c r="E304" i="28"/>
  <c r="E303" i="28"/>
  <c r="E302" i="28"/>
  <c r="E301" i="28"/>
  <c r="E300" i="28"/>
  <c r="E299" i="28"/>
  <c r="E298" i="28"/>
  <c r="E297" i="28"/>
  <c r="E296" i="28"/>
  <c r="E295" i="28"/>
  <c r="E294" i="28"/>
  <c r="E293" i="28"/>
  <c r="E292" i="28"/>
  <c r="E291" i="28"/>
  <c r="E290" i="28"/>
  <c r="E289" i="28"/>
  <c r="E288" i="28"/>
  <c r="E287" i="28"/>
  <c r="E286" i="28"/>
  <c r="E285" i="28"/>
  <c r="E284" i="28"/>
  <c r="E283" i="28"/>
  <c r="E282" i="28"/>
  <c r="E281" i="28"/>
  <c r="E280" i="28"/>
  <c r="E279" i="28"/>
  <c r="E278" i="28"/>
  <c r="E277" i="28"/>
  <c r="E276" i="28"/>
  <c r="E275" i="28"/>
  <c r="E274" i="28"/>
  <c r="E273" i="28"/>
  <c r="E272" i="28"/>
  <c r="E271" i="28"/>
  <c r="E270" i="28"/>
  <c r="E269" i="28"/>
  <c r="E268" i="28"/>
  <c r="E267" i="28"/>
  <c r="E266" i="28"/>
  <c r="E265" i="28"/>
  <c r="E264" i="28"/>
  <c r="E263" i="28"/>
  <c r="E262" i="28"/>
  <c r="E261" i="28"/>
  <c r="E260" i="28"/>
  <c r="E259" i="28"/>
  <c r="E258" i="28"/>
  <c r="E257" i="28"/>
  <c r="E256" i="28"/>
  <c r="E255" i="28"/>
  <c r="E254" i="28"/>
  <c r="E253" i="28"/>
  <c r="E252" i="28"/>
  <c r="E251" i="28"/>
  <c r="E250" i="28"/>
  <c r="E249" i="28"/>
  <c r="E248" i="28"/>
  <c r="E247" i="28"/>
  <c r="E246" i="28"/>
  <c r="E245" i="28"/>
  <c r="E244" i="28"/>
  <c r="E243" i="28"/>
  <c r="E242" i="28"/>
  <c r="E241" i="28"/>
  <c r="E240" i="28"/>
  <c r="E239" i="28"/>
  <c r="E238" i="28"/>
  <c r="E237" i="28"/>
  <c r="E236" i="28"/>
  <c r="E235" i="28"/>
  <c r="E234" i="28"/>
  <c r="E233" i="28"/>
  <c r="E232" i="28"/>
  <c r="E231" i="28"/>
  <c r="E230" i="28"/>
  <c r="E229" i="28"/>
  <c r="E228" i="28"/>
  <c r="E227" i="28"/>
  <c r="E226" i="28"/>
  <c r="E225" i="28"/>
  <c r="E224" i="28"/>
  <c r="E223" i="28"/>
  <c r="E222" i="28"/>
  <c r="E221" i="28"/>
  <c r="E220" i="28"/>
  <c r="E219" i="28"/>
  <c r="E218" i="28"/>
  <c r="E217" i="28"/>
  <c r="E216" i="28"/>
  <c r="E215" i="28"/>
  <c r="E214" i="28"/>
  <c r="E213" i="28"/>
  <c r="E212" i="28"/>
  <c r="E211" i="28"/>
  <c r="E210" i="28"/>
  <c r="E209" i="28"/>
  <c r="E208" i="28"/>
  <c r="E207" i="28"/>
  <c r="E206" i="28"/>
  <c r="E205" i="28"/>
  <c r="E204" i="28"/>
  <c r="E203" i="28"/>
  <c r="E202" i="28"/>
  <c r="E201" i="28"/>
  <c r="E200" i="28"/>
  <c r="E199" i="28"/>
  <c r="E198" i="28"/>
  <c r="E197" i="28"/>
  <c r="E196" i="28"/>
  <c r="E195" i="28"/>
  <c r="E194" i="28"/>
  <c r="E193" i="28"/>
  <c r="E192" i="28"/>
  <c r="E191" i="28"/>
  <c r="E190" i="28"/>
  <c r="E189" i="28"/>
  <c r="E188" i="28"/>
  <c r="E187" i="28"/>
  <c r="E186" i="28"/>
  <c r="E185" i="28"/>
  <c r="E184" i="28"/>
  <c r="E183" i="28"/>
  <c r="E182" i="28"/>
  <c r="E181" i="28"/>
  <c r="E180" i="28"/>
  <c r="E179" i="28"/>
  <c r="E178" i="28"/>
  <c r="E177" i="28"/>
  <c r="E176" i="28"/>
  <c r="E175" i="28"/>
  <c r="E174" i="28"/>
  <c r="E173" i="28"/>
  <c r="E172" i="28"/>
  <c r="E171" i="28"/>
  <c r="E170" i="28"/>
  <c r="E169" i="28"/>
  <c r="E168" i="28"/>
  <c r="E167" i="28"/>
  <c r="E166" i="28"/>
  <c r="E165" i="28"/>
  <c r="E164" i="28"/>
  <c r="E163" i="28"/>
  <c r="E162" i="28"/>
  <c r="E161" i="28"/>
  <c r="E160" i="28"/>
  <c r="E159" i="28"/>
  <c r="E158" i="28"/>
  <c r="E157" i="28"/>
  <c r="E156" i="28"/>
  <c r="E155" i="28"/>
  <c r="E154" i="28"/>
  <c r="E153" i="28"/>
  <c r="E152" i="28"/>
  <c r="E151" i="28"/>
  <c r="E150" i="28"/>
  <c r="E149" i="28"/>
  <c r="E148" i="28"/>
  <c r="E147" i="28"/>
  <c r="E146" i="28"/>
  <c r="E145" i="28"/>
  <c r="E144" i="28"/>
  <c r="E143" i="28"/>
  <c r="E142" i="28"/>
  <c r="E141" i="28"/>
  <c r="E140" i="28"/>
  <c r="E139" i="28"/>
  <c r="E138" i="28"/>
  <c r="E137" i="28"/>
  <c r="E136" i="28"/>
  <c r="E135" i="28"/>
  <c r="E134" i="28"/>
  <c r="E133" i="28"/>
  <c r="E132" i="28"/>
  <c r="E131" i="28"/>
  <c r="E130" i="28"/>
  <c r="E129" i="28"/>
  <c r="E128" i="28"/>
  <c r="E127" i="28"/>
  <c r="E126" i="28"/>
  <c r="E125" i="28"/>
  <c r="E124" i="28"/>
  <c r="E123" i="28"/>
  <c r="E122" i="28"/>
  <c r="E121" i="28"/>
  <c r="E120" i="28"/>
  <c r="E119" i="28"/>
  <c r="E118" i="28"/>
  <c r="E117" i="28"/>
  <c r="E116" i="28"/>
  <c r="E115" i="28"/>
  <c r="E114" i="28"/>
  <c r="E113" i="28"/>
  <c r="E112" i="28"/>
  <c r="E111" i="28"/>
  <c r="E110" i="28"/>
  <c r="E109" i="28"/>
  <c r="E108" i="28"/>
  <c r="E107" i="28"/>
  <c r="E106" i="28"/>
  <c r="E105" i="28"/>
  <c r="E104" i="28"/>
  <c r="E103" i="28"/>
  <c r="E102" i="28"/>
  <c r="E101" i="28"/>
  <c r="E100" i="28"/>
  <c r="E99" i="28"/>
  <c r="E98" i="28"/>
  <c r="E97" i="28"/>
  <c r="E96" i="28"/>
  <c r="E95" i="28"/>
  <c r="E94" i="28"/>
  <c r="E93" i="28"/>
  <c r="E92" i="28"/>
  <c r="E91" i="28"/>
  <c r="E90" i="28"/>
  <c r="E89" i="28"/>
  <c r="E88" i="28"/>
  <c r="E87" i="28"/>
  <c r="E86" i="28"/>
  <c r="E85" i="28"/>
  <c r="E84" i="28"/>
  <c r="E83" i="28"/>
  <c r="E82" i="28"/>
  <c r="E81" i="28"/>
  <c r="E80" i="28"/>
  <c r="E79" i="28"/>
  <c r="E78" i="28"/>
  <c r="E77" i="28"/>
  <c r="E76" i="28"/>
  <c r="E75" i="28"/>
  <c r="E74" i="28"/>
  <c r="E73" i="28"/>
  <c r="E72"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E36" i="28"/>
  <c r="E35" i="28"/>
  <c r="E34" i="28"/>
  <c r="E33" i="28"/>
  <c r="E32" i="28"/>
  <c r="E31" i="28"/>
  <c r="E30" i="28"/>
  <c r="E29" i="28"/>
  <c r="E28" i="28"/>
  <c r="E27" i="28"/>
  <c r="E26" i="28"/>
  <c r="E25" i="28"/>
  <c r="E24" i="28"/>
  <c r="E23" i="28"/>
  <c r="E22" i="28"/>
  <c r="E21" i="28"/>
  <c r="E20" i="28"/>
  <c r="E19" i="28"/>
  <c r="E18" i="28"/>
  <c r="E17" i="28"/>
  <c r="E16" i="28"/>
  <c r="E15" i="28"/>
  <c r="E14" i="28"/>
  <c r="E13" i="28"/>
  <c r="E12" i="28"/>
  <c r="E11" i="28"/>
  <c r="E10" i="28"/>
  <c r="E9" i="28"/>
  <c r="E8" i="28"/>
  <c r="E7" i="28"/>
  <c r="E6" i="28"/>
  <c r="E5" i="28"/>
  <c r="E4" i="28"/>
  <c r="E3" i="28"/>
  <c r="E502" i="26"/>
  <c r="E503" i="26"/>
  <c r="E504" i="26"/>
  <c r="E505" i="26"/>
  <c r="E506" i="26"/>
  <c r="E507" i="26"/>
  <c r="E508" i="26"/>
  <c r="E509" i="26"/>
  <c r="E510" i="26"/>
  <c r="E511" i="26"/>
  <c r="E512" i="26"/>
  <c r="E513" i="26"/>
  <c r="E514" i="26"/>
  <c r="E515" i="26"/>
  <c r="E516" i="26"/>
  <c r="E517" i="26"/>
  <c r="E518" i="26"/>
  <c r="E519" i="26"/>
  <c r="E520" i="26"/>
  <c r="E521" i="26"/>
  <c r="E522" i="26"/>
  <c r="E523" i="26"/>
  <c r="E524" i="26"/>
  <c r="E525" i="26"/>
  <c r="E526" i="26"/>
  <c r="E527" i="26"/>
  <c r="E528" i="26"/>
  <c r="E529" i="26"/>
  <c r="E530" i="26"/>
  <c r="E531" i="26"/>
  <c r="E532" i="26"/>
  <c r="E533" i="26"/>
  <c r="E534" i="26"/>
  <c r="E535" i="26"/>
  <c r="E536" i="26"/>
  <c r="E537" i="26"/>
  <c r="E538" i="26"/>
  <c r="E539" i="26"/>
  <c r="E540" i="26"/>
  <c r="E541" i="26"/>
  <c r="E542" i="26"/>
  <c r="E543" i="26"/>
  <c r="E544" i="26"/>
  <c r="E545" i="26"/>
  <c r="E546" i="26"/>
  <c r="E547" i="26"/>
  <c r="E548" i="26"/>
  <c r="E549" i="26"/>
  <c r="E550" i="26"/>
  <c r="E551" i="26"/>
  <c r="E552" i="26"/>
  <c r="E553" i="26"/>
  <c r="E554" i="26"/>
  <c r="E555" i="26"/>
  <c r="E556" i="26"/>
  <c r="E557" i="26"/>
  <c r="E558" i="26"/>
  <c r="E559" i="26"/>
  <c r="E560" i="26"/>
  <c r="E561" i="26"/>
  <c r="E562" i="26"/>
  <c r="E563" i="26"/>
  <c r="E564" i="26"/>
  <c r="E565" i="26"/>
  <c r="E566" i="26"/>
  <c r="E567" i="26"/>
  <c r="E568" i="26"/>
  <c r="E569" i="26"/>
  <c r="E570" i="26"/>
  <c r="E571" i="26"/>
  <c r="E572" i="26"/>
  <c r="E573" i="26"/>
  <c r="E574" i="26"/>
  <c r="E575" i="26"/>
  <c r="E576" i="26"/>
  <c r="E577" i="26"/>
  <c r="E578" i="26"/>
  <c r="E579" i="26"/>
  <c r="E580" i="26"/>
  <c r="E581" i="26"/>
  <c r="E582" i="26"/>
  <c r="E583" i="26"/>
  <c r="E584" i="26"/>
  <c r="E585" i="26"/>
  <c r="E586" i="26"/>
  <c r="E587" i="26"/>
  <c r="E588" i="26"/>
  <c r="E589" i="26"/>
  <c r="E590" i="26"/>
  <c r="E591" i="26"/>
  <c r="E592" i="26"/>
  <c r="E593" i="26"/>
  <c r="E594" i="26"/>
  <c r="E595" i="26"/>
  <c r="E596" i="26"/>
  <c r="E597" i="26"/>
  <c r="E598" i="26"/>
  <c r="E599" i="26"/>
  <c r="E600" i="26"/>
  <c r="E601" i="26"/>
  <c r="E602" i="26"/>
  <c r="E603" i="26"/>
  <c r="E604" i="26"/>
  <c r="E605" i="26"/>
  <c r="E606" i="26"/>
  <c r="E607" i="26"/>
  <c r="E608" i="26"/>
  <c r="E609" i="26"/>
  <c r="E610" i="26"/>
  <c r="E611" i="26"/>
  <c r="E612" i="26"/>
  <c r="E613" i="26"/>
  <c r="E614" i="26"/>
  <c r="E615" i="26"/>
  <c r="E616" i="26"/>
  <c r="E617" i="26"/>
  <c r="E618" i="26"/>
  <c r="E619" i="26"/>
  <c r="E620" i="26"/>
  <c r="E621" i="26"/>
  <c r="E622" i="26"/>
  <c r="E623" i="26"/>
  <c r="E624" i="26"/>
  <c r="E625" i="26"/>
  <c r="E626" i="26"/>
  <c r="E627" i="26"/>
  <c r="E628" i="26"/>
  <c r="E629" i="26"/>
  <c r="E630" i="26"/>
  <c r="E631" i="26"/>
  <c r="E632" i="26"/>
  <c r="E633" i="26"/>
  <c r="E634" i="26"/>
  <c r="E635" i="26"/>
  <c r="E636" i="26"/>
  <c r="E637" i="26"/>
  <c r="E638" i="26"/>
  <c r="E639" i="26"/>
  <c r="E640" i="26"/>
  <c r="E641" i="26"/>
  <c r="E642" i="26"/>
  <c r="E643" i="26"/>
  <c r="E644" i="26"/>
  <c r="E645" i="26"/>
  <c r="E646" i="26"/>
  <c r="E647" i="26"/>
  <c r="E648" i="26"/>
  <c r="E649" i="26"/>
  <c r="E650" i="26"/>
  <c r="E651" i="26"/>
  <c r="E652" i="26"/>
  <c r="E653" i="26"/>
  <c r="E654" i="26"/>
  <c r="E655" i="26"/>
  <c r="E656" i="26"/>
  <c r="E657" i="26"/>
  <c r="E658" i="26"/>
  <c r="E659" i="26"/>
  <c r="E660" i="26"/>
  <c r="E661" i="26"/>
  <c r="E662" i="26"/>
  <c r="E663" i="26"/>
  <c r="E664" i="26"/>
  <c r="E665" i="26"/>
  <c r="E666" i="26"/>
  <c r="E667" i="26"/>
  <c r="E668" i="26"/>
  <c r="E669" i="26"/>
  <c r="E670" i="26"/>
  <c r="E671" i="26"/>
  <c r="E672" i="26"/>
  <c r="E673" i="26"/>
  <c r="E674" i="26"/>
  <c r="E675" i="26"/>
  <c r="E676" i="26"/>
  <c r="E677" i="26"/>
  <c r="E678" i="26"/>
  <c r="E679" i="26"/>
  <c r="E680" i="26"/>
  <c r="E681" i="26"/>
  <c r="E682" i="26"/>
  <c r="E683" i="26"/>
  <c r="E684" i="26"/>
  <c r="E685" i="26"/>
  <c r="E686" i="26"/>
  <c r="E687" i="26"/>
  <c r="E688" i="26"/>
  <c r="E689" i="26"/>
  <c r="E690" i="26"/>
  <c r="E691" i="26"/>
  <c r="E692" i="26"/>
  <c r="E693" i="26"/>
  <c r="E694" i="26"/>
  <c r="E695" i="26"/>
  <c r="E696" i="26"/>
  <c r="E697" i="26"/>
  <c r="E698" i="26"/>
  <c r="E699" i="26"/>
  <c r="E700" i="26"/>
  <c r="E701" i="26"/>
  <c r="E702" i="26"/>
  <c r="E703" i="26"/>
  <c r="E704" i="26"/>
  <c r="E705" i="26"/>
  <c r="E706" i="26"/>
  <c r="E707" i="26"/>
  <c r="E708" i="26"/>
  <c r="E709" i="26"/>
  <c r="E710" i="26"/>
  <c r="E711" i="26"/>
  <c r="E712" i="26"/>
  <c r="E713" i="26"/>
  <c r="E714" i="26"/>
  <c r="E715" i="26"/>
  <c r="E716" i="26"/>
  <c r="E717" i="26"/>
  <c r="E718" i="26"/>
  <c r="E719" i="26"/>
  <c r="E720" i="26"/>
  <c r="E721" i="26"/>
  <c r="E722" i="26"/>
  <c r="E723" i="26"/>
  <c r="E724" i="26"/>
  <c r="E725" i="26"/>
  <c r="E726" i="26"/>
  <c r="E727" i="26"/>
  <c r="E728" i="26"/>
  <c r="E729" i="26"/>
  <c r="E730" i="26"/>
  <c r="E731" i="26"/>
  <c r="E732" i="26"/>
  <c r="E733" i="26"/>
  <c r="E734" i="26"/>
  <c r="E735" i="26"/>
  <c r="E736" i="26"/>
  <c r="E737" i="26"/>
  <c r="E738" i="26"/>
  <c r="E739" i="26"/>
  <c r="E740" i="26"/>
  <c r="E741" i="26"/>
  <c r="E742" i="26"/>
  <c r="E743" i="26"/>
  <c r="E744" i="26"/>
  <c r="E745" i="26"/>
  <c r="E746" i="26"/>
  <c r="E747" i="26"/>
  <c r="E748" i="26"/>
  <c r="E749" i="26"/>
  <c r="E750" i="26"/>
  <c r="E751" i="26"/>
  <c r="E752" i="26"/>
  <c r="E753" i="26"/>
  <c r="E754" i="26"/>
  <c r="E755" i="26"/>
  <c r="E756" i="26"/>
  <c r="E757" i="26"/>
  <c r="E758" i="26"/>
  <c r="E759" i="26"/>
  <c r="E760" i="26"/>
  <c r="E761" i="26"/>
  <c r="E762" i="26"/>
  <c r="E763" i="26"/>
  <c r="E764" i="26"/>
  <c r="E765" i="26"/>
  <c r="E766" i="26"/>
  <c r="E767" i="26"/>
  <c r="E768" i="26"/>
  <c r="E769" i="26"/>
  <c r="E770" i="26"/>
  <c r="E771" i="26"/>
  <c r="E772" i="26"/>
  <c r="E773" i="26"/>
  <c r="E774" i="26"/>
  <c r="E775" i="26"/>
  <c r="E776" i="26"/>
  <c r="E777" i="26"/>
  <c r="E778" i="26"/>
  <c r="E779" i="26"/>
  <c r="E780" i="26"/>
  <c r="E781" i="26"/>
  <c r="E782" i="26"/>
  <c r="E783" i="26"/>
  <c r="E784" i="26"/>
  <c r="E785" i="26"/>
  <c r="E786" i="26"/>
  <c r="E787" i="26"/>
  <c r="E788" i="26"/>
  <c r="E789" i="26"/>
  <c r="E790" i="26"/>
  <c r="E791" i="26"/>
  <c r="E792" i="26"/>
  <c r="E793" i="26"/>
  <c r="E794" i="26"/>
  <c r="E795" i="26"/>
  <c r="E796" i="26"/>
  <c r="E797" i="26"/>
  <c r="E798" i="26"/>
  <c r="E799" i="26"/>
  <c r="E800" i="26"/>
  <c r="E801" i="26"/>
  <c r="E802" i="26"/>
  <c r="E803" i="26"/>
  <c r="E804" i="26"/>
  <c r="E805" i="26"/>
  <c r="E806" i="26"/>
  <c r="E807" i="26"/>
  <c r="E808" i="26"/>
  <c r="E809" i="26"/>
  <c r="E810" i="26"/>
  <c r="E811" i="26"/>
  <c r="E812" i="26"/>
  <c r="E813" i="26"/>
  <c r="E814" i="26"/>
  <c r="E815" i="26"/>
  <c r="E816" i="26"/>
  <c r="E817" i="26"/>
  <c r="E818" i="26"/>
  <c r="E819" i="26"/>
  <c r="E820" i="26"/>
  <c r="E821" i="26"/>
  <c r="E822" i="26"/>
  <c r="E823" i="26"/>
  <c r="E824" i="26"/>
  <c r="E825" i="26"/>
  <c r="E826" i="26"/>
  <c r="E827" i="26"/>
  <c r="E828" i="26"/>
  <c r="E829" i="26"/>
  <c r="E830" i="26"/>
  <c r="E831" i="26"/>
  <c r="E832" i="26"/>
  <c r="E833" i="26"/>
  <c r="E834" i="26"/>
  <c r="E835" i="26"/>
  <c r="E836" i="26"/>
  <c r="E837" i="26"/>
  <c r="E838" i="26"/>
  <c r="E839" i="26"/>
  <c r="E840" i="26"/>
  <c r="E841" i="26"/>
  <c r="E842" i="26"/>
  <c r="E843" i="26"/>
  <c r="E844" i="26"/>
  <c r="E845" i="26"/>
  <c r="E846" i="26"/>
  <c r="E847" i="26"/>
  <c r="E848" i="26"/>
  <c r="E849" i="26"/>
  <c r="E850" i="26"/>
  <c r="E851" i="26"/>
  <c r="E852" i="26"/>
  <c r="E853" i="26"/>
  <c r="E854" i="26"/>
  <c r="E855" i="26"/>
  <c r="E856" i="26"/>
  <c r="E857" i="26"/>
  <c r="E858" i="26"/>
  <c r="E859" i="26"/>
  <c r="E860" i="26"/>
  <c r="E861" i="26"/>
  <c r="E862" i="26"/>
  <c r="E863" i="26"/>
  <c r="E864" i="26"/>
  <c r="E865" i="26"/>
  <c r="E866" i="26"/>
  <c r="E867" i="26"/>
  <c r="E868" i="26"/>
  <c r="E869" i="26"/>
  <c r="E870" i="26"/>
  <c r="E871" i="26"/>
  <c r="E872" i="26"/>
  <c r="E873" i="26"/>
  <c r="E874" i="26"/>
  <c r="E875" i="26"/>
  <c r="E876" i="26"/>
  <c r="E877" i="26"/>
  <c r="E878" i="26"/>
  <c r="E879" i="26"/>
  <c r="E880" i="26"/>
  <c r="E881" i="26"/>
  <c r="E882" i="26"/>
  <c r="E883" i="26"/>
  <c r="E884" i="26"/>
  <c r="E885" i="26"/>
  <c r="E886" i="26"/>
  <c r="E887" i="26"/>
  <c r="E888" i="26"/>
  <c r="E889" i="26"/>
  <c r="E890" i="26"/>
  <c r="E891" i="26"/>
  <c r="E892" i="26"/>
  <c r="E893" i="26"/>
  <c r="E894" i="26"/>
  <c r="E895" i="26"/>
  <c r="E896" i="26"/>
  <c r="E897" i="26"/>
  <c r="E898" i="26"/>
  <c r="E899" i="26"/>
  <c r="E900" i="26"/>
  <c r="E901" i="26"/>
  <c r="E1002" i="26"/>
  <c r="E1003" i="26"/>
  <c r="E1004" i="26"/>
  <c r="E1005" i="26"/>
  <c r="E1006" i="26"/>
  <c r="E1007" i="26"/>
  <c r="E1008" i="26"/>
  <c r="E1009" i="26"/>
  <c r="E1010" i="26"/>
  <c r="E1011" i="26"/>
  <c r="E1012" i="26"/>
  <c r="E1013" i="26"/>
  <c r="E1014" i="26"/>
  <c r="E1015" i="26"/>
  <c r="E1016" i="26"/>
  <c r="E1017" i="26"/>
  <c r="E1018" i="26"/>
  <c r="E1019" i="26"/>
  <c r="E1020" i="26"/>
  <c r="E1021" i="26"/>
  <c r="E1022" i="26"/>
  <c r="E1023" i="26"/>
  <c r="E1024" i="26"/>
  <c r="E1025" i="26"/>
  <c r="E1026" i="26"/>
  <c r="E1027" i="26"/>
  <c r="E1028" i="26"/>
  <c r="E1029" i="26"/>
  <c r="E1030" i="26"/>
  <c r="E1031" i="26"/>
  <c r="E1032" i="26"/>
  <c r="E1033" i="26"/>
  <c r="E1034" i="26"/>
  <c r="E1035" i="26"/>
  <c r="E1036" i="26"/>
  <c r="E1037" i="26"/>
  <c r="E1038" i="26"/>
  <c r="E1039" i="26"/>
  <c r="E1040" i="26"/>
  <c r="E1041" i="26"/>
  <c r="E1042" i="26"/>
  <c r="E1043" i="26"/>
  <c r="E1044" i="26"/>
  <c r="E1045" i="26"/>
  <c r="E1046" i="26"/>
  <c r="E1047" i="26"/>
  <c r="E1048" i="26"/>
  <c r="E1049" i="26"/>
  <c r="E1050" i="26"/>
  <c r="E1051" i="26"/>
  <c r="E1052" i="26"/>
  <c r="E1053" i="26"/>
  <c r="E1054" i="26"/>
  <c r="E1055" i="26"/>
  <c r="E1056" i="26"/>
  <c r="E1057" i="26"/>
  <c r="E1058" i="26"/>
  <c r="E1059" i="26"/>
  <c r="E1060" i="26"/>
  <c r="E1061" i="26"/>
  <c r="E1062" i="26"/>
  <c r="E1063" i="26"/>
  <c r="E1064" i="26"/>
  <c r="E1065" i="26"/>
  <c r="E1066" i="26"/>
  <c r="E1067" i="26"/>
  <c r="E1068" i="26"/>
  <c r="E1069" i="26"/>
  <c r="E1070" i="26"/>
  <c r="E1071" i="26"/>
  <c r="E1072" i="26"/>
  <c r="E1073" i="26"/>
  <c r="E1074" i="26"/>
  <c r="E1075" i="26"/>
  <c r="E1076" i="26"/>
  <c r="E1077" i="26"/>
  <c r="E1078" i="26"/>
  <c r="E1079" i="26"/>
  <c r="E1080" i="26"/>
  <c r="E1081" i="26"/>
  <c r="E1082" i="26"/>
  <c r="E1083" i="26"/>
  <c r="E1084" i="26"/>
  <c r="E1085" i="26"/>
  <c r="E1086" i="26"/>
  <c r="E1087" i="26"/>
  <c r="E1088" i="26"/>
  <c r="E1089" i="26"/>
  <c r="E1090" i="26"/>
  <c r="E1091" i="26"/>
  <c r="E1092" i="26"/>
  <c r="E1093" i="26"/>
  <c r="E1094" i="26"/>
  <c r="E1095" i="26"/>
  <c r="E1096" i="26"/>
  <c r="E1097" i="26"/>
  <c r="E1098" i="26"/>
  <c r="E1099" i="26"/>
  <c r="E1100" i="26"/>
  <c r="E1101" i="26"/>
  <c r="E1102" i="26"/>
  <c r="E1103" i="26"/>
  <c r="E1104" i="26"/>
  <c r="E1105" i="26"/>
  <c r="E1106" i="26"/>
  <c r="E1107" i="26"/>
  <c r="E1108" i="26"/>
  <c r="E1109" i="26"/>
  <c r="E1110" i="26"/>
  <c r="E1111" i="26"/>
  <c r="E1112" i="26"/>
  <c r="E1113" i="26"/>
  <c r="E1114" i="26"/>
  <c r="E1115" i="26"/>
  <c r="E1116" i="26"/>
  <c r="E1117" i="26"/>
  <c r="E1118" i="26"/>
  <c r="E1119" i="26"/>
  <c r="E1120" i="26"/>
  <c r="E1121" i="26"/>
  <c r="E1122" i="26"/>
  <c r="E1123" i="26"/>
  <c r="E1124" i="26"/>
  <c r="E1125" i="26"/>
  <c r="E1126" i="26"/>
  <c r="E1127" i="26"/>
  <c r="E1128" i="26"/>
  <c r="E1129" i="26"/>
  <c r="E1130" i="26"/>
  <c r="E1131" i="26"/>
  <c r="E1132" i="26"/>
  <c r="E1133" i="26"/>
  <c r="E1134" i="26"/>
  <c r="E1135" i="26"/>
  <c r="E1136" i="26"/>
  <c r="E1137" i="26"/>
  <c r="E1138" i="26"/>
  <c r="E1139" i="26"/>
  <c r="E1140" i="26"/>
  <c r="E1141" i="26"/>
  <c r="E1142" i="26"/>
  <c r="E1143" i="26"/>
  <c r="E1144" i="26"/>
  <c r="E1145" i="26"/>
  <c r="E1146" i="26"/>
  <c r="E1147" i="26"/>
  <c r="E1148" i="26"/>
  <c r="E1149" i="26"/>
  <c r="E1150" i="26"/>
  <c r="E1151" i="26"/>
  <c r="E1152" i="26"/>
  <c r="E1153" i="26"/>
  <c r="E1154" i="26"/>
  <c r="E1155" i="26"/>
  <c r="E1156" i="26"/>
  <c r="E1157" i="26"/>
  <c r="E1158" i="26"/>
  <c r="E1159" i="26"/>
  <c r="E1160" i="26"/>
  <c r="E1161" i="26"/>
  <c r="E1162" i="26"/>
  <c r="E1163" i="26"/>
  <c r="E1164" i="26"/>
  <c r="E1165" i="26"/>
  <c r="E1166" i="26"/>
  <c r="E1167" i="26"/>
  <c r="E1168" i="26"/>
  <c r="E1169" i="26"/>
  <c r="E1170" i="26"/>
  <c r="E1171" i="26"/>
  <c r="E1172" i="26"/>
  <c r="E1173" i="26"/>
  <c r="E1174" i="26"/>
  <c r="E1175" i="26"/>
  <c r="E1176" i="26"/>
  <c r="E1177" i="26"/>
  <c r="E1178" i="26"/>
  <c r="E1179" i="26"/>
  <c r="E1180" i="26"/>
  <c r="E1181" i="26"/>
  <c r="E1182" i="26"/>
  <c r="E1183" i="26"/>
  <c r="E1184" i="26"/>
  <c r="E1185" i="26"/>
  <c r="E1186" i="26"/>
  <c r="E1187" i="26"/>
  <c r="E1188" i="26"/>
  <c r="E1189" i="26"/>
  <c r="E1190" i="26"/>
  <c r="E1191" i="26"/>
  <c r="E1192" i="26"/>
  <c r="E1193" i="26"/>
  <c r="E1194" i="26"/>
  <c r="E1195" i="26"/>
  <c r="E1196" i="26"/>
  <c r="E1197" i="26"/>
  <c r="E1198" i="26"/>
  <c r="E1199" i="26"/>
  <c r="E1200" i="26"/>
  <c r="E1201" i="26"/>
  <c r="E1202" i="26"/>
  <c r="E1203" i="26"/>
  <c r="E1204" i="26"/>
  <c r="E1205" i="26"/>
  <c r="E1206" i="26"/>
  <c r="E1207" i="26"/>
  <c r="E1208" i="26"/>
  <c r="E1209" i="26"/>
  <c r="E1210" i="26"/>
  <c r="E1211" i="26"/>
  <c r="E1212" i="26"/>
  <c r="E1213" i="26"/>
  <c r="E1214" i="26"/>
  <c r="E1215" i="26"/>
  <c r="E1216" i="26"/>
  <c r="E1217" i="26"/>
  <c r="E1218" i="26"/>
  <c r="E1219" i="26"/>
  <c r="E1220" i="26"/>
  <c r="E1221" i="26"/>
  <c r="E1222" i="26"/>
  <c r="E1223" i="26"/>
  <c r="E1224" i="26"/>
  <c r="E1225" i="26"/>
  <c r="E1226" i="26"/>
  <c r="E1227" i="26"/>
  <c r="E1228" i="26"/>
  <c r="E1229" i="26"/>
  <c r="E1230" i="26"/>
  <c r="E1231" i="26"/>
  <c r="E1232" i="26"/>
  <c r="E1233" i="26"/>
  <c r="E1234" i="26"/>
  <c r="E1235" i="26"/>
  <c r="E1236" i="26"/>
  <c r="E1237" i="26"/>
  <c r="E1238" i="26"/>
  <c r="E1239" i="26"/>
  <c r="E1240" i="26"/>
  <c r="E1241" i="26"/>
  <c r="E1242" i="26"/>
  <c r="E1243" i="26"/>
  <c r="E1244" i="26"/>
  <c r="E1245" i="26"/>
  <c r="E1246" i="26"/>
  <c r="E1247" i="26"/>
  <c r="E1248" i="26"/>
  <c r="E1249" i="26"/>
  <c r="E1250" i="26"/>
  <c r="E1251" i="26"/>
  <c r="E1252" i="26"/>
  <c r="E1253" i="26"/>
  <c r="E1254" i="26"/>
  <c r="E1255" i="26"/>
  <c r="E1256" i="26"/>
  <c r="E1257" i="26"/>
  <c r="E1258" i="26"/>
  <c r="E1259" i="26"/>
  <c r="E1260" i="26"/>
  <c r="E1261" i="26"/>
  <c r="E1262" i="26"/>
  <c r="E1263" i="26"/>
  <c r="E1264" i="26"/>
  <c r="E1265" i="26"/>
  <c r="E1266" i="26"/>
  <c r="E1267" i="26"/>
  <c r="E1268" i="26"/>
  <c r="E1269" i="26"/>
  <c r="E1270" i="26"/>
  <c r="E1271" i="26"/>
  <c r="E1272" i="26"/>
  <c r="E1273" i="26"/>
  <c r="E1274" i="26"/>
  <c r="E1275" i="26"/>
  <c r="E1276" i="26"/>
  <c r="E1277" i="26"/>
  <c r="E1278" i="26"/>
  <c r="E1279" i="26"/>
  <c r="E1280" i="26"/>
  <c r="E1281" i="26"/>
  <c r="E1282" i="26"/>
  <c r="E1283" i="26"/>
  <c r="E1284" i="26"/>
  <c r="E1285" i="26"/>
  <c r="E1286" i="26"/>
  <c r="E1287" i="26"/>
  <c r="E1288" i="26"/>
  <c r="E1289" i="26"/>
  <c r="E1290" i="26"/>
  <c r="E1291" i="26"/>
  <c r="E1292" i="26"/>
  <c r="E1293" i="26"/>
  <c r="E1294" i="26"/>
  <c r="E1295" i="26"/>
  <c r="E1296" i="26"/>
  <c r="E1297" i="26"/>
  <c r="E1298" i="26"/>
  <c r="E1299" i="26"/>
  <c r="E1300" i="26"/>
  <c r="E1301" i="26"/>
  <c r="E1302" i="26"/>
  <c r="E1303" i="26"/>
  <c r="E1304" i="26"/>
  <c r="E1305" i="26"/>
  <c r="E1306" i="26"/>
  <c r="E1307" i="26"/>
  <c r="E1308" i="26"/>
  <c r="E1309" i="26"/>
  <c r="E1310" i="26"/>
  <c r="E1311" i="26"/>
  <c r="E1312" i="26"/>
  <c r="E1313" i="26"/>
  <c r="E1314" i="26"/>
  <c r="E1315" i="26"/>
  <c r="E1316" i="26"/>
  <c r="E1317" i="26"/>
  <c r="E1318" i="26"/>
  <c r="E1319" i="26"/>
  <c r="E1320" i="26"/>
  <c r="E1321" i="26"/>
  <c r="E1322" i="26"/>
  <c r="E1323" i="26"/>
  <c r="E1324" i="26"/>
  <c r="E1325" i="26"/>
  <c r="E1326" i="26"/>
  <c r="E1327" i="26"/>
  <c r="E1328" i="26"/>
  <c r="E1329" i="26"/>
  <c r="E1330" i="26"/>
  <c r="E1331" i="26"/>
  <c r="E1332" i="26"/>
  <c r="E1333" i="26"/>
  <c r="E1334" i="26"/>
  <c r="E1335" i="26"/>
  <c r="E1336" i="26"/>
  <c r="E1337" i="26"/>
  <c r="E1338" i="26"/>
  <c r="E1339" i="26"/>
  <c r="E1340" i="26"/>
  <c r="E1341" i="26"/>
  <c r="E1342" i="26"/>
  <c r="E1343" i="26"/>
  <c r="E1344" i="26"/>
  <c r="E1345" i="26"/>
  <c r="E1346" i="26"/>
  <c r="E1347" i="26"/>
  <c r="E1348" i="26"/>
  <c r="E1349" i="26"/>
  <c r="E1350" i="26"/>
  <c r="E1351" i="26"/>
  <c r="E1352" i="26"/>
  <c r="E1353" i="26"/>
  <c r="E1354" i="26"/>
  <c r="E1355" i="26"/>
  <c r="E1356" i="26"/>
  <c r="E1357" i="26"/>
  <c r="E1358" i="26"/>
  <c r="E1359" i="26"/>
  <c r="E1360" i="26"/>
  <c r="E1361" i="26"/>
  <c r="E1362" i="26"/>
  <c r="E1363" i="26"/>
  <c r="E1364" i="26"/>
  <c r="E1365" i="26"/>
  <c r="E1366" i="26"/>
  <c r="E1367" i="26"/>
  <c r="E1368" i="26"/>
  <c r="E1369" i="26"/>
  <c r="E1370" i="26"/>
  <c r="E1371" i="26"/>
  <c r="E1372" i="26"/>
  <c r="E1373" i="26"/>
  <c r="E1374" i="26"/>
  <c r="E1375" i="26"/>
  <c r="E1376" i="26"/>
  <c r="E1377" i="26"/>
  <c r="E1378" i="26"/>
  <c r="E1379" i="26"/>
  <c r="E1380" i="26"/>
  <c r="E1381" i="26"/>
  <c r="E1382" i="26"/>
  <c r="E1383" i="26"/>
  <c r="E1384" i="26"/>
  <c r="E1385" i="26"/>
  <c r="E1386" i="26"/>
  <c r="E1387" i="26"/>
  <c r="E1388" i="26"/>
  <c r="E1389" i="26"/>
  <c r="E1390" i="26"/>
  <c r="E1391" i="26"/>
  <c r="E1392" i="26"/>
  <c r="E1393" i="26"/>
  <c r="E1394" i="26"/>
  <c r="E1395" i="26"/>
  <c r="E1396" i="26"/>
  <c r="E1397" i="26"/>
  <c r="E1398" i="26"/>
  <c r="E1399" i="26"/>
  <c r="E1400" i="26"/>
  <c r="E1401" i="26"/>
  <c r="E1502" i="26"/>
  <c r="E1503" i="26"/>
  <c r="E1504" i="26"/>
  <c r="E1505" i="26"/>
  <c r="E1506" i="26"/>
  <c r="E1507" i="26"/>
  <c r="E1508" i="26"/>
  <c r="E1509" i="26"/>
  <c r="E1510" i="26"/>
  <c r="E1511" i="26"/>
  <c r="E1512" i="26"/>
  <c r="E1513" i="26"/>
  <c r="E1514" i="26"/>
  <c r="E1515" i="26"/>
  <c r="E1516" i="26"/>
  <c r="E1517" i="26"/>
  <c r="E1518" i="26"/>
  <c r="E1519" i="26"/>
  <c r="E1520" i="26"/>
  <c r="E1521" i="26"/>
  <c r="E1522" i="26"/>
  <c r="E1523" i="26"/>
  <c r="E1524" i="26"/>
  <c r="E1525" i="26"/>
  <c r="E1526" i="26"/>
  <c r="E1527" i="26"/>
  <c r="E1528" i="26"/>
  <c r="E1529" i="26"/>
  <c r="E1530" i="26"/>
  <c r="E1531" i="26"/>
  <c r="E1532" i="26"/>
  <c r="E1533" i="26"/>
  <c r="E1534" i="26"/>
  <c r="E1535" i="26"/>
  <c r="E1536" i="26"/>
  <c r="E1537" i="26"/>
  <c r="E1538" i="26"/>
  <c r="E1539" i="26"/>
  <c r="E1540" i="26"/>
  <c r="E1541" i="26"/>
  <c r="E1542" i="26"/>
  <c r="E1543" i="26"/>
  <c r="E1544" i="26"/>
  <c r="E1545" i="26"/>
  <c r="E1546" i="26"/>
  <c r="E1547" i="26"/>
  <c r="E1548" i="26"/>
  <c r="E1549" i="26"/>
  <c r="E1550" i="26"/>
  <c r="E1551" i="26"/>
  <c r="E1552" i="26"/>
  <c r="E1553" i="26"/>
  <c r="E1554" i="26"/>
  <c r="E1555" i="26"/>
  <c r="E1556" i="26"/>
  <c r="E1557" i="26"/>
  <c r="E1558" i="26"/>
  <c r="E1559" i="26"/>
  <c r="E1560" i="26"/>
  <c r="E1561" i="26"/>
  <c r="E1562" i="26"/>
  <c r="E1563" i="26"/>
  <c r="E1564" i="26"/>
  <c r="E1565" i="26"/>
  <c r="E1566" i="26"/>
  <c r="E1567" i="26"/>
  <c r="E1568" i="26"/>
  <c r="E1569" i="26"/>
  <c r="E1570" i="26"/>
  <c r="E1571" i="26"/>
  <c r="E1572" i="26"/>
  <c r="E1573" i="26"/>
  <c r="E1574" i="26"/>
  <c r="E1575" i="26"/>
  <c r="E1576" i="26"/>
  <c r="E1577" i="26"/>
  <c r="E1578" i="26"/>
  <c r="E1579" i="26"/>
  <c r="E1580" i="26"/>
  <c r="E1581" i="26"/>
  <c r="E1582" i="26"/>
  <c r="E1583" i="26"/>
  <c r="E1584" i="26"/>
  <c r="E1585" i="26"/>
  <c r="E1586" i="26"/>
  <c r="E1587" i="26"/>
  <c r="E1588" i="26"/>
  <c r="E1589" i="26"/>
  <c r="E1590" i="26"/>
  <c r="E1591" i="26"/>
  <c r="E1592" i="26"/>
  <c r="E1593" i="26"/>
  <c r="E1594" i="26"/>
  <c r="E1595" i="26"/>
  <c r="E1596" i="26"/>
  <c r="E1597" i="26"/>
  <c r="E1598" i="26"/>
  <c r="E1599" i="26"/>
  <c r="E1600" i="26"/>
  <c r="E1601" i="26"/>
  <c r="E1602" i="26"/>
  <c r="E1603" i="26"/>
  <c r="E1604" i="26"/>
  <c r="E1605" i="26"/>
  <c r="E1606" i="26"/>
  <c r="E1607" i="26"/>
  <c r="E1608" i="26"/>
  <c r="E1609" i="26"/>
  <c r="E1610" i="26"/>
  <c r="E1611" i="26"/>
  <c r="E1612" i="26"/>
  <c r="E1613" i="26"/>
  <c r="E1614" i="26"/>
  <c r="E1615" i="26"/>
  <c r="E1616" i="26"/>
  <c r="E1617" i="26"/>
  <c r="E1618" i="26"/>
  <c r="E1619" i="26"/>
  <c r="E1620" i="26"/>
  <c r="E1621" i="26"/>
  <c r="E1622" i="26"/>
  <c r="E1623" i="26"/>
  <c r="E1624" i="26"/>
  <c r="E1625" i="26"/>
  <c r="E1626" i="26"/>
  <c r="E1627" i="26"/>
  <c r="E1628" i="26"/>
  <c r="E1629" i="26"/>
  <c r="E1630" i="26"/>
  <c r="E1631" i="26"/>
  <c r="E1632" i="26"/>
  <c r="E1633" i="26"/>
  <c r="E1634" i="26"/>
  <c r="E1635" i="26"/>
  <c r="E1636" i="26"/>
  <c r="E1637" i="26"/>
  <c r="E1638" i="26"/>
  <c r="E1639" i="26"/>
  <c r="E1640" i="26"/>
  <c r="E1641" i="26"/>
  <c r="E1642" i="26"/>
  <c r="E1643" i="26"/>
  <c r="E1644" i="26"/>
  <c r="E1645" i="26"/>
  <c r="E1646" i="26"/>
  <c r="E1647" i="26"/>
  <c r="E1648" i="26"/>
  <c r="E1649" i="26"/>
  <c r="E1650" i="26"/>
  <c r="E1651" i="26"/>
  <c r="E1652" i="26"/>
  <c r="E1653" i="26"/>
  <c r="E1654" i="26"/>
  <c r="E1655" i="26"/>
  <c r="E1656" i="26"/>
  <c r="E1657" i="26"/>
  <c r="E1658" i="26"/>
  <c r="E1659" i="26"/>
  <c r="E1660" i="26"/>
  <c r="E1661" i="26"/>
  <c r="E1662" i="26"/>
  <c r="E1663" i="26"/>
  <c r="E1664" i="26"/>
  <c r="E1665" i="26"/>
  <c r="E1666" i="26"/>
  <c r="E1667" i="26"/>
  <c r="E1668" i="26"/>
  <c r="E1669" i="26"/>
  <c r="E1670" i="26"/>
  <c r="E1671" i="26"/>
  <c r="E1672" i="26"/>
  <c r="E1673" i="26"/>
  <c r="E1674" i="26"/>
  <c r="E1675" i="26"/>
  <c r="E1676" i="26"/>
  <c r="E1677" i="26"/>
  <c r="E1678" i="26"/>
  <c r="E1679" i="26"/>
  <c r="E1680" i="26"/>
  <c r="E1681" i="26"/>
  <c r="E1682" i="26"/>
  <c r="E1683" i="26"/>
  <c r="E1684" i="26"/>
  <c r="E1685" i="26"/>
  <c r="E1686" i="26"/>
  <c r="E1687" i="26"/>
  <c r="E1688" i="26"/>
  <c r="E1689" i="26"/>
  <c r="E1690" i="26"/>
  <c r="E1691" i="26"/>
  <c r="E1692" i="26"/>
  <c r="E1693" i="26"/>
  <c r="E1694" i="26"/>
  <c r="E1695" i="26"/>
  <c r="E1696" i="26"/>
  <c r="E1697" i="26"/>
  <c r="E1698" i="26"/>
  <c r="E1699" i="26"/>
  <c r="E1700" i="26"/>
  <c r="E1701" i="26"/>
  <c r="E1702" i="26"/>
  <c r="E1703" i="26"/>
  <c r="E1704" i="26"/>
  <c r="E1705" i="26"/>
  <c r="E1706" i="26"/>
  <c r="E1707" i="26"/>
  <c r="E1708" i="26"/>
  <c r="E1709" i="26"/>
  <c r="E1710" i="26"/>
  <c r="E1711" i="26"/>
  <c r="E1712" i="26"/>
  <c r="E1713" i="26"/>
  <c r="E1714" i="26"/>
  <c r="E1715" i="26"/>
  <c r="E1716" i="26"/>
  <c r="E1717" i="26"/>
  <c r="E1718" i="26"/>
  <c r="E1719" i="26"/>
  <c r="E1720" i="26"/>
  <c r="E1721" i="26"/>
  <c r="E1722" i="26"/>
  <c r="E1723" i="26"/>
  <c r="E1724" i="26"/>
  <c r="E1725" i="26"/>
  <c r="E1726" i="26"/>
  <c r="E1727" i="26"/>
  <c r="E1728" i="26"/>
  <c r="E1729" i="26"/>
  <c r="E1730" i="26"/>
  <c r="E1731" i="26"/>
  <c r="E1732" i="26"/>
  <c r="E1733" i="26"/>
  <c r="E1734" i="26"/>
  <c r="E1735" i="26"/>
  <c r="E1736" i="26"/>
  <c r="E1737" i="26"/>
  <c r="E1738" i="26"/>
  <c r="E1739" i="26"/>
  <c r="E1740" i="26"/>
  <c r="E1741" i="26"/>
  <c r="E1742" i="26"/>
  <c r="E1743" i="26"/>
  <c r="E1744" i="26"/>
  <c r="E1745" i="26"/>
  <c r="E1746" i="26"/>
  <c r="E1747" i="26"/>
  <c r="E1748" i="26"/>
  <c r="E1749" i="26"/>
  <c r="E1750" i="26"/>
  <c r="E1751" i="26"/>
  <c r="E1752" i="26"/>
  <c r="E1753" i="26"/>
  <c r="E1754" i="26"/>
  <c r="E1755" i="26"/>
  <c r="E1756" i="26"/>
  <c r="E1757" i="26"/>
  <c r="E1758" i="26"/>
  <c r="E1759" i="26"/>
  <c r="E1760" i="26"/>
  <c r="E1761" i="26"/>
  <c r="E1762" i="26"/>
  <c r="E1763" i="26"/>
  <c r="E1764" i="26"/>
  <c r="E1765" i="26"/>
  <c r="E1766" i="26"/>
  <c r="E1767" i="26"/>
  <c r="E1768" i="26"/>
  <c r="E1769" i="26"/>
  <c r="E1770" i="26"/>
  <c r="E1771" i="26"/>
  <c r="E1772" i="26"/>
  <c r="E1773" i="26"/>
  <c r="E1774" i="26"/>
  <c r="E1775" i="26"/>
  <c r="E1776" i="26"/>
  <c r="E1777" i="26"/>
  <c r="E1778" i="26"/>
  <c r="E1779" i="26"/>
  <c r="E1780" i="26"/>
  <c r="E1781" i="26"/>
  <c r="E1782" i="26"/>
  <c r="E1783" i="26"/>
  <c r="E1784" i="26"/>
  <c r="E1785" i="26"/>
  <c r="E1786" i="26"/>
  <c r="E1787" i="26"/>
  <c r="E1788" i="26"/>
  <c r="E1789" i="26"/>
  <c r="E1790" i="26"/>
  <c r="E1791" i="26"/>
  <c r="E1792" i="26"/>
  <c r="E1793" i="26"/>
  <c r="E1794" i="26"/>
  <c r="E1795" i="26"/>
  <c r="E1796" i="26"/>
  <c r="E1797" i="26"/>
  <c r="E1798" i="26"/>
  <c r="E1799" i="26"/>
  <c r="E1800" i="26"/>
  <c r="E1801" i="26"/>
  <c r="E1802" i="26"/>
  <c r="E1803" i="26"/>
  <c r="E1804" i="26"/>
  <c r="E1805" i="26"/>
  <c r="E1806" i="26"/>
  <c r="E1807" i="26"/>
  <c r="E1808" i="26"/>
  <c r="E1809" i="26"/>
  <c r="E1810" i="26"/>
  <c r="E1811" i="26"/>
  <c r="E1812" i="26"/>
  <c r="E1813" i="26"/>
  <c r="E1814" i="26"/>
  <c r="E1815" i="26"/>
  <c r="E1816" i="26"/>
  <c r="E1817" i="26"/>
  <c r="E1818" i="26"/>
  <c r="E1819" i="26"/>
  <c r="E1820" i="26"/>
  <c r="E1821" i="26"/>
  <c r="E1822" i="26"/>
  <c r="E1823" i="26"/>
  <c r="E1824" i="26"/>
  <c r="E1825" i="26"/>
  <c r="E1826" i="26"/>
  <c r="E1827" i="26"/>
  <c r="E1828" i="26"/>
  <c r="E1829" i="26"/>
  <c r="E1830" i="26"/>
  <c r="E1831" i="26"/>
  <c r="E1832" i="26"/>
  <c r="E1833" i="26"/>
  <c r="E1834" i="26"/>
  <c r="E1835" i="26"/>
  <c r="E1836" i="26"/>
  <c r="E1837" i="26"/>
  <c r="E1838" i="26"/>
  <c r="E1839" i="26"/>
  <c r="E1840" i="26"/>
  <c r="E1841" i="26"/>
  <c r="E1842" i="26"/>
  <c r="E1843" i="26"/>
  <c r="E1844" i="26"/>
  <c r="E1845" i="26"/>
  <c r="E1846" i="26"/>
  <c r="E1847" i="26"/>
  <c r="E1848" i="26"/>
  <c r="E1849" i="26"/>
  <c r="E1850" i="26"/>
  <c r="E1851" i="26"/>
  <c r="E1852" i="26"/>
  <c r="E1853" i="26"/>
  <c r="E1854" i="26"/>
  <c r="E1855" i="26"/>
  <c r="E1856" i="26"/>
  <c r="E1857" i="26"/>
  <c r="E1858" i="26"/>
  <c r="E1859" i="26"/>
  <c r="E1860" i="26"/>
  <c r="E1861" i="26"/>
  <c r="E1862" i="26"/>
  <c r="E1863" i="26"/>
  <c r="E1864" i="26"/>
  <c r="E1865" i="26"/>
  <c r="E1866" i="26"/>
  <c r="E1867" i="26"/>
  <c r="E1868" i="26"/>
  <c r="E1869" i="26"/>
  <c r="E1870" i="26"/>
  <c r="E1871" i="26"/>
  <c r="E1872" i="26"/>
  <c r="E1873" i="26"/>
  <c r="E1874" i="26"/>
  <c r="E1875" i="26"/>
  <c r="E1876" i="26"/>
  <c r="E1877" i="26"/>
  <c r="E1878" i="26"/>
  <c r="E1879" i="26"/>
  <c r="E1880" i="26"/>
  <c r="E1881" i="26"/>
  <c r="E1882" i="26"/>
  <c r="E1883" i="26"/>
  <c r="E1884" i="26"/>
  <c r="E1885" i="26"/>
  <c r="E1886" i="26"/>
  <c r="E1887" i="26"/>
  <c r="E1888" i="26"/>
  <c r="E1889" i="26"/>
  <c r="E1890" i="26"/>
  <c r="E1891" i="26"/>
  <c r="E1892" i="26"/>
  <c r="E1893" i="26"/>
  <c r="E1894" i="26"/>
  <c r="E1895" i="26"/>
  <c r="E1896" i="26"/>
  <c r="E1897" i="26"/>
  <c r="E1898" i="26"/>
  <c r="E1899" i="26"/>
  <c r="E1900" i="26"/>
  <c r="E1901" i="26"/>
  <c r="E2002" i="26"/>
  <c r="E2003" i="26"/>
  <c r="E2004" i="26"/>
  <c r="E2005" i="26"/>
  <c r="E2006" i="26"/>
  <c r="E2007" i="26"/>
  <c r="E2008" i="26"/>
  <c r="E2009" i="26"/>
  <c r="E2010" i="26"/>
  <c r="E2011" i="26"/>
  <c r="E2012" i="26"/>
  <c r="E2013" i="26"/>
  <c r="E2014" i="26"/>
  <c r="E2015" i="26"/>
  <c r="E2016" i="26"/>
  <c r="E2017" i="26"/>
  <c r="E2018" i="26"/>
  <c r="E2019" i="26"/>
  <c r="E2020" i="26"/>
  <c r="E2021" i="26"/>
  <c r="E2022" i="26"/>
  <c r="E2023" i="26"/>
  <c r="E2024" i="26"/>
  <c r="E2025" i="26"/>
  <c r="E2026" i="26"/>
  <c r="E2027" i="26"/>
  <c r="E2028" i="26"/>
  <c r="E2029" i="26"/>
  <c r="E2030" i="26"/>
  <c r="E2031" i="26"/>
  <c r="E2032" i="26"/>
  <c r="E2033" i="26"/>
  <c r="E2034" i="26"/>
  <c r="E2035" i="26"/>
  <c r="E2036" i="26"/>
  <c r="E2037" i="26"/>
  <c r="E2038" i="26"/>
  <c r="E2039" i="26"/>
  <c r="E2040" i="26"/>
  <c r="E2041" i="26"/>
  <c r="E2042" i="26"/>
  <c r="E2043" i="26"/>
  <c r="E2044" i="26"/>
  <c r="E2045" i="26"/>
  <c r="E2046" i="26"/>
  <c r="E2047" i="26"/>
  <c r="E2048" i="26"/>
  <c r="E2049" i="26"/>
  <c r="E2050" i="26"/>
  <c r="E2051" i="26"/>
  <c r="E2052" i="26"/>
  <c r="E2053" i="26"/>
  <c r="E2054" i="26"/>
  <c r="E2055" i="26"/>
  <c r="E2056" i="26"/>
  <c r="E2057" i="26"/>
  <c r="E2058" i="26"/>
  <c r="E2059" i="26"/>
  <c r="E2060" i="26"/>
  <c r="E2061" i="26"/>
  <c r="E2062" i="26"/>
  <c r="E2063" i="26"/>
  <c r="E2064" i="26"/>
  <c r="E2065" i="26"/>
  <c r="E2066" i="26"/>
  <c r="E2067" i="26"/>
  <c r="E2068" i="26"/>
  <c r="E2069" i="26"/>
  <c r="E2070" i="26"/>
  <c r="E2071" i="26"/>
  <c r="E2072" i="26"/>
  <c r="E2073" i="26"/>
  <c r="E2074" i="26"/>
  <c r="E2075" i="26"/>
  <c r="E2076" i="26"/>
  <c r="E2077" i="26"/>
  <c r="E2078" i="26"/>
  <c r="E2079" i="26"/>
  <c r="E2080" i="26"/>
  <c r="E2081" i="26"/>
  <c r="E2082" i="26"/>
  <c r="E2083" i="26"/>
  <c r="E2084" i="26"/>
  <c r="E2085" i="26"/>
  <c r="E2086" i="26"/>
  <c r="E2087" i="26"/>
  <c r="E2088" i="26"/>
  <c r="E2089" i="26"/>
  <c r="E2090" i="26"/>
  <c r="E2091" i="26"/>
  <c r="E2092" i="26"/>
  <c r="E2093" i="26"/>
  <c r="E2094" i="26"/>
  <c r="E2095" i="26"/>
  <c r="E2096" i="26"/>
  <c r="E2097" i="26"/>
  <c r="E2098" i="26"/>
  <c r="E2099" i="26"/>
  <c r="E2100" i="26"/>
  <c r="E2101" i="26"/>
  <c r="E2102" i="26"/>
  <c r="E2103" i="26"/>
  <c r="E2104" i="26"/>
  <c r="E2105" i="26"/>
  <c r="E2106" i="26"/>
  <c r="E2107" i="26"/>
  <c r="E2108" i="26"/>
  <c r="E2109" i="26"/>
  <c r="E2110" i="26"/>
  <c r="E2111" i="26"/>
  <c r="E2112" i="26"/>
  <c r="E2113" i="26"/>
  <c r="E2114" i="26"/>
  <c r="E2115" i="26"/>
  <c r="E2116" i="26"/>
  <c r="E2117" i="26"/>
  <c r="E2118" i="26"/>
  <c r="E2119" i="26"/>
  <c r="E2120" i="26"/>
  <c r="E2121" i="26"/>
  <c r="E2122" i="26"/>
  <c r="E2123" i="26"/>
  <c r="E2124" i="26"/>
  <c r="E2125" i="26"/>
  <c r="E2126" i="26"/>
  <c r="E2127" i="26"/>
  <c r="E2128" i="26"/>
  <c r="E2129" i="26"/>
  <c r="E2130" i="26"/>
  <c r="E2131" i="26"/>
  <c r="E2132" i="26"/>
  <c r="E2133" i="26"/>
  <c r="E2134" i="26"/>
  <c r="E2135" i="26"/>
  <c r="E2136" i="26"/>
  <c r="E2137" i="26"/>
  <c r="E2138" i="26"/>
  <c r="E2139" i="26"/>
  <c r="E2140" i="26"/>
  <c r="E2141" i="26"/>
  <c r="E2142" i="26"/>
  <c r="E2143" i="26"/>
  <c r="E2144" i="26"/>
  <c r="E2145" i="26"/>
  <c r="E2146" i="26"/>
  <c r="E2147" i="26"/>
  <c r="E2148" i="26"/>
  <c r="E2149" i="26"/>
  <c r="E2150" i="26"/>
  <c r="E2151" i="26"/>
  <c r="E2152" i="26"/>
  <c r="E2153" i="26"/>
  <c r="E2154" i="26"/>
  <c r="E2155" i="26"/>
  <c r="E2156" i="26"/>
  <c r="E2157" i="26"/>
  <c r="E2158" i="26"/>
  <c r="E2159" i="26"/>
  <c r="E2160" i="26"/>
  <c r="E2161" i="26"/>
  <c r="E2162" i="26"/>
  <c r="E2163" i="26"/>
  <c r="E2164" i="26"/>
  <c r="E2165" i="26"/>
  <c r="E2166" i="26"/>
  <c r="E2167" i="26"/>
  <c r="E2168" i="26"/>
  <c r="E2169" i="26"/>
  <c r="E2170" i="26"/>
  <c r="E2171" i="26"/>
  <c r="E2172" i="26"/>
  <c r="E2173" i="26"/>
  <c r="E2174" i="26"/>
  <c r="E2175" i="26"/>
  <c r="E2176" i="26"/>
  <c r="E2177" i="26"/>
  <c r="E2178" i="26"/>
  <c r="E2179" i="26"/>
  <c r="E2180" i="26"/>
  <c r="E2181" i="26"/>
  <c r="E2182" i="26"/>
  <c r="E2183" i="26"/>
  <c r="E2184" i="26"/>
  <c r="E2185" i="26"/>
  <c r="E2186" i="26"/>
  <c r="E2187" i="26"/>
  <c r="E2188" i="26"/>
  <c r="E2189" i="26"/>
  <c r="E2190" i="26"/>
  <c r="E2191" i="26"/>
  <c r="E2192" i="26"/>
  <c r="E2193" i="26"/>
  <c r="E2194" i="26"/>
  <c r="E2195" i="26"/>
  <c r="E2196" i="26"/>
  <c r="E2197" i="26"/>
  <c r="E2198" i="26"/>
  <c r="E2199" i="26"/>
  <c r="E2200" i="26"/>
  <c r="E2201" i="26"/>
  <c r="E2202" i="26"/>
  <c r="E2203" i="26"/>
  <c r="E2204" i="26"/>
  <c r="E2205" i="26"/>
  <c r="E2206" i="26"/>
  <c r="E2207" i="26"/>
  <c r="E2208" i="26"/>
  <c r="E2209" i="26"/>
  <c r="E2210" i="26"/>
  <c r="E2211" i="26"/>
  <c r="E2212" i="26"/>
  <c r="E2213" i="26"/>
  <c r="E2214" i="26"/>
  <c r="E2215" i="26"/>
  <c r="E2216" i="26"/>
  <c r="E2217" i="26"/>
  <c r="E2218" i="26"/>
  <c r="E2219" i="26"/>
  <c r="E2220" i="26"/>
  <c r="E2221" i="26"/>
  <c r="E2222" i="26"/>
  <c r="E2223" i="26"/>
  <c r="E2224" i="26"/>
  <c r="E2225" i="26"/>
  <c r="E2226" i="26"/>
  <c r="E2227" i="26"/>
  <c r="E2228" i="26"/>
  <c r="E2229" i="26"/>
  <c r="E2230" i="26"/>
  <c r="E2231" i="26"/>
  <c r="E2232" i="26"/>
  <c r="E2233" i="26"/>
  <c r="E2234" i="26"/>
  <c r="E2235" i="26"/>
  <c r="E2236" i="26"/>
  <c r="E2237" i="26"/>
  <c r="E2238" i="26"/>
  <c r="E2239" i="26"/>
  <c r="E2240" i="26"/>
  <c r="E2241" i="26"/>
  <c r="E2242" i="26"/>
  <c r="E2243" i="26"/>
  <c r="E2244" i="26"/>
  <c r="E2245" i="26"/>
  <c r="E2246" i="26"/>
  <c r="E2247" i="26"/>
  <c r="E2248" i="26"/>
  <c r="E2249" i="26"/>
  <c r="E2250" i="26"/>
  <c r="E2251" i="26"/>
  <c r="E2252" i="26"/>
  <c r="E2253" i="26"/>
  <c r="E2254" i="26"/>
  <c r="E2255" i="26"/>
  <c r="E2256" i="26"/>
  <c r="E2257" i="26"/>
  <c r="E2258" i="26"/>
  <c r="E2259" i="26"/>
  <c r="E2260" i="26"/>
  <c r="E2261" i="26"/>
  <c r="E2262" i="26"/>
  <c r="E2263" i="26"/>
  <c r="E2264" i="26"/>
  <c r="E2265" i="26"/>
  <c r="E2266" i="26"/>
  <c r="E2267" i="26"/>
  <c r="E2268" i="26"/>
  <c r="E2269" i="26"/>
  <c r="E2270" i="26"/>
  <c r="E2271" i="26"/>
  <c r="E2272" i="26"/>
  <c r="E2273" i="26"/>
  <c r="E2274" i="26"/>
  <c r="E2275" i="26"/>
  <c r="E2276" i="26"/>
  <c r="E2277" i="26"/>
  <c r="E2278" i="26"/>
  <c r="E2279" i="26"/>
  <c r="E2280" i="26"/>
  <c r="E2281" i="26"/>
  <c r="E2282" i="26"/>
  <c r="E2283" i="26"/>
  <c r="E2284" i="26"/>
  <c r="E2285" i="26"/>
  <c r="E2286" i="26"/>
  <c r="E2287" i="26"/>
  <c r="E2288" i="26"/>
  <c r="E2289" i="26"/>
  <c r="E2290" i="26"/>
  <c r="E2291" i="26"/>
  <c r="E2292" i="26"/>
  <c r="E2293" i="26"/>
  <c r="E2294" i="26"/>
  <c r="E2295" i="26"/>
  <c r="E2296" i="26"/>
  <c r="E2297" i="26"/>
  <c r="E2298" i="26"/>
  <c r="E2299" i="26"/>
  <c r="E2300" i="26"/>
  <c r="E2301" i="26"/>
  <c r="E2302" i="26"/>
  <c r="E2303" i="26"/>
  <c r="E2304" i="26"/>
  <c r="E2305" i="26"/>
  <c r="E2306" i="26"/>
  <c r="E2307" i="26"/>
  <c r="E2308" i="26"/>
  <c r="E2309" i="26"/>
  <c r="E2310" i="26"/>
  <c r="E2311" i="26"/>
  <c r="E2312" i="26"/>
  <c r="E2313" i="26"/>
  <c r="E2314" i="26"/>
  <c r="E2315" i="26"/>
  <c r="E2316" i="26"/>
  <c r="E2317" i="26"/>
  <c r="E2318" i="26"/>
  <c r="E2319" i="26"/>
  <c r="E2320" i="26"/>
  <c r="E2321" i="26"/>
  <c r="E2322" i="26"/>
  <c r="E2323" i="26"/>
  <c r="E2324" i="26"/>
  <c r="E2325" i="26"/>
  <c r="E2326" i="26"/>
  <c r="E2327" i="26"/>
  <c r="E2328" i="26"/>
  <c r="E2329" i="26"/>
  <c r="E2330" i="26"/>
  <c r="E2331" i="26"/>
  <c r="E2332" i="26"/>
  <c r="E2333" i="26"/>
  <c r="E2334" i="26"/>
  <c r="E2335" i="26"/>
  <c r="E2336" i="26"/>
  <c r="E2337" i="26"/>
  <c r="E2338" i="26"/>
  <c r="E2339" i="26"/>
  <c r="E2340" i="26"/>
  <c r="E2341" i="26"/>
  <c r="E2342" i="26"/>
  <c r="E2343" i="26"/>
  <c r="E2344" i="26"/>
  <c r="E2345" i="26"/>
  <c r="E2346" i="26"/>
  <c r="E2347" i="26"/>
  <c r="E2348" i="26"/>
  <c r="E2349" i="26"/>
  <c r="E2350" i="26"/>
  <c r="E2351" i="26"/>
  <c r="E2352" i="26"/>
  <c r="E2353" i="26"/>
  <c r="E2354" i="26"/>
  <c r="E2355" i="26"/>
  <c r="E2356" i="26"/>
  <c r="E2357" i="26"/>
  <c r="E2358" i="26"/>
  <c r="E2359" i="26"/>
  <c r="E2360" i="26"/>
  <c r="E2361" i="26"/>
  <c r="E2362" i="26"/>
  <c r="E2363" i="26"/>
  <c r="E2364" i="26"/>
  <c r="E2365" i="26"/>
  <c r="E2366" i="26"/>
  <c r="E2367" i="26"/>
  <c r="E2368" i="26"/>
  <c r="E2369" i="26"/>
  <c r="E2370" i="26"/>
  <c r="E2371" i="26"/>
  <c r="E2372" i="26"/>
  <c r="E2373" i="26"/>
  <c r="E2374" i="26"/>
  <c r="E2375" i="26"/>
  <c r="E2376" i="26"/>
  <c r="E2377" i="26"/>
  <c r="E2378" i="26"/>
  <c r="E2379" i="26"/>
  <c r="E2380" i="26"/>
  <c r="E2381" i="26"/>
  <c r="E2382" i="26"/>
  <c r="E2383" i="26"/>
  <c r="E2384" i="26"/>
  <c r="E2385" i="26"/>
  <c r="E2386" i="26"/>
  <c r="E2387" i="26"/>
  <c r="E2388" i="26"/>
  <c r="E2389" i="26"/>
  <c r="E2390" i="26"/>
  <c r="E2391" i="26"/>
  <c r="E2392" i="26"/>
  <c r="E2393" i="26"/>
  <c r="E2394" i="26"/>
  <c r="E2395" i="26"/>
  <c r="E2396" i="26"/>
  <c r="E2397" i="26"/>
  <c r="E2398" i="26"/>
  <c r="E2399" i="26"/>
  <c r="E2400" i="26"/>
  <c r="E2401" i="26"/>
  <c r="E2502" i="26"/>
  <c r="E2503" i="26"/>
  <c r="E2504" i="26"/>
  <c r="E2505" i="26"/>
  <c r="E2506" i="26"/>
  <c r="E2507" i="26"/>
  <c r="E2508" i="26"/>
  <c r="E2509" i="26"/>
  <c r="E2510" i="26"/>
  <c r="E2511" i="26"/>
  <c r="E2512" i="26"/>
  <c r="E2513" i="26"/>
  <c r="E2514" i="26"/>
  <c r="E2515" i="26"/>
  <c r="E2516" i="26"/>
  <c r="E2517" i="26"/>
  <c r="E2518" i="26"/>
  <c r="E2519" i="26"/>
  <c r="E2520" i="26"/>
  <c r="E2521" i="26"/>
  <c r="E2522" i="26"/>
  <c r="E2523" i="26"/>
  <c r="E2524" i="26"/>
  <c r="E2525" i="26"/>
  <c r="E2526" i="26"/>
  <c r="E2527" i="26"/>
  <c r="E2528" i="26"/>
  <c r="E2529" i="26"/>
  <c r="E2530" i="26"/>
  <c r="E2531" i="26"/>
  <c r="E2532" i="26"/>
  <c r="E2533" i="26"/>
  <c r="E2534" i="26"/>
  <c r="E2535" i="26"/>
  <c r="E2536" i="26"/>
  <c r="E2537" i="26"/>
  <c r="E2538" i="26"/>
  <c r="E2539" i="26"/>
  <c r="E2540" i="26"/>
  <c r="E2541" i="26"/>
  <c r="E2542" i="26"/>
  <c r="E2543" i="26"/>
  <c r="E2544" i="26"/>
  <c r="E2545" i="26"/>
  <c r="E2546" i="26"/>
  <c r="E2547" i="26"/>
  <c r="E2548" i="26"/>
  <c r="E2549" i="26"/>
  <c r="E2550" i="26"/>
  <c r="E2551" i="26"/>
  <c r="E2552" i="26"/>
  <c r="E2553" i="26"/>
  <c r="E2554" i="26"/>
  <c r="E2555" i="26"/>
  <c r="E2556" i="26"/>
  <c r="E2557" i="26"/>
  <c r="E2558" i="26"/>
  <c r="E2559" i="26"/>
  <c r="E2560" i="26"/>
  <c r="E2561" i="26"/>
  <c r="E2562" i="26"/>
  <c r="E2563" i="26"/>
  <c r="E2564" i="26"/>
  <c r="E2565" i="26"/>
  <c r="E2566" i="26"/>
  <c r="E2567" i="26"/>
  <c r="E2568" i="26"/>
  <c r="E2569" i="26"/>
  <c r="E2570" i="26"/>
  <c r="E2571" i="26"/>
  <c r="E2572" i="26"/>
  <c r="E2573" i="26"/>
  <c r="E2574" i="26"/>
  <c r="E2575" i="26"/>
  <c r="E2576" i="26"/>
  <c r="E2577" i="26"/>
  <c r="E2578" i="26"/>
  <c r="E2579" i="26"/>
  <c r="E2580" i="26"/>
  <c r="E2581" i="26"/>
  <c r="E2582" i="26"/>
  <c r="E2583" i="26"/>
  <c r="E2584" i="26"/>
  <c r="E2585" i="26"/>
  <c r="E2586" i="26"/>
  <c r="E2587" i="26"/>
  <c r="E2588" i="26"/>
  <c r="E2589" i="26"/>
  <c r="E2590" i="26"/>
  <c r="E2591" i="26"/>
  <c r="E2592" i="26"/>
  <c r="E2593" i="26"/>
  <c r="E2594" i="26"/>
  <c r="E2595" i="26"/>
  <c r="E2596" i="26"/>
  <c r="E2597" i="26"/>
  <c r="E2598" i="26"/>
  <c r="E2599" i="26"/>
  <c r="E2600" i="26"/>
  <c r="E2601" i="26"/>
  <c r="E2602" i="26"/>
  <c r="E2603" i="26"/>
  <c r="E2604" i="26"/>
  <c r="E2605" i="26"/>
  <c r="E2606" i="26"/>
  <c r="E2607" i="26"/>
  <c r="E2608" i="26"/>
  <c r="E2609" i="26"/>
  <c r="E2610" i="26"/>
  <c r="E2611" i="26"/>
  <c r="E2612" i="26"/>
  <c r="E2613" i="26"/>
  <c r="E2614" i="26"/>
  <c r="E2615" i="26"/>
  <c r="E2616" i="26"/>
  <c r="E2617" i="26"/>
  <c r="E2618" i="26"/>
  <c r="E2619" i="26"/>
  <c r="E2620" i="26"/>
  <c r="E2621" i="26"/>
  <c r="E2622" i="26"/>
  <c r="E2623" i="26"/>
  <c r="E2624" i="26"/>
  <c r="E2625" i="26"/>
  <c r="E2626" i="26"/>
  <c r="E2627" i="26"/>
  <c r="E2628" i="26"/>
  <c r="E2629" i="26"/>
  <c r="E2630" i="26"/>
  <c r="E2631" i="26"/>
  <c r="E2632" i="26"/>
  <c r="E2633" i="26"/>
  <c r="E2634" i="26"/>
  <c r="E2635" i="26"/>
  <c r="E2636" i="26"/>
  <c r="E2637" i="26"/>
  <c r="E2638" i="26"/>
  <c r="E2639" i="26"/>
  <c r="E2640" i="26"/>
  <c r="E2641" i="26"/>
  <c r="E2642" i="26"/>
  <c r="E2643" i="26"/>
  <c r="E2644" i="26"/>
  <c r="E2645" i="26"/>
  <c r="E2646" i="26"/>
  <c r="E2647" i="26"/>
  <c r="E2648" i="26"/>
  <c r="E2649" i="26"/>
  <c r="E2650" i="26"/>
  <c r="E2651" i="26"/>
  <c r="E2652" i="26"/>
  <c r="E2653" i="26"/>
  <c r="E2654" i="26"/>
  <c r="E2655" i="26"/>
  <c r="E2656" i="26"/>
  <c r="E2657" i="26"/>
  <c r="E2658" i="26"/>
  <c r="E2659" i="26"/>
  <c r="E2660" i="26"/>
  <c r="E2661" i="26"/>
  <c r="E2662" i="26"/>
  <c r="E2663" i="26"/>
  <c r="E2664" i="26"/>
  <c r="E2665" i="26"/>
  <c r="E2666" i="26"/>
  <c r="E2667" i="26"/>
  <c r="E2668" i="26"/>
  <c r="E2669" i="26"/>
  <c r="E2670" i="26"/>
  <c r="E2671" i="26"/>
  <c r="E2672" i="26"/>
  <c r="E2673" i="26"/>
  <c r="E2674" i="26"/>
  <c r="E2675" i="26"/>
  <c r="E2676" i="26"/>
  <c r="E2677" i="26"/>
  <c r="E2678" i="26"/>
  <c r="E2679" i="26"/>
  <c r="E2680" i="26"/>
  <c r="E2681" i="26"/>
  <c r="E2682" i="26"/>
  <c r="E2683" i="26"/>
  <c r="E2684" i="26"/>
  <c r="E2685" i="26"/>
  <c r="E2686" i="26"/>
  <c r="E2687" i="26"/>
  <c r="E2688" i="26"/>
  <c r="E2689" i="26"/>
  <c r="E2690" i="26"/>
  <c r="E2691" i="26"/>
  <c r="E2692" i="26"/>
  <c r="E2693" i="26"/>
  <c r="E2694" i="26"/>
  <c r="E2695" i="26"/>
  <c r="E2696" i="26"/>
  <c r="E2697" i="26"/>
  <c r="E2698" i="26"/>
  <c r="E2699" i="26"/>
  <c r="E2700" i="26"/>
  <c r="E2701" i="26"/>
  <c r="E2702" i="26"/>
  <c r="E2703" i="26"/>
  <c r="E2704" i="26"/>
  <c r="E2705" i="26"/>
  <c r="E2706" i="26"/>
  <c r="E2707" i="26"/>
  <c r="E2708" i="26"/>
  <c r="E2709" i="26"/>
  <c r="E2710" i="26"/>
  <c r="E2711" i="26"/>
  <c r="E2712" i="26"/>
  <c r="E2713" i="26"/>
  <c r="E2714" i="26"/>
  <c r="E2715" i="26"/>
  <c r="E2716" i="26"/>
  <c r="E2717" i="26"/>
  <c r="E2718" i="26"/>
  <c r="E2719" i="26"/>
  <c r="E2720" i="26"/>
  <c r="E2721" i="26"/>
  <c r="E2722" i="26"/>
  <c r="E2723" i="26"/>
  <c r="E2724" i="26"/>
  <c r="E2725" i="26"/>
  <c r="E2726" i="26"/>
  <c r="E2727" i="26"/>
  <c r="E2728" i="26"/>
  <c r="E2729" i="26"/>
  <c r="E2730" i="26"/>
  <c r="E2731" i="26"/>
  <c r="E2732" i="26"/>
  <c r="E2733" i="26"/>
  <c r="E2734" i="26"/>
  <c r="E2735" i="26"/>
  <c r="E2736" i="26"/>
  <c r="E2737" i="26"/>
  <c r="E2738" i="26"/>
  <c r="E2739" i="26"/>
  <c r="E2740" i="26"/>
  <c r="E2741" i="26"/>
  <c r="E2742" i="26"/>
  <c r="E2743" i="26"/>
  <c r="E2744" i="26"/>
  <c r="E2745" i="26"/>
  <c r="E2746" i="26"/>
  <c r="E2747" i="26"/>
  <c r="E2748" i="26"/>
  <c r="E2749" i="26"/>
  <c r="E2750" i="26"/>
  <c r="E2751" i="26"/>
  <c r="E2752" i="26"/>
  <c r="E2753" i="26"/>
  <c r="E2754" i="26"/>
  <c r="E2755" i="26"/>
  <c r="E2756" i="26"/>
  <c r="E2757" i="26"/>
  <c r="E2758" i="26"/>
  <c r="E2759" i="26"/>
  <c r="E2760" i="26"/>
  <c r="E2761" i="26"/>
  <c r="E2762" i="26"/>
  <c r="E2763" i="26"/>
  <c r="E2764" i="26"/>
  <c r="E2765" i="26"/>
  <c r="E2766" i="26"/>
  <c r="E2767" i="26"/>
  <c r="E2768" i="26"/>
  <c r="E2769" i="26"/>
  <c r="E2770" i="26"/>
  <c r="E2771" i="26"/>
  <c r="E2772" i="26"/>
  <c r="E2773" i="26"/>
  <c r="E2774" i="26"/>
  <c r="E2775" i="26"/>
  <c r="E2776" i="26"/>
  <c r="E2777" i="26"/>
  <c r="E2778" i="26"/>
  <c r="E2779" i="26"/>
  <c r="E2780" i="26"/>
  <c r="E2781" i="26"/>
  <c r="E2782" i="26"/>
  <c r="E2783" i="26"/>
  <c r="E2784" i="26"/>
  <c r="E2785" i="26"/>
  <c r="E2786" i="26"/>
  <c r="E2787" i="26"/>
  <c r="E2788" i="26"/>
  <c r="E2789" i="26"/>
  <c r="E2790" i="26"/>
  <c r="E2791" i="26"/>
  <c r="E2792" i="26"/>
  <c r="E2793" i="26"/>
  <c r="E2794" i="26"/>
  <c r="E2795" i="26"/>
  <c r="E2796" i="26"/>
  <c r="E2797" i="26"/>
  <c r="E2798" i="26"/>
  <c r="E2799" i="26"/>
  <c r="E2800" i="26"/>
  <c r="E2801" i="26"/>
  <c r="E2802" i="26"/>
  <c r="E2803" i="26"/>
  <c r="E2804" i="26"/>
  <c r="E2805" i="26"/>
  <c r="E2806" i="26"/>
  <c r="E2807" i="26"/>
  <c r="E2808" i="26"/>
  <c r="E2809" i="26"/>
  <c r="E2810" i="26"/>
  <c r="E2811" i="26"/>
  <c r="E2812" i="26"/>
  <c r="E2813" i="26"/>
  <c r="E2814" i="26"/>
  <c r="E2815" i="26"/>
  <c r="E2816" i="26"/>
  <c r="E2817" i="26"/>
  <c r="E2818" i="26"/>
  <c r="E2819" i="26"/>
  <c r="E2820" i="26"/>
  <c r="E2821" i="26"/>
  <c r="E2822" i="26"/>
  <c r="E2823" i="26"/>
  <c r="E2824" i="26"/>
  <c r="E2825" i="26"/>
  <c r="E2826" i="26"/>
  <c r="E2827" i="26"/>
  <c r="E2828" i="26"/>
  <c r="E2829" i="26"/>
  <c r="E2830" i="26"/>
  <c r="E2831" i="26"/>
  <c r="E2832" i="26"/>
  <c r="E2833" i="26"/>
  <c r="E2834" i="26"/>
  <c r="E2835" i="26"/>
  <c r="E2836" i="26"/>
  <c r="E2837" i="26"/>
  <c r="E2838" i="26"/>
  <c r="E2839" i="26"/>
  <c r="E2840" i="26"/>
  <c r="E2841" i="26"/>
  <c r="E2842" i="26"/>
  <c r="E2843" i="26"/>
  <c r="E2844" i="26"/>
  <c r="E2845" i="26"/>
  <c r="E2846" i="26"/>
  <c r="E2847" i="26"/>
  <c r="E2848" i="26"/>
  <c r="E2849" i="26"/>
  <c r="E2850" i="26"/>
  <c r="E2851" i="26"/>
  <c r="E2852" i="26"/>
  <c r="E2853" i="26"/>
  <c r="E2854" i="26"/>
  <c r="E2855" i="26"/>
  <c r="E2856" i="26"/>
  <c r="E2857" i="26"/>
  <c r="E2858" i="26"/>
  <c r="E2859" i="26"/>
  <c r="E2860" i="26"/>
  <c r="E2861" i="26"/>
  <c r="E2862" i="26"/>
  <c r="E2863" i="26"/>
  <c r="E2864" i="26"/>
  <c r="E2865" i="26"/>
  <c r="E2866" i="26"/>
  <c r="E2867" i="26"/>
  <c r="E2868" i="26"/>
  <c r="E2869" i="26"/>
  <c r="E2870" i="26"/>
  <c r="E2871" i="26"/>
  <c r="E2872" i="26"/>
  <c r="E2873" i="26"/>
  <c r="E2874" i="26"/>
  <c r="E2875" i="26"/>
  <c r="E2876" i="26"/>
  <c r="E2877" i="26"/>
  <c r="E2878" i="26"/>
  <c r="E2879" i="26"/>
  <c r="E2880" i="26"/>
  <c r="E2881" i="26"/>
  <c r="E2882" i="26"/>
  <c r="E2883" i="26"/>
  <c r="E2884" i="26"/>
  <c r="E2885" i="26"/>
  <c r="E2886" i="26"/>
  <c r="E2887" i="26"/>
  <c r="E2888" i="26"/>
  <c r="E2889" i="26"/>
  <c r="E2890" i="26"/>
  <c r="E2891" i="26"/>
  <c r="E2892" i="26"/>
  <c r="E2893" i="26"/>
  <c r="E2894" i="26"/>
  <c r="E2895" i="26"/>
  <c r="E2896" i="26"/>
  <c r="E2897" i="26"/>
  <c r="E2898" i="26"/>
  <c r="E2899" i="26"/>
  <c r="E2900" i="26"/>
  <c r="E2901" i="26"/>
  <c r="E3002" i="26"/>
  <c r="E3003" i="26"/>
  <c r="E3004" i="26"/>
  <c r="E3005" i="26"/>
  <c r="E3006" i="26"/>
  <c r="E3007" i="26"/>
  <c r="E3008" i="26"/>
  <c r="E3009" i="26"/>
  <c r="E3010" i="26"/>
  <c r="E3011" i="26"/>
  <c r="E3012" i="26"/>
  <c r="E3013" i="26"/>
  <c r="E3014" i="26"/>
  <c r="E3015" i="26"/>
  <c r="E3016" i="26"/>
  <c r="E3017" i="26"/>
  <c r="E3018" i="26"/>
  <c r="E3019" i="26"/>
  <c r="E3020" i="26"/>
  <c r="E3021" i="26"/>
  <c r="E3022" i="26"/>
  <c r="E3023" i="26"/>
  <c r="E3024" i="26"/>
  <c r="E3025" i="26"/>
  <c r="E3026" i="26"/>
  <c r="E3027" i="26"/>
  <c r="E3028" i="26"/>
  <c r="E3029" i="26"/>
  <c r="E3030" i="26"/>
  <c r="E3031" i="26"/>
  <c r="E3032" i="26"/>
  <c r="E3033" i="26"/>
  <c r="E3034" i="26"/>
  <c r="E3035" i="26"/>
  <c r="E3036" i="26"/>
  <c r="E3037" i="26"/>
  <c r="E3038" i="26"/>
  <c r="E3039" i="26"/>
  <c r="E3040" i="26"/>
  <c r="E3041" i="26"/>
  <c r="E3042" i="26"/>
  <c r="E3043" i="26"/>
  <c r="E3044" i="26"/>
  <c r="E3045" i="26"/>
  <c r="E3046" i="26"/>
  <c r="E3047" i="26"/>
  <c r="E3048" i="26"/>
  <c r="E3049" i="26"/>
  <c r="E3050" i="26"/>
  <c r="E3051" i="26"/>
  <c r="E3052" i="26"/>
  <c r="E3053" i="26"/>
  <c r="E3054" i="26"/>
  <c r="E3055" i="26"/>
  <c r="E3056" i="26"/>
  <c r="E3057" i="26"/>
  <c r="E3058" i="26"/>
  <c r="E3059" i="26"/>
  <c r="E3060" i="26"/>
  <c r="E3061" i="26"/>
  <c r="E3062" i="26"/>
  <c r="E3063" i="26"/>
  <c r="E3064" i="26"/>
  <c r="E3065" i="26"/>
  <c r="E3066" i="26"/>
  <c r="E3067" i="26"/>
  <c r="E3068" i="26"/>
  <c r="E3069" i="26"/>
  <c r="E3070" i="26"/>
  <c r="E3071" i="26"/>
  <c r="E3072" i="26"/>
  <c r="E3073" i="26"/>
  <c r="E3074" i="26"/>
  <c r="E3075" i="26"/>
  <c r="E3076" i="26"/>
  <c r="E3077" i="26"/>
  <c r="E3078" i="26"/>
  <c r="E3079" i="26"/>
  <c r="E3080" i="26"/>
  <c r="E3081" i="26"/>
  <c r="E3082" i="26"/>
  <c r="E3083" i="26"/>
  <c r="E3084" i="26"/>
  <c r="E3085" i="26"/>
  <c r="E3086" i="26"/>
  <c r="E3087" i="26"/>
  <c r="E3088" i="26"/>
  <c r="E3089" i="26"/>
  <c r="E3090" i="26"/>
  <c r="E3091" i="26"/>
  <c r="E3092" i="26"/>
  <c r="E3093" i="26"/>
  <c r="E3094" i="26"/>
  <c r="E3095" i="26"/>
  <c r="E3096" i="26"/>
  <c r="E3097" i="26"/>
  <c r="E3098" i="26"/>
  <c r="E3099" i="26"/>
  <c r="E3100" i="26"/>
  <c r="E3101" i="26"/>
  <c r="E3102" i="26"/>
  <c r="E3103" i="26"/>
  <c r="E3104" i="26"/>
  <c r="E3105" i="26"/>
  <c r="E3106" i="26"/>
  <c r="E3107" i="26"/>
  <c r="E3108" i="26"/>
  <c r="E3109" i="26"/>
  <c r="E3110" i="26"/>
  <c r="E3111" i="26"/>
  <c r="E3112" i="26"/>
  <c r="E3113" i="26"/>
  <c r="E3114" i="26"/>
  <c r="E3115" i="26"/>
  <c r="E3116" i="26"/>
  <c r="E3117" i="26"/>
  <c r="E3118" i="26"/>
  <c r="E3119" i="26"/>
  <c r="E3120" i="26"/>
  <c r="E3121" i="26"/>
  <c r="E3122" i="26"/>
  <c r="E3123" i="26"/>
  <c r="E3124" i="26"/>
  <c r="E3125" i="26"/>
  <c r="E3126" i="26"/>
  <c r="E3127" i="26"/>
  <c r="E3128" i="26"/>
  <c r="E3129" i="26"/>
  <c r="E3130" i="26"/>
  <c r="E3131" i="26"/>
  <c r="E3132" i="26"/>
  <c r="E3133" i="26"/>
  <c r="E3134" i="26"/>
  <c r="E3135" i="26"/>
  <c r="E3136" i="26"/>
  <c r="E3137" i="26"/>
  <c r="E3138" i="26"/>
  <c r="E3139" i="26"/>
  <c r="E3140" i="26"/>
  <c r="E3141" i="26"/>
  <c r="E3142" i="26"/>
  <c r="E3143" i="26"/>
  <c r="E3144" i="26"/>
  <c r="E3145" i="26"/>
  <c r="E3146" i="26"/>
  <c r="E3147" i="26"/>
  <c r="E3148" i="26"/>
  <c r="E3149" i="26"/>
  <c r="E3150" i="26"/>
  <c r="E3151" i="26"/>
  <c r="E3152" i="26"/>
  <c r="E3153" i="26"/>
  <c r="E3154" i="26"/>
  <c r="E3155" i="26"/>
  <c r="E3156" i="26"/>
  <c r="E3157" i="26"/>
  <c r="E3158" i="26"/>
  <c r="E3159" i="26"/>
  <c r="E3160" i="26"/>
  <c r="E3161" i="26"/>
  <c r="E3162" i="26"/>
  <c r="E3163" i="26"/>
  <c r="E3164" i="26"/>
  <c r="E3165" i="26"/>
  <c r="E3166" i="26"/>
  <c r="E3167" i="26"/>
  <c r="E3168" i="26"/>
  <c r="E3169" i="26"/>
  <c r="E3170" i="26"/>
  <c r="E3171" i="26"/>
  <c r="E3172" i="26"/>
  <c r="E3173" i="26"/>
  <c r="E3174" i="26"/>
  <c r="E3175" i="26"/>
  <c r="E3176" i="26"/>
  <c r="E3177" i="26"/>
  <c r="E3178" i="26"/>
  <c r="E3179" i="26"/>
  <c r="E3180" i="26"/>
  <c r="E3181" i="26"/>
  <c r="E3182" i="26"/>
  <c r="E3183" i="26"/>
  <c r="E3184" i="26"/>
  <c r="E3185" i="26"/>
  <c r="E3186" i="26"/>
  <c r="E3187" i="26"/>
  <c r="E3188" i="26"/>
  <c r="E3189" i="26"/>
  <c r="E3190" i="26"/>
  <c r="E3191" i="26"/>
  <c r="E3192" i="26"/>
  <c r="E3193" i="26"/>
  <c r="E3194" i="26"/>
  <c r="E3195" i="26"/>
  <c r="E3196" i="26"/>
  <c r="E3197" i="26"/>
  <c r="E3198" i="26"/>
  <c r="E3199" i="26"/>
  <c r="E3200" i="26"/>
  <c r="E3201" i="26"/>
  <c r="E3202" i="26"/>
  <c r="E3203" i="26"/>
  <c r="E3204" i="26"/>
  <c r="E3205" i="26"/>
  <c r="E3206" i="26"/>
  <c r="E3207" i="26"/>
  <c r="E3208" i="26"/>
  <c r="E3209" i="26"/>
  <c r="E3210" i="26"/>
  <c r="E3211" i="26"/>
  <c r="E3212" i="26"/>
  <c r="E3213" i="26"/>
  <c r="E3214" i="26"/>
  <c r="E3215" i="26"/>
  <c r="E3216" i="26"/>
  <c r="E3217" i="26"/>
  <c r="E3218" i="26"/>
  <c r="E3219" i="26"/>
  <c r="E3220" i="26"/>
  <c r="E3221" i="26"/>
  <c r="E3222" i="26"/>
  <c r="E3223" i="26"/>
  <c r="E3224" i="26"/>
  <c r="E3225" i="26"/>
  <c r="E3226" i="26"/>
  <c r="E3227" i="26"/>
  <c r="E3228" i="26"/>
  <c r="E3229" i="26"/>
  <c r="E3230" i="26"/>
  <c r="E3231" i="26"/>
  <c r="E3232" i="26"/>
  <c r="E3233" i="26"/>
  <c r="E3234" i="26"/>
  <c r="E3235" i="26"/>
  <c r="E3236" i="26"/>
  <c r="E3237" i="26"/>
  <c r="E3238" i="26"/>
  <c r="E3239" i="26"/>
  <c r="E3240" i="26"/>
  <c r="E3241" i="26"/>
  <c r="E3242" i="26"/>
  <c r="E3243" i="26"/>
  <c r="E3244" i="26"/>
  <c r="E3245" i="26"/>
  <c r="E3246" i="26"/>
  <c r="E3247" i="26"/>
  <c r="E3248" i="26"/>
  <c r="E3249" i="26"/>
  <c r="E3250" i="26"/>
  <c r="E3251" i="26"/>
  <c r="E3252" i="26"/>
  <c r="E3253" i="26"/>
  <c r="E3254" i="26"/>
  <c r="E3255" i="26"/>
  <c r="E3256" i="26"/>
  <c r="E3257" i="26"/>
  <c r="E3258" i="26"/>
  <c r="E3259" i="26"/>
  <c r="E3260" i="26"/>
  <c r="E3261" i="26"/>
  <c r="E3262" i="26"/>
  <c r="E3263" i="26"/>
  <c r="E3264" i="26"/>
  <c r="E3265" i="26"/>
  <c r="E3266" i="26"/>
  <c r="E3267" i="26"/>
  <c r="E3268" i="26"/>
  <c r="E3269" i="26"/>
  <c r="E3270" i="26"/>
  <c r="E3271" i="26"/>
  <c r="E3272" i="26"/>
  <c r="E3273" i="26"/>
  <c r="E3274" i="26"/>
  <c r="E3275" i="26"/>
  <c r="E3276" i="26"/>
  <c r="E3277" i="26"/>
  <c r="E3278" i="26"/>
  <c r="E3279" i="26"/>
  <c r="E3280" i="26"/>
  <c r="E3281" i="26"/>
  <c r="E3282" i="26"/>
  <c r="E3283" i="26"/>
  <c r="E3284" i="26"/>
  <c r="E3285" i="26"/>
  <c r="E3286" i="26"/>
  <c r="E3287" i="26"/>
  <c r="E3288" i="26"/>
  <c r="E3289" i="26"/>
  <c r="E3290" i="26"/>
  <c r="E3291" i="26"/>
  <c r="E3292" i="26"/>
  <c r="E3293" i="26"/>
  <c r="E3294" i="26"/>
  <c r="E3295" i="26"/>
  <c r="E3296" i="26"/>
  <c r="E3297" i="26"/>
  <c r="E3298" i="26"/>
  <c r="E3299" i="26"/>
  <c r="E3300" i="26"/>
  <c r="E3301" i="26"/>
  <c r="E3302" i="26"/>
  <c r="E3303" i="26"/>
  <c r="E3304" i="26"/>
  <c r="E3305" i="26"/>
  <c r="E3306" i="26"/>
  <c r="E3307" i="26"/>
  <c r="E3308" i="26"/>
  <c r="E3309" i="26"/>
  <c r="E3310" i="26"/>
  <c r="E3311" i="26"/>
  <c r="E3312" i="26"/>
  <c r="E3313" i="26"/>
  <c r="E3314" i="26"/>
  <c r="E3315" i="26"/>
  <c r="E3316" i="26"/>
  <c r="E3317" i="26"/>
  <c r="E3318" i="26"/>
  <c r="E3319" i="26"/>
  <c r="E3320" i="26"/>
  <c r="E3321" i="26"/>
  <c r="E3322" i="26"/>
  <c r="E3323" i="26"/>
  <c r="E3324" i="26"/>
  <c r="E3325" i="26"/>
  <c r="E3326" i="26"/>
  <c r="E3327" i="26"/>
  <c r="E3328" i="26"/>
  <c r="E3329" i="26"/>
  <c r="E3330" i="26"/>
  <c r="E3331" i="26"/>
  <c r="E3332" i="26"/>
  <c r="E3333" i="26"/>
  <c r="E3334" i="26"/>
  <c r="E3335" i="26"/>
  <c r="E3336" i="26"/>
  <c r="E3337" i="26"/>
  <c r="E3338" i="26"/>
  <c r="E3339" i="26"/>
  <c r="E3340" i="26"/>
  <c r="E3341" i="26"/>
  <c r="E3342" i="26"/>
  <c r="E3343" i="26"/>
  <c r="E3344" i="26"/>
  <c r="E3345" i="26"/>
  <c r="E3346" i="26"/>
  <c r="E3347" i="26"/>
  <c r="E3348" i="26"/>
  <c r="E3349" i="26"/>
  <c r="E3350" i="26"/>
  <c r="E3351" i="26"/>
  <c r="E3352" i="26"/>
  <c r="E3353" i="26"/>
  <c r="E3354" i="26"/>
  <c r="E3355" i="26"/>
  <c r="E3356" i="26"/>
  <c r="E3357" i="26"/>
  <c r="E3358" i="26"/>
  <c r="E3359" i="26"/>
  <c r="E3360" i="26"/>
  <c r="E3361" i="26"/>
  <c r="E3362" i="26"/>
  <c r="E3363" i="26"/>
  <c r="E3364" i="26"/>
  <c r="E3365" i="26"/>
  <c r="E3366" i="26"/>
  <c r="E3367" i="26"/>
  <c r="E3368" i="26"/>
  <c r="E3369" i="26"/>
  <c r="E3370" i="26"/>
  <c r="E3371" i="26"/>
  <c r="E3372" i="26"/>
  <c r="E3373" i="26"/>
  <c r="E3374" i="26"/>
  <c r="E3375" i="26"/>
  <c r="E3376" i="26"/>
  <c r="E3377" i="26"/>
  <c r="E3378" i="26"/>
  <c r="E3379" i="26"/>
  <c r="E3380" i="26"/>
  <c r="E3381" i="26"/>
  <c r="E3382" i="26"/>
  <c r="E3383" i="26"/>
  <c r="E3384" i="26"/>
  <c r="E3385" i="26"/>
  <c r="E3386" i="26"/>
  <c r="E3387" i="26"/>
  <c r="E3388" i="26"/>
  <c r="E3389" i="26"/>
  <c r="E3390" i="26"/>
  <c r="E3391" i="26"/>
  <c r="E3392" i="26"/>
  <c r="E3393" i="26"/>
  <c r="E3394" i="26"/>
  <c r="E3395" i="26"/>
  <c r="E3396" i="26"/>
  <c r="E3397" i="26"/>
  <c r="E3398" i="26"/>
  <c r="E3399" i="26"/>
  <c r="E3400" i="26"/>
  <c r="E3401" i="26"/>
  <c r="E3502" i="26"/>
  <c r="E3503" i="26"/>
  <c r="E3504" i="26"/>
  <c r="E3505" i="26"/>
  <c r="E3506" i="26"/>
  <c r="E3507" i="26"/>
  <c r="E3508" i="26"/>
  <c r="E3509" i="26"/>
  <c r="E3510" i="26"/>
  <c r="E3511" i="26"/>
  <c r="E3512" i="26"/>
  <c r="E3513" i="26"/>
  <c r="E3514" i="26"/>
  <c r="E3515" i="26"/>
  <c r="E3516" i="26"/>
  <c r="E3517" i="26"/>
  <c r="E3518" i="26"/>
  <c r="E3519" i="26"/>
  <c r="E3520" i="26"/>
  <c r="E3521" i="26"/>
  <c r="E3522" i="26"/>
  <c r="E3523" i="26"/>
  <c r="E3524" i="26"/>
  <c r="E3525" i="26"/>
  <c r="E3526" i="26"/>
  <c r="E3527" i="26"/>
  <c r="E3528" i="26"/>
  <c r="E3529" i="26"/>
  <c r="E3530" i="26"/>
  <c r="E3531" i="26"/>
  <c r="E3532" i="26"/>
  <c r="E3533" i="26"/>
  <c r="E3534" i="26"/>
  <c r="E3535" i="26"/>
  <c r="E3536" i="26"/>
  <c r="E3537" i="26"/>
  <c r="E3538" i="26"/>
  <c r="E3539" i="26"/>
  <c r="E3540" i="26"/>
  <c r="E3541" i="26"/>
  <c r="E3542" i="26"/>
  <c r="E3543" i="26"/>
  <c r="E3544" i="26"/>
  <c r="E3545" i="26"/>
  <c r="E3546" i="26"/>
  <c r="E3547" i="26"/>
  <c r="E3548" i="26"/>
  <c r="E3549" i="26"/>
  <c r="E3550" i="26"/>
  <c r="E3551" i="26"/>
  <c r="E3552" i="26"/>
  <c r="E3553" i="26"/>
  <c r="E3554" i="26"/>
  <c r="E3555" i="26"/>
  <c r="E3556" i="26"/>
  <c r="E3557" i="26"/>
  <c r="E3558" i="26"/>
  <c r="E3559" i="26"/>
  <c r="E3560" i="26"/>
  <c r="E3561" i="26"/>
  <c r="E3562" i="26"/>
  <c r="E3563" i="26"/>
  <c r="E3564" i="26"/>
  <c r="E3565" i="26"/>
  <c r="E3566" i="26"/>
  <c r="E3567" i="26"/>
  <c r="E3568" i="26"/>
  <c r="E3569" i="26"/>
  <c r="E3570" i="26"/>
  <c r="E3571" i="26"/>
  <c r="E3572" i="26"/>
  <c r="E3573" i="26"/>
  <c r="E3574" i="26"/>
  <c r="E3575" i="26"/>
  <c r="E3576" i="26"/>
  <c r="E3577" i="26"/>
  <c r="E3578" i="26"/>
  <c r="E3579" i="26"/>
  <c r="E3580" i="26"/>
  <c r="E3581" i="26"/>
  <c r="E3582" i="26"/>
  <c r="E3583" i="26"/>
  <c r="E3584" i="26"/>
  <c r="E3585" i="26"/>
  <c r="E3586" i="26"/>
  <c r="E3587" i="26"/>
  <c r="E3588" i="26"/>
  <c r="E3589" i="26"/>
  <c r="E3590" i="26"/>
  <c r="E3591" i="26"/>
  <c r="E3592" i="26"/>
  <c r="E3593" i="26"/>
  <c r="E3594" i="26"/>
  <c r="E3595" i="26"/>
  <c r="E3596" i="26"/>
  <c r="E3597" i="26"/>
  <c r="E3598" i="26"/>
  <c r="E3599" i="26"/>
  <c r="E3600" i="26"/>
  <c r="E3601" i="26"/>
  <c r="E3602" i="26"/>
  <c r="E3603" i="26"/>
  <c r="E3604" i="26"/>
  <c r="E3605" i="26"/>
  <c r="E3606" i="26"/>
  <c r="E3607" i="26"/>
  <c r="E3608" i="26"/>
  <c r="E3609" i="26"/>
  <c r="E3610" i="26"/>
  <c r="E3611" i="26"/>
  <c r="E3612" i="26"/>
  <c r="E3613" i="26"/>
  <c r="E3614" i="26"/>
  <c r="E3615" i="26"/>
  <c r="E3616" i="26"/>
  <c r="E3617" i="26"/>
  <c r="E3618" i="26"/>
  <c r="E3619" i="26"/>
  <c r="E3620" i="26"/>
  <c r="E3621" i="26"/>
  <c r="E3622" i="26"/>
  <c r="E3623" i="26"/>
  <c r="E3624" i="26"/>
  <c r="E3625" i="26"/>
  <c r="E3626" i="26"/>
  <c r="E3627" i="26"/>
  <c r="E3628" i="26"/>
  <c r="E3629" i="26"/>
  <c r="E3630" i="26"/>
  <c r="E3631" i="26"/>
  <c r="E3632" i="26"/>
  <c r="E3633" i="26"/>
  <c r="E3634" i="26"/>
  <c r="E3635" i="26"/>
  <c r="E3636" i="26"/>
  <c r="E3637" i="26"/>
  <c r="E3638" i="26"/>
  <c r="E3639" i="26"/>
  <c r="E3640" i="26"/>
  <c r="E3641" i="26"/>
  <c r="E3642" i="26"/>
  <c r="E3643" i="26"/>
  <c r="E3644" i="26"/>
  <c r="E3645" i="26"/>
  <c r="E3646" i="26"/>
  <c r="E3647" i="26"/>
  <c r="E3648" i="26"/>
  <c r="E3649" i="26"/>
  <c r="E3650" i="26"/>
  <c r="E3651" i="26"/>
  <c r="E3652" i="26"/>
  <c r="E3653" i="26"/>
  <c r="E3654" i="26"/>
  <c r="E3655" i="26"/>
  <c r="E3656" i="26"/>
  <c r="E3657" i="26"/>
  <c r="E3658" i="26"/>
  <c r="E3659" i="26"/>
  <c r="E3660" i="26"/>
  <c r="E3661" i="26"/>
  <c r="E3662" i="26"/>
  <c r="E3663" i="26"/>
  <c r="E3664" i="26"/>
  <c r="E3665" i="26"/>
  <c r="E3666" i="26"/>
  <c r="E3667" i="26"/>
  <c r="E3668" i="26"/>
  <c r="E3669" i="26"/>
  <c r="E3670" i="26"/>
  <c r="E3671" i="26"/>
  <c r="E3672" i="26"/>
  <c r="E3673" i="26"/>
  <c r="E3674" i="26"/>
  <c r="E3675" i="26"/>
  <c r="E3676" i="26"/>
  <c r="E3677" i="26"/>
  <c r="E3678" i="26"/>
  <c r="E3679" i="26"/>
  <c r="E3680" i="26"/>
  <c r="E3681" i="26"/>
  <c r="E3682" i="26"/>
  <c r="E3683" i="26"/>
  <c r="E3684" i="26"/>
  <c r="E3685" i="26"/>
  <c r="E3686" i="26"/>
  <c r="E3687" i="26"/>
  <c r="E3688" i="26"/>
  <c r="E3689" i="26"/>
  <c r="E3690" i="26"/>
  <c r="E3691" i="26"/>
  <c r="E3692" i="26"/>
  <c r="E3693" i="26"/>
  <c r="E3694" i="26"/>
  <c r="E3695" i="26"/>
  <c r="E3696" i="26"/>
  <c r="E3697" i="26"/>
  <c r="E3698" i="26"/>
  <c r="E3699" i="26"/>
  <c r="E3700" i="26"/>
  <c r="E3701" i="26"/>
  <c r="E3702" i="26"/>
  <c r="E3703" i="26"/>
  <c r="E3704" i="26"/>
  <c r="E3705" i="26"/>
  <c r="E3706" i="26"/>
  <c r="E3707" i="26"/>
  <c r="E3708" i="26"/>
  <c r="E3709" i="26"/>
  <c r="E3710" i="26"/>
  <c r="E3711" i="26"/>
  <c r="E3712" i="26"/>
  <c r="E3713" i="26"/>
  <c r="E3714" i="26"/>
  <c r="E3715" i="26"/>
  <c r="E3716" i="26"/>
  <c r="E3717" i="26"/>
  <c r="E3718" i="26"/>
  <c r="E3719" i="26"/>
  <c r="E3720" i="26"/>
  <c r="E3721" i="26"/>
  <c r="E3722" i="26"/>
  <c r="E3723" i="26"/>
  <c r="E3724" i="26"/>
  <c r="E3725" i="26"/>
  <c r="E3726" i="26"/>
  <c r="E3727" i="26"/>
  <c r="E3728" i="26"/>
  <c r="E3729" i="26"/>
  <c r="E3730" i="26"/>
  <c r="E3731" i="26"/>
  <c r="E3732" i="26"/>
  <c r="E3733" i="26"/>
  <c r="E3734" i="26"/>
  <c r="E3735" i="26"/>
  <c r="E3736" i="26"/>
  <c r="E3737" i="26"/>
  <c r="E3738" i="26"/>
  <c r="E3739" i="26"/>
  <c r="E3740" i="26"/>
  <c r="E3741" i="26"/>
  <c r="E3742" i="26"/>
  <c r="E3743" i="26"/>
  <c r="E3744" i="26"/>
  <c r="E3745" i="26"/>
  <c r="E3746" i="26"/>
  <c r="E3747" i="26"/>
  <c r="E3748" i="26"/>
  <c r="E3749" i="26"/>
  <c r="E3750" i="26"/>
  <c r="E3751" i="26"/>
  <c r="E3752" i="26"/>
  <c r="E3753" i="26"/>
  <c r="E3754" i="26"/>
  <c r="E3755" i="26"/>
  <c r="E3756" i="26"/>
  <c r="E3757" i="26"/>
  <c r="E3758" i="26"/>
  <c r="E3759" i="26"/>
  <c r="E3760" i="26"/>
  <c r="E3761" i="26"/>
  <c r="E3762" i="26"/>
  <c r="E3763" i="26"/>
  <c r="E3764" i="26"/>
  <c r="E3765" i="26"/>
  <c r="E3766" i="26"/>
  <c r="E3767" i="26"/>
  <c r="E3768" i="26"/>
  <c r="E3769" i="26"/>
  <c r="E3770" i="26"/>
  <c r="E3771" i="26"/>
  <c r="E3772" i="26"/>
  <c r="E3773" i="26"/>
  <c r="E3774" i="26"/>
  <c r="E3775" i="26"/>
  <c r="E3776" i="26"/>
  <c r="E3777" i="26"/>
  <c r="E3778" i="26"/>
  <c r="E3779" i="26"/>
  <c r="E3780" i="26"/>
  <c r="E3781" i="26"/>
  <c r="E3782" i="26"/>
  <c r="E3783" i="26"/>
  <c r="E3784" i="26"/>
  <c r="E3785" i="26"/>
  <c r="E3786" i="26"/>
  <c r="E3787" i="26"/>
  <c r="E3788" i="26"/>
  <c r="E3789" i="26"/>
  <c r="E3790" i="26"/>
  <c r="E3791" i="26"/>
  <c r="E3792" i="26"/>
  <c r="E3793" i="26"/>
  <c r="E3794" i="26"/>
  <c r="E3795" i="26"/>
  <c r="E3796" i="26"/>
  <c r="E3797" i="26"/>
  <c r="E3798" i="26"/>
  <c r="E3799" i="26"/>
  <c r="E3800" i="26"/>
  <c r="E3801" i="26"/>
  <c r="E3802" i="26"/>
  <c r="E3803" i="26"/>
  <c r="E3804" i="26"/>
  <c r="E3805" i="26"/>
  <c r="E3806" i="26"/>
  <c r="E3807" i="26"/>
  <c r="E3808" i="26"/>
  <c r="E3809" i="26"/>
  <c r="E3810" i="26"/>
  <c r="E3811" i="26"/>
  <c r="E3812" i="26"/>
  <c r="E3813" i="26"/>
  <c r="E3814" i="26"/>
  <c r="E3815" i="26"/>
  <c r="E3816" i="26"/>
  <c r="E3817" i="26"/>
  <c r="E3818" i="26"/>
  <c r="E3819" i="26"/>
  <c r="E3820" i="26"/>
  <c r="E3821" i="26"/>
  <c r="E3822" i="26"/>
  <c r="E3823" i="26"/>
  <c r="E3824" i="26"/>
  <c r="E3825" i="26"/>
  <c r="E3826" i="26"/>
  <c r="E3827" i="26"/>
  <c r="E3828" i="26"/>
  <c r="E3829" i="26"/>
  <c r="E3830" i="26"/>
  <c r="E3831" i="26"/>
  <c r="E3832" i="26"/>
  <c r="E3833" i="26"/>
  <c r="E3834" i="26"/>
  <c r="E3835" i="26"/>
  <c r="E3836" i="26"/>
  <c r="E3837" i="26"/>
  <c r="E3838" i="26"/>
  <c r="E3839" i="26"/>
  <c r="E3840" i="26"/>
  <c r="E3841" i="26"/>
  <c r="E3842" i="26"/>
  <c r="E3843" i="26"/>
  <c r="E3844" i="26"/>
  <c r="E3845" i="26"/>
  <c r="E3846" i="26"/>
  <c r="E3847" i="26"/>
  <c r="E3848" i="26"/>
  <c r="E3849" i="26"/>
  <c r="E3850" i="26"/>
  <c r="E3851" i="26"/>
  <c r="E3852" i="26"/>
  <c r="E3853" i="26"/>
  <c r="E3854" i="26"/>
  <c r="E3855" i="26"/>
  <c r="E3856" i="26"/>
  <c r="E3857" i="26"/>
  <c r="E3858" i="26"/>
  <c r="E3859" i="26"/>
  <c r="E3860" i="26"/>
  <c r="E3861" i="26"/>
  <c r="E3862" i="26"/>
  <c r="E3863" i="26"/>
  <c r="E3864" i="26"/>
  <c r="E3865" i="26"/>
  <c r="E3866" i="26"/>
  <c r="E3867" i="26"/>
  <c r="E3868" i="26"/>
  <c r="E3869" i="26"/>
  <c r="E3870" i="26"/>
  <c r="E3871" i="26"/>
  <c r="E3872" i="26"/>
  <c r="E3873" i="26"/>
  <c r="E3874" i="26"/>
  <c r="E3875" i="26"/>
  <c r="E3876" i="26"/>
  <c r="E3877" i="26"/>
  <c r="E3878" i="26"/>
  <c r="E3879" i="26"/>
  <c r="E3880" i="26"/>
  <c r="E3881" i="26"/>
  <c r="E3882" i="26"/>
  <c r="E3883" i="26"/>
  <c r="E3884" i="26"/>
  <c r="E3885" i="26"/>
  <c r="E3886" i="26"/>
  <c r="E3887" i="26"/>
  <c r="E3888" i="26"/>
  <c r="E3889" i="26"/>
  <c r="E3890" i="26"/>
  <c r="E3891" i="26"/>
  <c r="E3892" i="26"/>
  <c r="E3893" i="26"/>
  <c r="E3894" i="26"/>
  <c r="E3895" i="26"/>
  <c r="E3896" i="26"/>
  <c r="E3897" i="26"/>
  <c r="E3898" i="26"/>
  <c r="E3899" i="26"/>
  <c r="E3900" i="26"/>
  <c r="E3901" i="26"/>
  <c r="E381" i="26"/>
  <c r="E380" i="26"/>
  <c r="E379" i="26"/>
  <c r="E378" i="26"/>
  <c r="E377" i="26"/>
  <c r="E376" i="26"/>
  <c r="E375" i="26"/>
  <c r="E374" i="26"/>
  <c r="E373" i="26"/>
  <c r="E372" i="26"/>
  <c r="E371" i="26"/>
  <c r="E370" i="26"/>
  <c r="E369" i="26"/>
  <c r="E368" i="26"/>
  <c r="E367" i="26"/>
  <c r="E366" i="26"/>
  <c r="E365" i="26"/>
  <c r="E364" i="26"/>
  <c r="E363" i="26"/>
  <c r="E362" i="26"/>
  <c r="E361" i="26"/>
  <c r="E360" i="26"/>
  <c r="E359" i="26"/>
  <c r="E358" i="26"/>
  <c r="E357" i="26"/>
  <c r="E356" i="26"/>
  <c r="E355" i="26"/>
  <c r="E354" i="26"/>
  <c r="E353" i="26"/>
  <c r="E352" i="26"/>
  <c r="E351" i="26"/>
  <c r="E350" i="26"/>
  <c r="E349" i="26"/>
  <c r="E348" i="26"/>
  <c r="E347" i="26"/>
  <c r="E346" i="26"/>
  <c r="E345" i="26"/>
  <c r="E344" i="26"/>
  <c r="E343" i="26"/>
  <c r="E342" i="26"/>
  <c r="E341" i="26"/>
  <c r="E340" i="26"/>
  <c r="E339" i="26"/>
  <c r="E338" i="26"/>
  <c r="E337" i="26"/>
  <c r="E336" i="26"/>
  <c r="E335" i="26"/>
  <c r="E334" i="26"/>
  <c r="E333" i="26"/>
  <c r="E332" i="26"/>
  <c r="E331" i="26"/>
  <c r="E330" i="26"/>
  <c r="E329" i="26"/>
  <c r="E328" i="26"/>
  <c r="E327" i="26"/>
  <c r="E326" i="26"/>
  <c r="E325" i="26"/>
  <c r="E324" i="26"/>
  <c r="E323" i="26"/>
  <c r="E322" i="26"/>
  <c r="E321" i="26"/>
  <c r="E320" i="26"/>
  <c r="E319" i="26"/>
  <c r="E318" i="26"/>
  <c r="E317" i="26"/>
  <c r="E316" i="26"/>
  <c r="E315" i="26"/>
  <c r="E314" i="26"/>
  <c r="E313" i="26"/>
  <c r="E312" i="26"/>
  <c r="E311" i="26"/>
  <c r="E310" i="26"/>
  <c r="E309" i="26"/>
  <c r="E308" i="26"/>
  <c r="E307" i="26"/>
  <c r="E306" i="26"/>
  <c r="E305" i="26"/>
  <c r="E304" i="26"/>
  <c r="E303" i="26"/>
  <c r="E302" i="26"/>
  <c r="E301" i="26"/>
  <c r="E300" i="26"/>
  <c r="E299" i="26"/>
  <c r="E298" i="26"/>
  <c r="E297" i="26"/>
  <c r="E296" i="26"/>
  <c r="E295" i="26"/>
  <c r="E294" i="26"/>
  <c r="E293" i="26"/>
  <c r="E292" i="26"/>
  <c r="E291" i="26"/>
  <c r="E290" i="26"/>
  <c r="E289" i="26"/>
  <c r="E288" i="26"/>
  <c r="E287" i="26"/>
  <c r="E286" i="26"/>
  <c r="E285" i="26"/>
  <c r="E284" i="26"/>
  <c r="E283" i="26"/>
  <c r="E282" i="26"/>
  <c r="E281" i="26"/>
  <c r="E280" i="26"/>
  <c r="E279" i="26"/>
  <c r="E278" i="26"/>
  <c r="E277" i="26"/>
  <c r="E276" i="26"/>
  <c r="E275" i="26"/>
  <c r="E274" i="26"/>
  <c r="E273" i="26"/>
  <c r="E272" i="26"/>
  <c r="E271" i="26"/>
  <c r="E270" i="26"/>
  <c r="E269" i="26"/>
  <c r="E268" i="26"/>
  <c r="E267" i="26"/>
  <c r="E266" i="26"/>
  <c r="E265" i="26"/>
  <c r="E264" i="26"/>
  <c r="E263" i="26"/>
  <c r="E262" i="26"/>
  <c r="E261" i="26"/>
  <c r="E260" i="26"/>
  <c r="E259" i="26"/>
  <c r="E258" i="26"/>
  <c r="E257" i="26"/>
  <c r="E256" i="26"/>
  <c r="E255" i="26"/>
  <c r="E254" i="26"/>
  <c r="E253" i="26"/>
  <c r="E252" i="26"/>
  <c r="E251" i="26"/>
  <c r="E250" i="26"/>
  <c r="E249" i="26"/>
  <c r="E248" i="26"/>
  <c r="E247" i="26"/>
  <c r="E246" i="26"/>
  <c r="E245" i="26"/>
  <c r="E244" i="26"/>
  <c r="E243" i="26"/>
  <c r="E242" i="26"/>
  <c r="E241" i="26"/>
  <c r="E240" i="26"/>
  <c r="E239" i="26"/>
  <c r="E238" i="26"/>
  <c r="E237" i="26"/>
  <c r="E236" i="26"/>
  <c r="E235" i="26"/>
  <c r="E234" i="26"/>
  <c r="E233" i="26"/>
  <c r="E232" i="26"/>
  <c r="E231" i="26"/>
  <c r="E230" i="26"/>
  <c r="E229" i="26"/>
  <c r="E228" i="26"/>
  <c r="E227" i="26"/>
  <c r="E226" i="26"/>
  <c r="E225" i="26"/>
  <c r="E224" i="26"/>
  <c r="E223" i="26"/>
  <c r="E222" i="26"/>
  <c r="E221" i="26"/>
  <c r="E220" i="26"/>
  <c r="E219" i="26"/>
  <c r="E218" i="26"/>
  <c r="E217" i="26"/>
  <c r="E216" i="26"/>
  <c r="E215" i="26"/>
  <c r="E214" i="26"/>
  <c r="E213" i="26"/>
  <c r="E212" i="26"/>
  <c r="E211" i="26"/>
  <c r="E210" i="26"/>
  <c r="E209" i="26"/>
  <c r="E208" i="26"/>
  <c r="E207" i="26"/>
  <c r="E206" i="26"/>
  <c r="E205" i="26"/>
  <c r="E204" i="26"/>
  <c r="E203" i="26"/>
  <c r="E202" i="26"/>
  <c r="E201" i="26"/>
  <c r="E200" i="26"/>
  <c r="E199" i="26"/>
  <c r="E198" i="26"/>
  <c r="E197" i="26"/>
  <c r="E196" i="26"/>
  <c r="E195" i="26"/>
  <c r="E194" i="26"/>
  <c r="E193" i="26"/>
  <c r="E192" i="26"/>
  <c r="E191" i="26"/>
  <c r="E190" i="26"/>
  <c r="E189" i="26"/>
  <c r="E188" i="26"/>
  <c r="E187" i="26"/>
  <c r="E186" i="26"/>
  <c r="E185" i="26"/>
  <c r="E184" i="26"/>
  <c r="E183" i="26"/>
  <c r="E182" i="26"/>
  <c r="E181" i="26"/>
  <c r="E180" i="26"/>
  <c r="E179" i="26"/>
  <c r="E178" i="26"/>
  <c r="E177" i="26"/>
  <c r="E176" i="26"/>
  <c r="E175" i="26"/>
  <c r="E174" i="26"/>
  <c r="E173" i="26"/>
  <c r="E172" i="26"/>
  <c r="E171" i="26"/>
  <c r="E170" i="26"/>
  <c r="E169" i="26"/>
  <c r="E168" i="26"/>
  <c r="E167" i="26"/>
  <c r="E166" i="26"/>
  <c r="E165" i="26"/>
  <c r="E164" i="26"/>
  <c r="E163" i="26"/>
  <c r="E162" i="26"/>
  <c r="E161" i="26"/>
  <c r="E160" i="26"/>
  <c r="E159" i="26"/>
  <c r="E158" i="26"/>
  <c r="E157" i="26"/>
  <c r="E156" i="26"/>
  <c r="E155" i="26"/>
  <c r="E154" i="26"/>
  <c r="E153" i="26"/>
  <c r="E152" i="26"/>
  <c r="E151" i="26"/>
  <c r="E150" i="26"/>
  <c r="E149" i="26"/>
  <c r="E148" i="26"/>
  <c r="E147" i="26"/>
  <c r="E146" i="26"/>
  <c r="E145" i="26"/>
  <c r="E144" i="26"/>
  <c r="E143" i="26"/>
  <c r="E142" i="26"/>
  <c r="E141" i="26"/>
  <c r="E140" i="26"/>
  <c r="E139" i="26"/>
  <c r="E138" i="26"/>
  <c r="E137" i="26"/>
  <c r="E136" i="26"/>
  <c r="E135" i="26"/>
  <c r="E134" i="26"/>
  <c r="E133" i="26"/>
  <c r="E132" i="26"/>
  <c r="E131" i="26"/>
  <c r="E130" i="26"/>
  <c r="E129" i="26"/>
  <c r="E128" i="26"/>
  <c r="E127" i="26"/>
  <c r="E126" i="26"/>
  <c r="E125" i="26"/>
  <c r="E124" i="26"/>
  <c r="E123" i="26"/>
  <c r="E122" i="26"/>
  <c r="E121" i="26"/>
  <c r="E120" i="26"/>
  <c r="E119" i="26"/>
  <c r="E118" i="26"/>
  <c r="E117" i="26"/>
  <c r="E116" i="26"/>
  <c r="E115" i="26"/>
  <c r="E114" i="26"/>
  <c r="E113" i="26"/>
  <c r="E112" i="26"/>
  <c r="E111" i="26"/>
  <c r="E110" i="26"/>
  <c r="E109" i="26"/>
  <c r="E108" i="26"/>
  <c r="E107" i="26"/>
  <c r="E106" i="26"/>
  <c r="E105" i="26"/>
  <c r="E104" i="26"/>
  <c r="E103" i="26"/>
  <c r="E102" i="26"/>
  <c r="E101" i="26"/>
  <c r="E100" i="26"/>
  <c r="E99" i="26"/>
  <c r="E98" i="26"/>
  <c r="E97" i="26"/>
  <c r="E96" i="26"/>
  <c r="E95" i="26"/>
  <c r="E94" i="26"/>
  <c r="E93" i="26"/>
  <c r="E92" i="26"/>
  <c r="E91" i="26"/>
  <c r="E90" i="26"/>
  <c r="E89" i="26"/>
  <c r="E88" i="26"/>
  <c r="E87" i="26"/>
  <c r="E86" i="26"/>
  <c r="E85" i="26"/>
  <c r="E84" i="26"/>
  <c r="E83" i="26"/>
  <c r="E82" i="26"/>
  <c r="E81" i="26"/>
  <c r="E80" i="26"/>
  <c r="E79" i="26"/>
  <c r="E78" i="26"/>
  <c r="E77" i="26"/>
  <c r="E76" i="26"/>
  <c r="E75" i="26"/>
  <c r="E74" i="26"/>
  <c r="E73" i="26"/>
  <c r="E72" i="26"/>
  <c r="E71" i="26"/>
  <c r="E70" i="26"/>
  <c r="E69" i="26"/>
  <c r="E68" i="26"/>
  <c r="E67" i="26"/>
  <c r="E66" i="26"/>
  <c r="E65" i="26"/>
  <c r="E64" i="26"/>
  <c r="E63" i="26"/>
  <c r="E62" i="26"/>
  <c r="E61" i="26"/>
  <c r="E60" i="26"/>
  <c r="E59" i="26"/>
  <c r="E58" i="26"/>
  <c r="E57" i="26"/>
  <c r="E56" i="26"/>
  <c r="E55" i="26"/>
  <c r="E54" i="26"/>
  <c r="E53" i="26"/>
  <c r="E52" i="26"/>
  <c r="E51" i="26"/>
  <c r="E50" i="26"/>
  <c r="E49" i="26"/>
  <c r="E48" i="26"/>
  <c r="E47" i="26"/>
  <c r="E46" i="26"/>
  <c r="E45" i="26"/>
  <c r="E44" i="26"/>
  <c r="E43" i="26"/>
  <c r="E42" i="26"/>
  <c r="E41" i="26"/>
  <c r="E40" i="26"/>
  <c r="E39" i="26"/>
  <c r="E38" i="26"/>
  <c r="E37" i="26"/>
  <c r="E36" i="26"/>
  <c r="E35" i="26"/>
  <c r="E34" i="26"/>
  <c r="E33" i="26"/>
  <c r="E32" i="26"/>
  <c r="E31" i="26"/>
  <c r="E30" i="26"/>
  <c r="E29" i="26"/>
  <c r="E28" i="26"/>
  <c r="E27" i="26"/>
  <c r="E26" i="26"/>
  <c r="E25" i="26"/>
  <c r="E24" i="26"/>
  <c r="E23" i="26"/>
  <c r="E22" i="26"/>
  <c r="E21" i="26"/>
  <c r="E20" i="26"/>
  <c r="E19" i="26"/>
  <c r="E18" i="26"/>
  <c r="E17" i="26"/>
  <c r="E16" i="26"/>
  <c r="E15" i="26"/>
  <c r="E14" i="26"/>
  <c r="E13" i="26"/>
  <c r="E12" i="26"/>
  <c r="E11" i="26"/>
  <c r="E10" i="26"/>
  <c r="E9" i="26"/>
  <c r="E8" i="26"/>
  <c r="E7" i="26"/>
  <c r="E6" i="26"/>
  <c r="E5" i="26"/>
  <c r="E4" i="26"/>
  <c r="E3" i="26"/>
  <c r="E2" i="26"/>
  <c r="D22" i="14" l="1"/>
  <c r="C22" i="14" s="1"/>
  <c r="D23" i="14"/>
  <c r="C23" i="14" s="1"/>
  <c r="D24" i="14"/>
  <c r="C24" i="14" s="1"/>
  <c r="D25" i="14"/>
  <c r="C25" i="14" s="1"/>
  <c r="D26" i="14"/>
  <c r="C26" i="14" s="1"/>
  <c r="D27" i="14"/>
  <c r="C27" i="14" s="1"/>
  <c r="D28" i="14"/>
  <c r="C28" i="14" s="1"/>
  <c r="D29" i="14"/>
  <c r="C29" i="14" s="1"/>
  <c r="D30" i="14"/>
  <c r="C30" i="14" s="1"/>
  <c r="D31" i="14"/>
  <c r="C31" i="14" s="1"/>
  <c r="D32" i="14"/>
  <c r="C32" i="14" s="1"/>
  <c r="D33" i="14"/>
  <c r="C33" i="14" s="1"/>
  <c r="D34" i="14"/>
  <c r="C34" i="14" s="1"/>
  <c r="D35" i="14"/>
  <c r="C35" i="14" s="1"/>
  <c r="D36" i="14"/>
  <c r="C36" i="14" s="1"/>
  <c r="D37" i="14"/>
  <c r="C37" i="14" s="1"/>
  <c r="D38" i="14"/>
  <c r="C38" i="14" s="1"/>
  <c r="D39" i="14"/>
  <c r="C39" i="14" s="1"/>
  <c r="D40" i="14"/>
  <c r="C40" i="14" s="1"/>
  <c r="D41" i="14"/>
  <c r="C41" i="14" s="1"/>
  <c r="D42" i="14"/>
  <c r="C42" i="14" s="1"/>
  <c r="D43" i="14"/>
  <c r="C43" i="14" s="1"/>
  <c r="D44" i="14"/>
  <c r="C44" i="14" s="1"/>
  <c r="D45" i="14"/>
  <c r="C45" i="14" s="1"/>
  <c r="D46" i="14"/>
  <c r="C46" i="14" s="1"/>
  <c r="D47" i="14"/>
  <c r="C47" i="14" s="1"/>
  <c r="D48" i="14"/>
  <c r="C48" i="14" s="1"/>
  <c r="D49" i="14"/>
  <c r="C49" i="14" s="1"/>
  <c r="D50" i="14"/>
  <c r="C50" i="14" s="1"/>
  <c r="D51" i="14"/>
  <c r="C51" i="14" s="1"/>
  <c r="D52" i="14"/>
  <c r="C52" i="14" s="1"/>
  <c r="D53" i="14"/>
  <c r="C53" i="14" s="1"/>
  <c r="D54" i="14"/>
  <c r="C54" i="14" s="1"/>
  <c r="D55" i="14"/>
  <c r="C55" i="14" s="1"/>
  <c r="D56" i="14"/>
  <c r="C56" i="14" s="1"/>
  <c r="D57" i="14"/>
  <c r="C57" i="14" s="1"/>
  <c r="D58" i="14"/>
  <c r="C58" i="14" s="1"/>
  <c r="D59" i="14"/>
  <c r="C59" i="14" s="1"/>
  <c r="D60" i="14"/>
  <c r="C60" i="14" s="1"/>
  <c r="D61" i="14"/>
  <c r="C61" i="14" s="1"/>
  <c r="D62" i="14"/>
  <c r="C62" i="14" s="1"/>
  <c r="D63" i="14"/>
  <c r="C63" i="14" s="1"/>
  <c r="D64" i="14"/>
  <c r="C64" i="14" s="1"/>
  <c r="D65" i="14"/>
  <c r="C65" i="14" s="1"/>
  <c r="D66" i="14"/>
  <c r="C66" i="14" s="1"/>
  <c r="D67" i="14"/>
  <c r="C67" i="14" s="1"/>
  <c r="D68" i="14"/>
  <c r="C68" i="14" s="1"/>
  <c r="D69" i="14"/>
  <c r="C69" i="14" s="1"/>
  <c r="D70" i="14"/>
  <c r="C70" i="14" s="1"/>
  <c r="D71" i="14"/>
  <c r="C71" i="14" s="1"/>
  <c r="D72" i="14"/>
  <c r="C72" i="14" s="1"/>
  <c r="D73" i="14"/>
  <c r="C73" i="14" s="1"/>
  <c r="D74" i="14"/>
  <c r="C74" i="14" s="1"/>
  <c r="D75" i="14"/>
  <c r="C75" i="14" s="1"/>
  <c r="D76" i="14"/>
  <c r="C76" i="14" s="1"/>
  <c r="D77" i="14"/>
  <c r="C77" i="14" s="1"/>
  <c r="D78" i="14"/>
  <c r="C78" i="14" s="1"/>
  <c r="D79" i="14"/>
  <c r="C79" i="14" s="1"/>
  <c r="D80" i="14"/>
  <c r="C80" i="14" s="1"/>
  <c r="D81" i="14"/>
  <c r="C81" i="14" s="1"/>
  <c r="D82" i="14"/>
  <c r="C82" i="14" s="1"/>
  <c r="D83" i="14"/>
  <c r="C83" i="14" s="1"/>
  <c r="D84" i="14"/>
  <c r="C84" i="14" s="1"/>
  <c r="D85" i="14"/>
  <c r="C85" i="14" s="1"/>
  <c r="D86" i="14"/>
  <c r="C86" i="14" s="1"/>
  <c r="D87" i="14"/>
  <c r="C87" i="14" s="1"/>
  <c r="D88" i="14"/>
  <c r="C88" i="14" s="1"/>
  <c r="D89" i="14"/>
  <c r="C89" i="14" s="1"/>
  <c r="D90" i="14"/>
  <c r="C90" i="14" s="1"/>
  <c r="D91" i="14"/>
  <c r="C91" i="14" s="1"/>
  <c r="D92" i="14"/>
  <c r="C92" i="14" s="1"/>
  <c r="D93" i="14"/>
  <c r="C93" i="14" s="1"/>
  <c r="D94" i="14"/>
  <c r="C94" i="14" s="1"/>
  <c r="D95" i="14"/>
  <c r="C95" i="14" s="1"/>
  <c r="D96" i="14"/>
  <c r="C96" i="14" s="1"/>
  <c r="D97" i="14"/>
  <c r="C97" i="14" s="1"/>
  <c r="D98" i="14"/>
  <c r="C98" i="14" s="1"/>
  <c r="D99" i="14"/>
  <c r="C99" i="14" s="1"/>
  <c r="D100" i="14"/>
  <c r="C100" i="14" s="1"/>
  <c r="D101" i="14"/>
  <c r="C101" i="14" s="1"/>
  <c r="D102" i="14"/>
  <c r="C102" i="14" s="1"/>
  <c r="D103" i="14"/>
  <c r="C103" i="14" s="1"/>
  <c r="D104" i="14"/>
  <c r="C104" i="14" s="1"/>
  <c r="D105" i="14"/>
  <c r="C105" i="14" s="1"/>
  <c r="D106" i="14"/>
  <c r="C106" i="14" s="1"/>
  <c r="D107" i="14"/>
  <c r="C107" i="14" s="1"/>
  <c r="D108" i="14"/>
  <c r="C108" i="14" s="1"/>
  <c r="D109" i="14"/>
  <c r="C109" i="14" s="1"/>
  <c r="D110" i="14"/>
  <c r="C110" i="14" s="1"/>
  <c r="D111" i="14"/>
  <c r="C111" i="14" s="1"/>
  <c r="D112" i="14"/>
  <c r="C112" i="14" s="1"/>
  <c r="D113" i="14"/>
  <c r="C113" i="14" s="1"/>
  <c r="D114" i="14"/>
  <c r="C114" i="14" s="1"/>
  <c r="D115" i="14"/>
  <c r="C115" i="14" s="1"/>
  <c r="D116" i="14"/>
  <c r="C116" i="14" s="1"/>
  <c r="D117" i="14"/>
  <c r="C117" i="14" s="1"/>
  <c r="D118" i="14"/>
  <c r="C118" i="14" s="1"/>
  <c r="D119" i="14"/>
  <c r="C119" i="14" s="1"/>
  <c r="D120" i="14"/>
  <c r="C120" i="14" s="1"/>
  <c r="D121" i="14"/>
  <c r="C121" i="14" s="1"/>
  <c r="D122" i="14"/>
  <c r="C122" i="14" s="1"/>
  <c r="D123" i="14"/>
  <c r="C123" i="14" s="1"/>
  <c r="D124" i="14"/>
  <c r="C124" i="14" s="1"/>
  <c r="D125" i="14"/>
  <c r="C125" i="14" s="1"/>
  <c r="D126" i="14"/>
  <c r="C126" i="14" s="1"/>
  <c r="D127" i="14"/>
  <c r="C127" i="14" s="1"/>
  <c r="D128" i="14"/>
  <c r="C128" i="14" s="1"/>
  <c r="D129" i="14"/>
  <c r="C129" i="14" s="1"/>
  <c r="D130" i="14"/>
  <c r="C130" i="14" s="1"/>
  <c r="D131" i="14"/>
  <c r="C131" i="14" s="1"/>
  <c r="D132" i="14"/>
  <c r="C132" i="14" s="1"/>
  <c r="D133" i="14"/>
  <c r="C133" i="14" s="1"/>
  <c r="D134" i="14"/>
  <c r="C134" i="14" s="1"/>
  <c r="D135" i="14"/>
  <c r="C135" i="14" s="1"/>
  <c r="D136" i="14"/>
  <c r="C136" i="14" s="1"/>
  <c r="D137" i="14"/>
  <c r="C137" i="14" s="1"/>
  <c r="D138" i="14"/>
  <c r="C138" i="14" s="1"/>
  <c r="D139" i="14"/>
  <c r="C139" i="14" s="1"/>
  <c r="D140" i="14"/>
  <c r="C140" i="14" s="1"/>
  <c r="D141" i="14"/>
  <c r="C141" i="14" s="1"/>
  <c r="D21" i="14"/>
  <c r="C21" i="14" s="1"/>
  <c r="D20" i="14"/>
  <c r="C20" i="14" s="1"/>
  <c r="D19" i="14"/>
  <c r="C19" i="14" s="1"/>
  <c r="D18" i="14"/>
  <c r="C18" i="14" s="1"/>
  <c r="D17" i="14"/>
  <c r="C17" i="14" s="1"/>
  <c r="D16" i="14"/>
  <c r="C16" i="14" s="1"/>
  <c r="D15" i="14"/>
  <c r="C15" i="14" s="1"/>
  <c r="D14" i="14"/>
  <c r="C14" i="14" s="1"/>
  <c r="D13" i="14"/>
  <c r="C13" i="14" s="1"/>
  <c r="D12" i="14"/>
  <c r="C12" i="14" s="1"/>
  <c r="D11" i="14"/>
  <c r="C11" i="14" s="1"/>
  <c r="D10" i="14"/>
  <c r="C10" i="14" s="1"/>
  <c r="D9" i="14"/>
  <c r="C9" i="14" s="1"/>
  <c r="D8" i="14"/>
  <c r="C8" i="14" s="1"/>
  <c r="D7" i="14"/>
  <c r="C7" i="14" s="1"/>
  <c r="D6" i="14"/>
  <c r="C6" i="14" s="1"/>
  <c r="D5" i="14"/>
  <c r="C5" i="14" s="1"/>
  <c r="D4" i="14"/>
  <c r="C4" i="14" s="1"/>
  <c r="D3" i="14"/>
  <c r="C3" i="14" s="1"/>
  <c r="D2" i="14"/>
  <c r="C2" i="14" s="1"/>
  <c r="D22" i="16"/>
  <c r="C22" i="16" s="1"/>
  <c r="D23" i="16"/>
  <c r="C23" i="16" s="1"/>
  <c r="D24" i="16"/>
  <c r="C24" i="16" s="1"/>
  <c r="D25" i="16"/>
  <c r="C25" i="16" s="1"/>
  <c r="D26" i="16"/>
  <c r="C26" i="16" s="1"/>
  <c r="D27" i="16"/>
  <c r="C27" i="16" s="1"/>
  <c r="D28" i="16"/>
  <c r="C28" i="16" s="1"/>
  <c r="D29" i="16"/>
  <c r="C29" i="16" s="1"/>
  <c r="D30" i="16"/>
  <c r="C30" i="16" s="1"/>
  <c r="D31" i="16"/>
  <c r="C31" i="16" s="1"/>
  <c r="D32" i="16"/>
  <c r="C32" i="16" s="1"/>
  <c r="D33" i="16"/>
  <c r="C33" i="16" s="1"/>
  <c r="D34" i="16"/>
  <c r="C34" i="16" s="1"/>
  <c r="D35" i="16"/>
  <c r="C35" i="16" s="1"/>
  <c r="D36" i="16"/>
  <c r="C36" i="16" s="1"/>
  <c r="D37" i="16"/>
  <c r="C37" i="16" s="1"/>
  <c r="D38" i="16"/>
  <c r="C38" i="16" s="1"/>
  <c r="D39" i="16"/>
  <c r="C39" i="16" s="1"/>
  <c r="D40" i="16"/>
  <c r="C40" i="16" s="1"/>
  <c r="D41" i="16"/>
  <c r="C41" i="16" s="1"/>
  <c r="D42" i="16"/>
  <c r="C42" i="16" s="1"/>
  <c r="D43" i="16"/>
  <c r="C43" i="16" s="1"/>
  <c r="D44" i="16"/>
  <c r="C44" i="16" s="1"/>
  <c r="D45" i="16"/>
  <c r="C45" i="16" s="1"/>
  <c r="D46" i="16"/>
  <c r="C46" i="16" s="1"/>
  <c r="D47" i="16"/>
  <c r="C47" i="16" s="1"/>
  <c r="D48" i="16"/>
  <c r="C48" i="16" s="1"/>
  <c r="D49" i="16"/>
  <c r="C49" i="16" s="1"/>
  <c r="D50" i="16"/>
  <c r="C50" i="16" s="1"/>
  <c r="D51" i="16"/>
  <c r="C51" i="16" s="1"/>
  <c r="D52" i="16"/>
  <c r="C52" i="16" s="1"/>
  <c r="D53" i="16"/>
  <c r="C53" i="16" s="1"/>
  <c r="D54" i="16"/>
  <c r="C54" i="16" s="1"/>
  <c r="D55" i="16"/>
  <c r="C55" i="16" s="1"/>
  <c r="D56" i="16"/>
  <c r="C56" i="16" s="1"/>
  <c r="D57" i="16"/>
  <c r="C57" i="16" s="1"/>
  <c r="D58" i="16"/>
  <c r="C58" i="16" s="1"/>
  <c r="D59" i="16"/>
  <c r="C59" i="16" s="1"/>
  <c r="D60" i="16"/>
  <c r="C60" i="16" s="1"/>
  <c r="D61" i="16"/>
  <c r="C61" i="16" s="1"/>
  <c r="D62" i="16"/>
  <c r="C62" i="16" s="1"/>
  <c r="D63" i="16"/>
  <c r="C63" i="16" s="1"/>
  <c r="D64" i="16"/>
  <c r="C64" i="16" s="1"/>
  <c r="D65" i="16"/>
  <c r="C65" i="16" s="1"/>
  <c r="D66" i="16"/>
  <c r="C66" i="16" s="1"/>
  <c r="D67" i="16"/>
  <c r="C67" i="16" s="1"/>
  <c r="D68" i="16"/>
  <c r="C68" i="16" s="1"/>
  <c r="D69" i="16"/>
  <c r="C69" i="16" s="1"/>
  <c r="D70" i="16"/>
  <c r="C70" i="16" s="1"/>
  <c r="D71" i="16"/>
  <c r="C71" i="16" s="1"/>
  <c r="D72" i="16"/>
  <c r="C72" i="16" s="1"/>
  <c r="D73" i="16"/>
  <c r="C73" i="16" s="1"/>
  <c r="D74" i="16"/>
  <c r="C74" i="16" s="1"/>
  <c r="D75" i="16"/>
  <c r="C75" i="16" s="1"/>
  <c r="D76" i="16"/>
  <c r="C76" i="16" s="1"/>
  <c r="D77" i="16"/>
  <c r="C77" i="16" s="1"/>
  <c r="D78" i="16"/>
  <c r="C78" i="16" s="1"/>
  <c r="D79" i="16"/>
  <c r="C79" i="16" s="1"/>
  <c r="D80" i="16"/>
  <c r="C80" i="16" s="1"/>
  <c r="D81" i="16"/>
  <c r="C81" i="16" s="1"/>
  <c r="D82" i="16"/>
  <c r="C82" i="16" s="1"/>
  <c r="D83" i="16"/>
  <c r="C83" i="16" s="1"/>
  <c r="D84" i="16"/>
  <c r="C84" i="16" s="1"/>
  <c r="D85" i="16"/>
  <c r="C85" i="16" s="1"/>
  <c r="D86" i="16"/>
  <c r="C86" i="16" s="1"/>
  <c r="D87" i="16"/>
  <c r="C87" i="16" s="1"/>
  <c r="D88" i="16"/>
  <c r="C88" i="16" s="1"/>
  <c r="D89" i="16"/>
  <c r="C89" i="16" s="1"/>
  <c r="D90" i="16"/>
  <c r="C90" i="16" s="1"/>
  <c r="D91" i="16"/>
  <c r="C91" i="16" s="1"/>
  <c r="D92" i="16"/>
  <c r="C92" i="16" s="1"/>
  <c r="D93" i="16"/>
  <c r="C93" i="16" s="1"/>
  <c r="D94" i="16"/>
  <c r="C94" i="16" s="1"/>
  <c r="D95" i="16"/>
  <c r="C95" i="16" s="1"/>
  <c r="D96" i="16"/>
  <c r="C96" i="16" s="1"/>
  <c r="D97" i="16"/>
  <c r="C97" i="16" s="1"/>
  <c r="D98" i="16"/>
  <c r="C98" i="16" s="1"/>
  <c r="D99" i="16"/>
  <c r="C99" i="16" s="1"/>
  <c r="D100" i="16"/>
  <c r="C100" i="16" s="1"/>
  <c r="D101" i="16"/>
  <c r="C101" i="16" s="1"/>
  <c r="D102" i="16"/>
  <c r="C102" i="16" s="1"/>
  <c r="D103" i="16"/>
  <c r="C103" i="16" s="1"/>
  <c r="D104" i="16"/>
  <c r="C104" i="16" s="1"/>
  <c r="D105" i="16"/>
  <c r="C105" i="16" s="1"/>
  <c r="D106" i="16"/>
  <c r="C106" i="16" s="1"/>
  <c r="D107" i="16"/>
  <c r="C107" i="16" s="1"/>
  <c r="D108" i="16"/>
  <c r="C108" i="16" s="1"/>
  <c r="D109" i="16"/>
  <c r="C109" i="16" s="1"/>
  <c r="D110" i="16"/>
  <c r="C110" i="16" s="1"/>
  <c r="D111" i="16"/>
  <c r="C111" i="16" s="1"/>
  <c r="D112" i="16"/>
  <c r="C112" i="16" s="1"/>
  <c r="D113" i="16"/>
  <c r="C113" i="16" s="1"/>
  <c r="D114" i="16"/>
  <c r="C114" i="16" s="1"/>
  <c r="D115" i="16"/>
  <c r="C115" i="16" s="1"/>
  <c r="D116" i="16"/>
  <c r="C116" i="16" s="1"/>
  <c r="D117" i="16"/>
  <c r="C117" i="16" s="1"/>
  <c r="D118" i="16"/>
  <c r="C118" i="16" s="1"/>
  <c r="D119" i="16"/>
  <c r="C119" i="16" s="1"/>
  <c r="D120" i="16"/>
  <c r="C120" i="16" s="1"/>
  <c r="D121" i="16"/>
  <c r="C121" i="16" s="1"/>
  <c r="D122" i="16"/>
  <c r="C122" i="16" s="1"/>
  <c r="D123" i="16"/>
  <c r="C123" i="16" s="1"/>
  <c r="D124" i="16"/>
  <c r="C124" i="16" s="1"/>
  <c r="D125" i="16"/>
  <c r="C125" i="16" s="1"/>
  <c r="D126" i="16"/>
  <c r="C126" i="16" s="1"/>
  <c r="D127" i="16"/>
  <c r="C127" i="16" s="1"/>
  <c r="D128" i="16"/>
  <c r="C128" i="16" s="1"/>
  <c r="D129" i="16"/>
  <c r="C129" i="16" s="1"/>
  <c r="D130" i="16"/>
  <c r="C130" i="16" s="1"/>
  <c r="D131" i="16"/>
  <c r="C131" i="16" s="1"/>
  <c r="D132" i="16"/>
  <c r="C132" i="16" s="1"/>
  <c r="D133" i="16"/>
  <c r="C133" i="16" s="1"/>
  <c r="D134" i="16"/>
  <c r="C134" i="16" s="1"/>
  <c r="D135" i="16"/>
  <c r="C135" i="16" s="1"/>
  <c r="D136" i="16"/>
  <c r="C136" i="16" s="1"/>
  <c r="D137" i="16"/>
  <c r="C137" i="16" s="1"/>
  <c r="D138" i="16"/>
  <c r="C138" i="16" s="1"/>
  <c r="D139" i="16"/>
  <c r="C139" i="16" s="1"/>
  <c r="D140" i="16"/>
  <c r="C140" i="16" s="1"/>
  <c r="D141" i="16"/>
  <c r="C141" i="16" s="1"/>
  <c r="D142" i="16"/>
  <c r="C142" i="16" s="1"/>
  <c r="D143" i="16"/>
  <c r="C143" i="16" s="1"/>
  <c r="D144" i="16"/>
  <c r="C144" i="16" s="1"/>
  <c r="D145" i="16"/>
  <c r="C145" i="16" s="1"/>
  <c r="D146" i="16"/>
  <c r="C146" i="16" s="1"/>
  <c r="D147" i="16"/>
  <c r="C147" i="16" s="1"/>
  <c r="D148" i="16"/>
  <c r="C148" i="16" s="1"/>
  <c r="D149" i="16"/>
  <c r="C149" i="16" s="1"/>
  <c r="D150" i="16"/>
  <c r="C150" i="16" s="1"/>
  <c r="D151" i="16"/>
  <c r="C151" i="16" s="1"/>
  <c r="D152" i="16"/>
  <c r="C152" i="16" s="1"/>
  <c r="D153" i="16"/>
  <c r="C153" i="16" s="1"/>
  <c r="D154" i="16"/>
  <c r="C154" i="16" s="1"/>
  <c r="D155" i="16"/>
  <c r="C155" i="16" s="1"/>
  <c r="D156" i="16"/>
  <c r="C156" i="16" s="1"/>
  <c r="D157" i="16"/>
  <c r="C157" i="16" s="1"/>
  <c r="D158" i="16"/>
  <c r="C158" i="16" s="1"/>
  <c r="D159" i="16"/>
  <c r="C159" i="16" s="1"/>
  <c r="D160" i="16"/>
  <c r="C160" i="16" s="1"/>
  <c r="D161" i="16"/>
  <c r="C161" i="16" s="1"/>
  <c r="D21" i="16"/>
  <c r="C21" i="16" s="1"/>
  <c r="D20" i="16"/>
  <c r="C20" i="16" s="1"/>
  <c r="D19" i="16"/>
  <c r="C19" i="16" s="1"/>
  <c r="D18" i="16"/>
  <c r="C18" i="16" s="1"/>
  <c r="D17" i="16"/>
  <c r="C17" i="16" s="1"/>
  <c r="D16" i="16"/>
  <c r="C16" i="16" s="1"/>
  <c r="D15" i="16"/>
  <c r="C15" i="16" s="1"/>
  <c r="D14" i="16"/>
  <c r="C14" i="16" s="1"/>
  <c r="D13" i="16"/>
  <c r="C13" i="16" s="1"/>
  <c r="D12" i="16"/>
  <c r="C12" i="16" s="1"/>
  <c r="D11" i="16"/>
  <c r="C11" i="16" s="1"/>
  <c r="D10" i="16"/>
  <c r="C10" i="16" s="1"/>
  <c r="D9" i="16"/>
  <c r="C9" i="16" s="1"/>
  <c r="D8" i="16"/>
  <c r="C8" i="16" s="1"/>
  <c r="D7" i="16"/>
  <c r="C7" i="16" s="1"/>
  <c r="D6" i="16"/>
  <c r="C6" i="16" s="1"/>
  <c r="D5" i="16"/>
  <c r="C5" i="16" s="1"/>
  <c r="D4" i="16"/>
  <c r="C4" i="16" s="1"/>
  <c r="D3" i="16"/>
  <c r="C3" i="16" s="1"/>
  <c r="D2" i="16"/>
  <c r="C2" i="16" s="1"/>
  <c r="D22" i="12"/>
  <c r="C22" i="12" s="1"/>
  <c r="D23" i="12"/>
  <c r="C23" i="12" s="1"/>
  <c r="D24" i="12"/>
  <c r="C24" i="12" s="1"/>
  <c r="D25" i="12"/>
  <c r="C25" i="12" s="1"/>
  <c r="D26" i="12"/>
  <c r="C26" i="12" s="1"/>
  <c r="D27" i="12"/>
  <c r="C27" i="12" s="1"/>
  <c r="D28" i="12"/>
  <c r="C28" i="12" s="1"/>
  <c r="D29" i="12"/>
  <c r="C29" i="12" s="1"/>
  <c r="D30" i="12"/>
  <c r="C30" i="12" s="1"/>
  <c r="D31" i="12"/>
  <c r="C31" i="12" s="1"/>
  <c r="D32" i="12"/>
  <c r="C32" i="12" s="1"/>
  <c r="D33" i="12"/>
  <c r="C33" i="12" s="1"/>
  <c r="D34" i="12"/>
  <c r="C34" i="12" s="1"/>
  <c r="D35" i="12"/>
  <c r="C35" i="12" s="1"/>
  <c r="D36" i="12"/>
  <c r="C36" i="12" s="1"/>
  <c r="D37" i="12"/>
  <c r="C37" i="12" s="1"/>
  <c r="D38" i="12"/>
  <c r="C38" i="12" s="1"/>
  <c r="D39" i="12"/>
  <c r="C39" i="12" s="1"/>
  <c r="D40" i="12"/>
  <c r="C40" i="12" s="1"/>
  <c r="D41" i="12"/>
  <c r="C41" i="12" s="1"/>
  <c r="D42" i="12"/>
  <c r="C42" i="12" s="1"/>
  <c r="D43" i="12"/>
  <c r="C43" i="12" s="1"/>
  <c r="D44" i="12"/>
  <c r="C44" i="12" s="1"/>
  <c r="D45" i="12"/>
  <c r="C45" i="12" s="1"/>
  <c r="D46" i="12"/>
  <c r="C46" i="12" s="1"/>
  <c r="D47" i="12"/>
  <c r="C47" i="12" s="1"/>
  <c r="D48" i="12"/>
  <c r="C48" i="12" s="1"/>
  <c r="D49" i="12"/>
  <c r="C49" i="12" s="1"/>
  <c r="D50" i="12"/>
  <c r="C50" i="12" s="1"/>
  <c r="D51" i="12"/>
  <c r="C51" i="12" s="1"/>
  <c r="D52" i="12"/>
  <c r="C52" i="12" s="1"/>
  <c r="D53" i="12"/>
  <c r="C53" i="12" s="1"/>
  <c r="D54" i="12"/>
  <c r="C54" i="12" s="1"/>
  <c r="D55" i="12"/>
  <c r="C55" i="12" s="1"/>
  <c r="D56" i="12"/>
  <c r="C56" i="12" s="1"/>
  <c r="D57" i="12"/>
  <c r="C57" i="12" s="1"/>
  <c r="D58" i="12"/>
  <c r="C58" i="12" s="1"/>
  <c r="D59" i="12"/>
  <c r="C59" i="12" s="1"/>
  <c r="D60" i="12"/>
  <c r="C60" i="12" s="1"/>
  <c r="D61" i="12"/>
  <c r="C61" i="12" s="1"/>
  <c r="D62" i="12"/>
  <c r="C62" i="12" s="1"/>
  <c r="D63" i="12"/>
  <c r="C63" i="12" s="1"/>
  <c r="D64" i="12"/>
  <c r="C64" i="12" s="1"/>
  <c r="D65" i="12"/>
  <c r="C65" i="12" s="1"/>
  <c r="D66" i="12"/>
  <c r="C66" i="12" s="1"/>
  <c r="D67" i="12"/>
  <c r="C67" i="12" s="1"/>
  <c r="D68" i="12"/>
  <c r="C68" i="12" s="1"/>
  <c r="D69" i="12"/>
  <c r="C69" i="12" s="1"/>
  <c r="D70" i="12"/>
  <c r="C70" i="12" s="1"/>
  <c r="D71" i="12"/>
  <c r="C71" i="12" s="1"/>
  <c r="D72" i="12"/>
  <c r="C72" i="12" s="1"/>
  <c r="D73" i="12"/>
  <c r="C73" i="12" s="1"/>
  <c r="D74" i="12"/>
  <c r="C74" i="12" s="1"/>
  <c r="D75" i="12"/>
  <c r="C75" i="12" s="1"/>
  <c r="D76" i="12"/>
  <c r="C76" i="12" s="1"/>
  <c r="D77" i="12"/>
  <c r="C77" i="12" s="1"/>
  <c r="D78" i="12"/>
  <c r="C78" i="12" s="1"/>
  <c r="D79" i="12"/>
  <c r="C79" i="12" s="1"/>
  <c r="D80" i="12"/>
  <c r="C80" i="12" s="1"/>
  <c r="D81" i="12"/>
  <c r="C81" i="12" s="1"/>
  <c r="D82" i="12"/>
  <c r="C82" i="12" s="1"/>
  <c r="D83" i="12"/>
  <c r="C83" i="12" s="1"/>
  <c r="D84" i="12"/>
  <c r="C84" i="12" s="1"/>
  <c r="D85" i="12"/>
  <c r="C85" i="12" s="1"/>
  <c r="D86" i="12"/>
  <c r="C86" i="12" s="1"/>
  <c r="D87" i="12"/>
  <c r="C87" i="12" s="1"/>
  <c r="D88" i="12"/>
  <c r="C88" i="12" s="1"/>
  <c r="D89" i="12"/>
  <c r="C89" i="12" s="1"/>
  <c r="D90" i="12"/>
  <c r="C90" i="12" s="1"/>
  <c r="D91" i="12"/>
  <c r="C91" i="12" s="1"/>
  <c r="D92" i="12"/>
  <c r="C92" i="12" s="1"/>
  <c r="D93" i="12"/>
  <c r="C93" i="12" s="1"/>
  <c r="D94" i="12"/>
  <c r="C94" i="12" s="1"/>
  <c r="D95" i="12"/>
  <c r="C95" i="12" s="1"/>
  <c r="D96" i="12"/>
  <c r="C96" i="12" s="1"/>
  <c r="D97" i="12"/>
  <c r="C97" i="12" s="1"/>
  <c r="D98" i="12"/>
  <c r="C98" i="12" s="1"/>
  <c r="D99" i="12"/>
  <c r="C99" i="12" s="1"/>
  <c r="D100" i="12"/>
  <c r="C100" i="12" s="1"/>
  <c r="D101" i="12"/>
  <c r="C101" i="12" s="1"/>
  <c r="D102" i="12"/>
  <c r="C102" i="12" s="1"/>
  <c r="D103" i="12"/>
  <c r="C103" i="12" s="1"/>
  <c r="D104" i="12"/>
  <c r="C104" i="12" s="1"/>
  <c r="D105" i="12"/>
  <c r="C105" i="12" s="1"/>
  <c r="D106" i="12"/>
  <c r="C106" i="12" s="1"/>
  <c r="D107" i="12"/>
  <c r="C107" i="12" s="1"/>
  <c r="D108" i="12"/>
  <c r="C108" i="12" s="1"/>
  <c r="D109" i="12"/>
  <c r="C109" i="12" s="1"/>
  <c r="D110" i="12"/>
  <c r="C110" i="12" s="1"/>
  <c r="D111" i="12"/>
  <c r="C111" i="12" s="1"/>
  <c r="D112" i="12"/>
  <c r="C112" i="12" s="1"/>
  <c r="D113" i="12"/>
  <c r="C113" i="12" s="1"/>
  <c r="D114" i="12"/>
  <c r="C114" i="12" s="1"/>
  <c r="D115" i="12"/>
  <c r="C115" i="12" s="1"/>
  <c r="D116" i="12"/>
  <c r="C116" i="12" s="1"/>
  <c r="D117" i="12"/>
  <c r="C117" i="12" s="1"/>
  <c r="D118" i="12"/>
  <c r="C118" i="12" s="1"/>
  <c r="D119" i="12"/>
  <c r="C119" i="12" s="1"/>
  <c r="D120" i="12"/>
  <c r="C120" i="12" s="1"/>
  <c r="D121" i="12"/>
  <c r="C121" i="12" s="1"/>
  <c r="D122" i="12"/>
  <c r="C122" i="12" s="1"/>
  <c r="D123" i="12"/>
  <c r="C123" i="12" s="1"/>
  <c r="D124" i="12"/>
  <c r="C124" i="12" s="1"/>
  <c r="D125" i="12"/>
  <c r="C125" i="12" s="1"/>
  <c r="D126" i="12"/>
  <c r="C126" i="12" s="1"/>
  <c r="D127" i="12"/>
  <c r="C127" i="12" s="1"/>
  <c r="D128" i="12"/>
  <c r="C128" i="12" s="1"/>
  <c r="D129" i="12"/>
  <c r="C129" i="12" s="1"/>
  <c r="D130" i="12"/>
  <c r="C130" i="12" s="1"/>
  <c r="D131" i="12"/>
  <c r="C131" i="12" s="1"/>
  <c r="D132" i="12"/>
  <c r="C132" i="12" s="1"/>
  <c r="D133" i="12"/>
  <c r="C133" i="12" s="1"/>
  <c r="D134" i="12"/>
  <c r="C134" i="12" s="1"/>
  <c r="D135" i="12"/>
  <c r="C135" i="12" s="1"/>
  <c r="D136" i="12"/>
  <c r="C136" i="12" s="1"/>
  <c r="D137" i="12"/>
  <c r="C137" i="12" s="1"/>
  <c r="D138" i="12"/>
  <c r="C138" i="12" s="1"/>
  <c r="D139" i="12"/>
  <c r="C139" i="12" s="1"/>
  <c r="D140" i="12"/>
  <c r="C140" i="12" s="1"/>
  <c r="D141" i="12"/>
  <c r="C141" i="12" s="1"/>
  <c r="D142" i="12"/>
  <c r="C142" i="12" s="1"/>
  <c r="D143" i="12"/>
  <c r="C143" i="12" s="1"/>
  <c r="D144" i="12"/>
  <c r="C144" i="12" s="1"/>
  <c r="D145" i="12"/>
  <c r="C145" i="12" s="1"/>
  <c r="D146" i="12"/>
  <c r="C146" i="12" s="1"/>
  <c r="D147" i="12"/>
  <c r="C147" i="12" s="1"/>
  <c r="D148" i="12"/>
  <c r="C148" i="12" s="1"/>
  <c r="D149" i="12"/>
  <c r="C149" i="12" s="1"/>
  <c r="D150" i="12"/>
  <c r="C150" i="12" s="1"/>
  <c r="D151" i="12"/>
  <c r="C151" i="12" s="1"/>
  <c r="D152" i="12"/>
  <c r="C152" i="12" s="1"/>
  <c r="D153" i="12"/>
  <c r="C153" i="12" s="1"/>
  <c r="D154" i="12"/>
  <c r="C154" i="12" s="1"/>
  <c r="D155" i="12"/>
  <c r="C155" i="12" s="1"/>
  <c r="D156" i="12"/>
  <c r="C156" i="12" s="1"/>
  <c r="D157" i="12"/>
  <c r="C157" i="12" s="1"/>
  <c r="D158" i="12"/>
  <c r="C158" i="12" s="1"/>
  <c r="D159" i="12"/>
  <c r="C159" i="12" s="1"/>
  <c r="D160" i="12"/>
  <c r="C160" i="12" s="1"/>
  <c r="D161" i="12"/>
  <c r="C161" i="12" s="1"/>
  <c r="D162" i="12"/>
  <c r="C162" i="12" s="1"/>
  <c r="D163" i="12"/>
  <c r="C163" i="12" s="1"/>
  <c r="D164" i="12"/>
  <c r="C164" i="12" s="1"/>
  <c r="D165" i="12"/>
  <c r="C165" i="12" s="1"/>
  <c r="D166" i="12"/>
  <c r="C166" i="12" s="1"/>
  <c r="D167" i="12"/>
  <c r="C167" i="12" s="1"/>
  <c r="D168" i="12"/>
  <c r="C168" i="12" s="1"/>
  <c r="D169" i="12"/>
  <c r="C169" i="12" s="1"/>
  <c r="D170" i="12"/>
  <c r="C170" i="12" s="1"/>
  <c r="D171" i="12"/>
  <c r="C171" i="12" s="1"/>
  <c r="D172" i="12"/>
  <c r="C172" i="12" s="1"/>
  <c r="D173" i="12"/>
  <c r="C173" i="12" s="1"/>
  <c r="D174" i="12"/>
  <c r="C174" i="12" s="1"/>
  <c r="D175" i="12"/>
  <c r="C175" i="12" s="1"/>
  <c r="D176" i="12"/>
  <c r="C176" i="12" s="1"/>
  <c r="D177" i="12"/>
  <c r="C177" i="12" s="1"/>
  <c r="D178" i="12"/>
  <c r="C178" i="12" s="1"/>
  <c r="D179" i="12"/>
  <c r="C179" i="12" s="1"/>
  <c r="D180" i="12"/>
  <c r="C180" i="12" s="1"/>
  <c r="D181" i="12"/>
  <c r="C181" i="12" s="1"/>
  <c r="D182" i="12"/>
  <c r="C182" i="12" s="1"/>
  <c r="D183" i="12"/>
  <c r="C183" i="12" s="1"/>
  <c r="D184" i="12"/>
  <c r="C184" i="12" s="1"/>
  <c r="D185" i="12"/>
  <c r="C185" i="12" s="1"/>
  <c r="D186" i="12"/>
  <c r="C186" i="12" s="1"/>
  <c r="D187" i="12"/>
  <c r="C187" i="12" s="1"/>
  <c r="D188" i="12"/>
  <c r="C188" i="12" s="1"/>
  <c r="D189" i="12"/>
  <c r="C189" i="12" s="1"/>
  <c r="D190" i="12"/>
  <c r="C190" i="12" s="1"/>
  <c r="D191" i="12"/>
  <c r="C191" i="12" s="1"/>
  <c r="D192" i="12"/>
  <c r="C192" i="12" s="1"/>
  <c r="D193" i="12"/>
  <c r="C193" i="12" s="1"/>
  <c r="D194" i="12"/>
  <c r="C194" i="12" s="1"/>
  <c r="D195" i="12"/>
  <c r="C195" i="12" s="1"/>
  <c r="D196" i="12"/>
  <c r="C196" i="12" s="1"/>
  <c r="D197" i="12"/>
  <c r="C197" i="12" s="1"/>
  <c r="D198" i="12"/>
  <c r="C198" i="12" s="1"/>
  <c r="D199" i="12"/>
  <c r="C199" i="12" s="1"/>
  <c r="D200" i="12"/>
  <c r="C200" i="12" s="1"/>
  <c r="D201" i="12"/>
  <c r="C201" i="12" s="1"/>
  <c r="D202" i="12"/>
  <c r="C202" i="12" s="1"/>
  <c r="D203" i="12"/>
  <c r="C203" i="12" s="1"/>
  <c r="D204" i="12"/>
  <c r="C204" i="12" s="1"/>
  <c r="D205" i="12"/>
  <c r="C205" i="12" s="1"/>
  <c r="D206" i="12"/>
  <c r="C206" i="12" s="1"/>
  <c r="D207" i="12"/>
  <c r="C207" i="12" s="1"/>
  <c r="D208" i="12"/>
  <c r="C208" i="12" s="1"/>
  <c r="D209" i="12"/>
  <c r="C209" i="12" s="1"/>
  <c r="D210" i="12"/>
  <c r="C210" i="12" s="1"/>
  <c r="D211" i="12"/>
  <c r="C211" i="12" s="1"/>
  <c r="D212" i="12"/>
  <c r="C212" i="12" s="1"/>
  <c r="D213" i="12"/>
  <c r="C213" i="12" s="1"/>
  <c r="D214" i="12"/>
  <c r="C214" i="12" s="1"/>
  <c r="D215" i="12"/>
  <c r="C215" i="12" s="1"/>
  <c r="D216" i="12"/>
  <c r="C216" i="12" s="1"/>
  <c r="D217" i="12"/>
  <c r="C217" i="12" s="1"/>
  <c r="D218" i="12"/>
  <c r="C218" i="12" s="1"/>
  <c r="D219" i="12"/>
  <c r="C219" i="12" s="1"/>
  <c r="D220" i="12"/>
  <c r="C220" i="12" s="1"/>
  <c r="D221" i="12"/>
  <c r="C221" i="12" s="1"/>
  <c r="D222" i="12"/>
  <c r="C222" i="12" s="1"/>
  <c r="D223" i="12"/>
  <c r="C223" i="12" s="1"/>
  <c r="D224" i="12"/>
  <c r="C224" i="12" s="1"/>
  <c r="D225" i="12"/>
  <c r="C225" i="12" s="1"/>
  <c r="D226" i="12"/>
  <c r="C226" i="12" s="1"/>
  <c r="D227" i="12"/>
  <c r="C227" i="12" s="1"/>
  <c r="D228" i="12"/>
  <c r="C228" i="12" s="1"/>
  <c r="D229" i="12"/>
  <c r="C229" i="12" s="1"/>
  <c r="D230" i="12"/>
  <c r="C230" i="12" s="1"/>
  <c r="D231" i="12"/>
  <c r="C231" i="12" s="1"/>
  <c r="D232" i="12"/>
  <c r="C232" i="12" s="1"/>
  <c r="D233" i="12"/>
  <c r="C233" i="12" s="1"/>
  <c r="D234" i="12"/>
  <c r="C234" i="12" s="1"/>
  <c r="D235" i="12"/>
  <c r="C235" i="12" s="1"/>
  <c r="D236" i="12"/>
  <c r="C236" i="12" s="1"/>
  <c r="D237" i="12"/>
  <c r="C237" i="12" s="1"/>
  <c r="D238" i="12"/>
  <c r="C238" i="12" s="1"/>
  <c r="D239" i="12"/>
  <c r="C239" i="12" s="1"/>
  <c r="D240" i="12"/>
  <c r="C240" i="12" s="1"/>
  <c r="D241" i="12"/>
  <c r="C241" i="12" s="1"/>
  <c r="D242" i="12"/>
  <c r="C242" i="12" s="1"/>
  <c r="D243" i="12"/>
  <c r="C243" i="12" s="1"/>
  <c r="D244" i="12"/>
  <c r="C244" i="12" s="1"/>
  <c r="D245" i="12"/>
  <c r="C245" i="12" s="1"/>
  <c r="D246" i="12"/>
  <c r="C246" i="12" s="1"/>
  <c r="D247" i="12"/>
  <c r="C247" i="12" s="1"/>
  <c r="D248" i="12"/>
  <c r="C248" i="12" s="1"/>
  <c r="D249" i="12"/>
  <c r="C249" i="12" s="1"/>
  <c r="D250" i="12"/>
  <c r="C250" i="12" s="1"/>
  <c r="D251" i="12"/>
  <c r="C251" i="12" s="1"/>
  <c r="D252" i="12"/>
  <c r="C252" i="12" s="1"/>
  <c r="D253" i="12"/>
  <c r="C253" i="12" s="1"/>
  <c r="D254" i="12"/>
  <c r="C254" i="12" s="1"/>
  <c r="D255" i="12"/>
  <c r="C255" i="12" s="1"/>
  <c r="D256" i="12"/>
  <c r="C256" i="12" s="1"/>
  <c r="D257" i="12"/>
  <c r="C257" i="12" s="1"/>
  <c r="D258" i="12"/>
  <c r="C258" i="12" s="1"/>
  <c r="D259" i="12"/>
  <c r="C259" i="12" s="1"/>
  <c r="D260" i="12"/>
  <c r="C260" i="12" s="1"/>
  <c r="D261" i="12"/>
  <c r="C261" i="12" s="1"/>
  <c r="D21" i="12"/>
  <c r="C21" i="12" s="1"/>
  <c r="D20" i="12"/>
  <c r="C20" i="12" s="1"/>
  <c r="D19" i="12"/>
  <c r="C19" i="12" s="1"/>
  <c r="D18" i="12"/>
  <c r="C18" i="12" s="1"/>
  <c r="D17" i="12"/>
  <c r="C17" i="12" s="1"/>
  <c r="D16" i="12"/>
  <c r="C16" i="12" s="1"/>
  <c r="D15" i="12"/>
  <c r="C15" i="12" s="1"/>
  <c r="D14" i="12"/>
  <c r="C14" i="12" s="1"/>
  <c r="D13" i="12"/>
  <c r="C13" i="12" s="1"/>
  <c r="D12" i="12"/>
  <c r="C12" i="12" s="1"/>
  <c r="D11" i="12"/>
  <c r="C11" i="12" s="1"/>
  <c r="D10" i="12"/>
  <c r="C10" i="12" s="1"/>
  <c r="D9" i="12"/>
  <c r="C9" i="12" s="1"/>
  <c r="D8" i="12"/>
  <c r="C8" i="12" s="1"/>
  <c r="D7" i="12"/>
  <c r="C7" i="12" s="1"/>
  <c r="D6" i="12"/>
  <c r="C6" i="12" s="1"/>
  <c r="D5" i="12"/>
  <c r="C5" i="12" s="1"/>
  <c r="D4" i="12"/>
  <c r="C4" i="12" s="1"/>
  <c r="D3" i="12"/>
  <c r="C3" i="12" s="1"/>
  <c r="D2" i="12"/>
  <c r="C2" i="12" s="1"/>
  <c r="D22" i="15"/>
  <c r="C22" i="15" s="1"/>
  <c r="D23" i="15"/>
  <c r="C23" i="15" s="1"/>
  <c r="D24" i="15"/>
  <c r="C24" i="15" s="1"/>
  <c r="D25" i="15"/>
  <c r="C25" i="15" s="1"/>
  <c r="D26" i="15"/>
  <c r="C26" i="15" s="1"/>
  <c r="D27" i="15"/>
  <c r="C27" i="15" s="1"/>
  <c r="D28" i="15"/>
  <c r="C28" i="15" s="1"/>
  <c r="D29" i="15"/>
  <c r="C29" i="15" s="1"/>
  <c r="D30" i="15"/>
  <c r="C30" i="15" s="1"/>
  <c r="D31" i="15"/>
  <c r="C31" i="15" s="1"/>
  <c r="D32" i="15"/>
  <c r="C32" i="15" s="1"/>
  <c r="D33" i="15"/>
  <c r="C33" i="15" s="1"/>
  <c r="D34" i="15"/>
  <c r="C34" i="15" s="1"/>
  <c r="D35" i="15"/>
  <c r="C35" i="15" s="1"/>
  <c r="D36" i="15"/>
  <c r="C36" i="15" s="1"/>
  <c r="D37" i="15"/>
  <c r="C37" i="15" s="1"/>
  <c r="D38" i="15"/>
  <c r="C38" i="15" s="1"/>
  <c r="D39" i="15"/>
  <c r="C39" i="15" s="1"/>
  <c r="D40" i="15"/>
  <c r="C40" i="15" s="1"/>
  <c r="D41" i="15"/>
  <c r="C41" i="15" s="1"/>
  <c r="D42" i="15"/>
  <c r="C42" i="15" s="1"/>
  <c r="D43" i="15"/>
  <c r="C43" i="15" s="1"/>
  <c r="D44" i="15"/>
  <c r="C44" i="15" s="1"/>
  <c r="D45" i="15"/>
  <c r="C45" i="15" s="1"/>
  <c r="D46" i="15"/>
  <c r="C46" i="15" s="1"/>
  <c r="D47" i="15"/>
  <c r="C47" i="15" s="1"/>
  <c r="D48" i="15"/>
  <c r="C48" i="15" s="1"/>
  <c r="D49" i="15"/>
  <c r="C49" i="15" s="1"/>
  <c r="D50" i="15"/>
  <c r="C50" i="15" s="1"/>
  <c r="D51" i="15"/>
  <c r="C51" i="15" s="1"/>
  <c r="D52" i="15"/>
  <c r="C52" i="15" s="1"/>
  <c r="D53" i="15"/>
  <c r="C53" i="15" s="1"/>
  <c r="D54" i="15"/>
  <c r="C54" i="15" s="1"/>
  <c r="D55" i="15"/>
  <c r="C55" i="15" s="1"/>
  <c r="D56" i="15"/>
  <c r="C56" i="15" s="1"/>
  <c r="D57" i="15"/>
  <c r="C57" i="15" s="1"/>
  <c r="D58" i="15"/>
  <c r="C58" i="15" s="1"/>
  <c r="D59" i="15"/>
  <c r="C59" i="15" s="1"/>
  <c r="D60" i="15"/>
  <c r="C60" i="15" s="1"/>
  <c r="D61" i="15"/>
  <c r="C61" i="15" s="1"/>
  <c r="D62" i="15"/>
  <c r="C62" i="15" s="1"/>
  <c r="D63" i="15"/>
  <c r="C63" i="15" s="1"/>
  <c r="D64" i="15"/>
  <c r="C64" i="15" s="1"/>
  <c r="D65" i="15"/>
  <c r="C65" i="15" s="1"/>
  <c r="D66" i="15"/>
  <c r="C66" i="15" s="1"/>
  <c r="D67" i="15"/>
  <c r="C67" i="15" s="1"/>
  <c r="D68" i="15"/>
  <c r="C68" i="15" s="1"/>
  <c r="D69" i="15"/>
  <c r="C69" i="15" s="1"/>
  <c r="D70" i="15"/>
  <c r="C70" i="15" s="1"/>
  <c r="D71" i="15"/>
  <c r="C71" i="15" s="1"/>
  <c r="D72" i="15"/>
  <c r="C72" i="15" s="1"/>
  <c r="D73" i="15"/>
  <c r="C73" i="15" s="1"/>
  <c r="D74" i="15"/>
  <c r="C74" i="15" s="1"/>
  <c r="D75" i="15"/>
  <c r="C75" i="15" s="1"/>
  <c r="D76" i="15"/>
  <c r="C76" i="15" s="1"/>
  <c r="D77" i="15"/>
  <c r="C77" i="15" s="1"/>
  <c r="D78" i="15"/>
  <c r="C78" i="15" s="1"/>
  <c r="D79" i="15"/>
  <c r="C79" i="15" s="1"/>
  <c r="D80" i="15"/>
  <c r="C80" i="15" s="1"/>
  <c r="D81" i="15"/>
  <c r="C81" i="15" s="1"/>
  <c r="D82" i="15"/>
  <c r="C82" i="15" s="1"/>
  <c r="D83" i="15"/>
  <c r="C83" i="15" s="1"/>
  <c r="D84" i="15"/>
  <c r="C84" i="15" s="1"/>
  <c r="D85" i="15"/>
  <c r="C85" i="15" s="1"/>
  <c r="D86" i="15"/>
  <c r="C86" i="15" s="1"/>
  <c r="D87" i="15"/>
  <c r="C87" i="15" s="1"/>
  <c r="D88" i="15"/>
  <c r="C88" i="15" s="1"/>
  <c r="D89" i="15"/>
  <c r="C89" i="15" s="1"/>
  <c r="D90" i="15"/>
  <c r="C90" i="15" s="1"/>
  <c r="D91" i="15"/>
  <c r="C91" i="15" s="1"/>
  <c r="D92" i="15"/>
  <c r="C92" i="15" s="1"/>
  <c r="D93" i="15"/>
  <c r="C93" i="15" s="1"/>
  <c r="D94" i="15"/>
  <c r="C94" i="15" s="1"/>
  <c r="D95" i="15"/>
  <c r="C95" i="15" s="1"/>
  <c r="D96" i="15"/>
  <c r="C96" i="15" s="1"/>
  <c r="D97" i="15"/>
  <c r="C97" i="15" s="1"/>
  <c r="D98" i="15"/>
  <c r="C98" i="15" s="1"/>
  <c r="D99" i="15"/>
  <c r="C99" i="15" s="1"/>
  <c r="D100" i="15"/>
  <c r="C100" i="15" s="1"/>
  <c r="D101" i="15"/>
  <c r="C101" i="15" s="1"/>
  <c r="D102" i="15"/>
  <c r="C102" i="15" s="1"/>
  <c r="D103" i="15"/>
  <c r="C103" i="15" s="1"/>
  <c r="D104" i="15"/>
  <c r="C104" i="15" s="1"/>
  <c r="D105" i="15"/>
  <c r="C105" i="15" s="1"/>
  <c r="D106" i="15"/>
  <c r="C106" i="15" s="1"/>
  <c r="D107" i="15"/>
  <c r="C107" i="15" s="1"/>
  <c r="D108" i="15"/>
  <c r="C108" i="15" s="1"/>
  <c r="D109" i="15"/>
  <c r="C109" i="15" s="1"/>
  <c r="D110" i="15"/>
  <c r="C110" i="15" s="1"/>
  <c r="D111" i="15"/>
  <c r="C111" i="15" s="1"/>
  <c r="D112" i="15"/>
  <c r="C112" i="15" s="1"/>
  <c r="D113" i="15"/>
  <c r="C113" i="15" s="1"/>
  <c r="D114" i="15"/>
  <c r="C114" i="15" s="1"/>
  <c r="D115" i="15"/>
  <c r="C115" i="15" s="1"/>
  <c r="D116" i="15"/>
  <c r="C116" i="15" s="1"/>
  <c r="D117" i="15"/>
  <c r="C117" i="15" s="1"/>
  <c r="D118" i="15"/>
  <c r="C118" i="15" s="1"/>
  <c r="D119" i="15"/>
  <c r="C119" i="15" s="1"/>
  <c r="D120" i="15"/>
  <c r="C120" i="15" s="1"/>
  <c r="D121" i="15"/>
  <c r="C121" i="15" s="1"/>
  <c r="D21" i="15"/>
  <c r="C21" i="15" s="1"/>
  <c r="D20" i="15"/>
  <c r="C20" i="15" s="1"/>
  <c r="D19" i="15"/>
  <c r="C19" i="15" s="1"/>
  <c r="D18" i="15"/>
  <c r="C18" i="15" s="1"/>
  <c r="D17" i="15"/>
  <c r="C17" i="15" s="1"/>
  <c r="D16" i="15"/>
  <c r="C16" i="15" s="1"/>
  <c r="D15" i="15"/>
  <c r="C15" i="15" s="1"/>
  <c r="D14" i="15"/>
  <c r="C14" i="15" s="1"/>
  <c r="D13" i="15"/>
  <c r="C13" i="15" s="1"/>
  <c r="D12" i="15"/>
  <c r="C12" i="15" s="1"/>
  <c r="D11" i="15"/>
  <c r="C11" i="15" s="1"/>
  <c r="D10" i="15"/>
  <c r="C10" i="15" s="1"/>
  <c r="D9" i="15"/>
  <c r="C9" i="15" s="1"/>
  <c r="D8" i="15"/>
  <c r="C8" i="15" s="1"/>
  <c r="D7" i="15"/>
  <c r="C7" i="15" s="1"/>
  <c r="D6" i="15"/>
  <c r="C6" i="15" s="1"/>
  <c r="D5" i="15"/>
  <c r="C5" i="15" s="1"/>
  <c r="D4" i="15"/>
  <c r="C4" i="15" s="1"/>
  <c r="D3" i="15"/>
  <c r="C3" i="15" s="1"/>
  <c r="D2" i="15"/>
  <c r="C2" i="15" s="1"/>
  <c r="D22" i="13"/>
  <c r="C22" i="13" s="1"/>
  <c r="D23" i="13"/>
  <c r="C23" i="13" s="1"/>
  <c r="D24" i="13"/>
  <c r="C24" i="13" s="1"/>
  <c r="D25" i="13"/>
  <c r="C25" i="13" s="1"/>
  <c r="D26" i="13"/>
  <c r="C26" i="13" s="1"/>
  <c r="D27" i="13"/>
  <c r="C27" i="13" s="1"/>
  <c r="D28" i="13"/>
  <c r="C28" i="13" s="1"/>
  <c r="D29" i="13"/>
  <c r="C29" i="13" s="1"/>
  <c r="D30" i="13"/>
  <c r="C30" i="13" s="1"/>
  <c r="D31" i="13"/>
  <c r="C31" i="13" s="1"/>
  <c r="D32" i="13"/>
  <c r="C32" i="13" s="1"/>
  <c r="D33" i="13"/>
  <c r="C33" i="13" s="1"/>
  <c r="D34" i="13"/>
  <c r="C34" i="13" s="1"/>
  <c r="D35" i="13"/>
  <c r="C35" i="13" s="1"/>
  <c r="D36" i="13"/>
  <c r="C36" i="13" s="1"/>
  <c r="D37" i="13"/>
  <c r="C37" i="13" s="1"/>
  <c r="D38" i="13"/>
  <c r="C38" i="13" s="1"/>
  <c r="D39" i="13"/>
  <c r="C39" i="13" s="1"/>
  <c r="D40" i="13"/>
  <c r="C40" i="13" s="1"/>
  <c r="D41" i="13"/>
  <c r="C41" i="13" s="1"/>
  <c r="D42" i="13"/>
  <c r="C42" i="13" s="1"/>
  <c r="D43" i="13"/>
  <c r="C43" i="13" s="1"/>
  <c r="D44" i="13"/>
  <c r="C44" i="13" s="1"/>
  <c r="D45" i="13"/>
  <c r="C45" i="13" s="1"/>
  <c r="D46" i="13"/>
  <c r="C46" i="13" s="1"/>
  <c r="D47" i="13"/>
  <c r="C47" i="13" s="1"/>
  <c r="D48" i="13"/>
  <c r="C48" i="13" s="1"/>
  <c r="D49" i="13"/>
  <c r="C49" i="13" s="1"/>
  <c r="D50" i="13"/>
  <c r="C50" i="13" s="1"/>
  <c r="D51" i="13"/>
  <c r="C51" i="13" s="1"/>
  <c r="D52" i="13"/>
  <c r="C52" i="13" s="1"/>
  <c r="D53" i="13"/>
  <c r="C53" i="13" s="1"/>
  <c r="D54" i="13"/>
  <c r="C54" i="13" s="1"/>
  <c r="D55" i="13"/>
  <c r="C55" i="13" s="1"/>
  <c r="D56" i="13"/>
  <c r="C56" i="13" s="1"/>
  <c r="D57" i="13"/>
  <c r="C57" i="13" s="1"/>
  <c r="D58" i="13"/>
  <c r="C58" i="13" s="1"/>
  <c r="D59" i="13"/>
  <c r="C59" i="13" s="1"/>
  <c r="D60" i="13"/>
  <c r="C60" i="13" s="1"/>
  <c r="D61" i="13"/>
  <c r="C61" i="13" s="1"/>
  <c r="D62" i="13"/>
  <c r="C62" i="13" s="1"/>
  <c r="D63" i="13"/>
  <c r="C63" i="13" s="1"/>
  <c r="D64" i="13"/>
  <c r="C64" i="13" s="1"/>
  <c r="D65" i="13"/>
  <c r="C65" i="13" s="1"/>
  <c r="D66" i="13"/>
  <c r="C66" i="13" s="1"/>
  <c r="D67" i="13"/>
  <c r="C67" i="13" s="1"/>
  <c r="D68" i="13"/>
  <c r="C68" i="13" s="1"/>
  <c r="D69" i="13"/>
  <c r="C69" i="13" s="1"/>
  <c r="D70" i="13"/>
  <c r="C70" i="13" s="1"/>
  <c r="D71" i="13"/>
  <c r="C71" i="13" s="1"/>
  <c r="D72" i="13"/>
  <c r="C72" i="13" s="1"/>
  <c r="D73" i="13"/>
  <c r="C73" i="13" s="1"/>
  <c r="D74" i="13"/>
  <c r="C74" i="13" s="1"/>
  <c r="D75" i="13"/>
  <c r="C75" i="13" s="1"/>
  <c r="D76" i="13"/>
  <c r="C76" i="13" s="1"/>
  <c r="D77" i="13"/>
  <c r="C77" i="13" s="1"/>
  <c r="D78" i="13"/>
  <c r="C78" i="13" s="1"/>
  <c r="D79" i="13"/>
  <c r="C79" i="13" s="1"/>
  <c r="D80" i="13"/>
  <c r="C80" i="13" s="1"/>
  <c r="D81" i="13"/>
  <c r="C81" i="13" s="1"/>
  <c r="D82" i="13"/>
  <c r="C82" i="13" s="1"/>
  <c r="D83" i="13"/>
  <c r="C83" i="13" s="1"/>
  <c r="D84" i="13"/>
  <c r="C84" i="13" s="1"/>
  <c r="D85" i="13"/>
  <c r="C85" i="13" s="1"/>
  <c r="D86" i="13"/>
  <c r="C86" i="13" s="1"/>
  <c r="D87" i="13"/>
  <c r="C87" i="13" s="1"/>
  <c r="D88" i="13"/>
  <c r="C88" i="13" s="1"/>
  <c r="D89" i="13"/>
  <c r="C89" i="13" s="1"/>
  <c r="D90" i="13"/>
  <c r="C90" i="13" s="1"/>
  <c r="D91" i="13"/>
  <c r="C91" i="13" s="1"/>
  <c r="D92" i="13"/>
  <c r="C92" i="13" s="1"/>
  <c r="D93" i="13"/>
  <c r="C93" i="13" s="1"/>
  <c r="D94" i="13"/>
  <c r="C94" i="13" s="1"/>
  <c r="D95" i="13"/>
  <c r="C95" i="13" s="1"/>
  <c r="D96" i="13"/>
  <c r="C96" i="13" s="1"/>
  <c r="D97" i="13"/>
  <c r="C97" i="13" s="1"/>
  <c r="D98" i="13"/>
  <c r="C98" i="13" s="1"/>
  <c r="D99" i="13"/>
  <c r="C99" i="13" s="1"/>
  <c r="D100" i="13"/>
  <c r="C100" i="13" s="1"/>
  <c r="D101" i="13"/>
  <c r="C101" i="13" s="1"/>
  <c r="D102" i="13"/>
  <c r="C102" i="13" s="1"/>
  <c r="D103" i="13"/>
  <c r="C103" i="13" s="1"/>
  <c r="D104" i="13"/>
  <c r="C104" i="13" s="1"/>
  <c r="D105" i="13"/>
  <c r="C105" i="13" s="1"/>
  <c r="D106" i="13"/>
  <c r="C106" i="13" s="1"/>
  <c r="D107" i="13"/>
  <c r="C107" i="13" s="1"/>
  <c r="D108" i="13"/>
  <c r="C108" i="13" s="1"/>
  <c r="D109" i="13"/>
  <c r="C109" i="13" s="1"/>
  <c r="D110" i="13"/>
  <c r="C110" i="13" s="1"/>
  <c r="D111" i="13"/>
  <c r="C111" i="13" s="1"/>
  <c r="D112" i="13"/>
  <c r="C112" i="13" s="1"/>
  <c r="D113" i="13"/>
  <c r="C113" i="13" s="1"/>
  <c r="D114" i="13"/>
  <c r="C114" i="13" s="1"/>
  <c r="D115" i="13"/>
  <c r="C115" i="13" s="1"/>
  <c r="D116" i="13"/>
  <c r="C116" i="13" s="1"/>
  <c r="D117" i="13"/>
  <c r="C117" i="13" s="1"/>
  <c r="D118" i="13"/>
  <c r="C118" i="13" s="1"/>
  <c r="D119" i="13"/>
  <c r="C119" i="13" s="1"/>
  <c r="D120" i="13"/>
  <c r="C120" i="13" s="1"/>
  <c r="D121" i="13"/>
  <c r="C121" i="13" s="1"/>
  <c r="D21" i="13"/>
  <c r="C21" i="13" s="1"/>
  <c r="D20" i="13"/>
  <c r="C20" i="13" s="1"/>
  <c r="D19" i="13"/>
  <c r="C19" i="13" s="1"/>
  <c r="D18" i="13"/>
  <c r="C18" i="13" s="1"/>
  <c r="D17" i="13"/>
  <c r="C17" i="13" s="1"/>
  <c r="D16" i="13"/>
  <c r="C16" i="13" s="1"/>
  <c r="D15" i="13"/>
  <c r="C15" i="13" s="1"/>
  <c r="D14" i="13"/>
  <c r="C14" i="13" s="1"/>
  <c r="D13" i="13"/>
  <c r="C13" i="13" s="1"/>
  <c r="D12" i="13"/>
  <c r="C12" i="13" s="1"/>
  <c r="D11" i="13"/>
  <c r="C11" i="13" s="1"/>
  <c r="D10" i="13"/>
  <c r="C10" i="13" s="1"/>
  <c r="D9" i="13"/>
  <c r="C9" i="13" s="1"/>
  <c r="D8" i="13"/>
  <c r="C8" i="13" s="1"/>
  <c r="D7" i="13"/>
  <c r="C7" i="13" s="1"/>
  <c r="D6" i="13"/>
  <c r="C6" i="13" s="1"/>
  <c r="D5" i="13"/>
  <c r="C5" i="13" s="1"/>
  <c r="D4" i="13"/>
  <c r="C4" i="13" s="1"/>
  <c r="D3" i="13"/>
  <c r="C3" i="13" s="1"/>
  <c r="D2" i="13"/>
  <c r="C2" i="13" s="1"/>
  <c r="D22" i="6"/>
  <c r="C22" i="6" s="1"/>
  <c r="D23" i="6"/>
  <c r="C23" i="6" s="1"/>
  <c r="D24" i="6"/>
  <c r="C24" i="6" s="1"/>
  <c r="D25" i="6"/>
  <c r="C25" i="6" s="1"/>
  <c r="D26" i="6"/>
  <c r="C26" i="6" s="1"/>
  <c r="D27" i="6"/>
  <c r="C27" i="6" s="1"/>
  <c r="D28" i="6"/>
  <c r="C28" i="6" s="1"/>
  <c r="D29" i="6"/>
  <c r="C29" i="6" s="1"/>
  <c r="D30" i="6"/>
  <c r="C30" i="6" s="1"/>
  <c r="D31" i="6"/>
  <c r="C31" i="6" s="1"/>
  <c r="D32" i="6"/>
  <c r="C32" i="6" s="1"/>
  <c r="D33" i="6"/>
  <c r="C33" i="6" s="1"/>
  <c r="D34" i="6"/>
  <c r="C34" i="6" s="1"/>
  <c r="D35" i="6"/>
  <c r="C35" i="6" s="1"/>
  <c r="D36" i="6"/>
  <c r="C36" i="6" s="1"/>
  <c r="D37" i="6"/>
  <c r="C37" i="6" s="1"/>
  <c r="D38" i="6"/>
  <c r="C38" i="6" s="1"/>
  <c r="D39" i="6"/>
  <c r="C39" i="6" s="1"/>
  <c r="D40" i="6"/>
  <c r="C40" i="6" s="1"/>
  <c r="D41" i="6"/>
  <c r="C41" i="6" s="1"/>
  <c r="D42" i="6"/>
  <c r="C42" i="6" s="1"/>
  <c r="D43" i="6"/>
  <c r="C43" i="6" s="1"/>
  <c r="D44" i="6"/>
  <c r="C44" i="6" s="1"/>
  <c r="D45" i="6"/>
  <c r="C45" i="6" s="1"/>
  <c r="D46" i="6"/>
  <c r="C46" i="6" s="1"/>
  <c r="D47" i="6"/>
  <c r="C47" i="6" s="1"/>
  <c r="D48" i="6"/>
  <c r="C48" i="6" s="1"/>
  <c r="D49" i="6"/>
  <c r="C49" i="6" s="1"/>
  <c r="D50" i="6"/>
  <c r="C50" i="6" s="1"/>
  <c r="D51" i="6"/>
  <c r="C51" i="6" s="1"/>
  <c r="D52" i="6"/>
  <c r="C52" i="6" s="1"/>
  <c r="D53" i="6"/>
  <c r="C53" i="6" s="1"/>
  <c r="D54" i="6"/>
  <c r="C54" i="6" s="1"/>
  <c r="D55" i="6"/>
  <c r="C55" i="6" s="1"/>
  <c r="D56" i="6"/>
  <c r="C56" i="6" s="1"/>
  <c r="D57" i="6"/>
  <c r="C57" i="6" s="1"/>
  <c r="D58" i="6"/>
  <c r="C58" i="6" s="1"/>
  <c r="D59" i="6"/>
  <c r="C59" i="6" s="1"/>
  <c r="D60" i="6"/>
  <c r="C60" i="6" s="1"/>
  <c r="D61" i="6"/>
  <c r="C61" i="6" s="1"/>
  <c r="D62" i="6"/>
  <c r="C62" i="6" s="1"/>
  <c r="D63" i="6"/>
  <c r="C63" i="6" s="1"/>
  <c r="D64" i="6"/>
  <c r="C64" i="6" s="1"/>
  <c r="D65" i="6"/>
  <c r="C65" i="6" s="1"/>
  <c r="D66" i="6"/>
  <c r="C66" i="6" s="1"/>
  <c r="D67" i="6"/>
  <c r="C67" i="6" s="1"/>
  <c r="D68" i="6"/>
  <c r="C68" i="6" s="1"/>
  <c r="D69" i="6"/>
  <c r="C69" i="6" s="1"/>
  <c r="D70" i="6"/>
  <c r="C70" i="6" s="1"/>
  <c r="D71" i="6"/>
  <c r="C71" i="6" s="1"/>
  <c r="D72" i="6"/>
  <c r="C72" i="6" s="1"/>
  <c r="D73" i="6"/>
  <c r="C73" i="6" s="1"/>
  <c r="D74" i="6"/>
  <c r="C74" i="6" s="1"/>
  <c r="D75" i="6"/>
  <c r="C75" i="6" s="1"/>
  <c r="D76" i="6"/>
  <c r="C76" i="6" s="1"/>
  <c r="D77" i="6"/>
  <c r="C77" i="6" s="1"/>
  <c r="D78" i="6"/>
  <c r="C78" i="6" s="1"/>
  <c r="D79" i="6"/>
  <c r="C79" i="6" s="1"/>
  <c r="D80" i="6"/>
  <c r="C80" i="6" s="1"/>
  <c r="D81" i="6"/>
  <c r="C81" i="6" s="1"/>
  <c r="D82" i="6"/>
  <c r="C82" i="6" s="1"/>
  <c r="D83" i="6"/>
  <c r="C83" i="6" s="1"/>
  <c r="D84" i="6"/>
  <c r="C84" i="6" s="1"/>
  <c r="D85" i="6"/>
  <c r="C85" i="6" s="1"/>
  <c r="D86" i="6"/>
  <c r="C86" i="6" s="1"/>
  <c r="D87" i="6"/>
  <c r="C87" i="6" s="1"/>
  <c r="D88" i="6"/>
  <c r="C88" i="6" s="1"/>
  <c r="D89" i="6"/>
  <c r="C89" i="6" s="1"/>
  <c r="D90" i="6"/>
  <c r="C90" i="6" s="1"/>
  <c r="D91" i="6"/>
  <c r="C91" i="6" s="1"/>
  <c r="D92" i="6"/>
  <c r="C92" i="6" s="1"/>
  <c r="D93" i="6"/>
  <c r="C93" i="6" s="1"/>
  <c r="D94" i="6"/>
  <c r="C94" i="6" s="1"/>
  <c r="D95" i="6"/>
  <c r="C95" i="6" s="1"/>
  <c r="D96" i="6"/>
  <c r="C96" i="6" s="1"/>
  <c r="D97" i="6"/>
  <c r="C97" i="6" s="1"/>
  <c r="D98" i="6"/>
  <c r="C98" i="6" s="1"/>
  <c r="D99" i="6"/>
  <c r="C99" i="6" s="1"/>
  <c r="D100" i="6"/>
  <c r="C100" i="6" s="1"/>
  <c r="D101" i="6"/>
  <c r="C101" i="6" s="1"/>
  <c r="D102" i="6"/>
  <c r="C102" i="6" s="1"/>
  <c r="D103" i="6"/>
  <c r="C103" i="6" s="1"/>
  <c r="D104" i="6"/>
  <c r="C104" i="6" s="1"/>
  <c r="D105" i="6"/>
  <c r="C105" i="6" s="1"/>
  <c r="D106" i="6"/>
  <c r="C106" i="6" s="1"/>
  <c r="D107" i="6"/>
  <c r="C107" i="6" s="1"/>
  <c r="D108" i="6"/>
  <c r="C108" i="6" s="1"/>
  <c r="D109" i="6"/>
  <c r="C109" i="6" s="1"/>
  <c r="D110" i="6"/>
  <c r="C110" i="6" s="1"/>
  <c r="D111" i="6"/>
  <c r="C111" i="6" s="1"/>
  <c r="D112" i="6"/>
  <c r="C112" i="6" s="1"/>
  <c r="D113" i="6"/>
  <c r="C113" i="6" s="1"/>
  <c r="D114" i="6"/>
  <c r="C114" i="6" s="1"/>
  <c r="D115" i="6"/>
  <c r="C115" i="6" s="1"/>
  <c r="D116" i="6"/>
  <c r="C116" i="6" s="1"/>
  <c r="D117" i="6"/>
  <c r="C117" i="6" s="1"/>
  <c r="D118" i="6"/>
  <c r="C118" i="6" s="1"/>
  <c r="D119" i="6"/>
  <c r="C119" i="6" s="1"/>
  <c r="D120" i="6"/>
  <c r="C120" i="6" s="1"/>
  <c r="D121" i="6"/>
  <c r="C121" i="6" s="1"/>
  <c r="D122" i="6"/>
  <c r="C122" i="6" s="1"/>
  <c r="D123" i="6"/>
  <c r="C123" i="6" s="1"/>
  <c r="D124" i="6"/>
  <c r="C124" i="6" s="1"/>
  <c r="D125" i="6"/>
  <c r="C125" i="6" s="1"/>
  <c r="D126" i="6"/>
  <c r="C126" i="6" s="1"/>
  <c r="D127" i="6"/>
  <c r="C127" i="6" s="1"/>
  <c r="D128" i="6"/>
  <c r="C128" i="6" s="1"/>
  <c r="D129" i="6"/>
  <c r="C129" i="6" s="1"/>
  <c r="D130" i="6"/>
  <c r="C130" i="6" s="1"/>
  <c r="D131" i="6"/>
  <c r="C131" i="6" s="1"/>
  <c r="D132" i="6"/>
  <c r="C132" i="6" s="1"/>
  <c r="D133" i="6"/>
  <c r="C133" i="6" s="1"/>
  <c r="D134" i="6"/>
  <c r="C134" i="6" s="1"/>
  <c r="D135" i="6"/>
  <c r="C135" i="6" s="1"/>
  <c r="D136" i="6"/>
  <c r="C136" i="6" s="1"/>
  <c r="D137" i="6"/>
  <c r="C137" i="6" s="1"/>
  <c r="D138" i="6"/>
  <c r="C138" i="6" s="1"/>
  <c r="D139" i="6"/>
  <c r="C139" i="6" s="1"/>
  <c r="D140" i="6"/>
  <c r="C140" i="6" s="1"/>
  <c r="D141" i="6"/>
  <c r="C141" i="6" s="1"/>
  <c r="D142" i="6"/>
  <c r="C142" i="6" s="1"/>
  <c r="D143" i="6"/>
  <c r="C143" i="6" s="1"/>
  <c r="D144" i="6"/>
  <c r="C144" i="6" s="1"/>
  <c r="D145" i="6"/>
  <c r="C145" i="6" s="1"/>
  <c r="D146" i="6"/>
  <c r="C146" i="6" s="1"/>
  <c r="D147" i="6"/>
  <c r="C147" i="6" s="1"/>
  <c r="D148" i="6"/>
  <c r="C148" i="6" s="1"/>
  <c r="D149" i="6"/>
  <c r="C149" i="6" s="1"/>
  <c r="D150" i="6"/>
  <c r="C150" i="6" s="1"/>
  <c r="D151" i="6"/>
  <c r="C151" i="6" s="1"/>
  <c r="D152" i="6"/>
  <c r="C152" i="6" s="1"/>
  <c r="D153" i="6"/>
  <c r="C153" i="6" s="1"/>
  <c r="D154" i="6"/>
  <c r="C154" i="6" s="1"/>
  <c r="D155" i="6"/>
  <c r="C155" i="6" s="1"/>
  <c r="D156" i="6"/>
  <c r="C156" i="6" s="1"/>
  <c r="D157" i="6"/>
  <c r="C157" i="6" s="1"/>
  <c r="D158" i="6"/>
  <c r="C158" i="6" s="1"/>
  <c r="D159" i="6"/>
  <c r="C159" i="6" s="1"/>
  <c r="D160" i="6"/>
  <c r="C160" i="6" s="1"/>
  <c r="D161" i="6"/>
  <c r="C161" i="6" s="1"/>
  <c r="D162" i="6"/>
  <c r="C162" i="6" s="1"/>
  <c r="D163" i="6"/>
  <c r="C163" i="6" s="1"/>
  <c r="D164" i="6"/>
  <c r="C164" i="6" s="1"/>
  <c r="D165" i="6"/>
  <c r="C165" i="6" s="1"/>
  <c r="D166" i="6"/>
  <c r="C166" i="6" s="1"/>
  <c r="D167" i="6"/>
  <c r="C167" i="6" s="1"/>
  <c r="D168" i="6"/>
  <c r="C168" i="6" s="1"/>
  <c r="D169" i="6"/>
  <c r="C169" i="6" s="1"/>
  <c r="D170" i="6"/>
  <c r="C170" i="6" s="1"/>
  <c r="D171" i="6"/>
  <c r="C171" i="6" s="1"/>
  <c r="D172" i="6"/>
  <c r="C172" i="6" s="1"/>
  <c r="D173" i="6"/>
  <c r="C173" i="6" s="1"/>
  <c r="D174" i="6"/>
  <c r="C174" i="6" s="1"/>
  <c r="D175" i="6"/>
  <c r="C175" i="6" s="1"/>
  <c r="D176" i="6"/>
  <c r="C176" i="6" s="1"/>
  <c r="D177" i="6"/>
  <c r="C177" i="6" s="1"/>
  <c r="D178" i="6"/>
  <c r="C178" i="6" s="1"/>
  <c r="D179" i="6"/>
  <c r="C179" i="6" s="1"/>
  <c r="D180" i="6"/>
  <c r="C180" i="6" s="1"/>
  <c r="D181" i="6"/>
  <c r="C181" i="6" s="1"/>
  <c r="D182" i="6"/>
  <c r="C182" i="6" s="1"/>
  <c r="D183" i="6"/>
  <c r="C183" i="6" s="1"/>
  <c r="D184" i="6"/>
  <c r="C184" i="6" s="1"/>
  <c r="D185" i="6"/>
  <c r="C185" i="6" s="1"/>
  <c r="D186" i="6"/>
  <c r="C186" i="6" s="1"/>
  <c r="D187" i="6"/>
  <c r="C187" i="6" s="1"/>
  <c r="D188" i="6"/>
  <c r="C188" i="6" s="1"/>
  <c r="D189" i="6"/>
  <c r="C189" i="6" s="1"/>
  <c r="D190" i="6"/>
  <c r="C190" i="6" s="1"/>
  <c r="D191" i="6"/>
  <c r="C191" i="6" s="1"/>
  <c r="D192" i="6"/>
  <c r="C192" i="6" s="1"/>
  <c r="D193" i="6"/>
  <c r="C193" i="6" s="1"/>
  <c r="D194" i="6"/>
  <c r="C194" i="6" s="1"/>
  <c r="D195" i="6"/>
  <c r="C195" i="6" s="1"/>
  <c r="D196" i="6"/>
  <c r="C196" i="6" s="1"/>
  <c r="D197" i="6"/>
  <c r="C197" i="6" s="1"/>
  <c r="D198" i="6"/>
  <c r="C198" i="6" s="1"/>
  <c r="D199" i="6"/>
  <c r="C199" i="6" s="1"/>
  <c r="D200" i="6"/>
  <c r="C200" i="6" s="1"/>
  <c r="D201" i="6"/>
  <c r="C201" i="6" s="1"/>
  <c r="D202" i="6"/>
  <c r="C202" i="6" s="1"/>
  <c r="D203" i="6"/>
  <c r="C203" i="6" s="1"/>
  <c r="D204" i="6"/>
  <c r="C204" i="6" s="1"/>
  <c r="D205" i="6"/>
  <c r="C205" i="6" s="1"/>
  <c r="D206" i="6"/>
  <c r="C206" i="6" s="1"/>
  <c r="D207" i="6"/>
  <c r="C207" i="6" s="1"/>
  <c r="D208" i="6"/>
  <c r="C208" i="6" s="1"/>
  <c r="D209" i="6"/>
  <c r="C209" i="6" s="1"/>
  <c r="D210" i="6"/>
  <c r="C210" i="6" s="1"/>
  <c r="D211" i="6"/>
  <c r="C211" i="6" s="1"/>
  <c r="D212" i="6"/>
  <c r="C212" i="6" s="1"/>
  <c r="D213" i="6"/>
  <c r="C213" i="6" s="1"/>
  <c r="D214" i="6"/>
  <c r="C214" i="6" s="1"/>
  <c r="D215" i="6"/>
  <c r="C215" i="6" s="1"/>
  <c r="D216" i="6"/>
  <c r="C216" i="6" s="1"/>
  <c r="D217" i="6"/>
  <c r="C217" i="6" s="1"/>
  <c r="D218" i="6"/>
  <c r="C218" i="6" s="1"/>
  <c r="D219" i="6"/>
  <c r="C219" i="6" s="1"/>
  <c r="D220" i="6"/>
  <c r="C220" i="6" s="1"/>
  <c r="D221" i="6"/>
  <c r="C221" i="6" s="1"/>
  <c r="D222" i="6"/>
  <c r="C222" i="6" s="1"/>
  <c r="D223" i="6"/>
  <c r="C223" i="6" s="1"/>
  <c r="D224" i="6"/>
  <c r="C224" i="6" s="1"/>
  <c r="D225" i="6"/>
  <c r="C225" i="6" s="1"/>
  <c r="D226" i="6"/>
  <c r="C226" i="6" s="1"/>
  <c r="D227" i="6"/>
  <c r="C227" i="6" s="1"/>
  <c r="D228" i="6"/>
  <c r="C228" i="6" s="1"/>
  <c r="D229" i="6"/>
  <c r="C229" i="6" s="1"/>
  <c r="D230" i="6"/>
  <c r="C230" i="6" s="1"/>
  <c r="D231" i="6"/>
  <c r="C231" i="6" s="1"/>
  <c r="D232" i="6"/>
  <c r="C232" i="6" s="1"/>
  <c r="D233" i="6"/>
  <c r="C233" i="6" s="1"/>
  <c r="D234" i="6"/>
  <c r="C234" i="6" s="1"/>
  <c r="D235" i="6"/>
  <c r="C235" i="6" s="1"/>
  <c r="D236" i="6"/>
  <c r="C236" i="6" s="1"/>
  <c r="D237" i="6"/>
  <c r="C237" i="6" s="1"/>
  <c r="D238" i="6"/>
  <c r="C238" i="6" s="1"/>
  <c r="D239" i="6"/>
  <c r="C239" i="6" s="1"/>
  <c r="D240" i="6"/>
  <c r="C240" i="6" s="1"/>
  <c r="D241" i="6"/>
  <c r="C241" i="6" s="1"/>
  <c r="D242" i="6"/>
  <c r="C242" i="6" s="1"/>
  <c r="D243" i="6"/>
  <c r="C243" i="6" s="1"/>
  <c r="D244" i="6"/>
  <c r="C244" i="6" s="1"/>
  <c r="D245" i="6"/>
  <c r="C245" i="6" s="1"/>
  <c r="D246" i="6"/>
  <c r="C246" i="6" s="1"/>
  <c r="D247" i="6"/>
  <c r="C247" i="6" s="1"/>
  <c r="D248" i="6"/>
  <c r="C248" i="6" s="1"/>
  <c r="D249" i="6"/>
  <c r="C249" i="6" s="1"/>
  <c r="D250" i="6"/>
  <c r="C250" i="6" s="1"/>
  <c r="D251" i="6"/>
  <c r="C251" i="6" s="1"/>
  <c r="D252" i="6"/>
  <c r="C252" i="6" s="1"/>
  <c r="D253" i="6"/>
  <c r="C253" i="6" s="1"/>
  <c r="D254" i="6"/>
  <c r="C254" i="6" s="1"/>
  <c r="D255" i="6"/>
  <c r="C255" i="6" s="1"/>
  <c r="D256" i="6"/>
  <c r="C256" i="6" s="1"/>
  <c r="D257" i="6"/>
  <c r="C257" i="6" s="1"/>
  <c r="D258" i="6"/>
  <c r="C258" i="6" s="1"/>
  <c r="D259" i="6"/>
  <c r="C259" i="6" s="1"/>
  <c r="D260" i="6"/>
  <c r="C260" i="6" s="1"/>
  <c r="D261" i="6"/>
  <c r="C261" i="6" s="1"/>
  <c r="D262" i="6"/>
  <c r="C262" i="6" s="1"/>
  <c r="D263" i="6"/>
  <c r="C263" i="6" s="1"/>
  <c r="D264" i="6"/>
  <c r="C264" i="6" s="1"/>
  <c r="D265" i="6"/>
  <c r="C265" i="6" s="1"/>
  <c r="D266" i="6"/>
  <c r="C266" i="6" s="1"/>
  <c r="D267" i="6"/>
  <c r="C267" i="6" s="1"/>
  <c r="D268" i="6"/>
  <c r="C268" i="6" s="1"/>
  <c r="D269" i="6"/>
  <c r="C269" i="6" s="1"/>
  <c r="D270" i="6"/>
  <c r="C270" i="6" s="1"/>
  <c r="D271" i="6"/>
  <c r="C271" i="6" s="1"/>
  <c r="D272" i="6"/>
  <c r="C272" i="6" s="1"/>
  <c r="D273" i="6"/>
  <c r="C273" i="6" s="1"/>
  <c r="D274" i="6"/>
  <c r="C274" i="6" s="1"/>
  <c r="D275" i="6"/>
  <c r="C275" i="6" s="1"/>
  <c r="D276" i="6"/>
  <c r="C276" i="6" s="1"/>
  <c r="D277" i="6"/>
  <c r="C277" i="6" s="1"/>
  <c r="D278" i="6"/>
  <c r="C278" i="6" s="1"/>
  <c r="D279" i="6"/>
  <c r="C279" i="6" s="1"/>
  <c r="D280" i="6"/>
  <c r="C280" i="6" s="1"/>
  <c r="D281" i="6"/>
  <c r="C281" i="6" s="1"/>
  <c r="D282" i="6"/>
  <c r="C282" i="6" s="1"/>
  <c r="D283" i="6"/>
  <c r="C283" i="6" s="1"/>
  <c r="D284" i="6"/>
  <c r="C284" i="6" s="1"/>
  <c r="D285" i="6"/>
  <c r="C285" i="6" s="1"/>
  <c r="D286" i="6"/>
  <c r="C286" i="6" s="1"/>
  <c r="D287" i="6"/>
  <c r="C287" i="6" s="1"/>
  <c r="D288" i="6"/>
  <c r="C288" i="6" s="1"/>
  <c r="D289" i="6"/>
  <c r="C289" i="6" s="1"/>
  <c r="D290" i="6"/>
  <c r="C290" i="6" s="1"/>
  <c r="D291" i="6"/>
  <c r="C291" i="6" s="1"/>
  <c r="D292" i="6"/>
  <c r="C292" i="6" s="1"/>
  <c r="D293" i="6"/>
  <c r="C293" i="6" s="1"/>
  <c r="D294" i="6"/>
  <c r="C294" i="6" s="1"/>
  <c r="D295" i="6"/>
  <c r="C295" i="6" s="1"/>
  <c r="D296" i="6"/>
  <c r="C296" i="6" s="1"/>
  <c r="D297" i="6"/>
  <c r="C297" i="6" s="1"/>
  <c r="D298" i="6"/>
  <c r="C298" i="6" s="1"/>
  <c r="D299" i="6"/>
  <c r="C299" i="6" s="1"/>
  <c r="D300" i="6"/>
  <c r="C300" i="6" s="1"/>
  <c r="D301" i="6"/>
  <c r="C301" i="6" s="1"/>
  <c r="D21" i="6"/>
  <c r="C21" i="6" s="1"/>
  <c r="D20" i="6"/>
  <c r="C20" i="6" s="1"/>
  <c r="D19" i="6"/>
  <c r="C19" i="6" s="1"/>
  <c r="D18" i="6"/>
  <c r="C18" i="6" s="1"/>
  <c r="D17" i="6"/>
  <c r="C17" i="6" s="1"/>
  <c r="D16" i="6"/>
  <c r="C16" i="6" s="1"/>
  <c r="D15" i="6"/>
  <c r="C15" i="6" s="1"/>
  <c r="D14" i="6"/>
  <c r="C14" i="6" s="1"/>
  <c r="D13" i="6"/>
  <c r="C13" i="6" s="1"/>
  <c r="D12" i="6"/>
  <c r="C12" i="6" s="1"/>
  <c r="D11" i="6"/>
  <c r="C11" i="6" s="1"/>
  <c r="D10" i="6"/>
  <c r="C10" i="6" s="1"/>
  <c r="D9" i="6"/>
  <c r="C9" i="6" s="1"/>
  <c r="D8" i="6"/>
  <c r="C8" i="6" s="1"/>
  <c r="D7" i="6"/>
  <c r="C7" i="6" s="1"/>
  <c r="D6" i="6"/>
  <c r="C6" i="6" s="1"/>
  <c r="D5" i="6"/>
  <c r="C5" i="6" s="1"/>
  <c r="D4" i="6"/>
  <c r="C4" i="6" s="1"/>
  <c r="D3" i="6"/>
  <c r="C3" i="6" s="1"/>
  <c r="D2" i="6"/>
  <c r="C2" i="6" s="1"/>
  <c r="D22" i="48"/>
  <c r="C22" i="48" s="1"/>
  <c r="D23" i="48"/>
  <c r="C23" i="48" s="1"/>
  <c r="D24" i="48"/>
  <c r="C24" i="48" s="1"/>
  <c r="D25" i="48"/>
  <c r="C25" i="48" s="1"/>
  <c r="D26" i="48"/>
  <c r="C26" i="48" s="1"/>
  <c r="D27" i="48"/>
  <c r="C27" i="48" s="1"/>
  <c r="D28" i="48"/>
  <c r="C28" i="48" s="1"/>
  <c r="D29" i="48"/>
  <c r="C29" i="48" s="1"/>
  <c r="D30" i="48"/>
  <c r="C30" i="48" s="1"/>
  <c r="D31" i="48"/>
  <c r="C31" i="48" s="1"/>
  <c r="D32" i="48"/>
  <c r="C32" i="48" s="1"/>
  <c r="D33" i="48"/>
  <c r="C33" i="48" s="1"/>
  <c r="D34" i="48"/>
  <c r="C34" i="48" s="1"/>
  <c r="D35" i="48"/>
  <c r="C35" i="48" s="1"/>
  <c r="D36" i="48"/>
  <c r="C36" i="48" s="1"/>
  <c r="D37" i="48"/>
  <c r="C37" i="48" s="1"/>
  <c r="D38" i="48"/>
  <c r="C38" i="48" s="1"/>
  <c r="D39" i="48"/>
  <c r="C39" i="48" s="1"/>
  <c r="D40" i="48"/>
  <c r="C40" i="48" s="1"/>
  <c r="D41" i="48"/>
  <c r="C41" i="48" s="1"/>
  <c r="D42" i="48"/>
  <c r="C42" i="48" s="1"/>
  <c r="D43" i="48"/>
  <c r="C43" i="48" s="1"/>
  <c r="D44" i="48"/>
  <c r="C44" i="48" s="1"/>
  <c r="D45" i="48"/>
  <c r="C45" i="48" s="1"/>
  <c r="D46" i="48"/>
  <c r="C46" i="48" s="1"/>
  <c r="D47" i="48"/>
  <c r="C47" i="48" s="1"/>
  <c r="D48" i="48"/>
  <c r="C48" i="48" s="1"/>
  <c r="D49" i="48"/>
  <c r="C49" i="48" s="1"/>
  <c r="D50" i="48"/>
  <c r="C50" i="48" s="1"/>
  <c r="D51" i="48"/>
  <c r="C51" i="48" s="1"/>
  <c r="D52" i="48"/>
  <c r="C52" i="48" s="1"/>
  <c r="D53" i="48"/>
  <c r="C53" i="48" s="1"/>
  <c r="D54" i="48"/>
  <c r="C54" i="48" s="1"/>
  <c r="D55" i="48"/>
  <c r="C55" i="48" s="1"/>
  <c r="D56" i="48"/>
  <c r="C56" i="48" s="1"/>
  <c r="D57" i="48"/>
  <c r="C57" i="48" s="1"/>
  <c r="D58" i="48"/>
  <c r="C58" i="48" s="1"/>
  <c r="D59" i="48"/>
  <c r="C59" i="48" s="1"/>
  <c r="D60" i="48"/>
  <c r="C60" i="48" s="1"/>
  <c r="D61" i="48"/>
  <c r="C61" i="48" s="1"/>
  <c r="D62" i="48"/>
  <c r="C62" i="48" s="1"/>
  <c r="D63" i="48"/>
  <c r="C63" i="48" s="1"/>
  <c r="D64" i="48"/>
  <c r="C64" i="48" s="1"/>
  <c r="D65" i="48"/>
  <c r="C65" i="48" s="1"/>
  <c r="D66" i="48"/>
  <c r="C66" i="48" s="1"/>
  <c r="D67" i="48"/>
  <c r="C67" i="48" s="1"/>
  <c r="D68" i="48"/>
  <c r="C68" i="48" s="1"/>
  <c r="D69" i="48"/>
  <c r="C69" i="48" s="1"/>
  <c r="D70" i="48"/>
  <c r="C70" i="48" s="1"/>
  <c r="D71" i="48"/>
  <c r="C71" i="48" s="1"/>
  <c r="D72" i="48"/>
  <c r="C72" i="48" s="1"/>
  <c r="D73" i="48"/>
  <c r="C73" i="48" s="1"/>
  <c r="D74" i="48"/>
  <c r="C74" i="48" s="1"/>
  <c r="D75" i="48"/>
  <c r="C75" i="48" s="1"/>
  <c r="D76" i="48"/>
  <c r="C76" i="48" s="1"/>
  <c r="D77" i="48"/>
  <c r="C77" i="48" s="1"/>
  <c r="D78" i="48"/>
  <c r="C78" i="48" s="1"/>
  <c r="D79" i="48"/>
  <c r="C79" i="48" s="1"/>
  <c r="D80" i="48"/>
  <c r="C80" i="48" s="1"/>
  <c r="D81" i="48"/>
  <c r="C81" i="48" s="1"/>
  <c r="D82" i="48"/>
  <c r="C82" i="48" s="1"/>
  <c r="D83" i="48"/>
  <c r="C83" i="48" s="1"/>
  <c r="D84" i="48"/>
  <c r="C84" i="48" s="1"/>
  <c r="D85" i="48"/>
  <c r="C85" i="48" s="1"/>
  <c r="D86" i="48"/>
  <c r="C86" i="48" s="1"/>
  <c r="D87" i="48"/>
  <c r="C87" i="48" s="1"/>
  <c r="D88" i="48"/>
  <c r="C88" i="48" s="1"/>
  <c r="D89" i="48"/>
  <c r="C89" i="48" s="1"/>
  <c r="D90" i="48"/>
  <c r="C90" i="48" s="1"/>
  <c r="D91" i="48"/>
  <c r="C91" i="48" s="1"/>
  <c r="D92" i="48"/>
  <c r="C92" i="48" s="1"/>
  <c r="D93" i="48"/>
  <c r="C93" i="48" s="1"/>
  <c r="D94" i="48"/>
  <c r="C94" i="48" s="1"/>
  <c r="D95" i="48"/>
  <c r="C95" i="48" s="1"/>
  <c r="D96" i="48"/>
  <c r="C96" i="48" s="1"/>
  <c r="D97" i="48"/>
  <c r="C97" i="48" s="1"/>
  <c r="D98" i="48"/>
  <c r="C98" i="48" s="1"/>
  <c r="D99" i="48"/>
  <c r="C99" i="48" s="1"/>
  <c r="D100" i="48"/>
  <c r="C100" i="48" s="1"/>
  <c r="D101" i="48"/>
  <c r="C101" i="48" s="1"/>
  <c r="D102" i="48"/>
  <c r="C102" i="48" s="1"/>
  <c r="D103" i="48"/>
  <c r="C103" i="48" s="1"/>
  <c r="D104" i="48"/>
  <c r="C104" i="48" s="1"/>
  <c r="D105" i="48"/>
  <c r="C105" i="48" s="1"/>
  <c r="D106" i="48"/>
  <c r="C106" i="48" s="1"/>
  <c r="D107" i="48"/>
  <c r="C107" i="48" s="1"/>
  <c r="D108" i="48"/>
  <c r="C108" i="48" s="1"/>
  <c r="D109" i="48"/>
  <c r="C109" i="48" s="1"/>
  <c r="D110" i="48"/>
  <c r="C110" i="48" s="1"/>
  <c r="D111" i="48"/>
  <c r="C111" i="48" s="1"/>
  <c r="D112" i="48"/>
  <c r="C112" i="48" s="1"/>
  <c r="D113" i="48"/>
  <c r="C113" i="48" s="1"/>
  <c r="D114" i="48"/>
  <c r="C114" i="48" s="1"/>
  <c r="D115" i="48"/>
  <c r="C115" i="48" s="1"/>
  <c r="D116" i="48"/>
  <c r="C116" i="48" s="1"/>
  <c r="D117" i="48"/>
  <c r="C117" i="48" s="1"/>
  <c r="D118" i="48"/>
  <c r="C118" i="48" s="1"/>
  <c r="D119" i="48"/>
  <c r="C119" i="48" s="1"/>
  <c r="D120" i="48"/>
  <c r="C120" i="48" s="1"/>
  <c r="D121" i="48"/>
  <c r="C121" i="48" s="1"/>
  <c r="D122" i="48"/>
  <c r="C122" i="48" s="1"/>
  <c r="D123" i="48"/>
  <c r="C123" i="48" s="1"/>
  <c r="D124" i="48"/>
  <c r="C124" i="48" s="1"/>
  <c r="D125" i="48"/>
  <c r="C125" i="48" s="1"/>
  <c r="D126" i="48"/>
  <c r="C126" i="48" s="1"/>
  <c r="D127" i="48"/>
  <c r="C127" i="48" s="1"/>
  <c r="D128" i="48"/>
  <c r="C128" i="48" s="1"/>
  <c r="D129" i="48"/>
  <c r="C129" i="48" s="1"/>
  <c r="D130" i="48"/>
  <c r="C130" i="48" s="1"/>
  <c r="D131" i="48"/>
  <c r="C131" i="48" s="1"/>
  <c r="D132" i="48"/>
  <c r="C132" i="48" s="1"/>
  <c r="D133" i="48"/>
  <c r="C133" i="48" s="1"/>
  <c r="D134" i="48"/>
  <c r="C134" i="48" s="1"/>
  <c r="D135" i="48"/>
  <c r="C135" i="48" s="1"/>
  <c r="D136" i="48"/>
  <c r="C136" i="48" s="1"/>
  <c r="D137" i="48"/>
  <c r="C137" i="48" s="1"/>
  <c r="D138" i="48"/>
  <c r="C138" i="48" s="1"/>
  <c r="D139" i="48"/>
  <c r="C139" i="48" s="1"/>
  <c r="D140" i="48"/>
  <c r="C140" i="48" s="1"/>
  <c r="D141" i="48"/>
  <c r="C141" i="48" s="1"/>
  <c r="D142" i="48"/>
  <c r="C142" i="48" s="1"/>
  <c r="D143" i="48"/>
  <c r="C143" i="48" s="1"/>
  <c r="D144" i="48"/>
  <c r="C144" i="48" s="1"/>
  <c r="D145" i="48"/>
  <c r="C145" i="48" s="1"/>
  <c r="D146" i="48"/>
  <c r="C146" i="48" s="1"/>
  <c r="D147" i="48"/>
  <c r="C147" i="48" s="1"/>
  <c r="D148" i="48"/>
  <c r="C148" i="48" s="1"/>
  <c r="D149" i="48"/>
  <c r="C149" i="48" s="1"/>
  <c r="D150" i="48"/>
  <c r="C150" i="48" s="1"/>
  <c r="D151" i="48"/>
  <c r="C151" i="48" s="1"/>
  <c r="D152" i="48"/>
  <c r="C152" i="48" s="1"/>
  <c r="D153" i="48"/>
  <c r="C153" i="48" s="1"/>
  <c r="D154" i="48"/>
  <c r="C154" i="48" s="1"/>
  <c r="D155" i="48"/>
  <c r="C155" i="48" s="1"/>
  <c r="D156" i="48"/>
  <c r="C156" i="48" s="1"/>
  <c r="D157" i="48"/>
  <c r="C157" i="48" s="1"/>
  <c r="D158" i="48"/>
  <c r="C158" i="48" s="1"/>
  <c r="D159" i="48"/>
  <c r="C159" i="48" s="1"/>
  <c r="D160" i="48"/>
  <c r="C160" i="48" s="1"/>
  <c r="D161" i="48"/>
  <c r="C161" i="48" s="1"/>
  <c r="D162" i="48"/>
  <c r="C162" i="48" s="1"/>
  <c r="D163" i="48"/>
  <c r="C163" i="48" s="1"/>
  <c r="D164" i="48"/>
  <c r="C164" i="48" s="1"/>
  <c r="D165" i="48"/>
  <c r="C165" i="48" s="1"/>
  <c r="D166" i="48"/>
  <c r="C166" i="48" s="1"/>
  <c r="D167" i="48"/>
  <c r="C167" i="48" s="1"/>
  <c r="D168" i="48"/>
  <c r="C168" i="48" s="1"/>
  <c r="D169" i="48"/>
  <c r="C169" i="48" s="1"/>
  <c r="D170" i="48"/>
  <c r="C170" i="48" s="1"/>
  <c r="D171" i="48"/>
  <c r="C171" i="48" s="1"/>
  <c r="D172" i="48"/>
  <c r="C172" i="48" s="1"/>
  <c r="D173" i="48"/>
  <c r="C173" i="48" s="1"/>
  <c r="D174" i="48"/>
  <c r="C174" i="48" s="1"/>
  <c r="D175" i="48"/>
  <c r="C175" i="48" s="1"/>
  <c r="D176" i="48"/>
  <c r="C176" i="48" s="1"/>
  <c r="D177" i="48"/>
  <c r="C177" i="48" s="1"/>
  <c r="D178" i="48"/>
  <c r="C178" i="48" s="1"/>
  <c r="D179" i="48"/>
  <c r="C179" i="48" s="1"/>
  <c r="D180" i="48"/>
  <c r="C180" i="48" s="1"/>
  <c r="D181" i="48"/>
  <c r="C181" i="48" s="1"/>
  <c r="D182" i="48"/>
  <c r="C182" i="48" s="1"/>
  <c r="D183" i="48"/>
  <c r="C183" i="48" s="1"/>
  <c r="D184" i="48"/>
  <c r="C184" i="48" s="1"/>
  <c r="D185" i="48"/>
  <c r="C185" i="48" s="1"/>
  <c r="D186" i="48"/>
  <c r="C186" i="48" s="1"/>
  <c r="D187" i="48"/>
  <c r="C187" i="48" s="1"/>
  <c r="D188" i="48"/>
  <c r="C188" i="48" s="1"/>
  <c r="D189" i="48"/>
  <c r="C189" i="48" s="1"/>
  <c r="D190" i="48"/>
  <c r="C190" i="48" s="1"/>
  <c r="D191" i="48"/>
  <c r="C191" i="48" s="1"/>
  <c r="D192" i="48"/>
  <c r="C192" i="48" s="1"/>
  <c r="D193" i="48"/>
  <c r="C193" i="48" s="1"/>
  <c r="D194" i="48"/>
  <c r="C194" i="48" s="1"/>
  <c r="D195" i="48"/>
  <c r="C195" i="48" s="1"/>
  <c r="D196" i="48"/>
  <c r="C196" i="48" s="1"/>
  <c r="D197" i="48"/>
  <c r="C197" i="48" s="1"/>
  <c r="D198" i="48"/>
  <c r="C198" i="48" s="1"/>
  <c r="D199" i="48"/>
  <c r="C199" i="48" s="1"/>
  <c r="D200" i="48"/>
  <c r="C200" i="48" s="1"/>
  <c r="D201" i="48"/>
  <c r="C201" i="48" s="1"/>
  <c r="D202" i="48"/>
  <c r="C202" i="48" s="1"/>
  <c r="D203" i="48"/>
  <c r="C203" i="48" s="1"/>
  <c r="D204" i="48"/>
  <c r="C204" i="48" s="1"/>
  <c r="D205" i="48"/>
  <c r="C205" i="48" s="1"/>
  <c r="D206" i="48"/>
  <c r="C206" i="48" s="1"/>
  <c r="D207" i="48"/>
  <c r="C207" i="48" s="1"/>
  <c r="D208" i="48"/>
  <c r="C208" i="48" s="1"/>
  <c r="D209" i="48"/>
  <c r="C209" i="48" s="1"/>
  <c r="D210" i="48"/>
  <c r="C210" i="48" s="1"/>
  <c r="D211" i="48"/>
  <c r="C211" i="48" s="1"/>
  <c r="D212" i="48"/>
  <c r="C212" i="48" s="1"/>
  <c r="D213" i="48"/>
  <c r="C213" i="48" s="1"/>
  <c r="D214" i="48"/>
  <c r="C214" i="48" s="1"/>
  <c r="D215" i="48"/>
  <c r="C215" i="48" s="1"/>
  <c r="D216" i="48"/>
  <c r="C216" i="48" s="1"/>
  <c r="D217" i="48"/>
  <c r="C217" i="48" s="1"/>
  <c r="D218" i="48"/>
  <c r="C218" i="48" s="1"/>
  <c r="D219" i="48"/>
  <c r="C219" i="48" s="1"/>
  <c r="D220" i="48"/>
  <c r="C220" i="48" s="1"/>
  <c r="D221" i="48"/>
  <c r="C221" i="48" s="1"/>
  <c r="D222" i="48"/>
  <c r="C222" i="48" s="1"/>
  <c r="D223" i="48"/>
  <c r="C223" i="48" s="1"/>
  <c r="D224" i="48"/>
  <c r="C224" i="48" s="1"/>
  <c r="D225" i="48"/>
  <c r="C225" i="48" s="1"/>
  <c r="D226" i="48"/>
  <c r="C226" i="48" s="1"/>
  <c r="D227" i="48"/>
  <c r="C227" i="48" s="1"/>
  <c r="D228" i="48"/>
  <c r="C228" i="48" s="1"/>
  <c r="D229" i="48"/>
  <c r="C229" i="48" s="1"/>
  <c r="D230" i="48"/>
  <c r="C230" i="48" s="1"/>
  <c r="D231" i="48"/>
  <c r="C231" i="48" s="1"/>
  <c r="D232" i="48"/>
  <c r="C232" i="48" s="1"/>
  <c r="D233" i="48"/>
  <c r="C233" i="48" s="1"/>
  <c r="D234" i="48"/>
  <c r="C234" i="48" s="1"/>
  <c r="D235" i="48"/>
  <c r="C235" i="48" s="1"/>
  <c r="D236" i="48"/>
  <c r="C236" i="48" s="1"/>
  <c r="D237" i="48"/>
  <c r="C237" i="48" s="1"/>
  <c r="D238" i="48"/>
  <c r="C238" i="48" s="1"/>
  <c r="D239" i="48"/>
  <c r="C239" i="48" s="1"/>
  <c r="D240" i="48"/>
  <c r="C240" i="48" s="1"/>
  <c r="D241" i="48"/>
  <c r="C241" i="48" s="1"/>
  <c r="D21" i="48"/>
  <c r="C21" i="48" s="1"/>
  <c r="D20" i="48"/>
  <c r="C20" i="48" s="1"/>
  <c r="D19" i="48"/>
  <c r="C19" i="48" s="1"/>
  <c r="D18" i="48"/>
  <c r="C18" i="48" s="1"/>
  <c r="D17" i="48"/>
  <c r="C17" i="48" s="1"/>
  <c r="D16" i="48"/>
  <c r="C16" i="48" s="1"/>
  <c r="D15" i="48"/>
  <c r="C15" i="48" s="1"/>
  <c r="D14" i="48"/>
  <c r="C14" i="48" s="1"/>
  <c r="D13" i="48"/>
  <c r="C13" i="48" s="1"/>
  <c r="D12" i="48"/>
  <c r="C12" i="48" s="1"/>
  <c r="D11" i="48"/>
  <c r="C11" i="48" s="1"/>
  <c r="D10" i="48"/>
  <c r="C10" i="48" s="1"/>
  <c r="D9" i="48"/>
  <c r="C9" i="48" s="1"/>
  <c r="D8" i="48"/>
  <c r="C8" i="48" s="1"/>
  <c r="D7" i="48"/>
  <c r="C7" i="48" s="1"/>
  <c r="D6" i="48"/>
  <c r="C6" i="48" s="1"/>
  <c r="D5" i="48"/>
  <c r="C5" i="48" s="1"/>
  <c r="D4" i="48"/>
  <c r="C4" i="48" s="1"/>
  <c r="D3" i="48"/>
  <c r="C3" i="48" s="1"/>
  <c r="D2" i="48"/>
  <c r="C2" i="48" s="1"/>
  <c r="D22" i="11"/>
  <c r="C22" i="11" s="1"/>
  <c r="D23" i="11"/>
  <c r="C23" i="11" s="1"/>
  <c r="D24" i="11"/>
  <c r="C24" i="11" s="1"/>
  <c r="D25" i="11"/>
  <c r="C25" i="11" s="1"/>
  <c r="D26" i="11"/>
  <c r="C26" i="11" s="1"/>
  <c r="D27" i="11"/>
  <c r="C27" i="11" s="1"/>
  <c r="D28" i="11"/>
  <c r="C28" i="11" s="1"/>
  <c r="D29" i="11"/>
  <c r="C29" i="11" s="1"/>
  <c r="D30" i="11"/>
  <c r="C30" i="11" s="1"/>
  <c r="D31" i="11"/>
  <c r="C31" i="11" s="1"/>
  <c r="D32" i="11"/>
  <c r="C32" i="11" s="1"/>
  <c r="D33" i="11"/>
  <c r="C33" i="11" s="1"/>
  <c r="D34" i="11"/>
  <c r="C34" i="11" s="1"/>
  <c r="D35" i="11"/>
  <c r="C35" i="11" s="1"/>
  <c r="D36" i="11"/>
  <c r="C36" i="11" s="1"/>
  <c r="D37" i="11"/>
  <c r="C37" i="11" s="1"/>
  <c r="D38" i="11"/>
  <c r="C38" i="11" s="1"/>
  <c r="D39" i="11"/>
  <c r="C39" i="11" s="1"/>
  <c r="D40" i="11"/>
  <c r="C40" i="11" s="1"/>
  <c r="D41" i="11"/>
  <c r="C41" i="11" s="1"/>
  <c r="D42" i="11"/>
  <c r="C42" i="11" s="1"/>
  <c r="D43" i="11"/>
  <c r="C43" i="11" s="1"/>
  <c r="D44" i="11"/>
  <c r="C44" i="11" s="1"/>
  <c r="D45" i="11"/>
  <c r="C45" i="11" s="1"/>
  <c r="D46" i="11"/>
  <c r="C46" i="11" s="1"/>
  <c r="D47" i="11"/>
  <c r="C47" i="11" s="1"/>
  <c r="D48" i="11"/>
  <c r="C48" i="11" s="1"/>
  <c r="D49" i="11"/>
  <c r="C49" i="11" s="1"/>
  <c r="D50" i="11"/>
  <c r="C50" i="11" s="1"/>
  <c r="D51" i="11"/>
  <c r="C51" i="11" s="1"/>
  <c r="D52" i="11"/>
  <c r="C52" i="11" s="1"/>
  <c r="D53" i="11"/>
  <c r="C53" i="11" s="1"/>
  <c r="D54" i="11"/>
  <c r="C54" i="11" s="1"/>
  <c r="D55" i="11"/>
  <c r="C55" i="11" s="1"/>
  <c r="D56" i="11"/>
  <c r="C56" i="11" s="1"/>
  <c r="D57" i="11"/>
  <c r="C57" i="11" s="1"/>
  <c r="D58" i="11"/>
  <c r="C58" i="11" s="1"/>
  <c r="D59" i="11"/>
  <c r="C59" i="11" s="1"/>
  <c r="D60" i="11"/>
  <c r="C60" i="11" s="1"/>
  <c r="D61" i="11"/>
  <c r="C61" i="11" s="1"/>
  <c r="D62" i="11"/>
  <c r="C62" i="11" s="1"/>
  <c r="D63" i="11"/>
  <c r="C63" i="11" s="1"/>
  <c r="D64" i="11"/>
  <c r="C64" i="11" s="1"/>
  <c r="D65" i="11"/>
  <c r="C65" i="11" s="1"/>
  <c r="D66" i="11"/>
  <c r="C66" i="11" s="1"/>
  <c r="D67" i="11"/>
  <c r="C67" i="11" s="1"/>
  <c r="D68" i="11"/>
  <c r="C68" i="11" s="1"/>
  <c r="D69" i="11"/>
  <c r="C69" i="11" s="1"/>
  <c r="D70" i="11"/>
  <c r="C70" i="11" s="1"/>
  <c r="D71" i="11"/>
  <c r="C71" i="11" s="1"/>
  <c r="D72" i="11"/>
  <c r="C72" i="11" s="1"/>
  <c r="D73" i="11"/>
  <c r="C73" i="11" s="1"/>
  <c r="D74" i="11"/>
  <c r="C74" i="11" s="1"/>
  <c r="D75" i="11"/>
  <c r="C75" i="11" s="1"/>
  <c r="D76" i="11"/>
  <c r="C76" i="11" s="1"/>
  <c r="D77" i="11"/>
  <c r="C77" i="11" s="1"/>
  <c r="D78" i="11"/>
  <c r="C78" i="11" s="1"/>
  <c r="D79" i="11"/>
  <c r="C79" i="11" s="1"/>
  <c r="D80" i="11"/>
  <c r="C80" i="11" s="1"/>
  <c r="D81" i="11"/>
  <c r="C81" i="11" s="1"/>
  <c r="D82" i="11"/>
  <c r="C82" i="11" s="1"/>
  <c r="D83" i="11"/>
  <c r="C83" i="11" s="1"/>
  <c r="D84" i="11"/>
  <c r="C84" i="11" s="1"/>
  <c r="D85" i="11"/>
  <c r="C85" i="11" s="1"/>
  <c r="D86" i="11"/>
  <c r="C86" i="11" s="1"/>
  <c r="D87" i="11"/>
  <c r="C87" i="11" s="1"/>
  <c r="D88" i="11"/>
  <c r="C88" i="11" s="1"/>
  <c r="D89" i="11"/>
  <c r="C89" i="11" s="1"/>
  <c r="D90" i="11"/>
  <c r="C90" i="11" s="1"/>
  <c r="D91" i="11"/>
  <c r="C91" i="11" s="1"/>
  <c r="D92" i="11"/>
  <c r="C92" i="11" s="1"/>
  <c r="D93" i="11"/>
  <c r="C93" i="11" s="1"/>
  <c r="D94" i="11"/>
  <c r="C94" i="11" s="1"/>
  <c r="D95" i="11"/>
  <c r="C95" i="11" s="1"/>
  <c r="D96" i="11"/>
  <c r="C96" i="11" s="1"/>
  <c r="D97" i="11"/>
  <c r="C97" i="11" s="1"/>
  <c r="D98" i="11"/>
  <c r="C98" i="11" s="1"/>
  <c r="D99" i="11"/>
  <c r="C99" i="11" s="1"/>
  <c r="D100" i="11"/>
  <c r="C100" i="11" s="1"/>
  <c r="D101" i="11"/>
  <c r="C101" i="11" s="1"/>
  <c r="D102" i="11"/>
  <c r="C102" i="11" s="1"/>
  <c r="D103" i="11"/>
  <c r="C103" i="11" s="1"/>
  <c r="D104" i="11"/>
  <c r="C104" i="11" s="1"/>
  <c r="D105" i="11"/>
  <c r="C105" i="11" s="1"/>
  <c r="D106" i="11"/>
  <c r="C106" i="11" s="1"/>
  <c r="D107" i="11"/>
  <c r="C107" i="11" s="1"/>
  <c r="D108" i="11"/>
  <c r="C108" i="11" s="1"/>
  <c r="D109" i="11"/>
  <c r="C109" i="11" s="1"/>
  <c r="D110" i="11"/>
  <c r="C110" i="11" s="1"/>
  <c r="D111" i="11"/>
  <c r="C111" i="11" s="1"/>
  <c r="D112" i="11"/>
  <c r="C112" i="11" s="1"/>
  <c r="D113" i="11"/>
  <c r="C113" i="11" s="1"/>
  <c r="D114" i="11"/>
  <c r="C114" i="11" s="1"/>
  <c r="D115" i="11"/>
  <c r="C115" i="11" s="1"/>
  <c r="D116" i="11"/>
  <c r="C116" i="11" s="1"/>
  <c r="D117" i="11"/>
  <c r="C117" i="11" s="1"/>
  <c r="D118" i="11"/>
  <c r="C118" i="11" s="1"/>
  <c r="D119" i="11"/>
  <c r="C119" i="11" s="1"/>
  <c r="D120" i="11"/>
  <c r="C120" i="11" s="1"/>
  <c r="D121" i="11"/>
  <c r="C121" i="11" s="1"/>
  <c r="D122" i="11"/>
  <c r="C122" i="11" s="1"/>
  <c r="D123" i="11"/>
  <c r="C123" i="11" s="1"/>
  <c r="D124" i="11"/>
  <c r="C124" i="11" s="1"/>
  <c r="D125" i="11"/>
  <c r="C125" i="11" s="1"/>
  <c r="D126" i="11"/>
  <c r="C126" i="11" s="1"/>
  <c r="D127" i="11"/>
  <c r="C127" i="11" s="1"/>
  <c r="D128" i="11"/>
  <c r="C128" i="11" s="1"/>
  <c r="D129" i="11"/>
  <c r="C129" i="11" s="1"/>
  <c r="D130" i="11"/>
  <c r="C130" i="11" s="1"/>
  <c r="D131" i="11"/>
  <c r="C131" i="11" s="1"/>
  <c r="D132" i="11"/>
  <c r="C132" i="11" s="1"/>
  <c r="D133" i="11"/>
  <c r="C133" i="11" s="1"/>
  <c r="D134" i="11"/>
  <c r="C134" i="11" s="1"/>
  <c r="D135" i="11"/>
  <c r="C135" i="11" s="1"/>
  <c r="D136" i="11"/>
  <c r="C136" i="11" s="1"/>
  <c r="D137" i="11"/>
  <c r="C137" i="11" s="1"/>
  <c r="D138" i="11"/>
  <c r="C138" i="11" s="1"/>
  <c r="D139" i="11"/>
  <c r="C139" i="11" s="1"/>
  <c r="D140" i="11"/>
  <c r="C140" i="11" s="1"/>
  <c r="D141" i="11"/>
  <c r="C141" i="11" s="1"/>
  <c r="D142" i="11"/>
  <c r="C142" i="11" s="1"/>
  <c r="D143" i="11"/>
  <c r="C143" i="11" s="1"/>
  <c r="D144" i="11"/>
  <c r="C144" i="11" s="1"/>
  <c r="D145" i="11"/>
  <c r="C145" i="11" s="1"/>
  <c r="D146" i="11"/>
  <c r="C146" i="11" s="1"/>
  <c r="D147" i="11"/>
  <c r="C147" i="11" s="1"/>
  <c r="D148" i="11"/>
  <c r="C148" i="11" s="1"/>
  <c r="D149" i="11"/>
  <c r="C149" i="11" s="1"/>
  <c r="D150" i="11"/>
  <c r="C150" i="11" s="1"/>
  <c r="D151" i="11"/>
  <c r="C151" i="11" s="1"/>
  <c r="D152" i="11"/>
  <c r="C152" i="11" s="1"/>
  <c r="D153" i="11"/>
  <c r="C153" i="11" s="1"/>
  <c r="D154" i="11"/>
  <c r="C154" i="11" s="1"/>
  <c r="D155" i="11"/>
  <c r="C155" i="11" s="1"/>
  <c r="D156" i="11"/>
  <c r="C156" i="11" s="1"/>
  <c r="D157" i="11"/>
  <c r="C157" i="11" s="1"/>
  <c r="D158" i="11"/>
  <c r="C158" i="11" s="1"/>
  <c r="D159" i="11"/>
  <c r="C159" i="11" s="1"/>
  <c r="D160" i="11"/>
  <c r="C160" i="11" s="1"/>
  <c r="D161" i="11"/>
  <c r="C161" i="11" s="1"/>
  <c r="D162" i="11"/>
  <c r="C162" i="11" s="1"/>
  <c r="D163" i="11"/>
  <c r="C163" i="11" s="1"/>
  <c r="D164" i="11"/>
  <c r="C164" i="11" s="1"/>
  <c r="D165" i="11"/>
  <c r="C165" i="11" s="1"/>
  <c r="D166" i="11"/>
  <c r="C166" i="11" s="1"/>
  <c r="D167" i="11"/>
  <c r="C167" i="11" s="1"/>
  <c r="D168" i="11"/>
  <c r="C168" i="11" s="1"/>
  <c r="D169" i="11"/>
  <c r="C169" i="11" s="1"/>
  <c r="D170" i="11"/>
  <c r="C170" i="11" s="1"/>
  <c r="D171" i="11"/>
  <c r="C171" i="11" s="1"/>
  <c r="D172" i="11"/>
  <c r="C172" i="11" s="1"/>
  <c r="D173" i="11"/>
  <c r="C173" i="11" s="1"/>
  <c r="D174" i="11"/>
  <c r="C174" i="11" s="1"/>
  <c r="D175" i="11"/>
  <c r="C175" i="11" s="1"/>
  <c r="D176" i="11"/>
  <c r="C176" i="11" s="1"/>
  <c r="D177" i="11"/>
  <c r="C177" i="11" s="1"/>
  <c r="D178" i="11"/>
  <c r="C178" i="11" s="1"/>
  <c r="D179" i="11"/>
  <c r="C179" i="11" s="1"/>
  <c r="D180" i="11"/>
  <c r="C180" i="11" s="1"/>
  <c r="D181" i="11"/>
  <c r="C181" i="11" s="1"/>
  <c r="D182" i="11"/>
  <c r="C182" i="11" s="1"/>
  <c r="D183" i="11"/>
  <c r="C183" i="11" s="1"/>
  <c r="D184" i="11"/>
  <c r="C184" i="11" s="1"/>
  <c r="D185" i="11"/>
  <c r="C185" i="11" s="1"/>
  <c r="D186" i="11"/>
  <c r="C186" i="11" s="1"/>
  <c r="D187" i="11"/>
  <c r="C187" i="11" s="1"/>
  <c r="D188" i="11"/>
  <c r="C188" i="11" s="1"/>
  <c r="D189" i="11"/>
  <c r="C189" i="11" s="1"/>
  <c r="D190" i="11"/>
  <c r="C190" i="11" s="1"/>
  <c r="D191" i="11"/>
  <c r="C191" i="11" s="1"/>
  <c r="D192" i="11"/>
  <c r="C192" i="11" s="1"/>
  <c r="D193" i="11"/>
  <c r="C193" i="11" s="1"/>
  <c r="D194" i="11"/>
  <c r="C194" i="11" s="1"/>
  <c r="D195" i="11"/>
  <c r="C195" i="11" s="1"/>
  <c r="D196" i="11"/>
  <c r="C196" i="11" s="1"/>
  <c r="D197" i="11"/>
  <c r="C197" i="11" s="1"/>
  <c r="D198" i="11"/>
  <c r="C198" i="11" s="1"/>
  <c r="D199" i="11"/>
  <c r="C199" i="11" s="1"/>
  <c r="D200" i="11"/>
  <c r="C200" i="11" s="1"/>
  <c r="D201" i="11"/>
  <c r="C201" i="11" s="1"/>
  <c r="D21" i="11"/>
  <c r="C21" i="11" s="1"/>
  <c r="D20" i="11"/>
  <c r="C20" i="11" s="1"/>
  <c r="D19" i="11"/>
  <c r="C19" i="11" s="1"/>
  <c r="D18" i="11"/>
  <c r="C18" i="11" s="1"/>
  <c r="D17" i="11"/>
  <c r="C17" i="11" s="1"/>
  <c r="D16" i="11"/>
  <c r="C16" i="11" s="1"/>
  <c r="D15" i="11"/>
  <c r="C15" i="11" s="1"/>
  <c r="D14" i="11"/>
  <c r="C14" i="11" s="1"/>
  <c r="D13" i="11"/>
  <c r="C13" i="11" s="1"/>
  <c r="D12" i="11"/>
  <c r="C12" i="11" s="1"/>
  <c r="D11" i="11"/>
  <c r="C11" i="11" s="1"/>
  <c r="D10" i="11"/>
  <c r="C10" i="11" s="1"/>
  <c r="D9" i="11"/>
  <c r="C9" i="11" s="1"/>
  <c r="D8" i="11"/>
  <c r="C8" i="11" s="1"/>
  <c r="D7" i="11"/>
  <c r="C7" i="11" s="1"/>
  <c r="D6" i="11"/>
  <c r="C6" i="11" s="1"/>
  <c r="D5" i="11"/>
  <c r="C5" i="11" s="1"/>
  <c r="D4" i="11"/>
  <c r="C4" i="11" s="1"/>
  <c r="D3" i="11"/>
  <c r="C3" i="11" s="1"/>
  <c r="D2" i="11"/>
  <c r="C2" i="11" s="1"/>
  <c r="D22" i="17"/>
  <c r="C22" i="17" s="1"/>
  <c r="D23" i="17"/>
  <c r="C23" i="17" s="1"/>
  <c r="D24" i="17"/>
  <c r="C24" i="17" s="1"/>
  <c r="D25" i="17"/>
  <c r="C25" i="17" s="1"/>
  <c r="D26" i="17"/>
  <c r="C26" i="17" s="1"/>
  <c r="D27" i="17"/>
  <c r="C27" i="17" s="1"/>
  <c r="D28" i="17"/>
  <c r="C28" i="17" s="1"/>
  <c r="D29" i="17"/>
  <c r="C29" i="17" s="1"/>
  <c r="D30" i="17"/>
  <c r="C30" i="17" s="1"/>
  <c r="D31" i="17"/>
  <c r="C31" i="17" s="1"/>
  <c r="D32" i="17"/>
  <c r="C32" i="17" s="1"/>
  <c r="D33" i="17"/>
  <c r="C33" i="17" s="1"/>
  <c r="D34" i="17"/>
  <c r="C34" i="17" s="1"/>
  <c r="D35" i="17"/>
  <c r="C35" i="17" s="1"/>
  <c r="D36" i="17"/>
  <c r="C36" i="17" s="1"/>
  <c r="D37" i="17"/>
  <c r="C37" i="17" s="1"/>
  <c r="D38" i="17"/>
  <c r="C38" i="17" s="1"/>
  <c r="D39" i="17"/>
  <c r="C39" i="17" s="1"/>
  <c r="D40" i="17"/>
  <c r="C40" i="17" s="1"/>
  <c r="D41" i="17"/>
  <c r="C41" i="17" s="1"/>
  <c r="D42" i="17"/>
  <c r="C42" i="17" s="1"/>
  <c r="D43" i="17"/>
  <c r="C43" i="17" s="1"/>
  <c r="D44" i="17"/>
  <c r="C44" i="17" s="1"/>
  <c r="D45" i="17"/>
  <c r="C45" i="17" s="1"/>
  <c r="D46" i="17"/>
  <c r="C46" i="17" s="1"/>
  <c r="D47" i="17"/>
  <c r="C47" i="17" s="1"/>
  <c r="D48" i="17"/>
  <c r="C48" i="17" s="1"/>
  <c r="D49" i="17"/>
  <c r="C49" i="17" s="1"/>
  <c r="D50" i="17"/>
  <c r="C50" i="17" s="1"/>
  <c r="D51" i="17"/>
  <c r="C51" i="17" s="1"/>
  <c r="D52" i="17"/>
  <c r="C52" i="17" s="1"/>
  <c r="D53" i="17"/>
  <c r="C53" i="17" s="1"/>
  <c r="D54" i="17"/>
  <c r="C54" i="17" s="1"/>
  <c r="D55" i="17"/>
  <c r="C55" i="17" s="1"/>
  <c r="D56" i="17"/>
  <c r="C56" i="17" s="1"/>
  <c r="D57" i="17"/>
  <c r="C57" i="17" s="1"/>
  <c r="D58" i="17"/>
  <c r="C58" i="17" s="1"/>
  <c r="D59" i="17"/>
  <c r="C59" i="17" s="1"/>
  <c r="D60" i="17"/>
  <c r="C60" i="17" s="1"/>
  <c r="D61" i="17"/>
  <c r="C61" i="17" s="1"/>
  <c r="D62" i="17"/>
  <c r="C62" i="17" s="1"/>
  <c r="D63" i="17"/>
  <c r="C63" i="17" s="1"/>
  <c r="D64" i="17"/>
  <c r="C64" i="17" s="1"/>
  <c r="D65" i="17"/>
  <c r="C65" i="17" s="1"/>
  <c r="D66" i="17"/>
  <c r="C66" i="17" s="1"/>
  <c r="D67" i="17"/>
  <c r="C67" i="17" s="1"/>
  <c r="D68" i="17"/>
  <c r="C68" i="17" s="1"/>
  <c r="D69" i="17"/>
  <c r="C69" i="17" s="1"/>
  <c r="D70" i="17"/>
  <c r="C70" i="17" s="1"/>
  <c r="D71" i="17"/>
  <c r="C71" i="17" s="1"/>
  <c r="D72" i="17"/>
  <c r="C72" i="17" s="1"/>
  <c r="D73" i="17"/>
  <c r="C73" i="17" s="1"/>
  <c r="D74" i="17"/>
  <c r="C74" i="17" s="1"/>
  <c r="D75" i="17"/>
  <c r="C75" i="17" s="1"/>
  <c r="D76" i="17"/>
  <c r="C76" i="17" s="1"/>
  <c r="D77" i="17"/>
  <c r="C77" i="17" s="1"/>
  <c r="D78" i="17"/>
  <c r="C78" i="17" s="1"/>
  <c r="D79" i="17"/>
  <c r="C79" i="17" s="1"/>
  <c r="D80" i="17"/>
  <c r="C80" i="17" s="1"/>
  <c r="D81" i="17"/>
  <c r="C81" i="17" s="1"/>
  <c r="D82" i="17"/>
  <c r="C82" i="17" s="1"/>
  <c r="D83" i="17"/>
  <c r="C83" i="17" s="1"/>
  <c r="D84" i="17"/>
  <c r="C84" i="17" s="1"/>
  <c r="D85" i="17"/>
  <c r="C85" i="17" s="1"/>
  <c r="D86" i="17"/>
  <c r="C86" i="17" s="1"/>
  <c r="D87" i="17"/>
  <c r="C87" i="17" s="1"/>
  <c r="D88" i="17"/>
  <c r="C88" i="17" s="1"/>
  <c r="D89" i="17"/>
  <c r="C89" i="17" s="1"/>
  <c r="D90" i="17"/>
  <c r="C90" i="17" s="1"/>
  <c r="D91" i="17"/>
  <c r="C91" i="17" s="1"/>
  <c r="D92" i="17"/>
  <c r="C92" i="17" s="1"/>
  <c r="D93" i="17"/>
  <c r="C93" i="17" s="1"/>
  <c r="D94" i="17"/>
  <c r="C94" i="17" s="1"/>
  <c r="D95" i="17"/>
  <c r="C95" i="17" s="1"/>
  <c r="D96" i="17"/>
  <c r="C96" i="17" s="1"/>
  <c r="D97" i="17"/>
  <c r="C97" i="17" s="1"/>
  <c r="D98" i="17"/>
  <c r="C98" i="17" s="1"/>
  <c r="D99" i="17"/>
  <c r="C99" i="17" s="1"/>
  <c r="D100" i="17"/>
  <c r="C100" i="17" s="1"/>
  <c r="D101" i="17"/>
  <c r="C101" i="17" s="1"/>
  <c r="D102" i="17"/>
  <c r="C102" i="17" s="1"/>
  <c r="D103" i="17"/>
  <c r="C103" i="17" s="1"/>
  <c r="D104" i="17"/>
  <c r="C104" i="17" s="1"/>
  <c r="D105" i="17"/>
  <c r="C105" i="17" s="1"/>
  <c r="D106" i="17"/>
  <c r="C106" i="17" s="1"/>
  <c r="D107" i="17"/>
  <c r="C107" i="17" s="1"/>
  <c r="D108" i="17"/>
  <c r="C108" i="17" s="1"/>
  <c r="D109" i="17"/>
  <c r="C109" i="17" s="1"/>
  <c r="D110" i="17"/>
  <c r="C110" i="17" s="1"/>
  <c r="D111" i="17"/>
  <c r="C111" i="17" s="1"/>
  <c r="D112" i="17"/>
  <c r="C112" i="17" s="1"/>
  <c r="D113" i="17"/>
  <c r="C113" i="17" s="1"/>
  <c r="D114" i="17"/>
  <c r="C114" i="17" s="1"/>
  <c r="D115" i="17"/>
  <c r="C115" i="17" s="1"/>
  <c r="D116" i="17"/>
  <c r="C116" i="17" s="1"/>
  <c r="D117" i="17"/>
  <c r="C117" i="17" s="1"/>
  <c r="D118" i="17"/>
  <c r="C118" i="17" s="1"/>
  <c r="D119" i="17"/>
  <c r="C119" i="17" s="1"/>
  <c r="D120" i="17"/>
  <c r="C120" i="17" s="1"/>
  <c r="D121" i="17"/>
  <c r="C121" i="17" s="1"/>
  <c r="D122" i="17"/>
  <c r="C122" i="17" s="1"/>
  <c r="D123" i="17"/>
  <c r="C123" i="17" s="1"/>
  <c r="D124" i="17"/>
  <c r="C124" i="17" s="1"/>
  <c r="D125" i="17"/>
  <c r="C125" i="17" s="1"/>
  <c r="D126" i="17"/>
  <c r="C126" i="17" s="1"/>
  <c r="D127" i="17"/>
  <c r="C127" i="17" s="1"/>
  <c r="D128" i="17"/>
  <c r="C128" i="17" s="1"/>
  <c r="D129" i="17"/>
  <c r="C129" i="17" s="1"/>
  <c r="D130" i="17"/>
  <c r="C130" i="17" s="1"/>
  <c r="D131" i="17"/>
  <c r="C131" i="17" s="1"/>
  <c r="D132" i="17"/>
  <c r="C132" i="17" s="1"/>
  <c r="D133" i="17"/>
  <c r="C133" i="17" s="1"/>
  <c r="D134" i="17"/>
  <c r="C134" i="17" s="1"/>
  <c r="D135" i="17"/>
  <c r="C135" i="17" s="1"/>
  <c r="D136" i="17"/>
  <c r="C136" i="17" s="1"/>
  <c r="D137" i="17"/>
  <c r="C137" i="17" s="1"/>
  <c r="D138" i="17"/>
  <c r="C138" i="17" s="1"/>
  <c r="D139" i="17"/>
  <c r="C139" i="17" s="1"/>
  <c r="D140" i="17"/>
  <c r="C140" i="17" s="1"/>
  <c r="D141" i="17"/>
  <c r="C141" i="17" s="1"/>
  <c r="D142" i="17"/>
  <c r="C142" i="17" s="1"/>
  <c r="D143" i="17"/>
  <c r="C143" i="17" s="1"/>
  <c r="D144" i="17"/>
  <c r="C144" i="17" s="1"/>
  <c r="D145" i="17"/>
  <c r="C145" i="17" s="1"/>
  <c r="D146" i="17"/>
  <c r="C146" i="17" s="1"/>
  <c r="D147" i="17"/>
  <c r="C147" i="17" s="1"/>
  <c r="D148" i="17"/>
  <c r="C148" i="17" s="1"/>
  <c r="D149" i="17"/>
  <c r="C149" i="17" s="1"/>
  <c r="D150" i="17"/>
  <c r="C150" i="17" s="1"/>
  <c r="D151" i="17"/>
  <c r="C151" i="17" s="1"/>
  <c r="D152" i="17"/>
  <c r="C152" i="17" s="1"/>
  <c r="D153" i="17"/>
  <c r="C153" i="17" s="1"/>
  <c r="D154" i="17"/>
  <c r="C154" i="17" s="1"/>
  <c r="D155" i="17"/>
  <c r="C155" i="17" s="1"/>
  <c r="D156" i="17"/>
  <c r="C156" i="17" s="1"/>
  <c r="D157" i="17"/>
  <c r="C157" i="17" s="1"/>
  <c r="D158" i="17"/>
  <c r="C158" i="17" s="1"/>
  <c r="D159" i="17"/>
  <c r="C159" i="17" s="1"/>
  <c r="D160" i="17"/>
  <c r="C160" i="17" s="1"/>
  <c r="D161" i="17"/>
  <c r="C161" i="17" s="1"/>
  <c r="D162" i="17"/>
  <c r="C162" i="17" s="1"/>
  <c r="D163" i="17"/>
  <c r="C163" i="17" s="1"/>
  <c r="D164" i="17"/>
  <c r="C164" i="17" s="1"/>
  <c r="D165" i="17"/>
  <c r="C165" i="17" s="1"/>
  <c r="D166" i="17"/>
  <c r="C166" i="17" s="1"/>
  <c r="D167" i="17"/>
  <c r="C167" i="17" s="1"/>
  <c r="D168" i="17"/>
  <c r="C168" i="17" s="1"/>
  <c r="D169" i="17"/>
  <c r="C169" i="17" s="1"/>
  <c r="D170" i="17"/>
  <c r="C170" i="17" s="1"/>
  <c r="D171" i="17"/>
  <c r="C171" i="17" s="1"/>
  <c r="D172" i="17"/>
  <c r="C172" i="17" s="1"/>
  <c r="D173" i="17"/>
  <c r="C173" i="17" s="1"/>
  <c r="D174" i="17"/>
  <c r="C174" i="17" s="1"/>
  <c r="D175" i="17"/>
  <c r="C175" i="17" s="1"/>
  <c r="D176" i="17"/>
  <c r="C176" i="17" s="1"/>
  <c r="D177" i="17"/>
  <c r="C177" i="17" s="1"/>
  <c r="D178" i="17"/>
  <c r="C178" i="17" s="1"/>
  <c r="D179" i="17"/>
  <c r="C179" i="17" s="1"/>
  <c r="D180" i="17"/>
  <c r="C180" i="17" s="1"/>
  <c r="D181" i="17"/>
  <c r="C181" i="17" s="1"/>
  <c r="D21" i="17"/>
  <c r="C21" i="17" s="1"/>
  <c r="D20" i="17"/>
  <c r="C20" i="17" s="1"/>
  <c r="D19" i="17"/>
  <c r="C19" i="17" s="1"/>
  <c r="D18" i="17"/>
  <c r="C18" i="17" s="1"/>
  <c r="D17" i="17"/>
  <c r="C17" i="17" s="1"/>
  <c r="D16" i="17"/>
  <c r="C16" i="17" s="1"/>
  <c r="D15" i="17"/>
  <c r="C15" i="17" s="1"/>
  <c r="D14" i="17"/>
  <c r="C14" i="17" s="1"/>
  <c r="D13" i="17"/>
  <c r="C13" i="17" s="1"/>
  <c r="D12" i="17"/>
  <c r="C12" i="17" s="1"/>
  <c r="D11" i="17"/>
  <c r="C11" i="17" s="1"/>
  <c r="D10" i="17"/>
  <c r="C10" i="17" s="1"/>
  <c r="D9" i="17"/>
  <c r="C9" i="17" s="1"/>
  <c r="D8" i="17"/>
  <c r="C8" i="17" s="1"/>
  <c r="D7" i="17"/>
  <c r="C7" i="17" s="1"/>
  <c r="D6" i="17"/>
  <c r="C6" i="17" s="1"/>
  <c r="D5" i="17"/>
  <c r="C5" i="17" s="1"/>
  <c r="D4" i="17"/>
  <c r="C4" i="17" s="1"/>
  <c r="D3" i="17"/>
  <c r="C3" i="17" s="1"/>
  <c r="D2" i="17"/>
  <c r="C2" i="17" s="1"/>
  <c r="D22" i="40"/>
  <c r="C22" i="40" s="1"/>
  <c r="D23" i="40"/>
  <c r="C23" i="40" s="1"/>
  <c r="D24" i="40"/>
  <c r="C24" i="40" s="1"/>
  <c r="D25" i="40"/>
  <c r="C25" i="40" s="1"/>
  <c r="D26" i="40"/>
  <c r="C26" i="40" s="1"/>
  <c r="D27" i="40"/>
  <c r="C27" i="40" s="1"/>
  <c r="D28" i="40"/>
  <c r="C28" i="40" s="1"/>
  <c r="D29" i="40"/>
  <c r="C29" i="40" s="1"/>
  <c r="D30" i="40"/>
  <c r="C30" i="40" s="1"/>
  <c r="D31" i="40"/>
  <c r="C31" i="40" s="1"/>
  <c r="D32" i="40"/>
  <c r="C32" i="40" s="1"/>
  <c r="D33" i="40"/>
  <c r="C33" i="40" s="1"/>
  <c r="D34" i="40"/>
  <c r="C34" i="40" s="1"/>
  <c r="D35" i="40"/>
  <c r="C35" i="40" s="1"/>
  <c r="D36" i="40"/>
  <c r="C36" i="40" s="1"/>
  <c r="D37" i="40"/>
  <c r="C37" i="40" s="1"/>
  <c r="D38" i="40"/>
  <c r="C38" i="40" s="1"/>
  <c r="D39" i="40"/>
  <c r="C39" i="40" s="1"/>
  <c r="D40" i="40"/>
  <c r="C40" i="40" s="1"/>
  <c r="D41" i="40"/>
  <c r="C41" i="40" s="1"/>
  <c r="D42" i="40"/>
  <c r="C42" i="40" s="1"/>
  <c r="D43" i="40"/>
  <c r="C43" i="40" s="1"/>
  <c r="D44" i="40"/>
  <c r="C44" i="40" s="1"/>
  <c r="D45" i="40"/>
  <c r="C45" i="40" s="1"/>
  <c r="D46" i="40"/>
  <c r="C46" i="40" s="1"/>
  <c r="D47" i="40"/>
  <c r="C47" i="40" s="1"/>
  <c r="D48" i="40"/>
  <c r="C48" i="40" s="1"/>
  <c r="D49" i="40"/>
  <c r="C49" i="40" s="1"/>
  <c r="D50" i="40"/>
  <c r="C50" i="40" s="1"/>
  <c r="D51" i="40"/>
  <c r="C51" i="40" s="1"/>
  <c r="D52" i="40"/>
  <c r="C52" i="40" s="1"/>
  <c r="D53" i="40"/>
  <c r="C53" i="40" s="1"/>
  <c r="D54" i="40"/>
  <c r="C54" i="40" s="1"/>
  <c r="D55" i="40"/>
  <c r="C55" i="40" s="1"/>
  <c r="D56" i="40"/>
  <c r="C56" i="40" s="1"/>
  <c r="D57" i="40"/>
  <c r="C57" i="40" s="1"/>
  <c r="D58" i="40"/>
  <c r="C58" i="40" s="1"/>
  <c r="D59" i="40"/>
  <c r="C59" i="40" s="1"/>
  <c r="D60" i="40"/>
  <c r="C60" i="40" s="1"/>
  <c r="D61" i="40"/>
  <c r="C61" i="40" s="1"/>
  <c r="D62" i="40"/>
  <c r="C62" i="40" s="1"/>
  <c r="D63" i="40"/>
  <c r="C63" i="40" s="1"/>
  <c r="D64" i="40"/>
  <c r="C64" i="40" s="1"/>
  <c r="D65" i="40"/>
  <c r="C65" i="40" s="1"/>
  <c r="D66" i="40"/>
  <c r="C66" i="40" s="1"/>
  <c r="D67" i="40"/>
  <c r="C67" i="40" s="1"/>
  <c r="D68" i="40"/>
  <c r="C68" i="40" s="1"/>
  <c r="D69" i="40"/>
  <c r="C69" i="40" s="1"/>
  <c r="D70" i="40"/>
  <c r="C70" i="40" s="1"/>
  <c r="D71" i="40"/>
  <c r="C71" i="40" s="1"/>
  <c r="D72" i="40"/>
  <c r="C72" i="40" s="1"/>
  <c r="D73" i="40"/>
  <c r="C73" i="40" s="1"/>
  <c r="D74" i="40"/>
  <c r="C74" i="40" s="1"/>
  <c r="D75" i="40"/>
  <c r="C75" i="40" s="1"/>
  <c r="D76" i="40"/>
  <c r="C76" i="40" s="1"/>
  <c r="D77" i="40"/>
  <c r="C77" i="40" s="1"/>
  <c r="D78" i="40"/>
  <c r="C78" i="40" s="1"/>
  <c r="D79" i="40"/>
  <c r="C79" i="40" s="1"/>
  <c r="D80" i="40"/>
  <c r="C80" i="40" s="1"/>
  <c r="D81" i="40"/>
  <c r="C81" i="40" s="1"/>
  <c r="D82" i="40"/>
  <c r="C82" i="40" s="1"/>
  <c r="D83" i="40"/>
  <c r="C83" i="40" s="1"/>
  <c r="D84" i="40"/>
  <c r="C84" i="40" s="1"/>
  <c r="D85" i="40"/>
  <c r="C85" i="40" s="1"/>
  <c r="D86" i="40"/>
  <c r="C86" i="40" s="1"/>
  <c r="D87" i="40"/>
  <c r="C87" i="40" s="1"/>
  <c r="D88" i="40"/>
  <c r="C88" i="40" s="1"/>
  <c r="D89" i="40"/>
  <c r="C89" i="40" s="1"/>
  <c r="D90" i="40"/>
  <c r="C90" i="40" s="1"/>
  <c r="D91" i="40"/>
  <c r="C91" i="40" s="1"/>
  <c r="D92" i="40"/>
  <c r="C92" i="40" s="1"/>
  <c r="D93" i="40"/>
  <c r="C93" i="40" s="1"/>
  <c r="D94" i="40"/>
  <c r="C94" i="40" s="1"/>
  <c r="D95" i="40"/>
  <c r="C95" i="40" s="1"/>
  <c r="D96" i="40"/>
  <c r="C96" i="40" s="1"/>
  <c r="D97" i="40"/>
  <c r="C97" i="40" s="1"/>
  <c r="D98" i="40"/>
  <c r="C98" i="40" s="1"/>
  <c r="D99" i="40"/>
  <c r="C99" i="40" s="1"/>
  <c r="D100" i="40"/>
  <c r="C100" i="40" s="1"/>
  <c r="D101" i="40"/>
  <c r="C101" i="40" s="1"/>
  <c r="D102" i="40"/>
  <c r="C102" i="40" s="1"/>
  <c r="D103" i="40"/>
  <c r="C103" i="40" s="1"/>
  <c r="D104" i="40"/>
  <c r="C104" i="40" s="1"/>
  <c r="D105" i="40"/>
  <c r="C105" i="40" s="1"/>
  <c r="D106" i="40"/>
  <c r="C106" i="40" s="1"/>
  <c r="D107" i="40"/>
  <c r="C107" i="40" s="1"/>
  <c r="D108" i="40"/>
  <c r="C108" i="40" s="1"/>
  <c r="D109" i="40"/>
  <c r="C109" i="40" s="1"/>
  <c r="D110" i="40"/>
  <c r="C110" i="40" s="1"/>
  <c r="D111" i="40"/>
  <c r="C111" i="40" s="1"/>
  <c r="D112" i="40"/>
  <c r="C112" i="40" s="1"/>
  <c r="D113" i="40"/>
  <c r="C113" i="40" s="1"/>
  <c r="D114" i="40"/>
  <c r="C114" i="40" s="1"/>
  <c r="D115" i="40"/>
  <c r="C115" i="40" s="1"/>
  <c r="D116" i="40"/>
  <c r="C116" i="40" s="1"/>
  <c r="D117" i="40"/>
  <c r="C117" i="40" s="1"/>
  <c r="D118" i="40"/>
  <c r="C118" i="40" s="1"/>
  <c r="D119" i="40"/>
  <c r="C119" i="40" s="1"/>
  <c r="D120" i="40"/>
  <c r="C120" i="40" s="1"/>
  <c r="D121" i="40"/>
  <c r="C121" i="40" s="1"/>
  <c r="D122" i="40"/>
  <c r="C122" i="40" s="1"/>
  <c r="D123" i="40"/>
  <c r="C123" i="40" s="1"/>
  <c r="D124" i="40"/>
  <c r="C124" i="40" s="1"/>
  <c r="D125" i="40"/>
  <c r="C125" i="40" s="1"/>
  <c r="D126" i="40"/>
  <c r="C126" i="40" s="1"/>
  <c r="D127" i="40"/>
  <c r="C127" i="40" s="1"/>
  <c r="D128" i="40"/>
  <c r="C128" i="40" s="1"/>
  <c r="D129" i="40"/>
  <c r="C129" i="40" s="1"/>
  <c r="D130" i="40"/>
  <c r="C130" i="40" s="1"/>
  <c r="D131" i="40"/>
  <c r="C131" i="40" s="1"/>
  <c r="D132" i="40"/>
  <c r="C132" i="40" s="1"/>
  <c r="D133" i="40"/>
  <c r="C133" i="40" s="1"/>
  <c r="D134" i="40"/>
  <c r="C134" i="40" s="1"/>
  <c r="D135" i="40"/>
  <c r="C135" i="40" s="1"/>
  <c r="D136" i="40"/>
  <c r="C136" i="40" s="1"/>
  <c r="D137" i="40"/>
  <c r="C137" i="40" s="1"/>
  <c r="D138" i="40"/>
  <c r="C138" i="40" s="1"/>
  <c r="D139" i="40"/>
  <c r="C139" i="40" s="1"/>
  <c r="D140" i="40"/>
  <c r="C140" i="40" s="1"/>
  <c r="D141" i="40"/>
  <c r="C141" i="40" s="1"/>
  <c r="D142" i="40"/>
  <c r="C142" i="40" s="1"/>
  <c r="D143" i="40"/>
  <c r="C143" i="40" s="1"/>
  <c r="D144" i="40"/>
  <c r="C144" i="40" s="1"/>
  <c r="D145" i="40"/>
  <c r="C145" i="40" s="1"/>
  <c r="D146" i="40"/>
  <c r="C146" i="40" s="1"/>
  <c r="D147" i="40"/>
  <c r="C147" i="40" s="1"/>
  <c r="D148" i="40"/>
  <c r="C148" i="40" s="1"/>
  <c r="D149" i="40"/>
  <c r="C149" i="40" s="1"/>
  <c r="D150" i="40"/>
  <c r="C150" i="40" s="1"/>
  <c r="D151" i="40"/>
  <c r="C151" i="40" s="1"/>
  <c r="D152" i="40"/>
  <c r="C152" i="40" s="1"/>
  <c r="D153" i="40"/>
  <c r="C153" i="40" s="1"/>
  <c r="D154" i="40"/>
  <c r="C154" i="40" s="1"/>
  <c r="D155" i="40"/>
  <c r="C155" i="40" s="1"/>
  <c r="D156" i="40"/>
  <c r="C156" i="40" s="1"/>
  <c r="D157" i="40"/>
  <c r="C157" i="40" s="1"/>
  <c r="D158" i="40"/>
  <c r="C158" i="40" s="1"/>
  <c r="D159" i="40"/>
  <c r="C159" i="40" s="1"/>
  <c r="D160" i="40"/>
  <c r="C160" i="40" s="1"/>
  <c r="D161" i="40"/>
  <c r="C161" i="40" s="1"/>
  <c r="D162" i="40"/>
  <c r="C162" i="40" s="1"/>
  <c r="D163" i="40"/>
  <c r="C163" i="40" s="1"/>
  <c r="D164" i="40"/>
  <c r="C164" i="40" s="1"/>
  <c r="D165" i="40"/>
  <c r="C165" i="40" s="1"/>
  <c r="D166" i="40"/>
  <c r="C166" i="40" s="1"/>
  <c r="D167" i="40"/>
  <c r="C167" i="40" s="1"/>
  <c r="D168" i="40"/>
  <c r="C168" i="40" s="1"/>
  <c r="D169" i="40"/>
  <c r="C169" i="40" s="1"/>
  <c r="D170" i="40"/>
  <c r="C170" i="40" s="1"/>
  <c r="D171" i="40"/>
  <c r="C171" i="40" s="1"/>
  <c r="D172" i="40"/>
  <c r="C172" i="40" s="1"/>
  <c r="D173" i="40"/>
  <c r="C173" i="40" s="1"/>
  <c r="D174" i="40"/>
  <c r="C174" i="40" s="1"/>
  <c r="D175" i="40"/>
  <c r="C175" i="40" s="1"/>
  <c r="D176" i="40"/>
  <c r="C176" i="40" s="1"/>
  <c r="D177" i="40"/>
  <c r="C177" i="40" s="1"/>
  <c r="D178" i="40"/>
  <c r="C178" i="40" s="1"/>
  <c r="D179" i="40"/>
  <c r="C179" i="40" s="1"/>
  <c r="D180" i="40"/>
  <c r="C180" i="40" s="1"/>
  <c r="D181" i="40"/>
  <c r="C181" i="40" s="1"/>
  <c r="D182" i="40"/>
  <c r="C182" i="40" s="1"/>
  <c r="D183" i="40"/>
  <c r="C183" i="40" s="1"/>
  <c r="D184" i="40"/>
  <c r="C184" i="40" s="1"/>
  <c r="D185" i="40"/>
  <c r="C185" i="40" s="1"/>
  <c r="D186" i="40"/>
  <c r="C186" i="40" s="1"/>
  <c r="D187" i="40"/>
  <c r="C187" i="40" s="1"/>
  <c r="D188" i="40"/>
  <c r="C188" i="40" s="1"/>
  <c r="D189" i="40"/>
  <c r="C189" i="40" s="1"/>
  <c r="D190" i="40"/>
  <c r="C190" i="40" s="1"/>
  <c r="D191" i="40"/>
  <c r="C191" i="40" s="1"/>
  <c r="D192" i="40"/>
  <c r="C192" i="40" s="1"/>
  <c r="D193" i="40"/>
  <c r="C193" i="40" s="1"/>
  <c r="D194" i="40"/>
  <c r="C194" i="40" s="1"/>
  <c r="D195" i="40"/>
  <c r="C195" i="40" s="1"/>
  <c r="D196" i="40"/>
  <c r="C196" i="40" s="1"/>
  <c r="D197" i="40"/>
  <c r="C197" i="40" s="1"/>
  <c r="D198" i="40"/>
  <c r="C198" i="40" s="1"/>
  <c r="D199" i="40"/>
  <c r="C199" i="40" s="1"/>
  <c r="D200" i="40"/>
  <c r="C200" i="40" s="1"/>
  <c r="D201" i="40"/>
  <c r="C201" i="40" s="1"/>
  <c r="D202" i="40"/>
  <c r="C202" i="40" s="1"/>
  <c r="D203" i="40"/>
  <c r="C203" i="40" s="1"/>
  <c r="D204" i="40"/>
  <c r="C204" i="40" s="1"/>
  <c r="D205" i="40"/>
  <c r="C205" i="40" s="1"/>
  <c r="D206" i="40"/>
  <c r="C206" i="40" s="1"/>
  <c r="D207" i="40"/>
  <c r="C207" i="40" s="1"/>
  <c r="D208" i="40"/>
  <c r="C208" i="40" s="1"/>
  <c r="D209" i="40"/>
  <c r="C209" i="40" s="1"/>
  <c r="D210" i="40"/>
  <c r="C210" i="40" s="1"/>
  <c r="D211" i="40"/>
  <c r="C211" i="40" s="1"/>
  <c r="D212" i="40"/>
  <c r="C212" i="40" s="1"/>
  <c r="D213" i="40"/>
  <c r="C213" i="40" s="1"/>
  <c r="D214" i="40"/>
  <c r="C214" i="40" s="1"/>
  <c r="D215" i="40"/>
  <c r="C215" i="40" s="1"/>
  <c r="D216" i="40"/>
  <c r="C216" i="40" s="1"/>
  <c r="D217" i="40"/>
  <c r="C217" i="40" s="1"/>
  <c r="D218" i="40"/>
  <c r="C218" i="40" s="1"/>
  <c r="D219" i="40"/>
  <c r="C219" i="40" s="1"/>
  <c r="D220" i="40"/>
  <c r="C220" i="40" s="1"/>
  <c r="D221" i="40"/>
  <c r="C221" i="40" s="1"/>
  <c r="D222" i="40"/>
  <c r="C222" i="40" s="1"/>
  <c r="D223" i="40"/>
  <c r="C223" i="40" s="1"/>
  <c r="D224" i="40"/>
  <c r="C224" i="40" s="1"/>
  <c r="D225" i="40"/>
  <c r="C225" i="40" s="1"/>
  <c r="D226" i="40"/>
  <c r="C226" i="40" s="1"/>
  <c r="D227" i="40"/>
  <c r="C227" i="40" s="1"/>
  <c r="D228" i="40"/>
  <c r="C228" i="40" s="1"/>
  <c r="D229" i="40"/>
  <c r="C229" i="40" s="1"/>
  <c r="D230" i="40"/>
  <c r="C230" i="40" s="1"/>
  <c r="D231" i="40"/>
  <c r="C231" i="40" s="1"/>
  <c r="D232" i="40"/>
  <c r="C232" i="40" s="1"/>
  <c r="D233" i="40"/>
  <c r="C233" i="40" s="1"/>
  <c r="D234" i="40"/>
  <c r="C234" i="40" s="1"/>
  <c r="D235" i="40"/>
  <c r="C235" i="40" s="1"/>
  <c r="D236" i="40"/>
  <c r="C236" i="40" s="1"/>
  <c r="D237" i="40"/>
  <c r="C237" i="40" s="1"/>
  <c r="D238" i="40"/>
  <c r="C238" i="40" s="1"/>
  <c r="D239" i="40"/>
  <c r="C239" i="40" s="1"/>
  <c r="D240" i="40"/>
  <c r="C240" i="40" s="1"/>
  <c r="D241" i="40"/>
  <c r="C241" i="40" s="1"/>
  <c r="D242" i="40"/>
  <c r="C242" i="40" s="1"/>
  <c r="D243" i="40"/>
  <c r="C243" i="40" s="1"/>
  <c r="D244" i="40"/>
  <c r="C244" i="40" s="1"/>
  <c r="D245" i="40"/>
  <c r="C245" i="40" s="1"/>
  <c r="D246" i="40"/>
  <c r="C246" i="40" s="1"/>
  <c r="D247" i="40"/>
  <c r="C247" i="40" s="1"/>
  <c r="D248" i="40"/>
  <c r="C248" i="40" s="1"/>
  <c r="D249" i="40"/>
  <c r="C249" i="40" s="1"/>
  <c r="D250" i="40"/>
  <c r="C250" i="40" s="1"/>
  <c r="D251" i="40"/>
  <c r="C251" i="40" s="1"/>
  <c r="D252" i="40"/>
  <c r="C252" i="40" s="1"/>
  <c r="D253" i="40"/>
  <c r="C253" i="40" s="1"/>
  <c r="D254" i="40"/>
  <c r="C254" i="40" s="1"/>
  <c r="D255" i="40"/>
  <c r="C255" i="40" s="1"/>
  <c r="D256" i="40"/>
  <c r="C256" i="40" s="1"/>
  <c r="D257" i="40"/>
  <c r="C257" i="40" s="1"/>
  <c r="D258" i="40"/>
  <c r="C258" i="40" s="1"/>
  <c r="D259" i="40"/>
  <c r="C259" i="40" s="1"/>
  <c r="D260" i="40"/>
  <c r="C260" i="40" s="1"/>
  <c r="D261" i="40"/>
  <c r="C261" i="40" s="1"/>
  <c r="D262" i="40"/>
  <c r="C262" i="40" s="1"/>
  <c r="D263" i="40"/>
  <c r="C263" i="40" s="1"/>
  <c r="D264" i="40"/>
  <c r="C264" i="40" s="1"/>
  <c r="D265" i="40"/>
  <c r="C265" i="40" s="1"/>
  <c r="D266" i="40"/>
  <c r="C266" i="40" s="1"/>
  <c r="D267" i="40"/>
  <c r="C267" i="40" s="1"/>
  <c r="D268" i="40"/>
  <c r="C268" i="40" s="1"/>
  <c r="D269" i="40"/>
  <c r="C269" i="40" s="1"/>
  <c r="D270" i="40"/>
  <c r="C270" i="40" s="1"/>
  <c r="D271" i="40"/>
  <c r="C271" i="40" s="1"/>
  <c r="D272" i="40"/>
  <c r="C272" i="40" s="1"/>
  <c r="D273" i="40"/>
  <c r="C273" i="40" s="1"/>
  <c r="D274" i="40"/>
  <c r="C274" i="40" s="1"/>
  <c r="D275" i="40"/>
  <c r="C275" i="40" s="1"/>
  <c r="D276" i="40"/>
  <c r="C276" i="40" s="1"/>
  <c r="D277" i="40"/>
  <c r="C277" i="40" s="1"/>
  <c r="D278" i="40"/>
  <c r="C278" i="40" s="1"/>
  <c r="D279" i="40"/>
  <c r="C279" i="40" s="1"/>
  <c r="D280" i="40"/>
  <c r="C280" i="40" s="1"/>
  <c r="D281" i="40"/>
  <c r="C281" i="40" s="1"/>
  <c r="D282" i="40"/>
  <c r="C282" i="40" s="1"/>
  <c r="D283" i="40"/>
  <c r="C283" i="40" s="1"/>
  <c r="D284" i="40"/>
  <c r="C284" i="40" s="1"/>
  <c r="D285" i="40"/>
  <c r="C285" i="40" s="1"/>
  <c r="D286" i="40"/>
  <c r="C286" i="40" s="1"/>
  <c r="D287" i="40"/>
  <c r="C287" i="40" s="1"/>
  <c r="D288" i="40"/>
  <c r="C288" i="40" s="1"/>
  <c r="D289" i="40"/>
  <c r="C289" i="40" s="1"/>
  <c r="D290" i="40"/>
  <c r="C290" i="40" s="1"/>
  <c r="D291" i="40"/>
  <c r="C291" i="40" s="1"/>
  <c r="D292" i="40"/>
  <c r="C292" i="40" s="1"/>
  <c r="D293" i="40"/>
  <c r="C293" i="40" s="1"/>
  <c r="D294" i="40"/>
  <c r="C294" i="40" s="1"/>
  <c r="D295" i="40"/>
  <c r="C295" i="40" s="1"/>
  <c r="D296" i="40"/>
  <c r="C296" i="40" s="1"/>
  <c r="D297" i="40"/>
  <c r="C297" i="40" s="1"/>
  <c r="D298" i="40"/>
  <c r="C298" i="40" s="1"/>
  <c r="D299" i="40"/>
  <c r="C299" i="40" s="1"/>
  <c r="D300" i="40"/>
  <c r="C300" i="40" s="1"/>
  <c r="D301" i="40"/>
  <c r="C301" i="40" s="1"/>
  <c r="D302" i="40"/>
  <c r="C302" i="40" s="1"/>
  <c r="D303" i="40"/>
  <c r="C303" i="40" s="1"/>
  <c r="D304" i="40"/>
  <c r="C304" i="40" s="1"/>
  <c r="D305" i="40"/>
  <c r="C305" i="40" s="1"/>
  <c r="D306" i="40"/>
  <c r="C306" i="40" s="1"/>
  <c r="D307" i="40"/>
  <c r="C307" i="40" s="1"/>
  <c r="D308" i="40"/>
  <c r="C308" i="40" s="1"/>
  <c r="D309" i="40"/>
  <c r="C309" i="40" s="1"/>
  <c r="D310" i="40"/>
  <c r="C310" i="40" s="1"/>
  <c r="D311" i="40"/>
  <c r="C311" i="40" s="1"/>
  <c r="D312" i="40"/>
  <c r="C312" i="40" s="1"/>
  <c r="D313" i="40"/>
  <c r="C313" i="40" s="1"/>
  <c r="D314" i="40"/>
  <c r="C314" i="40" s="1"/>
  <c r="D315" i="40"/>
  <c r="C315" i="40" s="1"/>
  <c r="D316" i="40"/>
  <c r="C316" i="40" s="1"/>
  <c r="D317" i="40"/>
  <c r="C317" i="40" s="1"/>
  <c r="D318" i="40"/>
  <c r="C318" i="40" s="1"/>
  <c r="D319" i="40"/>
  <c r="C319" i="40" s="1"/>
  <c r="D320" i="40"/>
  <c r="C320" i="40" s="1"/>
  <c r="D321" i="40"/>
  <c r="C321" i="40" s="1"/>
  <c r="D322" i="40"/>
  <c r="C322" i="40" s="1"/>
  <c r="D323" i="40"/>
  <c r="C323" i="40" s="1"/>
  <c r="D324" i="40"/>
  <c r="C324" i="40" s="1"/>
  <c r="D325" i="40"/>
  <c r="C325" i="40" s="1"/>
  <c r="D326" i="40"/>
  <c r="C326" i="40" s="1"/>
  <c r="D327" i="40"/>
  <c r="C327" i="40" s="1"/>
  <c r="D328" i="40"/>
  <c r="C328" i="40" s="1"/>
  <c r="D329" i="40"/>
  <c r="C329" i="40" s="1"/>
  <c r="D330" i="40"/>
  <c r="C330" i="40" s="1"/>
  <c r="D331" i="40"/>
  <c r="C331" i="40" s="1"/>
  <c r="D332" i="40"/>
  <c r="C332" i="40" s="1"/>
  <c r="D333" i="40"/>
  <c r="C333" i="40" s="1"/>
  <c r="D334" i="40"/>
  <c r="C334" i="40" s="1"/>
  <c r="D335" i="40"/>
  <c r="C335" i="40" s="1"/>
  <c r="D336" i="40"/>
  <c r="C336" i="40" s="1"/>
  <c r="D337" i="40"/>
  <c r="C337" i="40" s="1"/>
  <c r="D338" i="40"/>
  <c r="C338" i="40" s="1"/>
  <c r="D339" i="40"/>
  <c r="C339" i="40" s="1"/>
  <c r="D340" i="40"/>
  <c r="C340" i="40" s="1"/>
  <c r="D341" i="40"/>
  <c r="C341" i="40" s="1"/>
  <c r="D342" i="40"/>
  <c r="C342" i="40" s="1"/>
  <c r="D343" i="40"/>
  <c r="C343" i="40" s="1"/>
  <c r="D344" i="40"/>
  <c r="C344" i="40" s="1"/>
  <c r="D345" i="40"/>
  <c r="C345" i="40" s="1"/>
  <c r="D346" i="40"/>
  <c r="C346" i="40" s="1"/>
  <c r="D347" i="40"/>
  <c r="C347" i="40" s="1"/>
  <c r="D348" i="40"/>
  <c r="C348" i="40" s="1"/>
  <c r="D349" i="40"/>
  <c r="C349" i="40" s="1"/>
  <c r="D350" i="40"/>
  <c r="C350" i="40" s="1"/>
  <c r="D351" i="40"/>
  <c r="C351" i="40" s="1"/>
  <c r="D352" i="40"/>
  <c r="C352" i="40" s="1"/>
  <c r="D353" i="40"/>
  <c r="C353" i="40" s="1"/>
  <c r="D354" i="40"/>
  <c r="C354" i="40" s="1"/>
  <c r="D355" i="40"/>
  <c r="C355" i="40" s="1"/>
  <c r="D356" i="40"/>
  <c r="C356" i="40" s="1"/>
  <c r="D357" i="40"/>
  <c r="C357" i="40" s="1"/>
  <c r="D358" i="40"/>
  <c r="C358" i="40" s="1"/>
  <c r="D359" i="40"/>
  <c r="C359" i="40" s="1"/>
  <c r="D360" i="40"/>
  <c r="C360" i="40" s="1"/>
  <c r="D361" i="40"/>
  <c r="C361" i="40" s="1"/>
  <c r="D362" i="40"/>
  <c r="C362" i="40" s="1"/>
  <c r="D363" i="40"/>
  <c r="C363" i="40" s="1"/>
  <c r="D364" i="40"/>
  <c r="C364" i="40" s="1"/>
  <c r="D365" i="40"/>
  <c r="C365" i="40" s="1"/>
  <c r="D366" i="40"/>
  <c r="C366" i="40" s="1"/>
  <c r="D367" i="40"/>
  <c r="C367" i="40" s="1"/>
  <c r="D368" i="40"/>
  <c r="C368" i="40" s="1"/>
  <c r="D369" i="40"/>
  <c r="C369" i="40" s="1"/>
  <c r="D370" i="40"/>
  <c r="C370" i="40" s="1"/>
  <c r="D371" i="40"/>
  <c r="C371" i="40" s="1"/>
  <c r="D372" i="40"/>
  <c r="C372" i="40" s="1"/>
  <c r="D373" i="40"/>
  <c r="C373" i="40" s="1"/>
  <c r="D374" i="40"/>
  <c r="C374" i="40" s="1"/>
  <c r="D375" i="40"/>
  <c r="C375" i="40" s="1"/>
  <c r="D376" i="40"/>
  <c r="C376" i="40" s="1"/>
  <c r="D377" i="40"/>
  <c r="C377" i="40" s="1"/>
  <c r="D378" i="40"/>
  <c r="C378" i="40" s="1"/>
  <c r="D379" i="40"/>
  <c r="C379" i="40" s="1"/>
  <c r="D380" i="40"/>
  <c r="C380" i="40" s="1"/>
  <c r="D381" i="40"/>
  <c r="C381" i="40" s="1"/>
  <c r="D382" i="40"/>
  <c r="C382" i="40" s="1"/>
  <c r="D383" i="40"/>
  <c r="C383" i="40" s="1"/>
  <c r="D384" i="40"/>
  <c r="C384" i="40" s="1"/>
  <c r="D385" i="40"/>
  <c r="C385" i="40" s="1"/>
  <c r="D386" i="40"/>
  <c r="C386" i="40" s="1"/>
  <c r="D387" i="40"/>
  <c r="C387" i="40" s="1"/>
  <c r="D388" i="40"/>
  <c r="C388" i="40" s="1"/>
  <c r="D389" i="40"/>
  <c r="C389" i="40" s="1"/>
  <c r="D390" i="40"/>
  <c r="C390" i="40" s="1"/>
  <c r="D391" i="40"/>
  <c r="C391" i="40" s="1"/>
  <c r="D392" i="40"/>
  <c r="C392" i="40" s="1"/>
  <c r="D393" i="40"/>
  <c r="C393" i="40" s="1"/>
  <c r="D394" i="40"/>
  <c r="C394" i="40" s="1"/>
  <c r="D395" i="40"/>
  <c r="C395" i="40" s="1"/>
  <c r="D396" i="40"/>
  <c r="C396" i="40" s="1"/>
  <c r="D397" i="40"/>
  <c r="C397" i="40" s="1"/>
  <c r="D398" i="40"/>
  <c r="C398" i="40" s="1"/>
  <c r="D399" i="40"/>
  <c r="C399" i="40" s="1"/>
  <c r="D400" i="40"/>
  <c r="C400" i="40" s="1"/>
  <c r="D401" i="40"/>
  <c r="C401" i="40" s="1"/>
  <c r="D402" i="40"/>
  <c r="C402" i="40" s="1"/>
  <c r="D403" i="40"/>
  <c r="C403" i="40" s="1"/>
  <c r="D404" i="40"/>
  <c r="C404" i="40" s="1"/>
  <c r="D405" i="40"/>
  <c r="C405" i="40" s="1"/>
  <c r="D406" i="40"/>
  <c r="C406" i="40" s="1"/>
  <c r="D407" i="40"/>
  <c r="C407" i="40" s="1"/>
  <c r="D408" i="40"/>
  <c r="C408" i="40" s="1"/>
  <c r="D409" i="40"/>
  <c r="C409" i="40" s="1"/>
  <c r="D410" i="40"/>
  <c r="C410" i="40" s="1"/>
  <c r="D411" i="40"/>
  <c r="C411" i="40" s="1"/>
  <c r="D412" i="40"/>
  <c r="C412" i="40" s="1"/>
  <c r="D413" i="40"/>
  <c r="C413" i="40" s="1"/>
  <c r="D414" i="40"/>
  <c r="C414" i="40" s="1"/>
  <c r="D415" i="40"/>
  <c r="C415" i="40" s="1"/>
  <c r="D416" i="40"/>
  <c r="C416" i="40" s="1"/>
  <c r="D417" i="40"/>
  <c r="C417" i="40" s="1"/>
  <c r="D418" i="40"/>
  <c r="C418" i="40" s="1"/>
  <c r="D419" i="40"/>
  <c r="C419" i="40" s="1"/>
  <c r="D420" i="40"/>
  <c r="C420" i="40" s="1"/>
  <c r="D421" i="40"/>
  <c r="C421" i="40" s="1"/>
  <c r="D422" i="40"/>
  <c r="C422" i="40" s="1"/>
  <c r="D423" i="40"/>
  <c r="C423" i="40" s="1"/>
  <c r="D424" i="40"/>
  <c r="C424" i="40" s="1"/>
  <c r="D425" i="40"/>
  <c r="C425" i="40" s="1"/>
  <c r="D426" i="40"/>
  <c r="C426" i="40" s="1"/>
  <c r="D427" i="40"/>
  <c r="C427" i="40" s="1"/>
  <c r="D428" i="40"/>
  <c r="C428" i="40" s="1"/>
  <c r="D429" i="40"/>
  <c r="C429" i="40" s="1"/>
  <c r="D430" i="40"/>
  <c r="C430" i="40" s="1"/>
  <c r="D431" i="40"/>
  <c r="C431" i="40" s="1"/>
  <c r="D432" i="40"/>
  <c r="C432" i="40" s="1"/>
  <c r="D433" i="40"/>
  <c r="C433" i="40" s="1"/>
  <c r="D434" i="40"/>
  <c r="C434" i="40" s="1"/>
  <c r="D435" i="40"/>
  <c r="C435" i="40" s="1"/>
  <c r="D436" i="40"/>
  <c r="C436" i="40" s="1"/>
  <c r="D437" i="40"/>
  <c r="C437" i="40" s="1"/>
  <c r="D438" i="40"/>
  <c r="C438" i="40" s="1"/>
  <c r="D439" i="40"/>
  <c r="C439" i="40" s="1"/>
  <c r="D440" i="40"/>
  <c r="C440" i="40" s="1"/>
  <c r="D441" i="40"/>
  <c r="D21" i="40"/>
  <c r="C21" i="40" s="1"/>
  <c r="D20" i="40"/>
  <c r="C20" i="40" s="1"/>
  <c r="D19" i="40"/>
  <c r="C19" i="40" s="1"/>
  <c r="D18" i="40"/>
  <c r="C18" i="40" s="1"/>
  <c r="D17" i="40"/>
  <c r="C17" i="40" s="1"/>
  <c r="D16" i="40"/>
  <c r="C16" i="40" s="1"/>
  <c r="D15" i="40"/>
  <c r="C15" i="40" s="1"/>
  <c r="D14" i="40"/>
  <c r="C14" i="40" s="1"/>
  <c r="D13" i="40"/>
  <c r="C13" i="40" s="1"/>
  <c r="D12" i="40"/>
  <c r="C12" i="40" s="1"/>
  <c r="D11" i="40"/>
  <c r="C11" i="40" s="1"/>
  <c r="D10" i="40"/>
  <c r="C10" i="40" s="1"/>
  <c r="D9" i="40"/>
  <c r="C9" i="40" s="1"/>
  <c r="D8" i="40"/>
  <c r="C8" i="40" s="1"/>
  <c r="D7" i="40"/>
  <c r="C7" i="40" s="1"/>
  <c r="D6" i="40"/>
  <c r="C6" i="40" s="1"/>
  <c r="D5" i="40"/>
  <c r="C5" i="40" s="1"/>
  <c r="D4" i="40"/>
  <c r="C4" i="40" s="1"/>
  <c r="D3" i="40"/>
  <c r="C3" i="40" s="1"/>
  <c r="D2" i="40"/>
  <c r="C2" i="40" s="1"/>
  <c r="D22" i="49"/>
  <c r="C22" i="49" s="1"/>
  <c r="D23" i="49"/>
  <c r="C23" i="49" s="1"/>
  <c r="D24" i="49"/>
  <c r="C24" i="49" s="1"/>
  <c r="D25" i="49"/>
  <c r="C25" i="49" s="1"/>
  <c r="D26" i="49"/>
  <c r="C26" i="49" s="1"/>
  <c r="D27" i="49"/>
  <c r="C27" i="49" s="1"/>
  <c r="D28" i="49"/>
  <c r="C28" i="49" s="1"/>
  <c r="D29" i="49"/>
  <c r="C29" i="49" s="1"/>
  <c r="D30" i="49"/>
  <c r="C30" i="49" s="1"/>
  <c r="D31" i="49"/>
  <c r="C31" i="49" s="1"/>
  <c r="D32" i="49"/>
  <c r="C32" i="49" s="1"/>
  <c r="D33" i="49"/>
  <c r="C33" i="49" s="1"/>
  <c r="D34" i="49"/>
  <c r="C34" i="49" s="1"/>
  <c r="D35" i="49"/>
  <c r="C35" i="49" s="1"/>
  <c r="D36" i="49"/>
  <c r="C36" i="49" s="1"/>
  <c r="D37" i="49"/>
  <c r="C37" i="49" s="1"/>
  <c r="D38" i="49"/>
  <c r="C38" i="49" s="1"/>
  <c r="D39" i="49"/>
  <c r="C39" i="49" s="1"/>
  <c r="D40" i="49"/>
  <c r="C40" i="49" s="1"/>
  <c r="D41" i="49"/>
  <c r="C41" i="49" s="1"/>
  <c r="D42" i="49"/>
  <c r="C42" i="49" s="1"/>
  <c r="D43" i="49"/>
  <c r="C43" i="49" s="1"/>
  <c r="D44" i="49"/>
  <c r="C44" i="49" s="1"/>
  <c r="D45" i="49"/>
  <c r="C45" i="49" s="1"/>
  <c r="D46" i="49"/>
  <c r="C46" i="49" s="1"/>
  <c r="D47" i="49"/>
  <c r="C47" i="49" s="1"/>
  <c r="D48" i="49"/>
  <c r="C48" i="49" s="1"/>
  <c r="D49" i="49"/>
  <c r="C49" i="49" s="1"/>
  <c r="D50" i="49"/>
  <c r="C50" i="49" s="1"/>
  <c r="D51" i="49"/>
  <c r="C51" i="49" s="1"/>
  <c r="D52" i="49"/>
  <c r="C52" i="49" s="1"/>
  <c r="D53" i="49"/>
  <c r="C53" i="49" s="1"/>
  <c r="D54" i="49"/>
  <c r="C54" i="49" s="1"/>
  <c r="D55" i="49"/>
  <c r="C55" i="49" s="1"/>
  <c r="D56" i="49"/>
  <c r="C56" i="49" s="1"/>
  <c r="D57" i="49"/>
  <c r="C57" i="49" s="1"/>
  <c r="D58" i="49"/>
  <c r="C58" i="49" s="1"/>
  <c r="D59" i="49"/>
  <c r="C59" i="49" s="1"/>
  <c r="D60" i="49"/>
  <c r="C60" i="49" s="1"/>
  <c r="D61" i="49"/>
  <c r="C61" i="49" s="1"/>
  <c r="D62" i="49"/>
  <c r="C62" i="49" s="1"/>
  <c r="D63" i="49"/>
  <c r="C63" i="49" s="1"/>
  <c r="D64" i="49"/>
  <c r="C64" i="49" s="1"/>
  <c r="D65" i="49"/>
  <c r="C65" i="49" s="1"/>
  <c r="D66" i="49"/>
  <c r="C66" i="49" s="1"/>
  <c r="D67" i="49"/>
  <c r="C67" i="49" s="1"/>
  <c r="D68" i="49"/>
  <c r="C68" i="49" s="1"/>
  <c r="D69" i="49"/>
  <c r="C69" i="49" s="1"/>
  <c r="D70" i="49"/>
  <c r="C70" i="49" s="1"/>
  <c r="D71" i="49"/>
  <c r="C71" i="49" s="1"/>
  <c r="D72" i="49"/>
  <c r="C72" i="49" s="1"/>
  <c r="D73" i="49"/>
  <c r="C73" i="49" s="1"/>
  <c r="D74" i="49"/>
  <c r="C74" i="49" s="1"/>
  <c r="D75" i="49"/>
  <c r="C75" i="49" s="1"/>
  <c r="D76" i="49"/>
  <c r="C76" i="49" s="1"/>
  <c r="D77" i="49"/>
  <c r="C77" i="49" s="1"/>
  <c r="D78" i="49"/>
  <c r="C78" i="49" s="1"/>
  <c r="D79" i="49"/>
  <c r="C79" i="49" s="1"/>
  <c r="D80" i="49"/>
  <c r="C80" i="49" s="1"/>
  <c r="D81" i="49"/>
  <c r="C81" i="49" s="1"/>
  <c r="D82" i="49"/>
  <c r="C82" i="49" s="1"/>
  <c r="D83" i="49"/>
  <c r="C83" i="49" s="1"/>
  <c r="D84" i="49"/>
  <c r="C84" i="49" s="1"/>
  <c r="D85" i="49"/>
  <c r="C85" i="49" s="1"/>
  <c r="D86" i="49"/>
  <c r="C86" i="49" s="1"/>
  <c r="D87" i="49"/>
  <c r="C87" i="49" s="1"/>
  <c r="D88" i="49"/>
  <c r="C88" i="49" s="1"/>
  <c r="D89" i="49"/>
  <c r="C89" i="49" s="1"/>
  <c r="D90" i="49"/>
  <c r="C90" i="49" s="1"/>
  <c r="D91" i="49"/>
  <c r="C91" i="49" s="1"/>
  <c r="D92" i="49"/>
  <c r="C92" i="49" s="1"/>
  <c r="D93" i="49"/>
  <c r="C93" i="49" s="1"/>
  <c r="D94" i="49"/>
  <c r="C94" i="49" s="1"/>
  <c r="D95" i="49"/>
  <c r="C95" i="49" s="1"/>
  <c r="D96" i="49"/>
  <c r="C96" i="49" s="1"/>
  <c r="D97" i="49"/>
  <c r="C97" i="49" s="1"/>
  <c r="D98" i="49"/>
  <c r="C98" i="49" s="1"/>
  <c r="D99" i="49"/>
  <c r="C99" i="49" s="1"/>
  <c r="D100" i="49"/>
  <c r="C100" i="49" s="1"/>
  <c r="D101" i="49"/>
  <c r="C101" i="49" s="1"/>
  <c r="D102" i="49"/>
  <c r="C102" i="49" s="1"/>
  <c r="D103" i="49"/>
  <c r="C103" i="49" s="1"/>
  <c r="D104" i="49"/>
  <c r="C104" i="49" s="1"/>
  <c r="D105" i="49"/>
  <c r="C105" i="49" s="1"/>
  <c r="D106" i="49"/>
  <c r="C106" i="49" s="1"/>
  <c r="D107" i="49"/>
  <c r="C107" i="49" s="1"/>
  <c r="D108" i="49"/>
  <c r="C108" i="49" s="1"/>
  <c r="D109" i="49"/>
  <c r="C109" i="49" s="1"/>
  <c r="D110" i="49"/>
  <c r="C110" i="49" s="1"/>
  <c r="D111" i="49"/>
  <c r="C111" i="49" s="1"/>
  <c r="D112" i="49"/>
  <c r="C112" i="49" s="1"/>
  <c r="D113" i="49"/>
  <c r="C113" i="49" s="1"/>
  <c r="D114" i="49"/>
  <c r="C114" i="49" s="1"/>
  <c r="D115" i="49"/>
  <c r="C115" i="49" s="1"/>
  <c r="D116" i="49"/>
  <c r="C116" i="49" s="1"/>
  <c r="D117" i="49"/>
  <c r="C117" i="49" s="1"/>
  <c r="D118" i="49"/>
  <c r="C118" i="49" s="1"/>
  <c r="D119" i="49"/>
  <c r="C119" i="49" s="1"/>
  <c r="D120" i="49"/>
  <c r="C120" i="49" s="1"/>
  <c r="D121" i="49"/>
  <c r="C121" i="49" s="1"/>
  <c r="D122" i="49"/>
  <c r="C122" i="49" s="1"/>
  <c r="D123" i="49"/>
  <c r="C123" i="49" s="1"/>
  <c r="D124" i="49"/>
  <c r="C124" i="49" s="1"/>
  <c r="D125" i="49"/>
  <c r="C125" i="49" s="1"/>
  <c r="D126" i="49"/>
  <c r="C126" i="49" s="1"/>
  <c r="D127" i="49"/>
  <c r="C127" i="49" s="1"/>
  <c r="D128" i="49"/>
  <c r="C128" i="49" s="1"/>
  <c r="D129" i="49"/>
  <c r="C129" i="49" s="1"/>
  <c r="D130" i="49"/>
  <c r="C130" i="49" s="1"/>
  <c r="D131" i="49"/>
  <c r="C131" i="49" s="1"/>
  <c r="D132" i="49"/>
  <c r="C132" i="49" s="1"/>
  <c r="D133" i="49"/>
  <c r="C133" i="49" s="1"/>
  <c r="D134" i="49"/>
  <c r="C134" i="49" s="1"/>
  <c r="D135" i="49"/>
  <c r="C135" i="49" s="1"/>
  <c r="D136" i="49"/>
  <c r="C136" i="49" s="1"/>
  <c r="D137" i="49"/>
  <c r="C137" i="49" s="1"/>
  <c r="D138" i="49"/>
  <c r="C138" i="49" s="1"/>
  <c r="D139" i="49"/>
  <c r="C139" i="49" s="1"/>
  <c r="D140" i="49"/>
  <c r="C140" i="49" s="1"/>
  <c r="D141" i="49"/>
  <c r="C141" i="49" s="1"/>
  <c r="D142" i="49"/>
  <c r="C142" i="49" s="1"/>
  <c r="D143" i="49"/>
  <c r="C143" i="49" s="1"/>
  <c r="D144" i="49"/>
  <c r="C144" i="49" s="1"/>
  <c r="D145" i="49"/>
  <c r="C145" i="49" s="1"/>
  <c r="D146" i="49"/>
  <c r="C146" i="49" s="1"/>
  <c r="D147" i="49"/>
  <c r="C147" i="49" s="1"/>
  <c r="D148" i="49"/>
  <c r="C148" i="49" s="1"/>
  <c r="D149" i="49"/>
  <c r="C149" i="49" s="1"/>
  <c r="D150" i="49"/>
  <c r="C150" i="49" s="1"/>
  <c r="D151" i="49"/>
  <c r="C151" i="49" s="1"/>
  <c r="D152" i="49"/>
  <c r="C152" i="49" s="1"/>
  <c r="D153" i="49"/>
  <c r="C153" i="49" s="1"/>
  <c r="D154" i="49"/>
  <c r="C154" i="49" s="1"/>
  <c r="D155" i="49"/>
  <c r="C155" i="49" s="1"/>
  <c r="D156" i="49"/>
  <c r="C156" i="49" s="1"/>
  <c r="D157" i="49"/>
  <c r="C157" i="49" s="1"/>
  <c r="D158" i="49"/>
  <c r="C158" i="49" s="1"/>
  <c r="D159" i="49"/>
  <c r="C159" i="49" s="1"/>
  <c r="D160" i="49"/>
  <c r="C160" i="49" s="1"/>
  <c r="D161" i="49"/>
  <c r="C161" i="49" s="1"/>
  <c r="D162" i="49"/>
  <c r="C162" i="49" s="1"/>
  <c r="D163" i="49"/>
  <c r="C163" i="49" s="1"/>
  <c r="D164" i="49"/>
  <c r="C164" i="49" s="1"/>
  <c r="D165" i="49"/>
  <c r="C165" i="49" s="1"/>
  <c r="D166" i="49"/>
  <c r="C166" i="49" s="1"/>
  <c r="D167" i="49"/>
  <c r="C167" i="49" s="1"/>
  <c r="D168" i="49"/>
  <c r="C168" i="49" s="1"/>
  <c r="D169" i="49"/>
  <c r="C169" i="49" s="1"/>
  <c r="D170" i="49"/>
  <c r="C170" i="49" s="1"/>
  <c r="D171" i="49"/>
  <c r="C171" i="49" s="1"/>
  <c r="D172" i="49"/>
  <c r="C172" i="49" s="1"/>
  <c r="D173" i="49"/>
  <c r="C173" i="49" s="1"/>
  <c r="D174" i="49"/>
  <c r="C174" i="49" s="1"/>
  <c r="D175" i="49"/>
  <c r="C175" i="49" s="1"/>
  <c r="D176" i="49"/>
  <c r="C176" i="49" s="1"/>
  <c r="D177" i="49"/>
  <c r="C177" i="49" s="1"/>
  <c r="D178" i="49"/>
  <c r="C178" i="49" s="1"/>
  <c r="D179" i="49"/>
  <c r="C179" i="49" s="1"/>
  <c r="D180" i="49"/>
  <c r="C180" i="49" s="1"/>
  <c r="D181" i="49"/>
  <c r="C181" i="49" s="1"/>
  <c r="D182" i="49"/>
  <c r="C182" i="49" s="1"/>
  <c r="D183" i="49"/>
  <c r="C183" i="49" s="1"/>
  <c r="D184" i="49"/>
  <c r="C184" i="49" s="1"/>
  <c r="D185" i="49"/>
  <c r="C185" i="49" s="1"/>
  <c r="D186" i="49"/>
  <c r="C186" i="49" s="1"/>
  <c r="D187" i="49"/>
  <c r="C187" i="49" s="1"/>
  <c r="D188" i="49"/>
  <c r="C188" i="49" s="1"/>
  <c r="D189" i="49"/>
  <c r="C189" i="49" s="1"/>
  <c r="D190" i="49"/>
  <c r="C190" i="49" s="1"/>
  <c r="D191" i="49"/>
  <c r="C191" i="49" s="1"/>
  <c r="D192" i="49"/>
  <c r="C192" i="49" s="1"/>
  <c r="D193" i="49"/>
  <c r="C193" i="49" s="1"/>
  <c r="D194" i="49"/>
  <c r="C194" i="49" s="1"/>
  <c r="D195" i="49"/>
  <c r="C195" i="49" s="1"/>
  <c r="D196" i="49"/>
  <c r="C196" i="49" s="1"/>
  <c r="D197" i="49"/>
  <c r="C197" i="49" s="1"/>
  <c r="D198" i="49"/>
  <c r="C198" i="49" s="1"/>
  <c r="D199" i="49"/>
  <c r="C199" i="49" s="1"/>
  <c r="D200" i="49"/>
  <c r="C200" i="49" s="1"/>
  <c r="D201" i="49"/>
  <c r="C201" i="49" s="1"/>
  <c r="D21" i="49"/>
  <c r="C21" i="49" s="1"/>
  <c r="D20" i="49"/>
  <c r="C20" i="49" s="1"/>
  <c r="D19" i="49"/>
  <c r="C19" i="49" s="1"/>
  <c r="D18" i="49"/>
  <c r="C18" i="49" s="1"/>
  <c r="D17" i="49"/>
  <c r="C17" i="49" s="1"/>
  <c r="D16" i="49"/>
  <c r="C16" i="49" s="1"/>
  <c r="D15" i="49"/>
  <c r="C15" i="49" s="1"/>
  <c r="D14" i="49"/>
  <c r="C14" i="49" s="1"/>
  <c r="D13" i="49"/>
  <c r="C13" i="49" s="1"/>
  <c r="D12" i="49"/>
  <c r="C12" i="49" s="1"/>
  <c r="D11" i="49"/>
  <c r="C11" i="49" s="1"/>
  <c r="D10" i="49"/>
  <c r="C10" i="49" s="1"/>
  <c r="D9" i="49"/>
  <c r="C9" i="49" s="1"/>
  <c r="D8" i="49"/>
  <c r="C8" i="49" s="1"/>
  <c r="D7" i="49"/>
  <c r="C7" i="49" s="1"/>
  <c r="D6" i="49"/>
  <c r="C6" i="49" s="1"/>
  <c r="D5" i="49"/>
  <c r="C5" i="49" s="1"/>
  <c r="D4" i="49"/>
  <c r="C4" i="49" s="1"/>
  <c r="D3" i="49"/>
  <c r="C3" i="49" s="1"/>
  <c r="D2" i="49"/>
  <c r="C2" i="49" s="1"/>
  <c r="D22" i="43"/>
  <c r="C22" i="43" s="1"/>
  <c r="D23" i="43"/>
  <c r="C23" i="43" s="1"/>
  <c r="D24" i="43"/>
  <c r="C24" i="43" s="1"/>
  <c r="D25" i="43"/>
  <c r="C25" i="43" s="1"/>
  <c r="D26" i="43"/>
  <c r="C26" i="43" s="1"/>
  <c r="D27" i="43"/>
  <c r="C27" i="43" s="1"/>
  <c r="D28" i="43"/>
  <c r="C28" i="43" s="1"/>
  <c r="D29" i="43"/>
  <c r="C29" i="43" s="1"/>
  <c r="D30" i="43"/>
  <c r="C30" i="43" s="1"/>
  <c r="D31" i="43"/>
  <c r="C31" i="43" s="1"/>
  <c r="D32" i="43"/>
  <c r="C32" i="43" s="1"/>
  <c r="D33" i="43"/>
  <c r="C33" i="43" s="1"/>
  <c r="D34" i="43"/>
  <c r="C34" i="43" s="1"/>
  <c r="D35" i="43"/>
  <c r="C35" i="43" s="1"/>
  <c r="D36" i="43"/>
  <c r="C36" i="43" s="1"/>
  <c r="D37" i="43"/>
  <c r="C37" i="43" s="1"/>
  <c r="D38" i="43"/>
  <c r="C38" i="43" s="1"/>
  <c r="D39" i="43"/>
  <c r="C39" i="43" s="1"/>
  <c r="D40" i="43"/>
  <c r="C40" i="43" s="1"/>
  <c r="D41" i="43"/>
  <c r="C41" i="43" s="1"/>
  <c r="D42" i="43"/>
  <c r="C42" i="43" s="1"/>
  <c r="D43" i="43"/>
  <c r="C43" i="43" s="1"/>
  <c r="D44" i="43"/>
  <c r="C44" i="43" s="1"/>
  <c r="D45" i="43"/>
  <c r="C45" i="43" s="1"/>
  <c r="D46" i="43"/>
  <c r="C46" i="43" s="1"/>
  <c r="D47" i="43"/>
  <c r="C47" i="43" s="1"/>
  <c r="D48" i="43"/>
  <c r="C48" i="43" s="1"/>
  <c r="D49" i="43"/>
  <c r="C49" i="43" s="1"/>
  <c r="D50" i="43"/>
  <c r="C50" i="43" s="1"/>
  <c r="D51" i="43"/>
  <c r="C51" i="43" s="1"/>
  <c r="D52" i="43"/>
  <c r="C52" i="43" s="1"/>
  <c r="D53" i="43"/>
  <c r="C53" i="43" s="1"/>
  <c r="D54" i="43"/>
  <c r="C54" i="43" s="1"/>
  <c r="D55" i="43"/>
  <c r="C55" i="43" s="1"/>
  <c r="D56" i="43"/>
  <c r="C56" i="43" s="1"/>
  <c r="D57" i="43"/>
  <c r="C57" i="43" s="1"/>
  <c r="D58" i="43"/>
  <c r="C58" i="43" s="1"/>
  <c r="D59" i="43"/>
  <c r="C59" i="43" s="1"/>
  <c r="D60" i="43"/>
  <c r="C60" i="43" s="1"/>
  <c r="D61" i="43"/>
  <c r="C61" i="43" s="1"/>
  <c r="D62" i="43"/>
  <c r="C62" i="43" s="1"/>
  <c r="D63" i="43"/>
  <c r="C63" i="43" s="1"/>
  <c r="D64" i="43"/>
  <c r="C64" i="43" s="1"/>
  <c r="D65" i="43"/>
  <c r="C65" i="43" s="1"/>
  <c r="D66" i="43"/>
  <c r="C66" i="43" s="1"/>
  <c r="D67" i="43"/>
  <c r="C67" i="43" s="1"/>
  <c r="D68" i="43"/>
  <c r="C68" i="43" s="1"/>
  <c r="D69" i="43"/>
  <c r="C69" i="43" s="1"/>
  <c r="D70" i="43"/>
  <c r="C70" i="43" s="1"/>
  <c r="D71" i="43"/>
  <c r="C71" i="43" s="1"/>
  <c r="D72" i="43"/>
  <c r="C72" i="43" s="1"/>
  <c r="D73" i="43"/>
  <c r="C73" i="43" s="1"/>
  <c r="D74" i="43"/>
  <c r="C74" i="43" s="1"/>
  <c r="D75" i="43"/>
  <c r="C75" i="43" s="1"/>
  <c r="D76" i="43"/>
  <c r="C76" i="43" s="1"/>
  <c r="D77" i="43"/>
  <c r="C77" i="43" s="1"/>
  <c r="D78" i="43"/>
  <c r="C78" i="43" s="1"/>
  <c r="D79" i="43"/>
  <c r="C79" i="43" s="1"/>
  <c r="D80" i="43"/>
  <c r="C80" i="43" s="1"/>
  <c r="D81" i="43"/>
  <c r="C81" i="43" s="1"/>
  <c r="D82" i="43"/>
  <c r="C82" i="43" s="1"/>
  <c r="D83" i="43"/>
  <c r="C83" i="43" s="1"/>
  <c r="D84" i="43"/>
  <c r="C84" i="43" s="1"/>
  <c r="D85" i="43"/>
  <c r="C85" i="43" s="1"/>
  <c r="D86" i="43"/>
  <c r="C86" i="43" s="1"/>
  <c r="D87" i="43"/>
  <c r="C87" i="43" s="1"/>
  <c r="D88" i="43"/>
  <c r="C88" i="43" s="1"/>
  <c r="D89" i="43"/>
  <c r="C89" i="43" s="1"/>
  <c r="D90" i="43"/>
  <c r="C90" i="43" s="1"/>
  <c r="D91" i="43"/>
  <c r="C91" i="43" s="1"/>
  <c r="D92" i="43"/>
  <c r="C92" i="43" s="1"/>
  <c r="D93" i="43"/>
  <c r="C93" i="43" s="1"/>
  <c r="D94" i="43"/>
  <c r="C94" i="43" s="1"/>
  <c r="D95" i="43"/>
  <c r="C95" i="43" s="1"/>
  <c r="D96" i="43"/>
  <c r="C96" i="43" s="1"/>
  <c r="D97" i="43"/>
  <c r="C97" i="43" s="1"/>
  <c r="D98" i="43"/>
  <c r="C98" i="43" s="1"/>
  <c r="D99" i="43"/>
  <c r="C99" i="43" s="1"/>
  <c r="D100" i="43"/>
  <c r="C100" i="43" s="1"/>
  <c r="D101" i="43"/>
  <c r="C101" i="43" s="1"/>
  <c r="D102" i="43"/>
  <c r="C102" i="43" s="1"/>
  <c r="D103" i="43"/>
  <c r="C103" i="43" s="1"/>
  <c r="D104" i="43"/>
  <c r="C104" i="43" s="1"/>
  <c r="D105" i="43"/>
  <c r="C105" i="43" s="1"/>
  <c r="D106" i="43"/>
  <c r="C106" i="43" s="1"/>
  <c r="D107" i="43"/>
  <c r="C107" i="43" s="1"/>
  <c r="D108" i="43"/>
  <c r="C108" i="43" s="1"/>
  <c r="D109" i="43"/>
  <c r="C109" i="43" s="1"/>
  <c r="D110" i="43"/>
  <c r="C110" i="43" s="1"/>
  <c r="D111" i="43"/>
  <c r="C111" i="43" s="1"/>
  <c r="D112" i="43"/>
  <c r="C112" i="43" s="1"/>
  <c r="D113" i="43"/>
  <c r="C113" i="43" s="1"/>
  <c r="D114" i="43"/>
  <c r="C114" i="43" s="1"/>
  <c r="D115" i="43"/>
  <c r="C115" i="43" s="1"/>
  <c r="D116" i="43"/>
  <c r="C116" i="43" s="1"/>
  <c r="D117" i="43"/>
  <c r="C117" i="43" s="1"/>
  <c r="D118" i="43"/>
  <c r="C118" i="43" s="1"/>
  <c r="D119" i="43"/>
  <c r="C119" i="43" s="1"/>
  <c r="D120" i="43"/>
  <c r="C120" i="43" s="1"/>
  <c r="D121" i="43"/>
  <c r="C121" i="43" s="1"/>
  <c r="D21" i="43"/>
  <c r="C21" i="43" s="1"/>
  <c r="D20" i="43"/>
  <c r="C20" i="43" s="1"/>
  <c r="D19" i="43"/>
  <c r="C19" i="43" s="1"/>
  <c r="D18" i="43"/>
  <c r="C18" i="43" s="1"/>
  <c r="D17" i="43"/>
  <c r="C17" i="43" s="1"/>
  <c r="D16" i="43"/>
  <c r="C16" i="43" s="1"/>
  <c r="D15" i="43"/>
  <c r="C15" i="43" s="1"/>
  <c r="D14" i="43"/>
  <c r="C14" i="43" s="1"/>
  <c r="D13" i="43"/>
  <c r="C13" i="43" s="1"/>
  <c r="D12" i="43"/>
  <c r="C12" i="43" s="1"/>
  <c r="D11" i="43"/>
  <c r="C11" i="43" s="1"/>
  <c r="D10" i="43"/>
  <c r="C10" i="43" s="1"/>
  <c r="D9" i="43"/>
  <c r="C9" i="43" s="1"/>
  <c r="D8" i="43"/>
  <c r="C8" i="43" s="1"/>
  <c r="D7" i="43"/>
  <c r="C7" i="43" s="1"/>
  <c r="D6" i="43"/>
  <c r="C6" i="43" s="1"/>
  <c r="D5" i="43"/>
  <c r="C5" i="43" s="1"/>
  <c r="D4" i="43"/>
  <c r="C4" i="43" s="1"/>
  <c r="D3" i="43"/>
  <c r="C3" i="43" s="1"/>
  <c r="D2" i="43"/>
  <c r="C2" i="43" s="1"/>
  <c r="D22" i="9"/>
  <c r="C22" i="9" s="1"/>
  <c r="D23" i="9"/>
  <c r="C23" i="9" s="1"/>
  <c r="D24" i="9"/>
  <c r="C24" i="9" s="1"/>
  <c r="D25" i="9"/>
  <c r="C25" i="9" s="1"/>
  <c r="D26" i="9"/>
  <c r="C26" i="9" s="1"/>
  <c r="D27" i="9"/>
  <c r="C27" i="9" s="1"/>
  <c r="D28" i="9"/>
  <c r="C28" i="9" s="1"/>
  <c r="D29" i="9"/>
  <c r="C29" i="9" s="1"/>
  <c r="D30" i="9"/>
  <c r="C30" i="9" s="1"/>
  <c r="D31" i="9"/>
  <c r="C31" i="9" s="1"/>
  <c r="D32" i="9"/>
  <c r="C32" i="9" s="1"/>
  <c r="D33" i="9"/>
  <c r="C33" i="9" s="1"/>
  <c r="D34" i="9"/>
  <c r="C34" i="9" s="1"/>
  <c r="D35" i="9"/>
  <c r="C35" i="9" s="1"/>
  <c r="D36" i="9"/>
  <c r="C36" i="9" s="1"/>
  <c r="D37" i="9"/>
  <c r="C37" i="9" s="1"/>
  <c r="D38" i="9"/>
  <c r="C38" i="9" s="1"/>
  <c r="D39" i="9"/>
  <c r="C39" i="9" s="1"/>
  <c r="D40" i="9"/>
  <c r="C40" i="9" s="1"/>
  <c r="D41" i="9"/>
  <c r="C41" i="9" s="1"/>
  <c r="D42" i="9"/>
  <c r="C42" i="9" s="1"/>
  <c r="D43" i="9"/>
  <c r="C43" i="9" s="1"/>
  <c r="D44" i="9"/>
  <c r="C44" i="9" s="1"/>
  <c r="D45" i="9"/>
  <c r="C45" i="9" s="1"/>
  <c r="D46" i="9"/>
  <c r="C46" i="9" s="1"/>
  <c r="D47" i="9"/>
  <c r="C47" i="9" s="1"/>
  <c r="D48" i="9"/>
  <c r="C48" i="9" s="1"/>
  <c r="D49" i="9"/>
  <c r="C49" i="9" s="1"/>
  <c r="D50" i="9"/>
  <c r="C50" i="9" s="1"/>
  <c r="D51" i="9"/>
  <c r="C51" i="9" s="1"/>
  <c r="D52" i="9"/>
  <c r="C52" i="9" s="1"/>
  <c r="D53" i="9"/>
  <c r="C53" i="9" s="1"/>
  <c r="D54" i="9"/>
  <c r="C54" i="9" s="1"/>
  <c r="D55" i="9"/>
  <c r="C55" i="9" s="1"/>
  <c r="D56" i="9"/>
  <c r="C56" i="9" s="1"/>
  <c r="D57" i="9"/>
  <c r="C57" i="9" s="1"/>
  <c r="D58" i="9"/>
  <c r="C58" i="9" s="1"/>
  <c r="D59" i="9"/>
  <c r="C59" i="9" s="1"/>
  <c r="D60" i="9"/>
  <c r="C60" i="9" s="1"/>
  <c r="D61" i="9"/>
  <c r="C61" i="9" s="1"/>
  <c r="D62" i="9"/>
  <c r="C62" i="9" s="1"/>
  <c r="D63" i="9"/>
  <c r="C63" i="9" s="1"/>
  <c r="D64" i="9"/>
  <c r="C64" i="9" s="1"/>
  <c r="D65" i="9"/>
  <c r="C65" i="9" s="1"/>
  <c r="D66" i="9"/>
  <c r="C66" i="9" s="1"/>
  <c r="D67" i="9"/>
  <c r="C67" i="9" s="1"/>
  <c r="D68" i="9"/>
  <c r="C68" i="9" s="1"/>
  <c r="D69" i="9"/>
  <c r="C69" i="9" s="1"/>
  <c r="D70" i="9"/>
  <c r="C70" i="9" s="1"/>
  <c r="D71" i="9"/>
  <c r="C71" i="9" s="1"/>
  <c r="D72" i="9"/>
  <c r="C72" i="9" s="1"/>
  <c r="D73" i="9"/>
  <c r="C73" i="9" s="1"/>
  <c r="D74" i="9"/>
  <c r="C74" i="9" s="1"/>
  <c r="D75" i="9"/>
  <c r="C75" i="9" s="1"/>
  <c r="D76" i="9"/>
  <c r="C76" i="9" s="1"/>
  <c r="D77" i="9"/>
  <c r="C77" i="9" s="1"/>
  <c r="D78" i="9"/>
  <c r="C78" i="9" s="1"/>
  <c r="D79" i="9"/>
  <c r="C79" i="9" s="1"/>
  <c r="D80" i="9"/>
  <c r="C80" i="9" s="1"/>
  <c r="D81" i="9"/>
  <c r="C81" i="9" s="1"/>
  <c r="D82" i="9"/>
  <c r="C82" i="9" s="1"/>
  <c r="D83" i="9"/>
  <c r="C83" i="9" s="1"/>
  <c r="D84" i="9"/>
  <c r="C84" i="9" s="1"/>
  <c r="D85" i="9"/>
  <c r="C85" i="9" s="1"/>
  <c r="D86" i="9"/>
  <c r="C86" i="9" s="1"/>
  <c r="D87" i="9"/>
  <c r="C87" i="9" s="1"/>
  <c r="D88" i="9"/>
  <c r="C88" i="9" s="1"/>
  <c r="D89" i="9"/>
  <c r="C89" i="9" s="1"/>
  <c r="D90" i="9"/>
  <c r="C90" i="9" s="1"/>
  <c r="D91" i="9"/>
  <c r="C91" i="9" s="1"/>
  <c r="D92" i="9"/>
  <c r="C92" i="9" s="1"/>
  <c r="D93" i="9"/>
  <c r="C93" i="9" s="1"/>
  <c r="D94" i="9"/>
  <c r="C94" i="9" s="1"/>
  <c r="D95" i="9"/>
  <c r="C95" i="9" s="1"/>
  <c r="D96" i="9"/>
  <c r="C96" i="9" s="1"/>
  <c r="D97" i="9"/>
  <c r="C97" i="9" s="1"/>
  <c r="D98" i="9"/>
  <c r="C98" i="9" s="1"/>
  <c r="D99" i="9"/>
  <c r="C99" i="9" s="1"/>
  <c r="D100" i="9"/>
  <c r="C100" i="9" s="1"/>
  <c r="D101" i="9"/>
  <c r="C101" i="9" s="1"/>
  <c r="D102" i="9"/>
  <c r="C102" i="9" s="1"/>
  <c r="D103" i="9"/>
  <c r="C103" i="9" s="1"/>
  <c r="D104" i="9"/>
  <c r="C104" i="9" s="1"/>
  <c r="D105" i="9"/>
  <c r="C105" i="9" s="1"/>
  <c r="D106" i="9"/>
  <c r="C106" i="9" s="1"/>
  <c r="D107" i="9"/>
  <c r="C107" i="9" s="1"/>
  <c r="D108" i="9"/>
  <c r="C108" i="9" s="1"/>
  <c r="D109" i="9"/>
  <c r="C109" i="9" s="1"/>
  <c r="D110" i="9"/>
  <c r="C110" i="9" s="1"/>
  <c r="D111" i="9"/>
  <c r="C111" i="9" s="1"/>
  <c r="D112" i="9"/>
  <c r="C112" i="9" s="1"/>
  <c r="D113" i="9"/>
  <c r="C113" i="9" s="1"/>
  <c r="D114" i="9"/>
  <c r="C114" i="9" s="1"/>
  <c r="D115" i="9"/>
  <c r="C115" i="9" s="1"/>
  <c r="D116" i="9"/>
  <c r="C116" i="9" s="1"/>
  <c r="D117" i="9"/>
  <c r="C117" i="9" s="1"/>
  <c r="D118" i="9"/>
  <c r="C118" i="9" s="1"/>
  <c r="D119" i="9"/>
  <c r="C119" i="9" s="1"/>
  <c r="D120" i="9"/>
  <c r="C120" i="9" s="1"/>
  <c r="D121" i="9"/>
  <c r="C121" i="9" s="1"/>
  <c r="D122" i="9"/>
  <c r="C122" i="9" s="1"/>
  <c r="D123" i="9"/>
  <c r="C123" i="9" s="1"/>
  <c r="D124" i="9"/>
  <c r="C124" i="9" s="1"/>
  <c r="D125" i="9"/>
  <c r="C125" i="9" s="1"/>
  <c r="D126" i="9"/>
  <c r="C126" i="9" s="1"/>
  <c r="D127" i="9"/>
  <c r="C127" i="9" s="1"/>
  <c r="D128" i="9"/>
  <c r="C128" i="9" s="1"/>
  <c r="D129" i="9"/>
  <c r="C129" i="9" s="1"/>
  <c r="D130" i="9"/>
  <c r="C130" i="9" s="1"/>
  <c r="D131" i="9"/>
  <c r="C131" i="9" s="1"/>
  <c r="D132" i="9"/>
  <c r="C132" i="9" s="1"/>
  <c r="D133" i="9"/>
  <c r="C133" i="9" s="1"/>
  <c r="D134" i="9"/>
  <c r="C134" i="9" s="1"/>
  <c r="D135" i="9"/>
  <c r="C135" i="9" s="1"/>
  <c r="D136" i="9"/>
  <c r="C136" i="9" s="1"/>
  <c r="D137" i="9"/>
  <c r="C137" i="9" s="1"/>
  <c r="D138" i="9"/>
  <c r="C138" i="9" s="1"/>
  <c r="D139" i="9"/>
  <c r="C139" i="9" s="1"/>
  <c r="D140" i="9"/>
  <c r="C140" i="9" s="1"/>
  <c r="D141" i="9"/>
  <c r="C141" i="9" s="1"/>
  <c r="D142" i="9"/>
  <c r="C142" i="9" s="1"/>
  <c r="D143" i="9"/>
  <c r="C143" i="9" s="1"/>
  <c r="D144" i="9"/>
  <c r="C144" i="9" s="1"/>
  <c r="D145" i="9"/>
  <c r="C145" i="9" s="1"/>
  <c r="D146" i="9"/>
  <c r="C146" i="9" s="1"/>
  <c r="D147" i="9"/>
  <c r="C147" i="9" s="1"/>
  <c r="D148" i="9"/>
  <c r="C148" i="9" s="1"/>
  <c r="D149" i="9"/>
  <c r="C149" i="9" s="1"/>
  <c r="D150" i="9"/>
  <c r="C150" i="9" s="1"/>
  <c r="D151" i="9"/>
  <c r="C151" i="9" s="1"/>
  <c r="D152" i="9"/>
  <c r="C152" i="9" s="1"/>
  <c r="D153" i="9"/>
  <c r="C153" i="9" s="1"/>
  <c r="D154" i="9"/>
  <c r="C154" i="9" s="1"/>
  <c r="D155" i="9"/>
  <c r="C155" i="9" s="1"/>
  <c r="D156" i="9"/>
  <c r="C156" i="9" s="1"/>
  <c r="D157" i="9"/>
  <c r="C157" i="9" s="1"/>
  <c r="D158" i="9"/>
  <c r="C158" i="9" s="1"/>
  <c r="D159" i="9"/>
  <c r="C159" i="9" s="1"/>
  <c r="D160" i="9"/>
  <c r="C160" i="9" s="1"/>
  <c r="D161" i="9"/>
  <c r="C161" i="9" s="1"/>
  <c r="D21" i="9"/>
  <c r="C21" i="9" s="1"/>
  <c r="D20" i="9"/>
  <c r="C20" i="9" s="1"/>
  <c r="D19" i="9"/>
  <c r="C19" i="9" s="1"/>
  <c r="D18" i="9"/>
  <c r="C18" i="9" s="1"/>
  <c r="D17" i="9"/>
  <c r="C17" i="9" s="1"/>
  <c r="D16" i="9"/>
  <c r="C16" i="9" s="1"/>
  <c r="D15" i="9"/>
  <c r="C15" i="9" s="1"/>
  <c r="D14" i="9"/>
  <c r="C14" i="9" s="1"/>
  <c r="D13" i="9"/>
  <c r="C13" i="9" s="1"/>
  <c r="D12" i="9"/>
  <c r="C12" i="9" s="1"/>
  <c r="D11" i="9"/>
  <c r="C11" i="9" s="1"/>
  <c r="D10" i="9"/>
  <c r="C10" i="9" s="1"/>
  <c r="D9" i="9"/>
  <c r="C9" i="9" s="1"/>
  <c r="D8" i="9"/>
  <c r="C8" i="9" s="1"/>
  <c r="D7" i="9"/>
  <c r="C7" i="9" s="1"/>
  <c r="D6" i="9"/>
  <c r="C6" i="9" s="1"/>
  <c r="D5" i="9"/>
  <c r="C5" i="9" s="1"/>
  <c r="D4" i="9"/>
  <c r="C4" i="9" s="1"/>
  <c r="D3" i="9"/>
  <c r="C3" i="9" s="1"/>
  <c r="D2" i="9"/>
  <c r="C2" i="9" s="1"/>
  <c r="D22" i="10"/>
  <c r="C22" i="10" s="1"/>
  <c r="D23" i="10"/>
  <c r="C23" i="10" s="1"/>
  <c r="D24" i="10"/>
  <c r="C24" i="10" s="1"/>
  <c r="D25" i="10"/>
  <c r="C25" i="10" s="1"/>
  <c r="D26" i="10"/>
  <c r="C26" i="10" s="1"/>
  <c r="D27" i="10"/>
  <c r="D28" i="10"/>
  <c r="C28" i="10" s="1"/>
  <c r="D29" i="10"/>
  <c r="C29" i="10" s="1"/>
  <c r="D30" i="10"/>
  <c r="C30" i="10" s="1"/>
  <c r="D31" i="10"/>
  <c r="C31" i="10" s="1"/>
  <c r="D32" i="10"/>
  <c r="C32" i="10" s="1"/>
  <c r="D33" i="10"/>
  <c r="C33" i="10" s="1"/>
  <c r="D34" i="10"/>
  <c r="C34" i="10" s="1"/>
  <c r="D35" i="10"/>
  <c r="C35" i="10" s="1"/>
  <c r="D36" i="10"/>
  <c r="C36" i="10" s="1"/>
  <c r="D37" i="10"/>
  <c r="C37" i="10" s="1"/>
  <c r="D38" i="10"/>
  <c r="C38" i="10" s="1"/>
  <c r="D39" i="10"/>
  <c r="C39" i="10" s="1"/>
  <c r="D40" i="10"/>
  <c r="C40" i="10" s="1"/>
  <c r="D41" i="10"/>
  <c r="C41" i="10" s="1"/>
  <c r="D42" i="10"/>
  <c r="C42" i="10" s="1"/>
  <c r="D43" i="10"/>
  <c r="C43" i="10" s="1"/>
  <c r="D44" i="10"/>
  <c r="C44" i="10" s="1"/>
  <c r="D45" i="10"/>
  <c r="C45" i="10" s="1"/>
  <c r="D46" i="10"/>
  <c r="C46" i="10" s="1"/>
  <c r="D47" i="10"/>
  <c r="D48" i="10"/>
  <c r="C48" i="10" s="1"/>
  <c r="D49" i="10"/>
  <c r="C49" i="10" s="1"/>
  <c r="D50" i="10"/>
  <c r="C50" i="10" s="1"/>
  <c r="D51" i="10"/>
  <c r="C51" i="10" s="1"/>
  <c r="D52" i="10"/>
  <c r="C52" i="10" s="1"/>
  <c r="D53" i="10"/>
  <c r="C53" i="10" s="1"/>
  <c r="D54" i="10"/>
  <c r="C54" i="10" s="1"/>
  <c r="D55" i="10"/>
  <c r="C55" i="10" s="1"/>
  <c r="D56" i="10"/>
  <c r="C56" i="10" s="1"/>
  <c r="D57" i="10"/>
  <c r="C57" i="10" s="1"/>
  <c r="D58" i="10"/>
  <c r="C58" i="10" s="1"/>
  <c r="D59" i="10"/>
  <c r="C59" i="10" s="1"/>
  <c r="D60" i="10"/>
  <c r="C60" i="10" s="1"/>
  <c r="D61" i="10"/>
  <c r="C61" i="10" s="1"/>
  <c r="D62" i="10"/>
  <c r="C62" i="10" s="1"/>
  <c r="D63" i="10"/>
  <c r="C63" i="10" s="1"/>
  <c r="D64" i="10"/>
  <c r="C64" i="10" s="1"/>
  <c r="D65" i="10"/>
  <c r="C65" i="10" s="1"/>
  <c r="D66" i="10"/>
  <c r="C66" i="10" s="1"/>
  <c r="D67" i="10"/>
  <c r="D68" i="10"/>
  <c r="C68" i="10" s="1"/>
  <c r="D69" i="10"/>
  <c r="C69" i="10" s="1"/>
  <c r="D70" i="10"/>
  <c r="C70" i="10" s="1"/>
  <c r="D71" i="10"/>
  <c r="C71" i="10" s="1"/>
  <c r="D72" i="10"/>
  <c r="C72" i="10" s="1"/>
  <c r="D73" i="10"/>
  <c r="C73" i="10" s="1"/>
  <c r="D74" i="10"/>
  <c r="C74" i="10" s="1"/>
  <c r="D75" i="10"/>
  <c r="C75" i="10" s="1"/>
  <c r="D76" i="10"/>
  <c r="C76" i="10" s="1"/>
  <c r="D77" i="10"/>
  <c r="C77" i="10" s="1"/>
  <c r="D78" i="10"/>
  <c r="C78" i="10" s="1"/>
  <c r="D79" i="10"/>
  <c r="C79" i="10" s="1"/>
  <c r="D80" i="10"/>
  <c r="C80" i="10" s="1"/>
  <c r="D81" i="10"/>
  <c r="C81" i="10" s="1"/>
  <c r="D82" i="10"/>
  <c r="C82" i="10" s="1"/>
  <c r="D83" i="10"/>
  <c r="C83" i="10" s="1"/>
  <c r="D84" i="10"/>
  <c r="C84" i="10" s="1"/>
  <c r="D85" i="10"/>
  <c r="C85" i="10" s="1"/>
  <c r="D86" i="10"/>
  <c r="C86" i="10" s="1"/>
  <c r="D87" i="10"/>
  <c r="D88" i="10"/>
  <c r="C88" i="10" s="1"/>
  <c r="D89" i="10"/>
  <c r="C89" i="10" s="1"/>
  <c r="D90" i="10"/>
  <c r="C90" i="10" s="1"/>
  <c r="D91" i="10"/>
  <c r="C91" i="10" s="1"/>
  <c r="D92" i="10"/>
  <c r="C92" i="10" s="1"/>
  <c r="D93" i="10"/>
  <c r="C93" i="10" s="1"/>
  <c r="D94" i="10"/>
  <c r="C94" i="10" s="1"/>
  <c r="D95" i="10"/>
  <c r="C95" i="10" s="1"/>
  <c r="D96" i="10"/>
  <c r="C96" i="10" s="1"/>
  <c r="D97" i="10"/>
  <c r="C97" i="10" s="1"/>
  <c r="D98" i="10"/>
  <c r="C98" i="10" s="1"/>
  <c r="D99" i="10"/>
  <c r="C99" i="10" s="1"/>
  <c r="D100" i="10"/>
  <c r="C100" i="10" s="1"/>
  <c r="D101" i="10"/>
  <c r="C101" i="10" s="1"/>
  <c r="D102" i="10"/>
  <c r="C102" i="10" s="1"/>
  <c r="D103" i="10"/>
  <c r="C103" i="10" s="1"/>
  <c r="D104" i="10"/>
  <c r="C104" i="10" s="1"/>
  <c r="D105" i="10"/>
  <c r="C105" i="10" s="1"/>
  <c r="D106" i="10"/>
  <c r="C106" i="10" s="1"/>
  <c r="D107" i="10"/>
  <c r="D108" i="10"/>
  <c r="C108" i="10" s="1"/>
  <c r="D109" i="10"/>
  <c r="C109" i="10" s="1"/>
  <c r="D110" i="10"/>
  <c r="C110" i="10" s="1"/>
  <c r="D111" i="10"/>
  <c r="C111" i="10" s="1"/>
  <c r="D112" i="10"/>
  <c r="C112" i="10" s="1"/>
  <c r="D113" i="10"/>
  <c r="C113" i="10" s="1"/>
  <c r="D114" i="10"/>
  <c r="C114" i="10" s="1"/>
  <c r="D115" i="10"/>
  <c r="C115" i="10" s="1"/>
  <c r="D116" i="10"/>
  <c r="C116" i="10" s="1"/>
  <c r="D117" i="10"/>
  <c r="C117" i="10" s="1"/>
  <c r="D118" i="10"/>
  <c r="C118" i="10" s="1"/>
  <c r="D119" i="10"/>
  <c r="C119" i="10" s="1"/>
  <c r="D120" i="10"/>
  <c r="C120" i="10" s="1"/>
  <c r="D121" i="10"/>
  <c r="C121" i="10" s="1"/>
  <c r="D122" i="10"/>
  <c r="C122" i="10" s="1"/>
  <c r="D123" i="10"/>
  <c r="C123" i="10" s="1"/>
  <c r="D124" i="10"/>
  <c r="C124" i="10" s="1"/>
  <c r="D125" i="10"/>
  <c r="C125" i="10" s="1"/>
  <c r="D126" i="10"/>
  <c r="C126" i="10" s="1"/>
  <c r="D127" i="10"/>
  <c r="D128" i="10"/>
  <c r="C128" i="10" s="1"/>
  <c r="D129" i="10"/>
  <c r="C129" i="10" s="1"/>
  <c r="D130" i="10"/>
  <c r="C130" i="10" s="1"/>
  <c r="D131" i="10"/>
  <c r="C131" i="10" s="1"/>
  <c r="D132" i="10"/>
  <c r="C132" i="10" s="1"/>
  <c r="D133" i="10"/>
  <c r="C133" i="10" s="1"/>
  <c r="D134" i="10"/>
  <c r="C134" i="10" s="1"/>
  <c r="D135" i="10"/>
  <c r="C135" i="10" s="1"/>
  <c r="D136" i="10"/>
  <c r="C136" i="10" s="1"/>
  <c r="D137" i="10"/>
  <c r="C137" i="10" s="1"/>
  <c r="D138" i="10"/>
  <c r="C138" i="10" s="1"/>
  <c r="D139" i="10"/>
  <c r="C139" i="10" s="1"/>
  <c r="D140" i="10"/>
  <c r="C140" i="10" s="1"/>
  <c r="D141" i="10"/>
  <c r="C141" i="10" s="1"/>
  <c r="D21" i="10"/>
  <c r="C21" i="10" s="1"/>
  <c r="D20" i="10"/>
  <c r="C20" i="10" s="1"/>
  <c r="D19" i="10"/>
  <c r="C19" i="10" s="1"/>
  <c r="D18" i="10"/>
  <c r="C18" i="10" s="1"/>
  <c r="D17" i="10"/>
  <c r="C17" i="10" s="1"/>
  <c r="D16" i="10"/>
  <c r="C16" i="10" s="1"/>
  <c r="D15" i="10"/>
  <c r="C15" i="10" s="1"/>
  <c r="D14" i="10"/>
  <c r="C14" i="10" s="1"/>
  <c r="D13" i="10"/>
  <c r="C13" i="10" s="1"/>
  <c r="D12" i="10"/>
  <c r="C12" i="10" s="1"/>
  <c r="D11" i="10"/>
  <c r="C11" i="10" s="1"/>
  <c r="D10" i="10"/>
  <c r="C10" i="10" s="1"/>
  <c r="D9" i="10"/>
  <c r="C9" i="10" s="1"/>
  <c r="D8" i="10"/>
  <c r="C8" i="10" s="1"/>
  <c r="D7" i="10"/>
  <c r="D6" i="10"/>
  <c r="C6" i="10" s="1"/>
  <c r="D5" i="10"/>
  <c r="C5" i="10" s="1"/>
  <c r="D4" i="10"/>
  <c r="C4" i="10" s="1"/>
  <c r="D3" i="10"/>
  <c r="C3" i="10" s="1"/>
  <c r="D2" i="10"/>
  <c r="C2" i="10" s="1"/>
  <c r="D22" i="8"/>
  <c r="C22" i="8" s="1"/>
  <c r="D23" i="8"/>
  <c r="C23" i="8" s="1"/>
  <c r="D24" i="8"/>
  <c r="C24" i="8" s="1"/>
  <c r="D25" i="8"/>
  <c r="C25" i="8" s="1"/>
  <c r="D26" i="8"/>
  <c r="C26" i="8" s="1"/>
  <c r="D27" i="8"/>
  <c r="C27" i="8" s="1"/>
  <c r="D28" i="8"/>
  <c r="C28" i="8" s="1"/>
  <c r="D29" i="8"/>
  <c r="C29" i="8" s="1"/>
  <c r="D30" i="8"/>
  <c r="C30" i="8" s="1"/>
  <c r="D31" i="8"/>
  <c r="C31" i="8" s="1"/>
  <c r="D32" i="8"/>
  <c r="C32" i="8" s="1"/>
  <c r="D33" i="8"/>
  <c r="C33" i="8" s="1"/>
  <c r="D34" i="8"/>
  <c r="C34" i="8" s="1"/>
  <c r="D35" i="8"/>
  <c r="C35" i="8" s="1"/>
  <c r="D36" i="8"/>
  <c r="C36" i="8" s="1"/>
  <c r="D37" i="8"/>
  <c r="C37" i="8" s="1"/>
  <c r="D38" i="8"/>
  <c r="C38" i="8" s="1"/>
  <c r="D39" i="8"/>
  <c r="C39" i="8" s="1"/>
  <c r="D40" i="8"/>
  <c r="C40" i="8" s="1"/>
  <c r="D41" i="8"/>
  <c r="C41" i="8" s="1"/>
  <c r="D42" i="8"/>
  <c r="C42" i="8" s="1"/>
  <c r="D43" i="8"/>
  <c r="C43" i="8" s="1"/>
  <c r="D44" i="8"/>
  <c r="C44" i="8" s="1"/>
  <c r="D45" i="8"/>
  <c r="C45" i="8" s="1"/>
  <c r="D46" i="8"/>
  <c r="C46" i="8" s="1"/>
  <c r="D47" i="8"/>
  <c r="C47" i="8" s="1"/>
  <c r="D48" i="8"/>
  <c r="C48" i="8" s="1"/>
  <c r="D49" i="8"/>
  <c r="C49" i="8" s="1"/>
  <c r="D50" i="8"/>
  <c r="C50" i="8" s="1"/>
  <c r="D51" i="8"/>
  <c r="C51" i="8" s="1"/>
  <c r="D52" i="8"/>
  <c r="C52" i="8" s="1"/>
  <c r="D53" i="8"/>
  <c r="C53" i="8" s="1"/>
  <c r="D54" i="8"/>
  <c r="C54" i="8" s="1"/>
  <c r="D55" i="8"/>
  <c r="C55" i="8" s="1"/>
  <c r="D56" i="8"/>
  <c r="C56" i="8" s="1"/>
  <c r="D57" i="8"/>
  <c r="C57" i="8" s="1"/>
  <c r="D58" i="8"/>
  <c r="C58" i="8" s="1"/>
  <c r="D59" i="8"/>
  <c r="C59" i="8" s="1"/>
  <c r="D60" i="8"/>
  <c r="C60" i="8" s="1"/>
  <c r="D61" i="8"/>
  <c r="C61" i="8" s="1"/>
  <c r="D62" i="8"/>
  <c r="C62" i="8" s="1"/>
  <c r="D63" i="8"/>
  <c r="C63" i="8" s="1"/>
  <c r="D64" i="8"/>
  <c r="C64" i="8" s="1"/>
  <c r="D65" i="8"/>
  <c r="C65" i="8" s="1"/>
  <c r="D66" i="8"/>
  <c r="C66" i="8" s="1"/>
  <c r="D67" i="8"/>
  <c r="C67" i="8" s="1"/>
  <c r="D68" i="8"/>
  <c r="C68" i="8" s="1"/>
  <c r="D69" i="8"/>
  <c r="C69" i="8" s="1"/>
  <c r="D70" i="8"/>
  <c r="C70" i="8" s="1"/>
  <c r="D71" i="8"/>
  <c r="C71" i="8" s="1"/>
  <c r="D72" i="8"/>
  <c r="C72" i="8" s="1"/>
  <c r="D73" i="8"/>
  <c r="C73" i="8" s="1"/>
  <c r="D74" i="8"/>
  <c r="C74" i="8" s="1"/>
  <c r="D75" i="8"/>
  <c r="C75" i="8" s="1"/>
  <c r="D76" i="8"/>
  <c r="C76" i="8" s="1"/>
  <c r="D77" i="8"/>
  <c r="C77" i="8" s="1"/>
  <c r="D78" i="8"/>
  <c r="C78" i="8" s="1"/>
  <c r="D79" i="8"/>
  <c r="C79" i="8" s="1"/>
  <c r="D80" i="8"/>
  <c r="C80" i="8" s="1"/>
  <c r="D81" i="8"/>
  <c r="C81" i="8" s="1"/>
  <c r="D82" i="8"/>
  <c r="C82" i="8" s="1"/>
  <c r="D83" i="8"/>
  <c r="C83" i="8" s="1"/>
  <c r="D84" i="8"/>
  <c r="C84" i="8" s="1"/>
  <c r="D85" i="8"/>
  <c r="C85" i="8" s="1"/>
  <c r="D86" i="8"/>
  <c r="C86" i="8" s="1"/>
  <c r="D87" i="8"/>
  <c r="C87" i="8" s="1"/>
  <c r="D88" i="8"/>
  <c r="C88" i="8" s="1"/>
  <c r="D89" i="8"/>
  <c r="C89" i="8" s="1"/>
  <c r="D90" i="8"/>
  <c r="C90" i="8" s="1"/>
  <c r="D91" i="8"/>
  <c r="C91" i="8" s="1"/>
  <c r="D92" i="8"/>
  <c r="C92" i="8" s="1"/>
  <c r="D93" i="8"/>
  <c r="C93" i="8" s="1"/>
  <c r="D94" i="8"/>
  <c r="C94" i="8" s="1"/>
  <c r="D95" i="8"/>
  <c r="C95" i="8" s="1"/>
  <c r="D96" i="8"/>
  <c r="C96" i="8" s="1"/>
  <c r="D97" i="8"/>
  <c r="C97" i="8" s="1"/>
  <c r="D98" i="8"/>
  <c r="C98" i="8" s="1"/>
  <c r="D99" i="8"/>
  <c r="C99" i="8" s="1"/>
  <c r="D100" i="8"/>
  <c r="C100" i="8" s="1"/>
  <c r="D101" i="8"/>
  <c r="C101" i="8" s="1"/>
  <c r="D102" i="8"/>
  <c r="C102" i="8" s="1"/>
  <c r="D103" i="8"/>
  <c r="C103" i="8" s="1"/>
  <c r="D104" i="8"/>
  <c r="C104" i="8" s="1"/>
  <c r="D105" i="8"/>
  <c r="C105" i="8" s="1"/>
  <c r="D106" i="8"/>
  <c r="C106" i="8" s="1"/>
  <c r="D107" i="8"/>
  <c r="C107" i="8" s="1"/>
  <c r="D108" i="8"/>
  <c r="C108" i="8" s="1"/>
  <c r="D109" i="8"/>
  <c r="C109" i="8" s="1"/>
  <c r="D110" i="8"/>
  <c r="C110" i="8" s="1"/>
  <c r="D111" i="8"/>
  <c r="C111" i="8" s="1"/>
  <c r="D112" i="8"/>
  <c r="C112" i="8" s="1"/>
  <c r="D113" i="8"/>
  <c r="C113" i="8" s="1"/>
  <c r="D114" i="8"/>
  <c r="C114" i="8" s="1"/>
  <c r="D115" i="8"/>
  <c r="C115" i="8" s="1"/>
  <c r="D116" i="8"/>
  <c r="C116" i="8" s="1"/>
  <c r="D117" i="8"/>
  <c r="C117" i="8" s="1"/>
  <c r="D118" i="8"/>
  <c r="C118" i="8" s="1"/>
  <c r="D119" i="8"/>
  <c r="C119" i="8" s="1"/>
  <c r="D120" i="8"/>
  <c r="C120" i="8" s="1"/>
  <c r="D121" i="8"/>
  <c r="C121" i="8" s="1"/>
  <c r="D122" i="8"/>
  <c r="C122" i="8" s="1"/>
  <c r="D123" i="8"/>
  <c r="C123" i="8" s="1"/>
  <c r="D124" i="8"/>
  <c r="C124" i="8" s="1"/>
  <c r="D125" i="8"/>
  <c r="C125" i="8" s="1"/>
  <c r="D126" i="8"/>
  <c r="C126" i="8" s="1"/>
  <c r="D127" i="8"/>
  <c r="C127" i="8" s="1"/>
  <c r="D128" i="8"/>
  <c r="C128" i="8" s="1"/>
  <c r="D129" i="8"/>
  <c r="C129" i="8" s="1"/>
  <c r="D130" i="8"/>
  <c r="C130" i="8" s="1"/>
  <c r="D131" i="8"/>
  <c r="C131" i="8" s="1"/>
  <c r="D132" i="8"/>
  <c r="C132" i="8" s="1"/>
  <c r="D133" i="8"/>
  <c r="C133" i="8" s="1"/>
  <c r="D134" i="8"/>
  <c r="C134" i="8" s="1"/>
  <c r="D135" i="8"/>
  <c r="C135" i="8" s="1"/>
  <c r="D136" i="8"/>
  <c r="C136" i="8" s="1"/>
  <c r="D137" i="8"/>
  <c r="C137" i="8" s="1"/>
  <c r="D138" i="8"/>
  <c r="C138" i="8" s="1"/>
  <c r="D139" i="8"/>
  <c r="C139" i="8" s="1"/>
  <c r="D140" i="8"/>
  <c r="C140" i="8" s="1"/>
  <c r="D141" i="8"/>
  <c r="C141" i="8" s="1"/>
  <c r="D142" i="8"/>
  <c r="C142" i="8" s="1"/>
  <c r="D143" i="8"/>
  <c r="C143" i="8" s="1"/>
  <c r="D144" i="8"/>
  <c r="C144" i="8" s="1"/>
  <c r="D145" i="8"/>
  <c r="C145" i="8" s="1"/>
  <c r="D146" i="8"/>
  <c r="C146" i="8" s="1"/>
  <c r="D147" i="8"/>
  <c r="C147" i="8" s="1"/>
  <c r="D148" i="8"/>
  <c r="C148" i="8" s="1"/>
  <c r="D149" i="8"/>
  <c r="C149" i="8" s="1"/>
  <c r="D150" i="8"/>
  <c r="C150" i="8" s="1"/>
  <c r="D151" i="8"/>
  <c r="C151" i="8" s="1"/>
  <c r="D152" i="8"/>
  <c r="C152" i="8" s="1"/>
  <c r="D153" i="8"/>
  <c r="C153" i="8" s="1"/>
  <c r="D154" i="8"/>
  <c r="C154" i="8" s="1"/>
  <c r="D155" i="8"/>
  <c r="C155" i="8" s="1"/>
  <c r="D156" i="8"/>
  <c r="C156" i="8" s="1"/>
  <c r="D157" i="8"/>
  <c r="C157" i="8" s="1"/>
  <c r="D158" i="8"/>
  <c r="C158" i="8" s="1"/>
  <c r="D159" i="8"/>
  <c r="C159" i="8" s="1"/>
  <c r="D160" i="8"/>
  <c r="C160" i="8" s="1"/>
  <c r="D161" i="8"/>
  <c r="C161" i="8" s="1"/>
  <c r="D162" i="8"/>
  <c r="C162" i="8" s="1"/>
  <c r="D163" i="8"/>
  <c r="C163" i="8" s="1"/>
  <c r="D164" i="8"/>
  <c r="C164" i="8" s="1"/>
  <c r="D165" i="8"/>
  <c r="C165" i="8" s="1"/>
  <c r="D166" i="8"/>
  <c r="C166" i="8" s="1"/>
  <c r="D167" i="8"/>
  <c r="C167" i="8" s="1"/>
  <c r="D168" i="8"/>
  <c r="C168" i="8" s="1"/>
  <c r="D169" i="8"/>
  <c r="C169" i="8" s="1"/>
  <c r="D170" i="8"/>
  <c r="C170" i="8" s="1"/>
  <c r="D171" i="8"/>
  <c r="C171" i="8" s="1"/>
  <c r="D172" i="8"/>
  <c r="C172" i="8" s="1"/>
  <c r="D173" i="8"/>
  <c r="C173" i="8" s="1"/>
  <c r="D174" i="8"/>
  <c r="C174" i="8" s="1"/>
  <c r="D175" i="8"/>
  <c r="C175" i="8" s="1"/>
  <c r="D176" i="8"/>
  <c r="C176" i="8" s="1"/>
  <c r="D177" i="8"/>
  <c r="C177" i="8" s="1"/>
  <c r="D178" i="8"/>
  <c r="C178" i="8" s="1"/>
  <c r="D179" i="8"/>
  <c r="C179" i="8" s="1"/>
  <c r="D180" i="8"/>
  <c r="C180" i="8" s="1"/>
  <c r="D181" i="8"/>
  <c r="C181" i="8" s="1"/>
  <c r="D182" i="8"/>
  <c r="C182" i="8" s="1"/>
  <c r="D183" i="8"/>
  <c r="C183" i="8" s="1"/>
  <c r="D184" i="8"/>
  <c r="C184" i="8" s="1"/>
  <c r="D185" i="8"/>
  <c r="C185" i="8" s="1"/>
  <c r="D186" i="8"/>
  <c r="C186" i="8" s="1"/>
  <c r="D187" i="8"/>
  <c r="C187" i="8" s="1"/>
  <c r="D188" i="8"/>
  <c r="C188" i="8" s="1"/>
  <c r="D189" i="8"/>
  <c r="C189" i="8" s="1"/>
  <c r="D190" i="8"/>
  <c r="C190" i="8" s="1"/>
  <c r="D191" i="8"/>
  <c r="C191" i="8" s="1"/>
  <c r="D192" i="8"/>
  <c r="C192" i="8" s="1"/>
  <c r="D193" i="8"/>
  <c r="C193" i="8" s="1"/>
  <c r="D194" i="8"/>
  <c r="C194" i="8" s="1"/>
  <c r="D195" i="8"/>
  <c r="C195" i="8" s="1"/>
  <c r="D196" i="8"/>
  <c r="C196" i="8" s="1"/>
  <c r="D197" i="8"/>
  <c r="C197" i="8" s="1"/>
  <c r="D198" i="8"/>
  <c r="C198" i="8" s="1"/>
  <c r="D199" i="8"/>
  <c r="C199" i="8" s="1"/>
  <c r="D200" i="8"/>
  <c r="C200" i="8" s="1"/>
  <c r="D201" i="8"/>
  <c r="C201" i="8" s="1"/>
  <c r="D202" i="8"/>
  <c r="C202" i="8" s="1"/>
  <c r="D203" i="8"/>
  <c r="C203" i="8" s="1"/>
  <c r="D204" i="8"/>
  <c r="C204" i="8" s="1"/>
  <c r="D205" i="8"/>
  <c r="C205" i="8" s="1"/>
  <c r="D206" i="8"/>
  <c r="C206" i="8" s="1"/>
  <c r="D207" i="8"/>
  <c r="C207" i="8" s="1"/>
  <c r="D208" i="8"/>
  <c r="C208" i="8" s="1"/>
  <c r="D209" i="8"/>
  <c r="C209" i="8" s="1"/>
  <c r="D210" i="8"/>
  <c r="C210" i="8" s="1"/>
  <c r="D211" i="8"/>
  <c r="C211" i="8" s="1"/>
  <c r="D212" i="8"/>
  <c r="C212" i="8" s="1"/>
  <c r="D213" i="8"/>
  <c r="C213" i="8" s="1"/>
  <c r="D214" i="8"/>
  <c r="C214" i="8" s="1"/>
  <c r="D215" i="8"/>
  <c r="C215" i="8" s="1"/>
  <c r="D216" i="8"/>
  <c r="C216" i="8" s="1"/>
  <c r="D217" i="8"/>
  <c r="C217" i="8" s="1"/>
  <c r="D218" i="8"/>
  <c r="C218" i="8" s="1"/>
  <c r="D219" i="8"/>
  <c r="C219" i="8" s="1"/>
  <c r="D220" i="8"/>
  <c r="C220" i="8" s="1"/>
  <c r="D221" i="8"/>
  <c r="C221" i="8" s="1"/>
  <c r="D21" i="8"/>
  <c r="C21" i="8" s="1"/>
  <c r="D20" i="8"/>
  <c r="C20" i="8" s="1"/>
  <c r="D19" i="8"/>
  <c r="C19" i="8" s="1"/>
  <c r="D18" i="8"/>
  <c r="C18" i="8" s="1"/>
  <c r="D17" i="8"/>
  <c r="C17" i="8" s="1"/>
  <c r="D16" i="8"/>
  <c r="C16" i="8" s="1"/>
  <c r="D15" i="8"/>
  <c r="C15" i="8" s="1"/>
  <c r="D14" i="8"/>
  <c r="C14" i="8" s="1"/>
  <c r="D13" i="8"/>
  <c r="C13" i="8" s="1"/>
  <c r="D12" i="8"/>
  <c r="C12" i="8" s="1"/>
  <c r="D11" i="8"/>
  <c r="C11" i="8" s="1"/>
  <c r="D10" i="8"/>
  <c r="C10" i="8" s="1"/>
  <c r="D9" i="8"/>
  <c r="C9" i="8" s="1"/>
  <c r="D8" i="8"/>
  <c r="C8" i="8" s="1"/>
  <c r="D7" i="8"/>
  <c r="C7" i="8" s="1"/>
  <c r="D6" i="8"/>
  <c r="C6" i="8" s="1"/>
  <c r="D5" i="8"/>
  <c r="C5" i="8" s="1"/>
  <c r="D4" i="8"/>
  <c r="C4" i="8" s="1"/>
  <c r="D3" i="8"/>
  <c r="C3" i="8" s="1"/>
  <c r="D2" i="8"/>
  <c r="C2" i="8" s="1"/>
  <c r="C87" i="10" l="1"/>
  <c r="C14" i="59" s="1"/>
  <c r="C27" i="10"/>
  <c r="C11" i="59" s="1"/>
  <c r="C127" i="10"/>
  <c r="C16" i="59" s="1"/>
  <c r="C67" i="10"/>
  <c r="C13" i="59" s="1"/>
  <c r="C7" i="10"/>
  <c r="C5" i="59" s="1"/>
  <c r="C107" i="10"/>
  <c r="C15" i="59" s="1"/>
  <c r="C47" i="10"/>
  <c r="C12" i="59" s="1"/>
  <c r="E3" i="7"/>
  <c r="E4" i="7"/>
  <c r="E5" i="7"/>
  <c r="E6" i="7"/>
  <c r="E8" i="7"/>
  <c r="E9" i="7"/>
  <c r="E10" i="7"/>
  <c r="E11" i="7"/>
  <c r="E12" i="7"/>
  <c r="E13" i="7"/>
  <c r="E14" i="7"/>
  <c r="E15" i="7"/>
  <c r="E16" i="7"/>
  <c r="E17" i="7"/>
  <c r="E18" i="7"/>
  <c r="E19" i="7"/>
  <c r="E20" i="7"/>
  <c r="E21" i="7"/>
  <c r="E22" i="7"/>
  <c r="E23" i="7"/>
  <c r="E24" i="7"/>
  <c r="E25" i="7"/>
  <c r="E26" i="7"/>
  <c r="E28" i="7"/>
  <c r="E29" i="7"/>
  <c r="E30" i="7"/>
  <c r="E31" i="7"/>
  <c r="E32" i="7"/>
  <c r="E33" i="7"/>
  <c r="E34" i="7"/>
  <c r="E35" i="7"/>
  <c r="E36" i="7"/>
  <c r="E37" i="7"/>
  <c r="E38" i="7"/>
  <c r="E39" i="7"/>
  <c r="E40" i="7"/>
  <c r="E41" i="7"/>
  <c r="E42" i="7"/>
  <c r="E43" i="7"/>
  <c r="E44" i="7"/>
  <c r="E45" i="7"/>
  <c r="E46" i="7"/>
  <c r="E48" i="7"/>
  <c r="E49" i="7"/>
  <c r="E50" i="7"/>
  <c r="E51" i="7"/>
  <c r="E52" i="7"/>
  <c r="E53" i="7"/>
  <c r="E54" i="7"/>
  <c r="E55" i="7"/>
  <c r="E56" i="7"/>
  <c r="E57" i="7"/>
  <c r="E58" i="7"/>
  <c r="E59" i="7"/>
  <c r="E60" i="7"/>
  <c r="E61" i="7"/>
  <c r="E82" i="7"/>
  <c r="E83" i="7"/>
  <c r="E84" i="7"/>
  <c r="E85" i="7"/>
  <c r="E86" i="7"/>
  <c r="E88" i="7"/>
  <c r="E89" i="7"/>
  <c r="E90" i="7"/>
  <c r="E91" i="7"/>
  <c r="E92" i="7"/>
  <c r="E93" i="7"/>
  <c r="E94" i="7"/>
  <c r="E95" i="7"/>
  <c r="E96" i="7"/>
  <c r="E97" i="7"/>
  <c r="E98" i="7"/>
  <c r="E99" i="7"/>
  <c r="E100" i="7"/>
  <c r="E101" i="7"/>
  <c r="E102" i="7"/>
  <c r="E103" i="7"/>
  <c r="E104" i="7"/>
  <c r="E105" i="7"/>
  <c r="E106" i="7"/>
  <c r="E108" i="7"/>
  <c r="E109" i="7"/>
  <c r="E110" i="7"/>
  <c r="E111" i="7"/>
  <c r="E112" i="7"/>
  <c r="E113" i="7"/>
  <c r="E114" i="7"/>
  <c r="E115" i="7"/>
  <c r="E116" i="7"/>
  <c r="E117" i="7"/>
  <c r="E118" i="7"/>
  <c r="E119" i="7"/>
  <c r="E120" i="7"/>
  <c r="E121" i="7"/>
  <c r="E122" i="7"/>
  <c r="E123" i="7"/>
  <c r="E124" i="7"/>
  <c r="E125" i="7"/>
  <c r="E126" i="7"/>
  <c r="E128" i="7"/>
  <c r="E129" i="7"/>
  <c r="E130" i="7"/>
  <c r="E131" i="7"/>
  <c r="E132" i="7"/>
  <c r="E133" i="7"/>
  <c r="E134" i="7"/>
  <c r="E135" i="7"/>
  <c r="E136" i="7"/>
  <c r="E137" i="7"/>
  <c r="E138" i="7"/>
  <c r="E139" i="7"/>
  <c r="E140" i="7"/>
  <c r="E141" i="7"/>
  <c r="E142" i="7"/>
  <c r="E144" i="7"/>
  <c r="E145" i="7"/>
  <c r="E146" i="7"/>
  <c r="E147" i="7"/>
  <c r="E148" i="7"/>
  <c r="E149" i="7"/>
  <c r="E150" i="7"/>
  <c r="E151" i="7"/>
  <c r="E152" i="7"/>
  <c r="E153" i="7"/>
  <c r="E154" i="7"/>
  <c r="E155" i="7"/>
  <c r="E156" i="7"/>
  <c r="E157" i="7"/>
  <c r="E158" i="7"/>
  <c r="E159" i="7"/>
  <c r="E160" i="7"/>
  <c r="E161" i="7"/>
  <c r="E182" i="7"/>
  <c r="E183" i="7"/>
  <c r="E184" i="7"/>
  <c r="E185" i="7"/>
  <c r="E186" i="7"/>
  <c r="E188" i="7"/>
  <c r="E189" i="7"/>
  <c r="E190" i="7"/>
  <c r="E191" i="7"/>
  <c r="E192" i="7"/>
  <c r="E193" i="7"/>
  <c r="E194" i="7"/>
  <c r="E195" i="7"/>
  <c r="E196" i="7"/>
  <c r="E197" i="7"/>
  <c r="E198" i="7"/>
  <c r="E199" i="7"/>
  <c r="E200" i="7"/>
  <c r="E201" i="7"/>
  <c r="E202" i="7"/>
  <c r="E203" i="7"/>
  <c r="E204" i="7"/>
  <c r="E205" i="7"/>
  <c r="E206" i="7"/>
  <c r="E208" i="7"/>
  <c r="E209" i="7"/>
  <c r="E210" i="7"/>
  <c r="E211" i="7"/>
  <c r="E212" i="7"/>
  <c r="E213" i="7"/>
  <c r="E214" i="7"/>
  <c r="E215" i="7"/>
  <c r="E216" i="7"/>
  <c r="E217" i="7"/>
  <c r="E218" i="7"/>
  <c r="E219" i="7"/>
  <c r="E220" i="7"/>
  <c r="E221" i="7"/>
  <c r="E222" i="7"/>
  <c r="E223" i="7"/>
  <c r="E224" i="7"/>
  <c r="E225" i="7"/>
  <c r="E226" i="7"/>
  <c r="E228" i="7"/>
  <c r="E229" i="7"/>
  <c r="E230" i="7"/>
  <c r="E231" i="7"/>
  <c r="E232" i="7"/>
  <c r="E233" i="7"/>
  <c r="E234" i="7"/>
  <c r="E235" i="7"/>
  <c r="E236" i="7"/>
  <c r="E237" i="7"/>
  <c r="E238" i="7"/>
  <c r="E239" i="7"/>
  <c r="E240" i="7"/>
  <c r="E241" i="7"/>
  <c r="E3" i="41"/>
  <c r="E4" i="41"/>
  <c r="E5" i="41"/>
  <c r="E6" i="41"/>
  <c r="E8" i="41"/>
  <c r="E9" i="41"/>
  <c r="E10" i="41"/>
  <c r="E11" i="41"/>
  <c r="E12" i="41"/>
  <c r="E13" i="41"/>
  <c r="E14" i="41"/>
  <c r="E15" i="41"/>
  <c r="E16" i="41"/>
  <c r="E17" i="41"/>
  <c r="E18" i="41"/>
  <c r="E19" i="41"/>
  <c r="E20" i="41"/>
  <c r="E21" i="41"/>
  <c r="E22" i="41"/>
  <c r="E23" i="41"/>
  <c r="E24" i="41"/>
  <c r="E25" i="41"/>
  <c r="E26" i="41"/>
  <c r="E28" i="41"/>
  <c r="E29" i="41"/>
  <c r="E30" i="41"/>
  <c r="E31" i="41"/>
  <c r="E32" i="41"/>
  <c r="E33" i="41"/>
  <c r="E34" i="41"/>
  <c r="E35" i="41"/>
  <c r="E36" i="41"/>
  <c r="E37" i="41"/>
  <c r="E38" i="41"/>
  <c r="E39" i="41"/>
  <c r="E40" i="41"/>
  <c r="E41" i="41"/>
  <c r="E42" i="41"/>
  <c r="E44" i="41"/>
  <c r="E45" i="41"/>
  <c r="E46" i="41"/>
  <c r="E48" i="41"/>
  <c r="E49" i="41"/>
  <c r="E50" i="41"/>
  <c r="E51" i="41"/>
  <c r="E52" i="41"/>
  <c r="E53" i="41"/>
  <c r="E54" i="41"/>
  <c r="E55" i="41"/>
  <c r="E56" i="41"/>
  <c r="E57" i="41"/>
  <c r="E58" i="41"/>
  <c r="E59" i="41"/>
  <c r="E60" i="41"/>
  <c r="E61" i="41"/>
  <c r="E62" i="41"/>
  <c r="E63" i="41"/>
  <c r="E64" i="41"/>
  <c r="E65" i="41"/>
  <c r="E66" i="41"/>
  <c r="E68" i="41"/>
  <c r="E69" i="41"/>
  <c r="E70" i="41"/>
  <c r="E71" i="41"/>
  <c r="E72" i="41"/>
  <c r="E73" i="41"/>
  <c r="E74" i="41"/>
  <c r="E75" i="41"/>
  <c r="E76" i="41"/>
  <c r="E77" i="41"/>
  <c r="E78" i="41"/>
  <c r="E79" i="41"/>
  <c r="E80" i="41"/>
  <c r="E81" i="41"/>
  <c r="E82" i="41"/>
  <c r="E83" i="41"/>
  <c r="E84" i="41"/>
  <c r="E85" i="41"/>
  <c r="E86" i="41"/>
  <c r="E88" i="41"/>
  <c r="E89" i="41"/>
  <c r="E90" i="41"/>
  <c r="E91" i="41"/>
  <c r="E92" i="41"/>
  <c r="E93" i="41"/>
  <c r="E94" i="41"/>
  <c r="E95" i="41"/>
  <c r="E96" i="41"/>
  <c r="E97" i="41"/>
  <c r="E98" i="41"/>
  <c r="E99" i="41"/>
  <c r="E100" i="41"/>
  <c r="E101" i="41"/>
  <c r="E3" i="23"/>
  <c r="E4" i="23"/>
  <c r="E5" i="23"/>
  <c r="E6" i="23"/>
  <c r="E8" i="23"/>
  <c r="E9" i="23"/>
  <c r="E10" i="23"/>
  <c r="E11" i="23"/>
  <c r="E12" i="23"/>
  <c r="E13" i="23"/>
  <c r="E14" i="23"/>
  <c r="E15" i="23"/>
  <c r="E16" i="23"/>
  <c r="E17" i="23"/>
  <c r="E18" i="23"/>
  <c r="E19" i="23"/>
  <c r="E20" i="23"/>
  <c r="E21" i="23"/>
  <c r="E22" i="23"/>
  <c r="E23" i="23"/>
  <c r="E24" i="23"/>
  <c r="E25" i="23"/>
  <c r="E26" i="23"/>
  <c r="E28" i="23"/>
  <c r="E29" i="23"/>
  <c r="E30" i="23"/>
  <c r="E31" i="23"/>
  <c r="E32" i="23"/>
  <c r="E33" i="23"/>
  <c r="E34" i="23"/>
  <c r="E35" i="23"/>
  <c r="E36" i="23"/>
  <c r="E37" i="23"/>
  <c r="E38" i="23"/>
  <c r="E39" i="23"/>
  <c r="E40" i="23"/>
  <c r="E41" i="23"/>
  <c r="E42" i="23"/>
  <c r="E44" i="23"/>
  <c r="E45" i="23"/>
  <c r="E46" i="23"/>
  <c r="E48" i="23"/>
  <c r="E49" i="23"/>
  <c r="E50" i="23"/>
  <c r="E51" i="23"/>
  <c r="E52" i="23"/>
  <c r="E53" i="23"/>
  <c r="E54" i="23"/>
  <c r="E55" i="23"/>
  <c r="E56" i="23"/>
  <c r="E57" i="23"/>
  <c r="E58" i="23"/>
  <c r="E59" i="23"/>
  <c r="E60" i="23"/>
  <c r="E61" i="23"/>
  <c r="E62" i="23"/>
  <c r="E63" i="23"/>
  <c r="E64" i="23"/>
  <c r="E65" i="23"/>
  <c r="E66" i="23"/>
  <c r="E68" i="23"/>
  <c r="E69" i="23"/>
  <c r="E70" i="23"/>
  <c r="E71" i="23"/>
  <c r="E72" i="23"/>
  <c r="E73" i="23"/>
  <c r="E74" i="23"/>
  <c r="E75" i="23"/>
  <c r="E76" i="23"/>
  <c r="E77" i="23"/>
  <c r="E78" i="23"/>
  <c r="E79" i="23"/>
  <c r="E80" i="23"/>
  <c r="E81" i="23"/>
  <c r="E82" i="23"/>
  <c r="E83" i="23"/>
  <c r="E84" i="23"/>
  <c r="E85" i="23"/>
  <c r="E86" i="23"/>
  <c r="E88" i="23"/>
  <c r="E89" i="23"/>
  <c r="E90" i="23"/>
  <c r="E91" i="23"/>
  <c r="E92" i="23"/>
  <c r="E93" i="23"/>
  <c r="E94" i="23"/>
  <c r="E95" i="23"/>
  <c r="E96" i="23"/>
  <c r="E97" i="23"/>
  <c r="E98" i="23"/>
  <c r="E99" i="23"/>
  <c r="E100" i="23"/>
  <c r="E101" i="23"/>
  <c r="E102" i="23"/>
  <c r="E103" i="23"/>
  <c r="E104" i="23"/>
  <c r="E105" i="23"/>
  <c r="E106" i="23"/>
  <c r="E108" i="23"/>
  <c r="E109" i="23"/>
  <c r="E110" i="23"/>
  <c r="E111" i="23"/>
  <c r="E112" i="23"/>
  <c r="E113" i="23"/>
  <c r="E114" i="23"/>
  <c r="E115" i="23"/>
  <c r="E116" i="23"/>
  <c r="E117" i="23"/>
  <c r="E118" i="23"/>
  <c r="E119" i="23"/>
  <c r="E120" i="23"/>
  <c r="E121" i="23"/>
  <c r="E122" i="23"/>
  <c r="E123" i="23"/>
  <c r="E124" i="23"/>
  <c r="E125" i="23"/>
  <c r="E126" i="23"/>
  <c r="E128" i="23"/>
  <c r="E129" i="23"/>
  <c r="E130" i="23"/>
  <c r="E131" i="23"/>
  <c r="E132" i="23"/>
  <c r="E133" i="23"/>
  <c r="E134" i="23"/>
  <c r="E135" i="23"/>
  <c r="E136" i="23"/>
  <c r="E137" i="23"/>
  <c r="E138" i="23"/>
  <c r="E139" i="23"/>
  <c r="E140" i="23"/>
  <c r="E141" i="23"/>
  <c r="E142" i="23"/>
  <c r="E143" i="23"/>
  <c r="E144" i="23"/>
  <c r="E145" i="23"/>
  <c r="E146" i="23"/>
  <c r="E148" i="23"/>
  <c r="E149" i="23"/>
  <c r="E150" i="23"/>
  <c r="E151" i="23"/>
  <c r="E152" i="23"/>
  <c r="E153" i="23"/>
  <c r="E154" i="23"/>
  <c r="E155" i="23"/>
  <c r="E156" i="23"/>
  <c r="E157" i="23"/>
  <c r="E158" i="23"/>
  <c r="E159" i="23"/>
  <c r="E160" i="23"/>
  <c r="E161" i="23"/>
  <c r="E3" i="20"/>
  <c r="E4" i="20"/>
  <c r="E5" i="20"/>
  <c r="E6" i="20"/>
  <c r="E8" i="20"/>
  <c r="E9" i="20"/>
  <c r="E10" i="20"/>
  <c r="E11" i="20"/>
  <c r="E12" i="20"/>
  <c r="E13" i="20"/>
  <c r="E14" i="20"/>
  <c r="E15" i="20"/>
  <c r="E16" i="20"/>
  <c r="E17" i="20"/>
  <c r="E18" i="20"/>
  <c r="E19" i="20"/>
  <c r="E20" i="20"/>
  <c r="E21" i="20"/>
  <c r="E22" i="20"/>
  <c r="E23" i="20"/>
  <c r="E24" i="20"/>
  <c r="E25" i="20"/>
  <c r="E26" i="20"/>
  <c r="E28" i="20"/>
  <c r="E29" i="20"/>
  <c r="E30" i="20"/>
  <c r="E31" i="20"/>
  <c r="E32" i="20"/>
  <c r="E33" i="20"/>
  <c r="E34" i="20"/>
  <c r="E35" i="20"/>
  <c r="E36" i="20"/>
  <c r="E37" i="20"/>
  <c r="E38" i="20"/>
  <c r="E39" i="20"/>
  <c r="E40" i="20"/>
  <c r="E41" i="20"/>
  <c r="E42" i="20"/>
  <c r="E43" i="20"/>
  <c r="E44" i="20"/>
  <c r="E45" i="20"/>
  <c r="E46" i="20"/>
  <c r="E48" i="20"/>
  <c r="E49" i="20"/>
  <c r="E50" i="20"/>
  <c r="E51" i="20"/>
  <c r="E52" i="20"/>
  <c r="E53" i="20"/>
  <c r="E54" i="20"/>
  <c r="E55" i="20"/>
  <c r="E56" i="20"/>
  <c r="E57" i="20"/>
  <c r="E58" i="20"/>
  <c r="E59" i="20"/>
  <c r="E60" i="20"/>
  <c r="E61" i="20"/>
  <c r="E62" i="20"/>
  <c r="E63" i="20"/>
  <c r="E64" i="20"/>
  <c r="E65" i="20"/>
  <c r="E66" i="20"/>
  <c r="E68" i="20"/>
  <c r="E69" i="20"/>
  <c r="E70" i="20"/>
  <c r="E71" i="20"/>
  <c r="E72" i="20"/>
  <c r="E73" i="20"/>
  <c r="E74" i="20"/>
  <c r="E75" i="20"/>
  <c r="E76" i="20"/>
  <c r="E77" i="20"/>
  <c r="E78" i="20"/>
  <c r="E79" i="20"/>
  <c r="E80" i="20"/>
  <c r="E81" i="20"/>
  <c r="E82" i="20"/>
  <c r="E83" i="20"/>
  <c r="E84" i="20"/>
  <c r="E85" i="20"/>
  <c r="E86" i="20"/>
  <c r="E88" i="20"/>
  <c r="E89" i="20"/>
  <c r="E90" i="20"/>
  <c r="E91" i="20"/>
  <c r="E92" i="20"/>
  <c r="E93" i="20"/>
  <c r="E94" i="20"/>
  <c r="E95" i="20"/>
  <c r="E96" i="20"/>
  <c r="E97" i="20"/>
  <c r="E98" i="20"/>
  <c r="E99" i="20"/>
  <c r="E100" i="20"/>
  <c r="E101" i="20"/>
  <c r="E102" i="20"/>
  <c r="E103" i="20"/>
  <c r="E104" i="20"/>
  <c r="E105" i="20"/>
  <c r="E106" i="20"/>
  <c r="E108" i="20"/>
  <c r="E109" i="20"/>
  <c r="E110" i="20"/>
  <c r="E111" i="20"/>
  <c r="E112" i="20"/>
  <c r="E113" i="20"/>
  <c r="E114" i="20"/>
  <c r="E115" i="20"/>
  <c r="E116" i="20"/>
  <c r="E117" i="20"/>
  <c r="E118" i="20"/>
  <c r="E119" i="20"/>
  <c r="E120" i="20"/>
  <c r="E121" i="20"/>
  <c r="E3" i="50"/>
  <c r="E4" i="50"/>
  <c r="E5" i="50"/>
  <c r="E6" i="50"/>
  <c r="E8" i="50"/>
  <c r="E9" i="50"/>
  <c r="E10" i="50"/>
  <c r="E11" i="50"/>
  <c r="E12" i="50"/>
  <c r="E13" i="50"/>
  <c r="E14" i="50"/>
  <c r="E15" i="50"/>
  <c r="E16" i="50"/>
  <c r="E17" i="50"/>
  <c r="E18" i="50"/>
  <c r="E19" i="50"/>
  <c r="E20" i="50"/>
  <c r="E21" i="50"/>
  <c r="E22" i="50"/>
  <c r="E23" i="50"/>
  <c r="E24" i="50"/>
  <c r="E25" i="50"/>
  <c r="E26" i="50"/>
  <c r="E28" i="50"/>
  <c r="E29" i="50"/>
  <c r="E30" i="50"/>
  <c r="E31" i="50"/>
  <c r="E32" i="50"/>
  <c r="E33" i="50"/>
  <c r="E34" i="50"/>
  <c r="E35" i="50"/>
  <c r="E36" i="50"/>
  <c r="E37" i="50"/>
  <c r="E38" i="50"/>
  <c r="E39" i="50"/>
  <c r="E40" i="50"/>
  <c r="E41" i="50"/>
  <c r="E42" i="50"/>
  <c r="E44" i="50"/>
  <c r="E45" i="50"/>
  <c r="E46" i="50"/>
  <c r="E48" i="50"/>
  <c r="E49" i="50"/>
  <c r="E50" i="50"/>
  <c r="E51" i="50"/>
  <c r="E52" i="50"/>
  <c r="E53" i="50"/>
  <c r="E54" i="50"/>
  <c r="E55" i="50"/>
  <c r="E56" i="50"/>
  <c r="E57" i="50"/>
  <c r="E58" i="50"/>
  <c r="E59" i="50"/>
  <c r="E60" i="50"/>
  <c r="E61" i="50"/>
  <c r="E62" i="50"/>
  <c r="E63" i="50"/>
  <c r="E64" i="50"/>
  <c r="E65" i="50"/>
  <c r="E66" i="50"/>
  <c r="E68" i="50"/>
  <c r="E69" i="50"/>
  <c r="E70" i="50"/>
  <c r="E71" i="50"/>
  <c r="E72" i="50"/>
  <c r="E73" i="50"/>
  <c r="E74" i="50"/>
  <c r="E75" i="50"/>
  <c r="E76" i="50"/>
  <c r="E77" i="50"/>
  <c r="E78" i="50"/>
  <c r="E79" i="50"/>
  <c r="E80" i="50"/>
  <c r="E81" i="50"/>
  <c r="E82" i="50"/>
  <c r="E83" i="50"/>
  <c r="E84" i="50"/>
  <c r="E85" i="50"/>
  <c r="E86" i="50"/>
  <c r="E88" i="50"/>
  <c r="E89" i="50"/>
  <c r="E90" i="50"/>
  <c r="E91" i="50"/>
  <c r="E92" i="50"/>
  <c r="E93" i="50"/>
  <c r="E94" i="50"/>
  <c r="E95" i="50"/>
  <c r="E96" i="50"/>
  <c r="E97" i="50"/>
  <c r="E98" i="50"/>
  <c r="E99" i="50"/>
  <c r="E100" i="50"/>
  <c r="E101" i="50"/>
  <c r="E102" i="50"/>
  <c r="E103" i="50"/>
  <c r="E104" i="50"/>
  <c r="E105" i="50"/>
  <c r="E106" i="50"/>
  <c r="E108" i="50"/>
  <c r="E109" i="50"/>
  <c r="E110" i="50"/>
  <c r="E111" i="50"/>
  <c r="E112" i="50"/>
  <c r="E113" i="50"/>
  <c r="E114" i="50"/>
  <c r="E115" i="50"/>
  <c r="E116" i="50"/>
  <c r="E117" i="50"/>
  <c r="E118" i="50"/>
  <c r="E119" i="50"/>
  <c r="E120" i="50"/>
  <c r="E121" i="50"/>
  <c r="E122" i="50"/>
  <c r="E123" i="50"/>
  <c r="E124" i="50"/>
  <c r="E125" i="50"/>
  <c r="E126" i="50"/>
  <c r="E128" i="50"/>
  <c r="E129" i="50"/>
  <c r="E130" i="50"/>
  <c r="E131" i="50"/>
  <c r="E132" i="50"/>
  <c r="E133" i="50"/>
  <c r="E134" i="50"/>
  <c r="E135" i="50"/>
  <c r="E136" i="50"/>
  <c r="E137" i="50"/>
  <c r="E138" i="50"/>
  <c r="E139" i="50"/>
  <c r="E140" i="50"/>
  <c r="E141" i="50"/>
  <c r="E3" i="18"/>
  <c r="E4" i="18"/>
  <c r="E5" i="18"/>
  <c r="E6" i="18"/>
  <c r="E8" i="18"/>
  <c r="E9" i="18"/>
  <c r="E10" i="18"/>
  <c r="E11" i="18"/>
  <c r="E12" i="18"/>
  <c r="E13" i="18"/>
  <c r="E14" i="18"/>
  <c r="E15" i="18"/>
  <c r="E16" i="18"/>
  <c r="E17" i="18"/>
  <c r="E18" i="18"/>
  <c r="E19" i="18"/>
  <c r="E20" i="18"/>
  <c r="E21" i="18"/>
  <c r="E22" i="18"/>
  <c r="E23" i="18"/>
  <c r="E24" i="18"/>
  <c r="E25" i="18"/>
  <c r="E26" i="18"/>
  <c r="E28" i="18"/>
  <c r="E29" i="18"/>
  <c r="E30" i="18"/>
  <c r="E31" i="18"/>
  <c r="E32" i="18"/>
  <c r="E33" i="18"/>
  <c r="E34" i="18"/>
  <c r="E35" i="18"/>
  <c r="E36" i="18"/>
  <c r="E37" i="18"/>
  <c r="E38" i="18"/>
  <c r="E39" i="18"/>
  <c r="E40" i="18"/>
  <c r="E41" i="18"/>
  <c r="E42" i="18"/>
  <c r="E44" i="18"/>
  <c r="E45" i="18"/>
  <c r="E46" i="18"/>
  <c r="E48" i="18"/>
  <c r="E49" i="18"/>
  <c r="E50" i="18"/>
  <c r="E51" i="18"/>
  <c r="E52" i="18"/>
  <c r="E53" i="18"/>
  <c r="E54" i="18"/>
  <c r="E55" i="18"/>
  <c r="E56" i="18"/>
  <c r="E57" i="18"/>
  <c r="E58" i="18"/>
  <c r="E59" i="18"/>
  <c r="E60" i="18"/>
  <c r="E61" i="18"/>
  <c r="E62" i="18"/>
  <c r="E63" i="18"/>
  <c r="E64" i="18"/>
  <c r="E65" i="18"/>
  <c r="E66" i="18"/>
  <c r="E68" i="18"/>
  <c r="E69" i="18"/>
  <c r="E70" i="18"/>
  <c r="E71" i="18"/>
  <c r="E72" i="18"/>
  <c r="E73" i="18"/>
  <c r="E74" i="18"/>
  <c r="E75" i="18"/>
  <c r="E76" i="18"/>
  <c r="E77" i="18"/>
  <c r="E78" i="18"/>
  <c r="E79" i="18"/>
  <c r="E80" i="18"/>
  <c r="E81" i="18"/>
  <c r="E82" i="18"/>
  <c r="E83" i="18"/>
  <c r="E84" i="18"/>
  <c r="E85" i="18"/>
  <c r="E86" i="18"/>
  <c r="E88" i="18"/>
  <c r="E89" i="18"/>
  <c r="E90" i="18"/>
  <c r="E91" i="18"/>
  <c r="E92" i="18"/>
  <c r="E93" i="18"/>
  <c r="E94" i="18"/>
  <c r="E95" i="18"/>
  <c r="E96" i="18"/>
  <c r="E97" i="18"/>
  <c r="E98" i="18"/>
  <c r="E99" i="18"/>
  <c r="E100" i="18"/>
  <c r="E101" i="18"/>
  <c r="E102" i="18"/>
  <c r="E103" i="18"/>
  <c r="E104" i="18"/>
  <c r="E105" i="18"/>
  <c r="E106" i="18"/>
  <c r="E108" i="18"/>
  <c r="E109" i="18"/>
  <c r="E110" i="18"/>
  <c r="E111" i="18"/>
  <c r="E112" i="18"/>
  <c r="E113" i="18"/>
  <c r="E114" i="18"/>
  <c r="E115" i="18"/>
  <c r="E116" i="18"/>
  <c r="E117" i="18"/>
  <c r="E118" i="18"/>
  <c r="E119" i="18"/>
  <c r="E120" i="18"/>
  <c r="E121" i="18"/>
  <c r="E122" i="18"/>
  <c r="E123" i="18"/>
  <c r="E124" i="18"/>
  <c r="E125" i="18"/>
  <c r="E126" i="18"/>
  <c r="E128" i="18"/>
  <c r="E129" i="18"/>
  <c r="E130" i="18"/>
  <c r="E131" i="18"/>
  <c r="E132" i="18"/>
  <c r="E133" i="18"/>
  <c r="E134" i="18"/>
  <c r="E135" i="18"/>
  <c r="E136" i="18"/>
  <c r="E137" i="18"/>
  <c r="E138" i="18"/>
  <c r="E139" i="18"/>
  <c r="E140" i="18"/>
  <c r="E141" i="18"/>
  <c r="E142" i="18"/>
  <c r="E143" i="18"/>
  <c r="E144" i="18"/>
  <c r="E145" i="18"/>
  <c r="E146" i="18"/>
  <c r="E148" i="18"/>
  <c r="E149" i="18"/>
  <c r="E150" i="18"/>
  <c r="E151" i="18"/>
  <c r="E152" i="18"/>
  <c r="E153" i="18"/>
  <c r="E154" i="18"/>
  <c r="E155" i="18"/>
  <c r="E156" i="18"/>
  <c r="E157" i="18"/>
  <c r="E158" i="18"/>
  <c r="E159" i="18"/>
  <c r="E160" i="18"/>
  <c r="E161" i="18"/>
  <c r="E162" i="18"/>
  <c r="E163" i="18"/>
  <c r="E164" i="18"/>
  <c r="E165" i="18"/>
  <c r="E166" i="18"/>
  <c r="E168" i="18"/>
  <c r="E169" i="18"/>
  <c r="E170" i="18"/>
  <c r="E171" i="18"/>
  <c r="E172" i="18"/>
  <c r="E173" i="18"/>
  <c r="E174" i="18"/>
  <c r="E175" i="18"/>
  <c r="E176" i="18"/>
  <c r="E177" i="18"/>
  <c r="E178" i="18"/>
  <c r="E179" i="18"/>
  <c r="E180" i="18"/>
  <c r="E181" i="18"/>
  <c r="E182" i="18"/>
  <c r="E183" i="18"/>
  <c r="E184" i="18"/>
  <c r="E185" i="18"/>
  <c r="E186" i="18"/>
  <c r="E188" i="18"/>
  <c r="E189" i="18"/>
  <c r="E190" i="18"/>
  <c r="E191" i="18"/>
  <c r="E192" i="18"/>
  <c r="E193" i="18"/>
  <c r="E194" i="18"/>
  <c r="E195" i="18"/>
  <c r="E196" i="18"/>
  <c r="E197" i="18"/>
  <c r="E198" i="18"/>
  <c r="E199" i="18"/>
  <c r="E200" i="18"/>
  <c r="E201" i="18"/>
  <c r="E3" i="19"/>
  <c r="E4" i="19"/>
  <c r="E5" i="19"/>
  <c r="E6" i="19"/>
  <c r="E8" i="19"/>
  <c r="E9" i="19"/>
  <c r="E10" i="19"/>
  <c r="E11" i="19"/>
  <c r="E12" i="19"/>
  <c r="E13" i="19"/>
  <c r="E14" i="19"/>
  <c r="E15" i="19"/>
  <c r="E16" i="19"/>
  <c r="E17" i="19"/>
  <c r="E18" i="19"/>
  <c r="E19" i="19"/>
  <c r="E20" i="19"/>
  <c r="E21" i="19"/>
  <c r="E22" i="19"/>
  <c r="E23" i="19"/>
  <c r="E24" i="19"/>
  <c r="E25" i="19"/>
  <c r="E26" i="19"/>
  <c r="E28" i="19"/>
  <c r="E29" i="19"/>
  <c r="E30" i="19"/>
  <c r="E31" i="19"/>
  <c r="E32" i="19"/>
  <c r="E33" i="19"/>
  <c r="E34" i="19"/>
  <c r="E35" i="19"/>
  <c r="E36" i="19"/>
  <c r="E37" i="19"/>
  <c r="E38" i="19"/>
  <c r="E39" i="19"/>
  <c r="E40" i="19"/>
  <c r="E41" i="19"/>
  <c r="E42" i="19"/>
  <c r="E44" i="19"/>
  <c r="E45" i="19"/>
  <c r="E46" i="19"/>
  <c r="E48" i="19"/>
  <c r="E49" i="19"/>
  <c r="E50" i="19"/>
  <c r="E51" i="19"/>
  <c r="E52" i="19"/>
  <c r="E53" i="19"/>
  <c r="E54" i="19"/>
  <c r="E55" i="19"/>
  <c r="E56" i="19"/>
  <c r="E57" i="19"/>
  <c r="E58" i="19"/>
  <c r="E59" i="19"/>
  <c r="E60" i="19"/>
  <c r="E61" i="19"/>
  <c r="E62" i="19"/>
  <c r="E63" i="19"/>
  <c r="E64" i="19"/>
  <c r="E65" i="19"/>
  <c r="E66" i="19"/>
  <c r="E68" i="19"/>
  <c r="E69" i="19"/>
  <c r="E70" i="19"/>
  <c r="E71" i="19"/>
  <c r="E72" i="19"/>
  <c r="E73" i="19"/>
  <c r="E74" i="19"/>
  <c r="E75" i="19"/>
  <c r="E76" i="19"/>
  <c r="E77" i="19"/>
  <c r="E78" i="19"/>
  <c r="E79" i="19"/>
  <c r="E80" i="19"/>
  <c r="E81" i="19"/>
  <c r="E82" i="19"/>
  <c r="E83" i="19"/>
  <c r="E84" i="19"/>
  <c r="E85" i="19"/>
  <c r="E86" i="19"/>
  <c r="E88" i="19"/>
  <c r="E89" i="19"/>
  <c r="E90" i="19"/>
  <c r="E91" i="19"/>
  <c r="E92" i="19"/>
  <c r="E93" i="19"/>
  <c r="E94" i="19"/>
  <c r="E95" i="19"/>
  <c r="E96" i="19"/>
  <c r="E97" i="19"/>
  <c r="E98" i="19"/>
  <c r="E99" i="19"/>
  <c r="E100" i="19"/>
  <c r="E101" i="19"/>
  <c r="E102" i="19"/>
  <c r="E103" i="19"/>
  <c r="E104" i="19"/>
  <c r="E105" i="19"/>
  <c r="E106" i="19"/>
  <c r="E108" i="19"/>
  <c r="E109" i="19"/>
  <c r="E110" i="19"/>
  <c r="E111" i="19"/>
  <c r="E112" i="19"/>
  <c r="E113" i="19"/>
  <c r="E114" i="19"/>
  <c r="E115" i="19"/>
  <c r="E116" i="19"/>
  <c r="E117" i="19"/>
  <c r="E118" i="19"/>
  <c r="E119" i="19"/>
  <c r="E120" i="19"/>
  <c r="E121" i="19"/>
  <c r="E122" i="19"/>
  <c r="E123" i="19"/>
  <c r="E124" i="19"/>
  <c r="E125" i="19"/>
  <c r="E126" i="19"/>
  <c r="E128" i="19"/>
  <c r="E129" i="19"/>
  <c r="E130" i="19"/>
  <c r="E131" i="19"/>
  <c r="E132" i="19"/>
  <c r="E133" i="19"/>
  <c r="E134" i="19"/>
  <c r="E135" i="19"/>
  <c r="E136" i="19"/>
  <c r="E137" i="19"/>
  <c r="E138" i="19"/>
  <c r="E139" i="19"/>
  <c r="E140" i="19"/>
  <c r="E141" i="19"/>
  <c r="E142" i="19"/>
  <c r="E143" i="19"/>
  <c r="E144" i="19"/>
  <c r="E145" i="19"/>
  <c r="E146" i="19"/>
  <c r="E148" i="19"/>
  <c r="E149" i="19"/>
  <c r="E150" i="19"/>
  <c r="E151" i="19"/>
  <c r="E152" i="19"/>
  <c r="E153" i="19"/>
  <c r="E154" i="19"/>
  <c r="E155" i="19"/>
  <c r="E156" i="19"/>
  <c r="E157" i="19"/>
  <c r="E158" i="19"/>
  <c r="E159" i="19"/>
  <c r="E160" i="19"/>
  <c r="E161" i="19"/>
  <c r="E162" i="19"/>
  <c r="E163" i="19"/>
  <c r="E164" i="19"/>
  <c r="E165" i="19"/>
  <c r="E166" i="19"/>
  <c r="E168" i="19"/>
  <c r="E169" i="19"/>
  <c r="E170" i="19"/>
  <c r="E171" i="19"/>
  <c r="E172" i="19"/>
  <c r="E173" i="19"/>
  <c r="E174" i="19"/>
  <c r="E175" i="19"/>
  <c r="E176" i="19"/>
  <c r="E177" i="19"/>
  <c r="E178" i="19"/>
  <c r="E179" i="19"/>
  <c r="E180" i="19"/>
  <c r="E181" i="19"/>
  <c r="E182" i="19"/>
  <c r="E183" i="19"/>
  <c r="E184" i="19"/>
  <c r="E185" i="19"/>
  <c r="E186" i="19"/>
  <c r="E188" i="19"/>
  <c r="E189" i="19"/>
  <c r="E190" i="19"/>
  <c r="E191" i="19"/>
  <c r="E192" i="19"/>
  <c r="E193" i="19"/>
  <c r="E194" i="19"/>
  <c r="E195" i="19"/>
  <c r="E196" i="19"/>
  <c r="E197" i="19"/>
  <c r="E198" i="19"/>
  <c r="E199" i="19"/>
  <c r="E200" i="19"/>
  <c r="E201" i="19"/>
  <c r="E3" i="14"/>
  <c r="E4" i="14"/>
  <c r="E5" i="14"/>
  <c r="E6" i="14"/>
  <c r="E8" i="14"/>
  <c r="E9" i="14"/>
  <c r="E10" i="14"/>
  <c r="E11" i="14"/>
  <c r="E12" i="14"/>
  <c r="E13" i="14"/>
  <c r="E14" i="14"/>
  <c r="E15" i="14"/>
  <c r="E16" i="14"/>
  <c r="E17" i="14"/>
  <c r="E18" i="14"/>
  <c r="E19" i="14"/>
  <c r="E20" i="14"/>
  <c r="E21" i="14"/>
  <c r="E22" i="14"/>
  <c r="E23" i="14"/>
  <c r="E24" i="14"/>
  <c r="E25" i="14"/>
  <c r="E26" i="14"/>
  <c r="E28" i="14"/>
  <c r="E29" i="14"/>
  <c r="E30" i="14"/>
  <c r="E31" i="14"/>
  <c r="E32" i="14"/>
  <c r="E33" i="14"/>
  <c r="E34" i="14"/>
  <c r="E35" i="14"/>
  <c r="E36" i="14"/>
  <c r="E37" i="14"/>
  <c r="E38" i="14"/>
  <c r="E39" i="14"/>
  <c r="E40" i="14"/>
  <c r="E41" i="14"/>
  <c r="E42" i="14"/>
  <c r="E44" i="14"/>
  <c r="E45" i="14"/>
  <c r="E46" i="14"/>
  <c r="E48" i="14"/>
  <c r="E49" i="14"/>
  <c r="E50" i="14"/>
  <c r="E51" i="14"/>
  <c r="E52" i="14"/>
  <c r="E53" i="14"/>
  <c r="E54" i="14"/>
  <c r="E55" i="14"/>
  <c r="E56" i="14"/>
  <c r="E57" i="14"/>
  <c r="E58" i="14"/>
  <c r="E59" i="14"/>
  <c r="E60" i="14"/>
  <c r="E61" i="14"/>
  <c r="E62" i="14"/>
  <c r="E63" i="14"/>
  <c r="E64" i="14"/>
  <c r="E65" i="14"/>
  <c r="E66" i="14"/>
  <c r="E68" i="14"/>
  <c r="E69" i="14"/>
  <c r="E70" i="14"/>
  <c r="E71" i="14"/>
  <c r="E72" i="14"/>
  <c r="E73" i="14"/>
  <c r="E74" i="14"/>
  <c r="E75" i="14"/>
  <c r="E76" i="14"/>
  <c r="E77" i="14"/>
  <c r="E78" i="14"/>
  <c r="E79" i="14"/>
  <c r="E80" i="14"/>
  <c r="E81" i="14"/>
  <c r="E82" i="14"/>
  <c r="E83" i="14"/>
  <c r="E84" i="14"/>
  <c r="E85" i="14"/>
  <c r="E86" i="14"/>
  <c r="E88" i="14"/>
  <c r="E89" i="14"/>
  <c r="E90" i="14"/>
  <c r="E91" i="14"/>
  <c r="E92" i="14"/>
  <c r="E93" i="14"/>
  <c r="E94" i="14"/>
  <c r="E95" i="14"/>
  <c r="E96" i="14"/>
  <c r="E97" i="14"/>
  <c r="E98" i="14"/>
  <c r="E99" i="14"/>
  <c r="E100" i="14"/>
  <c r="E101" i="14"/>
  <c r="E102" i="14"/>
  <c r="E103" i="14"/>
  <c r="E104" i="14"/>
  <c r="E105" i="14"/>
  <c r="E106" i="14"/>
  <c r="E108" i="14"/>
  <c r="E109" i="14"/>
  <c r="E110" i="14"/>
  <c r="E111" i="14"/>
  <c r="E112" i="14"/>
  <c r="E113" i="14"/>
  <c r="E114" i="14"/>
  <c r="E115" i="14"/>
  <c r="E116" i="14"/>
  <c r="E117" i="14"/>
  <c r="E118" i="14"/>
  <c r="E119" i="14"/>
  <c r="E120" i="14"/>
  <c r="E121" i="14"/>
  <c r="E122" i="14"/>
  <c r="E123" i="14"/>
  <c r="E124" i="14"/>
  <c r="E125" i="14"/>
  <c r="E126" i="14"/>
  <c r="E128" i="14"/>
  <c r="E129" i="14"/>
  <c r="E130" i="14"/>
  <c r="E131" i="14"/>
  <c r="E132" i="14"/>
  <c r="E133" i="14"/>
  <c r="E134" i="14"/>
  <c r="E135" i="14"/>
  <c r="E136" i="14"/>
  <c r="E137" i="14"/>
  <c r="E138" i="14"/>
  <c r="E139" i="14"/>
  <c r="E140" i="14"/>
  <c r="E141" i="14"/>
  <c r="E3" i="16"/>
  <c r="E4" i="16"/>
  <c r="E5" i="16"/>
  <c r="E6" i="16"/>
  <c r="E8" i="16"/>
  <c r="E9" i="16"/>
  <c r="E10" i="16"/>
  <c r="E11" i="16"/>
  <c r="E12" i="16"/>
  <c r="E13" i="16"/>
  <c r="E14" i="16"/>
  <c r="E15" i="16"/>
  <c r="E16" i="16"/>
  <c r="E17" i="16"/>
  <c r="E18" i="16"/>
  <c r="E19" i="16"/>
  <c r="E20" i="16"/>
  <c r="E21" i="16"/>
  <c r="E22" i="16"/>
  <c r="E23" i="16"/>
  <c r="E24" i="16"/>
  <c r="E25" i="16"/>
  <c r="E26" i="16"/>
  <c r="E28" i="16"/>
  <c r="E29" i="16"/>
  <c r="E30" i="16"/>
  <c r="E31" i="16"/>
  <c r="E32" i="16"/>
  <c r="E33" i="16"/>
  <c r="E34" i="16"/>
  <c r="E35" i="16"/>
  <c r="E36" i="16"/>
  <c r="E37" i="16"/>
  <c r="E38" i="16"/>
  <c r="E39" i="16"/>
  <c r="E40" i="16"/>
  <c r="E41" i="16"/>
  <c r="E42" i="16"/>
  <c r="E44" i="16"/>
  <c r="E45" i="16"/>
  <c r="E46" i="16"/>
  <c r="E48" i="16"/>
  <c r="E49" i="16"/>
  <c r="E50" i="16"/>
  <c r="E51" i="16"/>
  <c r="E52" i="16"/>
  <c r="E53" i="16"/>
  <c r="E54" i="16"/>
  <c r="E55" i="16"/>
  <c r="E56" i="16"/>
  <c r="E57" i="16"/>
  <c r="E58" i="16"/>
  <c r="E59" i="16"/>
  <c r="E60" i="16"/>
  <c r="E61" i="16"/>
  <c r="E62" i="16"/>
  <c r="E63" i="16"/>
  <c r="E64" i="16"/>
  <c r="E65" i="16"/>
  <c r="E66" i="16"/>
  <c r="E68" i="16"/>
  <c r="E69" i="16"/>
  <c r="E70" i="16"/>
  <c r="E71" i="16"/>
  <c r="E72" i="16"/>
  <c r="E73" i="16"/>
  <c r="E74" i="16"/>
  <c r="E75" i="16"/>
  <c r="E76" i="16"/>
  <c r="E77" i="16"/>
  <c r="E78" i="16"/>
  <c r="E79" i="16"/>
  <c r="E80" i="16"/>
  <c r="E81" i="16"/>
  <c r="E82" i="16"/>
  <c r="E83" i="16"/>
  <c r="E84" i="16"/>
  <c r="E85" i="16"/>
  <c r="E86" i="16"/>
  <c r="E88" i="16"/>
  <c r="E89" i="16"/>
  <c r="E90" i="16"/>
  <c r="E91" i="16"/>
  <c r="E92" i="16"/>
  <c r="E93" i="16"/>
  <c r="E94" i="16"/>
  <c r="E95" i="16"/>
  <c r="E96" i="16"/>
  <c r="E97" i="16"/>
  <c r="E98" i="16"/>
  <c r="E99" i="16"/>
  <c r="E100" i="16"/>
  <c r="E101" i="16"/>
  <c r="E102" i="16"/>
  <c r="E103" i="16"/>
  <c r="E104" i="16"/>
  <c r="E105" i="16"/>
  <c r="E106" i="16"/>
  <c r="E108" i="16"/>
  <c r="E109" i="16"/>
  <c r="E110" i="16"/>
  <c r="E111" i="16"/>
  <c r="E112" i="16"/>
  <c r="E113" i="16"/>
  <c r="E114" i="16"/>
  <c r="E115" i="16"/>
  <c r="E116" i="16"/>
  <c r="E117" i="16"/>
  <c r="E118" i="16"/>
  <c r="E119" i="16"/>
  <c r="E120" i="16"/>
  <c r="E121" i="16"/>
  <c r="E122" i="16"/>
  <c r="E123" i="16"/>
  <c r="E124" i="16"/>
  <c r="E125" i="16"/>
  <c r="E126" i="16"/>
  <c r="E128" i="16"/>
  <c r="E129" i="16"/>
  <c r="E130" i="16"/>
  <c r="E131" i="16"/>
  <c r="E132" i="16"/>
  <c r="E133" i="16"/>
  <c r="E134" i="16"/>
  <c r="E135" i="16"/>
  <c r="E136" i="16"/>
  <c r="E137" i="16"/>
  <c r="E138" i="16"/>
  <c r="E139" i="16"/>
  <c r="E140" i="16"/>
  <c r="E141" i="16"/>
  <c r="E142" i="16"/>
  <c r="E143" i="16"/>
  <c r="E144" i="16"/>
  <c r="E145" i="16"/>
  <c r="E146" i="16"/>
  <c r="E148" i="16"/>
  <c r="E149" i="16"/>
  <c r="E150" i="16"/>
  <c r="E151" i="16"/>
  <c r="E152" i="16"/>
  <c r="E153" i="16"/>
  <c r="E154" i="16"/>
  <c r="E155" i="16"/>
  <c r="E156" i="16"/>
  <c r="E157" i="16"/>
  <c r="E158" i="16"/>
  <c r="E159" i="16"/>
  <c r="E160" i="16"/>
  <c r="E161" i="16"/>
  <c r="E3" i="12"/>
  <c r="E4" i="12"/>
  <c r="E5" i="12"/>
  <c r="E6" i="12"/>
  <c r="E8" i="12"/>
  <c r="E9" i="12"/>
  <c r="E10" i="12"/>
  <c r="E11" i="12"/>
  <c r="E12" i="12"/>
  <c r="E13" i="12"/>
  <c r="E14" i="12"/>
  <c r="E15" i="12"/>
  <c r="E16" i="12"/>
  <c r="E17" i="12"/>
  <c r="E18" i="12"/>
  <c r="E19" i="12"/>
  <c r="E20" i="12"/>
  <c r="E21" i="12"/>
  <c r="E22" i="12"/>
  <c r="E23" i="12"/>
  <c r="E24" i="12"/>
  <c r="E25" i="12"/>
  <c r="E26" i="12"/>
  <c r="E28" i="12"/>
  <c r="E29" i="12"/>
  <c r="E30" i="12"/>
  <c r="E31" i="12"/>
  <c r="E32" i="12"/>
  <c r="E33" i="12"/>
  <c r="E34" i="12"/>
  <c r="E35" i="12"/>
  <c r="E36" i="12"/>
  <c r="E37" i="12"/>
  <c r="E38" i="12"/>
  <c r="E39" i="12"/>
  <c r="E40" i="12"/>
  <c r="E41" i="12"/>
  <c r="E42" i="12"/>
  <c r="E44" i="12"/>
  <c r="E45" i="12"/>
  <c r="E46" i="12"/>
  <c r="E48" i="12"/>
  <c r="E49" i="12"/>
  <c r="E50" i="12"/>
  <c r="E51" i="12"/>
  <c r="E52" i="12"/>
  <c r="E53" i="12"/>
  <c r="E54" i="12"/>
  <c r="E55" i="12"/>
  <c r="E56" i="12"/>
  <c r="E57" i="12"/>
  <c r="E58" i="12"/>
  <c r="E59" i="12"/>
  <c r="E60" i="12"/>
  <c r="E61" i="12"/>
  <c r="E62" i="12"/>
  <c r="E63" i="12"/>
  <c r="E64" i="12"/>
  <c r="E65" i="12"/>
  <c r="E66" i="12"/>
  <c r="E68" i="12"/>
  <c r="E69" i="12"/>
  <c r="E70" i="12"/>
  <c r="E71" i="12"/>
  <c r="E72" i="12"/>
  <c r="E73" i="12"/>
  <c r="E74" i="12"/>
  <c r="E75" i="12"/>
  <c r="E76" i="12"/>
  <c r="E77" i="12"/>
  <c r="E78" i="12"/>
  <c r="E79" i="12"/>
  <c r="E80" i="12"/>
  <c r="E81" i="12"/>
  <c r="E82" i="12"/>
  <c r="E83" i="12"/>
  <c r="E84" i="12"/>
  <c r="E85" i="12"/>
  <c r="E86" i="12"/>
  <c r="E88" i="12"/>
  <c r="E89" i="12"/>
  <c r="E90" i="12"/>
  <c r="E91" i="12"/>
  <c r="E92" i="12"/>
  <c r="E93" i="12"/>
  <c r="E94" i="12"/>
  <c r="E95" i="12"/>
  <c r="E96" i="12"/>
  <c r="E97" i="12"/>
  <c r="E98" i="12"/>
  <c r="E99" i="12"/>
  <c r="E100" i="12"/>
  <c r="E101" i="12"/>
  <c r="E102" i="12"/>
  <c r="E103" i="12"/>
  <c r="E104" i="12"/>
  <c r="E105" i="12"/>
  <c r="E106" i="12"/>
  <c r="E108" i="12"/>
  <c r="E109" i="12"/>
  <c r="E110" i="12"/>
  <c r="E111" i="12"/>
  <c r="E112" i="12"/>
  <c r="E113" i="12"/>
  <c r="E114" i="12"/>
  <c r="E115" i="12"/>
  <c r="E116" i="12"/>
  <c r="E117" i="12"/>
  <c r="E118" i="12"/>
  <c r="E119" i="12"/>
  <c r="E120" i="12"/>
  <c r="E121" i="12"/>
  <c r="E122" i="12"/>
  <c r="E123" i="12"/>
  <c r="E124" i="12"/>
  <c r="E125" i="12"/>
  <c r="E126" i="12"/>
  <c r="E128" i="12"/>
  <c r="E129" i="12"/>
  <c r="E130" i="12"/>
  <c r="E131" i="12"/>
  <c r="E132" i="12"/>
  <c r="E133" i="12"/>
  <c r="E134" i="12"/>
  <c r="E135" i="12"/>
  <c r="E136" i="12"/>
  <c r="E137" i="12"/>
  <c r="E138" i="12"/>
  <c r="E139" i="12"/>
  <c r="E140" i="12"/>
  <c r="E141" i="12"/>
  <c r="E142" i="12"/>
  <c r="E143" i="12"/>
  <c r="E144" i="12"/>
  <c r="E145" i="12"/>
  <c r="E146" i="12"/>
  <c r="E148" i="12"/>
  <c r="E149" i="12"/>
  <c r="E150" i="12"/>
  <c r="E151" i="12"/>
  <c r="E152" i="12"/>
  <c r="E153" i="12"/>
  <c r="E154" i="12"/>
  <c r="E155" i="12"/>
  <c r="E156" i="12"/>
  <c r="E157" i="12"/>
  <c r="E158" i="12"/>
  <c r="E159" i="12"/>
  <c r="E160" i="12"/>
  <c r="E161" i="12"/>
  <c r="E162" i="12"/>
  <c r="E163" i="12"/>
  <c r="E164" i="12"/>
  <c r="E165" i="12"/>
  <c r="E166" i="12"/>
  <c r="E168" i="12"/>
  <c r="E169" i="12"/>
  <c r="E170" i="12"/>
  <c r="E171" i="12"/>
  <c r="E172" i="12"/>
  <c r="E173" i="12"/>
  <c r="E174" i="12"/>
  <c r="E175" i="12"/>
  <c r="E176" i="12"/>
  <c r="E177" i="12"/>
  <c r="E178" i="12"/>
  <c r="E179" i="12"/>
  <c r="E180" i="12"/>
  <c r="E181" i="12"/>
  <c r="E182" i="12"/>
  <c r="E183" i="12"/>
  <c r="E184" i="12"/>
  <c r="E185" i="12"/>
  <c r="E186" i="12"/>
  <c r="E188" i="12"/>
  <c r="E189" i="12"/>
  <c r="E190" i="12"/>
  <c r="E191" i="12"/>
  <c r="E192" i="12"/>
  <c r="E193" i="12"/>
  <c r="E194" i="12"/>
  <c r="E195" i="12"/>
  <c r="E196" i="12"/>
  <c r="E197" i="12"/>
  <c r="E198" i="12"/>
  <c r="E199" i="12"/>
  <c r="E200" i="12"/>
  <c r="E201" i="12"/>
  <c r="E202" i="12"/>
  <c r="E203" i="12"/>
  <c r="E204" i="12"/>
  <c r="E205" i="12"/>
  <c r="E206" i="12"/>
  <c r="E208" i="12"/>
  <c r="E209" i="12"/>
  <c r="E210" i="12"/>
  <c r="E211" i="12"/>
  <c r="E212" i="12"/>
  <c r="E213" i="12"/>
  <c r="E214" i="12"/>
  <c r="E215" i="12"/>
  <c r="E216" i="12"/>
  <c r="E217" i="12"/>
  <c r="E218" i="12"/>
  <c r="E219" i="12"/>
  <c r="E220" i="12"/>
  <c r="E221" i="12"/>
  <c r="E222" i="12"/>
  <c r="E223" i="12"/>
  <c r="E224" i="12"/>
  <c r="E225" i="12"/>
  <c r="E226" i="12"/>
  <c r="E228" i="12"/>
  <c r="E229" i="12"/>
  <c r="E230" i="12"/>
  <c r="E231" i="12"/>
  <c r="E232" i="12"/>
  <c r="E233" i="12"/>
  <c r="E234" i="12"/>
  <c r="E235" i="12"/>
  <c r="E236" i="12"/>
  <c r="E237" i="12"/>
  <c r="E238" i="12"/>
  <c r="E239" i="12"/>
  <c r="E240" i="12"/>
  <c r="E241" i="12"/>
  <c r="E242" i="12"/>
  <c r="E243" i="12"/>
  <c r="E244" i="12"/>
  <c r="E245" i="12"/>
  <c r="E246" i="12"/>
  <c r="E248" i="12"/>
  <c r="E249" i="12"/>
  <c r="E250" i="12"/>
  <c r="E251" i="12"/>
  <c r="E252" i="12"/>
  <c r="E253" i="12"/>
  <c r="E254" i="12"/>
  <c r="E255" i="12"/>
  <c r="E256" i="12"/>
  <c r="E257" i="12"/>
  <c r="E258" i="12"/>
  <c r="E259" i="12"/>
  <c r="E260" i="12"/>
  <c r="E261" i="12"/>
  <c r="E3" i="15"/>
  <c r="E4" i="15"/>
  <c r="E5" i="15"/>
  <c r="E6" i="15"/>
  <c r="E8" i="15"/>
  <c r="E9" i="15"/>
  <c r="E10" i="15"/>
  <c r="E11" i="15"/>
  <c r="E12" i="15"/>
  <c r="E13" i="15"/>
  <c r="E14" i="15"/>
  <c r="E15" i="15"/>
  <c r="E16" i="15"/>
  <c r="E17" i="15"/>
  <c r="E18" i="15"/>
  <c r="E19" i="15"/>
  <c r="E20" i="15"/>
  <c r="E21" i="15"/>
  <c r="E22" i="15"/>
  <c r="E23" i="15"/>
  <c r="E24" i="15"/>
  <c r="E25" i="15"/>
  <c r="E26" i="15"/>
  <c r="E28" i="15"/>
  <c r="E29" i="15"/>
  <c r="E30" i="15"/>
  <c r="E31" i="15"/>
  <c r="E32" i="15"/>
  <c r="E33" i="15"/>
  <c r="E34" i="15"/>
  <c r="E35" i="15"/>
  <c r="E36" i="15"/>
  <c r="E37" i="15"/>
  <c r="E38" i="15"/>
  <c r="E39" i="15"/>
  <c r="E40" i="15"/>
  <c r="E41" i="15"/>
  <c r="E42" i="15"/>
  <c r="E44" i="15"/>
  <c r="E45" i="15"/>
  <c r="E46" i="15"/>
  <c r="E48" i="15"/>
  <c r="E49" i="15"/>
  <c r="E50" i="15"/>
  <c r="E51" i="15"/>
  <c r="E52" i="15"/>
  <c r="E53" i="15"/>
  <c r="E54" i="15"/>
  <c r="E55" i="15"/>
  <c r="E56" i="15"/>
  <c r="E57" i="15"/>
  <c r="E58" i="15"/>
  <c r="E59" i="15"/>
  <c r="E60" i="15"/>
  <c r="E61" i="15"/>
  <c r="E62" i="15"/>
  <c r="E63" i="15"/>
  <c r="E64" i="15"/>
  <c r="E65" i="15"/>
  <c r="E66" i="15"/>
  <c r="E68" i="15"/>
  <c r="E69" i="15"/>
  <c r="E70" i="15"/>
  <c r="E71" i="15"/>
  <c r="E72" i="15"/>
  <c r="E73" i="15"/>
  <c r="E74" i="15"/>
  <c r="E75" i="15"/>
  <c r="E76" i="15"/>
  <c r="E77" i="15"/>
  <c r="E78" i="15"/>
  <c r="E79" i="15"/>
  <c r="E80" i="15"/>
  <c r="E81" i="15"/>
  <c r="E82" i="15"/>
  <c r="E83" i="15"/>
  <c r="E84" i="15"/>
  <c r="E85" i="15"/>
  <c r="E86" i="15"/>
  <c r="E88" i="15"/>
  <c r="E89" i="15"/>
  <c r="E90" i="15"/>
  <c r="E91" i="15"/>
  <c r="E92" i="15"/>
  <c r="E93" i="15"/>
  <c r="E94" i="15"/>
  <c r="E95" i="15"/>
  <c r="E96" i="15"/>
  <c r="E97" i="15"/>
  <c r="E98" i="15"/>
  <c r="E99" i="15"/>
  <c r="E100" i="15"/>
  <c r="E101" i="15"/>
  <c r="E102" i="15"/>
  <c r="E103" i="15"/>
  <c r="E104" i="15"/>
  <c r="E105" i="15"/>
  <c r="E106" i="15"/>
  <c r="E108" i="15"/>
  <c r="E109" i="15"/>
  <c r="E110" i="15"/>
  <c r="E111" i="15"/>
  <c r="E112" i="15"/>
  <c r="E113" i="15"/>
  <c r="E114" i="15"/>
  <c r="E115" i="15"/>
  <c r="E116" i="15"/>
  <c r="E117" i="15"/>
  <c r="E118" i="15"/>
  <c r="E119" i="15"/>
  <c r="E120" i="15"/>
  <c r="E121" i="15"/>
  <c r="E3" i="13"/>
  <c r="E4" i="13"/>
  <c r="E5" i="13"/>
  <c r="E6" i="13"/>
  <c r="E8" i="13"/>
  <c r="E9" i="13"/>
  <c r="E10" i="13"/>
  <c r="E11" i="13"/>
  <c r="E12" i="13"/>
  <c r="E13" i="13"/>
  <c r="E14" i="13"/>
  <c r="E15" i="13"/>
  <c r="E16" i="13"/>
  <c r="E17" i="13"/>
  <c r="E18" i="13"/>
  <c r="E19" i="13"/>
  <c r="E20" i="13"/>
  <c r="E21" i="13"/>
  <c r="E22" i="13"/>
  <c r="E23" i="13"/>
  <c r="E24" i="13"/>
  <c r="E25" i="13"/>
  <c r="E26" i="13"/>
  <c r="E28" i="13"/>
  <c r="E29" i="13"/>
  <c r="E30" i="13"/>
  <c r="E31" i="13"/>
  <c r="E32" i="13"/>
  <c r="E33" i="13"/>
  <c r="E34" i="13"/>
  <c r="E35" i="13"/>
  <c r="E36" i="13"/>
  <c r="E37" i="13"/>
  <c r="E38" i="13"/>
  <c r="E39" i="13"/>
  <c r="E40" i="13"/>
  <c r="E41" i="13"/>
  <c r="E42" i="13"/>
  <c r="E44" i="13"/>
  <c r="E45" i="13"/>
  <c r="E46" i="13"/>
  <c r="E48" i="13"/>
  <c r="E49" i="13"/>
  <c r="E50" i="13"/>
  <c r="E51" i="13"/>
  <c r="E52" i="13"/>
  <c r="E53" i="13"/>
  <c r="E54" i="13"/>
  <c r="E55" i="13"/>
  <c r="E56" i="13"/>
  <c r="E57" i="13"/>
  <c r="E58" i="13"/>
  <c r="E59" i="13"/>
  <c r="E60" i="13"/>
  <c r="E61" i="13"/>
  <c r="E62" i="13"/>
  <c r="E63" i="13"/>
  <c r="E64" i="13"/>
  <c r="E65" i="13"/>
  <c r="E66" i="13"/>
  <c r="E68" i="13"/>
  <c r="E69" i="13"/>
  <c r="E70" i="13"/>
  <c r="E71" i="13"/>
  <c r="E72" i="13"/>
  <c r="E73" i="13"/>
  <c r="E74" i="13"/>
  <c r="E75" i="13"/>
  <c r="E76" i="13"/>
  <c r="E77" i="13"/>
  <c r="E78" i="13"/>
  <c r="E79" i="13"/>
  <c r="E80" i="13"/>
  <c r="E81" i="13"/>
  <c r="E82" i="13"/>
  <c r="E83" i="13"/>
  <c r="E84" i="13"/>
  <c r="E85" i="13"/>
  <c r="E86" i="13"/>
  <c r="E88" i="13"/>
  <c r="E89" i="13"/>
  <c r="E90" i="13"/>
  <c r="E91" i="13"/>
  <c r="E92" i="13"/>
  <c r="E93" i="13"/>
  <c r="E94" i="13"/>
  <c r="E95" i="13"/>
  <c r="E96" i="13"/>
  <c r="E97" i="13"/>
  <c r="E98" i="13"/>
  <c r="E99" i="13"/>
  <c r="E100" i="13"/>
  <c r="E101" i="13"/>
  <c r="E102" i="13"/>
  <c r="E103" i="13"/>
  <c r="E104" i="13"/>
  <c r="E105" i="13"/>
  <c r="E106" i="13"/>
  <c r="E108" i="13"/>
  <c r="E109" i="13"/>
  <c r="E110" i="13"/>
  <c r="E111" i="13"/>
  <c r="E112" i="13"/>
  <c r="E113" i="13"/>
  <c r="E114" i="13"/>
  <c r="E115" i="13"/>
  <c r="E116" i="13"/>
  <c r="E117" i="13"/>
  <c r="E118" i="13"/>
  <c r="E119" i="13"/>
  <c r="E120" i="13"/>
  <c r="E121" i="13"/>
  <c r="E3" i="6"/>
  <c r="E4" i="6"/>
  <c r="E5" i="6"/>
  <c r="E6" i="6"/>
  <c r="E8" i="6"/>
  <c r="E9" i="6"/>
  <c r="E10" i="6"/>
  <c r="E11" i="6"/>
  <c r="E12" i="6"/>
  <c r="E13" i="6"/>
  <c r="E14" i="6"/>
  <c r="E15" i="6"/>
  <c r="E16" i="6"/>
  <c r="E17" i="6"/>
  <c r="E18" i="6"/>
  <c r="E19" i="6"/>
  <c r="E20" i="6"/>
  <c r="E21" i="6"/>
  <c r="E22" i="6"/>
  <c r="E23" i="6"/>
  <c r="E24" i="6"/>
  <c r="E25" i="6"/>
  <c r="E26" i="6"/>
  <c r="E28" i="6"/>
  <c r="E29" i="6"/>
  <c r="E30" i="6"/>
  <c r="E31" i="6"/>
  <c r="E32" i="6"/>
  <c r="E33" i="6"/>
  <c r="E34" i="6"/>
  <c r="E35" i="6"/>
  <c r="E36" i="6"/>
  <c r="E37" i="6"/>
  <c r="E38" i="6"/>
  <c r="E39" i="6"/>
  <c r="E40" i="6"/>
  <c r="E41" i="6"/>
  <c r="E42" i="6"/>
  <c r="E44" i="6"/>
  <c r="E45" i="6"/>
  <c r="E46" i="6"/>
  <c r="E48" i="6"/>
  <c r="E49" i="6"/>
  <c r="E50" i="6"/>
  <c r="E51" i="6"/>
  <c r="E52" i="6"/>
  <c r="E53" i="6"/>
  <c r="E54" i="6"/>
  <c r="E55" i="6"/>
  <c r="E56" i="6"/>
  <c r="E57" i="6"/>
  <c r="E58" i="6"/>
  <c r="E59" i="6"/>
  <c r="E60" i="6"/>
  <c r="E61" i="6"/>
  <c r="E62" i="6"/>
  <c r="E63" i="6"/>
  <c r="E64" i="6"/>
  <c r="E65" i="6"/>
  <c r="E66" i="6"/>
  <c r="E68" i="6"/>
  <c r="E69" i="6"/>
  <c r="E70" i="6"/>
  <c r="E71" i="6"/>
  <c r="E72" i="6"/>
  <c r="E73" i="6"/>
  <c r="E74" i="6"/>
  <c r="E75" i="6"/>
  <c r="E76" i="6"/>
  <c r="E77" i="6"/>
  <c r="E78" i="6"/>
  <c r="E79" i="6"/>
  <c r="E80" i="6"/>
  <c r="E81" i="6"/>
  <c r="E82" i="6"/>
  <c r="E83" i="6"/>
  <c r="E84" i="6"/>
  <c r="E85" i="6"/>
  <c r="E86" i="6"/>
  <c r="E88" i="6"/>
  <c r="E89" i="6"/>
  <c r="E90" i="6"/>
  <c r="E91" i="6"/>
  <c r="E92" i="6"/>
  <c r="E93" i="6"/>
  <c r="E94" i="6"/>
  <c r="E95" i="6"/>
  <c r="E96" i="6"/>
  <c r="E97" i="6"/>
  <c r="E98" i="6"/>
  <c r="E99" i="6"/>
  <c r="E100" i="6"/>
  <c r="E101" i="6"/>
  <c r="E102" i="6"/>
  <c r="E103" i="6"/>
  <c r="E104" i="6"/>
  <c r="E105" i="6"/>
  <c r="E106" i="6"/>
  <c r="E108" i="6"/>
  <c r="E109" i="6"/>
  <c r="E110" i="6"/>
  <c r="E111" i="6"/>
  <c r="E112" i="6"/>
  <c r="E113" i="6"/>
  <c r="E114" i="6"/>
  <c r="E115" i="6"/>
  <c r="E116" i="6"/>
  <c r="E117" i="6"/>
  <c r="E118" i="6"/>
  <c r="E119" i="6"/>
  <c r="E120" i="6"/>
  <c r="E121" i="6"/>
  <c r="E122" i="6"/>
  <c r="E123" i="6"/>
  <c r="E124" i="6"/>
  <c r="E125" i="6"/>
  <c r="E126" i="6"/>
  <c r="E128" i="6"/>
  <c r="E129" i="6"/>
  <c r="E130" i="6"/>
  <c r="E131" i="6"/>
  <c r="E132" i="6"/>
  <c r="E133" i="6"/>
  <c r="E134" i="6"/>
  <c r="E135" i="6"/>
  <c r="E136" i="6"/>
  <c r="E137" i="6"/>
  <c r="E138" i="6"/>
  <c r="E139" i="6"/>
  <c r="E140" i="6"/>
  <c r="E141" i="6"/>
  <c r="E142" i="6"/>
  <c r="E143" i="6"/>
  <c r="E144" i="6"/>
  <c r="E145" i="6"/>
  <c r="E146" i="6"/>
  <c r="E148" i="6"/>
  <c r="E149" i="6"/>
  <c r="E150" i="6"/>
  <c r="E151" i="6"/>
  <c r="E152" i="6"/>
  <c r="E153" i="6"/>
  <c r="E154" i="6"/>
  <c r="E155" i="6"/>
  <c r="E156" i="6"/>
  <c r="E157" i="6"/>
  <c r="E158" i="6"/>
  <c r="E159" i="6"/>
  <c r="E160" i="6"/>
  <c r="E161" i="6"/>
  <c r="E162" i="6"/>
  <c r="E163" i="6"/>
  <c r="E164" i="6"/>
  <c r="E165" i="6"/>
  <c r="E166" i="6"/>
  <c r="E168" i="6"/>
  <c r="E169" i="6"/>
  <c r="E170" i="6"/>
  <c r="E171" i="6"/>
  <c r="E172" i="6"/>
  <c r="E173" i="6"/>
  <c r="E174" i="6"/>
  <c r="E175" i="6"/>
  <c r="E176" i="6"/>
  <c r="E177" i="6"/>
  <c r="E178" i="6"/>
  <c r="E179" i="6"/>
  <c r="E180" i="6"/>
  <c r="E181" i="6"/>
  <c r="E182" i="6"/>
  <c r="E183" i="6"/>
  <c r="E184" i="6"/>
  <c r="E185" i="6"/>
  <c r="E186" i="6"/>
  <c r="E188" i="6"/>
  <c r="E189" i="6"/>
  <c r="E190" i="6"/>
  <c r="E191" i="6"/>
  <c r="E192" i="6"/>
  <c r="E193" i="6"/>
  <c r="E194" i="6"/>
  <c r="E195" i="6"/>
  <c r="E196" i="6"/>
  <c r="E197" i="6"/>
  <c r="E198" i="6"/>
  <c r="E199" i="6"/>
  <c r="E200" i="6"/>
  <c r="E201" i="6"/>
  <c r="E202" i="6"/>
  <c r="E203" i="6"/>
  <c r="E204" i="6"/>
  <c r="E205" i="6"/>
  <c r="E206" i="6"/>
  <c r="E208" i="6"/>
  <c r="E209" i="6"/>
  <c r="E210" i="6"/>
  <c r="E211" i="6"/>
  <c r="E212" i="6"/>
  <c r="E213" i="6"/>
  <c r="E214" i="6"/>
  <c r="E215" i="6"/>
  <c r="E216" i="6"/>
  <c r="E217" i="6"/>
  <c r="E218" i="6"/>
  <c r="E219" i="6"/>
  <c r="E220" i="6"/>
  <c r="E221" i="6"/>
  <c r="E222" i="6"/>
  <c r="E223" i="6"/>
  <c r="E224" i="6"/>
  <c r="E225" i="6"/>
  <c r="E226" i="6"/>
  <c r="E228" i="6"/>
  <c r="E229" i="6"/>
  <c r="E230" i="6"/>
  <c r="E231" i="6"/>
  <c r="E232" i="6"/>
  <c r="E233" i="6"/>
  <c r="E234" i="6"/>
  <c r="E235" i="6"/>
  <c r="E236" i="6"/>
  <c r="E237" i="6"/>
  <c r="E238" i="6"/>
  <c r="E239" i="6"/>
  <c r="E240" i="6"/>
  <c r="E241" i="6"/>
  <c r="E242" i="6"/>
  <c r="E243" i="6"/>
  <c r="E244" i="6"/>
  <c r="E245" i="6"/>
  <c r="E246" i="6"/>
  <c r="E248" i="6"/>
  <c r="E249" i="6"/>
  <c r="E250" i="6"/>
  <c r="E251" i="6"/>
  <c r="E252" i="6"/>
  <c r="E253" i="6"/>
  <c r="E254" i="6"/>
  <c r="E255" i="6"/>
  <c r="E256" i="6"/>
  <c r="E257" i="6"/>
  <c r="E258" i="6"/>
  <c r="E259" i="6"/>
  <c r="E260" i="6"/>
  <c r="E261" i="6"/>
  <c r="E262" i="6"/>
  <c r="E263" i="6"/>
  <c r="E264" i="6"/>
  <c r="E265" i="6"/>
  <c r="E266" i="6"/>
  <c r="E268" i="6"/>
  <c r="E269" i="6"/>
  <c r="E270" i="6"/>
  <c r="E271" i="6"/>
  <c r="E272" i="6"/>
  <c r="E273" i="6"/>
  <c r="E274" i="6"/>
  <c r="E275" i="6"/>
  <c r="E276" i="6"/>
  <c r="E277" i="6"/>
  <c r="E278" i="6"/>
  <c r="E279" i="6"/>
  <c r="E280" i="6"/>
  <c r="E281" i="6"/>
  <c r="E282" i="6"/>
  <c r="E283" i="6"/>
  <c r="E284" i="6"/>
  <c r="E285" i="6"/>
  <c r="E286" i="6"/>
  <c r="E288" i="6"/>
  <c r="E289" i="6"/>
  <c r="E290" i="6"/>
  <c r="E291" i="6"/>
  <c r="E292" i="6"/>
  <c r="E293" i="6"/>
  <c r="E294" i="6"/>
  <c r="E295" i="6"/>
  <c r="E296" i="6"/>
  <c r="E297" i="6"/>
  <c r="E298" i="6"/>
  <c r="E299" i="6"/>
  <c r="E300" i="6"/>
  <c r="E301" i="6"/>
  <c r="E3" i="48"/>
  <c r="E4" i="48"/>
  <c r="E5" i="48"/>
  <c r="E6" i="48"/>
  <c r="E8" i="48"/>
  <c r="E9" i="48"/>
  <c r="E10" i="48"/>
  <c r="E11" i="48"/>
  <c r="E12" i="48"/>
  <c r="E13" i="48"/>
  <c r="E14" i="48"/>
  <c r="E15" i="48"/>
  <c r="E16" i="48"/>
  <c r="E17" i="48"/>
  <c r="E18" i="48"/>
  <c r="E19" i="48"/>
  <c r="E20" i="48"/>
  <c r="E21" i="48"/>
  <c r="E22" i="48"/>
  <c r="E23" i="48"/>
  <c r="E24" i="48"/>
  <c r="E25" i="48"/>
  <c r="E26" i="48"/>
  <c r="E28" i="48"/>
  <c r="E29" i="48"/>
  <c r="E30" i="48"/>
  <c r="E31" i="48"/>
  <c r="E32" i="48"/>
  <c r="E33" i="48"/>
  <c r="E34" i="48"/>
  <c r="E35" i="48"/>
  <c r="E36" i="48"/>
  <c r="E37" i="48"/>
  <c r="E38" i="48"/>
  <c r="E39" i="48"/>
  <c r="E40" i="48"/>
  <c r="E41" i="48"/>
  <c r="E42" i="48"/>
  <c r="E43" i="48"/>
  <c r="E44" i="48"/>
  <c r="E45" i="48"/>
  <c r="E46" i="48"/>
  <c r="E48" i="48"/>
  <c r="E49" i="48"/>
  <c r="E50" i="48"/>
  <c r="E51" i="48"/>
  <c r="E52" i="48"/>
  <c r="E53" i="48"/>
  <c r="E54" i="48"/>
  <c r="E55" i="48"/>
  <c r="E56" i="48"/>
  <c r="E57" i="48"/>
  <c r="E58" i="48"/>
  <c r="E59" i="48"/>
  <c r="E60" i="48"/>
  <c r="E61" i="48"/>
  <c r="E62" i="48"/>
  <c r="E63" i="48"/>
  <c r="E64" i="48"/>
  <c r="E65" i="48"/>
  <c r="E66" i="48"/>
  <c r="E68" i="48"/>
  <c r="E69" i="48"/>
  <c r="E70" i="48"/>
  <c r="E71" i="48"/>
  <c r="E72" i="48"/>
  <c r="E73" i="48"/>
  <c r="E74" i="48"/>
  <c r="E75" i="48"/>
  <c r="E76" i="48"/>
  <c r="E77" i="48"/>
  <c r="E78" i="48"/>
  <c r="E79" i="48"/>
  <c r="E80" i="48"/>
  <c r="E81" i="48"/>
  <c r="E82" i="48"/>
  <c r="E83" i="48"/>
  <c r="E84" i="48"/>
  <c r="E85" i="48"/>
  <c r="E86" i="48"/>
  <c r="E88" i="48"/>
  <c r="E89" i="48"/>
  <c r="E90" i="48"/>
  <c r="E91" i="48"/>
  <c r="E92" i="48"/>
  <c r="E93" i="48"/>
  <c r="E94" i="48"/>
  <c r="E95" i="48"/>
  <c r="E96" i="48"/>
  <c r="E97" i="48"/>
  <c r="E98" i="48"/>
  <c r="E99" i="48"/>
  <c r="E100" i="48"/>
  <c r="E101" i="48"/>
  <c r="E102" i="48"/>
  <c r="E103" i="48"/>
  <c r="E104" i="48"/>
  <c r="E105" i="48"/>
  <c r="E106" i="48"/>
  <c r="E108" i="48"/>
  <c r="E109" i="48"/>
  <c r="E110" i="48"/>
  <c r="E111" i="48"/>
  <c r="E112" i="48"/>
  <c r="E113" i="48"/>
  <c r="E114" i="48"/>
  <c r="E115" i="48"/>
  <c r="E116" i="48"/>
  <c r="E117" i="48"/>
  <c r="E118" i="48"/>
  <c r="E119" i="48"/>
  <c r="E120" i="48"/>
  <c r="E121" i="48"/>
  <c r="E122" i="48"/>
  <c r="E123" i="48"/>
  <c r="E124" i="48"/>
  <c r="E125" i="48"/>
  <c r="E126" i="48"/>
  <c r="E128" i="48"/>
  <c r="E129" i="48"/>
  <c r="E130" i="48"/>
  <c r="E131" i="48"/>
  <c r="E132" i="48"/>
  <c r="E133" i="48"/>
  <c r="E134" i="48"/>
  <c r="E135" i="48"/>
  <c r="E136" i="48"/>
  <c r="E137" i="48"/>
  <c r="E138" i="48"/>
  <c r="E139" i="48"/>
  <c r="E140" i="48"/>
  <c r="E141" i="48"/>
  <c r="E142" i="48"/>
  <c r="E143" i="48"/>
  <c r="E144" i="48"/>
  <c r="E145" i="48"/>
  <c r="E146" i="48"/>
  <c r="E148" i="48"/>
  <c r="E149" i="48"/>
  <c r="E150" i="48"/>
  <c r="E151" i="48"/>
  <c r="E152" i="48"/>
  <c r="E153" i="48"/>
  <c r="E154" i="48"/>
  <c r="E155" i="48"/>
  <c r="E156" i="48"/>
  <c r="E157" i="48"/>
  <c r="E158" i="48"/>
  <c r="E159" i="48"/>
  <c r="E160" i="48"/>
  <c r="E161" i="48"/>
  <c r="E162" i="48"/>
  <c r="E163" i="48"/>
  <c r="E164" i="48"/>
  <c r="E165" i="48"/>
  <c r="E166" i="48"/>
  <c r="E168" i="48"/>
  <c r="E169" i="48"/>
  <c r="E170" i="48"/>
  <c r="E171" i="48"/>
  <c r="E172" i="48"/>
  <c r="E173" i="48"/>
  <c r="E174" i="48"/>
  <c r="E175" i="48"/>
  <c r="E176" i="48"/>
  <c r="E177" i="48"/>
  <c r="E178" i="48"/>
  <c r="E179" i="48"/>
  <c r="E180" i="48"/>
  <c r="E181" i="48"/>
  <c r="E182" i="48"/>
  <c r="E183" i="48"/>
  <c r="E184" i="48"/>
  <c r="E185" i="48"/>
  <c r="E186" i="48"/>
  <c r="E188" i="48"/>
  <c r="E189" i="48"/>
  <c r="E190" i="48"/>
  <c r="E191" i="48"/>
  <c r="E192" i="48"/>
  <c r="E193" i="48"/>
  <c r="E194" i="48"/>
  <c r="E195" i="48"/>
  <c r="E196" i="48"/>
  <c r="E197" i="48"/>
  <c r="E198" i="48"/>
  <c r="E199" i="48"/>
  <c r="E200" i="48"/>
  <c r="E201" i="48"/>
  <c r="E202" i="48"/>
  <c r="E203" i="48"/>
  <c r="E204" i="48"/>
  <c r="E205" i="48"/>
  <c r="E206" i="48"/>
  <c r="E208" i="48"/>
  <c r="E209" i="48"/>
  <c r="E210" i="48"/>
  <c r="E211" i="48"/>
  <c r="E212" i="48"/>
  <c r="E213" i="48"/>
  <c r="E214" i="48"/>
  <c r="E215" i="48"/>
  <c r="E216" i="48"/>
  <c r="E217" i="48"/>
  <c r="E218" i="48"/>
  <c r="E219" i="48"/>
  <c r="E220" i="48"/>
  <c r="E221" i="48"/>
  <c r="E222" i="48"/>
  <c r="E223" i="48"/>
  <c r="E224" i="48"/>
  <c r="E225" i="48"/>
  <c r="E226" i="48"/>
  <c r="E228" i="48"/>
  <c r="E229" i="48"/>
  <c r="E230" i="48"/>
  <c r="E231" i="48"/>
  <c r="E232" i="48"/>
  <c r="E233" i="48"/>
  <c r="E234" i="48"/>
  <c r="E235" i="48"/>
  <c r="E236" i="48"/>
  <c r="E237" i="48"/>
  <c r="E238" i="48"/>
  <c r="E239" i="48"/>
  <c r="E240" i="48"/>
  <c r="E241" i="48"/>
  <c r="E3" i="11"/>
  <c r="E4" i="11"/>
  <c r="E5" i="11"/>
  <c r="E6" i="11"/>
  <c r="E8" i="11"/>
  <c r="E9" i="11"/>
  <c r="E10" i="11"/>
  <c r="E11" i="11"/>
  <c r="E12" i="11"/>
  <c r="E13" i="11"/>
  <c r="E14" i="11"/>
  <c r="E15" i="11"/>
  <c r="E16" i="11"/>
  <c r="E17" i="11"/>
  <c r="E18" i="11"/>
  <c r="E19" i="11"/>
  <c r="E20" i="11"/>
  <c r="E21" i="11"/>
  <c r="E22" i="11"/>
  <c r="E23" i="11"/>
  <c r="E24" i="11"/>
  <c r="E25" i="11"/>
  <c r="E26" i="11"/>
  <c r="E28" i="11"/>
  <c r="E29" i="11"/>
  <c r="E30" i="11"/>
  <c r="E31" i="11"/>
  <c r="E32" i="11"/>
  <c r="E33" i="11"/>
  <c r="E34" i="11"/>
  <c r="E35" i="11"/>
  <c r="E36" i="11"/>
  <c r="E37" i="11"/>
  <c r="E38" i="11"/>
  <c r="E39" i="11"/>
  <c r="E40" i="11"/>
  <c r="E41" i="11"/>
  <c r="E42" i="11"/>
  <c r="E44" i="11"/>
  <c r="E45" i="11"/>
  <c r="E46" i="11"/>
  <c r="E48" i="11"/>
  <c r="E49" i="11"/>
  <c r="E50" i="11"/>
  <c r="E51" i="11"/>
  <c r="E52" i="11"/>
  <c r="E53" i="11"/>
  <c r="E54" i="11"/>
  <c r="E55" i="11"/>
  <c r="E56" i="11"/>
  <c r="E57" i="11"/>
  <c r="E58" i="11"/>
  <c r="E59" i="11"/>
  <c r="E60" i="11"/>
  <c r="E61" i="11"/>
  <c r="E62" i="11"/>
  <c r="E63" i="11"/>
  <c r="E64" i="11"/>
  <c r="E65" i="11"/>
  <c r="E66" i="11"/>
  <c r="E68" i="11"/>
  <c r="E69" i="11"/>
  <c r="E70" i="11"/>
  <c r="E71" i="11"/>
  <c r="E72" i="11"/>
  <c r="E73" i="11"/>
  <c r="E74" i="11"/>
  <c r="E75" i="11"/>
  <c r="E76" i="11"/>
  <c r="E77" i="11"/>
  <c r="E78" i="11"/>
  <c r="E79" i="11"/>
  <c r="E80" i="11"/>
  <c r="E81" i="11"/>
  <c r="E82" i="11"/>
  <c r="E83" i="11"/>
  <c r="E84" i="11"/>
  <c r="E85" i="11"/>
  <c r="E86" i="11"/>
  <c r="E88" i="11"/>
  <c r="E89" i="11"/>
  <c r="E90" i="11"/>
  <c r="E91" i="11"/>
  <c r="E92" i="11"/>
  <c r="E93" i="11"/>
  <c r="E94" i="11"/>
  <c r="E95" i="11"/>
  <c r="E96" i="11"/>
  <c r="E97" i="11"/>
  <c r="E98" i="11"/>
  <c r="E99" i="11"/>
  <c r="E100" i="11"/>
  <c r="E101" i="11"/>
  <c r="E102" i="11"/>
  <c r="E103" i="11"/>
  <c r="E104" i="11"/>
  <c r="E105" i="11"/>
  <c r="E106" i="11"/>
  <c r="E108" i="11"/>
  <c r="E109" i="11"/>
  <c r="E110" i="11"/>
  <c r="E111" i="11"/>
  <c r="E112" i="11"/>
  <c r="E113" i="11"/>
  <c r="E114" i="11"/>
  <c r="E115" i="11"/>
  <c r="E116" i="11"/>
  <c r="E117" i="11"/>
  <c r="E118" i="11"/>
  <c r="E119" i="11"/>
  <c r="E120" i="11"/>
  <c r="E121" i="11"/>
  <c r="E122" i="11"/>
  <c r="E123" i="11"/>
  <c r="E124" i="11"/>
  <c r="E125" i="11"/>
  <c r="E126" i="11"/>
  <c r="E128" i="11"/>
  <c r="E129" i="11"/>
  <c r="E130" i="11"/>
  <c r="E131" i="11"/>
  <c r="E132" i="11"/>
  <c r="E133" i="11"/>
  <c r="E134" i="11"/>
  <c r="E135" i="11"/>
  <c r="E136" i="11"/>
  <c r="E137" i="11"/>
  <c r="E138" i="11"/>
  <c r="E139" i="11"/>
  <c r="E140" i="11"/>
  <c r="E141" i="11"/>
  <c r="E142" i="11"/>
  <c r="E143" i="11"/>
  <c r="E144" i="11"/>
  <c r="E145" i="11"/>
  <c r="E146" i="11"/>
  <c r="E148" i="11"/>
  <c r="E149" i="11"/>
  <c r="E150" i="11"/>
  <c r="E151" i="11"/>
  <c r="E152" i="11"/>
  <c r="E153" i="11"/>
  <c r="E154" i="11"/>
  <c r="E155" i="11"/>
  <c r="E156" i="11"/>
  <c r="E157" i="11"/>
  <c r="E158" i="11"/>
  <c r="E159" i="11"/>
  <c r="E160" i="11"/>
  <c r="E161" i="11"/>
  <c r="E162" i="11"/>
  <c r="E163" i="11"/>
  <c r="E164" i="11"/>
  <c r="E165" i="11"/>
  <c r="E166" i="11"/>
  <c r="E168" i="11"/>
  <c r="E169" i="11"/>
  <c r="E170" i="11"/>
  <c r="E171" i="11"/>
  <c r="E172" i="11"/>
  <c r="E173" i="11"/>
  <c r="E174" i="11"/>
  <c r="E175" i="11"/>
  <c r="E176" i="11"/>
  <c r="E177" i="11"/>
  <c r="E178" i="11"/>
  <c r="E179" i="11"/>
  <c r="E180" i="11"/>
  <c r="E181" i="11"/>
  <c r="E182" i="11"/>
  <c r="E183" i="11"/>
  <c r="E184" i="11"/>
  <c r="E185" i="11"/>
  <c r="E186" i="11"/>
  <c r="E188" i="11"/>
  <c r="E189" i="11"/>
  <c r="E190" i="11"/>
  <c r="E191" i="11"/>
  <c r="E192" i="11"/>
  <c r="E193" i="11"/>
  <c r="E194" i="11"/>
  <c r="E195" i="11"/>
  <c r="E196" i="11"/>
  <c r="E197" i="11"/>
  <c r="E198" i="11"/>
  <c r="E199" i="11"/>
  <c r="E200" i="11"/>
  <c r="E201" i="11"/>
  <c r="E3" i="17"/>
  <c r="E4" i="17"/>
  <c r="E5" i="17"/>
  <c r="E6" i="17"/>
  <c r="E8" i="17"/>
  <c r="E9" i="17"/>
  <c r="E10" i="17"/>
  <c r="E11" i="17"/>
  <c r="E12" i="17"/>
  <c r="E13" i="17"/>
  <c r="E14" i="17"/>
  <c r="E15" i="17"/>
  <c r="E16" i="17"/>
  <c r="E17" i="17"/>
  <c r="E18" i="17"/>
  <c r="E19" i="17"/>
  <c r="E20" i="17"/>
  <c r="E21" i="17"/>
  <c r="E22" i="17"/>
  <c r="E23" i="17"/>
  <c r="E24" i="17"/>
  <c r="E25" i="17"/>
  <c r="E26" i="17"/>
  <c r="E28" i="17"/>
  <c r="E29" i="17"/>
  <c r="E30" i="17"/>
  <c r="E31" i="17"/>
  <c r="E32" i="17"/>
  <c r="E33" i="17"/>
  <c r="E34" i="17"/>
  <c r="E35" i="17"/>
  <c r="E36" i="17"/>
  <c r="E37" i="17"/>
  <c r="E38" i="17"/>
  <c r="E39" i="17"/>
  <c r="E40" i="17"/>
  <c r="E41" i="17"/>
  <c r="E42" i="17"/>
  <c r="E44" i="17"/>
  <c r="E45" i="17"/>
  <c r="E46" i="17"/>
  <c r="E48" i="17"/>
  <c r="E49" i="17"/>
  <c r="E50" i="17"/>
  <c r="E51" i="17"/>
  <c r="E52" i="17"/>
  <c r="E53" i="17"/>
  <c r="E54" i="17"/>
  <c r="E55" i="17"/>
  <c r="E56" i="17"/>
  <c r="E57" i="17"/>
  <c r="E58" i="17"/>
  <c r="E59" i="17"/>
  <c r="E60" i="17"/>
  <c r="E61" i="17"/>
  <c r="E62" i="17"/>
  <c r="E63" i="17"/>
  <c r="E64" i="17"/>
  <c r="E65" i="17"/>
  <c r="E66" i="17"/>
  <c r="E68" i="17"/>
  <c r="E69" i="17"/>
  <c r="E70" i="17"/>
  <c r="E71" i="17"/>
  <c r="E72" i="17"/>
  <c r="E73" i="17"/>
  <c r="E74" i="17"/>
  <c r="E75" i="17"/>
  <c r="E76" i="17"/>
  <c r="E77" i="17"/>
  <c r="E78" i="17"/>
  <c r="E79" i="17"/>
  <c r="E80" i="17"/>
  <c r="E81" i="17"/>
  <c r="E82" i="17"/>
  <c r="E83" i="17"/>
  <c r="E84" i="17"/>
  <c r="E85" i="17"/>
  <c r="E86" i="17"/>
  <c r="E88" i="17"/>
  <c r="E89" i="17"/>
  <c r="E90" i="17"/>
  <c r="E91" i="17"/>
  <c r="E92" i="17"/>
  <c r="E93" i="17"/>
  <c r="E94" i="17"/>
  <c r="E95" i="17"/>
  <c r="E96" i="17"/>
  <c r="E97" i="17"/>
  <c r="E98" i="17"/>
  <c r="E99" i="17"/>
  <c r="E100" i="17"/>
  <c r="E101" i="17"/>
  <c r="E102" i="17"/>
  <c r="E103" i="17"/>
  <c r="E104" i="17"/>
  <c r="E105" i="17"/>
  <c r="E106" i="17"/>
  <c r="E108" i="17"/>
  <c r="E109" i="17"/>
  <c r="E110" i="17"/>
  <c r="E111" i="17"/>
  <c r="E112" i="17"/>
  <c r="E113" i="17"/>
  <c r="E114" i="17"/>
  <c r="E115" i="17"/>
  <c r="E116" i="17"/>
  <c r="E117" i="17"/>
  <c r="E118" i="17"/>
  <c r="E119" i="17"/>
  <c r="E120" i="17"/>
  <c r="E121" i="17"/>
  <c r="E122" i="17"/>
  <c r="E123" i="17"/>
  <c r="E124" i="17"/>
  <c r="E125" i="17"/>
  <c r="E126" i="17"/>
  <c r="E128" i="17"/>
  <c r="E129" i="17"/>
  <c r="E130" i="17"/>
  <c r="E131" i="17"/>
  <c r="E132" i="17"/>
  <c r="E133" i="17"/>
  <c r="E134" i="17"/>
  <c r="E135" i="17"/>
  <c r="E136" i="17"/>
  <c r="E137" i="17"/>
  <c r="E138" i="17"/>
  <c r="E139" i="17"/>
  <c r="E140" i="17"/>
  <c r="E141" i="17"/>
  <c r="E142" i="17"/>
  <c r="E143" i="17"/>
  <c r="E144" i="17"/>
  <c r="E145" i="17"/>
  <c r="E146" i="17"/>
  <c r="E148" i="17"/>
  <c r="E149" i="17"/>
  <c r="E150" i="17"/>
  <c r="E151" i="17"/>
  <c r="E152" i="17"/>
  <c r="E153" i="17"/>
  <c r="E154" i="17"/>
  <c r="E155" i="17"/>
  <c r="E156" i="17"/>
  <c r="E157" i="17"/>
  <c r="E158" i="17"/>
  <c r="E159" i="17"/>
  <c r="E160" i="17"/>
  <c r="E161" i="17"/>
  <c r="E162" i="17"/>
  <c r="E163" i="17"/>
  <c r="E164" i="17"/>
  <c r="E165" i="17"/>
  <c r="E166" i="17"/>
  <c r="E168" i="17"/>
  <c r="E169" i="17"/>
  <c r="E170" i="17"/>
  <c r="E171" i="17"/>
  <c r="E172" i="17"/>
  <c r="E173" i="17"/>
  <c r="E174" i="17"/>
  <c r="E175" i="17"/>
  <c r="E176" i="17"/>
  <c r="E177" i="17"/>
  <c r="E178" i="17"/>
  <c r="E179" i="17"/>
  <c r="E180" i="17"/>
  <c r="E181" i="17"/>
  <c r="E3" i="40"/>
  <c r="E4" i="40"/>
  <c r="E5" i="40"/>
  <c r="E6" i="40"/>
  <c r="E8" i="40"/>
  <c r="E9" i="40"/>
  <c r="E10" i="40"/>
  <c r="E11" i="40"/>
  <c r="E12" i="40"/>
  <c r="E13" i="40"/>
  <c r="E14" i="40"/>
  <c r="E15" i="40"/>
  <c r="E16" i="40"/>
  <c r="E17" i="40"/>
  <c r="E18" i="40"/>
  <c r="E19" i="40"/>
  <c r="E20" i="40"/>
  <c r="E21" i="40"/>
  <c r="E22" i="40"/>
  <c r="E23" i="40"/>
  <c r="E24" i="40"/>
  <c r="E25" i="40"/>
  <c r="E26" i="40"/>
  <c r="E28" i="40"/>
  <c r="E29" i="40"/>
  <c r="E30" i="40"/>
  <c r="E31" i="40"/>
  <c r="E32" i="40"/>
  <c r="E33" i="40"/>
  <c r="E34" i="40"/>
  <c r="E35" i="40"/>
  <c r="E36" i="40"/>
  <c r="E37" i="40"/>
  <c r="E38" i="40"/>
  <c r="E39" i="40"/>
  <c r="E40" i="40"/>
  <c r="E41" i="40"/>
  <c r="E42" i="40"/>
  <c r="E44" i="40"/>
  <c r="E45" i="40"/>
  <c r="E46" i="40"/>
  <c r="E48" i="40"/>
  <c r="E49" i="40"/>
  <c r="E50" i="40"/>
  <c r="E51" i="40"/>
  <c r="E52" i="40"/>
  <c r="E53" i="40"/>
  <c r="E54" i="40"/>
  <c r="E55" i="40"/>
  <c r="E56" i="40"/>
  <c r="E57" i="40"/>
  <c r="E58" i="40"/>
  <c r="E59" i="40"/>
  <c r="E60" i="40"/>
  <c r="E61" i="40"/>
  <c r="E62" i="40"/>
  <c r="E63" i="40"/>
  <c r="E64" i="40"/>
  <c r="E65" i="40"/>
  <c r="E66" i="40"/>
  <c r="E68" i="40"/>
  <c r="E69" i="40"/>
  <c r="E70" i="40"/>
  <c r="E71" i="40"/>
  <c r="E72" i="40"/>
  <c r="E73" i="40"/>
  <c r="E74" i="40"/>
  <c r="E75" i="40"/>
  <c r="E76" i="40"/>
  <c r="E77" i="40"/>
  <c r="E78" i="40"/>
  <c r="E79" i="40"/>
  <c r="E80" i="40"/>
  <c r="E81" i="40"/>
  <c r="E82" i="40"/>
  <c r="E83" i="40"/>
  <c r="E84" i="40"/>
  <c r="E85" i="40"/>
  <c r="E86" i="40"/>
  <c r="E88" i="40"/>
  <c r="E89" i="40"/>
  <c r="E90" i="40"/>
  <c r="E91" i="40"/>
  <c r="E92" i="40"/>
  <c r="E93" i="40"/>
  <c r="E94" i="40"/>
  <c r="E95" i="40"/>
  <c r="E96" i="40"/>
  <c r="E97" i="40"/>
  <c r="E98" i="40"/>
  <c r="E99" i="40"/>
  <c r="E100" i="40"/>
  <c r="E101" i="40"/>
  <c r="E102" i="40"/>
  <c r="E103" i="40"/>
  <c r="E104" i="40"/>
  <c r="E105" i="40"/>
  <c r="E106" i="40"/>
  <c r="E108" i="40"/>
  <c r="E109" i="40"/>
  <c r="E110" i="40"/>
  <c r="E111" i="40"/>
  <c r="E112" i="40"/>
  <c r="E113" i="40"/>
  <c r="E114" i="40"/>
  <c r="E115" i="40"/>
  <c r="E116" i="40"/>
  <c r="E117" i="40"/>
  <c r="E118" i="40"/>
  <c r="E119" i="40"/>
  <c r="E120" i="40"/>
  <c r="E121" i="40"/>
  <c r="E122" i="40"/>
  <c r="E123" i="40"/>
  <c r="E124" i="40"/>
  <c r="E125" i="40"/>
  <c r="E126" i="40"/>
  <c r="E128" i="40"/>
  <c r="E129" i="40"/>
  <c r="E130" i="40"/>
  <c r="E131" i="40"/>
  <c r="E132" i="40"/>
  <c r="E133" i="40"/>
  <c r="E134" i="40"/>
  <c r="E135" i="40"/>
  <c r="E136" i="40"/>
  <c r="E137" i="40"/>
  <c r="E138" i="40"/>
  <c r="E139" i="40"/>
  <c r="E140" i="40"/>
  <c r="E141" i="40"/>
  <c r="E142" i="40"/>
  <c r="E143" i="40"/>
  <c r="E144" i="40"/>
  <c r="E145" i="40"/>
  <c r="E146" i="40"/>
  <c r="E148" i="40"/>
  <c r="E149" i="40"/>
  <c r="E150" i="40"/>
  <c r="E151" i="40"/>
  <c r="E152" i="40"/>
  <c r="E153" i="40"/>
  <c r="E154" i="40"/>
  <c r="E155" i="40"/>
  <c r="E156" i="40"/>
  <c r="E157" i="40"/>
  <c r="E158" i="40"/>
  <c r="E159" i="40"/>
  <c r="E160" i="40"/>
  <c r="E161" i="40"/>
  <c r="E162" i="40"/>
  <c r="E163" i="40"/>
  <c r="E164" i="40"/>
  <c r="E165" i="40"/>
  <c r="E166" i="40"/>
  <c r="E168" i="40"/>
  <c r="E169" i="40"/>
  <c r="E170" i="40"/>
  <c r="E171" i="40"/>
  <c r="E172" i="40"/>
  <c r="E173" i="40"/>
  <c r="E174" i="40"/>
  <c r="E175" i="40"/>
  <c r="E176" i="40"/>
  <c r="E177" i="40"/>
  <c r="E178" i="40"/>
  <c r="E179" i="40"/>
  <c r="E180" i="40"/>
  <c r="E181" i="40"/>
  <c r="E182" i="40"/>
  <c r="E183" i="40"/>
  <c r="E184" i="40"/>
  <c r="E185" i="40"/>
  <c r="E186" i="40"/>
  <c r="E188" i="40"/>
  <c r="E189" i="40"/>
  <c r="E190" i="40"/>
  <c r="E191" i="40"/>
  <c r="E192" i="40"/>
  <c r="E193" i="40"/>
  <c r="E194" i="40"/>
  <c r="E195" i="40"/>
  <c r="E196" i="40"/>
  <c r="E197" i="40"/>
  <c r="E198" i="40"/>
  <c r="E199" i="40"/>
  <c r="E200" i="40"/>
  <c r="E201" i="40"/>
  <c r="E202" i="40"/>
  <c r="E203" i="40"/>
  <c r="E204" i="40"/>
  <c r="E205" i="40"/>
  <c r="E206" i="40"/>
  <c r="E208" i="40"/>
  <c r="E209" i="40"/>
  <c r="E210" i="40"/>
  <c r="E211" i="40"/>
  <c r="E212" i="40"/>
  <c r="E213" i="40"/>
  <c r="E214" i="40"/>
  <c r="E215" i="40"/>
  <c r="E216" i="40"/>
  <c r="E217" i="40"/>
  <c r="E218" i="40"/>
  <c r="E219" i="40"/>
  <c r="E220" i="40"/>
  <c r="E221" i="40"/>
  <c r="E222" i="40"/>
  <c r="E223" i="40"/>
  <c r="E224" i="40"/>
  <c r="E225" i="40"/>
  <c r="E226" i="40"/>
  <c r="E228" i="40"/>
  <c r="E229" i="40"/>
  <c r="E230" i="40"/>
  <c r="E231" i="40"/>
  <c r="E232" i="40"/>
  <c r="E233" i="40"/>
  <c r="E234" i="40"/>
  <c r="E235" i="40"/>
  <c r="E236" i="40"/>
  <c r="E237" i="40"/>
  <c r="E238" i="40"/>
  <c r="E239" i="40"/>
  <c r="E240" i="40"/>
  <c r="E241" i="40"/>
  <c r="E242" i="40"/>
  <c r="E243" i="40"/>
  <c r="E244" i="40"/>
  <c r="E245" i="40"/>
  <c r="E246" i="40"/>
  <c r="E248" i="40"/>
  <c r="E249" i="40"/>
  <c r="E250" i="40"/>
  <c r="E251" i="40"/>
  <c r="E252" i="40"/>
  <c r="E253" i="40"/>
  <c r="E254" i="40"/>
  <c r="E255" i="40"/>
  <c r="E256" i="40"/>
  <c r="E257" i="40"/>
  <c r="E258" i="40"/>
  <c r="E259" i="40"/>
  <c r="E260" i="40"/>
  <c r="E261" i="40"/>
  <c r="E262" i="40"/>
  <c r="E263" i="40"/>
  <c r="E264" i="40"/>
  <c r="E265" i="40"/>
  <c r="E266" i="40"/>
  <c r="E268" i="40"/>
  <c r="E269" i="40"/>
  <c r="E270" i="40"/>
  <c r="E271" i="40"/>
  <c r="E272" i="40"/>
  <c r="E273" i="40"/>
  <c r="E274" i="40"/>
  <c r="E275" i="40"/>
  <c r="E276" i="40"/>
  <c r="E277" i="40"/>
  <c r="E278" i="40"/>
  <c r="E279" i="40"/>
  <c r="E280" i="40"/>
  <c r="E281" i="40"/>
  <c r="E282" i="40"/>
  <c r="E283" i="40"/>
  <c r="E284" i="40"/>
  <c r="E285" i="40"/>
  <c r="E286" i="40"/>
  <c r="E288" i="40"/>
  <c r="E289" i="40"/>
  <c r="E290" i="40"/>
  <c r="E291" i="40"/>
  <c r="E292" i="40"/>
  <c r="E293" i="40"/>
  <c r="E294" i="40"/>
  <c r="E295" i="40"/>
  <c r="E296" i="40"/>
  <c r="E297" i="40"/>
  <c r="E298" i="40"/>
  <c r="E299" i="40"/>
  <c r="E300" i="40"/>
  <c r="E301" i="40"/>
  <c r="E302" i="40"/>
  <c r="E303" i="40"/>
  <c r="E304" i="40"/>
  <c r="E305" i="40"/>
  <c r="E306" i="40"/>
  <c r="E308" i="40"/>
  <c r="E309" i="40"/>
  <c r="E310" i="40"/>
  <c r="E311" i="40"/>
  <c r="E312" i="40"/>
  <c r="E313" i="40"/>
  <c r="E314" i="40"/>
  <c r="E315" i="40"/>
  <c r="E316" i="40"/>
  <c r="E317" i="40"/>
  <c r="E318" i="40"/>
  <c r="E319" i="40"/>
  <c r="E320" i="40"/>
  <c r="E321" i="40"/>
  <c r="E322" i="40"/>
  <c r="E323" i="40"/>
  <c r="E324" i="40"/>
  <c r="E325" i="40"/>
  <c r="E326" i="40"/>
  <c r="E328" i="40"/>
  <c r="E329" i="40"/>
  <c r="E330" i="40"/>
  <c r="E331" i="40"/>
  <c r="E332" i="40"/>
  <c r="E333" i="40"/>
  <c r="E334" i="40"/>
  <c r="E335" i="40"/>
  <c r="E336" i="40"/>
  <c r="E337" i="40"/>
  <c r="E338" i="40"/>
  <c r="E339" i="40"/>
  <c r="E340" i="40"/>
  <c r="E341" i="40"/>
  <c r="E342" i="40"/>
  <c r="E343" i="40"/>
  <c r="E344" i="40"/>
  <c r="E345" i="40"/>
  <c r="E346" i="40"/>
  <c r="E348" i="40"/>
  <c r="E349" i="40"/>
  <c r="E350" i="40"/>
  <c r="E351" i="40"/>
  <c r="E352" i="40"/>
  <c r="E353" i="40"/>
  <c r="E354" i="40"/>
  <c r="E355" i="40"/>
  <c r="E356" i="40"/>
  <c r="E357" i="40"/>
  <c r="E358" i="40"/>
  <c r="E359" i="40"/>
  <c r="E360" i="40"/>
  <c r="E361" i="40"/>
  <c r="E362" i="40"/>
  <c r="E363" i="40"/>
  <c r="E364" i="40"/>
  <c r="E365" i="40"/>
  <c r="E366" i="40"/>
  <c r="E368" i="40"/>
  <c r="E369" i="40"/>
  <c r="E370" i="40"/>
  <c r="E371" i="40"/>
  <c r="E372" i="40"/>
  <c r="E373" i="40"/>
  <c r="E374" i="40"/>
  <c r="E375" i="40"/>
  <c r="E376" i="40"/>
  <c r="E377" i="40"/>
  <c r="E378" i="40"/>
  <c r="E379" i="40"/>
  <c r="E380" i="40"/>
  <c r="E381" i="40"/>
  <c r="E382" i="40"/>
  <c r="E383" i="40"/>
  <c r="E384" i="40"/>
  <c r="E385" i="40"/>
  <c r="E386" i="40"/>
  <c r="E388" i="40"/>
  <c r="E389" i="40"/>
  <c r="E390" i="40"/>
  <c r="E391" i="40"/>
  <c r="E392" i="40"/>
  <c r="E393" i="40"/>
  <c r="E394" i="40"/>
  <c r="E395" i="40"/>
  <c r="E396" i="40"/>
  <c r="E397" i="40"/>
  <c r="E398" i="40"/>
  <c r="E399" i="40"/>
  <c r="E400" i="40"/>
  <c r="E401" i="40"/>
  <c r="E402" i="40"/>
  <c r="E403" i="40"/>
  <c r="E404" i="40"/>
  <c r="E405" i="40"/>
  <c r="E406" i="40"/>
  <c r="E408" i="40"/>
  <c r="E409" i="40"/>
  <c r="E410" i="40"/>
  <c r="E411" i="40"/>
  <c r="E412" i="40"/>
  <c r="E413" i="40"/>
  <c r="E414" i="40"/>
  <c r="E415" i="40"/>
  <c r="E416" i="40"/>
  <c r="E417" i="40"/>
  <c r="E418" i="40"/>
  <c r="E419" i="40"/>
  <c r="E420" i="40"/>
  <c r="E421" i="40"/>
  <c r="E422" i="40"/>
  <c r="E423" i="40"/>
  <c r="E424" i="40"/>
  <c r="E425" i="40"/>
  <c r="E426" i="40"/>
  <c r="E428" i="40"/>
  <c r="E429" i="40"/>
  <c r="E430" i="40"/>
  <c r="E431" i="40"/>
  <c r="E432" i="40"/>
  <c r="E433" i="40"/>
  <c r="E434" i="40"/>
  <c r="E435" i="40"/>
  <c r="E436" i="40"/>
  <c r="E437" i="40"/>
  <c r="E438" i="40"/>
  <c r="E439" i="40"/>
  <c r="E440" i="40"/>
  <c r="C441" i="40"/>
  <c r="E441" i="40" s="1"/>
  <c r="E107" i="48" l="1"/>
  <c r="L21" i="59"/>
  <c r="E227" i="6"/>
  <c r="M22" i="59"/>
  <c r="E47" i="15"/>
  <c r="O12" i="59"/>
  <c r="E127" i="12"/>
  <c r="P21" i="59"/>
  <c r="E207" i="48"/>
  <c r="L26" i="59"/>
  <c r="E147" i="48"/>
  <c r="L23" i="59"/>
  <c r="E207" i="6"/>
  <c r="M21" i="59"/>
  <c r="E87" i="15"/>
  <c r="O14" i="59"/>
  <c r="E107" i="12"/>
  <c r="P15" i="59"/>
  <c r="E47" i="12"/>
  <c r="P12" i="59"/>
  <c r="E147" i="16"/>
  <c r="Q25" i="59"/>
  <c r="E427" i="40"/>
  <c r="I39" i="59"/>
  <c r="E367" i="40"/>
  <c r="I34" i="59"/>
  <c r="E307" i="40"/>
  <c r="I31" i="59"/>
  <c r="E247" i="40"/>
  <c r="I25" i="59"/>
  <c r="E187" i="40"/>
  <c r="I22" i="59"/>
  <c r="E127" i="40"/>
  <c r="I15" i="59"/>
  <c r="E67" i="40"/>
  <c r="I12" i="59"/>
  <c r="E7" i="40"/>
  <c r="I5" i="59"/>
  <c r="E127" i="17"/>
  <c r="J24" i="59"/>
  <c r="E67" i="17"/>
  <c r="J21" i="59"/>
  <c r="E7" i="17"/>
  <c r="J5" i="59"/>
  <c r="E147" i="11"/>
  <c r="K24" i="59"/>
  <c r="E87" i="11"/>
  <c r="K21" i="59"/>
  <c r="E27" i="11"/>
  <c r="K11" i="59"/>
  <c r="E127" i="23"/>
  <c r="AC16" i="59"/>
  <c r="E67" i="23"/>
  <c r="AC13" i="59"/>
  <c r="E7" i="23"/>
  <c r="AC5" i="59"/>
  <c r="E47" i="41"/>
  <c r="AD12" i="59"/>
  <c r="E227" i="7"/>
  <c r="AE30" i="59"/>
  <c r="E87" i="7"/>
  <c r="AE11" i="59"/>
  <c r="E7" i="7"/>
  <c r="AE5" i="59"/>
  <c r="E227" i="48"/>
  <c r="L30" i="59"/>
  <c r="E47" i="48"/>
  <c r="L7" i="59"/>
  <c r="E107" i="6"/>
  <c r="M14" i="59"/>
  <c r="E47" i="13"/>
  <c r="N12" i="59"/>
  <c r="E107" i="15"/>
  <c r="O21" i="59"/>
  <c r="E247" i="12"/>
  <c r="P27" i="59"/>
  <c r="E187" i="12"/>
  <c r="P24" i="59"/>
  <c r="E27" i="48"/>
  <c r="L6" i="59"/>
  <c r="E87" i="6"/>
  <c r="M13" i="59"/>
  <c r="E87" i="13"/>
  <c r="N14" i="59"/>
  <c r="E27" i="13"/>
  <c r="N11" i="59"/>
  <c r="E227" i="12"/>
  <c r="P26" i="59"/>
  <c r="E167" i="12"/>
  <c r="P23" i="59"/>
  <c r="E87" i="16"/>
  <c r="Q22" i="59"/>
  <c r="E107" i="14"/>
  <c r="R21" i="59"/>
  <c r="E47" i="14"/>
  <c r="R11" i="59"/>
  <c r="E67" i="19"/>
  <c r="U13" i="59"/>
  <c r="E7" i="19"/>
  <c r="U5" i="59"/>
  <c r="E27" i="18"/>
  <c r="V11" i="59"/>
  <c r="E107" i="50"/>
  <c r="AA22" i="59"/>
  <c r="E47" i="20"/>
  <c r="AB12" i="59"/>
  <c r="E187" i="48"/>
  <c r="L25" i="59"/>
  <c r="E127" i="48"/>
  <c r="L22" i="59"/>
  <c r="E67" i="48"/>
  <c r="L11" i="59"/>
  <c r="E7" i="48"/>
  <c r="L5" i="59"/>
  <c r="E247" i="6"/>
  <c r="M23" i="59"/>
  <c r="E187" i="6"/>
  <c r="M18" i="59"/>
  <c r="E127" i="6"/>
  <c r="M15" i="59"/>
  <c r="E67" i="6"/>
  <c r="M12" i="59"/>
  <c r="E7" i="6"/>
  <c r="M5" i="59"/>
  <c r="E67" i="13"/>
  <c r="N13" i="59"/>
  <c r="E7" i="13"/>
  <c r="N5" i="59"/>
  <c r="E67" i="15"/>
  <c r="O13" i="59"/>
  <c r="E7" i="15"/>
  <c r="O5" i="59"/>
  <c r="E207" i="12"/>
  <c r="P25" i="59"/>
  <c r="E147" i="12"/>
  <c r="P22" i="59"/>
  <c r="E87" i="12"/>
  <c r="P14" i="59"/>
  <c r="E27" i="12"/>
  <c r="P11" i="59"/>
  <c r="E127" i="16"/>
  <c r="Q24" i="59"/>
  <c r="E67" i="16"/>
  <c r="Q21" i="59"/>
  <c r="E7" i="16"/>
  <c r="Q5" i="59"/>
  <c r="E87" i="14"/>
  <c r="R13" i="59"/>
  <c r="E27" i="14"/>
  <c r="R6" i="59"/>
  <c r="E167" i="19"/>
  <c r="U22" i="59"/>
  <c r="E107" i="19"/>
  <c r="U15" i="59"/>
  <c r="E47" i="19"/>
  <c r="U12" i="59"/>
  <c r="E187" i="18"/>
  <c r="V26" i="59"/>
  <c r="E127" i="18"/>
  <c r="V23" i="59"/>
  <c r="E67" i="18"/>
  <c r="V13" i="59"/>
  <c r="E7" i="18"/>
  <c r="V5" i="59"/>
  <c r="E87" i="50"/>
  <c r="AA21" i="59"/>
  <c r="E27" i="50"/>
  <c r="AA11" i="59"/>
  <c r="E87" i="20"/>
  <c r="AB21" i="59"/>
  <c r="E27" i="20"/>
  <c r="AB11" i="59"/>
  <c r="E167" i="48"/>
  <c r="L24" i="59"/>
  <c r="E167" i="6"/>
  <c r="M17" i="59"/>
  <c r="E47" i="6"/>
  <c r="M11" i="59"/>
  <c r="E7" i="12"/>
  <c r="P5" i="59"/>
  <c r="E87" i="48"/>
  <c r="L12" i="59"/>
  <c r="E267" i="6"/>
  <c r="M24" i="59"/>
  <c r="E147" i="6"/>
  <c r="M16" i="59"/>
  <c r="E27" i="6"/>
  <c r="M6" i="59"/>
  <c r="E27" i="15"/>
  <c r="O11" i="59"/>
  <c r="E27" i="16"/>
  <c r="Q11" i="59"/>
  <c r="E187" i="19"/>
  <c r="U23" i="59"/>
  <c r="E127" i="19"/>
  <c r="U16" i="59"/>
  <c r="E147" i="18"/>
  <c r="V24" i="59"/>
  <c r="E87" i="18"/>
  <c r="V21" i="59"/>
  <c r="E47" i="50"/>
  <c r="AA12" i="59"/>
  <c r="E107" i="20"/>
  <c r="AB22" i="59"/>
  <c r="E407" i="40"/>
  <c r="I38" i="59"/>
  <c r="E347" i="40"/>
  <c r="I33" i="59"/>
  <c r="E287" i="40"/>
  <c r="I30" i="59"/>
  <c r="E227" i="40"/>
  <c r="I24" i="59"/>
  <c r="E167" i="40"/>
  <c r="I21" i="59"/>
  <c r="E107" i="40"/>
  <c r="I14" i="59"/>
  <c r="E47" i="40"/>
  <c r="I11" i="59"/>
  <c r="E167" i="17"/>
  <c r="J26" i="59"/>
  <c r="E107" i="17"/>
  <c r="J23" i="59"/>
  <c r="E47" i="17"/>
  <c r="J12" i="59"/>
  <c r="E187" i="11"/>
  <c r="K26" i="59"/>
  <c r="E127" i="11"/>
  <c r="K23" i="59"/>
  <c r="E67" i="11"/>
  <c r="K13" i="59"/>
  <c r="E7" i="11"/>
  <c r="K5" i="59"/>
  <c r="E107" i="23"/>
  <c r="AC15" i="59"/>
  <c r="E47" i="23"/>
  <c r="AC12" i="59"/>
  <c r="E87" i="41"/>
  <c r="AD21" i="59"/>
  <c r="E27" i="41"/>
  <c r="AD11" i="59"/>
  <c r="E207" i="7"/>
  <c r="AE22" i="59"/>
  <c r="E127" i="7"/>
  <c r="AE13" i="59"/>
  <c r="E47" i="7"/>
  <c r="AE7" i="59"/>
  <c r="E287" i="6"/>
  <c r="M30" i="59"/>
  <c r="E107" i="13"/>
  <c r="N21" i="59"/>
  <c r="E67" i="12"/>
  <c r="P13" i="59"/>
  <c r="E107" i="16"/>
  <c r="Q23" i="59"/>
  <c r="E47" i="16"/>
  <c r="Q12" i="59"/>
  <c r="E127" i="14"/>
  <c r="R22" i="59"/>
  <c r="E67" i="14"/>
  <c r="R12" i="59"/>
  <c r="E7" i="14"/>
  <c r="R5" i="59"/>
  <c r="E147" i="19"/>
  <c r="U21" i="59"/>
  <c r="E87" i="19"/>
  <c r="U14" i="59"/>
  <c r="E27" i="19"/>
  <c r="U11" i="59"/>
  <c r="E167" i="18"/>
  <c r="V25" i="59"/>
  <c r="E107" i="18"/>
  <c r="V22" i="59"/>
  <c r="E47" i="18"/>
  <c r="V12" i="59"/>
  <c r="E127" i="50"/>
  <c r="AA23" i="59"/>
  <c r="E67" i="50"/>
  <c r="AA13" i="59"/>
  <c r="E7" i="50"/>
  <c r="AA5" i="59"/>
  <c r="E67" i="20"/>
  <c r="AB13" i="59"/>
  <c r="E7" i="20"/>
  <c r="AB5" i="59"/>
  <c r="E387" i="40"/>
  <c r="I37" i="59"/>
  <c r="E327" i="40"/>
  <c r="I32" i="59"/>
  <c r="E267" i="40"/>
  <c r="I26" i="59"/>
  <c r="E207" i="40"/>
  <c r="I23" i="59"/>
  <c r="E147" i="40"/>
  <c r="I16" i="59"/>
  <c r="E87" i="40"/>
  <c r="I13" i="59"/>
  <c r="E27" i="40"/>
  <c r="I6" i="59"/>
  <c r="E147" i="17"/>
  <c r="J25" i="59"/>
  <c r="E87" i="17"/>
  <c r="J22" i="59"/>
  <c r="E27" i="17"/>
  <c r="J11" i="59"/>
  <c r="E167" i="11"/>
  <c r="K25" i="59"/>
  <c r="E107" i="11"/>
  <c r="K22" i="59"/>
  <c r="E47" i="11"/>
  <c r="K12" i="59"/>
  <c r="E147" i="23"/>
  <c r="AC21" i="59"/>
  <c r="E87" i="23"/>
  <c r="AC14" i="59"/>
  <c r="E27" i="23"/>
  <c r="AC11" i="59"/>
  <c r="E67" i="41"/>
  <c r="AD13" i="59"/>
  <c r="E7" i="41"/>
  <c r="AD5" i="59"/>
  <c r="E187" i="7"/>
  <c r="AE14" i="59"/>
  <c r="AE21" i="59"/>
  <c r="E107" i="7"/>
  <c r="AE12" i="59"/>
  <c r="E27" i="7"/>
  <c r="AE6" i="59"/>
  <c r="E143" i="7"/>
  <c r="AE14" i="31"/>
  <c r="E43" i="41"/>
  <c r="AD12" i="31"/>
  <c r="E43" i="23"/>
  <c r="AC12" i="31"/>
  <c r="E43" i="50"/>
  <c r="AA12" i="31"/>
  <c r="E43" i="18"/>
  <c r="V12" i="31"/>
  <c r="E43" i="19"/>
  <c r="U12" i="31"/>
  <c r="E43" i="14"/>
  <c r="R11" i="31"/>
  <c r="E43" i="16"/>
  <c r="Q12" i="31"/>
  <c r="E43" i="12"/>
  <c r="P12" i="31"/>
  <c r="E43" i="15"/>
  <c r="O12" i="31"/>
  <c r="E43" i="13"/>
  <c r="N12" i="31"/>
  <c r="E43" i="6"/>
  <c r="M11" i="31"/>
  <c r="E43" i="11"/>
  <c r="K12" i="31"/>
  <c r="E43" i="17"/>
  <c r="J12" i="31"/>
  <c r="E43" i="40"/>
  <c r="I11" i="31"/>
  <c r="G20" i="2" l="1"/>
  <c r="F20" i="2" l="1"/>
  <c r="F10" i="2"/>
  <c r="F29" i="2"/>
  <c r="F4" i="2"/>
  <c r="D3901" i="26"/>
  <c r="C3901" i="26"/>
  <c r="D3900" i="26"/>
  <c r="C3900" i="26"/>
  <c r="D3899" i="26"/>
  <c r="C3899" i="26"/>
  <c r="D3898" i="26"/>
  <c r="C3898" i="26"/>
  <c r="D3897" i="26"/>
  <c r="C3897" i="26"/>
  <c r="D3896" i="26"/>
  <c r="C3896" i="26"/>
  <c r="D3895" i="26"/>
  <c r="C3895" i="26"/>
  <c r="D3894" i="26"/>
  <c r="C3894" i="26"/>
  <c r="D3893" i="26"/>
  <c r="C3893" i="26"/>
  <c r="D3892" i="26"/>
  <c r="C3892" i="26"/>
  <c r="D3891" i="26"/>
  <c r="C3891" i="26"/>
  <c r="D3890" i="26"/>
  <c r="C3890" i="26"/>
  <c r="D3889" i="26"/>
  <c r="C3889" i="26"/>
  <c r="D3888" i="26"/>
  <c r="C3888" i="26"/>
  <c r="D3887" i="26"/>
  <c r="C3887" i="26"/>
  <c r="D3886" i="26"/>
  <c r="C3886" i="26"/>
  <c r="D3885" i="26"/>
  <c r="C3885" i="26"/>
  <c r="D3884" i="26"/>
  <c r="C3884" i="26"/>
  <c r="D3883" i="26"/>
  <c r="C3883" i="26"/>
  <c r="D3882" i="26"/>
  <c r="C3882" i="26"/>
  <c r="B3882" i="26"/>
  <c r="D3881" i="26"/>
  <c r="C3881" i="26"/>
  <c r="D3880" i="26"/>
  <c r="C3880" i="26"/>
  <c r="D3879" i="26"/>
  <c r="C3879" i="26"/>
  <c r="D3878" i="26"/>
  <c r="C3878" i="26"/>
  <c r="D3877" i="26"/>
  <c r="C3877" i="26"/>
  <c r="D3876" i="26"/>
  <c r="C3876" i="26"/>
  <c r="D3875" i="26"/>
  <c r="C3875" i="26"/>
  <c r="D3874" i="26"/>
  <c r="C3874" i="26"/>
  <c r="D3873" i="26"/>
  <c r="C3873" i="26"/>
  <c r="D3872" i="26"/>
  <c r="C3872" i="26"/>
  <c r="D3871" i="26"/>
  <c r="C3871" i="26"/>
  <c r="D3870" i="26"/>
  <c r="C3870" i="26"/>
  <c r="D3869" i="26"/>
  <c r="C3869" i="26"/>
  <c r="D3868" i="26"/>
  <c r="C3868" i="26"/>
  <c r="D3867" i="26"/>
  <c r="C3867" i="26"/>
  <c r="D3866" i="26"/>
  <c r="C3866" i="26"/>
  <c r="D3865" i="26"/>
  <c r="C3865" i="26"/>
  <c r="D3864" i="26"/>
  <c r="C3864" i="26"/>
  <c r="D3863" i="26"/>
  <c r="C3863" i="26"/>
  <c r="D3862" i="26"/>
  <c r="C3862" i="26"/>
  <c r="B3862" i="26"/>
  <c r="D3861" i="26"/>
  <c r="C3861" i="26"/>
  <c r="D3860" i="26"/>
  <c r="C3860" i="26"/>
  <c r="D3859" i="26"/>
  <c r="C3859" i="26"/>
  <c r="D3858" i="26"/>
  <c r="C3858" i="26"/>
  <c r="D3857" i="26"/>
  <c r="C3857" i="26"/>
  <c r="D3856" i="26"/>
  <c r="C3856" i="26"/>
  <c r="D3855" i="26"/>
  <c r="C3855" i="26"/>
  <c r="D3854" i="26"/>
  <c r="C3854" i="26"/>
  <c r="D3853" i="26"/>
  <c r="C3853" i="26"/>
  <c r="D3852" i="26"/>
  <c r="C3852" i="26"/>
  <c r="D3851" i="26"/>
  <c r="C3851" i="26"/>
  <c r="D3850" i="26"/>
  <c r="C3850" i="26"/>
  <c r="D3849" i="26"/>
  <c r="C3849" i="26"/>
  <c r="D3848" i="26"/>
  <c r="C3848" i="26"/>
  <c r="D3847" i="26"/>
  <c r="C3847" i="26"/>
  <c r="D3846" i="26"/>
  <c r="C3846" i="26"/>
  <c r="D3845" i="26"/>
  <c r="C3845" i="26"/>
  <c r="D3844" i="26"/>
  <c r="C3844" i="26"/>
  <c r="D3843" i="26"/>
  <c r="C3843" i="26"/>
  <c r="D3842" i="26"/>
  <c r="C3842" i="26"/>
  <c r="B3842" i="26"/>
  <c r="D3841" i="26"/>
  <c r="C3841" i="26"/>
  <c r="D3840" i="26"/>
  <c r="C3840" i="26"/>
  <c r="D3839" i="26"/>
  <c r="C3839" i="26"/>
  <c r="D3838" i="26"/>
  <c r="C3838" i="26"/>
  <c r="D3837" i="26"/>
  <c r="C3837" i="26"/>
  <c r="D3836" i="26"/>
  <c r="C3836" i="26"/>
  <c r="D3835" i="26"/>
  <c r="C3835" i="26"/>
  <c r="D3834" i="26"/>
  <c r="C3834" i="26"/>
  <c r="D3833" i="26"/>
  <c r="C3833" i="26"/>
  <c r="D3832" i="26"/>
  <c r="C3832" i="26"/>
  <c r="D3831" i="26"/>
  <c r="C3831" i="26"/>
  <c r="D3830" i="26"/>
  <c r="C3830" i="26"/>
  <c r="D3829" i="26"/>
  <c r="C3829" i="26"/>
  <c r="D3828" i="26"/>
  <c r="C3828" i="26"/>
  <c r="D3827" i="26"/>
  <c r="C3827" i="26"/>
  <c r="D3826" i="26"/>
  <c r="C3826" i="26"/>
  <c r="D3825" i="26"/>
  <c r="C3825" i="26"/>
  <c r="D3824" i="26"/>
  <c r="C3824" i="26"/>
  <c r="D3823" i="26"/>
  <c r="C3823" i="26"/>
  <c r="D3822" i="26"/>
  <c r="C3822" i="26"/>
  <c r="B3822" i="26"/>
  <c r="D3821" i="26"/>
  <c r="C3821" i="26"/>
  <c r="D3820" i="26"/>
  <c r="C3820" i="26"/>
  <c r="D3819" i="26"/>
  <c r="C3819" i="26"/>
  <c r="D3818" i="26"/>
  <c r="C3818" i="26"/>
  <c r="D3817" i="26"/>
  <c r="C3817" i="26"/>
  <c r="D3816" i="26"/>
  <c r="C3816" i="26"/>
  <c r="D3815" i="26"/>
  <c r="C3815" i="26"/>
  <c r="D3814" i="26"/>
  <c r="C3814" i="26"/>
  <c r="D3813" i="26"/>
  <c r="C3813" i="26"/>
  <c r="D3812" i="26"/>
  <c r="C3812" i="26"/>
  <c r="D3811" i="26"/>
  <c r="C3811" i="26"/>
  <c r="D3810" i="26"/>
  <c r="C3810" i="26"/>
  <c r="D3809" i="26"/>
  <c r="C3809" i="26"/>
  <c r="D3808" i="26"/>
  <c r="C3808" i="26"/>
  <c r="D3807" i="26"/>
  <c r="C3807" i="26"/>
  <c r="D3806" i="26"/>
  <c r="C3806" i="26"/>
  <c r="D3805" i="26"/>
  <c r="C3805" i="26"/>
  <c r="D3804" i="26"/>
  <c r="C3804" i="26"/>
  <c r="D3803" i="26"/>
  <c r="C3803" i="26"/>
  <c r="D3802" i="26"/>
  <c r="C3802" i="26"/>
  <c r="B3802" i="26"/>
  <c r="D3801" i="26"/>
  <c r="C3801" i="26"/>
  <c r="D3800" i="26"/>
  <c r="C3800" i="26"/>
  <c r="D3799" i="26"/>
  <c r="C3799" i="26"/>
  <c r="D3798" i="26"/>
  <c r="C3798" i="26"/>
  <c r="D3797" i="26"/>
  <c r="C3797" i="26"/>
  <c r="D3796" i="26"/>
  <c r="C3796" i="26"/>
  <c r="D3795" i="26"/>
  <c r="C3795" i="26"/>
  <c r="D3794" i="26"/>
  <c r="C3794" i="26"/>
  <c r="D3793" i="26"/>
  <c r="C3793" i="26"/>
  <c r="D3792" i="26"/>
  <c r="C3792" i="26"/>
  <c r="D3791" i="26"/>
  <c r="C3791" i="26"/>
  <c r="D3790" i="26"/>
  <c r="C3790" i="26"/>
  <c r="D3789" i="26"/>
  <c r="C3789" i="26"/>
  <c r="D3788" i="26"/>
  <c r="C3788" i="26"/>
  <c r="D3787" i="26"/>
  <c r="C3787" i="26"/>
  <c r="D3786" i="26"/>
  <c r="C3786" i="26"/>
  <c r="D3785" i="26"/>
  <c r="C3785" i="26"/>
  <c r="D3784" i="26"/>
  <c r="C3784" i="26"/>
  <c r="D3783" i="26"/>
  <c r="C3783" i="26"/>
  <c r="D3782" i="26"/>
  <c r="C3782" i="26"/>
  <c r="B3782" i="26"/>
  <c r="D3781" i="26"/>
  <c r="C3781" i="26"/>
  <c r="D3780" i="26"/>
  <c r="C3780" i="26"/>
  <c r="D3779" i="26"/>
  <c r="C3779" i="26"/>
  <c r="D3778" i="26"/>
  <c r="C3778" i="26"/>
  <c r="D3777" i="26"/>
  <c r="C3777" i="26"/>
  <c r="D3776" i="26"/>
  <c r="C3776" i="26"/>
  <c r="D3775" i="26"/>
  <c r="C3775" i="26"/>
  <c r="D3774" i="26"/>
  <c r="C3774" i="26"/>
  <c r="D3773" i="26"/>
  <c r="C3773" i="26"/>
  <c r="D3772" i="26"/>
  <c r="C3772" i="26"/>
  <c r="D3771" i="26"/>
  <c r="C3771" i="26"/>
  <c r="D3770" i="26"/>
  <c r="C3770" i="26"/>
  <c r="D3769" i="26"/>
  <c r="C3769" i="26"/>
  <c r="D3768" i="26"/>
  <c r="C3768" i="26"/>
  <c r="D3767" i="26"/>
  <c r="C3767" i="26"/>
  <c r="D3766" i="26"/>
  <c r="C3766" i="26"/>
  <c r="D3765" i="26"/>
  <c r="C3765" i="26"/>
  <c r="D3764" i="26"/>
  <c r="C3764" i="26"/>
  <c r="D3763" i="26"/>
  <c r="C3763" i="26"/>
  <c r="D3762" i="26"/>
  <c r="C3762" i="26"/>
  <c r="B3762" i="26"/>
  <c r="D3761" i="26"/>
  <c r="C3761" i="26"/>
  <c r="D3760" i="26"/>
  <c r="C3760" i="26"/>
  <c r="D3759" i="26"/>
  <c r="C3759" i="26"/>
  <c r="D3758" i="26"/>
  <c r="C3758" i="26"/>
  <c r="D3757" i="26"/>
  <c r="C3757" i="26"/>
  <c r="D3756" i="26"/>
  <c r="C3756" i="26"/>
  <c r="D3755" i="26"/>
  <c r="C3755" i="26"/>
  <c r="D3754" i="26"/>
  <c r="C3754" i="26"/>
  <c r="D3753" i="26"/>
  <c r="C3753" i="26"/>
  <c r="D3752" i="26"/>
  <c r="C3752" i="26"/>
  <c r="D3751" i="26"/>
  <c r="C3751" i="26"/>
  <c r="D3750" i="26"/>
  <c r="C3750" i="26"/>
  <c r="D3749" i="26"/>
  <c r="C3749" i="26"/>
  <c r="D3748" i="26"/>
  <c r="C3748" i="26"/>
  <c r="D3747" i="26"/>
  <c r="C3747" i="26"/>
  <c r="D3746" i="26"/>
  <c r="C3746" i="26"/>
  <c r="D3745" i="26"/>
  <c r="C3745" i="26"/>
  <c r="D3744" i="26"/>
  <c r="C3744" i="26"/>
  <c r="D3743" i="26"/>
  <c r="C3743" i="26"/>
  <c r="D3742" i="26"/>
  <c r="C3742" i="26"/>
  <c r="B3742" i="26"/>
  <c r="D3741" i="26"/>
  <c r="C3741" i="26"/>
  <c r="D3740" i="26"/>
  <c r="C3740" i="26"/>
  <c r="D3739" i="26"/>
  <c r="C3739" i="26"/>
  <c r="D3738" i="26"/>
  <c r="C3738" i="26"/>
  <c r="D3737" i="26"/>
  <c r="C3737" i="26"/>
  <c r="D3736" i="26"/>
  <c r="C3736" i="26"/>
  <c r="D3735" i="26"/>
  <c r="C3735" i="26"/>
  <c r="D3734" i="26"/>
  <c r="C3734" i="26"/>
  <c r="D3733" i="26"/>
  <c r="C3733" i="26"/>
  <c r="D3732" i="26"/>
  <c r="C3732" i="26"/>
  <c r="D3731" i="26"/>
  <c r="C3731" i="26"/>
  <c r="D3730" i="26"/>
  <c r="C3730" i="26"/>
  <c r="D3729" i="26"/>
  <c r="C3729" i="26"/>
  <c r="D3728" i="26"/>
  <c r="C3728" i="26"/>
  <c r="D3727" i="26"/>
  <c r="C3727" i="26"/>
  <c r="D3726" i="26"/>
  <c r="C3726" i="26"/>
  <c r="D3725" i="26"/>
  <c r="C3725" i="26"/>
  <c r="D3724" i="26"/>
  <c r="C3724" i="26"/>
  <c r="D3723" i="26"/>
  <c r="C3723" i="26"/>
  <c r="D3722" i="26"/>
  <c r="C3722" i="26"/>
  <c r="B3722" i="26"/>
  <c r="D3721" i="26"/>
  <c r="C3721" i="26"/>
  <c r="D3720" i="26"/>
  <c r="C3720" i="26"/>
  <c r="D3719" i="26"/>
  <c r="C3719" i="26"/>
  <c r="D3718" i="26"/>
  <c r="C3718" i="26"/>
  <c r="D3717" i="26"/>
  <c r="C3717" i="26"/>
  <c r="D3716" i="26"/>
  <c r="C3716" i="26"/>
  <c r="D3715" i="26"/>
  <c r="C3715" i="26"/>
  <c r="D3714" i="26"/>
  <c r="C3714" i="26"/>
  <c r="D3713" i="26"/>
  <c r="C3713" i="26"/>
  <c r="D3712" i="26"/>
  <c r="C3712" i="26"/>
  <c r="D3711" i="26"/>
  <c r="C3711" i="26"/>
  <c r="D3710" i="26"/>
  <c r="C3710" i="26"/>
  <c r="D3709" i="26"/>
  <c r="C3709" i="26"/>
  <c r="D3708" i="26"/>
  <c r="C3708" i="26"/>
  <c r="D3707" i="26"/>
  <c r="C3707" i="26"/>
  <c r="D3706" i="26"/>
  <c r="C3706" i="26"/>
  <c r="D3705" i="26"/>
  <c r="C3705" i="26"/>
  <c r="D3704" i="26"/>
  <c r="C3704" i="26"/>
  <c r="D3703" i="26"/>
  <c r="C3703" i="26"/>
  <c r="D3702" i="26"/>
  <c r="C3702" i="26"/>
  <c r="B3702" i="26"/>
  <c r="D3701" i="26"/>
  <c r="C3701" i="26"/>
  <c r="D3700" i="26"/>
  <c r="C3700" i="26"/>
  <c r="D3699" i="26"/>
  <c r="C3699" i="26"/>
  <c r="D3698" i="26"/>
  <c r="C3698" i="26"/>
  <c r="D3697" i="26"/>
  <c r="C3697" i="26"/>
  <c r="D3696" i="26"/>
  <c r="C3696" i="26"/>
  <c r="D3695" i="26"/>
  <c r="C3695" i="26"/>
  <c r="D3694" i="26"/>
  <c r="C3694" i="26"/>
  <c r="D3693" i="26"/>
  <c r="C3693" i="26"/>
  <c r="D3692" i="26"/>
  <c r="C3692" i="26"/>
  <c r="D3691" i="26"/>
  <c r="C3691" i="26"/>
  <c r="D3690" i="26"/>
  <c r="C3690" i="26"/>
  <c r="D3689" i="26"/>
  <c r="C3689" i="26"/>
  <c r="D3688" i="26"/>
  <c r="C3688" i="26"/>
  <c r="D3687" i="26"/>
  <c r="C3687" i="26"/>
  <c r="D3686" i="26"/>
  <c r="C3686" i="26"/>
  <c r="D3685" i="26"/>
  <c r="C3685" i="26"/>
  <c r="D3684" i="26"/>
  <c r="C3684" i="26"/>
  <c r="D3683" i="26"/>
  <c r="C3683" i="26"/>
  <c r="D3682" i="26"/>
  <c r="C3682" i="26"/>
  <c r="B3682" i="26"/>
  <c r="D3681" i="26"/>
  <c r="C3681" i="26"/>
  <c r="D3680" i="26"/>
  <c r="C3680" i="26"/>
  <c r="D3679" i="26"/>
  <c r="C3679" i="26"/>
  <c r="D3678" i="26"/>
  <c r="C3678" i="26"/>
  <c r="D3677" i="26"/>
  <c r="C3677" i="26"/>
  <c r="D3676" i="26"/>
  <c r="C3676" i="26"/>
  <c r="D3675" i="26"/>
  <c r="C3675" i="26"/>
  <c r="D3674" i="26"/>
  <c r="C3674" i="26"/>
  <c r="D3673" i="26"/>
  <c r="C3673" i="26"/>
  <c r="D3672" i="26"/>
  <c r="C3672" i="26"/>
  <c r="D3671" i="26"/>
  <c r="C3671" i="26"/>
  <c r="D3670" i="26"/>
  <c r="C3670" i="26"/>
  <c r="D3669" i="26"/>
  <c r="C3669" i="26"/>
  <c r="D3668" i="26"/>
  <c r="C3668" i="26"/>
  <c r="D3667" i="26"/>
  <c r="C3667" i="26"/>
  <c r="D3666" i="26"/>
  <c r="C3666" i="26"/>
  <c r="D3665" i="26"/>
  <c r="C3665" i="26"/>
  <c r="D3664" i="26"/>
  <c r="C3664" i="26"/>
  <c r="D3663" i="26"/>
  <c r="C3663" i="26"/>
  <c r="D3662" i="26"/>
  <c r="C3662" i="26"/>
  <c r="B3662" i="26"/>
  <c r="D3661" i="26"/>
  <c r="C3661" i="26"/>
  <c r="D3660" i="26"/>
  <c r="C3660" i="26"/>
  <c r="D3659" i="26"/>
  <c r="C3659" i="26"/>
  <c r="D3658" i="26"/>
  <c r="C3658" i="26"/>
  <c r="D3657" i="26"/>
  <c r="C3657" i="26"/>
  <c r="D3656" i="26"/>
  <c r="C3656" i="26"/>
  <c r="D3655" i="26"/>
  <c r="C3655" i="26"/>
  <c r="D3654" i="26"/>
  <c r="C3654" i="26"/>
  <c r="D3653" i="26"/>
  <c r="C3653" i="26"/>
  <c r="D3652" i="26"/>
  <c r="C3652" i="26"/>
  <c r="D3651" i="26"/>
  <c r="C3651" i="26"/>
  <c r="D3650" i="26"/>
  <c r="C3650" i="26"/>
  <c r="D3649" i="26"/>
  <c r="C3649" i="26"/>
  <c r="D3648" i="26"/>
  <c r="C3648" i="26"/>
  <c r="D3647" i="26"/>
  <c r="C3647" i="26"/>
  <c r="D3646" i="26"/>
  <c r="C3646" i="26"/>
  <c r="D3645" i="26"/>
  <c r="C3645" i="26"/>
  <c r="D3644" i="26"/>
  <c r="C3644" i="26"/>
  <c r="D3643" i="26"/>
  <c r="C3643" i="26"/>
  <c r="D3642" i="26"/>
  <c r="C3642" i="26"/>
  <c r="B3642" i="26"/>
  <c r="D3641" i="26"/>
  <c r="C3641" i="26"/>
  <c r="D3640" i="26"/>
  <c r="C3640" i="26"/>
  <c r="D3639" i="26"/>
  <c r="C3639" i="26"/>
  <c r="D3638" i="26"/>
  <c r="C3638" i="26"/>
  <c r="D3637" i="26"/>
  <c r="C3637" i="26"/>
  <c r="D3636" i="26"/>
  <c r="C3636" i="26"/>
  <c r="D3635" i="26"/>
  <c r="C3635" i="26"/>
  <c r="D3634" i="26"/>
  <c r="C3634" i="26"/>
  <c r="D3633" i="26"/>
  <c r="C3633" i="26"/>
  <c r="D3632" i="26"/>
  <c r="C3632" i="26"/>
  <c r="D3631" i="26"/>
  <c r="C3631" i="26"/>
  <c r="D3630" i="26"/>
  <c r="C3630" i="26"/>
  <c r="D3629" i="26"/>
  <c r="C3629" i="26"/>
  <c r="D3628" i="26"/>
  <c r="C3628" i="26"/>
  <c r="D3627" i="26"/>
  <c r="C3627" i="26"/>
  <c r="D3626" i="26"/>
  <c r="C3626" i="26"/>
  <c r="D3625" i="26"/>
  <c r="C3625" i="26"/>
  <c r="D3624" i="26"/>
  <c r="C3624" i="26"/>
  <c r="D3623" i="26"/>
  <c r="C3623" i="26"/>
  <c r="D3622" i="26"/>
  <c r="C3622" i="26"/>
  <c r="B3622" i="26"/>
  <c r="D3621" i="26"/>
  <c r="C3621" i="26"/>
  <c r="D3620" i="26"/>
  <c r="C3620" i="26"/>
  <c r="D3619" i="26"/>
  <c r="C3619" i="26"/>
  <c r="D3618" i="26"/>
  <c r="C3618" i="26"/>
  <c r="D3617" i="26"/>
  <c r="C3617" i="26"/>
  <c r="D3616" i="26"/>
  <c r="C3616" i="26"/>
  <c r="D3615" i="26"/>
  <c r="C3615" i="26"/>
  <c r="D3614" i="26"/>
  <c r="C3614" i="26"/>
  <c r="D3613" i="26"/>
  <c r="C3613" i="26"/>
  <c r="D3612" i="26"/>
  <c r="C3612" i="26"/>
  <c r="D3611" i="26"/>
  <c r="C3611" i="26"/>
  <c r="D3610" i="26"/>
  <c r="C3610" i="26"/>
  <c r="D3609" i="26"/>
  <c r="C3609" i="26"/>
  <c r="D3608" i="26"/>
  <c r="C3608" i="26"/>
  <c r="D3607" i="26"/>
  <c r="C3607" i="26"/>
  <c r="D3606" i="26"/>
  <c r="C3606" i="26"/>
  <c r="D3605" i="26"/>
  <c r="C3605" i="26"/>
  <c r="D3604" i="26"/>
  <c r="C3604" i="26"/>
  <c r="D3603" i="26"/>
  <c r="C3603" i="26"/>
  <c r="D3602" i="26"/>
  <c r="C3602" i="26"/>
  <c r="B3602" i="26"/>
  <c r="D3601" i="26"/>
  <c r="C3601" i="26"/>
  <c r="D3600" i="26"/>
  <c r="C3600" i="26"/>
  <c r="D3599" i="26"/>
  <c r="C3599" i="26"/>
  <c r="D3598" i="26"/>
  <c r="C3598" i="26"/>
  <c r="D3597" i="26"/>
  <c r="C3597" i="26"/>
  <c r="D3596" i="26"/>
  <c r="C3596" i="26"/>
  <c r="D3595" i="26"/>
  <c r="C3595" i="26"/>
  <c r="D3594" i="26"/>
  <c r="C3594" i="26"/>
  <c r="D3593" i="26"/>
  <c r="C3593" i="26"/>
  <c r="D3592" i="26"/>
  <c r="C3592" i="26"/>
  <c r="D3591" i="26"/>
  <c r="C3591" i="26"/>
  <c r="D3590" i="26"/>
  <c r="C3590" i="26"/>
  <c r="D3589" i="26"/>
  <c r="C3589" i="26"/>
  <c r="D3588" i="26"/>
  <c r="C3588" i="26"/>
  <c r="D3587" i="26"/>
  <c r="C3587" i="26"/>
  <c r="D3586" i="26"/>
  <c r="C3586" i="26"/>
  <c r="D3585" i="26"/>
  <c r="C3585" i="26"/>
  <c r="D3584" i="26"/>
  <c r="C3584" i="26"/>
  <c r="D3583" i="26"/>
  <c r="C3583" i="26"/>
  <c r="D3582" i="26"/>
  <c r="C3582" i="26"/>
  <c r="B3582" i="26"/>
  <c r="D3581" i="26"/>
  <c r="C3581" i="26"/>
  <c r="D3580" i="26"/>
  <c r="C3580" i="26"/>
  <c r="D3579" i="26"/>
  <c r="C3579" i="26"/>
  <c r="D3578" i="26"/>
  <c r="C3578" i="26"/>
  <c r="D3577" i="26"/>
  <c r="C3577" i="26"/>
  <c r="D3576" i="26"/>
  <c r="C3576" i="26"/>
  <c r="D3575" i="26"/>
  <c r="C3575" i="26"/>
  <c r="D3574" i="26"/>
  <c r="C3574" i="26"/>
  <c r="D3573" i="26"/>
  <c r="C3573" i="26"/>
  <c r="D3572" i="26"/>
  <c r="C3572" i="26"/>
  <c r="D3571" i="26"/>
  <c r="C3571" i="26"/>
  <c r="D3570" i="26"/>
  <c r="C3570" i="26"/>
  <c r="D3569" i="26"/>
  <c r="C3569" i="26"/>
  <c r="D3568" i="26"/>
  <c r="C3568" i="26"/>
  <c r="D3567" i="26"/>
  <c r="C3567" i="26"/>
  <c r="D3566" i="26"/>
  <c r="C3566" i="26"/>
  <c r="D3565" i="26"/>
  <c r="C3565" i="26"/>
  <c r="D3564" i="26"/>
  <c r="C3564" i="26"/>
  <c r="D3563" i="26"/>
  <c r="C3563" i="26"/>
  <c r="D3562" i="26"/>
  <c r="C3562" i="26"/>
  <c r="B3562" i="26"/>
  <c r="D3561" i="26"/>
  <c r="C3561" i="26"/>
  <c r="D3560" i="26"/>
  <c r="C3560" i="26"/>
  <c r="D3559" i="26"/>
  <c r="C3559" i="26"/>
  <c r="D3558" i="26"/>
  <c r="C3558" i="26"/>
  <c r="D3557" i="26"/>
  <c r="C3557" i="26"/>
  <c r="D3556" i="26"/>
  <c r="C3556" i="26"/>
  <c r="D3555" i="26"/>
  <c r="C3555" i="26"/>
  <c r="D3554" i="26"/>
  <c r="C3554" i="26"/>
  <c r="D3553" i="26"/>
  <c r="C3553" i="26"/>
  <c r="D3552" i="26"/>
  <c r="C3552" i="26"/>
  <c r="D3551" i="26"/>
  <c r="C3551" i="26"/>
  <c r="D3550" i="26"/>
  <c r="C3550" i="26"/>
  <c r="D3549" i="26"/>
  <c r="C3549" i="26"/>
  <c r="D3548" i="26"/>
  <c r="C3548" i="26"/>
  <c r="D3547" i="26"/>
  <c r="C3547" i="26"/>
  <c r="D3546" i="26"/>
  <c r="C3546" i="26"/>
  <c r="D3545" i="26"/>
  <c r="C3545" i="26"/>
  <c r="D3544" i="26"/>
  <c r="C3544" i="26"/>
  <c r="D3543" i="26"/>
  <c r="C3543" i="26"/>
  <c r="D3542" i="26"/>
  <c r="C3542" i="26"/>
  <c r="B3542" i="26"/>
  <c r="D3541" i="26"/>
  <c r="C3541" i="26"/>
  <c r="D3540" i="26"/>
  <c r="C3540" i="26"/>
  <c r="D3539" i="26"/>
  <c r="C3539" i="26"/>
  <c r="D3538" i="26"/>
  <c r="C3538" i="26"/>
  <c r="D3537" i="26"/>
  <c r="C3537" i="26"/>
  <c r="D3536" i="26"/>
  <c r="C3536" i="26"/>
  <c r="D3535" i="26"/>
  <c r="C3535" i="26"/>
  <c r="D3534" i="26"/>
  <c r="C3534" i="26"/>
  <c r="D3533" i="26"/>
  <c r="C3533" i="26"/>
  <c r="D3532" i="26"/>
  <c r="C3532" i="26"/>
  <c r="D3531" i="26"/>
  <c r="C3531" i="26"/>
  <c r="D3530" i="26"/>
  <c r="C3530" i="26"/>
  <c r="D3529" i="26"/>
  <c r="C3529" i="26"/>
  <c r="D3528" i="26"/>
  <c r="C3528" i="26"/>
  <c r="D3527" i="26"/>
  <c r="C3527" i="26"/>
  <c r="D3526" i="26"/>
  <c r="C3526" i="26"/>
  <c r="D3525" i="26"/>
  <c r="C3525" i="26"/>
  <c r="D3524" i="26"/>
  <c r="C3524" i="26"/>
  <c r="D3523" i="26"/>
  <c r="C3523" i="26"/>
  <c r="D3522" i="26"/>
  <c r="C3522" i="26"/>
  <c r="B3522" i="26"/>
  <c r="D3521" i="26"/>
  <c r="C3521" i="26"/>
  <c r="D3520" i="26"/>
  <c r="C3520" i="26"/>
  <c r="D3519" i="26"/>
  <c r="C3519" i="26"/>
  <c r="D3518" i="26"/>
  <c r="C3518" i="26"/>
  <c r="D3517" i="26"/>
  <c r="C3517" i="26"/>
  <c r="D3516" i="26"/>
  <c r="C3516" i="26"/>
  <c r="D3515" i="26"/>
  <c r="C3515" i="26"/>
  <c r="D3514" i="26"/>
  <c r="C3514" i="26"/>
  <c r="D3513" i="26"/>
  <c r="C3513" i="26"/>
  <c r="D3512" i="26"/>
  <c r="C3512" i="26"/>
  <c r="D3511" i="26"/>
  <c r="C3511" i="26"/>
  <c r="D3510" i="26"/>
  <c r="C3510" i="26"/>
  <c r="D3509" i="26"/>
  <c r="C3509" i="26"/>
  <c r="D3508" i="26"/>
  <c r="C3508" i="26"/>
  <c r="D3507" i="26"/>
  <c r="C3507" i="26"/>
  <c r="D3506" i="26"/>
  <c r="C3506" i="26"/>
  <c r="D3505" i="26"/>
  <c r="C3505" i="26"/>
  <c r="D3504" i="26"/>
  <c r="C3504" i="26"/>
  <c r="D3503" i="26"/>
  <c r="C3503" i="26"/>
  <c r="D3502" i="26"/>
  <c r="C3502" i="26"/>
  <c r="B3502" i="26"/>
  <c r="D3401" i="26"/>
  <c r="C3401" i="26"/>
  <c r="D3400" i="26"/>
  <c r="C3400" i="26"/>
  <c r="D3399" i="26"/>
  <c r="C3399" i="26"/>
  <c r="D3398" i="26"/>
  <c r="C3398" i="26"/>
  <c r="D3397" i="26"/>
  <c r="C3397" i="26"/>
  <c r="D3396" i="26"/>
  <c r="C3396" i="26"/>
  <c r="D3395" i="26"/>
  <c r="C3395" i="26"/>
  <c r="D3394" i="26"/>
  <c r="C3394" i="26"/>
  <c r="D3393" i="26"/>
  <c r="C3393" i="26"/>
  <c r="D3392" i="26"/>
  <c r="C3392" i="26"/>
  <c r="D3391" i="26"/>
  <c r="C3391" i="26"/>
  <c r="D3390" i="26"/>
  <c r="C3390" i="26"/>
  <c r="D3389" i="26"/>
  <c r="C3389" i="26"/>
  <c r="D3388" i="26"/>
  <c r="C3388" i="26"/>
  <c r="D3387" i="26"/>
  <c r="C3387" i="26"/>
  <c r="D3386" i="26"/>
  <c r="C3386" i="26"/>
  <c r="D3385" i="26"/>
  <c r="C3385" i="26"/>
  <c r="D3384" i="26"/>
  <c r="C3384" i="26"/>
  <c r="D3383" i="26"/>
  <c r="C3383" i="26"/>
  <c r="D3382" i="26"/>
  <c r="C3382" i="26"/>
  <c r="B3382" i="26"/>
  <c r="D3381" i="26"/>
  <c r="C3381" i="26"/>
  <c r="D3380" i="26"/>
  <c r="C3380" i="26"/>
  <c r="D3379" i="26"/>
  <c r="C3379" i="26"/>
  <c r="D3378" i="26"/>
  <c r="C3378" i="26"/>
  <c r="D3377" i="26"/>
  <c r="C3377" i="26"/>
  <c r="D3376" i="26"/>
  <c r="C3376" i="26"/>
  <c r="D3375" i="26"/>
  <c r="C3375" i="26"/>
  <c r="D3374" i="26"/>
  <c r="C3374" i="26"/>
  <c r="D3373" i="26"/>
  <c r="C3373" i="26"/>
  <c r="D3372" i="26"/>
  <c r="C3372" i="26"/>
  <c r="D3371" i="26"/>
  <c r="C3371" i="26"/>
  <c r="D3370" i="26"/>
  <c r="C3370" i="26"/>
  <c r="D3369" i="26"/>
  <c r="C3369" i="26"/>
  <c r="D3368" i="26"/>
  <c r="C3368" i="26"/>
  <c r="D3367" i="26"/>
  <c r="C3367" i="26"/>
  <c r="D3366" i="26"/>
  <c r="C3366" i="26"/>
  <c r="D3365" i="26"/>
  <c r="C3365" i="26"/>
  <c r="D3364" i="26"/>
  <c r="C3364" i="26"/>
  <c r="D3363" i="26"/>
  <c r="C3363" i="26"/>
  <c r="D3362" i="26"/>
  <c r="C3362" i="26"/>
  <c r="B3362" i="26"/>
  <c r="D3361" i="26"/>
  <c r="C3361" i="26"/>
  <c r="D3360" i="26"/>
  <c r="C3360" i="26"/>
  <c r="D3359" i="26"/>
  <c r="C3359" i="26"/>
  <c r="D3358" i="26"/>
  <c r="C3358" i="26"/>
  <c r="D3357" i="26"/>
  <c r="C3357" i="26"/>
  <c r="D3356" i="26"/>
  <c r="C3356" i="26"/>
  <c r="D3355" i="26"/>
  <c r="C3355" i="26"/>
  <c r="D3354" i="26"/>
  <c r="C3354" i="26"/>
  <c r="D3353" i="26"/>
  <c r="C3353" i="26"/>
  <c r="D3352" i="26"/>
  <c r="C3352" i="26"/>
  <c r="D3351" i="26"/>
  <c r="C3351" i="26"/>
  <c r="D3350" i="26"/>
  <c r="C3350" i="26"/>
  <c r="D3349" i="26"/>
  <c r="C3349" i="26"/>
  <c r="D3348" i="26"/>
  <c r="C3348" i="26"/>
  <c r="D3347" i="26"/>
  <c r="C3347" i="26"/>
  <c r="D3346" i="26"/>
  <c r="C3346" i="26"/>
  <c r="D3345" i="26"/>
  <c r="C3345" i="26"/>
  <c r="D3344" i="26"/>
  <c r="C3344" i="26"/>
  <c r="D3343" i="26"/>
  <c r="C3343" i="26"/>
  <c r="D3342" i="26"/>
  <c r="C3342" i="26"/>
  <c r="B3342" i="26"/>
  <c r="D3341" i="26"/>
  <c r="C3341" i="26"/>
  <c r="D3340" i="26"/>
  <c r="C3340" i="26"/>
  <c r="D3339" i="26"/>
  <c r="C3339" i="26"/>
  <c r="D3338" i="26"/>
  <c r="C3338" i="26"/>
  <c r="D3337" i="26"/>
  <c r="C3337" i="26"/>
  <c r="D3336" i="26"/>
  <c r="C3336" i="26"/>
  <c r="D3335" i="26"/>
  <c r="C3335" i="26"/>
  <c r="D3334" i="26"/>
  <c r="C3334" i="26"/>
  <c r="D3333" i="26"/>
  <c r="C3333" i="26"/>
  <c r="D3332" i="26"/>
  <c r="C3332" i="26"/>
  <c r="D3331" i="26"/>
  <c r="C3331" i="26"/>
  <c r="D3330" i="26"/>
  <c r="C3330" i="26"/>
  <c r="D3329" i="26"/>
  <c r="C3329" i="26"/>
  <c r="D3328" i="26"/>
  <c r="C3328" i="26"/>
  <c r="D3327" i="26"/>
  <c r="C3327" i="26"/>
  <c r="D3326" i="26"/>
  <c r="C3326" i="26"/>
  <c r="D3325" i="26"/>
  <c r="C3325" i="26"/>
  <c r="D3324" i="26"/>
  <c r="C3324" i="26"/>
  <c r="D3323" i="26"/>
  <c r="C3323" i="26"/>
  <c r="D3322" i="26"/>
  <c r="C3322" i="26"/>
  <c r="B3322" i="26"/>
  <c r="D3321" i="26"/>
  <c r="C3321" i="26"/>
  <c r="D3320" i="26"/>
  <c r="C3320" i="26"/>
  <c r="D3319" i="26"/>
  <c r="C3319" i="26"/>
  <c r="D3318" i="26"/>
  <c r="C3318" i="26"/>
  <c r="D3317" i="26"/>
  <c r="C3317" i="26"/>
  <c r="D3316" i="26"/>
  <c r="C3316" i="26"/>
  <c r="D3315" i="26"/>
  <c r="C3315" i="26"/>
  <c r="D3314" i="26"/>
  <c r="C3314" i="26"/>
  <c r="D3313" i="26"/>
  <c r="C3313" i="26"/>
  <c r="D3312" i="26"/>
  <c r="C3312" i="26"/>
  <c r="D3311" i="26"/>
  <c r="C3311" i="26"/>
  <c r="D3310" i="26"/>
  <c r="C3310" i="26"/>
  <c r="D3309" i="26"/>
  <c r="C3309" i="26"/>
  <c r="D3308" i="26"/>
  <c r="C3308" i="26"/>
  <c r="D3307" i="26"/>
  <c r="C3307" i="26"/>
  <c r="D3306" i="26"/>
  <c r="C3306" i="26"/>
  <c r="D3305" i="26"/>
  <c r="C3305" i="26"/>
  <c r="D3304" i="26"/>
  <c r="C3304" i="26"/>
  <c r="D3303" i="26"/>
  <c r="C3303" i="26"/>
  <c r="D3302" i="26"/>
  <c r="C3302" i="26"/>
  <c r="B3302" i="26"/>
  <c r="D3301" i="26"/>
  <c r="C3301" i="26"/>
  <c r="D3300" i="26"/>
  <c r="C3300" i="26"/>
  <c r="D3299" i="26"/>
  <c r="C3299" i="26"/>
  <c r="D3298" i="26"/>
  <c r="C3298" i="26"/>
  <c r="D3297" i="26"/>
  <c r="C3297" i="26"/>
  <c r="D3296" i="26"/>
  <c r="C3296" i="26"/>
  <c r="D3295" i="26"/>
  <c r="C3295" i="26"/>
  <c r="D3294" i="26"/>
  <c r="C3294" i="26"/>
  <c r="D3293" i="26"/>
  <c r="C3293" i="26"/>
  <c r="D3292" i="26"/>
  <c r="C3292" i="26"/>
  <c r="D3291" i="26"/>
  <c r="C3291" i="26"/>
  <c r="D3290" i="26"/>
  <c r="C3290" i="26"/>
  <c r="D3289" i="26"/>
  <c r="C3289" i="26"/>
  <c r="D3288" i="26"/>
  <c r="C3288" i="26"/>
  <c r="D3287" i="26"/>
  <c r="C3287" i="26"/>
  <c r="D3286" i="26"/>
  <c r="C3286" i="26"/>
  <c r="D3285" i="26"/>
  <c r="C3285" i="26"/>
  <c r="D3284" i="26"/>
  <c r="C3284" i="26"/>
  <c r="D3283" i="26"/>
  <c r="C3283" i="26"/>
  <c r="D3282" i="26"/>
  <c r="C3282" i="26"/>
  <c r="B3282" i="26"/>
  <c r="D3281" i="26"/>
  <c r="C3281" i="26"/>
  <c r="D3280" i="26"/>
  <c r="C3280" i="26"/>
  <c r="D3279" i="26"/>
  <c r="C3279" i="26"/>
  <c r="D3278" i="26"/>
  <c r="C3278" i="26"/>
  <c r="D3277" i="26"/>
  <c r="C3277" i="26"/>
  <c r="D3276" i="26"/>
  <c r="C3276" i="26"/>
  <c r="D3275" i="26"/>
  <c r="C3275" i="26"/>
  <c r="D3274" i="26"/>
  <c r="C3274" i="26"/>
  <c r="D3273" i="26"/>
  <c r="C3273" i="26"/>
  <c r="D3272" i="26"/>
  <c r="C3272" i="26"/>
  <c r="D3271" i="26"/>
  <c r="C3271" i="26"/>
  <c r="D3270" i="26"/>
  <c r="C3270" i="26"/>
  <c r="D3269" i="26"/>
  <c r="C3269" i="26"/>
  <c r="D3268" i="26"/>
  <c r="C3268" i="26"/>
  <c r="D3267" i="26"/>
  <c r="C3267" i="26"/>
  <c r="D3266" i="26"/>
  <c r="C3266" i="26"/>
  <c r="D3265" i="26"/>
  <c r="C3265" i="26"/>
  <c r="D3264" i="26"/>
  <c r="C3264" i="26"/>
  <c r="D3263" i="26"/>
  <c r="C3263" i="26"/>
  <c r="D3262" i="26"/>
  <c r="C3262" i="26"/>
  <c r="B3262" i="26"/>
  <c r="D3261" i="26"/>
  <c r="C3261" i="26"/>
  <c r="D3260" i="26"/>
  <c r="C3260" i="26"/>
  <c r="D3259" i="26"/>
  <c r="C3259" i="26"/>
  <c r="D3258" i="26"/>
  <c r="C3258" i="26"/>
  <c r="D3257" i="26"/>
  <c r="C3257" i="26"/>
  <c r="D3256" i="26"/>
  <c r="C3256" i="26"/>
  <c r="D3255" i="26"/>
  <c r="C3255" i="26"/>
  <c r="D3254" i="26"/>
  <c r="C3254" i="26"/>
  <c r="D3253" i="26"/>
  <c r="C3253" i="26"/>
  <c r="D3252" i="26"/>
  <c r="C3252" i="26"/>
  <c r="D3251" i="26"/>
  <c r="C3251" i="26"/>
  <c r="D3250" i="26"/>
  <c r="C3250" i="26"/>
  <c r="D3249" i="26"/>
  <c r="C3249" i="26"/>
  <c r="D3248" i="26"/>
  <c r="C3248" i="26"/>
  <c r="D3247" i="26"/>
  <c r="C3247" i="26"/>
  <c r="D3246" i="26"/>
  <c r="C3246" i="26"/>
  <c r="D3245" i="26"/>
  <c r="C3245" i="26"/>
  <c r="D3244" i="26"/>
  <c r="C3244" i="26"/>
  <c r="D3243" i="26"/>
  <c r="C3243" i="26"/>
  <c r="D3242" i="26"/>
  <c r="C3242" i="26"/>
  <c r="B3242" i="26"/>
  <c r="D3241" i="26"/>
  <c r="C3241" i="26"/>
  <c r="D3240" i="26"/>
  <c r="C3240" i="26"/>
  <c r="D3239" i="26"/>
  <c r="C3239" i="26"/>
  <c r="D3238" i="26"/>
  <c r="C3238" i="26"/>
  <c r="D3237" i="26"/>
  <c r="C3237" i="26"/>
  <c r="D3236" i="26"/>
  <c r="C3236" i="26"/>
  <c r="D3235" i="26"/>
  <c r="C3235" i="26"/>
  <c r="D3234" i="26"/>
  <c r="C3234" i="26"/>
  <c r="D3233" i="26"/>
  <c r="C3233" i="26"/>
  <c r="D3232" i="26"/>
  <c r="C3232" i="26"/>
  <c r="D3231" i="26"/>
  <c r="C3231" i="26"/>
  <c r="D3230" i="26"/>
  <c r="C3230" i="26"/>
  <c r="D3229" i="26"/>
  <c r="C3229" i="26"/>
  <c r="D3228" i="26"/>
  <c r="C3228" i="26"/>
  <c r="D3227" i="26"/>
  <c r="C3227" i="26"/>
  <c r="D3226" i="26"/>
  <c r="C3226" i="26"/>
  <c r="D3225" i="26"/>
  <c r="C3225" i="26"/>
  <c r="D3224" i="26"/>
  <c r="C3224" i="26"/>
  <c r="D3223" i="26"/>
  <c r="C3223" i="26"/>
  <c r="D3222" i="26"/>
  <c r="C3222" i="26"/>
  <c r="B3222" i="26"/>
  <c r="D3221" i="26"/>
  <c r="C3221" i="26"/>
  <c r="D3220" i="26"/>
  <c r="C3220" i="26"/>
  <c r="D3219" i="26"/>
  <c r="C3219" i="26"/>
  <c r="D3218" i="26"/>
  <c r="C3218" i="26"/>
  <c r="D3217" i="26"/>
  <c r="C3217" i="26"/>
  <c r="D3216" i="26"/>
  <c r="C3216" i="26"/>
  <c r="D3215" i="26"/>
  <c r="C3215" i="26"/>
  <c r="D3214" i="26"/>
  <c r="C3214" i="26"/>
  <c r="D3213" i="26"/>
  <c r="C3213" i="26"/>
  <c r="D3212" i="26"/>
  <c r="C3212" i="26"/>
  <c r="D3211" i="26"/>
  <c r="C3211" i="26"/>
  <c r="D3210" i="26"/>
  <c r="C3210" i="26"/>
  <c r="D3209" i="26"/>
  <c r="C3209" i="26"/>
  <c r="D3208" i="26"/>
  <c r="C3208" i="26"/>
  <c r="D3207" i="26"/>
  <c r="C3207" i="26"/>
  <c r="D3206" i="26"/>
  <c r="C3206" i="26"/>
  <c r="D3205" i="26"/>
  <c r="C3205" i="26"/>
  <c r="D3204" i="26"/>
  <c r="C3204" i="26"/>
  <c r="D3203" i="26"/>
  <c r="C3203" i="26"/>
  <c r="D3202" i="26"/>
  <c r="C3202" i="26"/>
  <c r="B3202" i="26"/>
  <c r="D3201" i="26"/>
  <c r="C3201" i="26"/>
  <c r="D3200" i="26"/>
  <c r="C3200" i="26"/>
  <c r="D3199" i="26"/>
  <c r="C3199" i="26"/>
  <c r="D3198" i="26"/>
  <c r="C3198" i="26"/>
  <c r="D3197" i="26"/>
  <c r="C3197" i="26"/>
  <c r="D3196" i="26"/>
  <c r="C3196" i="26"/>
  <c r="D3195" i="26"/>
  <c r="C3195" i="26"/>
  <c r="D3194" i="26"/>
  <c r="C3194" i="26"/>
  <c r="D3193" i="26"/>
  <c r="C3193" i="26"/>
  <c r="D3192" i="26"/>
  <c r="C3192" i="26"/>
  <c r="D3191" i="26"/>
  <c r="C3191" i="26"/>
  <c r="D3190" i="26"/>
  <c r="C3190" i="26"/>
  <c r="D3189" i="26"/>
  <c r="C3189" i="26"/>
  <c r="D3188" i="26"/>
  <c r="C3188" i="26"/>
  <c r="D3187" i="26"/>
  <c r="C3187" i="26"/>
  <c r="D3186" i="26"/>
  <c r="C3186" i="26"/>
  <c r="D3185" i="26"/>
  <c r="C3185" i="26"/>
  <c r="D3184" i="26"/>
  <c r="C3184" i="26"/>
  <c r="D3183" i="26"/>
  <c r="C3183" i="26"/>
  <c r="D3182" i="26"/>
  <c r="C3182" i="26"/>
  <c r="B3182" i="26"/>
  <c r="D3181" i="26"/>
  <c r="C3181" i="26"/>
  <c r="D3180" i="26"/>
  <c r="C3180" i="26"/>
  <c r="D3179" i="26"/>
  <c r="C3179" i="26"/>
  <c r="D3178" i="26"/>
  <c r="C3178" i="26"/>
  <c r="D3177" i="26"/>
  <c r="C3177" i="26"/>
  <c r="D3176" i="26"/>
  <c r="C3176" i="26"/>
  <c r="D3175" i="26"/>
  <c r="C3175" i="26"/>
  <c r="D3174" i="26"/>
  <c r="C3174" i="26"/>
  <c r="D3173" i="26"/>
  <c r="C3173" i="26"/>
  <c r="D3172" i="26"/>
  <c r="C3172" i="26"/>
  <c r="D3171" i="26"/>
  <c r="C3171" i="26"/>
  <c r="D3170" i="26"/>
  <c r="C3170" i="26"/>
  <c r="D3169" i="26"/>
  <c r="C3169" i="26"/>
  <c r="D3168" i="26"/>
  <c r="C3168" i="26"/>
  <c r="D3167" i="26"/>
  <c r="C3167" i="26"/>
  <c r="D3166" i="26"/>
  <c r="C3166" i="26"/>
  <c r="D3165" i="26"/>
  <c r="C3165" i="26"/>
  <c r="D3164" i="26"/>
  <c r="C3164" i="26"/>
  <c r="D3163" i="26"/>
  <c r="C3163" i="26"/>
  <c r="D3162" i="26"/>
  <c r="C3162" i="26"/>
  <c r="B3162" i="26"/>
  <c r="D3161" i="26"/>
  <c r="C3161" i="26"/>
  <c r="D3160" i="26"/>
  <c r="C3160" i="26"/>
  <c r="D3159" i="26"/>
  <c r="C3159" i="26"/>
  <c r="D3158" i="26"/>
  <c r="C3158" i="26"/>
  <c r="D3157" i="26"/>
  <c r="C3157" i="26"/>
  <c r="D3156" i="26"/>
  <c r="C3156" i="26"/>
  <c r="D3155" i="26"/>
  <c r="C3155" i="26"/>
  <c r="D3154" i="26"/>
  <c r="C3154" i="26"/>
  <c r="D3153" i="26"/>
  <c r="C3153" i="26"/>
  <c r="D3152" i="26"/>
  <c r="C3152" i="26"/>
  <c r="D3151" i="26"/>
  <c r="C3151" i="26"/>
  <c r="D3150" i="26"/>
  <c r="C3150" i="26"/>
  <c r="D3149" i="26"/>
  <c r="C3149" i="26"/>
  <c r="D3148" i="26"/>
  <c r="C3148" i="26"/>
  <c r="D3147" i="26"/>
  <c r="C3147" i="26"/>
  <c r="D3146" i="26"/>
  <c r="C3146" i="26"/>
  <c r="D3145" i="26"/>
  <c r="C3145" i="26"/>
  <c r="D3144" i="26"/>
  <c r="C3144" i="26"/>
  <c r="D3143" i="26"/>
  <c r="C3143" i="26"/>
  <c r="D3142" i="26"/>
  <c r="C3142" i="26"/>
  <c r="B3142" i="26"/>
  <c r="D3141" i="26"/>
  <c r="C3141" i="26"/>
  <c r="D3140" i="26"/>
  <c r="C3140" i="26"/>
  <c r="D3139" i="26"/>
  <c r="C3139" i="26"/>
  <c r="D3138" i="26"/>
  <c r="C3138" i="26"/>
  <c r="D3137" i="26"/>
  <c r="C3137" i="26"/>
  <c r="D3136" i="26"/>
  <c r="C3136" i="26"/>
  <c r="D3135" i="26"/>
  <c r="C3135" i="26"/>
  <c r="D3134" i="26"/>
  <c r="C3134" i="26"/>
  <c r="D3133" i="26"/>
  <c r="C3133" i="26"/>
  <c r="D3132" i="26"/>
  <c r="C3132" i="26"/>
  <c r="D3131" i="26"/>
  <c r="C3131" i="26"/>
  <c r="D3130" i="26"/>
  <c r="C3130" i="26"/>
  <c r="D3129" i="26"/>
  <c r="C3129" i="26"/>
  <c r="D3128" i="26"/>
  <c r="C3128" i="26"/>
  <c r="D3127" i="26"/>
  <c r="C3127" i="26"/>
  <c r="D3126" i="26"/>
  <c r="C3126" i="26"/>
  <c r="D3125" i="26"/>
  <c r="C3125" i="26"/>
  <c r="D3124" i="26"/>
  <c r="C3124" i="26"/>
  <c r="D3123" i="26"/>
  <c r="C3123" i="26"/>
  <c r="D3122" i="26"/>
  <c r="C3122" i="26"/>
  <c r="B3122" i="26"/>
  <c r="D3121" i="26"/>
  <c r="C3121" i="26"/>
  <c r="D3120" i="26"/>
  <c r="C3120" i="26"/>
  <c r="D3119" i="26"/>
  <c r="C3119" i="26"/>
  <c r="D3118" i="26"/>
  <c r="C3118" i="26"/>
  <c r="D3117" i="26"/>
  <c r="C3117" i="26"/>
  <c r="D3116" i="26"/>
  <c r="C3116" i="26"/>
  <c r="D3115" i="26"/>
  <c r="C3115" i="26"/>
  <c r="D3114" i="26"/>
  <c r="C3114" i="26"/>
  <c r="D3113" i="26"/>
  <c r="C3113" i="26"/>
  <c r="D3112" i="26"/>
  <c r="C3112" i="26"/>
  <c r="D3111" i="26"/>
  <c r="C3111" i="26"/>
  <c r="D3110" i="26"/>
  <c r="C3110" i="26"/>
  <c r="D3109" i="26"/>
  <c r="C3109" i="26"/>
  <c r="D3108" i="26"/>
  <c r="C3108" i="26"/>
  <c r="D3107" i="26"/>
  <c r="C3107" i="26"/>
  <c r="D3106" i="26"/>
  <c r="C3106" i="26"/>
  <c r="D3105" i="26"/>
  <c r="C3105" i="26"/>
  <c r="D3104" i="26"/>
  <c r="C3104" i="26"/>
  <c r="D3103" i="26"/>
  <c r="C3103" i="26"/>
  <c r="D3102" i="26"/>
  <c r="C3102" i="26"/>
  <c r="B3102" i="26"/>
  <c r="D3101" i="26"/>
  <c r="C3101" i="26"/>
  <c r="D3100" i="26"/>
  <c r="C3100" i="26"/>
  <c r="D3099" i="26"/>
  <c r="C3099" i="26"/>
  <c r="D3098" i="26"/>
  <c r="C3098" i="26"/>
  <c r="D3097" i="26"/>
  <c r="C3097" i="26"/>
  <c r="D3096" i="26"/>
  <c r="C3096" i="26"/>
  <c r="D3095" i="26"/>
  <c r="C3095" i="26"/>
  <c r="D3094" i="26"/>
  <c r="C3094" i="26"/>
  <c r="D3093" i="26"/>
  <c r="C3093" i="26"/>
  <c r="D3092" i="26"/>
  <c r="C3092" i="26"/>
  <c r="D3091" i="26"/>
  <c r="C3091" i="26"/>
  <c r="D3090" i="26"/>
  <c r="C3090" i="26"/>
  <c r="D3089" i="26"/>
  <c r="C3089" i="26"/>
  <c r="D3088" i="26"/>
  <c r="C3088" i="26"/>
  <c r="D3087" i="26"/>
  <c r="C3087" i="26"/>
  <c r="D3086" i="26"/>
  <c r="C3086" i="26"/>
  <c r="D3085" i="26"/>
  <c r="C3085" i="26"/>
  <c r="D3084" i="26"/>
  <c r="C3084" i="26"/>
  <c r="D3083" i="26"/>
  <c r="C3083" i="26"/>
  <c r="D3082" i="26"/>
  <c r="C3082" i="26"/>
  <c r="B3082" i="26"/>
  <c r="D3081" i="26"/>
  <c r="C3081" i="26"/>
  <c r="D3080" i="26"/>
  <c r="C3080" i="26"/>
  <c r="D3079" i="26"/>
  <c r="C3079" i="26"/>
  <c r="D3078" i="26"/>
  <c r="C3078" i="26"/>
  <c r="D3077" i="26"/>
  <c r="C3077" i="26"/>
  <c r="D3076" i="26"/>
  <c r="C3076" i="26"/>
  <c r="D3075" i="26"/>
  <c r="C3075" i="26"/>
  <c r="D3074" i="26"/>
  <c r="C3074" i="26"/>
  <c r="D3073" i="26"/>
  <c r="C3073" i="26"/>
  <c r="D3072" i="26"/>
  <c r="C3072" i="26"/>
  <c r="D3071" i="26"/>
  <c r="C3071" i="26"/>
  <c r="D3070" i="26"/>
  <c r="C3070" i="26"/>
  <c r="D3069" i="26"/>
  <c r="C3069" i="26"/>
  <c r="D3068" i="26"/>
  <c r="C3068" i="26"/>
  <c r="D3067" i="26"/>
  <c r="C3067" i="26"/>
  <c r="D3066" i="26"/>
  <c r="C3066" i="26"/>
  <c r="D3065" i="26"/>
  <c r="C3065" i="26"/>
  <c r="D3064" i="26"/>
  <c r="C3064" i="26"/>
  <c r="D3063" i="26"/>
  <c r="C3063" i="26"/>
  <c r="D3062" i="26"/>
  <c r="C3062" i="26"/>
  <c r="B3062" i="26"/>
  <c r="D3061" i="26"/>
  <c r="C3061" i="26"/>
  <c r="D3060" i="26"/>
  <c r="C3060" i="26"/>
  <c r="D3059" i="26"/>
  <c r="C3059" i="26"/>
  <c r="D3058" i="26"/>
  <c r="C3058" i="26"/>
  <c r="D3057" i="26"/>
  <c r="C3057" i="26"/>
  <c r="D3056" i="26"/>
  <c r="C3056" i="26"/>
  <c r="D3055" i="26"/>
  <c r="C3055" i="26"/>
  <c r="D3054" i="26"/>
  <c r="C3054" i="26"/>
  <c r="D3053" i="26"/>
  <c r="C3053" i="26"/>
  <c r="D3052" i="26"/>
  <c r="C3052" i="26"/>
  <c r="D3051" i="26"/>
  <c r="C3051" i="26"/>
  <c r="D3050" i="26"/>
  <c r="C3050" i="26"/>
  <c r="D3049" i="26"/>
  <c r="C3049" i="26"/>
  <c r="D3048" i="26"/>
  <c r="C3048" i="26"/>
  <c r="D3047" i="26"/>
  <c r="C3047" i="26"/>
  <c r="D3046" i="26"/>
  <c r="C3046" i="26"/>
  <c r="D3045" i="26"/>
  <c r="C3045" i="26"/>
  <c r="D3044" i="26"/>
  <c r="C3044" i="26"/>
  <c r="D3043" i="26"/>
  <c r="C3043" i="26"/>
  <c r="D3042" i="26"/>
  <c r="C3042" i="26"/>
  <c r="B3042" i="26"/>
  <c r="D3041" i="26"/>
  <c r="C3041" i="26"/>
  <c r="D3040" i="26"/>
  <c r="C3040" i="26"/>
  <c r="D3039" i="26"/>
  <c r="C3039" i="26"/>
  <c r="D3038" i="26"/>
  <c r="C3038" i="26"/>
  <c r="D3037" i="26"/>
  <c r="C3037" i="26"/>
  <c r="D3036" i="26"/>
  <c r="C3036" i="26"/>
  <c r="D3035" i="26"/>
  <c r="C3035" i="26"/>
  <c r="D3034" i="26"/>
  <c r="C3034" i="26"/>
  <c r="D3033" i="26"/>
  <c r="C3033" i="26"/>
  <c r="D3032" i="26"/>
  <c r="C3032" i="26"/>
  <c r="D3031" i="26"/>
  <c r="C3031" i="26"/>
  <c r="D3030" i="26"/>
  <c r="C3030" i="26"/>
  <c r="D3029" i="26"/>
  <c r="C3029" i="26"/>
  <c r="D3028" i="26"/>
  <c r="C3028" i="26"/>
  <c r="D3027" i="26"/>
  <c r="C3027" i="26"/>
  <c r="D3026" i="26"/>
  <c r="C3026" i="26"/>
  <c r="D3025" i="26"/>
  <c r="C3025" i="26"/>
  <c r="D3024" i="26"/>
  <c r="C3024" i="26"/>
  <c r="D3023" i="26"/>
  <c r="C3023" i="26"/>
  <c r="D3022" i="26"/>
  <c r="C3022" i="26"/>
  <c r="B3022" i="26"/>
  <c r="D3021" i="26"/>
  <c r="C3021" i="26"/>
  <c r="D3020" i="26"/>
  <c r="C3020" i="26"/>
  <c r="D3019" i="26"/>
  <c r="C3019" i="26"/>
  <c r="D3018" i="26"/>
  <c r="C3018" i="26"/>
  <c r="D3017" i="26"/>
  <c r="C3017" i="26"/>
  <c r="D3016" i="26"/>
  <c r="C3016" i="26"/>
  <c r="D3015" i="26"/>
  <c r="C3015" i="26"/>
  <c r="D3014" i="26"/>
  <c r="C3014" i="26"/>
  <c r="D3013" i="26"/>
  <c r="C3013" i="26"/>
  <c r="D3012" i="26"/>
  <c r="C3012" i="26"/>
  <c r="D3011" i="26"/>
  <c r="C3011" i="26"/>
  <c r="D3010" i="26"/>
  <c r="C3010" i="26"/>
  <c r="D3009" i="26"/>
  <c r="C3009" i="26"/>
  <c r="D3008" i="26"/>
  <c r="C3008" i="26"/>
  <c r="D3007" i="26"/>
  <c r="C3007" i="26"/>
  <c r="D3006" i="26"/>
  <c r="C3006" i="26"/>
  <c r="D3005" i="26"/>
  <c r="C3005" i="26"/>
  <c r="D3004" i="26"/>
  <c r="C3004" i="26"/>
  <c r="D3003" i="26"/>
  <c r="C3003" i="26"/>
  <c r="D3002" i="26"/>
  <c r="C3002" i="26"/>
  <c r="B3002" i="26"/>
  <c r="B4169" i="26"/>
  <c r="B4168" i="26"/>
  <c r="B4167" i="26"/>
  <c r="B4166" i="26"/>
  <c r="B4165" i="26"/>
  <c r="B4164" i="26"/>
  <c r="B4163" i="26"/>
  <c r="B4162" i="26"/>
  <c r="B4161" i="26"/>
  <c r="B4160" i="26"/>
  <c r="B4159" i="26"/>
  <c r="B4158" i="26"/>
  <c r="B4157" i="26"/>
  <c r="B4156" i="26"/>
  <c r="B4155" i="26"/>
  <c r="B4154" i="26"/>
  <c r="B4153" i="26"/>
  <c r="B4152" i="26"/>
  <c r="B4151" i="26"/>
  <c r="B4150" i="26"/>
  <c r="B4149" i="26"/>
  <c r="B4148" i="26"/>
  <c r="B4147" i="26"/>
  <c r="B4146" i="26"/>
  <c r="B4145" i="26"/>
  <c r="B4144" i="26"/>
  <c r="B4143" i="26"/>
  <c r="B4142" i="26"/>
  <c r="B4141" i="26"/>
  <c r="B4140" i="26"/>
  <c r="B4139" i="26"/>
  <c r="B4138" i="26"/>
  <c r="B4137" i="26"/>
  <c r="B4136" i="26"/>
  <c r="B4135" i="26"/>
  <c r="B4134" i="26"/>
  <c r="B4133" i="26"/>
  <c r="B4132" i="26"/>
  <c r="B4131" i="26"/>
  <c r="B4130" i="26"/>
  <c r="B4129" i="26"/>
  <c r="B4128" i="26"/>
  <c r="B4127" i="26"/>
  <c r="B4126" i="26"/>
  <c r="B4125" i="26"/>
  <c r="B4124" i="26"/>
  <c r="B4123" i="26"/>
  <c r="B4122" i="26"/>
  <c r="B4121" i="26"/>
  <c r="B4120" i="26"/>
  <c r="B4119" i="26"/>
  <c r="B4118" i="26"/>
  <c r="B4117" i="26"/>
  <c r="B4116" i="26"/>
  <c r="B4115" i="26"/>
  <c r="B4114" i="26"/>
  <c r="B4113" i="26"/>
  <c r="B4112" i="26"/>
  <c r="B4111" i="26"/>
  <c r="B4110" i="26"/>
  <c r="B4109" i="26"/>
  <c r="B4108" i="26"/>
  <c r="B4107" i="26"/>
  <c r="B4106" i="26"/>
  <c r="B4105" i="26"/>
  <c r="B4104" i="26"/>
  <c r="B4103" i="26"/>
  <c r="B4102" i="26"/>
  <c r="D2901" i="26"/>
  <c r="C2901" i="26"/>
  <c r="D2900" i="26"/>
  <c r="C2900" i="26"/>
  <c r="D2899" i="26"/>
  <c r="C2899" i="26"/>
  <c r="D2898" i="26"/>
  <c r="C2898" i="26"/>
  <c r="D2897" i="26"/>
  <c r="C2897" i="26"/>
  <c r="D2896" i="26"/>
  <c r="C2896" i="26"/>
  <c r="D2895" i="26"/>
  <c r="C2895" i="26"/>
  <c r="D2894" i="26"/>
  <c r="C2894" i="26"/>
  <c r="D2893" i="26"/>
  <c r="C2893" i="26"/>
  <c r="D2892" i="26"/>
  <c r="C2892" i="26"/>
  <c r="D2891" i="26"/>
  <c r="C2891" i="26"/>
  <c r="D2890" i="26"/>
  <c r="C2890" i="26"/>
  <c r="D2889" i="26"/>
  <c r="C2889" i="26"/>
  <c r="D2888" i="26"/>
  <c r="C2888" i="26"/>
  <c r="D2887" i="26"/>
  <c r="C2887" i="26"/>
  <c r="D2886" i="26"/>
  <c r="C2886" i="26"/>
  <c r="D2885" i="26"/>
  <c r="C2885" i="26"/>
  <c r="D2884" i="26"/>
  <c r="C2884" i="26"/>
  <c r="D2883" i="26"/>
  <c r="C2883" i="26"/>
  <c r="D2882" i="26"/>
  <c r="C2882" i="26"/>
  <c r="B2882" i="26"/>
  <c r="D2881" i="26"/>
  <c r="C2881" i="26"/>
  <c r="D2880" i="26"/>
  <c r="C2880" i="26"/>
  <c r="D2879" i="26"/>
  <c r="C2879" i="26"/>
  <c r="D2878" i="26"/>
  <c r="C2878" i="26"/>
  <c r="D2877" i="26"/>
  <c r="C2877" i="26"/>
  <c r="D2876" i="26"/>
  <c r="C2876" i="26"/>
  <c r="D2875" i="26"/>
  <c r="C2875" i="26"/>
  <c r="D2874" i="26"/>
  <c r="C2874" i="26"/>
  <c r="D2873" i="26"/>
  <c r="C2873" i="26"/>
  <c r="D2872" i="26"/>
  <c r="C2872" i="26"/>
  <c r="D2871" i="26"/>
  <c r="C2871" i="26"/>
  <c r="D2870" i="26"/>
  <c r="C2870" i="26"/>
  <c r="D2869" i="26"/>
  <c r="C2869" i="26"/>
  <c r="D2868" i="26"/>
  <c r="C2868" i="26"/>
  <c r="D2867" i="26"/>
  <c r="C2867" i="26"/>
  <c r="D2866" i="26"/>
  <c r="C2866" i="26"/>
  <c r="D2865" i="26"/>
  <c r="C2865" i="26"/>
  <c r="D2864" i="26"/>
  <c r="C2864" i="26"/>
  <c r="D2863" i="26"/>
  <c r="C2863" i="26"/>
  <c r="D2862" i="26"/>
  <c r="C2862" i="26"/>
  <c r="B2862" i="26"/>
  <c r="D2861" i="26"/>
  <c r="C2861" i="26"/>
  <c r="D2860" i="26"/>
  <c r="C2860" i="26"/>
  <c r="D2859" i="26"/>
  <c r="C2859" i="26"/>
  <c r="D2858" i="26"/>
  <c r="C2858" i="26"/>
  <c r="D2857" i="26"/>
  <c r="C2857" i="26"/>
  <c r="D2856" i="26"/>
  <c r="C2856" i="26"/>
  <c r="D2855" i="26"/>
  <c r="C2855" i="26"/>
  <c r="D2854" i="26"/>
  <c r="C2854" i="26"/>
  <c r="D2853" i="26"/>
  <c r="C2853" i="26"/>
  <c r="D2852" i="26"/>
  <c r="C2852" i="26"/>
  <c r="D2851" i="26"/>
  <c r="C2851" i="26"/>
  <c r="D2850" i="26"/>
  <c r="C2850" i="26"/>
  <c r="D2849" i="26"/>
  <c r="C2849" i="26"/>
  <c r="D2848" i="26"/>
  <c r="C2848" i="26"/>
  <c r="D2847" i="26"/>
  <c r="C2847" i="26"/>
  <c r="D2846" i="26"/>
  <c r="C2846" i="26"/>
  <c r="D2845" i="26"/>
  <c r="C2845" i="26"/>
  <c r="D2844" i="26"/>
  <c r="C2844" i="26"/>
  <c r="D2843" i="26"/>
  <c r="C2843" i="26"/>
  <c r="D2842" i="26"/>
  <c r="C2842" i="26"/>
  <c r="B2842" i="26"/>
  <c r="D2841" i="26"/>
  <c r="C2841" i="26"/>
  <c r="D2840" i="26"/>
  <c r="C2840" i="26"/>
  <c r="D2839" i="26"/>
  <c r="C2839" i="26"/>
  <c r="D2838" i="26"/>
  <c r="C2838" i="26"/>
  <c r="D2837" i="26"/>
  <c r="C2837" i="26"/>
  <c r="D2836" i="26"/>
  <c r="C2836" i="26"/>
  <c r="D2835" i="26"/>
  <c r="C2835" i="26"/>
  <c r="D2834" i="26"/>
  <c r="C2834" i="26"/>
  <c r="D2833" i="26"/>
  <c r="C2833" i="26"/>
  <c r="D2832" i="26"/>
  <c r="C2832" i="26"/>
  <c r="D2831" i="26"/>
  <c r="C2831" i="26"/>
  <c r="D2830" i="26"/>
  <c r="C2830" i="26"/>
  <c r="D2829" i="26"/>
  <c r="C2829" i="26"/>
  <c r="D2828" i="26"/>
  <c r="C2828" i="26"/>
  <c r="D2827" i="26"/>
  <c r="C2827" i="26"/>
  <c r="D2826" i="26"/>
  <c r="C2826" i="26"/>
  <c r="D2825" i="26"/>
  <c r="C2825" i="26"/>
  <c r="D2824" i="26"/>
  <c r="C2824" i="26"/>
  <c r="D2823" i="26"/>
  <c r="C2823" i="26"/>
  <c r="D2822" i="26"/>
  <c r="C2822" i="26"/>
  <c r="B2822" i="26"/>
  <c r="D2821" i="26"/>
  <c r="C2821" i="26"/>
  <c r="D2820" i="26"/>
  <c r="C2820" i="26"/>
  <c r="D2819" i="26"/>
  <c r="C2819" i="26"/>
  <c r="D2818" i="26"/>
  <c r="C2818" i="26"/>
  <c r="D2817" i="26"/>
  <c r="C2817" i="26"/>
  <c r="D2816" i="26"/>
  <c r="C2816" i="26"/>
  <c r="D2815" i="26"/>
  <c r="C2815" i="26"/>
  <c r="D2814" i="26"/>
  <c r="C2814" i="26"/>
  <c r="D2813" i="26"/>
  <c r="C2813" i="26"/>
  <c r="D2812" i="26"/>
  <c r="C2812" i="26"/>
  <c r="D2811" i="26"/>
  <c r="C2811" i="26"/>
  <c r="D2810" i="26"/>
  <c r="C2810" i="26"/>
  <c r="D2809" i="26"/>
  <c r="C2809" i="26"/>
  <c r="D2808" i="26"/>
  <c r="C2808" i="26"/>
  <c r="D2807" i="26"/>
  <c r="C2807" i="26"/>
  <c r="D2806" i="26"/>
  <c r="C2806" i="26"/>
  <c r="D2805" i="26"/>
  <c r="C2805" i="26"/>
  <c r="D2804" i="26"/>
  <c r="C2804" i="26"/>
  <c r="D2803" i="26"/>
  <c r="C2803" i="26"/>
  <c r="D2802" i="26"/>
  <c r="C2802" i="26"/>
  <c r="B2802" i="26"/>
  <c r="D2801" i="26"/>
  <c r="C2801" i="26"/>
  <c r="D2800" i="26"/>
  <c r="C2800" i="26"/>
  <c r="D2799" i="26"/>
  <c r="C2799" i="26"/>
  <c r="D2798" i="26"/>
  <c r="C2798" i="26"/>
  <c r="D2797" i="26"/>
  <c r="C2797" i="26"/>
  <c r="D2796" i="26"/>
  <c r="C2796" i="26"/>
  <c r="D2795" i="26"/>
  <c r="C2795" i="26"/>
  <c r="D2794" i="26"/>
  <c r="C2794" i="26"/>
  <c r="D2793" i="26"/>
  <c r="C2793" i="26"/>
  <c r="D2792" i="26"/>
  <c r="C2792" i="26"/>
  <c r="D2791" i="26"/>
  <c r="C2791" i="26"/>
  <c r="D2790" i="26"/>
  <c r="C2790" i="26"/>
  <c r="D2789" i="26"/>
  <c r="C2789" i="26"/>
  <c r="D2788" i="26"/>
  <c r="C2788" i="26"/>
  <c r="D2787" i="26"/>
  <c r="C2787" i="26"/>
  <c r="D2786" i="26"/>
  <c r="C2786" i="26"/>
  <c r="D2785" i="26"/>
  <c r="C2785" i="26"/>
  <c r="D2784" i="26"/>
  <c r="C2784" i="26"/>
  <c r="D2783" i="26"/>
  <c r="C2783" i="26"/>
  <c r="D2782" i="26"/>
  <c r="C2782" i="26"/>
  <c r="B2782" i="26"/>
  <c r="D2781" i="26"/>
  <c r="C2781" i="26"/>
  <c r="D2780" i="26"/>
  <c r="C2780" i="26"/>
  <c r="D2779" i="26"/>
  <c r="C2779" i="26"/>
  <c r="D2778" i="26"/>
  <c r="C2778" i="26"/>
  <c r="D2777" i="26"/>
  <c r="C2777" i="26"/>
  <c r="D2776" i="26"/>
  <c r="C2776" i="26"/>
  <c r="D2775" i="26"/>
  <c r="C2775" i="26"/>
  <c r="D2774" i="26"/>
  <c r="C2774" i="26"/>
  <c r="D2773" i="26"/>
  <c r="C2773" i="26"/>
  <c r="D2772" i="26"/>
  <c r="C2772" i="26"/>
  <c r="D2771" i="26"/>
  <c r="C2771" i="26"/>
  <c r="D2770" i="26"/>
  <c r="C2770" i="26"/>
  <c r="D2769" i="26"/>
  <c r="C2769" i="26"/>
  <c r="D2768" i="26"/>
  <c r="C2768" i="26"/>
  <c r="D2767" i="26"/>
  <c r="C2767" i="26"/>
  <c r="D2766" i="26"/>
  <c r="C2766" i="26"/>
  <c r="D2765" i="26"/>
  <c r="C2765" i="26"/>
  <c r="D2764" i="26"/>
  <c r="C2764" i="26"/>
  <c r="D2763" i="26"/>
  <c r="C2763" i="26"/>
  <c r="D2762" i="26"/>
  <c r="C2762" i="26"/>
  <c r="B2762" i="26"/>
  <c r="D2761" i="26"/>
  <c r="C2761" i="26"/>
  <c r="D2760" i="26"/>
  <c r="C2760" i="26"/>
  <c r="D2759" i="26"/>
  <c r="C2759" i="26"/>
  <c r="D2758" i="26"/>
  <c r="C2758" i="26"/>
  <c r="D2757" i="26"/>
  <c r="C2757" i="26"/>
  <c r="D2756" i="26"/>
  <c r="C2756" i="26"/>
  <c r="D2755" i="26"/>
  <c r="C2755" i="26"/>
  <c r="D2754" i="26"/>
  <c r="C2754" i="26"/>
  <c r="D2753" i="26"/>
  <c r="C2753" i="26"/>
  <c r="D2752" i="26"/>
  <c r="C2752" i="26"/>
  <c r="D2751" i="26"/>
  <c r="C2751" i="26"/>
  <c r="D2750" i="26"/>
  <c r="C2750" i="26"/>
  <c r="D2749" i="26"/>
  <c r="C2749" i="26"/>
  <c r="D2748" i="26"/>
  <c r="C2748" i="26"/>
  <c r="D2747" i="26"/>
  <c r="C2747" i="26"/>
  <c r="D2746" i="26"/>
  <c r="C2746" i="26"/>
  <c r="D2745" i="26"/>
  <c r="C2745" i="26"/>
  <c r="D2744" i="26"/>
  <c r="C2744" i="26"/>
  <c r="D2743" i="26"/>
  <c r="C2743" i="26"/>
  <c r="D2742" i="26"/>
  <c r="C2742" i="26"/>
  <c r="B2742" i="26"/>
  <c r="D2741" i="26"/>
  <c r="C2741" i="26"/>
  <c r="D2740" i="26"/>
  <c r="C2740" i="26"/>
  <c r="D2739" i="26"/>
  <c r="C2739" i="26"/>
  <c r="D2738" i="26"/>
  <c r="C2738" i="26"/>
  <c r="D2737" i="26"/>
  <c r="C2737" i="26"/>
  <c r="D2736" i="26"/>
  <c r="C2736" i="26"/>
  <c r="D2735" i="26"/>
  <c r="C2735" i="26"/>
  <c r="D2734" i="26"/>
  <c r="C2734" i="26"/>
  <c r="D2733" i="26"/>
  <c r="C2733" i="26"/>
  <c r="D2732" i="26"/>
  <c r="C2732" i="26"/>
  <c r="D2731" i="26"/>
  <c r="C2731" i="26"/>
  <c r="D2730" i="26"/>
  <c r="C2730" i="26"/>
  <c r="D2729" i="26"/>
  <c r="C2729" i="26"/>
  <c r="D2728" i="26"/>
  <c r="C2728" i="26"/>
  <c r="D2727" i="26"/>
  <c r="C2727" i="26"/>
  <c r="D2726" i="26"/>
  <c r="C2726" i="26"/>
  <c r="D2725" i="26"/>
  <c r="C2725" i="26"/>
  <c r="D2724" i="26"/>
  <c r="C2724" i="26"/>
  <c r="D2723" i="26"/>
  <c r="C2723" i="26"/>
  <c r="D2722" i="26"/>
  <c r="C2722" i="26"/>
  <c r="B2722" i="26"/>
  <c r="D2721" i="26"/>
  <c r="C2721" i="26"/>
  <c r="D2720" i="26"/>
  <c r="C2720" i="26"/>
  <c r="D2719" i="26"/>
  <c r="C2719" i="26"/>
  <c r="D2718" i="26"/>
  <c r="C2718" i="26"/>
  <c r="D2717" i="26"/>
  <c r="C2717" i="26"/>
  <c r="D2716" i="26"/>
  <c r="C2716" i="26"/>
  <c r="D2715" i="26"/>
  <c r="C2715" i="26"/>
  <c r="D2714" i="26"/>
  <c r="C2714" i="26"/>
  <c r="D2713" i="26"/>
  <c r="C2713" i="26"/>
  <c r="D2712" i="26"/>
  <c r="C2712" i="26"/>
  <c r="D2711" i="26"/>
  <c r="C2711" i="26"/>
  <c r="D2710" i="26"/>
  <c r="C2710" i="26"/>
  <c r="D2709" i="26"/>
  <c r="C2709" i="26"/>
  <c r="D2708" i="26"/>
  <c r="C2708" i="26"/>
  <c r="D2707" i="26"/>
  <c r="C2707" i="26"/>
  <c r="D2706" i="26"/>
  <c r="C2706" i="26"/>
  <c r="D2705" i="26"/>
  <c r="C2705" i="26"/>
  <c r="D2704" i="26"/>
  <c r="C2704" i="26"/>
  <c r="D2703" i="26"/>
  <c r="C2703" i="26"/>
  <c r="D2702" i="26"/>
  <c r="C2702" i="26"/>
  <c r="B2702" i="26"/>
  <c r="D2701" i="26"/>
  <c r="C2701" i="26"/>
  <c r="D2700" i="26"/>
  <c r="C2700" i="26"/>
  <c r="D2699" i="26"/>
  <c r="C2699" i="26"/>
  <c r="D2698" i="26"/>
  <c r="C2698" i="26"/>
  <c r="D2697" i="26"/>
  <c r="C2697" i="26"/>
  <c r="D2696" i="26"/>
  <c r="C2696" i="26"/>
  <c r="D2695" i="26"/>
  <c r="C2695" i="26"/>
  <c r="D2694" i="26"/>
  <c r="C2694" i="26"/>
  <c r="D2693" i="26"/>
  <c r="C2693" i="26"/>
  <c r="D2692" i="26"/>
  <c r="C2692" i="26"/>
  <c r="D2691" i="26"/>
  <c r="C2691" i="26"/>
  <c r="D2690" i="26"/>
  <c r="C2690" i="26"/>
  <c r="D2689" i="26"/>
  <c r="C2689" i="26"/>
  <c r="D2688" i="26"/>
  <c r="C2688" i="26"/>
  <c r="D2687" i="26"/>
  <c r="C2687" i="26"/>
  <c r="D2686" i="26"/>
  <c r="C2686" i="26"/>
  <c r="D2685" i="26"/>
  <c r="C2685" i="26"/>
  <c r="D2684" i="26"/>
  <c r="C2684" i="26"/>
  <c r="D2683" i="26"/>
  <c r="C2683" i="26"/>
  <c r="D2682" i="26"/>
  <c r="C2682" i="26"/>
  <c r="B2682" i="26"/>
  <c r="D2681" i="26"/>
  <c r="C2681" i="26"/>
  <c r="D2680" i="26"/>
  <c r="C2680" i="26"/>
  <c r="D2679" i="26"/>
  <c r="C2679" i="26"/>
  <c r="D2678" i="26"/>
  <c r="C2678" i="26"/>
  <c r="D2677" i="26"/>
  <c r="C2677" i="26"/>
  <c r="D2676" i="26"/>
  <c r="C2676" i="26"/>
  <c r="D2675" i="26"/>
  <c r="C2675" i="26"/>
  <c r="D2674" i="26"/>
  <c r="C2674" i="26"/>
  <c r="D2673" i="26"/>
  <c r="C2673" i="26"/>
  <c r="D2672" i="26"/>
  <c r="C2672" i="26"/>
  <c r="D2671" i="26"/>
  <c r="C2671" i="26"/>
  <c r="D2670" i="26"/>
  <c r="C2670" i="26"/>
  <c r="D2669" i="26"/>
  <c r="C2669" i="26"/>
  <c r="D2668" i="26"/>
  <c r="C2668" i="26"/>
  <c r="D2667" i="26"/>
  <c r="C2667" i="26"/>
  <c r="D2666" i="26"/>
  <c r="C2666" i="26"/>
  <c r="D2665" i="26"/>
  <c r="C2665" i="26"/>
  <c r="D2664" i="26"/>
  <c r="C2664" i="26"/>
  <c r="D2663" i="26"/>
  <c r="C2663" i="26"/>
  <c r="D2662" i="26"/>
  <c r="C2662" i="26"/>
  <c r="B2662" i="26"/>
  <c r="D2661" i="26"/>
  <c r="C2661" i="26"/>
  <c r="D2660" i="26"/>
  <c r="C2660" i="26"/>
  <c r="D2659" i="26"/>
  <c r="C2659" i="26"/>
  <c r="D2658" i="26"/>
  <c r="C2658" i="26"/>
  <c r="D2657" i="26"/>
  <c r="C2657" i="26"/>
  <c r="D2656" i="26"/>
  <c r="C2656" i="26"/>
  <c r="D2655" i="26"/>
  <c r="C2655" i="26"/>
  <c r="D2654" i="26"/>
  <c r="C2654" i="26"/>
  <c r="D2653" i="26"/>
  <c r="C2653" i="26"/>
  <c r="D2652" i="26"/>
  <c r="C2652" i="26"/>
  <c r="D2651" i="26"/>
  <c r="C2651" i="26"/>
  <c r="D2650" i="26"/>
  <c r="C2650" i="26"/>
  <c r="D2649" i="26"/>
  <c r="C2649" i="26"/>
  <c r="D2648" i="26"/>
  <c r="C2648" i="26"/>
  <c r="D2647" i="26"/>
  <c r="C2647" i="26"/>
  <c r="D2646" i="26"/>
  <c r="C2646" i="26"/>
  <c r="D2645" i="26"/>
  <c r="C2645" i="26"/>
  <c r="D2644" i="26"/>
  <c r="C2644" i="26"/>
  <c r="D2643" i="26"/>
  <c r="C2643" i="26"/>
  <c r="D2642" i="26"/>
  <c r="C2642" i="26"/>
  <c r="B2642" i="26"/>
  <c r="D2641" i="26"/>
  <c r="C2641" i="26"/>
  <c r="D2640" i="26"/>
  <c r="C2640" i="26"/>
  <c r="D2639" i="26"/>
  <c r="C2639" i="26"/>
  <c r="D2638" i="26"/>
  <c r="C2638" i="26"/>
  <c r="D2637" i="26"/>
  <c r="C2637" i="26"/>
  <c r="D2636" i="26"/>
  <c r="C2636" i="26"/>
  <c r="D2635" i="26"/>
  <c r="C2635" i="26"/>
  <c r="D2634" i="26"/>
  <c r="C2634" i="26"/>
  <c r="D2633" i="26"/>
  <c r="C2633" i="26"/>
  <c r="D2632" i="26"/>
  <c r="C2632" i="26"/>
  <c r="D2631" i="26"/>
  <c r="C2631" i="26"/>
  <c r="D2630" i="26"/>
  <c r="C2630" i="26"/>
  <c r="D2629" i="26"/>
  <c r="C2629" i="26"/>
  <c r="D2628" i="26"/>
  <c r="C2628" i="26"/>
  <c r="D2627" i="26"/>
  <c r="C2627" i="26"/>
  <c r="D2626" i="26"/>
  <c r="C2626" i="26"/>
  <c r="D2625" i="26"/>
  <c r="C2625" i="26"/>
  <c r="D2624" i="26"/>
  <c r="C2624" i="26"/>
  <c r="D2623" i="26"/>
  <c r="C2623" i="26"/>
  <c r="D2622" i="26"/>
  <c r="C2622" i="26"/>
  <c r="B2622" i="26"/>
  <c r="D2621" i="26"/>
  <c r="C2621" i="26"/>
  <c r="D2620" i="26"/>
  <c r="C2620" i="26"/>
  <c r="D2619" i="26"/>
  <c r="C2619" i="26"/>
  <c r="D2618" i="26"/>
  <c r="C2618" i="26"/>
  <c r="D2617" i="26"/>
  <c r="C2617" i="26"/>
  <c r="D2616" i="26"/>
  <c r="C2616" i="26"/>
  <c r="D2615" i="26"/>
  <c r="C2615" i="26"/>
  <c r="D2614" i="26"/>
  <c r="C2614" i="26"/>
  <c r="D2613" i="26"/>
  <c r="C2613" i="26"/>
  <c r="D2612" i="26"/>
  <c r="C2612" i="26"/>
  <c r="D2611" i="26"/>
  <c r="C2611" i="26"/>
  <c r="D2610" i="26"/>
  <c r="C2610" i="26"/>
  <c r="D2609" i="26"/>
  <c r="C2609" i="26"/>
  <c r="D2608" i="26"/>
  <c r="C2608" i="26"/>
  <c r="D2607" i="26"/>
  <c r="C2607" i="26"/>
  <c r="D2606" i="26"/>
  <c r="C2606" i="26"/>
  <c r="D2605" i="26"/>
  <c r="C2605" i="26"/>
  <c r="D2604" i="26"/>
  <c r="C2604" i="26"/>
  <c r="D2603" i="26"/>
  <c r="C2603" i="26"/>
  <c r="D2602" i="26"/>
  <c r="C2602" i="26"/>
  <c r="B2602" i="26"/>
  <c r="D2601" i="26"/>
  <c r="C2601" i="26"/>
  <c r="D2600" i="26"/>
  <c r="C2600" i="26"/>
  <c r="D2599" i="26"/>
  <c r="C2599" i="26"/>
  <c r="D2598" i="26"/>
  <c r="C2598" i="26"/>
  <c r="D2597" i="26"/>
  <c r="C2597" i="26"/>
  <c r="D2596" i="26"/>
  <c r="C2596" i="26"/>
  <c r="D2595" i="26"/>
  <c r="C2595" i="26"/>
  <c r="D2594" i="26"/>
  <c r="C2594" i="26"/>
  <c r="D2593" i="26"/>
  <c r="C2593" i="26"/>
  <c r="D2592" i="26"/>
  <c r="C2592" i="26"/>
  <c r="D2591" i="26"/>
  <c r="C2591" i="26"/>
  <c r="D2590" i="26"/>
  <c r="C2590" i="26"/>
  <c r="D2589" i="26"/>
  <c r="C2589" i="26"/>
  <c r="D2588" i="26"/>
  <c r="C2588" i="26"/>
  <c r="D2587" i="26"/>
  <c r="C2587" i="26"/>
  <c r="D2586" i="26"/>
  <c r="C2586" i="26"/>
  <c r="D2585" i="26"/>
  <c r="C2585" i="26"/>
  <c r="D2584" i="26"/>
  <c r="C2584" i="26"/>
  <c r="D2583" i="26"/>
  <c r="C2583" i="26"/>
  <c r="D2582" i="26"/>
  <c r="C2582" i="26"/>
  <c r="B2582" i="26"/>
  <c r="D2581" i="26"/>
  <c r="C2581" i="26"/>
  <c r="D2580" i="26"/>
  <c r="C2580" i="26"/>
  <c r="D2579" i="26"/>
  <c r="C2579" i="26"/>
  <c r="D2578" i="26"/>
  <c r="C2578" i="26"/>
  <c r="D2577" i="26"/>
  <c r="C2577" i="26"/>
  <c r="D2576" i="26"/>
  <c r="C2576" i="26"/>
  <c r="D2575" i="26"/>
  <c r="C2575" i="26"/>
  <c r="D2574" i="26"/>
  <c r="C2574" i="26"/>
  <c r="D2573" i="26"/>
  <c r="C2573" i="26"/>
  <c r="D2572" i="26"/>
  <c r="C2572" i="26"/>
  <c r="D2571" i="26"/>
  <c r="C2571" i="26"/>
  <c r="D2570" i="26"/>
  <c r="C2570" i="26"/>
  <c r="D2569" i="26"/>
  <c r="C2569" i="26"/>
  <c r="D2568" i="26"/>
  <c r="C2568" i="26"/>
  <c r="D2567" i="26"/>
  <c r="C2567" i="26"/>
  <c r="D2566" i="26"/>
  <c r="C2566" i="26"/>
  <c r="D2565" i="26"/>
  <c r="C2565" i="26"/>
  <c r="D2564" i="26"/>
  <c r="C2564" i="26"/>
  <c r="D2563" i="26"/>
  <c r="C2563" i="26"/>
  <c r="D2562" i="26"/>
  <c r="C2562" i="26"/>
  <c r="B2562" i="26"/>
  <c r="D2561" i="26"/>
  <c r="C2561" i="26"/>
  <c r="D2560" i="26"/>
  <c r="C2560" i="26"/>
  <c r="D2559" i="26"/>
  <c r="C2559" i="26"/>
  <c r="D2558" i="26"/>
  <c r="C2558" i="26"/>
  <c r="D2557" i="26"/>
  <c r="C2557" i="26"/>
  <c r="D2556" i="26"/>
  <c r="C2556" i="26"/>
  <c r="D2555" i="26"/>
  <c r="C2555" i="26"/>
  <c r="D2554" i="26"/>
  <c r="C2554" i="26"/>
  <c r="D2553" i="26"/>
  <c r="C2553" i="26"/>
  <c r="D2552" i="26"/>
  <c r="C2552" i="26"/>
  <c r="D2551" i="26"/>
  <c r="C2551" i="26"/>
  <c r="D2550" i="26"/>
  <c r="C2550" i="26"/>
  <c r="D2549" i="26"/>
  <c r="C2549" i="26"/>
  <c r="D2548" i="26"/>
  <c r="C2548" i="26"/>
  <c r="D2547" i="26"/>
  <c r="C2547" i="26"/>
  <c r="D2546" i="26"/>
  <c r="C2546" i="26"/>
  <c r="D2545" i="26"/>
  <c r="C2545" i="26"/>
  <c r="D2544" i="26"/>
  <c r="C2544" i="26"/>
  <c r="D2543" i="26"/>
  <c r="C2543" i="26"/>
  <c r="D2542" i="26"/>
  <c r="C2542" i="26"/>
  <c r="B2542" i="26"/>
  <c r="D2541" i="26"/>
  <c r="C2541" i="26"/>
  <c r="D2540" i="26"/>
  <c r="C2540" i="26"/>
  <c r="D2539" i="26"/>
  <c r="C2539" i="26"/>
  <c r="D2538" i="26"/>
  <c r="C2538" i="26"/>
  <c r="D2537" i="26"/>
  <c r="C2537" i="26"/>
  <c r="D2536" i="26"/>
  <c r="C2536" i="26"/>
  <c r="D2535" i="26"/>
  <c r="C2535" i="26"/>
  <c r="D2534" i="26"/>
  <c r="C2534" i="26"/>
  <c r="D2533" i="26"/>
  <c r="C2533" i="26"/>
  <c r="D2532" i="26"/>
  <c r="C2532" i="26"/>
  <c r="D2531" i="26"/>
  <c r="C2531" i="26"/>
  <c r="D2530" i="26"/>
  <c r="C2530" i="26"/>
  <c r="D2529" i="26"/>
  <c r="C2529" i="26"/>
  <c r="D2528" i="26"/>
  <c r="C2528" i="26"/>
  <c r="D2527" i="26"/>
  <c r="C2527" i="26"/>
  <c r="D2526" i="26"/>
  <c r="C2526" i="26"/>
  <c r="D2525" i="26"/>
  <c r="C2525" i="26"/>
  <c r="D2524" i="26"/>
  <c r="C2524" i="26"/>
  <c r="D2523" i="26"/>
  <c r="C2523" i="26"/>
  <c r="D2522" i="26"/>
  <c r="C2522" i="26"/>
  <c r="B2522" i="26"/>
  <c r="D2521" i="26"/>
  <c r="C2521" i="26"/>
  <c r="D2520" i="26"/>
  <c r="C2520" i="26"/>
  <c r="D2519" i="26"/>
  <c r="C2519" i="26"/>
  <c r="D2518" i="26"/>
  <c r="C2518" i="26"/>
  <c r="D2517" i="26"/>
  <c r="C2517" i="26"/>
  <c r="D2516" i="26"/>
  <c r="C2516" i="26"/>
  <c r="D2515" i="26"/>
  <c r="C2515" i="26"/>
  <c r="D2514" i="26"/>
  <c r="C2514" i="26"/>
  <c r="D2513" i="26"/>
  <c r="C2513" i="26"/>
  <c r="D2512" i="26"/>
  <c r="C2512" i="26"/>
  <c r="D2511" i="26"/>
  <c r="C2511" i="26"/>
  <c r="D2510" i="26"/>
  <c r="C2510" i="26"/>
  <c r="D2509" i="26"/>
  <c r="C2509" i="26"/>
  <c r="D2508" i="26"/>
  <c r="C2508" i="26"/>
  <c r="D2507" i="26"/>
  <c r="C2507" i="26"/>
  <c r="D2506" i="26"/>
  <c r="C2506" i="26"/>
  <c r="D2505" i="26"/>
  <c r="C2505" i="26"/>
  <c r="D2504" i="26"/>
  <c r="C2504" i="26"/>
  <c r="D2503" i="26"/>
  <c r="C2503" i="26"/>
  <c r="D2502" i="26"/>
  <c r="C2502" i="26"/>
  <c r="B2502" i="26"/>
  <c r="D2401" i="26"/>
  <c r="C2401" i="26"/>
  <c r="D2400" i="26"/>
  <c r="C2400" i="26"/>
  <c r="D2399" i="26"/>
  <c r="C2399" i="26"/>
  <c r="D2398" i="26"/>
  <c r="C2398" i="26"/>
  <c r="D2397" i="26"/>
  <c r="C2397" i="26"/>
  <c r="D2396" i="26"/>
  <c r="C2396" i="26"/>
  <c r="D2395" i="26"/>
  <c r="C2395" i="26"/>
  <c r="D2394" i="26"/>
  <c r="C2394" i="26"/>
  <c r="D2393" i="26"/>
  <c r="C2393" i="26"/>
  <c r="D2392" i="26"/>
  <c r="C2392" i="26"/>
  <c r="D2391" i="26"/>
  <c r="C2391" i="26"/>
  <c r="D2390" i="26"/>
  <c r="C2390" i="26"/>
  <c r="D2389" i="26"/>
  <c r="C2389" i="26"/>
  <c r="D2388" i="26"/>
  <c r="C2388" i="26"/>
  <c r="D2387" i="26"/>
  <c r="C2387" i="26"/>
  <c r="D2386" i="26"/>
  <c r="C2386" i="26"/>
  <c r="D2385" i="26"/>
  <c r="C2385" i="26"/>
  <c r="D2384" i="26"/>
  <c r="C2384" i="26"/>
  <c r="D2383" i="26"/>
  <c r="C2383" i="26"/>
  <c r="D2382" i="26"/>
  <c r="C2382" i="26"/>
  <c r="B2382" i="26"/>
  <c r="D2381" i="26"/>
  <c r="C2381" i="26"/>
  <c r="D2380" i="26"/>
  <c r="C2380" i="26"/>
  <c r="D2379" i="26"/>
  <c r="C2379" i="26"/>
  <c r="D2378" i="26"/>
  <c r="C2378" i="26"/>
  <c r="D2377" i="26"/>
  <c r="C2377" i="26"/>
  <c r="D2376" i="26"/>
  <c r="C2376" i="26"/>
  <c r="D2375" i="26"/>
  <c r="C2375" i="26"/>
  <c r="D2374" i="26"/>
  <c r="C2374" i="26"/>
  <c r="D2373" i="26"/>
  <c r="C2373" i="26"/>
  <c r="D2372" i="26"/>
  <c r="C2372" i="26"/>
  <c r="D2371" i="26"/>
  <c r="C2371" i="26"/>
  <c r="D2370" i="26"/>
  <c r="C2370" i="26"/>
  <c r="D2369" i="26"/>
  <c r="C2369" i="26"/>
  <c r="D2368" i="26"/>
  <c r="C2368" i="26"/>
  <c r="D2367" i="26"/>
  <c r="C2367" i="26"/>
  <c r="D2366" i="26"/>
  <c r="C2366" i="26"/>
  <c r="D2365" i="26"/>
  <c r="C2365" i="26"/>
  <c r="D2364" i="26"/>
  <c r="C2364" i="26"/>
  <c r="D2363" i="26"/>
  <c r="C2363" i="26"/>
  <c r="D2362" i="26"/>
  <c r="C2362" i="26"/>
  <c r="B2362" i="26"/>
  <c r="D2361" i="26"/>
  <c r="C2361" i="26"/>
  <c r="D2360" i="26"/>
  <c r="C2360" i="26"/>
  <c r="D2359" i="26"/>
  <c r="C2359" i="26"/>
  <c r="D2358" i="26"/>
  <c r="C2358" i="26"/>
  <c r="D2357" i="26"/>
  <c r="C2357" i="26"/>
  <c r="D2356" i="26"/>
  <c r="C2356" i="26"/>
  <c r="D2355" i="26"/>
  <c r="C2355" i="26"/>
  <c r="D2354" i="26"/>
  <c r="C2354" i="26"/>
  <c r="D2353" i="26"/>
  <c r="C2353" i="26"/>
  <c r="D2352" i="26"/>
  <c r="C2352" i="26"/>
  <c r="D2351" i="26"/>
  <c r="C2351" i="26"/>
  <c r="D2350" i="26"/>
  <c r="C2350" i="26"/>
  <c r="D2349" i="26"/>
  <c r="C2349" i="26"/>
  <c r="D2348" i="26"/>
  <c r="C2348" i="26"/>
  <c r="D2347" i="26"/>
  <c r="C2347" i="26"/>
  <c r="D2346" i="26"/>
  <c r="C2346" i="26"/>
  <c r="D2345" i="26"/>
  <c r="C2345" i="26"/>
  <c r="D2344" i="26"/>
  <c r="C2344" i="26"/>
  <c r="D2343" i="26"/>
  <c r="C2343" i="26"/>
  <c r="D2342" i="26"/>
  <c r="C2342" i="26"/>
  <c r="B2342" i="26"/>
  <c r="D2341" i="26"/>
  <c r="C2341" i="26"/>
  <c r="D2340" i="26"/>
  <c r="C2340" i="26"/>
  <c r="D2339" i="26"/>
  <c r="C2339" i="26"/>
  <c r="D2338" i="26"/>
  <c r="C2338" i="26"/>
  <c r="D2337" i="26"/>
  <c r="C2337" i="26"/>
  <c r="D2336" i="26"/>
  <c r="C2336" i="26"/>
  <c r="D2335" i="26"/>
  <c r="C2335" i="26"/>
  <c r="D2334" i="26"/>
  <c r="C2334" i="26"/>
  <c r="D2333" i="26"/>
  <c r="C2333" i="26"/>
  <c r="D2332" i="26"/>
  <c r="C2332" i="26"/>
  <c r="D2331" i="26"/>
  <c r="C2331" i="26"/>
  <c r="D2330" i="26"/>
  <c r="C2330" i="26"/>
  <c r="D2329" i="26"/>
  <c r="C2329" i="26"/>
  <c r="D2328" i="26"/>
  <c r="C2328" i="26"/>
  <c r="D2327" i="26"/>
  <c r="C2327" i="26"/>
  <c r="D2326" i="26"/>
  <c r="C2326" i="26"/>
  <c r="D2325" i="26"/>
  <c r="C2325" i="26"/>
  <c r="D2324" i="26"/>
  <c r="C2324" i="26"/>
  <c r="D2323" i="26"/>
  <c r="C2323" i="26"/>
  <c r="D2322" i="26"/>
  <c r="C2322" i="26"/>
  <c r="B2322" i="26"/>
  <c r="D2321" i="26"/>
  <c r="C2321" i="26"/>
  <c r="D2320" i="26"/>
  <c r="C2320" i="26"/>
  <c r="D2319" i="26"/>
  <c r="C2319" i="26"/>
  <c r="D2318" i="26"/>
  <c r="C2318" i="26"/>
  <c r="D2317" i="26"/>
  <c r="C2317" i="26"/>
  <c r="D2316" i="26"/>
  <c r="C2316" i="26"/>
  <c r="D2315" i="26"/>
  <c r="C2315" i="26"/>
  <c r="D2314" i="26"/>
  <c r="C2314" i="26"/>
  <c r="D2313" i="26"/>
  <c r="C2313" i="26"/>
  <c r="D2312" i="26"/>
  <c r="C2312" i="26"/>
  <c r="D2311" i="26"/>
  <c r="C2311" i="26"/>
  <c r="D2310" i="26"/>
  <c r="C2310" i="26"/>
  <c r="D2309" i="26"/>
  <c r="C2309" i="26"/>
  <c r="D2308" i="26"/>
  <c r="C2308" i="26"/>
  <c r="D2307" i="26"/>
  <c r="C2307" i="26"/>
  <c r="D2306" i="26"/>
  <c r="C2306" i="26"/>
  <c r="D2305" i="26"/>
  <c r="C2305" i="26"/>
  <c r="D2304" i="26"/>
  <c r="C2304" i="26"/>
  <c r="D2303" i="26"/>
  <c r="C2303" i="26"/>
  <c r="D2302" i="26"/>
  <c r="C2302" i="26"/>
  <c r="B2302" i="26"/>
  <c r="D2301" i="26"/>
  <c r="C2301" i="26"/>
  <c r="D2300" i="26"/>
  <c r="C2300" i="26"/>
  <c r="D2299" i="26"/>
  <c r="C2299" i="26"/>
  <c r="D2298" i="26"/>
  <c r="C2298" i="26"/>
  <c r="D2297" i="26"/>
  <c r="C2297" i="26"/>
  <c r="D2296" i="26"/>
  <c r="C2296" i="26"/>
  <c r="D2295" i="26"/>
  <c r="C2295" i="26"/>
  <c r="D2294" i="26"/>
  <c r="C2294" i="26"/>
  <c r="D2293" i="26"/>
  <c r="C2293" i="26"/>
  <c r="D2292" i="26"/>
  <c r="C2292" i="26"/>
  <c r="D2291" i="26"/>
  <c r="C2291" i="26"/>
  <c r="D2290" i="26"/>
  <c r="C2290" i="26"/>
  <c r="D2289" i="26"/>
  <c r="C2289" i="26"/>
  <c r="D2288" i="26"/>
  <c r="C2288" i="26"/>
  <c r="D2287" i="26"/>
  <c r="C2287" i="26"/>
  <c r="D2286" i="26"/>
  <c r="C2286" i="26"/>
  <c r="D2285" i="26"/>
  <c r="C2285" i="26"/>
  <c r="D2284" i="26"/>
  <c r="C2284" i="26"/>
  <c r="D2283" i="26"/>
  <c r="C2283" i="26"/>
  <c r="D2282" i="26"/>
  <c r="C2282" i="26"/>
  <c r="B2282" i="26"/>
  <c r="D2281" i="26"/>
  <c r="C2281" i="26"/>
  <c r="D2280" i="26"/>
  <c r="C2280" i="26"/>
  <c r="D2279" i="26"/>
  <c r="C2279" i="26"/>
  <c r="D2278" i="26"/>
  <c r="C2278" i="26"/>
  <c r="D2277" i="26"/>
  <c r="C2277" i="26"/>
  <c r="D2276" i="26"/>
  <c r="C2276" i="26"/>
  <c r="D2275" i="26"/>
  <c r="C2275" i="26"/>
  <c r="D2274" i="26"/>
  <c r="C2274" i="26"/>
  <c r="D2273" i="26"/>
  <c r="C2273" i="26"/>
  <c r="D2272" i="26"/>
  <c r="C2272" i="26"/>
  <c r="D2271" i="26"/>
  <c r="C2271" i="26"/>
  <c r="D2270" i="26"/>
  <c r="C2270" i="26"/>
  <c r="D2269" i="26"/>
  <c r="C2269" i="26"/>
  <c r="D2268" i="26"/>
  <c r="C2268" i="26"/>
  <c r="D2267" i="26"/>
  <c r="C2267" i="26"/>
  <c r="D2266" i="26"/>
  <c r="C2266" i="26"/>
  <c r="D2265" i="26"/>
  <c r="C2265" i="26"/>
  <c r="D2264" i="26"/>
  <c r="C2264" i="26"/>
  <c r="D2263" i="26"/>
  <c r="C2263" i="26"/>
  <c r="D2262" i="26"/>
  <c r="C2262" i="26"/>
  <c r="B2262" i="26"/>
  <c r="D2261" i="26"/>
  <c r="C2261" i="26"/>
  <c r="D2260" i="26"/>
  <c r="C2260" i="26"/>
  <c r="D2259" i="26"/>
  <c r="C2259" i="26"/>
  <c r="D2258" i="26"/>
  <c r="C2258" i="26"/>
  <c r="D2257" i="26"/>
  <c r="C2257" i="26"/>
  <c r="D2256" i="26"/>
  <c r="C2256" i="26"/>
  <c r="D2255" i="26"/>
  <c r="C2255" i="26"/>
  <c r="D2254" i="26"/>
  <c r="C2254" i="26"/>
  <c r="D2253" i="26"/>
  <c r="C2253" i="26"/>
  <c r="D2252" i="26"/>
  <c r="C2252" i="26"/>
  <c r="D2251" i="26"/>
  <c r="C2251" i="26"/>
  <c r="D2250" i="26"/>
  <c r="C2250" i="26"/>
  <c r="D2249" i="26"/>
  <c r="C2249" i="26"/>
  <c r="D2248" i="26"/>
  <c r="C2248" i="26"/>
  <c r="D2247" i="26"/>
  <c r="C2247" i="26"/>
  <c r="D2246" i="26"/>
  <c r="C2246" i="26"/>
  <c r="D2245" i="26"/>
  <c r="C2245" i="26"/>
  <c r="D2244" i="26"/>
  <c r="C2244" i="26"/>
  <c r="D2243" i="26"/>
  <c r="C2243" i="26"/>
  <c r="D2242" i="26"/>
  <c r="C2242" i="26"/>
  <c r="B2242" i="26"/>
  <c r="D2241" i="26"/>
  <c r="C2241" i="26"/>
  <c r="D2240" i="26"/>
  <c r="C2240" i="26"/>
  <c r="D2239" i="26"/>
  <c r="C2239" i="26"/>
  <c r="D2238" i="26"/>
  <c r="C2238" i="26"/>
  <c r="D2237" i="26"/>
  <c r="C2237" i="26"/>
  <c r="D2236" i="26"/>
  <c r="C2236" i="26"/>
  <c r="D2235" i="26"/>
  <c r="C2235" i="26"/>
  <c r="D2234" i="26"/>
  <c r="C2234" i="26"/>
  <c r="D2233" i="26"/>
  <c r="C2233" i="26"/>
  <c r="D2232" i="26"/>
  <c r="C2232" i="26"/>
  <c r="D2231" i="26"/>
  <c r="C2231" i="26"/>
  <c r="D2230" i="26"/>
  <c r="C2230" i="26"/>
  <c r="D2229" i="26"/>
  <c r="C2229" i="26"/>
  <c r="D2228" i="26"/>
  <c r="C2228" i="26"/>
  <c r="D2227" i="26"/>
  <c r="C2227" i="26"/>
  <c r="D2226" i="26"/>
  <c r="C2226" i="26"/>
  <c r="D2225" i="26"/>
  <c r="C2225" i="26"/>
  <c r="D2224" i="26"/>
  <c r="C2224" i="26"/>
  <c r="D2223" i="26"/>
  <c r="C2223" i="26"/>
  <c r="D2222" i="26"/>
  <c r="C2222" i="26"/>
  <c r="B2222" i="26"/>
  <c r="D2221" i="26"/>
  <c r="C2221" i="26"/>
  <c r="D2220" i="26"/>
  <c r="C2220" i="26"/>
  <c r="D2219" i="26"/>
  <c r="C2219" i="26"/>
  <c r="D2218" i="26"/>
  <c r="C2218" i="26"/>
  <c r="D2217" i="26"/>
  <c r="C2217" i="26"/>
  <c r="D2216" i="26"/>
  <c r="C2216" i="26"/>
  <c r="D2215" i="26"/>
  <c r="C2215" i="26"/>
  <c r="D2214" i="26"/>
  <c r="C2214" i="26"/>
  <c r="D2213" i="26"/>
  <c r="C2213" i="26"/>
  <c r="D2212" i="26"/>
  <c r="C2212" i="26"/>
  <c r="D2211" i="26"/>
  <c r="C2211" i="26"/>
  <c r="D2210" i="26"/>
  <c r="C2210" i="26"/>
  <c r="D2209" i="26"/>
  <c r="C2209" i="26"/>
  <c r="D2208" i="26"/>
  <c r="C2208" i="26"/>
  <c r="D2207" i="26"/>
  <c r="C2207" i="26"/>
  <c r="D2206" i="26"/>
  <c r="C2206" i="26"/>
  <c r="D2205" i="26"/>
  <c r="C2205" i="26"/>
  <c r="D2204" i="26"/>
  <c r="C2204" i="26"/>
  <c r="D2203" i="26"/>
  <c r="C2203" i="26"/>
  <c r="D2202" i="26"/>
  <c r="C2202" i="26"/>
  <c r="B2202" i="26"/>
  <c r="D2201" i="26"/>
  <c r="C2201" i="26"/>
  <c r="D2200" i="26"/>
  <c r="C2200" i="26"/>
  <c r="D2199" i="26"/>
  <c r="C2199" i="26"/>
  <c r="D2198" i="26"/>
  <c r="C2198" i="26"/>
  <c r="D2197" i="26"/>
  <c r="C2197" i="26"/>
  <c r="D2196" i="26"/>
  <c r="C2196" i="26"/>
  <c r="D2195" i="26"/>
  <c r="C2195" i="26"/>
  <c r="D2194" i="26"/>
  <c r="C2194" i="26"/>
  <c r="D2193" i="26"/>
  <c r="C2193" i="26"/>
  <c r="D2192" i="26"/>
  <c r="C2192" i="26"/>
  <c r="D2191" i="26"/>
  <c r="C2191" i="26"/>
  <c r="D2190" i="26"/>
  <c r="C2190" i="26"/>
  <c r="D2189" i="26"/>
  <c r="C2189" i="26"/>
  <c r="D2188" i="26"/>
  <c r="C2188" i="26"/>
  <c r="D2187" i="26"/>
  <c r="C2187" i="26"/>
  <c r="D2186" i="26"/>
  <c r="C2186" i="26"/>
  <c r="D2185" i="26"/>
  <c r="C2185" i="26"/>
  <c r="D2184" i="26"/>
  <c r="C2184" i="26"/>
  <c r="D2183" i="26"/>
  <c r="C2183" i="26"/>
  <c r="D2182" i="26"/>
  <c r="C2182" i="26"/>
  <c r="B2182" i="26"/>
  <c r="D2181" i="26"/>
  <c r="C2181" i="26"/>
  <c r="D2180" i="26"/>
  <c r="C2180" i="26"/>
  <c r="D2179" i="26"/>
  <c r="C2179" i="26"/>
  <c r="D2178" i="26"/>
  <c r="C2178" i="26"/>
  <c r="D2177" i="26"/>
  <c r="C2177" i="26"/>
  <c r="D2176" i="26"/>
  <c r="C2176" i="26"/>
  <c r="D2175" i="26"/>
  <c r="C2175" i="26"/>
  <c r="D2174" i="26"/>
  <c r="C2174" i="26"/>
  <c r="D2173" i="26"/>
  <c r="C2173" i="26"/>
  <c r="D2172" i="26"/>
  <c r="C2172" i="26"/>
  <c r="D2171" i="26"/>
  <c r="C2171" i="26"/>
  <c r="D2170" i="26"/>
  <c r="C2170" i="26"/>
  <c r="D2169" i="26"/>
  <c r="C2169" i="26"/>
  <c r="D2168" i="26"/>
  <c r="C2168" i="26"/>
  <c r="D2167" i="26"/>
  <c r="C2167" i="26"/>
  <c r="D2166" i="26"/>
  <c r="C2166" i="26"/>
  <c r="D2165" i="26"/>
  <c r="C2165" i="26"/>
  <c r="D2164" i="26"/>
  <c r="C2164" i="26"/>
  <c r="D2163" i="26"/>
  <c r="C2163" i="26"/>
  <c r="D2162" i="26"/>
  <c r="C2162" i="26"/>
  <c r="B2162" i="26"/>
  <c r="D2161" i="26"/>
  <c r="C2161" i="26"/>
  <c r="D2160" i="26"/>
  <c r="C2160" i="26"/>
  <c r="D2159" i="26"/>
  <c r="C2159" i="26"/>
  <c r="D2158" i="26"/>
  <c r="C2158" i="26"/>
  <c r="D2157" i="26"/>
  <c r="C2157" i="26"/>
  <c r="D2156" i="26"/>
  <c r="C2156" i="26"/>
  <c r="D2155" i="26"/>
  <c r="C2155" i="26"/>
  <c r="D2154" i="26"/>
  <c r="C2154" i="26"/>
  <c r="D2153" i="26"/>
  <c r="C2153" i="26"/>
  <c r="D2152" i="26"/>
  <c r="C2152" i="26"/>
  <c r="D2151" i="26"/>
  <c r="C2151" i="26"/>
  <c r="D2150" i="26"/>
  <c r="C2150" i="26"/>
  <c r="D2149" i="26"/>
  <c r="C2149" i="26"/>
  <c r="D2148" i="26"/>
  <c r="C2148" i="26"/>
  <c r="D2147" i="26"/>
  <c r="C2147" i="26"/>
  <c r="D2146" i="26"/>
  <c r="C2146" i="26"/>
  <c r="D2145" i="26"/>
  <c r="C2145" i="26"/>
  <c r="D2144" i="26"/>
  <c r="C2144" i="26"/>
  <c r="D2143" i="26"/>
  <c r="C2143" i="26"/>
  <c r="D2142" i="26"/>
  <c r="C2142" i="26"/>
  <c r="B2142" i="26"/>
  <c r="D2141" i="26"/>
  <c r="C2141" i="26"/>
  <c r="D2140" i="26"/>
  <c r="C2140" i="26"/>
  <c r="D2139" i="26"/>
  <c r="C2139" i="26"/>
  <c r="D2138" i="26"/>
  <c r="C2138" i="26"/>
  <c r="D2137" i="26"/>
  <c r="C2137" i="26"/>
  <c r="D2136" i="26"/>
  <c r="C2136" i="26"/>
  <c r="D2135" i="26"/>
  <c r="C2135" i="26"/>
  <c r="D2134" i="26"/>
  <c r="C2134" i="26"/>
  <c r="D2133" i="26"/>
  <c r="C2133" i="26"/>
  <c r="D2132" i="26"/>
  <c r="C2132" i="26"/>
  <c r="D2131" i="26"/>
  <c r="C2131" i="26"/>
  <c r="D2130" i="26"/>
  <c r="C2130" i="26"/>
  <c r="D2129" i="26"/>
  <c r="C2129" i="26"/>
  <c r="D2128" i="26"/>
  <c r="C2128" i="26"/>
  <c r="D2127" i="26"/>
  <c r="C2127" i="26"/>
  <c r="D2126" i="26"/>
  <c r="C2126" i="26"/>
  <c r="D2125" i="26"/>
  <c r="C2125" i="26"/>
  <c r="D2124" i="26"/>
  <c r="C2124" i="26"/>
  <c r="D2123" i="26"/>
  <c r="C2123" i="26"/>
  <c r="D2122" i="26"/>
  <c r="C2122" i="26"/>
  <c r="B2122" i="26"/>
  <c r="D2121" i="26"/>
  <c r="C2121" i="26"/>
  <c r="D2120" i="26"/>
  <c r="C2120" i="26"/>
  <c r="D2119" i="26"/>
  <c r="C2119" i="26"/>
  <c r="D2118" i="26"/>
  <c r="C2118" i="26"/>
  <c r="D2117" i="26"/>
  <c r="C2117" i="26"/>
  <c r="D2116" i="26"/>
  <c r="C2116" i="26"/>
  <c r="D2115" i="26"/>
  <c r="C2115" i="26"/>
  <c r="D2114" i="26"/>
  <c r="C2114" i="26"/>
  <c r="D2113" i="26"/>
  <c r="C2113" i="26"/>
  <c r="D2112" i="26"/>
  <c r="C2112" i="26"/>
  <c r="D2111" i="26"/>
  <c r="C2111" i="26"/>
  <c r="D2110" i="26"/>
  <c r="C2110" i="26"/>
  <c r="D2109" i="26"/>
  <c r="C2109" i="26"/>
  <c r="D2108" i="26"/>
  <c r="C2108" i="26"/>
  <c r="D2107" i="26"/>
  <c r="C2107" i="26"/>
  <c r="D2106" i="26"/>
  <c r="C2106" i="26"/>
  <c r="D2105" i="26"/>
  <c r="C2105" i="26"/>
  <c r="D2104" i="26"/>
  <c r="C2104" i="26"/>
  <c r="D2103" i="26"/>
  <c r="C2103" i="26"/>
  <c r="D2102" i="26"/>
  <c r="C2102" i="26"/>
  <c r="B2102" i="26"/>
  <c r="D2101" i="26"/>
  <c r="C2101" i="26"/>
  <c r="D2100" i="26"/>
  <c r="C2100" i="26"/>
  <c r="D2099" i="26"/>
  <c r="C2099" i="26"/>
  <c r="D2098" i="26"/>
  <c r="C2098" i="26"/>
  <c r="D2097" i="26"/>
  <c r="C2097" i="26"/>
  <c r="D2096" i="26"/>
  <c r="C2096" i="26"/>
  <c r="D2095" i="26"/>
  <c r="C2095" i="26"/>
  <c r="D2094" i="26"/>
  <c r="C2094" i="26"/>
  <c r="D2093" i="26"/>
  <c r="C2093" i="26"/>
  <c r="D2092" i="26"/>
  <c r="C2092" i="26"/>
  <c r="D2091" i="26"/>
  <c r="C2091" i="26"/>
  <c r="D2090" i="26"/>
  <c r="C2090" i="26"/>
  <c r="D2089" i="26"/>
  <c r="C2089" i="26"/>
  <c r="D2088" i="26"/>
  <c r="C2088" i="26"/>
  <c r="D2087" i="26"/>
  <c r="C2087" i="26"/>
  <c r="D2086" i="26"/>
  <c r="C2086" i="26"/>
  <c r="D2085" i="26"/>
  <c r="C2085" i="26"/>
  <c r="D2084" i="26"/>
  <c r="C2084" i="26"/>
  <c r="D2083" i="26"/>
  <c r="C2083" i="26"/>
  <c r="D2082" i="26"/>
  <c r="C2082" i="26"/>
  <c r="B2082" i="26"/>
  <c r="D2081" i="26"/>
  <c r="C2081" i="26"/>
  <c r="D2080" i="26"/>
  <c r="C2080" i="26"/>
  <c r="D2079" i="26"/>
  <c r="C2079" i="26"/>
  <c r="D2078" i="26"/>
  <c r="C2078" i="26"/>
  <c r="D2077" i="26"/>
  <c r="C2077" i="26"/>
  <c r="D2076" i="26"/>
  <c r="C2076" i="26"/>
  <c r="D2075" i="26"/>
  <c r="C2075" i="26"/>
  <c r="D2074" i="26"/>
  <c r="C2074" i="26"/>
  <c r="D2073" i="26"/>
  <c r="C2073" i="26"/>
  <c r="D2072" i="26"/>
  <c r="C2072" i="26"/>
  <c r="D2071" i="26"/>
  <c r="C2071" i="26"/>
  <c r="D2070" i="26"/>
  <c r="C2070" i="26"/>
  <c r="D2069" i="26"/>
  <c r="C2069" i="26"/>
  <c r="D2068" i="26"/>
  <c r="C2068" i="26"/>
  <c r="D2067" i="26"/>
  <c r="C2067" i="26"/>
  <c r="D2066" i="26"/>
  <c r="C2066" i="26"/>
  <c r="D2065" i="26"/>
  <c r="C2065" i="26"/>
  <c r="D2064" i="26"/>
  <c r="C2064" i="26"/>
  <c r="D2063" i="26"/>
  <c r="C2063" i="26"/>
  <c r="D2062" i="26"/>
  <c r="C2062" i="26"/>
  <c r="B2062" i="26"/>
  <c r="D2061" i="26"/>
  <c r="C2061" i="26"/>
  <c r="D2060" i="26"/>
  <c r="C2060" i="26"/>
  <c r="D2059" i="26"/>
  <c r="C2059" i="26"/>
  <c r="D2058" i="26"/>
  <c r="C2058" i="26"/>
  <c r="D2057" i="26"/>
  <c r="C2057" i="26"/>
  <c r="D2056" i="26"/>
  <c r="C2056" i="26"/>
  <c r="D2055" i="26"/>
  <c r="C2055" i="26"/>
  <c r="D2054" i="26"/>
  <c r="C2054" i="26"/>
  <c r="D2053" i="26"/>
  <c r="C2053" i="26"/>
  <c r="D2052" i="26"/>
  <c r="C2052" i="26"/>
  <c r="D2051" i="26"/>
  <c r="C2051" i="26"/>
  <c r="D2050" i="26"/>
  <c r="C2050" i="26"/>
  <c r="D2049" i="26"/>
  <c r="C2049" i="26"/>
  <c r="D2048" i="26"/>
  <c r="C2048" i="26"/>
  <c r="D2047" i="26"/>
  <c r="C2047" i="26"/>
  <c r="D2046" i="26"/>
  <c r="C2046" i="26"/>
  <c r="D2045" i="26"/>
  <c r="C2045" i="26"/>
  <c r="D2044" i="26"/>
  <c r="C2044" i="26"/>
  <c r="D2043" i="26"/>
  <c r="C2043" i="26"/>
  <c r="D2042" i="26"/>
  <c r="C2042" i="26"/>
  <c r="B2042" i="26"/>
  <c r="D2041" i="26"/>
  <c r="C2041" i="26"/>
  <c r="D2040" i="26"/>
  <c r="C2040" i="26"/>
  <c r="D2039" i="26"/>
  <c r="C2039" i="26"/>
  <c r="D2038" i="26"/>
  <c r="C2038" i="26"/>
  <c r="D2037" i="26"/>
  <c r="C2037" i="26"/>
  <c r="D2036" i="26"/>
  <c r="C2036" i="26"/>
  <c r="D2035" i="26"/>
  <c r="C2035" i="26"/>
  <c r="D2034" i="26"/>
  <c r="C2034" i="26"/>
  <c r="D2033" i="26"/>
  <c r="C2033" i="26"/>
  <c r="D2032" i="26"/>
  <c r="C2032" i="26"/>
  <c r="D2031" i="26"/>
  <c r="C2031" i="26"/>
  <c r="D2030" i="26"/>
  <c r="C2030" i="26"/>
  <c r="D2029" i="26"/>
  <c r="C2029" i="26"/>
  <c r="D2028" i="26"/>
  <c r="C2028" i="26"/>
  <c r="D2027" i="26"/>
  <c r="C2027" i="26"/>
  <c r="D2026" i="26"/>
  <c r="C2026" i="26"/>
  <c r="D2025" i="26"/>
  <c r="C2025" i="26"/>
  <c r="D2024" i="26"/>
  <c r="C2024" i="26"/>
  <c r="D2023" i="26"/>
  <c r="C2023" i="26"/>
  <c r="D2022" i="26"/>
  <c r="C2022" i="26"/>
  <c r="B2022" i="26"/>
  <c r="D2021" i="26"/>
  <c r="C2021" i="26"/>
  <c r="D2020" i="26"/>
  <c r="C2020" i="26"/>
  <c r="D2019" i="26"/>
  <c r="C2019" i="26"/>
  <c r="D2018" i="26"/>
  <c r="C2018" i="26"/>
  <c r="D2017" i="26"/>
  <c r="C2017" i="26"/>
  <c r="D2016" i="26"/>
  <c r="C2016" i="26"/>
  <c r="D2015" i="26"/>
  <c r="C2015" i="26"/>
  <c r="D2014" i="26"/>
  <c r="C2014" i="26"/>
  <c r="D2013" i="26"/>
  <c r="C2013" i="26"/>
  <c r="D2012" i="26"/>
  <c r="C2012" i="26"/>
  <c r="D2011" i="26"/>
  <c r="C2011" i="26"/>
  <c r="D2010" i="26"/>
  <c r="C2010" i="26"/>
  <c r="D2009" i="26"/>
  <c r="C2009" i="26"/>
  <c r="D2008" i="26"/>
  <c r="C2008" i="26"/>
  <c r="D2007" i="26"/>
  <c r="C2007" i="26"/>
  <c r="D2006" i="26"/>
  <c r="C2006" i="26"/>
  <c r="D2005" i="26"/>
  <c r="C2005" i="26"/>
  <c r="D2004" i="26"/>
  <c r="C2004" i="26"/>
  <c r="D2003" i="26"/>
  <c r="C2003" i="26"/>
  <c r="D2002" i="26"/>
  <c r="C2002" i="26"/>
  <c r="B2002" i="26"/>
  <c r="D1901" i="26"/>
  <c r="C1901" i="26"/>
  <c r="D1900" i="26"/>
  <c r="C1900" i="26"/>
  <c r="D1899" i="26"/>
  <c r="C1899" i="26"/>
  <c r="D1898" i="26"/>
  <c r="C1898" i="26"/>
  <c r="D1897" i="26"/>
  <c r="C1897" i="26"/>
  <c r="D1896" i="26"/>
  <c r="C1896" i="26"/>
  <c r="D1895" i="26"/>
  <c r="C1895" i="26"/>
  <c r="D1894" i="26"/>
  <c r="C1894" i="26"/>
  <c r="D1893" i="26"/>
  <c r="C1893" i="26"/>
  <c r="D1892" i="26"/>
  <c r="C1892" i="26"/>
  <c r="D1891" i="26"/>
  <c r="C1891" i="26"/>
  <c r="D1890" i="26"/>
  <c r="C1890" i="26"/>
  <c r="D1889" i="26"/>
  <c r="C1889" i="26"/>
  <c r="D1888" i="26"/>
  <c r="C1888" i="26"/>
  <c r="D1887" i="26"/>
  <c r="C1887" i="26"/>
  <c r="D1886" i="26"/>
  <c r="C1886" i="26"/>
  <c r="D1885" i="26"/>
  <c r="C1885" i="26"/>
  <c r="D1884" i="26"/>
  <c r="C1884" i="26"/>
  <c r="D1883" i="26"/>
  <c r="C1883" i="26"/>
  <c r="D1882" i="26"/>
  <c r="C1882" i="26"/>
  <c r="B1882" i="26"/>
  <c r="D1881" i="26"/>
  <c r="C1881" i="26"/>
  <c r="D1880" i="26"/>
  <c r="C1880" i="26"/>
  <c r="D1879" i="26"/>
  <c r="C1879" i="26"/>
  <c r="D1878" i="26"/>
  <c r="C1878" i="26"/>
  <c r="D1877" i="26"/>
  <c r="C1877" i="26"/>
  <c r="D1876" i="26"/>
  <c r="C1876" i="26"/>
  <c r="D1875" i="26"/>
  <c r="C1875" i="26"/>
  <c r="D1874" i="26"/>
  <c r="C1874" i="26"/>
  <c r="D1873" i="26"/>
  <c r="C1873" i="26"/>
  <c r="D1872" i="26"/>
  <c r="C1872" i="26"/>
  <c r="D1871" i="26"/>
  <c r="C1871" i="26"/>
  <c r="D1870" i="26"/>
  <c r="C1870" i="26"/>
  <c r="D1869" i="26"/>
  <c r="C1869" i="26"/>
  <c r="D1868" i="26"/>
  <c r="C1868" i="26"/>
  <c r="D1867" i="26"/>
  <c r="C1867" i="26"/>
  <c r="D1866" i="26"/>
  <c r="C1866" i="26"/>
  <c r="D1865" i="26"/>
  <c r="C1865" i="26"/>
  <c r="D1864" i="26"/>
  <c r="C1864" i="26"/>
  <c r="D1863" i="26"/>
  <c r="C1863" i="26"/>
  <c r="D1862" i="26"/>
  <c r="C1862" i="26"/>
  <c r="B1862" i="26"/>
  <c r="D1861" i="26"/>
  <c r="C1861" i="26"/>
  <c r="D1860" i="26"/>
  <c r="C1860" i="26"/>
  <c r="D1859" i="26"/>
  <c r="C1859" i="26"/>
  <c r="D1858" i="26"/>
  <c r="C1858" i="26"/>
  <c r="D1857" i="26"/>
  <c r="C1857" i="26"/>
  <c r="D1856" i="26"/>
  <c r="C1856" i="26"/>
  <c r="D1855" i="26"/>
  <c r="C1855" i="26"/>
  <c r="D1854" i="26"/>
  <c r="C1854" i="26"/>
  <c r="D1853" i="26"/>
  <c r="C1853" i="26"/>
  <c r="D1852" i="26"/>
  <c r="C1852" i="26"/>
  <c r="D1851" i="26"/>
  <c r="C1851" i="26"/>
  <c r="D1850" i="26"/>
  <c r="C1850" i="26"/>
  <c r="D1849" i="26"/>
  <c r="C1849" i="26"/>
  <c r="D1848" i="26"/>
  <c r="C1848" i="26"/>
  <c r="D1847" i="26"/>
  <c r="C1847" i="26"/>
  <c r="D1846" i="26"/>
  <c r="C1846" i="26"/>
  <c r="D1845" i="26"/>
  <c r="C1845" i="26"/>
  <c r="D1844" i="26"/>
  <c r="C1844" i="26"/>
  <c r="D1843" i="26"/>
  <c r="C1843" i="26"/>
  <c r="D1842" i="26"/>
  <c r="C1842" i="26"/>
  <c r="B1842" i="26"/>
  <c r="D1841" i="26"/>
  <c r="C1841" i="26"/>
  <c r="D1840" i="26"/>
  <c r="C1840" i="26"/>
  <c r="D1839" i="26"/>
  <c r="C1839" i="26"/>
  <c r="D1838" i="26"/>
  <c r="C1838" i="26"/>
  <c r="D1837" i="26"/>
  <c r="C1837" i="26"/>
  <c r="D1836" i="26"/>
  <c r="C1836" i="26"/>
  <c r="D1835" i="26"/>
  <c r="C1835" i="26"/>
  <c r="D1834" i="26"/>
  <c r="C1834" i="26"/>
  <c r="D1833" i="26"/>
  <c r="C1833" i="26"/>
  <c r="D1832" i="26"/>
  <c r="C1832" i="26"/>
  <c r="D1831" i="26"/>
  <c r="C1831" i="26"/>
  <c r="D1830" i="26"/>
  <c r="C1830" i="26"/>
  <c r="D1829" i="26"/>
  <c r="C1829" i="26"/>
  <c r="D1828" i="26"/>
  <c r="C1828" i="26"/>
  <c r="D1827" i="26"/>
  <c r="C1827" i="26"/>
  <c r="D1826" i="26"/>
  <c r="C1826" i="26"/>
  <c r="D1825" i="26"/>
  <c r="C1825" i="26"/>
  <c r="D1824" i="26"/>
  <c r="C1824" i="26"/>
  <c r="D1823" i="26"/>
  <c r="C1823" i="26"/>
  <c r="D1822" i="26"/>
  <c r="C1822" i="26"/>
  <c r="B1822" i="26"/>
  <c r="D1821" i="26"/>
  <c r="C1821" i="26"/>
  <c r="D1820" i="26"/>
  <c r="C1820" i="26"/>
  <c r="D1819" i="26"/>
  <c r="C1819" i="26"/>
  <c r="D1818" i="26"/>
  <c r="C1818" i="26"/>
  <c r="D1817" i="26"/>
  <c r="C1817" i="26"/>
  <c r="D1816" i="26"/>
  <c r="C1816" i="26"/>
  <c r="D1815" i="26"/>
  <c r="C1815" i="26"/>
  <c r="D1814" i="26"/>
  <c r="C1814" i="26"/>
  <c r="D1813" i="26"/>
  <c r="C1813" i="26"/>
  <c r="D1812" i="26"/>
  <c r="C1812" i="26"/>
  <c r="D1811" i="26"/>
  <c r="C1811" i="26"/>
  <c r="D1810" i="26"/>
  <c r="C1810" i="26"/>
  <c r="D1809" i="26"/>
  <c r="C1809" i="26"/>
  <c r="D1808" i="26"/>
  <c r="C1808" i="26"/>
  <c r="D1807" i="26"/>
  <c r="C1807" i="26"/>
  <c r="D1806" i="26"/>
  <c r="C1806" i="26"/>
  <c r="D1805" i="26"/>
  <c r="C1805" i="26"/>
  <c r="D1804" i="26"/>
  <c r="C1804" i="26"/>
  <c r="D1803" i="26"/>
  <c r="C1803" i="26"/>
  <c r="D1802" i="26"/>
  <c r="C1802" i="26"/>
  <c r="B1802" i="26"/>
  <c r="D1801" i="26"/>
  <c r="C1801" i="26"/>
  <c r="D1800" i="26"/>
  <c r="C1800" i="26"/>
  <c r="D1799" i="26"/>
  <c r="C1799" i="26"/>
  <c r="D1798" i="26"/>
  <c r="C1798" i="26"/>
  <c r="D1797" i="26"/>
  <c r="C1797" i="26"/>
  <c r="D1796" i="26"/>
  <c r="C1796" i="26"/>
  <c r="D1795" i="26"/>
  <c r="C1795" i="26"/>
  <c r="D1794" i="26"/>
  <c r="C1794" i="26"/>
  <c r="D1793" i="26"/>
  <c r="C1793" i="26"/>
  <c r="D1792" i="26"/>
  <c r="C1792" i="26"/>
  <c r="D1791" i="26"/>
  <c r="C1791" i="26"/>
  <c r="D1790" i="26"/>
  <c r="C1790" i="26"/>
  <c r="D1789" i="26"/>
  <c r="C1789" i="26"/>
  <c r="D1788" i="26"/>
  <c r="C1788" i="26"/>
  <c r="D1787" i="26"/>
  <c r="C1787" i="26"/>
  <c r="D1786" i="26"/>
  <c r="C1786" i="26"/>
  <c r="D1785" i="26"/>
  <c r="C1785" i="26"/>
  <c r="D1784" i="26"/>
  <c r="C1784" i="26"/>
  <c r="D1783" i="26"/>
  <c r="C1783" i="26"/>
  <c r="D1782" i="26"/>
  <c r="C1782" i="26"/>
  <c r="B1782" i="26"/>
  <c r="D1781" i="26"/>
  <c r="C1781" i="26"/>
  <c r="D1780" i="26"/>
  <c r="C1780" i="26"/>
  <c r="D1779" i="26"/>
  <c r="C1779" i="26"/>
  <c r="D1778" i="26"/>
  <c r="C1778" i="26"/>
  <c r="D1777" i="26"/>
  <c r="C1777" i="26"/>
  <c r="D1776" i="26"/>
  <c r="C1776" i="26"/>
  <c r="D1775" i="26"/>
  <c r="C1775" i="26"/>
  <c r="D1774" i="26"/>
  <c r="C1774" i="26"/>
  <c r="D1773" i="26"/>
  <c r="C1773" i="26"/>
  <c r="D1772" i="26"/>
  <c r="C1772" i="26"/>
  <c r="D1771" i="26"/>
  <c r="C1771" i="26"/>
  <c r="D1770" i="26"/>
  <c r="C1770" i="26"/>
  <c r="D1769" i="26"/>
  <c r="C1769" i="26"/>
  <c r="D1768" i="26"/>
  <c r="C1768" i="26"/>
  <c r="D1767" i="26"/>
  <c r="C1767" i="26"/>
  <c r="D1766" i="26"/>
  <c r="C1766" i="26"/>
  <c r="D1765" i="26"/>
  <c r="C1765" i="26"/>
  <c r="D1764" i="26"/>
  <c r="C1764" i="26"/>
  <c r="D1763" i="26"/>
  <c r="C1763" i="26"/>
  <c r="D1762" i="26"/>
  <c r="C1762" i="26"/>
  <c r="B1762" i="26"/>
  <c r="D1761" i="26"/>
  <c r="C1761" i="26"/>
  <c r="D1760" i="26"/>
  <c r="C1760" i="26"/>
  <c r="D1759" i="26"/>
  <c r="C1759" i="26"/>
  <c r="D1758" i="26"/>
  <c r="C1758" i="26"/>
  <c r="D1757" i="26"/>
  <c r="C1757" i="26"/>
  <c r="D1756" i="26"/>
  <c r="C1756" i="26"/>
  <c r="D1755" i="26"/>
  <c r="C1755" i="26"/>
  <c r="D1754" i="26"/>
  <c r="C1754" i="26"/>
  <c r="D1753" i="26"/>
  <c r="C1753" i="26"/>
  <c r="D1752" i="26"/>
  <c r="C1752" i="26"/>
  <c r="D1751" i="26"/>
  <c r="C1751" i="26"/>
  <c r="D1750" i="26"/>
  <c r="C1750" i="26"/>
  <c r="D1749" i="26"/>
  <c r="C1749" i="26"/>
  <c r="D1748" i="26"/>
  <c r="C1748" i="26"/>
  <c r="D1747" i="26"/>
  <c r="C1747" i="26"/>
  <c r="D1746" i="26"/>
  <c r="C1746" i="26"/>
  <c r="D1745" i="26"/>
  <c r="C1745" i="26"/>
  <c r="D1744" i="26"/>
  <c r="C1744" i="26"/>
  <c r="D1743" i="26"/>
  <c r="C1743" i="26"/>
  <c r="D1742" i="26"/>
  <c r="C1742" i="26"/>
  <c r="B1742" i="26"/>
  <c r="D1741" i="26"/>
  <c r="C1741" i="26"/>
  <c r="D1740" i="26"/>
  <c r="C1740" i="26"/>
  <c r="D1739" i="26"/>
  <c r="C1739" i="26"/>
  <c r="D1738" i="26"/>
  <c r="C1738" i="26"/>
  <c r="D1737" i="26"/>
  <c r="C1737" i="26"/>
  <c r="D1736" i="26"/>
  <c r="C1736" i="26"/>
  <c r="D1735" i="26"/>
  <c r="C1735" i="26"/>
  <c r="D1734" i="26"/>
  <c r="C1734" i="26"/>
  <c r="D1733" i="26"/>
  <c r="C1733" i="26"/>
  <c r="D1732" i="26"/>
  <c r="C1732" i="26"/>
  <c r="D1731" i="26"/>
  <c r="C1731" i="26"/>
  <c r="D1730" i="26"/>
  <c r="C1730" i="26"/>
  <c r="D1729" i="26"/>
  <c r="C1729" i="26"/>
  <c r="D1728" i="26"/>
  <c r="C1728" i="26"/>
  <c r="D1727" i="26"/>
  <c r="C1727" i="26"/>
  <c r="D1726" i="26"/>
  <c r="C1726" i="26"/>
  <c r="D1725" i="26"/>
  <c r="C1725" i="26"/>
  <c r="D1724" i="26"/>
  <c r="C1724" i="26"/>
  <c r="D1723" i="26"/>
  <c r="C1723" i="26"/>
  <c r="D1722" i="26"/>
  <c r="C1722" i="26"/>
  <c r="B1722" i="26"/>
  <c r="D1721" i="26"/>
  <c r="C1721" i="26"/>
  <c r="D1720" i="26"/>
  <c r="C1720" i="26"/>
  <c r="D1719" i="26"/>
  <c r="C1719" i="26"/>
  <c r="D1718" i="26"/>
  <c r="C1718" i="26"/>
  <c r="D1717" i="26"/>
  <c r="C1717" i="26"/>
  <c r="D1716" i="26"/>
  <c r="C1716" i="26"/>
  <c r="D1715" i="26"/>
  <c r="C1715" i="26"/>
  <c r="D1714" i="26"/>
  <c r="C1714" i="26"/>
  <c r="D1713" i="26"/>
  <c r="C1713" i="26"/>
  <c r="D1712" i="26"/>
  <c r="C1712" i="26"/>
  <c r="D1711" i="26"/>
  <c r="C1711" i="26"/>
  <c r="D1710" i="26"/>
  <c r="C1710" i="26"/>
  <c r="D1709" i="26"/>
  <c r="C1709" i="26"/>
  <c r="D1708" i="26"/>
  <c r="C1708" i="26"/>
  <c r="D1707" i="26"/>
  <c r="C1707" i="26"/>
  <c r="D1706" i="26"/>
  <c r="C1706" i="26"/>
  <c r="D1705" i="26"/>
  <c r="C1705" i="26"/>
  <c r="D1704" i="26"/>
  <c r="C1704" i="26"/>
  <c r="D1703" i="26"/>
  <c r="C1703" i="26"/>
  <c r="D1702" i="26"/>
  <c r="C1702" i="26"/>
  <c r="B1702" i="26"/>
  <c r="D1701" i="26"/>
  <c r="C1701" i="26"/>
  <c r="D1700" i="26"/>
  <c r="C1700" i="26"/>
  <c r="D1699" i="26"/>
  <c r="C1699" i="26"/>
  <c r="D1698" i="26"/>
  <c r="C1698" i="26"/>
  <c r="D1697" i="26"/>
  <c r="C1697" i="26"/>
  <c r="D1696" i="26"/>
  <c r="C1696" i="26"/>
  <c r="D1695" i="26"/>
  <c r="C1695" i="26"/>
  <c r="D1694" i="26"/>
  <c r="C1694" i="26"/>
  <c r="D1693" i="26"/>
  <c r="C1693" i="26"/>
  <c r="D1692" i="26"/>
  <c r="C1692" i="26"/>
  <c r="D1691" i="26"/>
  <c r="C1691" i="26"/>
  <c r="D1690" i="26"/>
  <c r="C1690" i="26"/>
  <c r="D1689" i="26"/>
  <c r="C1689" i="26"/>
  <c r="D1688" i="26"/>
  <c r="C1688" i="26"/>
  <c r="D1687" i="26"/>
  <c r="C1687" i="26"/>
  <c r="D1686" i="26"/>
  <c r="C1686" i="26"/>
  <c r="D1685" i="26"/>
  <c r="C1685" i="26"/>
  <c r="D1684" i="26"/>
  <c r="C1684" i="26"/>
  <c r="D1683" i="26"/>
  <c r="C1683" i="26"/>
  <c r="D1682" i="26"/>
  <c r="C1682" i="26"/>
  <c r="B1682" i="26"/>
  <c r="D1681" i="26"/>
  <c r="C1681" i="26"/>
  <c r="D1680" i="26"/>
  <c r="C1680" i="26"/>
  <c r="D1679" i="26"/>
  <c r="C1679" i="26"/>
  <c r="D1678" i="26"/>
  <c r="C1678" i="26"/>
  <c r="D1677" i="26"/>
  <c r="C1677" i="26"/>
  <c r="D1676" i="26"/>
  <c r="C1676" i="26"/>
  <c r="D1675" i="26"/>
  <c r="C1675" i="26"/>
  <c r="D1674" i="26"/>
  <c r="C1674" i="26"/>
  <c r="D1673" i="26"/>
  <c r="C1673" i="26"/>
  <c r="D1672" i="26"/>
  <c r="C1672" i="26"/>
  <c r="D1671" i="26"/>
  <c r="C1671" i="26"/>
  <c r="D1670" i="26"/>
  <c r="C1670" i="26"/>
  <c r="D1669" i="26"/>
  <c r="C1669" i="26"/>
  <c r="D1668" i="26"/>
  <c r="C1668" i="26"/>
  <c r="D1667" i="26"/>
  <c r="C1667" i="26"/>
  <c r="D1666" i="26"/>
  <c r="C1666" i="26"/>
  <c r="D1665" i="26"/>
  <c r="C1665" i="26"/>
  <c r="D1664" i="26"/>
  <c r="C1664" i="26"/>
  <c r="D1663" i="26"/>
  <c r="C1663" i="26"/>
  <c r="D1662" i="26"/>
  <c r="C1662" i="26"/>
  <c r="B1662" i="26"/>
  <c r="D1661" i="26"/>
  <c r="C1661" i="26"/>
  <c r="D1660" i="26"/>
  <c r="C1660" i="26"/>
  <c r="D1659" i="26"/>
  <c r="C1659" i="26"/>
  <c r="D1658" i="26"/>
  <c r="C1658" i="26"/>
  <c r="D1657" i="26"/>
  <c r="C1657" i="26"/>
  <c r="D1656" i="26"/>
  <c r="C1656" i="26"/>
  <c r="D1655" i="26"/>
  <c r="C1655" i="26"/>
  <c r="D1654" i="26"/>
  <c r="C1654" i="26"/>
  <c r="D1653" i="26"/>
  <c r="C1653" i="26"/>
  <c r="D1652" i="26"/>
  <c r="C1652" i="26"/>
  <c r="D1651" i="26"/>
  <c r="C1651" i="26"/>
  <c r="D1650" i="26"/>
  <c r="C1650" i="26"/>
  <c r="D1649" i="26"/>
  <c r="C1649" i="26"/>
  <c r="D1648" i="26"/>
  <c r="C1648" i="26"/>
  <c r="D1647" i="26"/>
  <c r="C1647" i="26"/>
  <c r="D1646" i="26"/>
  <c r="C1646" i="26"/>
  <c r="D1645" i="26"/>
  <c r="C1645" i="26"/>
  <c r="D1644" i="26"/>
  <c r="C1644" i="26"/>
  <c r="D1643" i="26"/>
  <c r="C1643" i="26"/>
  <c r="D1642" i="26"/>
  <c r="C1642" i="26"/>
  <c r="B1642" i="26"/>
  <c r="D1641" i="26"/>
  <c r="C1641" i="26"/>
  <c r="D1640" i="26"/>
  <c r="C1640" i="26"/>
  <c r="D1639" i="26"/>
  <c r="C1639" i="26"/>
  <c r="D1638" i="26"/>
  <c r="C1638" i="26"/>
  <c r="D1637" i="26"/>
  <c r="C1637" i="26"/>
  <c r="D1636" i="26"/>
  <c r="C1636" i="26"/>
  <c r="D1635" i="26"/>
  <c r="C1635" i="26"/>
  <c r="D1634" i="26"/>
  <c r="C1634" i="26"/>
  <c r="D1633" i="26"/>
  <c r="C1633" i="26"/>
  <c r="D1632" i="26"/>
  <c r="C1632" i="26"/>
  <c r="D1631" i="26"/>
  <c r="C1631" i="26"/>
  <c r="D1630" i="26"/>
  <c r="C1630" i="26"/>
  <c r="D1629" i="26"/>
  <c r="C1629" i="26"/>
  <c r="D1628" i="26"/>
  <c r="C1628" i="26"/>
  <c r="D1627" i="26"/>
  <c r="C1627" i="26"/>
  <c r="D1626" i="26"/>
  <c r="C1626" i="26"/>
  <c r="D1625" i="26"/>
  <c r="C1625" i="26"/>
  <c r="D1624" i="26"/>
  <c r="C1624" i="26"/>
  <c r="D1623" i="26"/>
  <c r="C1623" i="26"/>
  <c r="D1622" i="26"/>
  <c r="C1622" i="26"/>
  <c r="B1622" i="26"/>
  <c r="D1621" i="26"/>
  <c r="C1621" i="26"/>
  <c r="D1620" i="26"/>
  <c r="C1620" i="26"/>
  <c r="D1619" i="26"/>
  <c r="C1619" i="26"/>
  <c r="D1618" i="26"/>
  <c r="C1618" i="26"/>
  <c r="D1617" i="26"/>
  <c r="C1617" i="26"/>
  <c r="D1616" i="26"/>
  <c r="C1616" i="26"/>
  <c r="D1615" i="26"/>
  <c r="C1615" i="26"/>
  <c r="D1614" i="26"/>
  <c r="C1614" i="26"/>
  <c r="D1613" i="26"/>
  <c r="C1613" i="26"/>
  <c r="D1612" i="26"/>
  <c r="C1612" i="26"/>
  <c r="D1611" i="26"/>
  <c r="C1611" i="26"/>
  <c r="D1610" i="26"/>
  <c r="C1610" i="26"/>
  <c r="D1609" i="26"/>
  <c r="C1609" i="26"/>
  <c r="D1608" i="26"/>
  <c r="C1608" i="26"/>
  <c r="D1607" i="26"/>
  <c r="C1607" i="26"/>
  <c r="D1606" i="26"/>
  <c r="C1606" i="26"/>
  <c r="D1605" i="26"/>
  <c r="C1605" i="26"/>
  <c r="D1604" i="26"/>
  <c r="C1604" i="26"/>
  <c r="D1603" i="26"/>
  <c r="C1603" i="26"/>
  <c r="D1602" i="26"/>
  <c r="C1602" i="26"/>
  <c r="B1602" i="26"/>
  <c r="D1601" i="26"/>
  <c r="C1601" i="26"/>
  <c r="D1600" i="26"/>
  <c r="C1600" i="26"/>
  <c r="D1599" i="26"/>
  <c r="C1599" i="26"/>
  <c r="D1598" i="26"/>
  <c r="C1598" i="26"/>
  <c r="D1597" i="26"/>
  <c r="C1597" i="26"/>
  <c r="D1596" i="26"/>
  <c r="C1596" i="26"/>
  <c r="D1595" i="26"/>
  <c r="C1595" i="26"/>
  <c r="D1594" i="26"/>
  <c r="C1594" i="26"/>
  <c r="D1593" i="26"/>
  <c r="C1593" i="26"/>
  <c r="D1592" i="26"/>
  <c r="C1592" i="26"/>
  <c r="D1591" i="26"/>
  <c r="C1591" i="26"/>
  <c r="D1590" i="26"/>
  <c r="C1590" i="26"/>
  <c r="D1589" i="26"/>
  <c r="C1589" i="26"/>
  <c r="D1588" i="26"/>
  <c r="C1588" i="26"/>
  <c r="D1587" i="26"/>
  <c r="C1587" i="26"/>
  <c r="D1586" i="26"/>
  <c r="C1586" i="26"/>
  <c r="D1585" i="26"/>
  <c r="C1585" i="26"/>
  <c r="D1584" i="26"/>
  <c r="C1584" i="26"/>
  <c r="D1583" i="26"/>
  <c r="C1583" i="26"/>
  <c r="D1582" i="26"/>
  <c r="C1582" i="26"/>
  <c r="B1582" i="26"/>
  <c r="D1581" i="26"/>
  <c r="C1581" i="26"/>
  <c r="D1580" i="26"/>
  <c r="C1580" i="26"/>
  <c r="D1579" i="26"/>
  <c r="C1579" i="26"/>
  <c r="D1578" i="26"/>
  <c r="C1578" i="26"/>
  <c r="D1577" i="26"/>
  <c r="C1577" i="26"/>
  <c r="D1576" i="26"/>
  <c r="C1576" i="26"/>
  <c r="D1575" i="26"/>
  <c r="C1575" i="26"/>
  <c r="D1574" i="26"/>
  <c r="C1574" i="26"/>
  <c r="D1573" i="26"/>
  <c r="C1573" i="26"/>
  <c r="D1572" i="26"/>
  <c r="C1572" i="26"/>
  <c r="D1571" i="26"/>
  <c r="C1571" i="26"/>
  <c r="D1570" i="26"/>
  <c r="C1570" i="26"/>
  <c r="D1569" i="26"/>
  <c r="C1569" i="26"/>
  <c r="D1568" i="26"/>
  <c r="C1568" i="26"/>
  <c r="D1567" i="26"/>
  <c r="C1567" i="26"/>
  <c r="D1566" i="26"/>
  <c r="C1566" i="26"/>
  <c r="D1565" i="26"/>
  <c r="C1565" i="26"/>
  <c r="D1564" i="26"/>
  <c r="C1564" i="26"/>
  <c r="D1563" i="26"/>
  <c r="C1563" i="26"/>
  <c r="D1562" i="26"/>
  <c r="C1562" i="26"/>
  <c r="B1562" i="26"/>
  <c r="D1561" i="26"/>
  <c r="C1561" i="26"/>
  <c r="D1560" i="26"/>
  <c r="C1560" i="26"/>
  <c r="D1559" i="26"/>
  <c r="C1559" i="26"/>
  <c r="D1558" i="26"/>
  <c r="C1558" i="26"/>
  <c r="D1557" i="26"/>
  <c r="C1557" i="26"/>
  <c r="D1556" i="26"/>
  <c r="C1556" i="26"/>
  <c r="D1555" i="26"/>
  <c r="C1555" i="26"/>
  <c r="D1554" i="26"/>
  <c r="C1554" i="26"/>
  <c r="D1553" i="26"/>
  <c r="C1553" i="26"/>
  <c r="D1552" i="26"/>
  <c r="C1552" i="26"/>
  <c r="D1551" i="26"/>
  <c r="C1551" i="26"/>
  <c r="D1550" i="26"/>
  <c r="C1550" i="26"/>
  <c r="D1549" i="26"/>
  <c r="C1549" i="26"/>
  <c r="D1548" i="26"/>
  <c r="C1548" i="26"/>
  <c r="D1547" i="26"/>
  <c r="C1547" i="26"/>
  <c r="D1546" i="26"/>
  <c r="C1546" i="26"/>
  <c r="D1545" i="26"/>
  <c r="C1545" i="26"/>
  <c r="D1544" i="26"/>
  <c r="C1544" i="26"/>
  <c r="D1543" i="26"/>
  <c r="C1543" i="26"/>
  <c r="D1542" i="26"/>
  <c r="C1542" i="26"/>
  <c r="B1542" i="26"/>
  <c r="D1541" i="26"/>
  <c r="C1541" i="26"/>
  <c r="D1540" i="26"/>
  <c r="C1540" i="26"/>
  <c r="D1539" i="26"/>
  <c r="C1539" i="26"/>
  <c r="D1538" i="26"/>
  <c r="C1538" i="26"/>
  <c r="D1537" i="26"/>
  <c r="C1537" i="26"/>
  <c r="D1536" i="26"/>
  <c r="C1536" i="26"/>
  <c r="D1535" i="26"/>
  <c r="C1535" i="26"/>
  <c r="D1534" i="26"/>
  <c r="C1534" i="26"/>
  <c r="D1533" i="26"/>
  <c r="C1533" i="26"/>
  <c r="D1532" i="26"/>
  <c r="C1532" i="26"/>
  <c r="D1531" i="26"/>
  <c r="C1531" i="26"/>
  <c r="D1530" i="26"/>
  <c r="C1530" i="26"/>
  <c r="D1529" i="26"/>
  <c r="C1529" i="26"/>
  <c r="D1528" i="26"/>
  <c r="C1528" i="26"/>
  <c r="D1527" i="26"/>
  <c r="C1527" i="26"/>
  <c r="D1526" i="26"/>
  <c r="C1526" i="26"/>
  <c r="D1525" i="26"/>
  <c r="C1525" i="26"/>
  <c r="D1524" i="26"/>
  <c r="C1524" i="26"/>
  <c r="D1523" i="26"/>
  <c r="C1523" i="26"/>
  <c r="D1522" i="26"/>
  <c r="C1522" i="26"/>
  <c r="B1522" i="26"/>
  <c r="D1521" i="26"/>
  <c r="C1521" i="26"/>
  <c r="D1520" i="26"/>
  <c r="C1520" i="26"/>
  <c r="D1519" i="26"/>
  <c r="C1519" i="26"/>
  <c r="D1518" i="26"/>
  <c r="C1518" i="26"/>
  <c r="D1517" i="26"/>
  <c r="C1517" i="26"/>
  <c r="D1516" i="26"/>
  <c r="C1516" i="26"/>
  <c r="D1515" i="26"/>
  <c r="C1515" i="26"/>
  <c r="D1514" i="26"/>
  <c r="C1514" i="26"/>
  <c r="D1513" i="26"/>
  <c r="C1513" i="26"/>
  <c r="D1512" i="26"/>
  <c r="C1512" i="26"/>
  <c r="D1511" i="26"/>
  <c r="C1511" i="26"/>
  <c r="D1510" i="26"/>
  <c r="C1510" i="26"/>
  <c r="D1509" i="26"/>
  <c r="C1509" i="26"/>
  <c r="D1508" i="26"/>
  <c r="C1508" i="26"/>
  <c r="D1507" i="26"/>
  <c r="C1507" i="26"/>
  <c r="D1506" i="26"/>
  <c r="C1506" i="26"/>
  <c r="D1505" i="26"/>
  <c r="C1505" i="26"/>
  <c r="D1504" i="26"/>
  <c r="C1504" i="26"/>
  <c r="D1503" i="26"/>
  <c r="C1503" i="26"/>
  <c r="D1502" i="26"/>
  <c r="C1502" i="26"/>
  <c r="B1502" i="26"/>
  <c r="D1401" i="26"/>
  <c r="C1401" i="26"/>
  <c r="D1400" i="26"/>
  <c r="C1400" i="26"/>
  <c r="D1399" i="26"/>
  <c r="C1399" i="26"/>
  <c r="D1398" i="26"/>
  <c r="C1398" i="26"/>
  <c r="D1397" i="26"/>
  <c r="C1397" i="26"/>
  <c r="D1396" i="26"/>
  <c r="C1396" i="26"/>
  <c r="D1395" i="26"/>
  <c r="C1395" i="26"/>
  <c r="D1394" i="26"/>
  <c r="C1394" i="26"/>
  <c r="D1393" i="26"/>
  <c r="C1393" i="26"/>
  <c r="D1392" i="26"/>
  <c r="C1392" i="26"/>
  <c r="D1391" i="26"/>
  <c r="C1391" i="26"/>
  <c r="D1390" i="26"/>
  <c r="C1390" i="26"/>
  <c r="D1389" i="26"/>
  <c r="C1389" i="26"/>
  <c r="D1388" i="26"/>
  <c r="C1388" i="26"/>
  <c r="D1387" i="26"/>
  <c r="C1387" i="26"/>
  <c r="D1386" i="26"/>
  <c r="C1386" i="26"/>
  <c r="D1385" i="26"/>
  <c r="C1385" i="26"/>
  <c r="D1384" i="26"/>
  <c r="C1384" i="26"/>
  <c r="D1383" i="26"/>
  <c r="C1383" i="26"/>
  <c r="D1382" i="26"/>
  <c r="C1382" i="26"/>
  <c r="B1382" i="26"/>
  <c r="D1381" i="26"/>
  <c r="C1381" i="26"/>
  <c r="D1380" i="26"/>
  <c r="C1380" i="26"/>
  <c r="D1379" i="26"/>
  <c r="C1379" i="26"/>
  <c r="D1378" i="26"/>
  <c r="C1378" i="26"/>
  <c r="D1377" i="26"/>
  <c r="C1377" i="26"/>
  <c r="D1376" i="26"/>
  <c r="C1376" i="26"/>
  <c r="D1375" i="26"/>
  <c r="C1375" i="26"/>
  <c r="D1374" i="26"/>
  <c r="C1374" i="26"/>
  <c r="D1373" i="26"/>
  <c r="C1373" i="26"/>
  <c r="D1372" i="26"/>
  <c r="C1372" i="26"/>
  <c r="D1371" i="26"/>
  <c r="C1371" i="26"/>
  <c r="D1370" i="26"/>
  <c r="C1370" i="26"/>
  <c r="D1369" i="26"/>
  <c r="C1369" i="26"/>
  <c r="D1368" i="26"/>
  <c r="C1368" i="26"/>
  <c r="D1367" i="26"/>
  <c r="C1367" i="26"/>
  <c r="D1366" i="26"/>
  <c r="C1366" i="26"/>
  <c r="D1365" i="26"/>
  <c r="C1365" i="26"/>
  <c r="D1364" i="26"/>
  <c r="C1364" i="26"/>
  <c r="D1363" i="26"/>
  <c r="C1363" i="26"/>
  <c r="D1362" i="26"/>
  <c r="C1362" i="26"/>
  <c r="B1362" i="26"/>
  <c r="D1361" i="26"/>
  <c r="C1361" i="26"/>
  <c r="D1360" i="26"/>
  <c r="C1360" i="26"/>
  <c r="D1359" i="26"/>
  <c r="C1359" i="26"/>
  <c r="D1358" i="26"/>
  <c r="C1358" i="26"/>
  <c r="D1357" i="26"/>
  <c r="C1357" i="26"/>
  <c r="D1356" i="26"/>
  <c r="C1356" i="26"/>
  <c r="D1355" i="26"/>
  <c r="C1355" i="26"/>
  <c r="D1354" i="26"/>
  <c r="C1354" i="26"/>
  <c r="D1353" i="26"/>
  <c r="C1353" i="26"/>
  <c r="D1352" i="26"/>
  <c r="C1352" i="26"/>
  <c r="D1351" i="26"/>
  <c r="C1351" i="26"/>
  <c r="D1350" i="26"/>
  <c r="C1350" i="26"/>
  <c r="D1349" i="26"/>
  <c r="C1349" i="26"/>
  <c r="D1348" i="26"/>
  <c r="C1348" i="26"/>
  <c r="D1347" i="26"/>
  <c r="C1347" i="26"/>
  <c r="D1346" i="26"/>
  <c r="C1346" i="26"/>
  <c r="D1345" i="26"/>
  <c r="C1345" i="26"/>
  <c r="D1344" i="26"/>
  <c r="C1344" i="26"/>
  <c r="D1343" i="26"/>
  <c r="C1343" i="26"/>
  <c r="D1342" i="26"/>
  <c r="C1342" i="26"/>
  <c r="B1342" i="26"/>
  <c r="D1341" i="26"/>
  <c r="C1341" i="26"/>
  <c r="D1340" i="26"/>
  <c r="C1340" i="26"/>
  <c r="D1339" i="26"/>
  <c r="C1339" i="26"/>
  <c r="D1338" i="26"/>
  <c r="C1338" i="26"/>
  <c r="D1337" i="26"/>
  <c r="C1337" i="26"/>
  <c r="D1336" i="26"/>
  <c r="C1336" i="26"/>
  <c r="D1335" i="26"/>
  <c r="C1335" i="26"/>
  <c r="D1334" i="26"/>
  <c r="C1334" i="26"/>
  <c r="D1333" i="26"/>
  <c r="C1333" i="26"/>
  <c r="D1332" i="26"/>
  <c r="C1332" i="26"/>
  <c r="D1331" i="26"/>
  <c r="C1331" i="26"/>
  <c r="D1330" i="26"/>
  <c r="C1330" i="26"/>
  <c r="D1329" i="26"/>
  <c r="C1329" i="26"/>
  <c r="D1328" i="26"/>
  <c r="C1328" i="26"/>
  <c r="D1327" i="26"/>
  <c r="C1327" i="26"/>
  <c r="D1326" i="26"/>
  <c r="C1326" i="26"/>
  <c r="D1325" i="26"/>
  <c r="C1325" i="26"/>
  <c r="D1324" i="26"/>
  <c r="C1324" i="26"/>
  <c r="D1323" i="26"/>
  <c r="C1323" i="26"/>
  <c r="D1322" i="26"/>
  <c r="C1322" i="26"/>
  <c r="B1322" i="26"/>
  <c r="D1321" i="26"/>
  <c r="C1321" i="26"/>
  <c r="D1320" i="26"/>
  <c r="C1320" i="26"/>
  <c r="D1319" i="26"/>
  <c r="C1319" i="26"/>
  <c r="D1318" i="26"/>
  <c r="C1318" i="26"/>
  <c r="D1317" i="26"/>
  <c r="C1317" i="26"/>
  <c r="D1316" i="26"/>
  <c r="C1316" i="26"/>
  <c r="D1315" i="26"/>
  <c r="C1315" i="26"/>
  <c r="D1314" i="26"/>
  <c r="C1314" i="26"/>
  <c r="D1313" i="26"/>
  <c r="C1313" i="26"/>
  <c r="D1312" i="26"/>
  <c r="C1312" i="26"/>
  <c r="D1311" i="26"/>
  <c r="C1311" i="26"/>
  <c r="D1310" i="26"/>
  <c r="C1310" i="26"/>
  <c r="D1309" i="26"/>
  <c r="C1309" i="26"/>
  <c r="D1308" i="26"/>
  <c r="C1308" i="26"/>
  <c r="D1307" i="26"/>
  <c r="C1307" i="26"/>
  <c r="D1306" i="26"/>
  <c r="C1306" i="26"/>
  <c r="D1305" i="26"/>
  <c r="C1305" i="26"/>
  <c r="D1304" i="26"/>
  <c r="C1304" i="26"/>
  <c r="D1303" i="26"/>
  <c r="C1303" i="26"/>
  <c r="D1302" i="26"/>
  <c r="C1302" i="26"/>
  <c r="B1302" i="26"/>
  <c r="D1301" i="26"/>
  <c r="C1301" i="26"/>
  <c r="D1300" i="26"/>
  <c r="C1300" i="26"/>
  <c r="D1299" i="26"/>
  <c r="C1299" i="26"/>
  <c r="D1298" i="26"/>
  <c r="C1298" i="26"/>
  <c r="D1297" i="26"/>
  <c r="C1297" i="26"/>
  <c r="D1296" i="26"/>
  <c r="C1296" i="26"/>
  <c r="D1295" i="26"/>
  <c r="C1295" i="26"/>
  <c r="D1294" i="26"/>
  <c r="C1294" i="26"/>
  <c r="D1293" i="26"/>
  <c r="C1293" i="26"/>
  <c r="D1292" i="26"/>
  <c r="C1292" i="26"/>
  <c r="D1291" i="26"/>
  <c r="C1291" i="26"/>
  <c r="D1290" i="26"/>
  <c r="C1290" i="26"/>
  <c r="D1289" i="26"/>
  <c r="C1289" i="26"/>
  <c r="D1288" i="26"/>
  <c r="C1288" i="26"/>
  <c r="D1287" i="26"/>
  <c r="C1287" i="26"/>
  <c r="D1286" i="26"/>
  <c r="C1286" i="26"/>
  <c r="D1285" i="26"/>
  <c r="C1285" i="26"/>
  <c r="D1284" i="26"/>
  <c r="C1284" i="26"/>
  <c r="D1283" i="26"/>
  <c r="C1283" i="26"/>
  <c r="D1282" i="26"/>
  <c r="C1282" i="26"/>
  <c r="B1282" i="26"/>
  <c r="D1281" i="26"/>
  <c r="C1281" i="26"/>
  <c r="D1280" i="26"/>
  <c r="C1280" i="26"/>
  <c r="D1279" i="26"/>
  <c r="C1279" i="26"/>
  <c r="D1278" i="26"/>
  <c r="C1278" i="26"/>
  <c r="D1277" i="26"/>
  <c r="C1277" i="26"/>
  <c r="D1276" i="26"/>
  <c r="C1276" i="26"/>
  <c r="D1275" i="26"/>
  <c r="C1275" i="26"/>
  <c r="D1274" i="26"/>
  <c r="C1274" i="26"/>
  <c r="D1273" i="26"/>
  <c r="C1273" i="26"/>
  <c r="D1272" i="26"/>
  <c r="C1272" i="26"/>
  <c r="D1271" i="26"/>
  <c r="C1271" i="26"/>
  <c r="D1270" i="26"/>
  <c r="C1270" i="26"/>
  <c r="D1269" i="26"/>
  <c r="C1269" i="26"/>
  <c r="D1268" i="26"/>
  <c r="C1268" i="26"/>
  <c r="D1267" i="26"/>
  <c r="C1267" i="26"/>
  <c r="D1266" i="26"/>
  <c r="C1266" i="26"/>
  <c r="D1265" i="26"/>
  <c r="C1265" i="26"/>
  <c r="D1264" i="26"/>
  <c r="C1264" i="26"/>
  <c r="D1263" i="26"/>
  <c r="C1263" i="26"/>
  <c r="D1262" i="26"/>
  <c r="C1262" i="26"/>
  <c r="B1262" i="26"/>
  <c r="D1261" i="26"/>
  <c r="C1261" i="26"/>
  <c r="D1260" i="26"/>
  <c r="C1260" i="26"/>
  <c r="D1259" i="26"/>
  <c r="C1259" i="26"/>
  <c r="D1258" i="26"/>
  <c r="C1258" i="26"/>
  <c r="D1257" i="26"/>
  <c r="C1257" i="26"/>
  <c r="D1256" i="26"/>
  <c r="C1256" i="26"/>
  <c r="D1255" i="26"/>
  <c r="C1255" i="26"/>
  <c r="D1254" i="26"/>
  <c r="C1254" i="26"/>
  <c r="D1253" i="26"/>
  <c r="C1253" i="26"/>
  <c r="D1252" i="26"/>
  <c r="C1252" i="26"/>
  <c r="D1251" i="26"/>
  <c r="C1251" i="26"/>
  <c r="D1250" i="26"/>
  <c r="C1250" i="26"/>
  <c r="D1249" i="26"/>
  <c r="C1249" i="26"/>
  <c r="D1248" i="26"/>
  <c r="C1248" i="26"/>
  <c r="D1247" i="26"/>
  <c r="C1247" i="26"/>
  <c r="D1246" i="26"/>
  <c r="C1246" i="26"/>
  <c r="D1245" i="26"/>
  <c r="C1245" i="26"/>
  <c r="D1244" i="26"/>
  <c r="C1244" i="26"/>
  <c r="D1243" i="26"/>
  <c r="C1243" i="26"/>
  <c r="D1242" i="26"/>
  <c r="C1242" i="26"/>
  <c r="B1242" i="26"/>
  <c r="D1241" i="26"/>
  <c r="C1241" i="26"/>
  <c r="D1240" i="26"/>
  <c r="C1240" i="26"/>
  <c r="D1239" i="26"/>
  <c r="C1239" i="26"/>
  <c r="D1238" i="26"/>
  <c r="C1238" i="26"/>
  <c r="D1237" i="26"/>
  <c r="C1237" i="26"/>
  <c r="D1236" i="26"/>
  <c r="C1236" i="26"/>
  <c r="D1235" i="26"/>
  <c r="C1235" i="26"/>
  <c r="D1234" i="26"/>
  <c r="C1234" i="26"/>
  <c r="D1233" i="26"/>
  <c r="C1233" i="26"/>
  <c r="D1232" i="26"/>
  <c r="C1232" i="26"/>
  <c r="D1231" i="26"/>
  <c r="C1231" i="26"/>
  <c r="D1230" i="26"/>
  <c r="C1230" i="26"/>
  <c r="D1229" i="26"/>
  <c r="C1229" i="26"/>
  <c r="D1228" i="26"/>
  <c r="C1228" i="26"/>
  <c r="D1227" i="26"/>
  <c r="C1227" i="26"/>
  <c r="D1226" i="26"/>
  <c r="C1226" i="26"/>
  <c r="D1225" i="26"/>
  <c r="C1225" i="26"/>
  <c r="D1224" i="26"/>
  <c r="C1224" i="26"/>
  <c r="D1223" i="26"/>
  <c r="C1223" i="26"/>
  <c r="D1222" i="26"/>
  <c r="C1222" i="26"/>
  <c r="B1222" i="26"/>
  <c r="D1221" i="26"/>
  <c r="C1221" i="26"/>
  <c r="D1220" i="26"/>
  <c r="C1220" i="26"/>
  <c r="D1219" i="26"/>
  <c r="C1219" i="26"/>
  <c r="D1218" i="26"/>
  <c r="C1218" i="26"/>
  <c r="D1217" i="26"/>
  <c r="C1217" i="26"/>
  <c r="D1216" i="26"/>
  <c r="C1216" i="26"/>
  <c r="D1215" i="26"/>
  <c r="C1215" i="26"/>
  <c r="D1214" i="26"/>
  <c r="C1214" i="26"/>
  <c r="D1213" i="26"/>
  <c r="C1213" i="26"/>
  <c r="D1212" i="26"/>
  <c r="C1212" i="26"/>
  <c r="D1211" i="26"/>
  <c r="C1211" i="26"/>
  <c r="D1210" i="26"/>
  <c r="C1210" i="26"/>
  <c r="D1209" i="26"/>
  <c r="C1209" i="26"/>
  <c r="D1208" i="26"/>
  <c r="C1208" i="26"/>
  <c r="D1207" i="26"/>
  <c r="C1207" i="26"/>
  <c r="D1206" i="26"/>
  <c r="C1206" i="26"/>
  <c r="D1205" i="26"/>
  <c r="C1205" i="26"/>
  <c r="D1204" i="26"/>
  <c r="C1204" i="26"/>
  <c r="D1203" i="26"/>
  <c r="C1203" i="26"/>
  <c r="D1202" i="26"/>
  <c r="C1202" i="26"/>
  <c r="B1202" i="26"/>
  <c r="D1201" i="26"/>
  <c r="C1201" i="26"/>
  <c r="D1200" i="26"/>
  <c r="C1200" i="26"/>
  <c r="D1199" i="26"/>
  <c r="C1199" i="26"/>
  <c r="D1198" i="26"/>
  <c r="C1198" i="26"/>
  <c r="D1197" i="26"/>
  <c r="C1197" i="26"/>
  <c r="D1196" i="26"/>
  <c r="C1196" i="26"/>
  <c r="D1195" i="26"/>
  <c r="C1195" i="26"/>
  <c r="D1194" i="26"/>
  <c r="C1194" i="26"/>
  <c r="D1193" i="26"/>
  <c r="C1193" i="26"/>
  <c r="D1192" i="26"/>
  <c r="C1192" i="26"/>
  <c r="D1191" i="26"/>
  <c r="C1191" i="26"/>
  <c r="D1190" i="26"/>
  <c r="C1190" i="26"/>
  <c r="D1189" i="26"/>
  <c r="C1189" i="26"/>
  <c r="D1188" i="26"/>
  <c r="C1188" i="26"/>
  <c r="D1187" i="26"/>
  <c r="C1187" i="26"/>
  <c r="D1186" i="26"/>
  <c r="C1186" i="26"/>
  <c r="D1185" i="26"/>
  <c r="C1185" i="26"/>
  <c r="D1184" i="26"/>
  <c r="C1184" i="26"/>
  <c r="D1183" i="26"/>
  <c r="C1183" i="26"/>
  <c r="D1182" i="26"/>
  <c r="C1182" i="26"/>
  <c r="B1182" i="26"/>
  <c r="D1181" i="26"/>
  <c r="C1181" i="26"/>
  <c r="D1180" i="26"/>
  <c r="C1180" i="26"/>
  <c r="D1179" i="26"/>
  <c r="C1179" i="26"/>
  <c r="D1178" i="26"/>
  <c r="C1178" i="26"/>
  <c r="D1177" i="26"/>
  <c r="C1177" i="26"/>
  <c r="D1176" i="26"/>
  <c r="C1176" i="26"/>
  <c r="D1175" i="26"/>
  <c r="C1175" i="26"/>
  <c r="D1174" i="26"/>
  <c r="C1174" i="26"/>
  <c r="D1173" i="26"/>
  <c r="C1173" i="26"/>
  <c r="D1172" i="26"/>
  <c r="C1172" i="26"/>
  <c r="D1171" i="26"/>
  <c r="C1171" i="26"/>
  <c r="D1170" i="26"/>
  <c r="C1170" i="26"/>
  <c r="D1169" i="26"/>
  <c r="C1169" i="26"/>
  <c r="D1168" i="26"/>
  <c r="C1168" i="26"/>
  <c r="D1167" i="26"/>
  <c r="C1167" i="26"/>
  <c r="D1166" i="26"/>
  <c r="C1166" i="26"/>
  <c r="D1165" i="26"/>
  <c r="C1165" i="26"/>
  <c r="D1164" i="26"/>
  <c r="C1164" i="26"/>
  <c r="D1163" i="26"/>
  <c r="C1163" i="26"/>
  <c r="D1162" i="26"/>
  <c r="C1162" i="26"/>
  <c r="B1162" i="26"/>
  <c r="D1161" i="26"/>
  <c r="C1161" i="26"/>
  <c r="D1160" i="26"/>
  <c r="C1160" i="26"/>
  <c r="D1159" i="26"/>
  <c r="C1159" i="26"/>
  <c r="D1158" i="26"/>
  <c r="C1158" i="26"/>
  <c r="D1157" i="26"/>
  <c r="C1157" i="26"/>
  <c r="D1156" i="26"/>
  <c r="C1156" i="26"/>
  <c r="D1155" i="26"/>
  <c r="C1155" i="26"/>
  <c r="D1154" i="26"/>
  <c r="C1154" i="26"/>
  <c r="D1153" i="26"/>
  <c r="C1153" i="26"/>
  <c r="D1152" i="26"/>
  <c r="C1152" i="26"/>
  <c r="D1151" i="26"/>
  <c r="C1151" i="26"/>
  <c r="D1150" i="26"/>
  <c r="C1150" i="26"/>
  <c r="D1149" i="26"/>
  <c r="C1149" i="26"/>
  <c r="D1148" i="26"/>
  <c r="C1148" i="26"/>
  <c r="D1147" i="26"/>
  <c r="C1147" i="26"/>
  <c r="D1146" i="26"/>
  <c r="C1146" i="26"/>
  <c r="D1145" i="26"/>
  <c r="C1145" i="26"/>
  <c r="D1144" i="26"/>
  <c r="C1144" i="26"/>
  <c r="D1143" i="26"/>
  <c r="C1143" i="26"/>
  <c r="D1142" i="26"/>
  <c r="C1142" i="26"/>
  <c r="B1142" i="26"/>
  <c r="D1141" i="26"/>
  <c r="C1141" i="26"/>
  <c r="D1140" i="26"/>
  <c r="C1140" i="26"/>
  <c r="D1139" i="26"/>
  <c r="C1139" i="26"/>
  <c r="D1138" i="26"/>
  <c r="C1138" i="26"/>
  <c r="D1137" i="26"/>
  <c r="C1137" i="26"/>
  <c r="D1136" i="26"/>
  <c r="C1136" i="26"/>
  <c r="D1135" i="26"/>
  <c r="C1135" i="26"/>
  <c r="D1134" i="26"/>
  <c r="C1134" i="26"/>
  <c r="D1133" i="26"/>
  <c r="C1133" i="26"/>
  <c r="D1132" i="26"/>
  <c r="C1132" i="26"/>
  <c r="D1131" i="26"/>
  <c r="C1131" i="26"/>
  <c r="D1130" i="26"/>
  <c r="C1130" i="26"/>
  <c r="D1129" i="26"/>
  <c r="C1129" i="26"/>
  <c r="D1128" i="26"/>
  <c r="C1128" i="26"/>
  <c r="D1127" i="26"/>
  <c r="C1127" i="26"/>
  <c r="D1126" i="26"/>
  <c r="C1126" i="26"/>
  <c r="D1125" i="26"/>
  <c r="C1125" i="26"/>
  <c r="D1124" i="26"/>
  <c r="C1124" i="26"/>
  <c r="D1123" i="26"/>
  <c r="C1123" i="26"/>
  <c r="D1122" i="26"/>
  <c r="C1122" i="26"/>
  <c r="B1122" i="26"/>
  <c r="D1121" i="26"/>
  <c r="C1121" i="26"/>
  <c r="D1120" i="26"/>
  <c r="C1120" i="26"/>
  <c r="D1119" i="26"/>
  <c r="C1119" i="26"/>
  <c r="D1118" i="26"/>
  <c r="C1118" i="26"/>
  <c r="D1117" i="26"/>
  <c r="C1117" i="26"/>
  <c r="D1116" i="26"/>
  <c r="C1116" i="26"/>
  <c r="D1115" i="26"/>
  <c r="C1115" i="26"/>
  <c r="D1114" i="26"/>
  <c r="C1114" i="26"/>
  <c r="D1113" i="26"/>
  <c r="C1113" i="26"/>
  <c r="D1112" i="26"/>
  <c r="C1112" i="26"/>
  <c r="D1111" i="26"/>
  <c r="C1111" i="26"/>
  <c r="D1110" i="26"/>
  <c r="C1110" i="26"/>
  <c r="D1109" i="26"/>
  <c r="C1109" i="26"/>
  <c r="D1108" i="26"/>
  <c r="C1108" i="26"/>
  <c r="D1107" i="26"/>
  <c r="C1107" i="26"/>
  <c r="D1106" i="26"/>
  <c r="C1106" i="26"/>
  <c r="D1105" i="26"/>
  <c r="C1105" i="26"/>
  <c r="D1104" i="26"/>
  <c r="C1104" i="26"/>
  <c r="D1103" i="26"/>
  <c r="C1103" i="26"/>
  <c r="D1102" i="26"/>
  <c r="C1102" i="26"/>
  <c r="B1102" i="26"/>
  <c r="D1101" i="26"/>
  <c r="C1101" i="26"/>
  <c r="D1100" i="26"/>
  <c r="C1100" i="26"/>
  <c r="D1099" i="26"/>
  <c r="C1099" i="26"/>
  <c r="D1098" i="26"/>
  <c r="C1098" i="26"/>
  <c r="D1097" i="26"/>
  <c r="C1097" i="26"/>
  <c r="D1096" i="26"/>
  <c r="C1096" i="26"/>
  <c r="D1095" i="26"/>
  <c r="C1095" i="26"/>
  <c r="D1094" i="26"/>
  <c r="C1094" i="26"/>
  <c r="D1093" i="26"/>
  <c r="C1093" i="26"/>
  <c r="D1092" i="26"/>
  <c r="C1092" i="26"/>
  <c r="D1091" i="26"/>
  <c r="C1091" i="26"/>
  <c r="D1090" i="26"/>
  <c r="C1090" i="26"/>
  <c r="D1089" i="26"/>
  <c r="C1089" i="26"/>
  <c r="D1088" i="26"/>
  <c r="C1088" i="26"/>
  <c r="D1087" i="26"/>
  <c r="C1087" i="26"/>
  <c r="D1086" i="26"/>
  <c r="C1086" i="26"/>
  <c r="D1085" i="26"/>
  <c r="C1085" i="26"/>
  <c r="D1084" i="26"/>
  <c r="C1084" i="26"/>
  <c r="D1083" i="26"/>
  <c r="C1083" i="26"/>
  <c r="D1082" i="26"/>
  <c r="C1082" i="26"/>
  <c r="B1082" i="26"/>
  <c r="D1081" i="26"/>
  <c r="C1081" i="26"/>
  <c r="D1080" i="26"/>
  <c r="C1080" i="26"/>
  <c r="D1079" i="26"/>
  <c r="C1079" i="26"/>
  <c r="D1078" i="26"/>
  <c r="C1078" i="26"/>
  <c r="D1077" i="26"/>
  <c r="C1077" i="26"/>
  <c r="D1076" i="26"/>
  <c r="C1076" i="26"/>
  <c r="D1075" i="26"/>
  <c r="C1075" i="26"/>
  <c r="D1074" i="26"/>
  <c r="C1074" i="26"/>
  <c r="D1073" i="26"/>
  <c r="C1073" i="26"/>
  <c r="D1072" i="26"/>
  <c r="C1072" i="26"/>
  <c r="D1071" i="26"/>
  <c r="C1071" i="26"/>
  <c r="D1070" i="26"/>
  <c r="C1070" i="26"/>
  <c r="D1069" i="26"/>
  <c r="C1069" i="26"/>
  <c r="D1068" i="26"/>
  <c r="C1068" i="26"/>
  <c r="D1067" i="26"/>
  <c r="C1067" i="26"/>
  <c r="D1066" i="26"/>
  <c r="C1066" i="26"/>
  <c r="D1065" i="26"/>
  <c r="C1065" i="26"/>
  <c r="D1064" i="26"/>
  <c r="C1064" i="26"/>
  <c r="D1063" i="26"/>
  <c r="C1063" i="26"/>
  <c r="D1062" i="26"/>
  <c r="C1062" i="26"/>
  <c r="B1062" i="26"/>
  <c r="D1061" i="26"/>
  <c r="C1061" i="26"/>
  <c r="D1060" i="26"/>
  <c r="C1060" i="26"/>
  <c r="D1059" i="26"/>
  <c r="C1059" i="26"/>
  <c r="D1058" i="26"/>
  <c r="C1058" i="26"/>
  <c r="D1057" i="26"/>
  <c r="C1057" i="26"/>
  <c r="D1056" i="26"/>
  <c r="C1056" i="26"/>
  <c r="D1055" i="26"/>
  <c r="C1055" i="26"/>
  <c r="D1054" i="26"/>
  <c r="C1054" i="26"/>
  <c r="D1053" i="26"/>
  <c r="C1053" i="26"/>
  <c r="D1052" i="26"/>
  <c r="C1052" i="26"/>
  <c r="D1051" i="26"/>
  <c r="C1051" i="26"/>
  <c r="D1050" i="26"/>
  <c r="C1050" i="26"/>
  <c r="D1049" i="26"/>
  <c r="C1049" i="26"/>
  <c r="D1048" i="26"/>
  <c r="C1048" i="26"/>
  <c r="D1047" i="26"/>
  <c r="C1047" i="26"/>
  <c r="D1046" i="26"/>
  <c r="C1046" i="26"/>
  <c r="D1045" i="26"/>
  <c r="C1045" i="26"/>
  <c r="D1044" i="26"/>
  <c r="C1044" i="26"/>
  <c r="D1043" i="26"/>
  <c r="C1043" i="26"/>
  <c r="D1042" i="26"/>
  <c r="C1042" i="26"/>
  <c r="B1042" i="26"/>
  <c r="D1041" i="26"/>
  <c r="C1041" i="26"/>
  <c r="D1040" i="26"/>
  <c r="C1040" i="26"/>
  <c r="D1039" i="26"/>
  <c r="C1039" i="26"/>
  <c r="D1038" i="26"/>
  <c r="C1038" i="26"/>
  <c r="D1037" i="26"/>
  <c r="C1037" i="26"/>
  <c r="D1036" i="26"/>
  <c r="C1036" i="26"/>
  <c r="D1035" i="26"/>
  <c r="C1035" i="26"/>
  <c r="D1034" i="26"/>
  <c r="C1034" i="26"/>
  <c r="D1033" i="26"/>
  <c r="C1033" i="26"/>
  <c r="D1032" i="26"/>
  <c r="C1032" i="26"/>
  <c r="D1031" i="26"/>
  <c r="C1031" i="26"/>
  <c r="D1030" i="26"/>
  <c r="C1030" i="26"/>
  <c r="D1029" i="26"/>
  <c r="C1029" i="26"/>
  <c r="D1028" i="26"/>
  <c r="C1028" i="26"/>
  <c r="D1027" i="26"/>
  <c r="C1027" i="26"/>
  <c r="D1026" i="26"/>
  <c r="C1026" i="26"/>
  <c r="D1025" i="26"/>
  <c r="C1025" i="26"/>
  <c r="D1024" i="26"/>
  <c r="C1024" i="26"/>
  <c r="D1023" i="26"/>
  <c r="C1023" i="26"/>
  <c r="D1022" i="26"/>
  <c r="C1022" i="26"/>
  <c r="B1022" i="26"/>
  <c r="D1021" i="26"/>
  <c r="C1021" i="26"/>
  <c r="D1020" i="26"/>
  <c r="C1020" i="26"/>
  <c r="D1019" i="26"/>
  <c r="C1019" i="26"/>
  <c r="D1018" i="26"/>
  <c r="C1018" i="26"/>
  <c r="D1017" i="26"/>
  <c r="C1017" i="26"/>
  <c r="D1016" i="26"/>
  <c r="C1016" i="26"/>
  <c r="D1015" i="26"/>
  <c r="C1015" i="26"/>
  <c r="D1014" i="26"/>
  <c r="C1014" i="26"/>
  <c r="D1013" i="26"/>
  <c r="C1013" i="26"/>
  <c r="D1012" i="26"/>
  <c r="C1012" i="26"/>
  <c r="D1011" i="26"/>
  <c r="C1011" i="26"/>
  <c r="D1010" i="26"/>
  <c r="C1010" i="26"/>
  <c r="D1009" i="26"/>
  <c r="C1009" i="26"/>
  <c r="D1008" i="26"/>
  <c r="C1008" i="26"/>
  <c r="D1007" i="26"/>
  <c r="C1007" i="26"/>
  <c r="D1006" i="26"/>
  <c r="C1006" i="26"/>
  <c r="D1005" i="26"/>
  <c r="C1005" i="26"/>
  <c r="D1004" i="26"/>
  <c r="C1004" i="26"/>
  <c r="D1003" i="26"/>
  <c r="C1003" i="26"/>
  <c r="D1002" i="26"/>
  <c r="C1002" i="26"/>
  <c r="B1002" i="26"/>
  <c r="D901" i="26"/>
  <c r="C901" i="26"/>
  <c r="D900" i="26"/>
  <c r="C900" i="26"/>
  <c r="D899" i="26"/>
  <c r="C899" i="26"/>
  <c r="D898" i="26"/>
  <c r="C898" i="26"/>
  <c r="D897" i="26"/>
  <c r="C897" i="26"/>
  <c r="D896" i="26"/>
  <c r="C896" i="26"/>
  <c r="D895" i="26"/>
  <c r="C895" i="26"/>
  <c r="D894" i="26"/>
  <c r="C894" i="26"/>
  <c r="D893" i="26"/>
  <c r="C893" i="26"/>
  <c r="D892" i="26"/>
  <c r="C892" i="26"/>
  <c r="D891" i="26"/>
  <c r="C891" i="26"/>
  <c r="D890" i="26"/>
  <c r="C890" i="26"/>
  <c r="D889" i="26"/>
  <c r="C889" i="26"/>
  <c r="D888" i="26"/>
  <c r="C888" i="26"/>
  <c r="D887" i="26"/>
  <c r="C887" i="26"/>
  <c r="D886" i="26"/>
  <c r="C886" i="26"/>
  <c r="D885" i="26"/>
  <c r="C885" i="26"/>
  <c r="D884" i="26"/>
  <c r="C884" i="26"/>
  <c r="D883" i="26"/>
  <c r="C883" i="26"/>
  <c r="D882" i="26"/>
  <c r="C882" i="26"/>
  <c r="B882" i="26"/>
  <c r="D881" i="26"/>
  <c r="C881" i="26"/>
  <c r="D880" i="26"/>
  <c r="C880" i="26"/>
  <c r="D879" i="26"/>
  <c r="C879" i="26"/>
  <c r="D878" i="26"/>
  <c r="C878" i="26"/>
  <c r="D877" i="26"/>
  <c r="C877" i="26"/>
  <c r="D876" i="26"/>
  <c r="C876" i="26"/>
  <c r="D875" i="26"/>
  <c r="C875" i="26"/>
  <c r="D874" i="26"/>
  <c r="C874" i="26"/>
  <c r="D873" i="26"/>
  <c r="C873" i="26"/>
  <c r="D872" i="26"/>
  <c r="C872" i="26"/>
  <c r="D871" i="26"/>
  <c r="C871" i="26"/>
  <c r="D870" i="26"/>
  <c r="C870" i="26"/>
  <c r="D869" i="26"/>
  <c r="C869" i="26"/>
  <c r="D868" i="26"/>
  <c r="C868" i="26"/>
  <c r="D867" i="26"/>
  <c r="C867" i="26"/>
  <c r="D866" i="26"/>
  <c r="C866" i="26"/>
  <c r="D865" i="26"/>
  <c r="C865" i="26"/>
  <c r="D864" i="26"/>
  <c r="C864" i="26"/>
  <c r="D863" i="26"/>
  <c r="C863" i="26"/>
  <c r="D862" i="26"/>
  <c r="C862" i="26"/>
  <c r="B862" i="26"/>
  <c r="D861" i="26"/>
  <c r="C861" i="26"/>
  <c r="D860" i="26"/>
  <c r="C860" i="26"/>
  <c r="D859" i="26"/>
  <c r="C859" i="26"/>
  <c r="D858" i="26"/>
  <c r="C858" i="26"/>
  <c r="D857" i="26"/>
  <c r="C857" i="26"/>
  <c r="D856" i="26"/>
  <c r="C856" i="26"/>
  <c r="D855" i="26"/>
  <c r="C855" i="26"/>
  <c r="D854" i="26"/>
  <c r="C854" i="26"/>
  <c r="D853" i="26"/>
  <c r="C853" i="26"/>
  <c r="D852" i="26"/>
  <c r="C852" i="26"/>
  <c r="D851" i="26"/>
  <c r="C851" i="26"/>
  <c r="D850" i="26"/>
  <c r="C850" i="26"/>
  <c r="D849" i="26"/>
  <c r="C849" i="26"/>
  <c r="D848" i="26"/>
  <c r="C848" i="26"/>
  <c r="D847" i="26"/>
  <c r="C847" i="26"/>
  <c r="D846" i="26"/>
  <c r="C846" i="26"/>
  <c r="D845" i="26"/>
  <c r="C845" i="26"/>
  <c r="D844" i="26"/>
  <c r="C844" i="26"/>
  <c r="D843" i="26"/>
  <c r="C843" i="26"/>
  <c r="D842" i="26"/>
  <c r="C842" i="26"/>
  <c r="B842" i="26"/>
  <c r="D841" i="26"/>
  <c r="C841" i="26"/>
  <c r="D840" i="26"/>
  <c r="C840" i="26"/>
  <c r="D839" i="26"/>
  <c r="C839" i="26"/>
  <c r="D838" i="26"/>
  <c r="C838" i="26"/>
  <c r="D837" i="26"/>
  <c r="C837" i="26"/>
  <c r="D836" i="26"/>
  <c r="C836" i="26"/>
  <c r="D835" i="26"/>
  <c r="C835" i="26"/>
  <c r="D834" i="26"/>
  <c r="C834" i="26"/>
  <c r="D833" i="26"/>
  <c r="C833" i="26"/>
  <c r="D832" i="26"/>
  <c r="C832" i="26"/>
  <c r="D831" i="26"/>
  <c r="C831" i="26"/>
  <c r="D830" i="26"/>
  <c r="C830" i="26"/>
  <c r="D829" i="26"/>
  <c r="C829" i="26"/>
  <c r="D828" i="26"/>
  <c r="C828" i="26"/>
  <c r="D827" i="26"/>
  <c r="C827" i="26"/>
  <c r="D826" i="26"/>
  <c r="C826" i="26"/>
  <c r="D825" i="26"/>
  <c r="C825" i="26"/>
  <c r="D824" i="26"/>
  <c r="C824" i="26"/>
  <c r="D823" i="26"/>
  <c r="C823" i="26"/>
  <c r="D822" i="26"/>
  <c r="C822" i="26"/>
  <c r="B822" i="26"/>
  <c r="D821" i="26"/>
  <c r="C821" i="26"/>
  <c r="D820" i="26"/>
  <c r="C820" i="26"/>
  <c r="D819" i="26"/>
  <c r="C819" i="26"/>
  <c r="D818" i="26"/>
  <c r="C818" i="26"/>
  <c r="D817" i="26"/>
  <c r="C817" i="26"/>
  <c r="D816" i="26"/>
  <c r="C816" i="26"/>
  <c r="D815" i="26"/>
  <c r="C815" i="26"/>
  <c r="D814" i="26"/>
  <c r="C814" i="26"/>
  <c r="D813" i="26"/>
  <c r="C813" i="26"/>
  <c r="D812" i="26"/>
  <c r="C812" i="26"/>
  <c r="D811" i="26"/>
  <c r="C811" i="26"/>
  <c r="D810" i="26"/>
  <c r="C810" i="26"/>
  <c r="D809" i="26"/>
  <c r="C809" i="26"/>
  <c r="D808" i="26"/>
  <c r="C808" i="26"/>
  <c r="D807" i="26"/>
  <c r="C807" i="26"/>
  <c r="D806" i="26"/>
  <c r="C806" i="26"/>
  <c r="D805" i="26"/>
  <c r="C805" i="26"/>
  <c r="D804" i="26"/>
  <c r="C804" i="26"/>
  <c r="D803" i="26"/>
  <c r="C803" i="26"/>
  <c r="D802" i="26"/>
  <c r="C802" i="26"/>
  <c r="B802" i="26"/>
  <c r="D801" i="26"/>
  <c r="C801" i="26"/>
  <c r="D800" i="26"/>
  <c r="C800" i="26"/>
  <c r="D799" i="26"/>
  <c r="C799" i="26"/>
  <c r="D798" i="26"/>
  <c r="C798" i="26"/>
  <c r="D797" i="26"/>
  <c r="C797" i="26"/>
  <c r="D796" i="26"/>
  <c r="C796" i="26"/>
  <c r="D795" i="26"/>
  <c r="C795" i="26"/>
  <c r="D794" i="26"/>
  <c r="C794" i="26"/>
  <c r="D793" i="26"/>
  <c r="C793" i="26"/>
  <c r="D792" i="26"/>
  <c r="C792" i="26"/>
  <c r="D791" i="26"/>
  <c r="C791" i="26"/>
  <c r="D790" i="26"/>
  <c r="C790" i="26"/>
  <c r="D789" i="26"/>
  <c r="C789" i="26"/>
  <c r="D788" i="26"/>
  <c r="C788" i="26"/>
  <c r="D787" i="26"/>
  <c r="C787" i="26"/>
  <c r="D786" i="26"/>
  <c r="C786" i="26"/>
  <c r="D785" i="26"/>
  <c r="C785" i="26"/>
  <c r="D784" i="26"/>
  <c r="C784" i="26"/>
  <c r="D783" i="26"/>
  <c r="C783" i="26"/>
  <c r="D782" i="26"/>
  <c r="C782" i="26"/>
  <c r="B782" i="26"/>
  <c r="D781" i="26"/>
  <c r="C781" i="26"/>
  <c r="D780" i="26"/>
  <c r="C780" i="26"/>
  <c r="D779" i="26"/>
  <c r="C779" i="26"/>
  <c r="D778" i="26"/>
  <c r="C778" i="26"/>
  <c r="D777" i="26"/>
  <c r="C777" i="26"/>
  <c r="D776" i="26"/>
  <c r="C776" i="26"/>
  <c r="D775" i="26"/>
  <c r="C775" i="26"/>
  <c r="D774" i="26"/>
  <c r="C774" i="26"/>
  <c r="D773" i="26"/>
  <c r="C773" i="26"/>
  <c r="D772" i="26"/>
  <c r="C772" i="26"/>
  <c r="D771" i="26"/>
  <c r="C771" i="26"/>
  <c r="D770" i="26"/>
  <c r="C770" i="26"/>
  <c r="D769" i="26"/>
  <c r="C769" i="26"/>
  <c r="D768" i="26"/>
  <c r="C768" i="26"/>
  <c r="D767" i="26"/>
  <c r="C767" i="26"/>
  <c r="D766" i="26"/>
  <c r="C766" i="26"/>
  <c r="D765" i="26"/>
  <c r="C765" i="26"/>
  <c r="D764" i="26"/>
  <c r="C764" i="26"/>
  <c r="D763" i="26"/>
  <c r="C763" i="26"/>
  <c r="D762" i="26"/>
  <c r="C762" i="26"/>
  <c r="B762" i="26"/>
  <c r="D761" i="26"/>
  <c r="C761" i="26"/>
  <c r="D760" i="26"/>
  <c r="C760" i="26"/>
  <c r="D759" i="26"/>
  <c r="C759" i="26"/>
  <c r="D758" i="26"/>
  <c r="C758" i="26"/>
  <c r="D757" i="26"/>
  <c r="C757" i="26"/>
  <c r="D756" i="26"/>
  <c r="C756" i="26"/>
  <c r="D755" i="26"/>
  <c r="C755" i="26"/>
  <c r="D754" i="26"/>
  <c r="C754" i="26"/>
  <c r="D753" i="26"/>
  <c r="C753" i="26"/>
  <c r="D752" i="26"/>
  <c r="C752" i="26"/>
  <c r="D751" i="26"/>
  <c r="C751" i="26"/>
  <c r="D750" i="26"/>
  <c r="C750" i="26"/>
  <c r="D749" i="26"/>
  <c r="C749" i="26"/>
  <c r="D748" i="26"/>
  <c r="C748" i="26"/>
  <c r="D747" i="26"/>
  <c r="C747" i="26"/>
  <c r="D746" i="26"/>
  <c r="C746" i="26"/>
  <c r="D745" i="26"/>
  <c r="C745" i="26"/>
  <c r="D744" i="26"/>
  <c r="C744" i="26"/>
  <c r="D743" i="26"/>
  <c r="C743" i="26"/>
  <c r="D742" i="26"/>
  <c r="C742" i="26"/>
  <c r="B742" i="26"/>
  <c r="D741" i="26"/>
  <c r="C741" i="26"/>
  <c r="D740" i="26"/>
  <c r="C740" i="26"/>
  <c r="D739" i="26"/>
  <c r="C739" i="26"/>
  <c r="D738" i="26"/>
  <c r="C738" i="26"/>
  <c r="D737" i="26"/>
  <c r="C737" i="26"/>
  <c r="D736" i="26"/>
  <c r="C736" i="26"/>
  <c r="D735" i="26"/>
  <c r="C735" i="26"/>
  <c r="D734" i="26"/>
  <c r="C734" i="26"/>
  <c r="D733" i="26"/>
  <c r="C733" i="26"/>
  <c r="D732" i="26"/>
  <c r="C732" i="26"/>
  <c r="D731" i="26"/>
  <c r="C731" i="26"/>
  <c r="D730" i="26"/>
  <c r="C730" i="26"/>
  <c r="D729" i="26"/>
  <c r="C729" i="26"/>
  <c r="D728" i="26"/>
  <c r="C728" i="26"/>
  <c r="D727" i="26"/>
  <c r="C727" i="26"/>
  <c r="D726" i="26"/>
  <c r="C726" i="26"/>
  <c r="D725" i="26"/>
  <c r="C725" i="26"/>
  <c r="D724" i="26"/>
  <c r="C724" i="26"/>
  <c r="D723" i="26"/>
  <c r="C723" i="26"/>
  <c r="D722" i="26"/>
  <c r="C722" i="26"/>
  <c r="B722" i="26"/>
  <c r="D721" i="26"/>
  <c r="C721" i="26"/>
  <c r="D720" i="26"/>
  <c r="C720" i="26"/>
  <c r="D719" i="26"/>
  <c r="C719" i="26"/>
  <c r="D718" i="26"/>
  <c r="C718" i="26"/>
  <c r="D717" i="26"/>
  <c r="C717" i="26"/>
  <c r="D716" i="26"/>
  <c r="C716" i="26"/>
  <c r="D715" i="26"/>
  <c r="C715" i="26"/>
  <c r="D714" i="26"/>
  <c r="C714" i="26"/>
  <c r="D713" i="26"/>
  <c r="C713" i="26"/>
  <c r="D712" i="26"/>
  <c r="C712" i="26"/>
  <c r="D711" i="26"/>
  <c r="C711" i="26"/>
  <c r="D710" i="26"/>
  <c r="C710" i="26"/>
  <c r="D709" i="26"/>
  <c r="C709" i="26"/>
  <c r="D708" i="26"/>
  <c r="C708" i="26"/>
  <c r="D707" i="26"/>
  <c r="C707" i="26"/>
  <c r="D706" i="26"/>
  <c r="C706" i="26"/>
  <c r="D705" i="26"/>
  <c r="C705" i="26"/>
  <c r="D704" i="26"/>
  <c r="C704" i="26"/>
  <c r="D703" i="26"/>
  <c r="C703" i="26"/>
  <c r="D702" i="26"/>
  <c r="C702" i="26"/>
  <c r="B702" i="26"/>
  <c r="D701" i="26"/>
  <c r="C701" i="26"/>
  <c r="D700" i="26"/>
  <c r="C700" i="26"/>
  <c r="D699" i="26"/>
  <c r="C699" i="26"/>
  <c r="D698" i="26"/>
  <c r="C698" i="26"/>
  <c r="D697" i="26"/>
  <c r="C697" i="26"/>
  <c r="D696" i="26"/>
  <c r="C696" i="26"/>
  <c r="D695" i="26"/>
  <c r="C695" i="26"/>
  <c r="D694" i="26"/>
  <c r="C694" i="26"/>
  <c r="D693" i="26"/>
  <c r="C693" i="26"/>
  <c r="D692" i="26"/>
  <c r="C692" i="26"/>
  <c r="D691" i="26"/>
  <c r="C691" i="26"/>
  <c r="D690" i="26"/>
  <c r="C690" i="26"/>
  <c r="D689" i="26"/>
  <c r="C689" i="26"/>
  <c r="D688" i="26"/>
  <c r="C688" i="26"/>
  <c r="D687" i="26"/>
  <c r="C687" i="26"/>
  <c r="D686" i="26"/>
  <c r="C686" i="26"/>
  <c r="D685" i="26"/>
  <c r="C685" i="26"/>
  <c r="D684" i="26"/>
  <c r="C684" i="26"/>
  <c r="D683" i="26"/>
  <c r="C683" i="26"/>
  <c r="D682" i="26"/>
  <c r="C682" i="26"/>
  <c r="B682" i="26"/>
  <c r="D681" i="26"/>
  <c r="C681" i="26"/>
  <c r="D680" i="26"/>
  <c r="C680" i="26"/>
  <c r="D679" i="26"/>
  <c r="C679" i="26"/>
  <c r="D678" i="26"/>
  <c r="C678" i="26"/>
  <c r="D677" i="26"/>
  <c r="C677" i="26"/>
  <c r="D676" i="26"/>
  <c r="C676" i="26"/>
  <c r="D675" i="26"/>
  <c r="C675" i="26"/>
  <c r="D674" i="26"/>
  <c r="C674" i="26"/>
  <c r="D673" i="26"/>
  <c r="C673" i="26"/>
  <c r="D672" i="26"/>
  <c r="C672" i="26"/>
  <c r="D671" i="26"/>
  <c r="C671" i="26"/>
  <c r="D670" i="26"/>
  <c r="C670" i="26"/>
  <c r="D669" i="26"/>
  <c r="C669" i="26"/>
  <c r="D668" i="26"/>
  <c r="C668" i="26"/>
  <c r="D667" i="26"/>
  <c r="C667" i="26"/>
  <c r="D666" i="26"/>
  <c r="C666" i="26"/>
  <c r="D665" i="26"/>
  <c r="C665" i="26"/>
  <c r="D664" i="26"/>
  <c r="C664" i="26"/>
  <c r="D663" i="26"/>
  <c r="C663" i="26"/>
  <c r="D662" i="26"/>
  <c r="C662" i="26"/>
  <c r="B662" i="26"/>
  <c r="D661" i="26"/>
  <c r="C661" i="26"/>
  <c r="D660" i="26"/>
  <c r="C660" i="26"/>
  <c r="D659" i="26"/>
  <c r="C659" i="26"/>
  <c r="D658" i="26"/>
  <c r="C658" i="26"/>
  <c r="D657" i="26"/>
  <c r="C657" i="26"/>
  <c r="D656" i="26"/>
  <c r="C656" i="26"/>
  <c r="D655" i="26"/>
  <c r="C655" i="26"/>
  <c r="D654" i="26"/>
  <c r="C654" i="26"/>
  <c r="D653" i="26"/>
  <c r="C653" i="26"/>
  <c r="D652" i="26"/>
  <c r="C652" i="26"/>
  <c r="D651" i="26"/>
  <c r="C651" i="26"/>
  <c r="D650" i="26"/>
  <c r="C650" i="26"/>
  <c r="D649" i="26"/>
  <c r="C649" i="26"/>
  <c r="D648" i="26"/>
  <c r="C648" i="26"/>
  <c r="D647" i="26"/>
  <c r="C647" i="26"/>
  <c r="D646" i="26"/>
  <c r="C646" i="26"/>
  <c r="D645" i="26"/>
  <c r="C645" i="26"/>
  <c r="D644" i="26"/>
  <c r="C644" i="26"/>
  <c r="D643" i="26"/>
  <c r="C643" i="26"/>
  <c r="D642" i="26"/>
  <c r="C642" i="26"/>
  <c r="B642" i="26"/>
  <c r="D641" i="26"/>
  <c r="C641" i="26"/>
  <c r="D640" i="26"/>
  <c r="C640" i="26"/>
  <c r="D639" i="26"/>
  <c r="C639" i="26"/>
  <c r="D638" i="26"/>
  <c r="C638" i="26"/>
  <c r="D637" i="26"/>
  <c r="C637" i="26"/>
  <c r="D636" i="26"/>
  <c r="C636" i="26"/>
  <c r="D635" i="26"/>
  <c r="C635" i="26"/>
  <c r="D634" i="26"/>
  <c r="C634" i="26"/>
  <c r="D633" i="26"/>
  <c r="C633" i="26"/>
  <c r="D632" i="26"/>
  <c r="C632" i="26"/>
  <c r="D631" i="26"/>
  <c r="C631" i="26"/>
  <c r="D630" i="26"/>
  <c r="C630" i="26"/>
  <c r="D629" i="26"/>
  <c r="C629" i="26"/>
  <c r="D628" i="26"/>
  <c r="C628" i="26"/>
  <c r="D627" i="26"/>
  <c r="C627" i="26"/>
  <c r="D626" i="26"/>
  <c r="C626" i="26"/>
  <c r="D625" i="26"/>
  <c r="C625" i="26"/>
  <c r="D624" i="26"/>
  <c r="C624" i="26"/>
  <c r="D623" i="26"/>
  <c r="C623" i="26"/>
  <c r="D622" i="26"/>
  <c r="C622" i="26"/>
  <c r="B622" i="26"/>
  <c r="D621" i="26"/>
  <c r="C621" i="26"/>
  <c r="D620" i="26"/>
  <c r="C620" i="26"/>
  <c r="D619" i="26"/>
  <c r="C619" i="26"/>
  <c r="D618" i="26"/>
  <c r="C618" i="26"/>
  <c r="D617" i="26"/>
  <c r="C617" i="26"/>
  <c r="D616" i="26"/>
  <c r="C616" i="26"/>
  <c r="D615" i="26"/>
  <c r="C615" i="26"/>
  <c r="D614" i="26"/>
  <c r="C614" i="26"/>
  <c r="D613" i="26"/>
  <c r="C613" i="26"/>
  <c r="D612" i="26"/>
  <c r="C612" i="26"/>
  <c r="D611" i="26"/>
  <c r="C611" i="26"/>
  <c r="D610" i="26"/>
  <c r="C610" i="26"/>
  <c r="D609" i="26"/>
  <c r="C609" i="26"/>
  <c r="D608" i="26"/>
  <c r="C608" i="26"/>
  <c r="D607" i="26"/>
  <c r="C607" i="26"/>
  <c r="D606" i="26"/>
  <c r="C606" i="26"/>
  <c r="D605" i="26"/>
  <c r="C605" i="26"/>
  <c r="D604" i="26"/>
  <c r="C604" i="26"/>
  <c r="D603" i="26"/>
  <c r="C603" i="26"/>
  <c r="D602" i="26"/>
  <c r="C602" i="26"/>
  <c r="B602" i="26"/>
  <c r="D601" i="26"/>
  <c r="C601" i="26"/>
  <c r="D600" i="26"/>
  <c r="C600" i="26"/>
  <c r="D599" i="26"/>
  <c r="C599" i="26"/>
  <c r="D598" i="26"/>
  <c r="C598" i="26"/>
  <c r="D597" i="26"/>
  <c r="C597" i="26"/>
  <c r="D596" i="26"/>
  <c r="C596" i="26"/>
  <c r="D595" i="26"/>
  <c r="C595" i="26"/>
  <c r="D594" i="26"/>
  <c r="C594" i="26"/>
  <c r="D593" i="26"/>
  <c r="C593" i="26"/>
  <c r="D592" i="26"/>
  <c r="C592" i="26"/>
  <c r="D591" i="26"/>
  <c r="C591" i="26"/>
  <c r="D590" i="26"/>
  <c r="C590" i="26"/>
  <c r="D589" i="26"/>
  <c r="C589" i="26"/>
  <c r="D588" i="26"/>
  <c r="C588" i="26"/>
  <c r="D587" i="26"/>
  <c r="C587" i="26"/>
  <c r="D586" i="26"/>
  <c r="C586" i="26"/>
  <c r="D585" i="26"/>
  <c r="C585" i="26"/>
  <c r="D584" i="26"/>
  <c r="C584" i="26"/>
  <c r="D583" i="26"/>
  <c r="C583" i="26"/>
  <c r="D582" i="26"/>
  <c r="C582" i="26"/>
  <c r="B582" i="26"/>
  <c r="D581" i="26"/>
  <c r="C581" i="26"/>
  <c r="D580" i="26"/>
  <c r="C580" i="26"/>
  <c r="D579" i="26"/>
  <c r="C579" i="26"/>
  <c r="D578" i="26"/>
  <c r="C578" i="26"/>
  <c r="D577" i="26"/>
  <c r="C577" i="26"/>
  <c r="D576" i="26"/>
  <c r="C576" i="26"/>
  <c r="D575" i="26"/>
  <c r="C575" i="26"/>
  <c r="D574" i="26"/>
  <c r="C574" i="26"/>
  <c r="D573" i="26"/>
  <c r="C573" i="26"/>
  <c r="D572" i="26"/>
  <c r="C572" i="26"/>
  <c r="D571" i="26"/>
  <c r="C571" i="26"/>
  <c r="D570" i="26"/>
  <c r="C570" i="26"/>
  <c r="D569" i="26"/>
  <c r="C569" i="26"/>
  <c r="D568" i="26"/>
  <c r="C568" i="26"/>
  <c r="D567" i="26"/>
  <c r="C567" i="26"/>
  <c r="D566" i="26"/>
  <c r="C566" i="26"/>
  <c r="D565" i="26"/>
  <c r="C565" i="26"/>
  <c r="D564" i="26"/>
  <c r="C564" i="26"/>
  <c r="D563" i="26"/>
  <c r="C563" i="26"/>
  <c r="D562" i="26"/>
  <c r="C562" i="26"/>
  <c r="B562" i="26"/>
  <c r="D561" i="26"/>
  <c r="C561" i="26"/>
  <c r="D560" i="26"/>
  <c r="C560" i="26"/>
  <c r="D559" i="26"/>
  <c r="C559" i="26"/>
  <c r="D558" i="26"/>
  <c r="C558" i="26"/>
  <c r="D557" i="26"/>
  <c r="C557" i="26"/>
  <c r="D556" i="26"/>
  <c r="C556" i="26"/>
  <c r="D555" i="26"/>
  <c r="C555" i="26"/>
  <c r="D554" i="26"/>
  <c r="C554" i="26"/>
  <c r="D553" i="26"/>
  <c r="C553" i="26"/>
  <c r="D552" i="26"/>
  <c r="C552" i="26"/>
  <c r="D551" i="26"/>
  <c r="C551" i="26"/>
  <c r="D550" i="26"/>
  <c r="C550" i="26"/>
  <c r="D549" i="26"/>
  <c r="C549" i="26"/>
  <c r="D548" i="26"/>
  <c r="C548" i="26"/>
  <c r="D547" i="26"/>
  <c r="C547" i="26"/>
  <c r="D546" i="26"/>
  <c r="C546" i="26"/>
  <c r="D545" i="26"/>
  <c r="C545" i="26"/>
  <c r="D544" i="26"/>
  <c r="C544" i="26"/>
  <c r="D543" i="26"/>
  <c r="C543" i="26"/>
  <c r="D542" i="26"/>
  <c r="C542" i="26"/>
  <c r="B542" i="26"/>
  <c r="D541" i="26"/>
  <c r="C541" i="26"/>
  <c r="D540" i="26"/>
  <c r="C540" i="26"/>
  <c r="D539" i="26"/>
  <c r="C539" i="26"/>
  <c r="D538" i="26"/>
  <c r="C538" i="26"/>
  <c r="D537" i="26"/>
  <c r="C537" i="26"/>
  <c r="D536" i="26"/>
  <c r="C536" i="26"/>
  <c r="D535" i="26"/>
  <c r="C535" i="26"/>
  <c r="D534" i="26"/>
  <c r="C534" i="26"/>
  <c r="D533" i="26"/>
  <c r="C533" i="26"/>
  <c r="D532" i="26"/>
  <c r="C532" i="26"/>
  <c r="D531" i="26"/>
  <c r="C531" i="26"/>
  <c r="D530" i="26"/>
  <c r="C530" i="26"/>
  <c r="D529" i="26"/>
  <c r="C529" i="26"/>
  <c r="D528" i="26"/>
  <c r="C528" i="26"/>
  <c r="D527" i="26"/>
  <c r="C527" i="26"/>
  <c r="D526" i="26"/>
  <c r="C526" i="26"/>
  <c r="D525" i="26"/>
  <c r="C525" i="26"/>
  <c r="D524" i="26"/>
  <c r="C524" i="26"/>
  <c r="D523" i="26"/>
  <c r="C523" i="26"/>
  <c r="D522" i="26"/>
  <c r="C522" i="26"/>
  <c r="B522" i="26"/>
  <c r="D521" i="26"/>
  <c r="C521" i="26"/>
  <c r="D520" i="26"/>
  <c r="C520" i="26"/>
  <c r="D519" i="26"/>
  <c r="C519" i="26"/>
  <c r="D518" i="26"/>
  <c r="C518" i="26"/>
  <c r="D517" i="26"/>
  <c r="C517" i="26"/>
  <c r="D516" i="26"/>
  <c r="C516" i="26"/>
  <c r="D515" i="26"/>
  <c r="C515" i="26"/>
  <c r="D514" i="26"/>
  <c r="C514" i="26"/>
  <c r="D513" i="26"/>
  <c r="C513" i="26"/>
  <c r="D512" i="26"/>
  <c r="C512" i="26"/>
  <c r="D511" i="26"/>
  <c r="C511" i="26"/>
  <c r="D510" i="26"/>
  <c r="C510" i="26"/>
  <c r="D509" i="26"/>
  <c r="C509" i="26"/>
  <c r="D508" i="26"/>
  <c r="C508" i="26"/>
  <c r="D507" i="26"/>
  <c r="C507" i="26"/>
  <c r="D506" i="26"/>
  <c r="C506" i="26"/>
  <c r="D505" i="26"/>
  <c r="C505" i="26"/>
  <c r="D504" i="26"/>
  <c r="C504" i="26"/>
  <c r="D503" i="26"/>
  <c r="C503" i="26"/>
  <c r="D502" i="26"/>
  <c r="C502" i="26"/>
  <c r="B502" i="26"/>
  <c r="D501" i="26"/>
  <c r="C501" i="26"/>
  <c r="D500" i="26"/>
  <c r="C500" i="26"/>
  <c r="D499" i="26"/>
  <c r="C499" i="26"/>
  <c r="D498" i="26"/>
  <c r="C498" i="26"/>
  <c r="D497" i="26"/>
  <c r="C497" i="26"/>
  <c r="D496" i="26"/>
  <c r="C496" i="26"/>
  <c r="D495" i="26"/>
  <c r="C495" i="26"/>
  <c r="D494" i="26"/>
  <c r="C494" i="26"/>
  <c r="D493" i="26"/>
  <c r="C493" i="26"/>
  <c r="D492" i="26"/>
  <c r="C492" i="26"/>
  <c r="D491" i="26"/>
  <c r="C491" i="26"/>
  <c r="D490" i="26"/>
  <c r="C490" i="26"/>
  <c r="D489" i="26"/>
  <c r="C489" i="26"/>
  <c r="D488" i="26"/>
  <c r="C488" i="26"/>
  <c r="D487" i="26"/>
  <c r="C487" i="26"/>
  <c r="D486" i="26"/>
  <c r="C486" i="26"/>
  <c r="D485" i="26"/>
  <c r="C485" i="26"/>
  <c r="D484" i="26"/>
  <c r="C484" i="26"/>
  <c r="D483" i="26"/>
  <c r="C483" i="26"/>
  <c r="D482" i="26"/>
  <c r="C482" i="26"/>
  <c r="D381" i="26"/>
  <c r="C381" i="26"/>
  <c r="D380" i="26"/>
  <c r="C380" i="26"/>
  <c r="D379" i="26"/>
  <c r="C379" i="26"/>
  <c r="D378" i="26"/>
  <c r="C378" i="26"/>
  <c r="D377" i="26"/>
  <c r="C377" i="26"/>
  <c r="D376" i="26"/>
  <c r="C376" i="26"/>
  <c r="D375" i="26"/>
  <c r="C375" i="26"/>
  <c r="D374" i="26"/>
  <c r="C374" i="26"/>
  <c r="D373" i="26"/>
  <c r="C373" i="26"/>
  <c r="D372" i="26"/>
  <c r="C372" i="26"/>
  <c r="D371" i="26"/>
  <c r="C371" i="26"/>
  <c r="D370" i="26"/>
  <c r="C370" i="26"/>
  <c r="D369" i="26"/>
  <c r="C369" i="26"/>
  <c r="D368" i="26"/>
  <c r="C368" i="26"/>
  <c r="D367" i="26"/>
  <c r="C367" i="26"/>
  <c r="D366" i="26"/>
  <c r="C366" i="26"/>
  <c r="D365" i="26"/>
  <c r="C365" i="26"/>
  <c r="D364" i="26"/>
  <c r="C364" i="26"/>
  <c r="D363" i="26"/>
  <c r="C363" i="26"/>
  <c r="D362" i="26"/>
  <c r="C362" i="26"/>
  <c r="B362" i="26"/>
  <c r="D361" i="26"/>
  <c r="C361" i="26"/>
  <c r="D360" i="26"/>
  <c r="C360" i="26"/>
  <c r="D359" i="26"/>
  <c r="C359" i="26"/>
  <c r="D358" i="26"/>
  <c r="C358" i="26"/>
  <c r="D357" i="26"/>
  <c r="C357" i="26"/>
  <c r="D356" i="26"/>
  <c r="C356" i="26"/>
  <c r="D355" i="26"/>
  <c r="C355" i="26"/>
  <c r="D354" i="26"/>
  <c r="C354" i="26"/>
  <c r="D353" i="26"/>
  <c r="C353" i="26"/>
  <c r="D352" i="26"/>
  <c r="C352" i="26"/>
  <c r="D351" i="26"/>
  <c r="C351" i="26"/>
  <c r="D350" i="26"/>
  <c r="C350" i="26"/>
  <c r="D349" i="26"/>
  <c r="C349" i="26"/>
  <c r="D348" i="26"/>
  <c r="C348" i="26"/>
  <c r="D347" i="26"/>
  <c r="C347" i="26"/>
  <c r="D346" i="26"/>
  <c r="C346" i="26"/>
  <c r="D345" i="26"/>
  <c r="C345" i="26"/>
  <c r="D344" i="26"/>
  <c r="C344" i="26"/>
  <c r="D343" i="26"/>
  <c r="C343" i="26"/>
  <c r="D342" i="26"/>
  <c r="C342" i="26"/>
  <c r="B342" i="26"/>
  <c r="D341" i="26"/>
  <c r="C341" i="26"/>
  <c r="D340" i="26"/>
  <c r="C340" i="26"/>
  <c r="D339" i="26"/>
  <c r="C339" i="26"/>
  <c r="D338" i="26"/>
  <c r="C338" i="26"/>
  <c r="D337" i="26"/>
  <c r="C337" i="26"/>
  <c r="D336" i="26"/>
  <c r="C336" i="26"/>
  <c r="D335" i="26"/>
  <c r="C335" i="26"/>
  <c r="D334" i="26"/>
  <c r="C334" i="26"/>
  <c r="D333" i="26"/>
  <c r="C333" i="26"/>
  <c r="D332" i="26"/>
  <c r="C332" i="26"/>
  <c r="D331" i="26"/>
  <c r="C331" i="26"/>
  <c r="D330" i="26"/>
  <c r="C330" i="26"/>
  <c r="D329" i="26"/>
  <c r="C329" i="26"/>
  <c r="D328" i="26"/>
  <c r="C328" i="26"/>
  <c r="D327" i="26"/>
  <c r="C327" i="26"/>
  <c r="D326" i="26"/>
  <c r="C326" i="26"/>
  <c r="D325" i="26"/>
  <c r="C325" i="26"/>
  <c r="D324" i="26"/>
  <c r="C324" i="26"/>
  <c r="D323" i="26"/>
  <c r="C323" i="26"/>
  <c r="D322" i="26"/>
  <c r="C322" i="26"/>
  <c r="B322" i="26"/>
  <c r="D321" i="26"/>
  <c r="C321" i="26"/>
  <c r="D320" i="26"/>
  <c r="C320" i="26"/>
  <c r="D319" i="26"/>
  <c r="C319" i="26"/>
  <c r="D318" i="26"/>
  <c r="C318" i="26"/>
  <c r="D317" i="26"/>
  <c r="C317" i="26"/>
  <c r="D316" i="26"/>
  <c r="C316" i="26"/>
  <c r="D315" i="26"/>
  <c r="C315" i="26"/>
  <c r="D314" i="26"/>
  <c r="C314" i="26"/>
  <c r="D313" i="26"/>
  <c r="C313" i="26"/>
  <c r="D312" i="26"/>
  <c r="C312" i="26"/>
  <c r="D311" i="26"/>
  <c r="C311" i="26"/>
  <c r="D310" i="26"/>
  <c r="C310" i="26"/>
  <c r="D309" i="26"/>
  <c r="C309" i="26"/>
  <c r="D308" i="26"/>
  <c r="C308" i="26"/>
  <c r="D307" i="26"/>
  <c r="C307" i="26"/>
  <c r="D306" i="26"/>
  <c r="C306" i="26"/>
  <c r="D305" i="26"/>
  <c r="C305" i="26"/>
  <c r="D304" i="26"/>
  <c r="C304" i="26"/>
  <c r="D303" i="26"/>
  <c r="C303" i="26"/>
  <c r="D302" i="26"/>
  <c r="C302" i="26"/>
  <c r="B302" i="26"/>
  <c r="D301" i="26"/>
  <c r="C301" i="26"/>
  <c r="D300" i="26"/>
  <c r="C300" i="26"/>
  <c r="D299" i="26"/>
  <c r="C299" i="26"/>
  <c r="D298" i="26"/>
  <c r="C298" i="26"/>
  <c r="D297" i="26"/>
  <c r="C297" i="26"/>
  <c r="D296" i="26"/>
  <c r="C296" i="26"/>
  <c r="D295" i="26"/>
  <c r="C295" i="26"/>
  <c r="D294" i="26"/>
  <c r="C294" i="26"/>
  <c r="D293" i="26"/>
  <c r="C293" i="26"/>
  <c r="D292" i="26"/>
  <c r="C292" i="26"/>
  <c r="D291" i="26"/>
  <c r="C291" i="26"/>
  <c r="D290" i="26"/>
  <c r="C290" i="26"/>
  <c r="D289" i="26"/>
  <c r="C289" i="26"/>
  <c r="D288" i="26"/>
  <c r="C288" i="26"/>
  <c r="D287" i="26"/>
  <c r="C287" i="26"/>
  <c r="D286" i="26"/>
  <c r="C286" i="26"/>
  <c r="D285" i="26"/>
  <c r="C285" i="26"/>
  <c r="D284" i="26"/>
  <c r="C284" i="26"/>
  <c r="D283" i="26"/>
  <c r="C283" i="26"/>
  <c r="D282" i="26"/>
  <c r="C282" i="26"/>
  <c r="B282" i="26"/>
  <c r="D281" i="26"/>
  <c r="C281" i="26"/>
  <c r="D280" i="26"/>
  <c r="C280" i="26"/>
  <c r="D279" i="26"/>
  <c r="C279" i="26"/>
  <c r="D278" i="26"/>
  <c r="C278" i="26"/>
  <c r="D277" i="26"/>
  <c r="C277" i="26"/>
  <c r="D276" i="26"/>
  <c r="C276" i="26"/>
  <c r="D275" i="26"/>
  <c r="C275" i="26"/>
  <c r="D274" i="26"/>
  <c r="C274" i="26"/>
  <c r="D273" i="26"/>
  <c r="C273" i="26"/>
  <c r="D272" i="26"/>
  <c r="C272" i="26"/>
  <c r="D271" i="26"/>
  <c r="C271" i="26"/>
  <c r="D270" i="26"/>
  <c r="C270" i="26"/>
  <c r="D269" i="26"/>
  <c r="C269" i="26"/>
  <c r="D268" i="26"/>
  <c r="C268" i="26"/>
  <c r="D267" i="26"/>
  <c r="C267" i="26"/>
  <c r="D266" i="26"/>
  <c r="C266" i="26"/>
  <c r="D265" i="26"/>
  <c r="C265" i="26"/>
  <c r="D264" i="26"/>
  <c r="C264" i="26"/>
  <c r="D263" i="26"/>
  <c r="C263" i="26"/>
  <c r="D262" i="26"/>
  <c r="C262" i="26"/>
  <c r="B262" i="26"/>
  <c r="D261" i="26"/>
  <c r="C261" i="26"/>
  <c r="D260" i="26"/>
  <c r="C260" i="26"/>
  <c r="D259" i="26"/>
  <c r="C259" i="26"/>
  <c r="D258" i="26"/>
  <c r="C258" i="26"/>
  <c r="D257" i="26"/>
  <c r="C257" i="26"/>
  <c r="D256" i="26"/>
  <c r="C256" i="26"/>
  <c r="D255" i="26"/>
  <c r="C255" i="26"/>
  <c r="D254" i="26"/>
  <c r="C254" i="26"/>
  <c r="D253" i="26"/>
  <c r="C253" i="26"/>
  <c r="D252" i="26"/>
  <c r="C252" i="26"/>
  <c r="D251" i="26"/>
  <c r="C251" i="26"/>
  <c r="D250" i="26"/>
  <c r="C250" i="26"/>
  <c r="D249" i="26"/>
  <c r="C249" i="26"/>
  <c r="D248" i="26"/>
  <c r="C248" i="26"/>
  <c r="D247" i="26"/>
  <c r="C247" i="26"/>
  <c r="D246" i="26"/>
  <c r="C246" i="26"/>
  <c r="D245" i="26"/>
  <c r="C245" i="26"/>
  <c r="D244" i="26"/>
  <c r="C244" i="26"/>
  <c r="D243" i="26"/>
  <c r="C243" i="26"/>
  <c r="D242" i="26"/>
  <c r="C242" i="26"/>
  <c r="B242" i="26"/>
  <c r="D241" i="26"/>
  <c r="C241" i="26"/>
  <c r="D240" i="26"/>
  <c r="C240" i="26"/>
  <c r="D239" i="26"/>
  <c r="C239" i="26"/>
  <c r="D238" i="26"/>
  <c r="C238" i="26"/>
  <c r="D237" i="26"/>
  <c r="C237" i="26"/>
  <c r="D236" i="26"/>
  <c r="C236" i="26"/>
  <c r="D235" i="26"/>
  <c r="C235" i="26"/>
  <c r="D234" i="26"/>
  <c r="C234" i="26"/>
  <c r="D233" i="26"/>
  <c r="C233" i="26"/>
  <c r="D232" i="26"/>
  <c r="C232" i="26"/>
  <c r="D231" i="26"/>
  <c r="C231" i="26"/>
  <c r="D230" i="26"/>
  <c r="C230" i="26"/>
  <c r="D229" i="26"/>
  <c r="C229" i="26"/>
  <c r="D228" i="26"/>
  <c r="C228" i="26"/>
  <c r="D227" i="26"/>
  <c r="C227" i="26"/>
  <c r="D226" i="26"/>
  <c r="C226" i="26"/>
  <c r="D225" i="26"/>
  <c r="C225" i="26"/>
  <c r="D224" i="26"/>
  <c r="C224" i="26"/>
  <c r="D223" i="26"/>
  <c r="C223" i="26"/>
  <c r="D222" i="26"/>
  <c r="C222" i="26"/>
  <c r="B222" i="26"/>
  <c r="D221" i="26"/>
  <c r="C221" i="26"/>
  <c r="D220" i="26"/>
  <c r="C220" i="26"/>
  <c r="D219" i="26"/>
  <c r="C219" i="26"/>
  <c r="D218" i="26"/>
  <c r="C218" i="26"/>
  <c r="D217" i="26"/>
  <c r="C217" i="26"/>
  <c r="D216" i="26"/>
  <c r="C216" i="26"/>
  <c r="D215" i="26"/>
  <c r="C215" i="26"/>
  <c r="D214" i="26"/>
  <c r="C214" i="26"/>
  <c r="D213" i="26"/>
  <c r="C213" i="26"/>
  <c r="D212" i="26"/>
  <c r="C212" i="26"/>
  <c r="D211" i="26"/>
  <c r="C211" i="26"/>
  <c r="D210" i="26"/>
  <c r="C210" i="26"/>
  <c r="D209" i="26"/>
  <c r="C209" i="26"/>
  <c r="D208" i="26"/>
  <c r="C208" i="26"/>
  <c r="D207" i="26"/>
  <c r="C207" i="26"/>
  <c r="D206" i="26"/>
  <c r="C206" i="26"/>
  <c r="D205" i="26"/>
  <c r="C205" i="26"/>
  <c r="D204" i="26"/>
  <c r="C204" i="26"/>
  <c r="D203" i="26"/>
  <c r="C203" i="26"/>
  <c r="D202" i="26"/>
  <c r="C202" i="26"/>
  <c r="B202" i="26"/>
  <c r="D201" i="26"/>
  <c r="C201" i="26"/>
  <c r="D200" i="26"/>
  <c r="C200" i="26"/>
  <c r="D199" i="26"/>
  <c r="C199" i="26"/>
  <c r="D198" i="26"/>
  <c r="C198" i="26"/>
  <c r="D197" i="26"/>
  <c r="C197" i="26"/>
  <c r="D196" i="26"/>
  <c r="C196" i="26"/>
  <c r="D195" i="26"/>
  <c r="C195" i="26"/>
  <c r="D194" i="26"/>
  <c r="C194" i="26"/>
  <c r="D193" i="26"/>
  <c r="C193" i="26"/>
  <c r="D192" i="26"/>
  <c r="C192" i="26"/>
  <c r="D191" i="26"/>
  <c r="C191" i="26"/>
  <c r="D190" i="26"/>
  <c r="C190" i="26"/>
  <c r="D189" i="26"/>
  <c r="C189" i="26"/>
  <c r="D188" i="26"/>
  <c r="C188" i="26"/>
  <c r="D187" i="26"/>
  <c r="C187" i="26"/>
  <c r="D186" i="26"/>
  <c r="C186" i="26"/>
  <c r="D185" i="26"/>
  <c r="C185" i="26"/>
  <c r="D184" i="26"/>
  <c r="C184" i="26"/>
  <c r="D183" i="26"/>
  <c r="C183" i="26"/>
  <c r="D182" i="26"/>
  <c r="C182" i="26"/>
  <c r="B182" i="26"/>
  <c r="D181" i="26"/>
  <c r="C181" i="26"/>
  <c r="D180" i="26"/>
  <c r="C180" i="26"/>
  <c r="D179" i="26"/>
  <c r="C179" i="26"/>
  <c r="D178" i="26"/>
  <c r="C178" i="26"/>
  <c r="D177" i="26"/>
  <c r="C177" i="26"/>
  <c r="D176" i="26"/>
  <c r="C176" i="26"/>
  <c r="D175" i="26"/>
  <c r="C175" i="26"/>
  <c r="D174" i="26"/>
  <c r="C174" i="26"/>
  <c r="D173" i="26"/>
  <c r="C173" i="26"/>
  <c r="D172" i="26"/>
  <c r="C172" i="26"/>
  <c r="D171" i="26"/>
  <c r="C171" i="26"/>
  <c r="D170" i="26"/>
  <c r="C170" i="26"/>
  <c r="D169" i="26"/>
  <c r="C169" i="26"/>
  <c r="D168" i="26"/>
  <c r="C168" i="26"/>
  <c r="D167" i="26"/>
  <c r="C167" i="26"/>
  <c r="D166" i="26"/>
  <c r="C166" i="26"/>
  <c r="D165" i="26"/>
  <c r="C165" i="26"/>
  <c r="D164" i="26"/>
  <c r="C164" i="26"/>
  <c r="D163" i="26"/>
  <c r="C163" i="26"/>
  <c r="D162" i="26"/>
  <c r="C162" i="26"/>
  <c r="B162" i="26"/>
  <c r="D161" i="26"/>
  <c r="C161" i="26"/>
  <c r="D160" i="26"/>
  <c r="C160" i="26"/>
  <c r="D159" i="26"/>
  <c r="C159" i="26"/>
  <c r="D158" i="26"/>
  <c r="C158" i="26"/>
  <c r="D157" i="26"/>
  <c r="C157" i="26"/>
  <c r="D156" i="26"/>
  <c r="C156" i="26"/>
  <c r="D155" i="26"/>
  <c r="C155" i="26"/>
  <c r="D154" i="26"/>
  <c r="C154" i="26"/>
  <c r="D153" i="26"/>
  <c r="C153" i="26"/>
  <c r="D152" i="26"/>
  <c r="C152" i="26"/>
  <c r="D151" i="26"/>
  <c r="C151" i="26"/>
  <c r="D150" i="26"/>
  <c r="C150" i="26"/>
  <c r="D149" i="26"/>
  <c r="C149" i="26"/>
  <c r="D148" i="26"/>
  <c r="C148" i="26"/>
  <c r="D147" i="26"/>
  <c r="C147" i="26"/>
  <c r="D146" i="26"/>
  <c r="C146" i="26"/>
  <c r="D145" i="26"/>
  <c r="C145" i="26"/>
  <c r="D144" i="26"/>
  <c r="C144" i="26"/>
  <c r="D143" i="26"/>
  <c r="C143" i="26"/>
  <c r="D142" i="26"/>
  <c r="C142" i="26"/>
  <c r="B142" i="26"/>
  <c r="D141" i="26"/>
  <c r="C141" i="26"/>
  <c r="D140" i="26"/>
  <c r="C140" i="26"/>
  <c r="D139" i="26"/>
  <c r="C139" i="26"/>
  <c r="D138" i="26"/>
  <c r="C138" i="26"/>
  <c r="D137" i="26"/>
  <c r="C137" i="26"/>
  <c r="D136" i="26"/>
  <c r="C136" i="26"/>
  <c r="D135" i="26"/>
  <c r="C135" i="26"/>
  <c r="D134" i="26"/>
  <c r="C134" i="26"/>
  <c r="D133" i="26"/>
  <c r="C133" i="26"/>
  <c r="D132" i="26"/>
  <c r="C132" i="26"/>
  <c r="D131" i="26"/>
  <c r="C131" i="26"/>
  <c r="D130" i="26"/>
  <c r="C130" i="26"/>
  <c r="D129" i="26"/>
  <c r="C129" i="26"/>
  <c r="D128" i="26"/>
  <c r="C128" i="26"/>
  <c r="D127" i="26"/>
  <c r="C127" i="26"/>
  <c r="D126" i="26"/>
  <c r="C126" i="26"/>
  <c r="D125" i="26"/>
  <c r="C125" i="26"/>
  <c r="D124" i="26"/>
  <c r="C124" i="26"/>
  <c r="D123" i="26"/>
  <c r="C123" i="26"/>
  <c r="D122" i="26"/>
  <c r="C122" i="26"/>
  <c r="B122" i="26"/>
  <c r="D121" i="26"/>
  <c r="C121" i="26"/>
  <c r="D120" i="26"/>
  <c r="C120" i="26"/>
  <c r="D119" i="26"/>
  <c r="C119" i="26"/>
  <c r="D118" i="26"/>
  <c r="C118" i="26"/>
  <c r="D117" i="26"/>
  <c r="C117" i="26"/>
  <c r="D116" i="26"/>
  <c r="C116" i="26"/>
  <c r="D115" i="26"/>
  <c r="C115" i="26"/>
  <c r="D114" i="26"/>
  <c r="C114" i="26"/>
  <c r="D113" i="26"/>
  <c r="C113" i="26"/>
  <c r="D112" i="26"/>
  <c r="C112" i="26"/>
  <c r="D111" i="26"/>
  <c r="C111" i="26"/>
  <c r="D110" i="26"/>
  <c r="C110" i="26"/>
  <c r="D109" i="26"/>
  <c r="C109" i="26"/>
  <c r="D108" i="26"/>
  <c r="C108" i="26"/>
  <c r="D107" i="26"/>
  <c r="C107" i="26"/>
  <c r="D106" i="26"/>
  <c r="C106" i="26"/>
  <c r="D105" i="26"/>
  <c r="C105" i="26"/>
  <c r="D104" i="26"/>
  <c r="C104" i="26"/>
  <c r="D103" i="26"/>
  <c r="C103" i="26"/>
  <c r="D102" i="26"/>
  <c r="C102" i="26"/>
  <c r="B102" i="26"/>
  <c r="D101" i="26"/>
  <c r="C101" i="26"/>
  <c r="D100" i="26"/>
  <c r="C100" i="26"/>
  <c r="D99" i="26"/>
  <c r="C99" i="26"/>
  <c r="D98" i="26"/>
  <c r="C98" i="26"/>
  <c r="D97" i="26"/>
  <c r="C97" i="26"/>
  <c r="D96" i="26"/>
  <c r="C96" i="26"/>
  <c r="D95" i="26"/>
  <c r="C95" i="26"/>
  <c r="D94" i="26"/>
  <c r="C94" i="26"/>
  <c r="D93" i="26"/>
  <c r="C93" i="26"/>
  <c r="D92" i="26"/>
  <c r="C92" i="26"/>
  <c r="D91" i="26"/>
  <c r="C91" i="26"/>
  <c r="D90" i="26"/>
  <c r="C90" i="26"/>
  <c r="D89" i="26"/>
  <c r="C89" i="26"/>
  <c r="D88" i="26"/>
  <c r="C88" i="26"/>
  <c r="D87" i="26"/>
  <c r="C87" i="26"/>
  <c r="D86" i="26"/>
  <c r="C86" i="26"/>
  <c r="D85" i="26"/>
  <c r="C85" i="26"/>
  <c r="D84" i="26"/>
  <c r="C84" i="26"/>
  <c r="D83" i="26"/>
  <c r="C83" i="26"/>
  <c r="D82" i="26"/>
  <c r="C82" i="26"/>
  <c r="B82" i="26"/>
  <c r="D81" i="26"/>
  <c r="C81" i="26"/>
  <c r="D80" i="26"/>
  <c r="C80" i="26"/>
  <c r="D79" i="26"/>
  <c r="C79" i="26"/>
  <c r="D78" i="26"/>
  <c r="C78" i="26"/>
  <c r="D77" i="26"/>
  <c r="C77" i="26"/>
  <c r="D76" i="26"/>
  <c r="C76" i="26"/>
  <c r="D75" i="26"/>
  <c r="C75" i="26"/>
  <c r="D74" i="26"/>
  <c r="C74" i="26"/>
  <c r="D73" i="26"/>
  <c r="C73" i="26"/>
  <c r="D72" i="26"/>
  <c r="C72" i="26"/>
  <c r="D71" i="26"/>
  <c r="C71" i="26"/>
  <c r="D70" i="26"/>
  <c r="C70" i="26"/>
  <c r="D69" i="26"/>
  <c r="C69" i="26"/>
  <c r="D68" i="26"/>
  <c r="C68" i="26"/>
  <c r="D67" i="26"/>
  <c r="C67" i="26"/>
  <c r="D66" i="26"/>
  <c r="C66" i="26"/>
  <c r="D65" i="26"/>
  <c r="C65" i="26"/>
  <c r="D64" i="26"/>
  <c r="C64" i="26"/>
  <c r="D63" i="26"/>
  <c r="C63" i="26"/>
  <c r="D62" i="26"/>
  <c r="C62" i="26"/>
  <c r="B62" i="26"/>
  <c r="D61" i="26"/>
  <c r="C61" i="26"/>
  <c r="D60" i="26"/>
  <c r="C60" i="26"/>
  <c r="D59" i="26"/>
  <c r="C59" i="26"/>
  <c r="D58" i="26"/>
  <c r="C58" i="26"/>
  <c r="D57" i="26"/>
  <c r="C57" i="26"/>
  <c r="D56" i="26"/>
  <c r="C56" i="26"/>
  <c r="D55" i="26"/>
  <c r="C55" i="26"/>
  <c r="D54" i="26"/>
  <c r="C54" i="26"/>
  <c r="D53" i="26"/>
  <c r="C53" i="26"/>
  <c r="D52" i="26"/>
  <c r="C52" i="26"/>
  <c r="D51" i="26"/>
  <c r="C51" i="26"/>
  <c r="D50" i="26"/>
  <c r="C50" i="26"/>
  <c r="D49" i="26"/>
  <c r="C49" i="26"/>
  <c r="D48" i="26"/>
  <c r="C48" i="26"/>
  <c r="D47" i="26"/>
  <c r="C47" i="26"/>
  <c r="D46" i="26"/>
  <c r="C46" i="26"/>
  <c r="D45" i="26"/>
  <c r="C45" i="26"/>
  <c r="D44" i="26"/>
  <c r="C44" i="26"/>
  <c r="D43" i="26"/>
  <c r="C43" i="26"/>
  <c r="D42" i="26"/>
  <c r="C42" i="26"/>
  <c r="B42" i="26"/>
  <c r="D41" i="26"/>
  <c r="C41" i="26"/>
  <c r="D40" i="26"/>
  <c r="C40" i="26"/>
  <c r="D39" i="26"/>
  <c r="C39" i="26"/>
  <c r="D38" i="26"/>
  <c r="C38" i="26"/>
  <c r="D37" i="26"/>
  <c r="C37" i="26"/>
  <c r="D36" i="26"/>
  <c r="C36" i="26"/>
  <c r="D35" i="26"/>
  <c r="C35" i="26"/>
  <c r="D34" i="26"/>
  <c r="C34" i="26"/>
  <c r="D33" i="26"/>
  <c r="C33" i="26"/>
  <c r="D32" i="26"/>
  <c r="C32" i="26"/>
  <c r="D31" i="26"/>
  <c r="C31" i="26"/>
  <c r="D30" i="26"/>
  <c r="C30" i="26"/>
  <c r="D29" i="26"/>
  <c r="C29" i="26"/>
  <c r="D28" i="26"/>
  <c r="C28" i="26"/>
  <c r="D27" i="26"/>
  <c r="C27" i="26"/>
  <c r="D26" i="26"/>
  <c r="C26" i="26"/>
  <c r="D25" i="26"/>
  <c r="C25" i="26"/>
  <c r="D24" i="26"/>
  <c r="C24" i="26"/>
  <c r="D23" i="26"/>
  <c r="C23" i="26"/>
  <c r="D22" i="26"/>
  <c r="C22" i="26"/>
  <c r="B22" i="26"/>
  <c r="D21" i="26"/>
  <c r="C21" i="26"/>
  <c r="D20" i="26"/>
  <c r="C20" i="26"/>
  <c r="D19" i="26"/>
  <c r="C19" i="26"/>
  <c r="D18" i="26"/>
  <c r="C18" i="26"/>
  <c r="D17" i="26"/>
  <c r="C17" i="26"/>
  <c r="D16" i="26"/>
  <c r="C16" i="26"/>
  <c r="D15" i="26"/>
  <c r="C15" i="26"/>
  <c r="D14" i="26"/>
  <c r="C14" i="26"/>
  <c r="D13" i="26"/>
  <c r="C13" i="26"/>
  <c r="D12" i="26"/>
  <c r="C12" i="26"/>
  <c r="D11" i="26"/>
  <c r="C11" i="26"/>
  <c r="D10" i="26"/>
  <c r="C10" i="26"/>
  <c r="D9" i="26"/>
  <c r="C9" i="26"/>
  <c r="D8" i="26"/>
  <c r="C8" i="26"/>
  <c r="D7" i="26"/>
  <c r="C7" i="26"/>
  <c r="D6" i="26"/>
  <c r="C6" i="26"/>
  <c r="D5" i="26"/>
  <c r="C5" i="26"/>
  <c r="D4" i="26"/>
  <c r="C4" i="26"/>
  <c r="D3" i="26"/>
  <c r="C3" i="26"/>
  <c r="D2" i="26"/>
  <c r="C2" i="26"/>
  <c r="B2" i="26"/>
  <c r="C4030" i="26" l="1"/>
  <c r="F11" i="30" s="1"/>
  <c r="C4034" i="26"/>
  <c r="F11" i="58" s="1"/>
  <c r="C4052" i="26"/>
  <c r="F12" i="32" s="1"/>
  <c r="C4070" i="26"/>
  <c r="F13" i="30" s="1"/>
  <c r="C4074" i="26"/>
  <c r="F13" i="58" s="1"/>
  <c r="C4092" i="26"/>
  <c r="F14" i="32" s="1"/>
  <c r="C4071" i="26"/>
  <c r="F13" i="31" s="1"/>
  <c r="C4013" i="26"/>
  <c r="F5" i="57" s="1"/>
  <c r="C4053" i="26"/>
  <c r="F12" i="57" s="1"/>
  <c r="C4131" i="26"/>
  <c r="F22" i="31" s="1"/>
  <c r="C4153" i="26"/>
  <c r="F30" i="57" s="1"/>
  <c r="C4032" i="26"/>
  <c r="F11" i="32" s="1"/>
  <c r="C4050" i="26"/>
  <c r="F12" i="30" s="1"/>
  <c r="C4054" i="26"/>
  <c r="F12" i="58" s="1"/>
  <c r="C4072" i="26"/>
  <c r="F13" i="32" s="1"/>
  <c r="C4090" i="26"/>
  <c r="F14" i="30" s="1"/>
  <c r="C4094" i="26"/>
  <c r="F14" i="58" s="1"/>
  <c r="C4112" i="26"/>
  <c r="F21" i="32" s="1"/>
  <c r="C4132" i="26"/>
  <c r="F22" i="32" s="1"/>
  <c r="C4150" i="26"/>
  <c r="F30" i="30" s="1"/>
  <c r="C4154" i="26"/>
  <c r="F30" i="58" s="1"/>
  <c r="C4093" i="26"/>
  <c r="F14" i="57" s="1"/>
  <c r="C4111" i="26"/>
  <c r="F21" i="31" s="1"/>
  <c r="C4031" i="26"/>
  <c r="F11" i="31" s="1"/>
  <c r="C4014" i="26"/>
  <c r="F5" i="58" s="1"/>
  <c r="C4033" i="26"/>
  <c r="F11" i="57" s="1"/>
  <c r="C4051" i="26"/>
  <c r="F12" i="31" s="1"/>
  <c r="C4073" i="26"/>
  <c r="F13" i="57" s="1"/>
  <c r="C4091" i="26"/>
  <c r="F14" i="31" s="1"/>
  <c r="C4113" i="26"/>
  <c r="F21" i="57" s="1"/>
  <c r="C4133" i="26"/>
  <c r="F22" i="57" s="1"/>
  <c r="C4151" i="26"/>
  <c r="F30" i="31" s="1"/>
  <c r="C4010" i="26"/>
  <c r="F5" i="30" s="1"/>
  <c r="C4011" i="26"/>
  <c r="F5" i="31" s="1"/>
  <c r="C4130" i="26"/>
  <c r="F22" i="30" s="1"/>
  <c r="C4134" i="26"/>
  <c r="F22" i="58" s="1"/>
  <c r="C4152" i="26"/>
  <c r="F30" i="32" s="1"/>
  <c r="C4110" i="26"/>
  <c r="F21" i="30" s="1"/>
  <c r="C4114" i="26"/>
  <c r="F21" i="58" s="1"/>
  <c r="C4012" i="26"/>
  <c r="F5" i="32" s="1"/>
  <c r="C4097" i="26"/>
  <c r="F14" i="61" s="1"/>
  <c r="C4101" i="26"/>
  <c r="F14" i="67" s="1"/>
  <c r="C4098" i="26"/>
  <c r="F14" i="62" s="1"/>
  <c r="C4095" i="26"/>
  <c r="F14" i="59" s="1"/>
  <c r="C4099" i="26"/>
  <c r="F14" i="63" s="1"/>
  <c r="C4096" i="26"/>
  <c r="F14" i="60" s="1"/>
  <c r="C4100" i="26"/>
  <c r="F14" i="66" s="1"/>
  <c r="C4075" i="26"/>
  <c r="F13" i="59" s="1"/>
  <c r="C4079" i="26"/>
  <c r="F13" i="63" s="1"/>
  <c r="C4083" i="26"/>
  <c r="F13" i="69" s="1"/>
  <c r="C4087" i="26"/>
  <c r="F13" i="73" s="1"/>
  <c r="C4076" i="26"/>
  <c r="F13" i="60" s="1"/>
  <c r="C4080" i="26"/>
  <c r="F13" i="66" s="1"/>
  <c r="C4084" i="26"/>
  <c r="F13" i="70" s="1"/>
  <c r="C4088" i="26"/>
  <c r="F13" i="74" s="1"/>
  <c r="C4077" i="26"/>
  <c r="F13" i="61" s="1"/>
  <c r="C4081" i="26"/>
  <c r="F13" i="67" s="1"/>
  <c r="C4085" i="26"/>
  <c r="F13" i="71" s="1"/>
  <c r="C4089" i="26"/>
  <c r="F13" i="75" s="1"/>
  <c r="C4078" i="26"/>
  <c r="F13" i="62" s="1"/>
  <c r="C4082" i="26"/>
  <c r="F13" i="68" s="1"/>
  <c r="C4086" i="26"/>
  <c r="F13" i="72" s="1"/>
  <c r="C4057" i="26"/>
  <c r="F12" i="61" s="1"/>
  <c r="C4061" i="26"/>
  <c r="F12" i="67" s="1"/>
  <c r="C4065" i="26"/>
  <c r="F12" i="71" s="1"/>
  <c r="C4069" i="26"/>
  <c r="F12" i="75" s="1"/>
  <c r="C4058" i="26"/>
  <c r="F12" i="62" s="1"/>
  <c r="C4062" i="26"/>
  <c r="F12" i="68" s="1"/>
  <c r="C4066" i="26"/>
  <c r="F12" i="72" s="1"/>
  <c r="C4055" i="26"/>
  <c r="F12" i="59" s="1"/>
  <c r="C4059" i="26"/>
  <c r="F12" i="63" s="1"/>
  <c r="C4063" i="26"/>
  <c r="F12" i="69" s="1"/>
  <c r="C4067" i="26"/>
  <c r="F12" i="73" s="1"/>
  <c r="C4056" i="26"/>
  <c r="F12" i="60" s="1"/>
  <c r="C4060" i="26"/>
  <c r="F12" i="66" s="1"/>
  <c r="C4064" i="26"/>
  <c r="F12" i="70" s="1"/>
  <c r="C4068" i="26"/>
  <c r="F12" i="74" s="1"/>
  <c r="C4035" i="26"/>
  <c r="F11" i="59" s="1"/>
  <c r="C4039" i="26"/>
  <c r="F11" i="63" s="1"/>
  <c r="C4043" i="26"/>
  <c r="F11" i="69" s="1"/>
  <c r="C4047" i="26"/>
  <c r="F11" i="73" s="1"/>
  <c r="C4036" i="26"/>
  <c r="F11" i="60" s="1"/>
  <c r="C4040" i="26"/>
  <c r="F11" i="66" s="1"/>
  <c r="C4044" i="26"/>
  <c r="F11" i="70" s="1"/>
  <c r="C4048" i="26"/>
  <c r="F11" i="74" s="1"/>
  <c r="C4037" i="26"/>
  <c r="F11" i="61" s="1"/>
  <c r="C4041" i="26"/>
  <c r="F11" i="67" s="1"/>
  <c r="C4045" i="26"/>
  <c r="F11" i="71" s="1"/>
  <c r="C4049" i="26"/>
  <c r="F11" i="75" s="1"/>
  <c r="C4038" i="26"/>
  <c r="F11" i="62" s="1"/>
  <c r="C4042" i="26"/>
  <c r="F11" i="68" s="1"/>
  <c r="C4046" i="26"/>
  <c r="F11" i="72" s="1"/>
  <c r="C4017" i="26"/>
  <c r="F5" i="61" s="1"/>
  <c r="C4021" i="26"/>
  <c r="F5" i="67" s="1"/>
  <c r="C4025" i="26"/>
  <c r="F5" i="71" s="1"/>
  <c r="C4029" i="26"/>
  <c r="F5" i="75" s="1"/>
  <c r="C4018" i="26"/>
  <c r="F5" i="62" s="1"/>
  <c r="C4022" i="26"/>
  <c r="F5" i="68" s="1"/>
  <c r="C4026" i="26"/>
  <c r="F5" i="72" s="1"/>
  <c r="C4015" i="26"/>
  <c r="F5" i="59" s="1"/>
  <c r="C4019" i="26"/>
  <c r="F5" i="63" s="1"/>
  <c r="C4023" i="26"/>
  <c r="F5" i="69" s="1"/>
  <c r="C4027" i="26"/>
  <c r="F5" i="73" s="1"/>
  <c r="C4016" i="26"/>
  <c r="F5" i="60" s="1"/>
  <c r="C4020" i="26"/>
  <c r="F5" i="66" s="1"/>
  <c r="C4024" i="26"/>
  <c r="F5" i="70" s="1"/>
  <c r="C4028" i="26"/>
  <c r="F5" i="74" s="1"/>
  <c r="C4157" i="26"/>
  <c r="F30" i="61" s="1"/>
  <c r="C4161" i="26"/>
  <c r="F30" i="67" s="1"/>
  <c r="C4165" i="26"/>
  <c r="F30" i="71" s="1"/>
  <c r="C4169" i="26"/>
  <c r="F30" i="75" s="1"/>
  <c r="C4158" i="26"/>
  <c r="F30" i="62" s="1"/>
  <c r="C4162" i="26"/>
  <c r="F30" i="68" s="1"/>
  <c r="C4166" i="26"/>
  <c r="F30" i="72" s="1"/>
  <c r="C4155" i="26"/>
  <c r="F30" i="59" s="1"/>
  <c r="C4159" i="26"/>
  <c r="F30" i="63" s="1"/>
  <c r="C4163" i="26"/>
  <c r="F30" i="69" s="1"/>
  <c r="C4167" i="26"/>
  <c r="F30" i="73" s="1"/>
  <c r="C4156" i="26"/>
  <c r="F30" i="60" s="1"/>
  <c r="C4160" i="26"/>
  <c r="F30" i="66" s="1"/>
  <c r="C4164" i="26"/>
  <c r="F30" i="70" s="1"/>
  <c r="C4168" i="26"/>
  <c r="F30" i="74" s="1"/>
  <c r="C4135" i="26"/>
  <c r="F22" i="59" s="1"/>
  <c r="C4139" i="26"/>
  <c r="F22" i="63" s="1"/>
  <c r="C4143" i="26"/>
  <c r="F22" i="69" s="1"/>
  <c r="C4147" i="26"/>
  <c r="F22" i="73" s="1"/>
  <c r="C4136" i="26"/>
  <c r="F22" i="60" s="1"/>
  <c r="C4140" i="26"/>
  <c r="F22" i="66" s="1"/>
  <c r="C4144" i="26"/>
  <c r="F22" i="70" s="1"/>
  <c r="C4148" i="26"/>
  <c r="F22" i="74" s="1"/>
  <c r="C4137" i="26"/>
  <c r="F22" i="61" s="1"/>
  <c r="C4141" i="26"/>
  <c r="F22" i="67" s="1"/>
  <c r="C4145" i="26"/>
  <c r="F22" i="71" s="1"/>
  <c r="C4149" i="26"/>
  <c r="F22" i="75" s="1"/>
  <c r="C4138" i="26"/>
  <c r="F22" i="62" s="1"/>
  <c r="C4142" i="26"/>
  <c r="F22" i="68" s="1"/>
  <c r="C4146" i="26"/>
  <c r="F22" i="72" s="1"/>
  <c r="C4115" i="26"/>
  <c r="F21" i="59" s="1"/>
  <c r="C4119" i="26"/>
  <c r="F21" i="63" s="1"/>
  <c r="C4123" i="26"/>
  <c r="F21" i="69" s="1"/>
  <c r="C4127" i="26"/>
  <c r="F21" i="73" s="1"/>
  <c r="C4116" i="26"/>
  <c r="F21" i="60" s="1"/>
  <c r="C4120" i="26"/>
  <c r="F21" i="66" s="1"/>
  <c r="C4124" i="26"/>
  <c r="F21" i="70" s="1"/>
  <c r="C4128" i="26"/>
  <c r="F21" i="74" s="1"/>
  <c r="C4117" i="26"/>
  <c r="F21" i="61" s="1"/>
  <c r="C4121" i="26"/>
  <c r="F21" i="67" s="1"/>
  <c r="C4125" i="26"/>
  <c r="F21" i="71" s="1"/>
  <c r="C4129" i="26"/>
  <c r="F21" i="75" s="1"/>
  <c r="C4118" i="26"/>
  <c r="F21" i="62" s="1"/>
  <c r="C4122" i="26"/>
  <c r="F21" i="68" s="1"/>
  <c r="C4126" i="26"/>
  <c r="F21" i="72" s="1"/>
  <c r="C4105" i="26"/>
  <c r="F14" i="71" s="1"/>
  <c r="C4102" i="26"/>
  <c r="F14" i="68" s="1"/>
  <c r="C4106" i="26"/>
  <c r="F14" i="72" s="1"/>
  <c r="C4103" i="26"/>
  <c r="F14" i="69" s="1"/>
  <c r="C4107" i="26"/>
  <c r="F14" i="73" s="1"/>
  <c r="C4104" i="26"/>
  <c r="F14" i="70" s="1"/>
  <c r="C4108" i="26"/>
  <c r="F14" i="74" s="1"/>
  <c r="C4109" i="26"/>
  <c r="F14" i="75" s="1"/>
  <c r="F11" i="2"/>
  <c r="F12" i="2"/>
  <c r="F14" i="2"/>
  <c r="F22" i="2"/>
  <c r="F30" i="2"/>
  <c r="F5" i="2"/>
  <c r="F13" i="2"/>
  <c r="F21" i="2"/>
  <c r="B3629" i="28" l="1"/>
  <c r="B3628" i="28"/>
  <c r="B3627" i="28"/>
  <c r="B3626" i="28"/>
  <c r="B3625" i="28"/>
  <c r="B3624" i="28"/>
  <c r="B3623" i="28"/>
  <c r="B3622" i="28"/>
  <c r="B3621" i="28"/>
  <c r="B3620" i="28"/>
  <c r="B3619" i="28"/>
  <c r="B3618" i="28"/>
  <c r="B3617" i="28"/>
  <c r="B3616" i="28"/>
  <c r="B3615" i="28"/>
  <c r="B3614" i="28"/>
  <c r="B3613" i="28"/>
  <c r="B3612" i="28"/>
  <c r="B3611" i="28"/>
  <c r="B3610" i="28"/>
  <c r="B3609" i="28"/>
  <c r="B3608" i="28"/>
  <c r="B3607" i="28"/>
  <c r="B3606" i="28"/>
  <c r="B3605" i="28"/>
  <c r="B3604" i="28"/>
  <c r="B3603" i="28"/>
  <c r="B3602" i="28"/>
  <c r="B3601" i="28"/>
  <c r="B3600" i="28"/>
  <c r="B3599" i="28"/>
  <c r="B3598" i="28"/>
  <c r="B3597" i="28"/>
  <c r="B3596" i="28"/>
  <c r="B3595" i="28"/>
  <c r="B3594" i="28"/>
  <c r="B3593" i="28"/>
  <c r="B3592" i="28"/>
  <c r="B3591" i="28"/>
  <c r="B3590" i="28"/>
  <c r="B3589" i="28"/>
  <c r="B3588" i="28"/>
  <c r="B3587" i="28"/>
  <c r="B3586" i="28"/>
  <c r="B3585" i="28"/>
  <c r="B3584" i="28"/>
  <c r="B3583" i="28"/>
  <c r="B3582" i="28"/>
  <c r="B3581" i="28"/>
  <c r="B3580" i="28"/>
  <c r="B3579" i="28"/>
  <c r="B3578" i="28"/>
  <c r="B3577" i="28"/>
  <c r="B3576" i="28"/>
  <c r="B3575" i="28"/>
  <c r="B3574" i="28"/>
  <c r="B3573" i="28"/>
  <c r="B3572" i="28"/>
  <c r="G11" i="2" l="1"/>
  <c r="G22" i="2"/>
  <c r="G12" i="2"/>
  <c r="G21" i="2"/>
  <c r="G5" i="2"/>
  <c r="G23" i="2"/>
  <c r="E2" i="7"/>
  <c r="E2" i="41"/>
  <c r="E2" i="20"/>
  <c r="E2" i="50"/>
  <c r="E2" i="18"/>
  <c r="E2" i="19"/>
  <c r="E2" i="14"/>
  <c r="E2" i="16"/>
  <c r="E2" i="12"/>
  <c r="E2" i="15"/>
  <c r="E2" i="13"/>
  <c r="E2" i="6"/>
  <c r="E2" i="11"/>
  <c r="E2" i="17"/>
  <c r="E201" i="49"/>
  <c r="E184" i="49"/>
  <c r="E170" i="49"/>
  <c r="E165" i="49"/>
  <c r="E156" i="49"/>
  <c r="E151" i="49"/>
  <c r="E148" i="49"/>
  <c r="E143" i="49"/>
  <c r="E135" i="49"/>
  <c r="E126" i="49"/>
  <c r="E90" i="49"/>
  <c r="E85" i="49"/>
  <c r="E71" i="49"/>
  <c r="E63" i="49"/>
  <c r="E6" i="49"/>
  <c r="E5" i="49"/>
  <c r="E4" i="49"/>
  <c r="E3" i="49"/>
  <c r="E2" i="49"/>
  <c r="E103" i="43"/>
  <c r="E57" i="43"/>
  <c r="E23" i="43"/>
  <c r="E4" i="43"/>
  <c r="E2" i="43"/>
  <c r="E6" i="9"/>
  <c r="E5" i="9"/>
  <c r="E4" i="9"/>
  <c r="E3" i="9"/>
  <c r="E2" i="9"/>
  <c r="C12" i="31"/>
  <c r="B11" i="59"/>
  <c r="B12" i="31"/>
  <c r="B12" i="59"/>
  <c r="B21" i="59"/>
  <c r="B22" i="59"/>
  <c r="B23" i="59"/>
  <c r="B24" i="59"/>
  <c r="B25" i="59"/>
  <c r="B31" i="59"/>
  <c r="B31" i="30"/>
  <c r="B31" i="31"/>
  <c r="B31" i="32"/>
  <c r="B31" i="57"/>
  <c r="B31" i="58"/>
  <c r="B30" i="59"/>
  <c r="B31" i="60"/>
  <c r="B31" i="61"/>
  <c r="B31" i="62"/>
  <c r="B31" i="63"/>
  <c r="B31" i="67"/>
  <c r="B31" i="68"/>
  <c r="B31" i="69"/>
  <c r="B31" i="70"/>
  <c r="B31" i="71"/>
  <c r="B31" i="72"/>
  <c r="B31" i="73"/>
  <c r="B31" i="74"/>
  <c r="B31" i="75"/>
  <c r="B37" i="59"/>
  <c r="B5" i="59"/>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606" i="28"/>
  <c r="D607" i="28"/>
  <c r="D608" i="28"/>
  <c r="D609" i="28"/>
  <c r="D610" i="28"/>
  <c r="D611" i="28"/>
  <c r="D612" i="28"/>
  <c r="D613" i="28"/>
  <c r="D614" i="28"/>
  <c r="D615" i="28"/>
  <c r="D616" i="28"/>
  <c r="D617" i="28"/>
  <c r="D618" i="28"/>
  <c r="D619" i="28"/>
  <c r="D620" i="28"/>
  <c r="D621" i="28"/>
  <c r="D622" i="28"/>
  <c r="D623" i="28"/>
  <c r="D624" i="28"/>
  <c r="D625" i="28"/>
  <c r="D626" i="28"/>
  <c r="D627" i="28"/>
  <c r="D628" i="28"/>
  <c r="D629" i="28"/>
  <c r="D630" i="28"/>
  <c r="D631" i="28"/>
  <c r="D632" i="28"/>
  <c r="D633" i="28"/>
  <c r="D634" i="28"/>
  <c r="D635" i="28"/>
  <c r="D636" i="28"/>
  <c r="D637" i="28"/>
  <c r="D638" i="28"/>
  <c r="D639" i="28"/>
  <c r="D640" i="28"/>
  <c r="D641" i="28"/>
  <c r="D642" i="28"/>
  <c r="D643" i="28"/>
  <c r="D644" i="28"/>
  <c r="D645" i="28"/>
  <c r="D646" i="28"/>
  <c r="D647" i="28"/>
  <c r="D648" i="28"/>
  <c r="D649" i="28"/>
  <c r="D650" i="28"/>
  <c r="D651" i="28"/>
  <c r="D652" i="28"/>
  <c r="D653" i="28"/>
  <c r="D654" i="28"/>
  <c r="D655" i="28"/>
  <c r="D656" i="28"/>
  <c r="D657" i="28"/>
  <c r="D658" i="28"/>
  <c r="D659" i="28"/>
  <c r="D660" i="28"/>
  <c r="D661" i="28"/>
  <c r="D662" i="28"/>
  <c r="D663" i="28"/>
  <c r="D664" i="28"/>
  <c r="D665" i="28"/>
  <c r="D666" i="28"/>
  <c r="D667" i="28"/>
  <c r="D668" i="28"/>
  <c r="D669" i="28"/>
  <c r="D670" i="28"/>
  <c r="D671" i="28"/>
  <c r="D672" i="28"/>
  <c r="D673" i="28"/>
  <c r="D674" i="28"/>
  <c r="D675" i="28"/>
  <c r="D676" i="28"/>
  <c r="D677" i="28"/>
  <c r="D678" i="28"/>
  <c r="D679" i="28"/>
  <c r="D680" i="28"/>
  <c r="D681" i="28"/>
  <c r="D682" i="28"/>
  <c r="D683" i="28"/>
  <c r="D684" i="28"/>
  <c r="D685" i="28"/>
  <c r="D686" i="28"/>
  <c r="D687" i="28"/>
  <c r="D688" i="28"/>
  <c r="D689" i="28"/>
  <c r="D690" i="28"/>
  <c r="D691" i="28"/>
  <c r="D692" i="28"/>
  <c r="D693" i="28"/>
  <c r="D694" i="28"/>
  <c r="D695" i="28"/>
  <c r="D696" i="28"/>
  <c r="D697" i="28"/>
  <c r="D698" i="28"/>
  <c r="D699" i="28"/>
  <c r="D700" i="28"/>
  <c r="D701" i="28"/>
  <c r="D702" i="28"/>
  <c r="D703" i="28"/>
  <c r="D704" i="28"/>
  <c r="D705" i="28"/>
  <c r="D706" i="28"/>
  <c r="D707" i="28"/>
  <c r="D708" i="28"/>
  <c r="D709" i="28"/>
  <c r="D710" i="28"/>
  <c r="D711" i="28"/>
  <c r="D712" i="28"/>
  <c r="D713" i="28"/>
  <c r="D714" i="28"/>
  <c r="D715" i="28"/>
  <c r="D716" i="28"/>
  <c r="D717" i="28"/>
  <c r="D718" i="28"/>
  <c r="D719" i="28"/>
  <c r="D720" i="28"/>
  <c r="D721" i="28"/>
  <c r="D722" i="28"/>
  <c r="D723" i="28"/>
  <c r="D724" i="28"/>
  <c r="D725" i="28"/>
  <c r="D726" i="28"/>
  <c r="D727" i="28"/>
  <c r="D728" i="28"/>
  <c r="D729" i="28"/>
  <c r="D730" i="28"/>
  <c r="D731" i="28"/>
  <c r="D732" i="28"/>
  <c r="D733" i="28"/>
  <c r="D734" i="28"/>
  <c r="D735" i="28"/>
  <c r="D736" i="28"/>
  <c r="D737" i="28"/>
  <c r="D738" i="28"/>
  <c r="D739" i="28"/>
  <c r="D740" i="28"/>
  <c r="D741" i="28"/>
  <c r="D742" i="28"/>
  <c r="D743" i="28"/>
  <c r="D744" i="28"/>
  <c r="D745" i="28"/>
  <c r="D746" i="28"/>
  <c r="D747" i="28"/>
  <c r="D748" i="28"/>
  <c r="D749" i="28"/>
  <c r="D750" i="28"/>
  <c r="D751" i="28"/>
  <c r="D752" i="28"/>
  <c r="D753" i="28"/>
  <c r="D754" i="28"/>
  <c r="D755" i="28"/>
  <c r="D756" i="28"/>
  <c r="D757" i="28"/>
  <c r="D758" i="28"/>
  <c r="D759" i="28"/>
  <c r="D760" i="28"/>
  <c r="D761" i="28"/>
  <c r="D762" i="28"/>
  <c r="D763" i="28"/>
  <c r="D764" i="28"/>
  <c r="D765" i="28"/>
  <c r="D766" i="28"/>
  <c r="D767" i="28"/>
  <c r="D768" i="28"/>
  <c r="D769" i="28"/>
  <c r="D770" i="28"/>
  <c r="D771" i="28"/>
  <c r="D772" i="28"/>
  <c r="D773" i="28"/>
  <c r="D774" i="28"/>
  <c r="D775" i="28"/>
  <c r="D776" i="28"/>
  <c r="D777" i="28"/>
  <c r="D778" i="28"/>
  <c r="D779" i="28"/>
  <c r="D780" i="28"/>
  <c r="D781" i="28"/>
  <c r="D782" i="28"/>
  <c r="D783" i="28"/>
  <c r="D784" i="28"/>
  <c r="D785" i="28"/>
  <c r="D786" i="28"/>
  <c r="D787" i="28"/>
  <c r="D788" i="28"/>
  <c r="D789" i="28"/>
  <c r="D790" i="28"/>
  <c r="D791" i="28"/>
  <c r="D792" i="28"/>
  <c r="D793" i="28"/>
  <c r="D794" i="28"/>
  <c r="D795" i="28"/>
  <c r="D796" i="28"/>
  <c r="D797" i="28"/>
  <c r="D798" i="28"/>
  <c r="D799" i="28"/>
  <c r="D800" i="28"/>
  <c r="D801" i="28"/>
  <c r="D802" i="28"/>
  <c r="D803" i="28"/>
  <c r="D804" i="28"/>
  <c r="D805" i="28"/>
  <c r="D806" i="28"/>
  <c r="D807" i="28"/>
  <c r="D808" i="28"/>
  <c r="D809" i="28"/>
  <c r="D810" i="28"/>
  <c r="D811" i="28"/>
  <c r="D812" i="28"/>
  <c r="D813" i="28"/>
  <c r="D814" i="28"/>
  <c r="D815" i="28"/>
  <c r="D816" i="28"/>
  <c r="D817" i="28"/>
  <c r="D818" i="28"/>
  <c r="D819" i="28"/>
  <c r="D820" i="28"/>
  <c r="D821" i="28"/>
  <c r="D822" i="28"/>
  <c r="D823" i="28"/>
  <c r="D824" i="28"/>
  <c r="D825" i="28"/>
  <c r="D826" i="28"/>
  <c r="D827" i="28"/>
  <c r="D828" i="28"/>
  <c r="D829" i="28"/>
  <c r="D830" i="28"/>
  <c r="D831" i="28"/>
  <c r="D832" i="28"/>
  <c r="D833" i="28"/>
  <c r="D834" i="28"/>
  <c r="D835" i="28"/>
  <c r="D836" i="28"/>
  <c r="D837" i="28"/>
  <c r="D838" i="28"/>
  <c r="D839" i="28"/>
  <c r="D840" i="28"/>
  <c r="D841" i="28"/>
  <c r="D842" i="28"/>
  <c r="D843" i="28"/>
  <c r="D844" i="28"/>
  <c r="D845" i="28"/>
  <c r="D846" i="28"/>
  <c r="D847" i="28"/>
  <c r="D848" i="28"/>
  <c r="D849" i="28"/>
  <c r="D850" i="28"/>
  <c r="D851" i="28"/>
  <c r="D852" i="28"/>
  <c r="D853" i="28"/>
  <c r="D854" i="28"/>
  <c r="D855" i="28"/>
  <c r="D856" i="28"/>
  <c r="D857" i="28"/>
  <c r="D858" i="28"/>
  <c r="D859" i="28"/>
  <c r="D860" i="28"/>
  <c r="D861" i="28"/>
  <c r="D862" i="28"/>
  <c r="D863" i="28"/>
  <c r="D864" i="28"/>
  <c r="D865" i="28"/>
  <c r="D866" i="28"/>
  <c r="D867" i="28"/>
  <c r="D868" i="28"/>
  <c r="D869" i="28"/>
  <c r="D870" i="28"/>
  <c r="D871" i="28"/>
  <c r="D872" i="28"/>
  <c r="D873" i="28"/>
  <c r="D874" i="28"/>
  <c r="D875" i="28"/>
  <c r="D876" i="28"/>
  <c r="D877" i="28"/>
  <c r="D878" i="28"/>
  <c r="D879" i="28"/>
  <c r="D880" i="28"/>
  <c r="D881" i="28"/>
  <c r="D882" i="28"/>
  <c r="D883" i="28"/>
  <c r="D884" i="28"/>
  <c r="D885" i="28"/>
  <c r="D886" i="28"/>
  <c r="D887" i="28"/>
  <c r="D888" i="28"/>
  <c r="D889" i="28"/>
  <c r="D890" i="28"/>
  <c r="D891" i="28"/>
  <c r="D892" i="28"/>
  <c r="D893" i="28"/>
  <c r="D894" i="28"/>
  <c r="D895" i="28"/>
  <c r="D896" i="28"/>
  <c r="D897" i="28"/>
  <c r="D898" i="28"/>
  <c r="D899" i="28"/>
  <c r="D900" i="28"/>
  <c r="D901" i="28"/>
  <c r="D1002" i="28"/>
  <c r="D1003" i="28"/>
  <c r="D1004" i="28"/>
  <c r="D1005" i="28"/>
  <c r="D1006" i="28"/>
  <c r="D1007" i="28"/>
  <c r="D1008" i="28"/>
  <c r="D1009" i="28"/>
  <c r="D1010" i="28"/>
  <c r="D1011" i="28"/>
  <c r="D1012" i="28"/>
  <c r="D1013" i="28"/>
  <c r="D1014" i="28"/>
  <c r="D1015" i="28"/>
  <c r="D1016" i="28"/>
  <c r="D1017" i="28"/>
  <c r="D1018" i="28"/>
  <c r="D1019" i="28"/>
  <c r="D1020" i="28"/>
  <c r="D1021" i="28"/>
  <c r="D1022" i="28"/>
  <c r="D1023" i="28"/>
  <c r="D1024" i="28"/>
  <c r="D1025" i="28"/>
  <c r="D1026" i="28"/>
  <c r="D1027" i="28"/>
  <c r="D1028" i="28"/>
  <c r="D1029" i="28"/>
  <c r="D1030" i="28"/>
  <c r="D1031" i="28"/>
  <c r="D1032" i="28"/>
  <c r="D1033" i="28"/>
  <c r="D1034" i="28"/>
  <c r="D1035" i="28"/>
  <c r="D1036" i="28"/>
  <c r="D1037" i="28"/>
  <c r="D1038" i="28"/>
  <c r="D1039" i="28"/>
  <c r="D1040" i="28"/>
  <c r="D1041" i="28"/>
  <c r="D1042" i="28"/>
  <c r="D1043" i="28"/>
  <c r="D1044" i="28"/>
  <c r="D1045" i="28"/>
  <c r="D1046" i="28"/>
  <c r="D1047" i="28"/>
  <c r="D1048" i="28"/>
  <c r="D1049" i="28"/>
  <c r="D1050" i="28"/>
  <c r="D1051" i="28"/>
  <c r="D1052" i="28"/>
  <c r="D1053" i="28"/>
  <c r="D1054" i="28"/>
  <c r="D1055" i="28"/>
  <c r="D1056" i="28"/>
  <c r="D1057" i="28"/>
  <c r="D1058" i="28"/>
  <c r="D1059" i="28"/>
  <c r="D1060" i="28"/>
  <c r="D1061" i="28"/>
  <c r="D1062" i="28"/>
  <c r="D1063" i="28"/>
  <c r="D1064" i="28"/>
  <c r="D1065" i="28"/>
  <c r="D1066" i="28"/>
  <c r="D1067" i="28"/>
  <c r="D1068" i="28"/>
  <c r="D1069" i="28"/>
  <c r="D1070" i="28"/>
  <c r="D1071" i="28"/>
  <c r="D1072" i="28"/>
  <c r="D1073" i="28"/>
  <c r="D1074" i="28"/>
  <c r="D1075" i="28"/>
  <c r="D1076" i="28"/>
  <c r="D1077" i="28"/>
  <c r="D1078" i="28"/>
  <c r="D1079" i="28"/>
  <c r="D1080" i="28"/>
  <c r="D1081" i="28"/>
  <c r="D1082" i="28"/>
  <c r="D1083" i="28"/>
  <c r="D1084" i="28"/>
  <c r="D1085" i="28"/>
  <c r="D1086" i="28"/>
  <c r="D1087" i="28"/>
  <c r="D1088" i="28"/>
  <c r="D1089" i="28"/>
  <c r="D1090" i="28"/>
  <c r="D1091" i="28"/>
  <c r="D1092" i="28"/>
  <c r="D1093" i="28"/>
  <c r="D1094" i="28"/>
  <c r="D1095" i="28"/>
  <c r="D1096" i="28"/>
  <c r="D1097" i="28"/>
  <c r="D1098" i="28"/>
  <c r="D1099" i="28"/>
  <c r="D1100" i="28"/>
  <c r="D1101" i="28"/>
  <c r="D1102" i="28"/>
  <c r="D1103" i="28"/>
  <c r="D1104" i="28"/>
  <c r="D1105" i="28"/>
  <c r="D1106" i="28"/>
  <c r="D1107" i="28"/>
  <c r="D1108" i="28"/>
  <c r="D1109" i="28"/>
  <c r="D1110" i="28"/>
  <c r="D1111" i="28"/>
  <c r="D1112" i="28"/>
  <c r="D1113" i="28"/>
  <c r="D1114" i="28"/>
  <c r="D1115" i="28"/>
  <c r="D1116" i="28"/>
  <c r="D1117" i="28"/>
  <c r="D1118" i="28"/>
  <c r="D1119" i="28"/>
  <c r="D1120" i="28"/>
  <c r="D1121" i="28"/>
  <c r="D1122" i="28"/>
  <c r="D1123" i="28"/>
  <c r="D1124" i="28"/>
  <c r="D1125" i="28"/>
  <c r="D1126" i="28"/>
  <c r="D1127" i="28"/>
  <c r="D1128" i="28"/>
  <c r="D1129" i="28"/>
  <c r="D1130" i="28"/>
  <c r="D1131" i="28"/>
  <c r="D1132" i="28"/>
  <c r="D1133" i="28"/>
  <c r="D1134" i="28"/>
  <c r="D1135" i="28"/>
  <c r="D1136" i="28"/>
  <c r="D1137" i="28"/>
  <c r="D1138" i="28"/>
  <c r="D1139" i="28"/>
  <c r="D1140" i="28"/>
  <c r="D1141" i="28"/>
  <c r="D1142" i="28"/>
  <c r="D1143" i="28"/>
  <c r="D1144" i="28"/>
  <c r="D1145" i="28"/>
  <c r="D1146" i="28"/>
  <c r="D1147" i="28"/>
  <c r="D1148" i="28"/>
  <c r="D1149" i="28"/>
  <c r="D1150" i="28"/>
  <c r="D1151" i="28"/>
  <c r="D1152" i="28"/>
  <c r="D1153" i="28"/>
  <c r="D1154" i="28"/>
  <c r="D1155" i="28"/>
  <c r="D1156" i="28"/>
  <c r="D1157" i="28"/>
  <c r="D1158" i="28"/>
  <c r="D1159" i="28"/>
  <c r="D1160" i="28"/>
  <c r="D1161" i="28"/>
  <c r="D1162" i="28"/>
  <c r="D1163" i="28"/>
  <c r="D1164" i="28"/>
  <c r="D1165" i="28"/>
  <c r="D1166" i="28"/>
  <c r="D1167" i="28"/>
  <c r="D1168" i="28"/>
  <c r="D1169" i="28"/>
  <c r="D1170" i="28"/>
  <c r="D1171" i="28"/>
  <c r="D1172" i="28"/>
  <c r="D1173" i="28"/>
  <c r="D1174" i="28"/>
  <c r="D1175" i="28"/>
  <c r="D1176" i="28"/>
  <c r="D1177" i="28"/>
  <c r="D1178" i="28"/>
  <c r="D1179" i="28"/>
  <c r="D1180" i="28"/>
  <c r="D1181" i="28"/>
  <c r="D1182" i="28"/>
  <c r="D1183" i="28"/>
  <c r="D1184" i="28"/>
  <c r="D1185" i="28"/>
  <c r="D1186" i="28"/>
  <c r="D1187" i="28"/>
  <c r="D1188" i="28"/>
  <c r="D1189" i="28"/>
  <c r="D1190" i="28"/>
  <c r="D1191" i="28"/>
  <c r="D1192" i="28"/>
  <c r="D1193" i="28"/>
  <c r="D1194" i="28"/>
  <c r="D1195" i="28"/>
  <c r="D1196" i="28"/>
  <c r="D1197" i="28"/>
  <c r="D1198" i="28"/>
  <c r="D1199" i="28"/>
  <c r="D1200" i="28"/>
  <c r="D1201" i="28"/>
  <c r="D1202" i="28"/>
  <c r="D1203" i="28"/>
  <c r="D1204" i="28"/>
  <c r="D1205" i="28"/>
  <c r="D1206" i="28"/>
  <c r="D1207" i="28"/>
  <c r="D1208" i="28"/>
  <c r="D1209" i="28"/>
  <c r="D1210" i="28"/>
  <c r="D1211" i="28"/>
  <c r="D1212" i="28"/>
  <c r="D1213" i="28"/>
  <c r="D1214" i="28"/>
  <c r="D1215" i="28"/>
  <c r="D1216" i="28"/>
  <c r="D1217" i="28"/>
  <c r="D1218" i="28"/>
  <c r="D1219" i="28"/>
  <c r="D1220" i="28"/>
  <c r="D1221" i="28"/>
  <c r="D1222" i="28"/>
  <c r="D1223" i="28"/>
  <c r="D1224" i="28"/>
  <c r="D1225" i="28"/>
  <c r="D1226" i="28"/>
  <c r="D1227" i="28"/>
  <c r="D1228" i="28"/>
  <c r="D1229" i="28"/>
  <c r="D1230" i="28"/>
  <c r="D1231" i="28"/>
  <c r="D1232" i="28"/>
  <c r="D1233" i="28"/>
  <c r="D1234" i="28"/>
  <c r="D1235" i="28"/>
  <c r="D1236" i="28"/>
  <c r="D1237" i="28"/>
  <c r="D1238" i="28"/>
  <c r="D1239" i="28"/>
  <c r="D1240" i="28"/>
  <c r="D1241" i="28"/>
  <c r="D1242" i="28"/>
  <c r="D1243" i="28"/>
  <c r="D1244" i="28"/>
  <c r="D1245" i="28"/>
  <c r="D1246" i="28"/>
  <c r="D1247" i="28"/>
  <c r="D1248" i="28"/>
  <c r="D1249" i="28"/>
  <c r="D1250" i="28"/>
  <c r="D1251" i="28"/>
  <c r="D1252" i="28"/>
  <c r="D1253" i="28"/>
  <c r="D1254" i="28"/>
  <c r="D1255" i="28"/>
  <c r="D1256" i="28"/>
  <c r="D1257" i="28"/>
  <c r="D1258" i="28"/>
  <c r="D1259" i="28"/>
  <c r="D1260" i="28"/>
  <c r="D1261" i="28"/>
  <c r="D1262" i="28"/>
  <c r="D1263" i="28"/>
  <c r="D1264" i="28"/>
  <c r="D1265" i="28"/>
  <c r="D1266" i="28"/>
  <c r="D1267" i="28"/>
  <c r="D1268" i="28"/>
  <c r="D1269" i="28"/>
  <c r="D1270" i="28"/>
  <c r="D1271" i="28"/>
  <c r="D1272" i="28"/>
  <c r="D1273" i="28"/>
  <c r="D1274" i="28"/>
  <c r="D1275" i="28"/>
  <c r="D1276" i="28"/>
  <c r="D1277" i="28"/>
  <c r="D1278" i="28"/>
  <c r="D1279" i="28"/>
  <c r="D1280" i="28"/>
  <c r="D1281" i="28"/>
  <c r="D1282" i="28"/>
  <c r="D1283" i="28"/>
  <c r="D1284" i="28"/>
  <c r="D1285" i="28"/>
  <c r="D1286" i="28"/>
  <c r="D1287" i="28"/>
  <c r="D1288" i="28"/>
  <c r="D1289" i="28"/>
  <c r="D1290" i="28"/>
  <c r="D1291" i="28"/>
  <c r="D1292" i="28"/>
  <c r="D1293" i="28"/>
  <c r="D1294" i="28"/>
  <c r="D1295" i="28"/>
  <c r="D1296" i="28"/>
  <c r="D1297" i="28"/>
  <c r="D1298" i="28"/>
  <c r="D1299" i="28"/>
  <c r="D1300" i="28"/>
  <c r="D1301" i="28"/>
  <c r="D1302" i="28"/>
  <c r="D1303" i="28"/>
  <c r="D1304" i="28"/>
  <c r="D1305" i="28"/>
  <c r="D1306" i="28"/>
  <c r="D1307" i="28"/>
  <c r="D1308" i="28"/>
  <c r="D1309" i="28"/>
  <c r="D1310" i="28"/>
  <c r="D1311" i="28"/>
  <c r="D1312" i="28"/>
  <c r="D1313" i="28"/>
  <c r="D1314" i="28"/>
  <c r="D1315" i="28"/>
  <c r="D1316" i="28"/>
  <c r="D1317" i="28"/>
  <c r="D1318" i="28"/>
  <c r="D1319" i="28"/>
  <c r="D1320" i="28"/>
  <c r="D1321" i="28"/>
  <c r="D1322" i="28"/>
  <c r="D1323" i="28"/>
  <c r="D1324" i="28"/>
  <c r="D1325" i="28"/>
  <c r="D1326" i="28"/>
  <c r="D1327" i="28"/>
  <c r="D1328" i="28"/>
  <c r="D1329" i="28"/>
  <c r="D1330" i="28"/>
  <c r="D1331" i="28"/>
  <c r="D1332" i="28"/>
  <c r="D1333" i="28"/>
  <c r="D1334" i="28"/>
  <c r="D1335" i="28"/>
  <c r="D1336" i="28"/>
  <c r="D1337" i="28"/>
  <c r="D1338" i="28"/>
  <c r="D1339" i="28"/>
  <c r="D1340" i="28"/>
  <c r="D1341" i="28"/>
  <c r="D1342" i="28"/>
  <c r="D1343" i="28"/>
  <c r="D1344" i="28"/>
  <c r="D1345" i="28"/>
  <c r="D1346" i="28"/>
  <c r="D1347" i="28"/>
  <c r="D1348" i="28"/>
  <c r="D1349" i="28"/>
  <c r="D1350" i="28"/>
  <c r="D1351" i="28"/>
  <c r="D1352" i="28"/>
  <c r="D1353" i="28"/>
  <c r="D1354" i="28"/>
  <c r="D1355" i="28"/>
  <c r="D1356" i="28"/>
  <c r="D1357" i="28"/>
  <c r="D1358" i="28"/>
  <c r="D1359" i="28"/>
  <c r="D1360" i="28"/>
  <c r="D1361" i="28"/>
  <c r="D1362" i="28"/>
  <c r="D1363" i="28"/>
  <c r="D1364" i="28"/>
  <c r="D1365" i="28"/>
  <c r="D1366" i="28"/>
  <c r="D1367" i="28"/>
  <c r="D1368" i="28"/>
  <c r="D1369" i="28"/>
  <c r="D1370" i="28"/>
  <c r="D1371" i="28"/>
  <c r="D1372" i="28"/>
  <c r="D1373" i="28"/>
  <c r="D1374" i="28"/>
  <c r="D1375" i="28"/>
  <c r="D1376" i="28"/>
  <c r="D1377" i="28"/>
  <c r="D1378" i="28"/>
  <c r="D1379" i="28"/>
  <c r="D1380" i="28"/>
  <c r="D1381" i="28"/>
  <c r="D1382" i="28"/>
  <c r="D1383" i="28"/>
  <c r="D1384" i="28"/>
  <c r="D1385" i="28"/>
  <c r="D1386" i="28"/>
  <c r="D1387" i="28"/>
  <c r="D1388" i="28"/>
  <c r="D1389" i="28"/>
  <c r="D1390" i="28"/>
  <c r="D1391" i="28"/>
  <c r="D1392" i="28"/>
  <c r="D1393" i="28"/>
  <c r="D1394" i="28"/>
  <c r="D1395" i="28"/>
  <c r="D1396" i="28"/>
  <c r="D1397" i="28"/>
  <c r="D1398" i="28"/>
  <c r="D1399" i="28"/>
  <c r="D1400" i="28"/>
  <c r="D1401" i="28"/>
  <c r="D1502" i="28"/>
  <c r="D1503" i="28"/>
  <c r="D1504" i="28"/>
  <c r="D1505" i="28"/>
  <c r="D1506" i="28"/>
  <c r="D1507" i="28"/>
  <c r="D1508" i="28"/>
  <c r="D1509" i="28"/>
  <c r="D1510" i="28"/>
  <c r="D1511" i="28"/>
  <c r="D1512" i="28"/>
  <c r="D1513" i="28"/>
  <c r="D1514" i="28"/>
  <c r="D1515" i="28"/>
  <c r="D1516" i="28"/>
  <c r="D1517" i="28"/>
  <c r="D1518" i="28"/>
  <c r="D1519" i="28"/>
  <c r="D1520" i="28"/>
  <c r="D1521" i="28"/>
  <c r="D1522" i="28"/>
  <c r="D1523" i="28"/>
  <c r="D1524" i="28"/>
  <c r="D1525" i="28"/>
  <c r="D1526" i="28"/>
  <c r="D1527" i="28"/>
  <c r="D1528" i="28"/>
  <c r="D1529" i="28"/>
  <c r="D1530" i="28"/>
  <c r="D1531" i="28"/>
  <c r="D1532" i="28"/>
  <c r="D1533" i="28"/>
  <c r="D1534" i="28"/>
  <c r="D1535" i="28"/>
  <c r="D1536" i="28"/>
  <c r="D1537" i="28"/>
  <c r="D1538" i="28"/>
  <c r="D1539" i="28"/>
  <c r="D1540" i="28"/>
  <c r="D1541" i="28"/>
  <c r="D1542" i="28"/>
  <c r="D1543" i="28"/>
  <c r="D1544" i="28"/>
  <c r="D1545" i="28"/>
  <c r="D1546" i="28"/>
  <c r="D1547" i="28"/>
  <c r="D1548" i="28"/>
  <c r="D1549" i="28"/>
  <c r="D1550" i="28"/>
  <c r="D1551" i="28"/>
  <c r="D1552" i="28"/>
  <c r="D1553" i="28"/>
  <c r="D1554" i="28"/>
  <c r="D1555" i="28"/>
  <c r="D1556" i="28"/>
  <c r="D1557" i="28"/>
  <c r="D1558" i="28"/>
  <c r="D1559" i="28"/>
  <c r="D1560" i="28"/>
  <c r="D1561" i="28"/>
  <c r="D1562" i="28"/>
  <c r="D1563" i="28"/>
  <c r="D1564" i="28"/>
  <c r="D1565" i="28"/>
  <c r="D1566" i="28"/>
  <c r="D1567" i="28"/>
  <c r="D1568" i="28"/>
  <c r="D1569" i="28"/>
  <c r="D1570" i="28"/>
  <c r="D1571" i="28"/>
  <c r="D1572" i="28"/>
  <c r="D1573" i="28"/>
  <c r="D1574" i="28"/>
  <c r="D1575" i="28"/>
  <c r="D1576" i="28"/>
  <c r="D1577" i="28"/>
  <c r="D1578" i="28"/>
  <c r="D1579" i="28"/>
  <c r="D1580" i="28"/>
  <c r="D1581" i="28"/>
  <c r="D1582" i="28"/>
  <c r="D1583" i="28"/>
  <c r="D1584" i="28"/>
  <c r="D1585" i="28"/>
  <c r="D1586" i="28"/>
  <c r="D1587" i="28"/>
  <c r="D1588" i="28"/>
  <c r="D1589" i="28"/>
  <c r="D1590" i="28"/>
  <c r="D1591" i="28"/>
  <c r="D1592" i="28"/>
  <c r="D1593" i="28"/>
  <c r="D1594" i="28"/>
  <c r="D1595" i="28"/>
  <c r="D1596" i="28"/>
  <c r="D1597" i="28"/>
  <c r="D1598" i="28"/>
  <c r="D1599" i="28"/>
  <c r="D1600" i="28"/>
  <c r="D1601" i="28"/>
  <c r="D1602" i="28"/>
  <c r="D1603" i="28"/>
  <c r="D1604" i="28"/>
  <c r="D1605" i="28"/>
  <c r="D1606" i="28"/>
  <c r="D1607" i="28"/>
  <c r="D1608" i="28"/>
  <c r="D1609" i="28"/>
  <c r="D1610" i="28"/>
  <c r="D1611" i="28"/>
  <c r="D1612" i="28"/>
  <c r="D1613" i="28"/>
  <c r="D1614" i="28"/>
  <c r="D1615" i="28"/>
  <c r="D1616" i="28"/>
  <c r="D1617" i="28"/>
  <c r="D1618" i="28"/>
  <c r="D1619" i="28"/>
  <c r="D1620" i="28"/>
  <c r="D1621" i="28"/>
  <c r="D1622" i="28"/>
  <c r="D1623" i="28"/>
  <c r="D1624" i="28"/>
  <c r="D1625" i="28"/>
  <c r="D1626" i="28"/>
  <c r="D1627" i="28"/>
  <c r="D1628" i="28"/>
  <c r="D1629" i="28"/>
  <c r="D1630" i="28"/>
  <c r="D1631" i="28"/>
  <c r="D1632" i="28"/>
  <c r="D1633" i="28"/>
  <c r="D1634" i="28"/>
  <c r="D1635" i="28"/>
  <c r="D1636" i="28"/>
  <c r="D1637" i="28"/>
  <c r="D1638" i="28"/>
  <c r="D1639" i="28"/>
  <c r="D1640" i="28"/>
  <c r="D1641" i="28"/>
  <c r="D1642" i="28"/>
  <c r="D1643" i="28"/>
  <c r="D1644" i="28"/>
  <c r="D1645" i="28"/>
  <c r="D1646" i="28"/>
  <c r="D1647" i="28"/>
  <c r="D1648" i="28"/>
  <c r="D1649" i="28"/>
  <c r="D1650" i="28"/>
  <c r="D1651" i="28"/>
  <c r="D1652" i="28"/>
  <c r="D1653" i="28"/>
  <c r="D1654" i="28"/>
  <c r="D1655" i="28"/>
  <c r="D1656" i="28"/>
  <c r="D1657" i="28"/>
  <c r="D1658" i="28"/>
  <c r="D1659" i="28"/>
  <c r="D1660" i="28"/>
  <c r="D1661" i="28"/>
  <c r="D1662" i="28"/>
  <c r="D1663" i="28"/>
  <c r="D1664" i="28"/>
  <c r="D1665" i="28"/>
  <c r="D1666" i="28"/>
  <c r="D1667" i="28"/>
  <c r="D1668" i="28"/>
  <c r="D1669" i="28"/>
  <c r="D1670" i="28"/>
  <c r="D1671" i="28"/>
  <c r="D1672" i="28"/>
  <c r="D1673" i="28"/>
  <c r="D1674" i="28"/>
  <c r="D1675" i="28"/>
  <c r="D1676" i="28"/>
  <c r="D1677" i="28"/>
  <c r="D1678" i="28"/>
  <c r="D1679" i="28"/>
  <c r="D1680" i="28"/>
  <c r="D1681" i="28"/>
  <c r="D1682" i="28"/>
  <c r="D1683" i="28"/>
  <c r="D1684" i="28"/>
  <c r="D1685" i="28"/>
  <c r="D1686" i="28"/>
  <c r="D1687" i="28"/>
  <c r="D1688" i="28"/>
  <c r="D1689" i="28"/>
  <c r="D1690" i="28"/>
  <c r="D1691" i="28"/>
  <c r="D1692" i="28"/>
  <c r="D1693" i="28"/>
  <c r="D1694" i="28"/>
  <c r="D1695" i="28"/>
  <c r="D1696" i="28"/>
  <c r="D1697" i="28"/>
  <c r="D1698" i="28"/>
  <c r="D1699" i="28"/>
  <c r="D1700" i="28"/>
  <c r="D1701" i="28"/>
  <c r="D1702" i="28"/>
  <c r="D1703" i="28"/>
  <c r="D1704" i="28"/>
  <c r="D1705" i="28"/>
  <c r="D1706" i="28"/>
  <c r="D1707" i="28"/>
  <c r="D1708" i="28"/>
  <c r="D1709" i="28"/>
  <c r="D1710" i="28"/>
  <c r="D1711" i="28"/>
  <c r="D1712" i="28"/>
  <c r="D1713" i="28"/>
  <c r="D1714" i="28"/>
  <c r="D1715" i="28"/>
  <c r="D1716" i="28"/>
  <c r="D1717" i="28"/>
  <c r="D1718" i="28"/>
  <c r="D1719" i="28"/>
  <c r="D1720" i="28"/>
  <c r="D1721" i="28"/>
  <c r="D1722" i="28"/>
  <c r="D1723" i="28"/>
  <c r="D1724" i="28"/>
  <c r="D1725" i="28"/>
  <c r="D1726" i="28"/>
  <c r="D1727" i="28"/>
  <c r="D1728" i="28"/>
  <c r="D1729" i="28"/>
  <c r="D1730" i="28"/>
  <c r="D1731" i="28"/>
  <c r="D1732" i="28"/>
  <c r="D1733" i="28"/>
  <c r="D1734" i="28"/>
  <c r="D1735" i="28"/>
  <c r="D1736" i="28"/>
  <c r="D1737" i="28"/>
  <c r="D1738" i="28"/>
  <c r="D1739" i="28"/>
  <c r="D1740" i="28"/>
  <c r="D1741" i="28"/>
  <c r="D1742" i="28"/>
  <c r="D1743" i="28"/>
  <c r="D1744" i="28"/>
  <c r="D1745" i="28"/>
  <c r="D1746" i="28"/>
  <c r="D1747" i="28"/>
  <c r="D1748" i="28"/>
  <c r="D1749" i="28"/>
  <c r="D1750" i="28"/>
  <c r="D1751" i="28"/>
  <c r="D1752" i="28"/>
  <c r="D1753" i="28"/>
  <c r="D1754" i="28"/>
  <c r="D1755" i="28"/>
  <c r="D1756" i="28"/>
  <c r="D1757" i="28"/>
  <c r="D1758" i="28"/>
  <c r="D1759" i="28"/>
  <c r="D1760" i="28"/>
  <c r="D1761" i="28"/>
  <c r="D1762" i="28"/>
  <c r="D1763" i="28"/>
  <c r="D1764" i="28"/>
  <c r="D1765" i="28"/>
  <c r="D1766" i="28"/>
  <c r="D1767" i="28"/>
  <c r="D1768" i="28"/>
  <c r="D1769" i="28"/>
  <c r="D1770" i="28"/>
  <c r="D1771" i="28"/>
  <c r="D1772" i="28"/>
  <c r="D1773" i="28"/>
  <c r="D1774" i="28"/>
  <c r="D1775" i="28"/>
  <c r="D1776" i="28"/>
  <c r="D1777" i="28"/>
  <c r="D1778" i="28"/>
  <c r="D1779" i="28"/>
  <c r="D1780" i="28"/>
  <c r="D1781" i="28"/>
  <c r="D1782" i="28"/>
  <c r="D1783" i="28"/>
  <c r="D1784" i="28"/>
  <c r="D1785" i="28"/>
  <c r="D1786" i="28"/>
  <c r="D1787" i="28"/>
  <c r="D1788" i="28"/>
  <c r="D1789" i="28"/>
  <c r="D1790" i="28"/>
  <c r="D1791" i="28"/>
  <c r="D1792" i="28"/>
  <c r="D1793" i="28"/>
  <c r="D1794" i="28"/>
  <c r="D1795" i="28"/>
  <c r="D1796" i="28"/>
  <c r="D1797" i="28"/>
  <c r="D1798" i="28"/>
  <c r="D1799" i="28"/>
  <c r="D1800" i="28"/>
  <c r="D1801" i="28"/>
  <c r="D1802" i="28"/>
  <c r="D1803" i="28"/>
  <c r="D1804" i="28"/>
  <c r="D1805" i="28"/>
  <c r="D1806" i="28"/>
  <c r="D1807" i="28"/>
  <c r="D1808" i="28"/>
  <c r="D1809" i="28"/>
  <c r="D1810" i="28"/>
  <c r="D1811" i="28"/>
  <c r="D1812" i="28"/>
  <c r="D1813" i="28"/>
  <c r="D1814" i="28"/>
  <c r="D1815" i="28"/>
  <c r="D1816" i="28"/>
  <c r="D1817" i="28"/>
  <c r="D1818" i="28"/>
  <c r="D1819" i="28"/>
  <c r="D1820" i="28"/>
  <c r="D1821" i="28"/>
  <c r="D1822" i="28"/>
  <c r="D1823" i="28"/>
  <c r="D1824" i="28"/>
  <c r="D1825" i="28"/>
  <c r="D1826" i="28"/>
  <c r="D1827" i="28"/>
  <c r="D1828" i="28"/>
  <c r="D1829" i="28"/>
  <c r="D1830" i="28"/>
  <c r="D1831" i="28"/>
  <c r="D1832" i="28"/>
  <c r="D1833" i="28"/>
  <c r="D1834" i="28"/>
  <c r="D1835" i="28"/>
  <c r="D1836" i="28"/>
  <c r="D1837" i="28"/>
  <c r="D1838" i="28"/>
  <c r="D1839" i="28"/>
  <c r="D1840" i="28"/>
  <c r="D1841" i="28"/>
  <c r="D1842" i="28"/>
  <c r="D1843" i="28"/>
  <c r="D1844" i="28"/>
  <c r="D1845" i="28"/>
  <c r="D1846" i="28"/>
  <c r="D1847" i="28"/>
  <c r="D1848" i="28"/>
  <c r="D1849" i="28"/>
  <c r="D1850" i="28"/>
  <c r="D1851" i="28"/>
  <c r="D1852" i="28"/>
  <c r="D1853" i="28"/>
  <c r="D1854" i="28"/>
  <c r="D1855" i="28"/>
  <c r="D1856" i="28"/>
  <c r="D1857" i="28"/>
  <c r="D1858" i="28"/>
  <c r="D1859" i="28"/>
  <c r="D1860" i="28"/>
  <c r="D1861" i="28"/>
  <c r="D1862" i="28"/>
  <c r="D1863" i="28"/>
  <c r="D1864" i="28"/>
  <c r="D1865" i="28"/>
  <c r="D1866" i="28"/>
  <c r="D1867" i="28"/>
  <c r="D1868" i="28"/>
  <c r="D1869" i="28"/>
  <c r="D1870" i="28"/>
  <c r="D1871" i="28"/>
  <c r="D1872" i="28"/>
  <c r="D1873" i="28"/>
  <c r="D1874" i="28"/>
  <c r="D1875" i="28"/>
  <c r="D1876" i="28"/>
  <c r="D1877" i="28"/>
  <c r="D1878" i="28"/>
  <c r="D1879" i="28"/>
  <c r="D1880" i="28"/>
  <c r="D1881" i="28"/>
  <c r="D1882" i="28"/>
  <c r="D1883" i="28"/>
  <c r="D1884" i="28"/>
  <c r="D1885" i="28"/>
  <c r="D1886" i="28"/>
  <c r="D1887" i="28"/>
  <c r="D1888" i="28"/>
  <c r="D1889" i="28"/>
  <c r="D1890" i="28"/>
  <c r="D1891" i="28"/>
  <c r="D1892" i="28"/>
  <c r="D1893" i="28"/>
  <c r="D1894" i="28"/>
  <c r="D1895" i="28"/>
  <c r="D1896" i="28"/>
  <c r="D1897" i="28"/>
  <c r="D1898" i="28"/>
  <c r="D1899" i="28"/>
  <c r="D1900" i="28"/>
  <c r="D1901" i="28"/>
  <c r="D2002" i="28"/>
  <c r="D2003" i="28"/>
  <c r="D2004" i="28"/>
  <c r="D2005" i="28"/>
  <c r="D2006" i="28"/>
  <c r="D2007" i="28"/>
  <c r="D2008" i="28"/>
  <c r="D2009" i="28"/>
  <c r="D2010" i="28"/>
  <c r="D2011" i="28"/>
  <c r="D2012" i="28"/>
  <c r="D2013" i="28"/>
  <c r="D2014" i="28"/>
  <c r="D2015" i="28"/>
  <c r="D2016" i="28"/>
  <c r="D2017" i="28"/>
  <c r="D2018" i="28"/>
  <c r="D2019" i="28"/>
  <c r="D2020" i="28"/>
  <c r="D2021" i="28"/>
  <c r="D2022" i="28"/>
  <c r="D2023" i="28"/>
  <c r="D2024" i="28"/>
  <c r="D2025" i="28"/>
  <c r="D2026" i="28"/>
  <c r="D2027" i="28"/>
  <c r="D2028" i="28"/>
  <c r="D2029" i="28"/>
  <c r="D2030" i="28"/>
  <c r="D2031" i="28"/>
  <c r="D2032" i="28"/>
  <c r="D2033" i="28"/>
  <c r="D2034" i="28"/>
  <c r="D2035" i="28"/>
  <c r="D2036" i="28"/>
  <c r="D2037" i="28"/>
  <c r="D2038" i="28"/>
  <c r="D2039" i="28"/>
  <c r="D2040" i="28"/>
  <c r="D2041" i="28"/>
  <c r="D2042" i="28"/>
  <c r="D2043" i="28"/>
  <c r="D2044" i="28"/>
  <c r="D2045" i="28"/>
  <c r="D2046" i="28"/>
  <c r="D2047" i="28"/>
  <c r="D2048" i="28"/>
  <c r="D2049" i="28"/>
  <c r="D2050" i="28"/>
  <c r="D2051" i="28"/>
  <c r="D2052" i="28"/>
  <c r="D2053" i="28"/>
  <c r="D2054" i="28"/>
  <c r="D2055" i="28"/>
  <c r="D2056" i="28"/>
  <c r="D2057" i="28"/>
  <c r="D2058" i="28"/>
  <c r="D2059" i="28"/>
  <c r="D2060" i="28"/>
  <c r="D2061" i="28"/>
  <c r="D2062" i="28"/>
  <c r="D2063" i="28"/>
  <c r="D2064" i="28"/>
  <c r="D2065" i="28"/>
  <c r="D2066" i="28"/>
  <c r="D2067" i="28"/>
  <c r="D2068" i="28"/>
  <c r="D2069" i="28"/>
  <c r="D2070" i="28"/>
  <c r="D2071" i="28"/>
  <c r="D2072" i="28"/>
  <c r="D2073" i="28"/>
  <c r="D2074" i="28"/>
  <c r="D2075" i="28"/>
  <c r="D2076" i="28"/>
  <c r="D2077" i="28"/>
  <c r="D2078" i="28"/>
  <c r="D2079" i="28"/>
  <c r="D2080" i="28"/>
  <c r="D2081" i="28"/>
  <c r="D2082" i="28"/>
  <c r="D2083" i="28"/>
  <c r="D2084" i="28"/>
  <c r="D2085" i="28"/>
  <c r="D2086" i="28"/>
  <c r="D2087" i="28"/>
  <c r="D2088" i="28"/>
  <c r="D2089" i="28"/>
  <c r="D2090" i="28"/>
  <c r="D2091" i="28"/>
  <c r="D2092" i="28"/>
  <c r="D2093" i="28"/>
  <c r="D2094" i="28"/>
  <c r="D2095" i="28"/>
  <c r="D2096" i="28"/>
  <c r="D2097" i="28"/>
  <c r="D2098" i="28"/>
  <c r="D2099" i="28"/>
  <c r="D2100" i="28"/>
  <c r="D2101" i="28"/>
  <c r="D2102" i="28"/>
  <c r="D2103" i="28"/>
  <c r="D2104" i="28"/>
  <c r="D2105" i="28"/>
  <c r="D2106" i="28"/>
  <c r="D2107" i="28"/>
  <c r="D2108" i="28"/>
  <c r="D2109" i="28"/>
  <c r="D2110" i="28"/>
  <c r="D2111" i="28"/>
  <c r="D2112" i="28"/>
  <c r="D2113" i="28"/>
  <c r="D2114" i="28"/>
  <c r="D2115" i="28"/>
  <c r="D2116" i="28"/>
  <c r="D2117" i="28"/>
  <c r="D2118" i="28"/>
  <c r="D2119" i="28"/>
  <c r="D2120" i="28"/>
  <c r="D2121" i="28"/>
  <c r="D2122" i="28"/>
  <c r="D2123" i="28"/>
  <c r="D2124" i="28"/>
  <c r="D2125" i="28"/>
  <c r="D2126" i="28"/>
  <c r="D2127" i="28"/>
  <c r="D2128" i="28"/>
  <c r="D2129" i="28"/>
  <c r="D2130" i="28"/>
  <c r="D2131" i="28"/>
  <c r="D2132" i="28"/>
  <c r="D2133" i="28"/>
  <c r="D2134" i="28"/>
  <c r="D2135" i="28"/>
  <c r="D2136" i="28"/>
  <c r="D2137" i="28"/>
  <c r="D2138" i="28"/>
  <c r="D2139" i="28"/>
  <c r="D2140" i="28"/>
  <c r="D2141" i="28"/>
  <c r="D2142" i="28"/>
  <c r="D2143" i="28"/>
  <c r="D2144" i="28"/>
  <c r="D2145" i="28"/>
  <c r="D2146" i="28"/>
  <c r="D2147" i="28"/>
  <c r="D2148" i="28"/>
  <c r="D2149" i="28"/>
  <c r="D2150" i="28"/>
  <c r="D2151" i="28"/>
  <c r="D2152" i="28"/>
  <c r="D2153" i="28"/>
  <c r="D2154" i="28"/>
  <c r="D2155" i="28"/>
  <c r="D2156" i="28"/>
  <c r="D2157" i="28"/>
  <c r="D2158" i="28"/>
  <c r="D2159" i="28"/>
  <c r="D2160" i="28"/>
  <c r="D2161" i="28"/>
  <c r="D2162" i="28"/>
  <c r="D2163" i="28"/>
  <c r="D2164" i="28"/>
  <c r="D2165" i="28"/>
  <c r="D2166" i="28"/>
  <c r="D2167" i="28"/>
  <c r="D2168" i="28"/>
  <c r="D2169" i="28"/>
  <c r="D2170" i="28"/>
  <c r="D2171" i="28"/>
  <c r="D2172" i="28"/>
  <c r="D2173" i="28"/>
  <c r="D2174" i="28"/>
  <c r="D2175" i="28"/>
  <c r="D2176" i="28"/>
  <c r="D2177" i="28"/>
  <c r="D2178" i="28"/>
  <c r="D2179" i="28"/>
  <c r="D2180" i="28"/>
  <c r="D2181" i="28"/>
  <c r="D2182" i="28"/>
  <c r="D2183" i="28"/>
  <c r="D2184" i="28"/>
  <c r="D2185" i="28"/>
  <c r="D2186" i="28"/>
  <c r="D2187" i="28"/>
  <c r="D2188" i="28"/>
  <c r="D2189" i="28"/>
  <c r="D2190" i="28"/>
  <c r="D2191" i="28"/>
  <c r="D2192" i="28"/>
  <c r="D2193" i="28"/>
  <c r="D2194" i="28"/>
  <c r="D2195" i="28"/>
  <c r="D2196" i="28"/>
  <c r="D2197" i="28"/>
  <c r="D2198" i="28"/>
  <c r="D2199" i="28"/>
  <c r="D2200" i="28"/>
  <c r="D2201" i="28"/>
  <c r="D2202" i="28"/>
  <c r="D2203" i="28"/>
  <c r="D2204" i="28"/>
  <c r="D2205" i="28"/>
  <c r="D2206" i="28"/>
  <c r="D2207" i="28"/>
  <c r="D2208" i="28"/>
  <c r="D2209" i="28"/>
  <c r="D2210" i="28"/>
  <c r="D2211" i="28"/>
  <c r="D2212" i="28"/>
  <c r="D2213" i="28"/>
  <c r="D2214" i="28"/>
  <c r="D2215" i="28"/>
  <c r="D2216" i="28"/>
  <c r="D2217" i="28"/>
  <c r="D2218" i="28"/>
  <c r="D2219" i="28"/>
  <c r="D2220" i="28"/>
  <c r="D2221" i="28"/>
  <c r="D2222" i="28"/>
  <c r="D2223" i="28"/>
  <c r="D2224" i="28"/>
  <c r="D2225" i="28"/>
  <c r="D2226" i="28"/>
  <c r="D2227" i="28"/>
  <c r="D2228" i="28"/>
  <c r="D2229" i="28"/>
  <c r="D2230" i="28"/>
  <c r="D2231" i="28"/>
  <c r="D2232" i="28"/>
  <c r="D2233" i="28"/>
  <c r="D2234" i="28"/>
  <c r="D2235" i="28"/>
  <c r="D2236" i="28"/>
  <c r="D2237" i="28"/>
  <c r="D2238" i="28"/>
  <c r="D2239" i="28"/>
  <c r="D2240" i="28"/>
  <c r="D2241" i="28"/>
  <c r="D2242" i="28"/>
  <c r="D2243" i="28"/>
  <c r="D2244" i="28"/>
  <c r="D2245" i="28"/>
  <c r="D2246" i="28"/>
  <c r="D2247" i="28"/>
  <c r="D2248" i="28"/>
  <c r="D2249" i="28"/>
  <c r="D2250" i="28"/>
  <c r="D2251" i="28"/>
  <c r="D2252" i="28"/>
  <c r="D2253" i="28"/>
  <c r="D2254" i="28"/>
  <c r="D2255" i="28"/>
  <c r="D2256" i="28"/>
  <c r="D2257" i="28"/>
  <c r="D2258" i="28"/>
  <c r="D2259" i="28"/>
  <c r="D2260" i="28"/>
  <c r="D2261" i="28"/>
  <c r="D2262" i="28"/>
  <c r="D2263" i="28"/>
  <c r="D2264" i="28"/>
  <c r="D2265" i="28"/>
  <c r="D2266" i="28"/>
  <c r="D2267" i="28"/>
  <c r="D2268" i="28"/>
  <c r="D2269" i="28"/>
  <c r="D2270" i="28"/>
  <c r="D2271" i="28"/>
  <c r="D2272" i="28"/>
  <c r="D2273" i="28"/>
  <c r="D2274" i="28"/>
  <c r="D2275" i="28"/>
  <c r="D2276" i="28"/>
  <c r="D2277" i="28"/>
  <c r="D2278" i="28"/>
  <c r="D2279" i="28"/>
  <c r="D2280" i="28"/>
  <c r="D2281" i="28"/>
  <c r="D2282" i="28"/>
  <c r="D2283" i="28"/>
  <c r="D2284" i="28"/>
  <c r="D2285" i="28"/>
  <c r="D2286" i="28"/>
  <c r="D2287" i="28"/>
  <c r="D2288" i="28"/>
  <c r="D2289" i="28"/>
  <c r="D2290" i="28"/>
  <c r="D2291" i="28"/>
  <c r="D2292" i="28"/>
  <c r="D2293" i="28"/>
  <c r="D2294" i="28"/>
  <c r="D2295" i="28"/>
  <c r="D2296" i="28"/>
  <c r="D2297" i="28"/>
  <c r="D2298" i="28"/>
  <c r="D2299" i="28"/>
  <c r="D2300" i="28"/>
  <c r="D2301" i="28"/>
  <c r="D2302" i="28"/>
  <c r="D2303" i="28"/>
  <c r="D2304" i="28"/>
  <c r="D2305" i="28"/>
  <c r="D2306" i="28"/>
  <c r="D2307" i="28"/>
  <c r="D2308" i="28"/>
  <c r="D2309" i="28"/>
  <c r="D2310" i="28"/>
  <c r="D2311" i="28"/>
  <c r="D2312" i="28"/>
  <c r="D2313" i="28"/>
  <c r="D2314" i="28"/>
  <c r="D2315" i="28"/>
  <c r="D2316" i="28"/>
  <c r="D2317" i="28"/>
  <c r="D2318" i="28"/>
  <c r="D2319" i="28"/>
  <c r="D2320" i="28"/>
  <c r="D2321" i="28"/>
  <c r="D2322" i="28"/>
  <c r="D2323" i="28"/>
  <c r="D2324" i="28"/>
  <c r="D2325" i="28"/>
  <c r="D2326" i="28"/>
  <c r="D2327" i="28"/>
  <c r="D2328" i="28"/>
  <c r="D2329" i="28"/>
  <c r="D2330" i="28"/>
  <c r="D2331" i="28"/>
  <c r="D2332" i="28"/>
  <c r="D2333" i="28"/>
  <c r="D2334" i="28"/>
  <c r="D2335" i="28"/>
  <c r="D2336" i="28"/>
  <c r="D2337" i="28"/>
  <c r="D2338" i="28"/>
  <c r="D2339" i="28"/>
  <c r="D2340" i="28"/>
  <c r="D2341" i="28"/>
  <c r="D2342" i="28"/>
  <c r="D2343" i="28"/>
  <c r="D2344" i="28"/>
  <c r="D2345" i="28"/>
  <c r="D2346" i="28"/>
  <c r="D2347" i="28"/>
  <c r="D2348" i="28"/>
  <c r="D2349" i="28"/>
  <c r="D2350" i="28"/>
  <c r="D2351" i="28"/>
  <c r="D2352" i="28"/>
  <c r="D2353" i="28"/>
  <c r="D2354" i="28"/>
  <c r="D2355" i="28"/>
  <c r="D2356" i="28"/>
  <c r="D2357" i="28"/>
  <c r="D2358" i="28"/>
  <c r="D2359" i="28"/>
  <c r="D2360" i="28"/>
  <c r="D2361" i="28"/>
  <c r="D2362" i="28"/>
  <c r="D2363" i="28"/>
  <c r="D2364" i="28"/>
  <c r="D2365" i="28"/>
  <c r="D2366" i="28"/>
  <c r="D2367" i="28"/>
  <c r="D2368" i="28"/>
  <c r="D2369" i="28"/>
  <c r="D2370" i="28"/>
  <c r="D2371" i="28"/>
  <c r="D2372" i="28"/>
  <c r="D2373" i="28"/>
  <c r="D2374" i="28"/>
  <c r="D2375" i="28"/>
  <c r="D2376" i="28"/>
  <c r="D2377" i="28"/>
  <c r="D2378" i="28"/>
  <c r="D2379" i="28"/>
  <c r="D2380" i="28"/>
  <c r="D2381" i="28"/>
  <c r="D2382" i="28"/>
  <c r="D2383" i="28"/>
  <c r="D2384" i="28"/>
  <c r="D2385" i="28"/>
  <c r="D2386" i="28"/>
  <c r="D2387" i="28"/>
  <c r="D2388" i="28"/>
  <c r="D2389" i="28"/>
  <c r="D2390" i="28"/>
  <c r="D2391" i="28"/>
  <c r="D2392" i="28"/>
  <c r="D2393" i="28"/>
  <c r="D2394" i="28"/>
  <c r="D2395" i="28"/>
  <c r="D2396" i="28"/>
  <c r="D2397" i="28"/>
  <c r="D2398" i="28"/>
  <c r="D2399" i="28"/>
  <c r="D2400" i="28"/>
  <c r="D2401" i="28"/>
  <c r="D2502" i="28"/>
  <c r="D2503" i="28"/>
  <c r="D2504" i="28"/>
  <c r="D2505" i="28"/>
  <c r="D2506" i="28"/>
  <c r="D2507" i="28"/>
  <c r="D2508" i="28"/>
  <c r="D2509" i="28"/>
  <c r="D2510" i="28"/>
  <c r="D2511" i="28"/>
  <c r="D2512" i="28"/>
  <c r="D2513" i="28"/>
  <c r="D2514" i="28"/>
  <c r="D2515" i="28"/>
  <c r="D2516" i="28"/>
  <c r="D2517" i="28"/>
  <c r="D2518" i="28"/>
  <c r="D2519" i="28"/>
  <c r="D2520" i="28"/>
  <c r="D2521" i="28"/>
  <c r="D2522" i="28"/>
  <c r="D2523" i="28"/>
  <c r="D2524" i="28"/>
  <c r="D2525" i="28"/>
  <c r="D2526" i="28"/>
  <c r="D2527" i="28"/>
  <c r="D2528" i="28"/>
  <c r="D2529" i="28"/>
  <c r="D2530" i="28"/>
  <c r="D2531" i="28"/>
  <c r="D2532" i="28"/>
  <c r="D2533" i="28"/>
  <c r="D2534" i="28"/>
  <c r="D2535" i="28"/>
  <c r="D2536" i="28"/>
  <c r="D2537" i="28"/>
  <c r="D2538" i="28"/>
  <c r="D2539" i="28"/>
  <c r="D2540" i="28"/>
  <c r="D2541" i="28"/>
  <c r="D2542" i="28"/>
  <c r="D2543" i="28"/>
  <c r="D2544" i="28"/>
  <c r="D2545" i="28"/>
  <c r="D2546" i="28"/>
  <c r="D2547" i="28"/>
  <c r="D2548" i="28"/>
  <c r="D2549" i="28"/>
  <c r="D2550" i="28"/>
  <c r="D2551" i="28"/>
  <c r="D2552" i="28"/>
  <c r="D2553" i="28"/>
  <c r="D2554" i="28"/>
  <c r="D2555" i="28"/>
  <c r="D2556" i="28"/>
  <c r="D2557" i="28"/>
  <c r="D2558" i="28"/>
  <c r="D2559" i="28"/>
  <c r="D2560" i="28"/>
  <c r="D2561" i="28"/>
  <c r="D2562" i="28"/>
  <c r="D2563" i="28"/>
  <c r="D2564" i="28"/>
  <c r="D2566" i="28"/>
  <c r="D2567" i="28"/>
  <c r="D2568" i="28"/>
  <c r="D2569" i="28"/>
  <c r="D2570" i="28"/>
  <c r="D2571" i="28"/>
  <c r="D2572" i="28"/>
  <c r="D2573" i="28"/>
  <c r="D2574" i="28"/>
  <c r="D2575" i="28"/>
  <c r="D2576" i="28"/>
  <c r="D2577" i="28"/>
  <c r="D2578" i="28"/>
  <c r="D2579" i="28"/>
  <c r="D2580" i="28"/>
  <c r="D2581" i="28"/>
  <c r="D2582" i="28"/>
  <c r="D2583" i="28"/>
  <c r="D2584" i="28"/>
  <c r="D2585" i="28"/>
  <c r="D2586" i="28"/>
  <c r="D2587" i="28"/>
  <c r="D2588" i="28"/>
  <c r="D2589" i="28"/>
  <c r="D2590" i="28"/>
  <c r="D2591" i="28"/>
  <c r="D2592" i="28"/>
  <c r="D2593" i="28"/>
  <c r="D2594" i="28"/>
  <c r="D2595" i="28"/>
  <c r="D2596" i="28"/>
  <c r="D2597" i="28"/>
  <c r="D2598" i="28"/>
  <c r="D2599" i="28"/>
  <c r="D2600" i="28"/>
  <c r="D2601" i="28"/>
  <c r="D2602" i="28"/>
  <c r="D2603" i="28"/>
  <c r="D2604" i="28"/>
  <c r="D2605" i="28"/>
  <c r="D2606" i="28"/>
  <c r="D2607" i="28"/>
  <c r="D2608" i="28"/>
  <c r="D2609" i="28"/>
  <c r="D2610" i="28"/>
  <c r="D2611" i="28"/>
  <c r="D2612" i="28"/>
  <c r="D2613" i="28"/>
  <c r="D2614" i="28"/>
  <c r="D2615" i="28"/>
  <c r="D2616" i="28"/>
  <c r="D2617" i="28"/>
  <c r="D2618" i="28"/>
  <c r="D2619" i="28"/>
  <c r="D2620" i="28"/>
  <c r="D2621" i="28"/>
  <c r="D2622" i="28"/>
  <c r="D2623" i="28"/>
  <c r="D2624" i="28"/>
  <c r="D2625" i="28"/>
  <c r="D2626" i="28"/>
  <c r="D2627" i="28"/>
  <c r="D2628" i="28"/>
  <c r="D2629" i="28"/>
  <c r="D2630" i="28"/>
  <c r="D2631" i="28"/>
  <c r="D2632" i="28"/>
  <c r="D2633" i="28"/>
  <c r="D2634" i="28"/>
  <c r="D2635" i="28"/>
  <c r="D2636" i="28"/>
  <c r="D2637" i="28"/>
  <c r="D2638" i="28"/>
  <c r="D2639" i="28"/>
  <c r="D2640" i="28"/>
  <c r="D2641" i="28"/>
  <c r="D2642" i="28"/>
  <c r="D2643" i="28"/>
  <c r="D2644" i="28"/>
  <c r="D2645" i="28"/>
  <c r="D2646" i="28"/>
  <c r="D2647" i="28"/>
  <c r="D2648" i="28"/>
  <c r="D2649" i="28"/>
  <c r="D2650" i="28"/>
  <c r="D2651" i="28"/>
  <c r="D2652" i="28"/>
  <c r="D2653" i="28"/>
  <c r="D2654" i="28"/>
  <c r="D2655" i="28"/>
  <c r="D2656" i="28"/>
  <c r="D2657" i="28"/>
  <c r="D2658" i="28"/>
  <c r="D2659" i="28"/>
  <c r="D2660" i="28"/>
  <c r="D2661" i="28"/>
  <c r="D2662" i="28"/>
  <c r="D2663" i="28"/>
  <c r="D2664" i="28"/>
  <c r="D2665" i="28"/>
  <c r="D2666" i="28"/>
  <c r="D2667" i="28"/>
  <c r="D2668" i="28"/>
  <c r="D2669" i="28"/>
  <c r="D2670" i="28"/>
  <c r="D2671" i="28"/>
  <c r="D2672" i="28"/>
  <c r="D2673" i="28"/>
  <c r="D2674" i="28"/>
  <c r="D2675" i="28"/>
  <c r="D2676" i="28"/>
  <c r="D2677" i="28"/>
  <c r="D2678" i="28"/>
  <c r="D2679" i="28"/>
  <c r="D2680" i="28"/>
  <c r="D2681" i="28"/>
  <c r="D2682" i="28"/>
  <c r="D2683" i="28"/>
  <c r="D2684" i="28"/>
  <c r="D2685" i="28"/>
  <c r="D2686" i="28"/>
  <c r="D2687" i="28"/>
  <c r="D2688" i="28"/>
  <c r="D2689" i="28"/>
  <c r="D2690" i="28"/>
  <c r="D2691" i="28"/>
  <c r="D2692" i="28"/>
  <c r="D2693" i="28"/>
  <c r="D2694" i="28"/>
  <c r="D2695" i="28"/>
  <c r="D2696" i="28"/>
  <c r="D2697" i="28"/>
  <c r="D2698" i="28"/>
  <c r="D2699" i="28"/>
  <c r="D2700" i="28"/>
  <c r="D2701" i="28"/>
  <c r="D2702" i="28"/>
  <c r="D2703" i="28"/>
  <c r="D2704" i="28"/>
  <c r="D2705" i="28"/>
  <c r="D2706" i="28"/>
  <c r="D2707" i="28"/>
  <c r="D2708" i="28"/>
  <c r="D2709" i="28"/>
  <c r="D2710" i="28"/>
  <c r="D2711" i="28"/>
  <c r="D2712" i="28"/>
  <c r="D2713" i="28"/>
  <c r="D2714" i="28"/>
  <c r="D2715" i="28"/>
  <c r="D2716" i="28"/>
  <c r="D2717" i="28"/>
  <c r="D2718" i="28"/>
  <c r="D2719" i="28"/>
  <c r="D2720" i="28"/>
  <c r="D2721" i="28"/>
  <c r="D2722" i="28"/>
  <c r="D2723" i="28"/>
  <c r="D2724" i="28"/>
  <c r="D2725" i="28"/>
  <c r="D2726" i="28"/>
  <c r="D2727" i="28"/>
  <c r="D2728" i="28"/>
  <c r="D2729" i="28"/>
  <c r="D2730" i="28"/>
  <c r="D2731" i="28"/>
  <c r="D2732" i="28"/>
  <c r="D2733" i="28"/>
  <c r="D2734" i="28"/>
  <c r="D2735" i="28"/>
  <c r="D2736" i="28"/>
  <c r="D2737" i="28"/>
  <c r="D2738" i="28"/>
  <c r="D2739" i="28"/>
  <c r="D2740" i="28"/>
  <c r="D2741" i="28"/>
  <c r="D2742" i="28"/>
  <c r="D2743" i="28"/>
  <c r="D2744" i="28"/>
  <c r="D2745" i="28"/>
  <c r="D2746" i="28"/>
  <c r="D2747" i="28"/>
  <c r="D2748" i="28"/>
  <c r="D2749" i="28"/>
  <c r="D2750" i="28"/>
  <c r="D2751" i="28"/>
  <c r="D2752" i="28"/>
  <c r="D2753" i="28"/>
  <c r="D2754" i="28"/>
  <c r="D2755" i="28"/>
  <c r="D2756" i="28"/>
  <c r="D2757" i="28"/>
  <c r="D2758" i="28"/>
  <c r="D2759" i="28"/>
  <c r="D2760" i="28"/>
  <c r="D2761" i="28"/>
  <c r="D2762" i="28"/>
  <c r="D2763" i="28"/>
  <c r="D2764" i="28"/>
  <c r="D2765" i="28"/>
  <c r="D2766" i="28"/>
  <c r="D2767" i="28"/>
  <c r="D2768" i="28"/>
  <c r="D2769" i="28"/>
  <c r="D2770" i="28"/>
  <c r="D2771" i="28"/>
  <c r="D2772" i="28"/>
  <c r="D2773" i="28"/>
  <c r="D2774" i="28"/>
  <c r="D2775" i="28"/>
  <c r="D2776" i="28"/>
  <c r="D2777" i="28"/>
  <c r="D2778" i="28"/>
  <c r="D2779" i="28"/>
  <c r="D2780" i="28"/>
  <c r="D2781" i="28"/>
  <c r="D2782" i="28"/>
  <c r="D2783" i="28"/>
  <c r="D2784" i="28"/>
  <c r="D2785" i="28"/>
  <c r="D2786" i="28"/>
  <c r="D2787" i="28"/>
  <c r="D2788" i="28"/>
  <c r="D2789" i="28"/>
  <c r="D2790" i="28"/>
  <c r="D2791" i="28"/>
  <c r="D2792" i="28"/>
  <c r="D2793" i="28"/>
  <c r="D2794" i="28"/>
  <c r="D2795" i="28"/>
  <c r="D2796" i="28"/>
  <c r="D2797" i="28"/>
  <c r="D2798" i="28"/>
  <c r="D2799" i="28"/>
  <c r="D2800" i="28"/>
  <c r="D2801" i="28"/>
  <c r="D2802" i="28"/>
  <c r="D2803" i="28"/>
  <c r="D2804" i="28"/>
  <c r="D2805" i="28"/>
  <c r="D2806" i="28"/>
  <c r="D2807" i="28"/>
  <c r="D2808" i="28"/>
  <c r="D2809" i="28"/>
  <c r="D2810" i="28"/>
  <c r="D2811" i="28"/>
  <c r="D2812" i="28"/>
  <c r="D2813" i="28"/>
  <c r="D2814" i="28"/>
  <c r="D2815" i="28"/>
  <c r="D2816" i="28"/>
  <c r="D2817" i="28"/>
  <c r="D2818" i="28"/>
  <c r="D2819" i="28"/>
  <c r="D2820" i="28"/>
  <c r="D2821" i="28"/>
  <c r="D2822" i="28"/>
  <c r="D2823" i="28"/>
  <c r="D2824" i="28"/>
  <c r="D2825" i="28"/>
  <c r="D2826" i="28"/>
  <c r="D2827" i="28"/>
  <c r="D2828" i="28"/>
  <c r="D2829" i="28"/>
  <c r="D2830" i="28"/>
  <c r="D2831" i="28"/>
  <c r="D2832" i="28"/>
  <c r="D2833" i="28"/>
  <c r="D2834" i="28"/>
  <c r="D2835" i="28"/>
  <c r="D2836" i="28"/>
  <c r="D2837" i="28"/>
  <c r="D2838" i="28"/>
  <c r="D2839" i="28"/>
  <c r="D2840" i="28"/>
  <c r="D2841" i="28"/>
  <c r="D2842" i="28"/>
  <c r="D2843" i="28"/>
  <c r="D2844" i="28"/>
  <c r="D2845" i="28"/>
  <c r="D2846" i="28"/>
  <c r="D2847" i="28"/>
  <c r="D2848" i="28"/>
  <c r="D2849" i="28"/>
  <c r="D2850" i="28"/>
  <c r="D2851" i="28"/>
  <c r="D2852" i="28"/>
  <c r="D2853" i="28"/>
  <c r="D2854" i="28"/>
  <c r="D2855" i="28"/>
  <c r="D2856" i="28"/>
  <c r="D2857" i="28"/>
  <c r="D2858" i="28"/>
  <c r="D2859" i="28"/>
  <c r="D2860" i="28"/>
  <c r="D2861" i="28"/>
  <c r="D2862" i="28"/>
  <c r="D2863" i="28"/>
  <c r="D2864" i="28"/>
  <c r="D2865" i="28"/>
  <c r="D2866" i="28"/>
  <c r="D2867" i="28"/>
  <c r="D2868" i="28"/>
  <c r="D2869" i="28"/>
  <c r="D2870" i="28"/>
  <c r="D2871" i="28"/>
  <c r="D2872" i="28"/>
  <c r="D2873" i="28"/>
  <c r="D2874" i="28"/>
  <c r="D2875" i="28"/>
  <c r="D2876" i="28"/>
  <c r="D2877" i="28"/>
  <c r="D2878" i="28"/>
  <c r="D2879" i="28"/>
  <c r="D2880" i="28"/>
  <c r="D2881" i="28"/>
  <c r="D2882" i="28"/>
  <c r="D2883" i="28"/>
  <c r="D2884" i="28"/>
  <c r="D2885" i="28"/>
  <c r="D2886" i="28"/>
  <c r="D2887" i="28"/>
  <c r="D2888" i="28"/>
  <c r="D2889" i="28"/>
  <c r="D2890" i="28"/>
  <c r="D2891" i="28"/>
  <c r="D2892" i="28"/>
  <c r="D2893" i="28"/>
  <c r="D2894" i="28"/>
  <c r="D2895" i="28"/>
  <c r="D2896" i="28"/>
  <c r="D2897" i="28"/>
  <c r="D2898" i="28"/>
  <c r="D2899" i="28"/>
  <c r="D2900" i="28"/>
  <c r="D2901" i="28"/>
  <c r="D22" i="28"/>
  <c r="D23" i="28"/>
  <c r="D24" i="28"/>
  <c r="D25" i="28"/>
  <c r="D26" i="28"/>
  <c r="D27" i="28"/>
  <c r="D28" i="28"/>
  <c r="D29" i="28"/>
  <c r="D30" i="28"/>
  <c r="D31" i="28"/>
  <c r="D32" i="28"/>
  <c r="D33" i="28"/>
  <c r="D34" i="28"/>
  <c r="D35" i="28"/>
  <c r="D36" i="28"/>
  <c r="D37" i="28"/>
  <c r="D38" i="28"/>
  <c r="D39" i="28"/>
  <c r="D40" i="28"/>
  <c r="D41" i="28"/>
  <c r="D21" i="28"/>
  <c r="D20" i="28"/>
  <c r="D19" i="28"/>
  <c r="D18" i="28"/>
  <c r="D17" i="28"/>
  <c r="D16" i="28"/>
  <c r="D15" i="28"/>
  <c r="D14" i="28"/>
  <c r="D13" i="28"/>
  <c r="D12" i="28"/>
  <c r="D11" i="28"/>
  <c r="D10" i="28"/>
  <c r="D9" i="28"/>
  <c r="D8" i="28"/>
  <c r="D7" i="28"/>
  <c r="D6" i="28"/>
  <c r="D5" i="28"/>
  <c r="D4" i="28"/>
  <c r="D3" i="28"/>
  <c r="D2" i="28"/>
  <c r="E187" i="49" l="1"/>
  <c r="H24" i="59"/>
  <c r="E127" i="49"/>
  <c r="H21" i="59"/>
  <c r="C3520" i="28"/>
  <c r="G5" i="66" s="1"/>
  <c r="C3528" i="28"/>
  <c r="G5" i="74" s="1"/>
  <c r="C3572" i="28"/>
  <c r="G21" i="32" s="1"/>
  <c r="C3553" i="28"/>
  <c r="G12" i="57" s="1"/>
  <c r="C3513" i="28"/>
  <c r="C3552" i="28"/>
  <c r="G12" i="32" s="1"/>
  <c r="C3517" i="28"/>
  <c r="G5" i="61" s="1"/>
  <c r="C3525" i="28"/>
  <c r="G5" i="71" s="1"/>
  <c r="C3534" i="28"/>
  <c r="G11" i="58" s="1"/>
  <c r="C3529" i="28"/>
  <c r="G5" i="75" s="1"/>
  <c r="C3593" i="28"/>
  <c r="G22" i="57" s="1"/>
  <c r="C3571" i="28"/>
  <c r="G21" i="31" s="1"/>
  <c r="C3533" i="28"/>
  <c r="G11" i="57" s="1"/>
  <c r="C3521" i="28"/>
  <c r="G5" i="67" s="1"/>
  <c r="C3522" i="28"/>
  <c r="G5" i="68" s="1"/>
  <c r="C3612" i="28"/>
  <c r="G23" i="32" s="1"/>
  <c r="C3592" i="28"/>
  <c r="G22" i="32" s="1"/>
  <c r="C3554" i="28"/>
  <c r="G12" i="58" s="1"/>
  <c r="C3532" i="28"/>
  <c r="G11" i="32" s="1"/>
  <c r="C3514" i="28"/>
  <c r="G5" i="58" s="1"/>
  <c r="C3594" i="28"/>
  <c r="G22" i="58" s="1"/>
  <c r="C3523" i="28"/>
  <c r="G5" i="69" s="1"/>
  <c r="C3591" i="28"/>
  <c r="G22" i="31" s="1"/>
  <c r="C3531" i="28"/>
  <c r="G11" i="31" s="1"/>
  <c r="C3516" i="28"/>
  <c r="G5" i="60" s="1"/>
  <c r="C3524" i="28"/>
  <c r="G5" i="70" s="1"/>
  <c r="C3610" i="28"/>
  <c r="G23" i="30" s="1"/>
  <c r="C3590" i="28"/>
  <c r="G22" i="30" s="1"/>
  <c r="C3530" i="28"/>
  <c r="G11" i="30" s="1"/>
  <c r="C3512" i="28"/>
  <c r="G5" i="32" s="1"/>
  <c r="C3614" i="28"/>
  <c r="G23" i="58" s="1"/>
  <c r="C3551" i="28"/>
  <c r="G12" i="31" s="1"/>
  <c r="C3511" i="28"/>
  <c r="G5" i="31" s="1"/>
  <c r="C3515" i="28"/>
  <c r="G5" i="59" s="1"/>
  <c r="C3611" i="28"/>
  <c r="G23" i="31" s="1"/>
  <c r="C3550" i="28"/>
  <c r="G12" i="30" s="1"/>
  <c r="C3510" i="28"/>
  <c r="G5" i="30" s="1"/>
  <c r="C3519" i="28"/>
  <c r="G5" i="63" s="1"/>
  <c r="C3527" i="28"/>
  <c r="G5" i="73" s="1"/>
  <c r="C3570" i="28"/>
  <c r="G21" i="30" s="1"/>
  <c r="C3574" i="28"/>
  <c r="G21" i="58" s="1"/>
  <c r="C3573" i="28"/>
  <c r="G21" i="57" s="1"/>
  <c r="C3518" i="28"/>
  <c r="G5" i="62" s="1"/>
  <c r="C3526" i="28"/>
  <c r="G5" i="72" s="1"/>
  <c r="C3629" i="28"/>
  <c r="G23" i="75" s="1"/>
  <c r="C3621" i="28"/>
  <c r="G23" i="67" s="1"/>
  <c r="C3609" i="28"/>
  <c r="G22" i="75" s="1"/>
  <c r="C3601" i="28"/>
  <c r="G22" i="67" s="1"/>
  <c r="C3587" i="28"/>
  <c r="G21" i="73" s="1"/>
  <c r="C3584" i="28"/>
  <c r="G21" i="70" s="1"/>
  <c r="C3576" i="28"/>
  <c r="G21" i="60" s="1"/>
  <c r="C3569" i="28"/>
  <c r="G12" i="75" s="1"/>
  <c r="C3561" i="28"/>
  <c r="G12" i="67" s="1"/>
  <c r="C3622" i="28"/>
  <c r="G23" i="68" s="1"/>
  <c r="C3628" i="28"/>
  <c r="G23" i="74" s="1"/>
  <c r="C3620" i="28"/>
  <c r="G23" i="66" s="1"/>
  <c r="C3627" i="28"/>
  <c r="G23" i="73" s="1"/>
  <c r="C3619" i="28"/>
  <c r="G23" i="63" s="1"/>
  <c r="C3626" i="28"/>
  <c r="G23" i="72" s="1"/>
  <c r="C3618" i="28"/>
  <c r="G23" i="62" s="1"/>
  <c r="C3625" i="28"/>
  <c r="G23" i="71" s="1"/>
  <c r="C3617" i="28"/>
  <c r="G23" i="61" s="1"/>
  <c r="C3624" i="28"/>
  <c r="G23" i="70" s="1"/>
  <c r="C3616" i="28"/>
  <c r="G23" i="60" s="1"/>
  <c r="C3623" i="28"/>
  <c r="G23" i="69" s="1"/>
  <c r="C3615" i="28"/>
  <c r="G23" i="59" s="1"/>
  <c r="C3602" i="28"/>
  <c r="G22" i="68" s="1"/>
  <c r="C3608" i="28"/>
  <c r="G22" i="74" s="1"/>
  <c r="C3600" i="28"/>
  <c r="G22" i="66" s="1"/>
  <c r="C3607" i="28"/>
  <c r="G22" i="73" s="1"/>
  <c r="C3599" i="28"/>
  <c r="G22" i="63" s="1"/>
  <c r="C3606" i="28"/>
  <c r="G22" i="72" s="1"/>
  <c r="C3598" i="28"/>
  <c r="G22" i="62" s="1"/>
  <c r="C3605" i="28"/>
  <c r="G22" i="71" s="1"/>
  <c r="C3597" i="28"/>
  <c r="G22" i="61" s="1"/>
  <c r="C3604" i="28"/>
  <c r="G22" i="70" s="1"/>
  <c r="C3596" i="28"/>
  <c r="G22" i="60" s="1"/>
  <c r="C3603" i="28"/>
  <c r="G22" i="69" s="1"/>
  <c r="C3595" i="28"/>
  <c r="G22" i="59" s="1"/>
  <c r="C3582" i="28"/>
  <c r="G21" i="68" s="1"/>
  <c r="C3589" i="28"/>
  <c r="G21" i="75" s="1"/>
  <c r="C3581" i="28"/>
  <c r="G21" i="67" s="1"/>
  <c r="C3588" i="28"/>
  <c r="G21" i="74" s="1"/>
  <c r="C3580" i="28"/>
  <c r="G21" i="66" s="1"/>
  <c r="C3579" i="28"/>
  <c r="G21" i="63" s="1"/>
  <c r="C3586" i="28"/>
  <c r="G21" i="72" s="1"/>
  <c r="C3578" i="28"/>
  <c r="G21" i="62" s="1"/>
  <c r="C3585" i="28"/>
  <c r="G21" i="71" s="1"/>
  <c r="C3577" i="28"/>
  <c r="G21" i="61" s="1"/>
  <c r="C3583" i="28"/>
  <c r="G21" i="69" s="1"/>
  <c r="C3575" i="28"/>
  <c r="G21" i="59" s="1"/>
  <c r="C3562" i="28"/>
  <c r="G12" i="68" s="1"/>
  <c r="C3568" i="28"/>
  <c r="G12" i="74" s="1"/>
  <c r="C3560" i="28"/>
  <c r="G12" i="66" s="1"/>
  <c r="C3567" i="28"/>
  <c r="G12" i="73" s="1"/>
  <c r="C3559" i="28"/>
  <c r="G12" i="63" s="1"/>
  <c r="C3566" i="28"/>
  <c r="G12" i="72" s="1"/>
  <c r="C3558" i="28"/>
  <c r="G12" i="62" s="1"/>
  <c r="C3565" i="28"/>
  <c r="G12" i="71" s="1"/>
  <c r="C3557" i="28"/>
  <c r="G12" i="61" s="1"/>
  <c r="C3564" i="28"/>
  <c r="G12" i="70" s="1"/>
  <c r="C3556" i="28"/>
  <c r="G12" i="60" s="1"/>
  <c r="C3563" i="28"/>
  <c r="G12" i="69" s="1"/>
  <c r="C3555" i="28"/>
  <c r="G12" i="59" s="1"/>
  <c r="C3542" i="28"/>
  <c r="G11" i="68" s="1"/>
  <c r="C3549" i="28"/>
  <c r="G11" i="75" s="1"/>
  <c r="C3541" i="28"/>
  <c r="G11" i="67" s="1"/>
  <c r="C3548" i="28"/>
  <c r="G11" i="74" s="1"/>
  <c r="C3540" i="28"/>
  <c r="G11" i="66" s="1"/>
  <c r="C3547" i="28"/>
  <c r="G11" i="73" s="1"/>
  <c r="C3539" i="28"/>
  <c r="G11" i="63" s="1"/>
  <c r="C3546" i="28"/>
  <c r="G11" i="72" s="1"/>
  <c r="C3538" i="28"/>
  <c r="G11" i="62" s="1"/>
  <c r="C3545" i="28"/>
  <c r="G11" i="71" s="1"/>
  <c r="C3537" i="28"/>
  <c r="G11" i="61" s="1"/>
  <c r="C3544" i="28"/>
  <c r="G11" i="70" s="1"/>
  <c r="C3536" i="28"/>
  <c r="G11" i="60" s="1"/>
  <c r="C3543" i="28"/>
  <c r="G11" i="69" s="1"/>
  <c r="C3535" i="28"/>
  <c r="G11" i="59" s="1"/>
  <c r="E2" i="40"/>
  <c r="E2" i="10"/>
  <c r="E8" i="49"/>
  <c r="E16" i="49"/>
  <c r="E22" i="49"/>
  <c r="E30" i="49"/>
  <c r="E38" i="49"/>
  <c r="E44" i="49"/>
  <c r="E52" i="49"/>
  <c r="E60" i="49"/>
  <c r="E66" i="49"/>
  <c r="E74" i="49"/>
  <c r="E88" i="49"/>
  <c r="E96" i="49"/>
  <c r="E102" i="49"/>
  <c r="E110" i="49"/>
  <c r="E118" i="49"/>
  <c r="E124" i="49"/>
  <c r="E132" i="49"/>
  <c r="E140" i="49"/>
  <c r="E146" i="49"/>
  <c r="E154" i="49"/>
  <c r="E168" i="49"/>
  <c r="E176" i="49"/>
  <c r="E182" i="49"/>
  <c r="E190" i="49"/>
  <c r="E198" i="49"/>
  <c r="E9" i="49"/>
  <c r="E17" i="49"/>
  <c r="E23" i="49"/>
  <c r="E31" i="49"/>
  <c r="E39" i="49"/>
  <c r="E45" i="49"/>
  <c r="E53" i="49"/>
  <c r="E61" i="49"/>
  <c r="E75" i="49"/>
  <c r="E89" i="49"/>
  <c r="E97" i="49"/>
  <c r="E103" i="49"/>
  <c r="E111" i="49"/>
  <c r="E119" i="49"/>
  <c r="E125" i="49"/>
  <c r="E133" i="49"/>
  <c r="E141" i="49"/>
  <c r="E155" i="49"/>
  <c r="E169" i="49"/>
  <c r="E177" i="49"/>
  <c r="E183" i="49"/>
  <c r="E191" i="49"/>
  <c r="E199" i="49"/>
  <c r="E10" i="49"/>
  <c r="E18" i="49"/>
  <c r="E24" i="49"/>
  <c r="E32" i="49"/>
  <c r="E40" i="49"/>
  <c r="E46" i="49"/>
  <c r="E54" i="49"/>
  <c r="E68" i="49"/>
  <c r="E76" i="49"/>
  <c r="E82" i="49"/>
  <c r="E98" i="49"/>
  <c r="E104" i="49"/>
  <c r="E112" i="49"/>
  <c r="E120" i="49"/>
  <c r="E134" i="49"/>
  <c r="E162" i="49"/>
  <c r="E178" i="49"/>
  <c r="E192" i="49"/>
  <c r="E200" i="49"/>
  <c r="E11" i="49"/>
  <c r="E19" i="49"/>
  <c r="E25" i="49"/>
  <c r="E33" i="49"/>
  <c r="E41" i="49"/>
  <c r="E55" i="49"/>
  <c r="E69" i="49"/>
  <c r="E77" i="49"/>
  <c r="E83" i="49"/>
  <c r="E91" i="49"/>
  <c r="E99" i="49"/>
  <c r="E105" i="49"/>
  <c r="E113" i="49"/>
  <c r="E121" i="49"/>
  <c r="E149" i="49"/>
  <c r="E157" i="49"/>
  <c r="E163" i="49"/>
  <c r="E171" i="49"/>
  <c r="E179" i="49"/>
  <c r="E185" i="49"/>
  <c r="E193" i="49"/>
  <c r="E12" i="49"/>
  <c r="E20" i="49"/>
  <c r="E26" i="49"/>
  <c r="E34" i="49"/>
  <c r="E48" i="49"/>
  <c r="E56" i="49"/>
  <c r="E62" i="49"/>
  <c r="E70" i="49"/>
  <c r="E78" i="49"/>
  <c r="E84" i="49"/>
  <c r="E92" i="49"/>
  <c r="E100" i="49"/>
  <c r="E106" i="49"/>
  <c r="E114" i="49"/>
  <c r="E128" i="49"/>
  <c r="E136" i="49"/>
  <c r="E142" i="49"/>
  <c r="E150" i="49"/>
  <c r="E158" i="49"/>
  <c r="E164" i="49"/>
  <c r="E172" i="49"/>
  <c r="E180" i="49"/>
  <c r="E186" i="49"/>
  <c r="E194" i="49"/>
  <c r="E13" i="49"/>
  <c r="E21" i="49"/>
  <c r="E35" i="49"/>
  <c r="E49" i="49"/>
  <c r="E57" i="49"/>
  <c r="E79" i="49"/>
  <c r="E93" i="49"/>
  <c r="E101" i="49"/>
  <c r="E115" i="49"/>
  <c r="E129" i="49"/>
  <c r="E137" i="49"/>
  <c r="E159" i="49"/>
  <c r="E173" i="49"/>
  <c r="E181" i="49"/>
  <c r="E195" i="49"/>
  <c r="E14" i="49"/>
  <c r="E28" i="49"/>
  <c r="E36" i="49"/>
  <c r="E42" i="49"/>
  <c r="E50" i="49"/>
  <c r="E58" i="49"/>
  <c r="E64" i="49"/>
  <c r="E72" i="49"/>
  <c r="E80" i="49"/>
  <c r="E86" i="49"/>
  <c r="E94" i="49"/>
  <c r="E108" i="49"/>
  <c r="E116" i="49"/>
  <c r="E122" i="49"/>
  <c r="E130" i="49"/>
  <c r="E138" i="49"/>
  <c r="E144" i="49"/>
  <c r="E152" i="49"/>
  <c r="E160" i="49"/>
  <c r="E166" i="49"/>
  <c r="E174" i="49"/>
  <c r="E188" i="49"/>
  <c r="E196" i="49"/>
  <c r="E15" i="49"/>
  <c r="E29" i="49"/>
  <c r="E37" i="49"/>
  <c r="E51" i="49"/>
  <c r="E59" i="49"/>
  <c r="E65" i="49"/>
  <c r="E73" i="49"/>
  <c r="E81" i="49"/>
  <c r="E95" i="49"/>
  <c r="E109" i="49"/>
  <c r="E117" i="49"/>
  <c r="E123" i="49"/>
  <c r="E131" i="49"/>
  <c r="E139" i="49"/>
  <c r="E145" i="49"/>
  <c r="E153" i="49"/>
  <c r="E161" i="49"/>
  <c r="E175" i="49"/>
  <c r="E189" i="49"/>
  <c r="E197" i="49"/>
  <c r="E11" i="9"/>
  <c r="E19" i="9"/>
  <c r="E160" i="9"/>
  <c r="E152" i="9"/>
  <c r="E144" i="9"/>
  <c r="E138" i="9"/>
  <c r="E130" i="9"/>
  <c r="E122" i="9"/>
  <c r="E116" i="9"/>
  <c r="E108" i="9"/>
  <c r="E94" i="9"/>
  <c r="E86" i="9"/>
  <c r="E80" i="9"/>
  <c r="E72" i="9"/>
  <c r="E64" i="9"/>
  <c r="E58" i="9"/>
  <c r="E50" i="9"/>
  <c r="E42" i="9"/>
  <c r="E36" i="9"/>
  <c r="E28" i="9"/>
  <c r="E12" i="9"/>
  <c r="E20" i="9"/>
  <c r="E159" i="9"/>
  <c r="E151" i="9"/>
  <c r="E143" i="9"/>
  <c r="E137" i="9"/>
  <c r="E129" i="9"/>
  <c r="E115" i="9"/>
  <c r="E101" i="9"/>
  <c r="E93" i="9"/>
  <c r="E85" i="9"/>
  <c r="E79" i="9"/>
  <c r="E71" i="9"/>
  <c r="E63" i="9"/>
  <c r="E57" i="9"/>
  <c r="E49" i="9"/>
  <c r="E35" i="9"/>
  <c r="E13" i="9"/>
  <c r="E21" i="9"/>
  <c r="E158" i="9"/>
  <c r="E150" i="9"/>
  <c r="E142" i="9"/>
  <c r="E136" i="9"/>
  <c r="E128" i="9"/>
  <c r="E114" i="9"/>
  <c r="E106" i="9"/>
  <c r="E100" i="9"/>
  <c r="E92" i="9"/>
  <c r="E84" i="9"/>
  <c r="E78" i="9"/>
  <c r="E70" i="9"/>
  <c r="E62" i="9"/>
  <c r="E56" i="9"/>
  <c r="E48" i="9"/>
  <c r="E34" i="9"/>
  <c r="E26" i="9"/>
  <c r="E14" i="9"/>
  <c r="E157" i="9"/>
  <c r="E149" i="9"/>
  <c r="E135" i="9"/>
  <c r="E121" i="9"/>
  <c r="E113" i="9"/>
  <c r="E105" i="9"/>
  <c r="E99" i="9"/>
  <c r="E91" i="9"/>
  <c r="E83" i="9"/>
  <c r="E77" i="9"/>
  <c r="E69" i="9"/>
  <c r="E55" i="9"/>
  <c r="E41" i="9"/>
  <c r="E33" i="9"/>
  <c r="E25" i="9"/>
  <c r="E15" i="9"/>
  <c r="E156" i="9"/>
  <c r="E148" i="9"/>
  <c r="E134" i="9"/>
  <c r="E126" i="9"/>
  <c r="E120" i="9"/>
  <c r="E112" i="9"/>
  <c r="E104" i="9"/>
  <c r="E98" i="9"/>
  <c r="E90" i="9"/>
  <c r="E82" i="9"/>
  <c r="E76" i="9"/>
  <c r="E68" i="9"/>
  <c r="E54" i="9"/>
  <c r="E46" i="9"/>
  <c r="E40" i="9"/>
  <c r="E32" i="9"/>
  <c r="E24" i="9"/>
  <c r="E8" i="9"/>
  <c r="E16" i="9"/>
  <c r="E155" i="9"/>
  <c r="E141" i="9"/>
  <c r="E133" i="9"/>
  <c r="E125" i="9"/>
  <c r="E119" i="9"/>
  <c r="E111" i="9"/>
  <c r="E103" i="9"/>
  <c r="E97" i="9"/>
  <c r="E89" i="9"/>
  <c r="E75" i="9"/>
  <c r="E61" i="9"/>
  <c r="E53" i="9"/>
  <c r="E45" i="9"/>
  <c r="E39" i="9"/>
  <c r="E31" i="9"/>
  <c r="E23" i="9"/>
  <c r="E9" i="9"/>
  <c r="E17" i="9"/>
  <c r="E154" i="9"/>
  <c r="E146" i="9"/>
  <c r="E140" i="9"/>
  <c r="E132" i="9"/>
  <c r="E124" i="9"/>
  <c r="E118" i="9"/>
  <c r="E110" i="9"/>
  <c r="E102" i="9"/>
  <c r="E96" i="9"/>
  <c r="E88" i="9"/>
  <c r="E74" i="9"/>
  <c r="E66" i="9"/>
  <c r="E60" i="9"/>
  <c r="E52" i="9"/>
  <c r="E44" i="9"/>
  <c r="E38" i="9"/>
  <c r="E30" i="9"/>
  <c r="E22" i="9"/>
  <c r="E10" i="9"/>
  <c r="E18" i="9"/>
  <c r="E161" i="9"/>
  <c r="E153" i="9"/>
  <c r="E145" i="9"/>
  <c r="E139" i="9"/>
  <c r="E131" i="9"/>
  <c r="E123" i="9"/>
  <c r="E117" i="9"/>
  <c r="E109" i="9"/>
  <c r="E95" i="9"/>
  <c r="E81" i="9"/>
  <c r="E73" i="9"/>
  <c r="E65" i="9"/>
  <c r="E59" i="9"/>
  <c r="E51" i="9"/>
  <c r="E37" i="9"/>
  <c r="E29" i="9"/>
  <c r="E2" i="23"/>
  <c r="E2" i="48"/>
  <c r="E5" i="43"/>
  <c r="E13" i="43"/>
  <c r="E21" i="43"/>
  <c r="E35" i="43"/>
  <c r="E49" i="43"/>
  <c r="E63" i="43"/>
  <c r="E71" i="43"/>
  <c r="E79" i="43"/>
  <c r="E85" i="43"/>
  <c r="E93" i="43"/>
  <c r="E101" i="43"/>
  <c r="E115" i="43"/>
  <c r="E6" i="43"/>
  <c r="E14" i="43"/>
  <c r="E28" i="43"/>
  <c r="E36" i="43"/>
  <c r="E42" i="43"/>
  <c r="E50" i="43"/>
  <c r="E58" i="43"/>
  <c r="E64" i="43"/>
  <c r="E72" i="43"/>
  <c r="E80" i="43"/>
  <c r="E86" i="43"/>
  <c r="E94" i="43"/>
  <c r="E108" i="43"/>
  <c r="E116" i="43"/>
  <c r="E15" i="43"/>
  <c r="E29" i="43"/>
  <c r="E37" i="43"/>
  <c r="E51" i="43"/>
  <c r="E59" i="43"/>
  <c r="E65" i="43"/>
  <c r="E73" i="43"/>
  <c r="E81" i="43"/>
  <c r="E95" i="43"/>
  <c r="E109" i="43"/>
  <c r="E117" i="43"/>
  <c r="E8" i="43"/>
  <c r="E16" i="43"/>
  <c r="E22" i="43"/>
  <c r="E30" i="43"/>
  <c r="E38" i="43"/>
  <c r="E44" i="43"/>
  <c r="E52" i="43"/>
  <c r="E60" i="43"/>
  <c r="E66" i="43"/>
  <c r="E74" i="43"/>
  <c r="E88" i="43"/>
  <c r="E96" i="43"/>
  <c r="E102" i="43"/>
  <c r="E110" i="43"/>
  <c r="E118" i="43"/>
  <c r="E9" i="43"/>
  <c r="E17" i="43"/>
  <c r="E31" i="43"/>
  <c r="E39" i="43"/>
  <c r="E45" i="43"/>
  <c r="E53" i="43"/>
  <c r="E61" i="43"/>
  <c r="E75" i="43"/>
  <c r="E89" i="43"/>
  <c r="E97" i="43"/>
  <c r="E111" i="43"/>
  <c r="E119" i="43"/>
  <c r="E10" i="43"/>
  <c r="E18" i="43"/>
  <c r="E24" i="43"/>
  <c r="E32" i="43"/>
  <c r="E40" i="43"/>
  <c r="E46" i="43"/>
  <c r="E54" i="43"/>
  <c r="E68" i="43"/>
  <c r="E76" i="43"/>
  <c r="E82" i="43"/>
  <c r="E90" i="43"/>
  <c r="E98" i="43"/>
  <c r="E104" i="43"/>
  <c r="E112" i="43"/>
  <c r="E120" i="43"/>
  <c r="E3" i="43"/>
  <c r="E11" i="43"/>
  <c r="E19" i="43"/>
  <c r="E25" i="43"/>
  <c r="E33" i="43"/>
  <c r="E41" i="43"/>
  <c r="E55" i="43"/>
  <c r="E69" i="43"/>
  <c r="E77" i="43"/>
  <c r="E83" i="43"/>
  <c r="E91" i="43"/>
  <c r="E99" i="43"/>
  <c r="E105" i="43"/>
  <c r="E113" i="43"/>
  <c r="E121" i="43"/>
  <c r="E12" i="43"/>
  <c r="E20" i="43"/>
  <c r="E26" i="43"/>
  <c r="E34" i="43"/>
  <c r="E48" i="43"/>
  <c r="E56" i="43"/>
  <c r="E62" i="43"/>
  <c r="E70" i="43"/>
  <c r="E78" i="43"/>
  <c r="E84" i="43"/>
  <c r="E92" i="43"/>
  <c r="E100" i="43"/>
  <c r="E106" i="43"/>
  <c r="E114" i="43"/>
  <c r="E6" i="10"/>
  <c r="E3" i="10"/>
  <c r="E4" i="10"/>
  <c r="E5" i="10"/>
  <c r="E215" i="8"/>
  <c r="E214" i="8"/>
  <c r="E221" i="8"/>
  <c r="E213" i="8"/>
  <c r="E220" i="8"/>
  <c r="E212" i="8"/>
  <c r="E219" i="8"/>
  <c r="E218" i="8"/>
  <c r="E217" i="8"/>
  <c r="E216" i="8"/>
  <c r="E14" i="10"/>
  <c r="E137" i="10"/>
  <c r="E129" i="10"/>
  <c r="E115" i="10"/>
  <c r="E107" i="10"/>
  <c r="E101" i="10"/>
  <c r="E93" i="10"/>
  <c r="E85" i="10"/>
  <c r="E79" i="10"/>
  <c r="E71" i="10"/>
  <c r="E63" i="10"/>
  <c r="E57" i="10"/>
  <c r="E49" i="10"/>
  <c r="E35" i="10"/>
  <c r="E27" i="10"/>
  <c r="E7" i="10"/>
  <c r="E15" i="10"/>
  <c r="E136" i="10"/>
  <c r="E128" i="10"/>
  <c r="E114" i="10"/>
  <c r="E106" i="10"/>
  <c r="E100" i="10"/>
  <c r="E92" i="10"/>
  <c r="E84" i="10"/>
  <c r="E78" i="10"/>
  <c r="E70" i="10"/>
  <c r="E62" i="10"/>
  <c r="E56" i="10"/>
  <c r="E48" i="10"/>
  <c r="E34" i="10"/>
  <c r="E26" i="10"/>
  <c r="E8" i="10"/>
  <c r="E16" i="10"/>
  <c r="E135" i="10"/>
  <c r="E127" i="10"/>
  <c r="E121" i="10"/>
  <c r="E113" i="10"/>
  <c r="E105" i="10"/>
  <c r="E99" i="10"/>
  <c r="E91" i="10"/>
  <c r="E83" i="10"/>
  <c r="E77" i="10"/>
  <c r="E69" i="10"/>
  <c r="E55" i="10"/>
  <c r="E47" i="10"/>
  <c r="E41" i="10"/>
  <c r="E33" i="10"/>
  <c r="E25" i="10"/>
  <c r="E9" i="10"/>
  <c r="E17" i="10"/>
  <c r="E134" i="10"/>
  <c r="E126" i="10"/>
  <c r="E120" i="10"/>
  <c r="E112" i="10"/>
  <c r="E104" i="10"/>
  <c r="E98" i="10"/>
  <c r="E90" i="10"/>
  <c r="E82" i="10"/>
  <c r="E76" i="10"/>
  <c r="E68" i="10"/>
  <c r="E54" i="10"/>
  <c r="E46" i="10"/>
  <c r="E40" i="10"/>
  <c r="E32" i="10"/>
  <c r="E24" i="10"/>
  <c r="E10" i="10"/>
  <c r="E18" i="10"/>
  <c r="E141" i="10"/>
  <c r="E133" i="10"/>
  <c r="E125" i="10"/>
  <c r="E119" i="10"/>
  <c r="E111" i="10"/>
  <c r="E103" i="10"/>
  <c r="E97" i="10"/>
  <c r="E89" i="10"/>
  <c r="E75" i="10"/>
  <c r="E67" i="10"/>
  <c r="E61" i="10"/>
  <c r="E53" i="10"/>
  <c r="E45" i="10"/>
  <c r="E39" i="10"/>
  <c r="E31" i="10"/>
  <c r="E23" i="10"/>
  <c r="E11" i="10"/>
  <c r="E19" i="10"/>
  <c r="E140" i="10"/>
  <c r="E132" i="10"/>
  <c r="E124" i="10"/>
  <c r="E118" i="10"/>
  <c r="E110" i="10"/>
  <c r="E102" i="10"/>
  <c r="E96" i="10"/>
  <c r="E88" i="10"/>
  <c r="E74" i="10"/>
  <c r="E66" i="10"/>
  <c r="E60" i="10"/>
  <c r="E52" i="10"/>
  <c r="E44" i="10"/>
  <c r="E38" i="10"/>
  <c r="E30" i="10"/>
  <c r="E22" i="10"/>
  <c r="E12" i="10"/>
  <c r="E20" i="10"/>
  <c r="E139" i="10"/>
  <c r="E131" i="10"/>
  <c r="E123" i="10"/>
  <c r="E117" i="10"/>
  <c r="E109" i="10"/>
  <c r="E95" i="10"/>
  <c r="E87" i="10"/>
  <c r="E81" i="10"/>
  <c r="E73" i="10"/>
  <c r="E65" i="10"/>
  <c r="E59" i="10"/>
  <c r="E51" i="10"/>
  <c r="E43" i="10"/>
  <c r="E37" i="10"/>
  <c r="E29" i="10"/>
  <c r="E13" i="10"/>
  <c r="E21" i="10"/>
  <c r="E138" i="10"/>
  <c r="E130" i="10"/>
  <c r="E122" i="10"/>
  <c r="E116" i="10"/>
  <c r="E108" i="10"/>
  <c r="E94" i="10"/>
  <c r="E86" i="10"/>
  <c r="E80" i="10"/>
  <c r="E72" i="10"/>
  <c r="E64" i="10"/>
  <c r="E58" i="10"/>
  <c r="E50" i="10"/>
  <c r="E42" i="10"/>
  <c r="E36" i="10"/>
  <c r="E28" i="10"/>
  <c r="E8" i="8"/>
  <c r="E16" i="8"/>
  <c r="E207" i="8"/>
  <c r="E201" i="8"/>
  <c r="E193" i="8"/>
  <c r="E185" i="8"/>
  <c r="E179" i="8"/>
  <c r="E171" i="8"/>
  <c r="E163" i="8"/>
  <c r="E157" i="8"/>
  <c r="E149" i="8"/>
  <c r="E135" i="8"/>
  <c r="E127" i="8"/>
  <c r="E121" i="8"/>
  <c r="E113" i="8"/>
  <c r="E105" i="8"/>
  <c r="E99" i="8"/>
  <c r="E91" i="8"/>
  <c r="E83" i="8"/>
  <c r="E77" i="8"/>
  <c r="E69" i="8"/>
  <c r="E55" i="8"/>
  <c r="E47" i="8"/>
  <c r="E41" i="8"/>
  <c r="E33" i="8"/>
  <c r="E25" i="8"/>
  <c r="E9" i="8"/>
  <c r="E17" i="8"/>
  <c r="E206" i="8"/>
  <c r="E200" i="8"/>
  <c r="E192" i="8"/>
  <c r="E184" i="8"/>
  <c r="E178" i="8"/>
  <c r="E170" i="8"/>
  <c r="E162" i="8"/>
  <c r="E156" i="8"/>
  <c r="E148" i="8"/>
  <c r="E134" i="8"/>
  <c r="E126" i="8"/>
  <c r="E120" i="8"/>
  <c r="E112" i="8"/>
  <c r="E104" i="8"/>
  <c r="E98" i="8"/>
  <c r="E90" i="8"/>
  <c r="E82" i="8"/>
  <c r="E76" i="8"/>
  <c r="E68" i="8"/>
  <c r="E54" i="8"/>
  <c r="E46" i="8"/>
  <c r="E40" i="8"/>
  <c r="E32" i="8"/>
  <c r="E24" i="8"/>
  <c r="E10" i="8"/>
  <c r="E18" i="8"/>
  <c r="E205" i="8"/>
  <c r="E199" i="8"/>
  <c r="E191" i="8"/>
  <c r="E183" i="8"/>
  <c r="E177" i="8"/>
  <c r="E169" i="8"/>
  <c r="E155" i="8"/>
  <c r="E147" i="8"/>
  <c r="E141" i="8"/>
  <c r="E133" i="8"/>
  <c r="E125" i="8"/>
  <c r="E119" i="8"/>
  <c r="E111" i="8"/>
  <c r="E103" i="8"/>
  <c r="E97" i="8"/>
  <c r="E89" i="8"/>
  <c r="E75" i="8"/>
  <c r="E67" i="8"/>
  <c r="E61" i="8"/>
  <c r="E53" i="8"/>
  <c r="E45" i="8"/>
  <c r="E39" i="8"/>
  <c r="E31" i="8"/>
  <c r="E23" i="8"/>
  <c r="E3" i="8"/>
  <c r="E11" i="8"/>
  <c r="E19" i="8"/>
  <c r="E204" i="8"/>
  <c r="E198" i="8"/>
  <c r="E190" i="8"/>
  <c r="E182" i="8"/>
  <c r="E176" i="8"/>
  <c r="E168" i="8"/>
  <c r="E154" i="8"/>
  <c r="E146" i="8"/>
  <c r="E140" i="8"/>
  <c r="E132" i="8"/>
  <c r="E124" i="8"/>
  <c r="E118" i="8"/>
  <c r="E110" i="8"/>
  <c r="E102" i="8"/>
  <c r="E96" i="8"/>
  <c r="E88" i="8"/>
  <c r="E74" i="8"/>
  <c r="E66" i="8"/>
  <c r="E60" i="8"/>
  <c r="E52" i="8"/>
  <c r="E44" i="8"/>
  <c r="E38" i="8"/>
  <c r="E30" i="8"/>
  <c r="E22" i="8"/>
  <c r="E4" i="8"/>
  <c r="E12" i="8"/>
  <c r="E20" i="8"/>
  <c r="E211" i="8"/>
  <c r="E203" i="8"/>
  <c r="E197" i="8"/>
  <c r="E189" i="8"/>
  <c r="E175" i="8"/>
  <c r="E167" i="8"/>
  <c r="E161" i="8"/>
  <c r="E153" i="8"/>
  <c r="E145" i="8"/>
  <c r="E139" i="8"/>
  <c r="E131" i="8"/>
  <c r="E123" i="8"/>
  <c r="E117" i="8"/>
  <c r="E109" i="8"/>
  <c r="E95" i="8"/>
  <c r="E87" i="8"/>
  <c r="E81" i="8"/>
  <c r="E73" i="8"/>
  <c r="E65" i="8"/>
  <c r="E59" i="8"/>
  <c r="E51" i="8"/>
  <c r="E43" i="8"/>
  <c r="E37" i="8"/>
  <c r="E29" i="8"/>
  <c r="E5" i="8"/>
  <c r="E13" i="8"/>
  <c r="E21" i="8"/>
  <c r="E210" i="8"/>
  <c r="E202" i="8"/>
  <c r="E196" i="8"/>
  <c r="E188" i="8"/>
  <c r="E174" i="8"/>
  <c r="E166" i="8"/>
  <c r="E160" i="8"/>
  <c r="E152" i="8"/>
  <c r="E144" i="8"/>
  <c r="E138" i="8"/>
  <c r="E130" i="8"/>
  <c r="E122" i="8"/>
  <c r="E116" i="8"/>
  <c r="E108" i="8"/>
  <c r="E94" i="8"/>
  <c r="E86" i="8"/>
  <c r="E80" i="8"/>
  <c r="E72" i="8"/>
  <c r="E64" i="8"/>
  <c r="E58" i="8"/>
  <c r="E50" i="8"/>
  <c r="E42" i="8"/>
  <c r="E36" i="8"/>
  <c r="E28" i="8"/>
  <c r="E6" i="8"/>
  <c r="E14" i="8"/>
  <c r="E209" i="8"/>
  <c r="E195" i="8"/>
  <c r="E187" i="8"/>
  <c r="E181" i="8"/>
  <c r="E173" i="8"/>
  <c r="E165" i="8"/>
  <c r="E159" i="8"/>
  <c r="E151" i="8"/>
  <c r="E143" i="8"/>
  <c r="E137" i="8"/>
  <c r="E129" i="8"/>
  <c r="E115" i="8"/>
  <c r="E107" i="8"/>
  <c r="E101" i="8"/>
  <c r="E93" i="8"/>
  <c r="E85" i="8"/>
  <c r="E79" i="8"/>
  <c r="E71" i="8"/>
  <c r="E63" i="8"/>
  <c r="E57" i="8"/>
  <c r="E49" i="8"/>
  <c r="E35" i="8"/>
  <c r="E27" i="8"/>
  <c r="E7" i="8"/>
  <c r="E15" i="8"/>
  <c r="E208" i="8"/>
  <c r="E194" i="8"/>
  <c r="E186" i="8"/>
  <c r="E180" i="8"/>
  <c r="E172" i="8"/>
  <c r="E164" i="8"/>
  <c r="E158" i="8"/>
  <c r="E150" i="8"/>
  <c r="E142" i="8"/>
  <c r="E136" i="8"/>
  <c r="E128" i="8"/>
  <c r="E114" i="8"/>
  <c r="E106" i="8"/>
  <c r="E100" i="8"/>
  <c r="E92" i="8"/>
  <c r="E84" i="8"/>
  <c r="E78" i="8"/>
  <c r="E70" i="8"/>
  <c r="E62" i="8"/>
  <c r="E56" i="8"/>
  <c r="E48" i="8"/>
  <c r="E34" i="8"/>
  <c r="E26" i="8"/>
  <c r="E2" i="8"/>
  <c r="D2565" i="28"/>
  <c r="C3613" i="28" s="1"/>
  <c r="C2901" i="28"/>
  <c r="C2900" i="28"/>
  <c r="C2899" i="28"/>
  <c r="C2898" i="28"/>
  <c r="C2897" i="28"/>
  <c r="C2896" i="28"/>
  <c r="C2895" i="28"/>
  <c r="C2894" i="28"/>
  <c r="C2893" i="28"/>
  <c r="C2892" i="28"/>
  <c r="C2891" i="28"/>
  <c r="C2890" i="28"/>
  <c r="C2889" i="28"/>
  <c r="C2888" i="28"/>
  <c r="C2887" i="28"/>
  <c r="C2886" i="28"/>
  <c r="C2885" i="28"/>
  <c r="C2884" i="28"/>
  <c r="C2883" i="28"/>
  <c r="C2882" i="28"/>
  <c r="B2882" i="28"/>
  <c r="C2881" i="28"/>
  <c r="C2880" i="28"/>
  <c r="C2879" i="28"/>
  <c r="C2878" i="28"/>
  <c r="C2877" i="28"/>
  <c r="C2876" i="28"/>
  <c r="C2875" i="28"/>
  <c r="C2874" i="28"/>
  <c r="C2873" i="28"/>
  <c r="C2872" i="28"/>
  <c r="C2871" i="28"/>
  <c r="C2870" i="28"/>
  <c r="C2869" i="28"/>
  <c r="C2868" i="28"/>
  <c r="C2867" i="28"/>
  <c r="C2866" i="28"/>
  <c r="C2865" i="28"/>
  <c r="C2864" i="28"/>
  <c r="C2863" i="28"/>
  <c r="C2862" i="28"/>
  <c r="B2862" i="28"/>
  <c r="C2861" i="28"/>
  <c r="C2860" i="28"/>
  <c r="C2859" i="28"/>
  <c r="C2858" i="28"/>
  <c r="C2857" i="28"/>
  <c r="C2856" i="28"/>
  <c r="C2855" i="28"/>
  <c r="C2854" i="28"/>
  <c r="C2853" i="28"/>
  <c r="C2852" i="28"/>
  <c r="C2851" i="28"/>
  <c r="C2850" i="28"/>
  <c r="C2849" i="28"/>
  <c r="C2848" i="28"/>
  <c r="C2847" i="28"/>
  <c r="C2846" i="28"/>
  <c r="C2845" i="28"/>
  <c r="C2844" i="28"/>
  <c r="C2843" i="28"/>
  <c r="C2842" i="28"/>
  <c r="B2842" i="28"/>
  <c r="C2841" i="28"/>
  <c r="C2840" i="28"/>
  <c r="C2839" i="28"/>
  <c r="C2838" i="28"/>
  <c r="C2837" i="28"/>
  <c r="C2836" i="28"/>
  <c r="C2835" i="28"/>
  <c r="C2834" i="28"/>
  <c r="C2833" i="28"/>
  <c r="C2832" i="28"/>
  <c r="C2831" i="28"/>
  <c r="C2830" i="28"/>
  <c r="C2829" i="28"/>
  <c r="C2828" i="28"/>
  <c r="C2827" i="28"/>
  <c r="C2826" i="28"/>
  <c r="C2825" i="28"/>
  <c r="C2824" i="28"/>
  <c r="C2823" i="28"/>
  <c r="C2822" i="28"/>
  <c r="B2822" i="28"/>
  <c r="C2821" i="28"/>
  <c r="C2820" i="28"/>
  <c r="C2819" i="28"/>
  <c r="C2818" i="28"/>
  <c r="C2817" i="28"/>
  <c r="C2816" i="28"/>
  <c r="C2815" i="28"/>
  <c r="C2814" i="28"/>
  <c r="C2813" i="28"/>
  <c r="C2812" i="28"/>
  <c r="C2811" i="28"/>
  <c r="C2810" i="28"/>
  <c r="C2809" i="28"/>
  <c r="C2808" i="28"/>
  <c r="C2807" i="28"/>
  <c r="C2806" i="28"/>
  <c r="C2805" i="28"/>
  <c r="C2804" i="28"/>
  <c r="C2803" i="28"/>
  <c r="C2802" i="28"/>
  <c r="B2802" i="28"/>
  <c r="C2801" i="28"/>
  <c r="C2800" i="28"/>
  <c r="C2799" i="28"/>
  <c r="C2798" i="28"/>
  <c r="C2797" i="28"/>
  <c r="C2796" i="28"/>
  <c r="C2795" i="28"/>
  <c r="C2794" i="28"/>
  <c r="C2793" i="28"/>
  <c r="C2792" i="28"/>
  <c r="C2791" i="28"/>
  <c r="C2790" i="28"/>
  <c r="C2789" i="28"/>
  <c r="C2788" i="28"/>
  <c r="C2787" i="28"/>
  <c r="C2786" i="28"/>
  <c r="C2785" i="28"/>
  <c r="C2784" i="28"/>
  <c r="C2783" i="28"/>
  <c r="C2782" i="28"/>
  <c r="B2782" i="28"/>
  <c r="C2781" i="28"/>
  <c r="C2780" i="28"/>
  <c r="C2779" i="28"/>
  <c r="C2778" i="28"/>
  <c r="C2777" i="28"/>
  <c r="C2776" i="28"/>
  <c r="C2775" i="28"/>
  <c r="C2774" i="28"/>
  <c r="C2773" i="28"/>
  <c r="C2772" i="28"/>
  <c r="C2771" i="28"/>
  <c r="C2770" i="28"/>
  <c r="C2769" i="28"/>
  <c r="C2768" i="28"/>
  <c r="C2767" i="28"/>
  <c r="C2766" i="28"/>
  <c r="C2765" i="28"/>
  <c r="C2764" i="28"/>
  <c r="C2763" i="28"/>
  <c r="C2762" i="28"/>
  <c r="B2762" i="28"/>
  <c r="C2761" i="28"/>
  <c r="C2760" i="28"/>
  <c r="C2759" i="28"/>
  <c r="C2758" i="28"/>
  <c r="C2757" i="28"/>
  <c r="C2756" i="28"/>
  <c r="C2755" i="28"/>
  <c r="C2754" i="28"/>
  <c r="C2753" i="28"/>
  <c r="C2752" i="28"/>
  <c r="C2751" i="28"/>
  <c r="C2750" i="28"/>
  <c r="C2749" i="28"/>
  <c r="C2748" i="28"/>
  <c r="C2747" i="28"/>
  <c r="C2746" i="28"/>
  <c r="C2745" i="28"/>
  <c r="C2744" i="28"/>
  <c r="C2743" i="28"/>
  <c r="C2742" i="28"/>
  <c r="B2742" i="28"/>
  <c r="C2741" i="28"/>
  <c r="C2740" i="28"/>
  <c r="C2739" i="28"/>
  <c r="C2738" i="28"/>
  <c r="C2737" i="28"/>
  <c r="C2736" i="28"/>
  <c r="C2735" i="28"/>
  <c r="C2734" i="28"/>
  <c r="C2733" i="28"/>
  <c r="C2732" i="28"/>
  <c r="C2731" i="28"/>
  <c r="C2730" i="28"/>
  <c r="C2729" i="28"/>
  <c r="C2728" i="28"/>
  <c r="C2727" i="28"/>
  <c r="C2726" i="28"/>
  <c r="C2725" i="28"/>
  <c r="C2724" i="28"/>
  <c r="C2723" i="28"/>
  <c r="C2722" i="28"/>
  <c r="B2722" i="28"/>
  <c r="C2721" i="28"/>
  <c r="C2720" i="28"/>
  <c r="C2719" i="28"/>
  <c r="C2718" i="28"/>
  <c r="C2717" i="28"/>
  <c r="C2716" i="28"/>
  <c r="C2715" i="28"/>
  <c r="C2714" i="28"/>
  <c r="C2713" i="28"/>
  <c r="C2712" i="28"/>
  <c r="C2711" i="28"/>
  <c r="C2710" i="28"/>
  <c r="C2709" i="28"/>
  <c r="C2708" i="28"/>
  <c r="C2707" i="28"/>
  <c r="C2706" i="28"/>
  <c r="C2705" i="28"/>
  <c r="C2704" i="28"/>
  <c r="C2703" i="28"/>
  <c r="C2702" i="28"/>
  <c r="B2702" i="28"/>
  <c r="C2701" i="28"/>
  <c r="C2700" i="28"/>
  <c r="C2699" i="28"/>
  <c r="C2698" i="28"/>
  <c r="C2697" i="28"/>
  <c r="C2696" i="28"/>
  <c r="C2695" i="28"/>
  <c r="C2694" i="28"/>
  <c r="C2693" i="28"/>
  <c r="C2692" i="28"/>
  <c r="C2691" i="28"/>
  <c r="C2690" i="28"/>
  <c r="C2689" i="28"/>
  <c r="C2688" i="28"/>
  <c r="C2687" i="28"/>
  <c r="C2686" i="28"/>
  <c r="C2685" i="28"/>
  <c r="C2684" i="28"/>
  <c r="C2683" i="28"/>
  <c r="C2682" i="28"/>
  <c r="B2682" i="28"/>
  <c r="C2681" i="28"/>
  <c r="C2680" i="28"/>
  <c r="C2679" i="28"/>
  <c r="C2678" i="28"/>
  <c r="C2677" i="28"/>
  <c r="C2676" i="28"/>
  <c r="C2675" i="28"/>
  <c r="C2674" i="28"/>
  <c r="C2673" i="28"/>
  <c r="C2672" i="28"/>
  <c r="C2671" i="28"/>
  <c r="C2670" i="28"/>
  <c r="C2669" i="28"/>
  <c r="C2668" i="28"/>
  <c r="C2667" i="28"/>
  <c r="C2666" i="28"/>
  <c r="C2665" i="28"/>
  <c r="C2664" i="28"/>
  <c r="C2663" i="28"/>
  <c r="C2662" i="28"/>
  <c r="B2662" i="28"/>
  <c r="C2661" i="28"/>
  <c r="C2660" i="28"/>
  <c r="C2659" i="28"/>
  <c r="C2658" i="28"/>
  <c r="C2657" i="28"/>
  <c r="C2656" i="28"/>
  <c r="C2655" i="28"/>
  <c r="C2654" i="28"/>
  <c r="C2653" i="28"/>
  <c r="C2652" i="28"/>
  <c r="C2651" i="28"/>
  <c r="C2650" i="28"/>
  <c r="C2649" i="28"/>
  <c r="C2648" i="28"/>
  <c r="C2647" i="28"/>
  <c r="C2646" i="28"/>
  <c r="C2645" i="28"/>
  <c r="C2644" i="28"/>
  <c r="C2643" i="28"/>
  <c r="C2642" i="28"/>
  <c r="B2642" i="28"/>
  <c r="C2641" i="28"/>
  <c r="C2640" i="28"/>
  <c r="C2639" i="28"/>
  <c r="C2638" i="28"/>
  <c r="C2637" i="28"/>
  <c r="C2636" i="28"/>
  <c r="C2635" i="28"/>
  <c r="C2634" i="28"/>
  <c r="C2633" i="28"/>
  <c r="C2632" i="28"/>
  <c r="C2631" i="28"/>
  <c r="C2630" i="28"/>
  <c r="C2629" i="28"/>
  <c r="C2628" i="28"/>
  <c r="C2627" i="28"/>
  <c r="C2626" i="28"/>
  <c r="C2625" i="28"/>
  <c r="C2624" i="28"/>
  <c r="C2623" i="28"/>
  <c r="C2622" i="28"/>
  <c r="B2622" i="28"/>
  <c r="C2621" i="28"/>
  <c r="C2620" i="28"/>
  <c r="C2619" i="28"/>
  <c r="C2618" i="28"/>
  <c r="C2617" i="28"/>
  <c r="C2616" i="28"/>
  <c r="C2615" i="28"/>
  <c r="C2614" i="28"/>
  <c r="C2613" i="28"/>
  <c r="C2612" i="28"/>
  <c r="C2611" i="28"/>
  <c r="C2610" i="28"/>
  <c r="C2609" i="28"/>
  <c r="C2608" i="28"/>
  <c r="C2607" i="28"/>
  <c r="C2606" i="28"/>
  <c r="C2605" i="28"/>
  <c r="C2604" i="28"/>
  <c r="C2603" i="28"/>
  <c r="C2602" i="28"/>
  <c r="B2602" i="28"/>
  <c r="C2601" i="28"/>
  <c r="C2600" i="28"/>
  <c r="C2599" i="28"/>
  <c r="C2598" i="28"/>
  <c r="C2597" i="28"/>
  <c r="C2596" i="28"/>
  <c r="C2595" i="28"/>
  <c r="C2594" i="28"/>
  <c r="C2593" i="28"/>
  <c r="C2592" i="28"/>
  <c r="C2591" i="28"/>
  <c r="C2590" i="28"/>
  <c r="C2589" i="28"/>
  <c r="C2588" i="28"/>
  <c r="C2587" i="28"/>
  <c r="C2586" i="28"/>
  <c r="C2585" i="28"/>
  <c r="C2584" i="28"/>
  <c r="C2583" i="28"/>
  <c r="C2582" i="28"/>
  <c r="B2582" i="28"/>
  <c r="C2581" i="28"/>
  <c r="C2580" i="28"/>
  <c r="C2579" i="28"/>
  <c r="C2578" i="28"/>
  <c r="C2577" i="28"/>
  <c r="C2576" i="28"/>
  <c r="C2575" i="28"/>
  <c r="C2574" i="28"/>
  <c r="C2573" i="28"/>
  <c r="C2572" i="28"/>
  <c r="C2571" i="28"/>
  <c r="C2570" i="28"/>
  <c r="C2569" i="28"/>
  <c r="C2568" i="28"/>
  <c r="C2567" i="28"/>
  <c r="C2566" i="28"/>
  <c r="C2565" i="28"/>
  <c r="C2564" i="28"/>
  <c r="C2563" i="28"/>
  <c r="C2562" i="28"/>
  <c r="B2562" i="28"/>
  <c r="C2561" i="28"/>
  <c r="C2560" i="28"/>
  <c r="C2559" i="28"/>
  <c r="C2558" i="28"/>
  <c r="C2557" i="28"/>
  <c r="C2556" i="28"/>
  <c r="C2555" i="28"/>
  <c r="C2554" i="28"/>
  <c r="C2553" i="28"/>
  <c r="C2552" i="28"/>
  <c r="C2551" i="28"/>
  <c r="C2550" i="28"/>
  <c r="C2549" i="28"/>
  <c r="C2548" i="28"/>
  <c r="C2547" i="28"/>
  <c r="C2546" i="28"/>
  <c r="C2545" i="28"/>
  <c r="C2544" i="28"/>
  <c r="C2543" i="28"/>
  <c r="C2542" i="28"/>
  <c r="B2542" i="28"/>
  <c r="C2541" i="28"/>
  <c r="C2540" i="28"/>
  <c r="C2539" i="28"/>
  <c r="C2538" i="28"/>
  <c r="C2537" i="28"/>
  <c r="C2536" i="28"/>
  <c r="C2535" i="28"/>
  <c r="C2534" i="28"/>
  <c r="C2533" i="28"/>
  <c r="C2532" i="28"/>
  <c r="C2531" i="28"/>
  <c r="C2530" i="28"/>
  <c r="C2529" i="28"/>
  <c r="C2528" i="28"/>
  <c r="C2527" i="28"/>
  <c r="C2526" i="28"/>
  <c r="C2525" i="28"/>
  <c r="C2524" i="28"/>
  <c r="C2523" i="28"/>
  <c r="C2522" i="28"/>
  <c r="B2522" i="28"/>
  <c r="C2521" i="28"/>
  <c r="C2520" i="28"/>
  <c r="C2519" i="28"/>
  <c r="C2518" i="28"/>
  <c r="C2517" i="28"/>
  <c r="C2516" i="28"/>
  <c r="C2515" i="28"/>
  <c r="C2514" i="28"/>
  <c r="C2513" i="28"/>
  <c r="C2512" i="28"/>
  <c r="C2511" i="28"/>
  <c r="C2510" i="28"/>
  <c r="C2509" i="28"/>
  <c r="C2508" i="28"/>
  <c r="C2507" i="28"/>
  <c r="C2506" i="28"/>
  <c r="C2505" i="28"/>
  <c r="C2504" i="28"/>
  <c r="C2503" i="28"/>
  <c r="C2502" i="28"/>
  <c r="B2502" i="28"/>
  <c r="C2401" i="28"/>
  <c r="C2400" i="28"/>
  <c r="C2399" i="28"/>
  <c r="C2398" i="28"/>
  <c r="C2397" i="28"/>
  <c r="C2396" i="28"/>
  <c r="C2395" i="28"/>
  <c r="C2394" i="28"/>
  <c r="C2393" i="28"/>
  <c r="C2392" i="28"/>
  <c r="C2391" i="28"/>
  <c r="C2390" i="28"/>
  <c r="C2389" i="28"/>
  <c r="C2388" i="28"/>
  <c r="C2387" i="28"/>
  <c r="C2386" i="28"/>
  <c r="C2385" i="28"/>
  <c r="C2384" i="28"/>
  <c r="C2383" i="28"/>
  <c r="C2382" i="28"/>
  <c r="B2382" i="28"/>
  <c r="C2381" i="28"/>
  <c r="C2380" i="28"/>
  <c r="C2379" i="28"/>
  <c r="C2378" i="28"/>
  <c r="C2377" i="28"/>
  <c r="C2376" i="28"/>
  <c r="C2375" i="28"/>
  <c r="C2374" i="28"/>
  <c r="C2373" i="28"/>
  <c r="C2372" i="28"/>
  <c r="C2371" i="28"/>
  <c r="C2370" i="28"/>
  <c r="C2369" i="28"/>
  <c r="C2368" i="28"/>
  <c r="C2367" i="28"/>
  <c r="C2366" i="28"/>
  <c r="C2365" i="28"/>
  <c r="C2364" i="28"/>
  <c r="C2363" i="28"/>
  <c r="C2362" i="28"/>
  <c r="B2362" i="28"/>
  <c r="C2361" i="28"/>
  <c r="C2360" i="28"/>
  <c r="C2359" i="28"/>
  <c r="C2358" i="28"/>
  <c r="C2357" i="28"/>
  <c r="C2356" i="28"/>
  <c r="C2355" i="28"/>
  <c r="C2354" i="28"/>
  <c r="C2353" i="28"/>
  <c r="C2352" i="28"/>
  <c r="C2351" i="28"/>
  <c r="C2350" i="28"/>
  <c r="C2349" i="28"/>
  <c r="C2348" i="28"/>
  <c r="C2347" i="28"/>
  <c r="C2346" i="28"/>
  <c r="C2345" i="28"/>
  <c r="C2344" i="28"/>
  <c r="C2343" i="28"/>
  <c r="C2342" i="28"/>
  <c r="B2342" i="28"/>
  <c r="C2341" i="28"/>
  <c r="C2340" i="28"/>
  <c r="C2339" i="28"/>
  <c r="C2338" i="28"/>
  <c r="C2337" i="28"/>
  <c r="C2336" i="28"/>
  <c r="C2335" i="28"/>
  <c r="C2334" i="28"/>
  <c r="C2333" i="28"/>
  <c r="C2332" i="28"/>
  <c r="C2331" i="28"/>
  <c r="C2330" i="28"/>
  <c r="C2329" i="28"/>
  <c r="C2328" i="28"/>
  <c r="C2327" i="28"/>
  <c r="C2326" i="28"/>
  <c r="C2325" i="28"/>
  <c r="C2324" i="28"/>
  <c r="C2323" i="28"/>
  <c r="C2322" i="28"/>
  <c r="B2322" i="28"/>
  <c r="C2321" i="28"/>
  <c r="C2320" i="28"/>
  <c r="C2319" i="28"/>
  <c r="C2318" i="28"/>
  <c r="C2317" i="28"/>
  <c r="C2316" i="28"/>
  <c r="C2315" i="28"/>
  <c r="C2314" i="28"/>
  <c r="C2313" i="28"/>
  <c r="C2312" i="28"/>
  <c r="C2311" i="28"/>
  <c r="C2310" i="28"/>
  <c r="C2309" i="28"/>
  <c r="C2308" i="28"/>
  <c r="C2307" i="28"/>
  <c r="C2306" i="28"/>
  <c r="C2305" i="28"/>
  <c r="C2304" i="28"/>
  <c r="C2303" i="28"/>
  <c r="C2302" i="28"/>
  <c r="B2302" i="28"/>
  <c r="C2301" i="28"/>
  <c r="C2300" i="28"/>
  <c r="C2299" i="28"/>
  <c r="C2298" i="28"/>
  <c r="C2297" i="28"/>
  <c r="C2296" i="28"/>
  <c r="C2295" i="28"/>
  <c r="C2294" i="28"/>
  <c r="C2293" i="28"/>
  <c r="C2292" i="28"/>
  <c r="C2291" i="28"/>
  <c r="C2290" i="28"/>
  <c r="C2289" i="28"/>
  <c r="C2288" i="28"/>
  <c r="C2287" i="28"/>
  <c r="C2286" i="28"/>
  <c r="C2285" i="28"/>
  <c r="C2284" i="28"/>
  <c r="C2283" i="28"/>
  <c r="C2282" i="28"/>
  <c r="B2282" i="28"/>
  <c r="C2281" i="28"/>
  <c r="C2280" i="28"/>
  <c r="C2279" i="28"/>
  <c r="C2278" i="28"/>
  <c r="C2277" i="28"/>
  <c r="C2276" i="28"/>
  <c r="C2275" i="28"/>
  <c r="C2274" i="28"/>
  <c r="C2273" i="28"/>
  <c r="C2272" i="28"/>
  <c r="C2271" i="28"/>
  <c r="C2270" i="28"/>
  <c r="C2269" i="28"/>
  <c r="C2268" i="28"/>
  <c r="C2267" i="28"/>
  <c r="C2266" i="28"/>
  <c r="C2265" i="28"/>
  <c r="C2264" i="28"/>
  <c r="C2263" i="28"/>
  <c r="C2262" i="28"/>
  <c r="B2262" i="28"/>
  <c r="C2261" i="28"/>
  <c r="C2260" i="28"/>
  <c r="C2259" i="28"/>
  <c r="C2258" i="28"/>
  <c r="C2257" i="28"/>
  <c r="C2256" i="28"/>
  <c r="C2255" i="28"/>
  <c r="C2254" i="28"/>
  <c r="C2253" i="28"/>
  <c r="C2252" i="28"/>
  <c r="C2251" i="28"/>
  <c r="C2250" i="28"/>
  <c r="C2249" i="28"/>
  <c r="C2248" i="28"/>
  <c r="C2247" i="28"/>
  <c r="C2246" i="28"/>
  <c r="C2245" i="28"/>
  <c r="C2244" i="28"/>
  <c r="C2243" i="28"/>
  <c r="C2242" i="28"/>
  <c r="B2242" i="28"/>
  <c r="C2241" i="28"/>
  <c r="C2240" i="28"/>
  <c r="C2239" i="28"/>
  <c r="C2238" i="28"/>
  <c r="C2237" i="28"/>
  <c r="C2236" i="28"/>
  <c r="C2235" i="28"/>
  <c r="C2234" i="28"/>
  <c r="C2233" i="28"/>
  <c r="C2232" i="28"/>
  <c r="C2231" i="28"/>
  <c r="C2230" i="28"/>
  <c r="C2229" i="28"/>
  <c r="C2228" i="28"/>
  <c r="C2227" i="28"/>
  <c r="C2226" i="28"/>
  <c r="C2225" i="28"/>
  <c r="C2224" i="28"/>
  <c r="C2223" i="28"/>
  <c r="C2222" i="28"/>
  <c r="B2222" i="28"/>
  <c r="C2221" i="28"/>
  <c r="C2220" i="28"/>
  <c r="C2219" i="28"/>
  <c r="C2218" i="28"/>
  <c r="C2217" i="28"/>
  <c r="C2216" i="28"/>
  <c r="C2215" i="28"/>
  <c r="C2214" i="28"/>
  <c r="C2213" i="28"/>
  <c r="C2212" i="28"/>
  <c r="C2211" i="28"/>
  <c r="C2210" i="28"/>
  <c r="C2209" i="28"/>
  <c r="C2208" i="28"/>
  <c r="C2207" i="28"/>
  <c r="C2206" i="28"/>
  <c r="C2205" i="28"/>
  <c r="C2204" i="28"/>
  <c r="C2203" i="28"/>
  <c r="C2202" i="28"/>
  <c r="B2202" i="28"/>
  <c r="C2201" i="28"/>
  <c r="C2200" i="28"/>
  <c r="C2199" i="28"/>
  <c r="C2198" i="28"/>
  <c r="C2197" i="28"/>
  <c r="C2196" i="28"/>
  <c r="C2195" i="28"/>
  <c r="C2194" i="28"/>
  <c r="C2193" i="28"/>
  <c r="C2192" i="28"/>
  <c r="C2191" i="28"/>
  <c r="C2190" i="28"/>
  <c r="C2189" i="28"/>
  <c r="C2188" i="28"/>
  <c r="C2187" i="28"/>
  <c r="C2186" i="28"/>
  <c r="C2185" i="28"/>
  <c r="C2184" i="28"/>
  <c r="C2183" i="28"/>
  <c r="C2182" i="28"/>
  <c r="B2182" i="28"/>
  <c r="C2181" i="28"/>
  <c r="C2180" i="28"/>
  <c r="C2179" i="28"/>
  <c r="C2178" i="28"/>
  <c r="C2177" i="28"/>
  <c r="C2176" i="28"/>
  <c r="C2175" i="28"/>
  <c r="C2174" i="28"/>
  <c r="C2173" i="28"/>
  <c r="C2172" i="28"/>
  <c r="C2171" i="28"/>
  <c r="C2170" i="28"/>
  <c r="C2169" i="28"/>
  <c r="C2168" i="28"/>
  <c r="C2167" i="28"/>
  <c r="C2166" i="28"/>
  <c r="C2165" i="28"/>
  <c r="C2164" i="28"/>
  <c r="C2163" i="28"/>
  <c r="C2162" i="28"/>
  <c r="B2162" i="28"/>
  <c r="C2161" i="28"/>
  <c r="C2160" i="28"/>
  <c r="C2159" i="28"/>
  <c r="C2158" i="28"/>
  <c r="C2157" i="28"/>
  <c r="C2156" i="28"/>
  <c r="C2155" i="28"/>
  <c r="C2154" i="28"/>
  <c r="C2153" i="28"/>
  <c r="C2152" i="28"/>
  <c r="C2151" i="28"/>
  <c r="C2150" i="28"/>
  <c r="C2149" i="28"/>
  <c r="C2148" i="28"/>
  <c r="C2147" i="28"/>
  <c r="C2146" i="28"/>
  <c r="C2145" i="28"/>
  <c r="C2144" i="28"/>
  <c r="C2143" i="28"/>
  <c r="C2142" i="28"/>
  <c r="B2142" i="28"/>
  <c r="C2141" i="28"/>
  <c r="C2140" i="28"/>
  <c r="C2139" i="28"/>
  <c r="C2138" i="28"/>
  <c r="C2137" i="28"/>
  <c r="C2136" i="28"/>
  <c r="C2135" i="28"/>
  <c r="C2134" i="28"/>
  <c r="C2133" i="28"/>
  <c r="C2132" i="28"/>
  <c r="C2131" i="28"/>
  <c r="C2130" i="28"/>
  <c r="C2129" i="28"/>
  <c r="C2128" i="28"/>
  <c r="C2127" i="28"/>
  <c r="C2126" i="28"/>
  <c r="C2125" i="28"/>
  <c r="C2124" i="28"/>
  <c r="C2123" i="28"/>
  <c r="C2122" i="28"/>
  <c r="B2122" i="28"/>
  <c r="C2121" i="28"/>
  <c r="C2120" i="28"/>
  <c r="C2119" i="28"/>
  <c r="C2118" i="28"/>
  <c r="C2117" i="28"/>
  <c r="C2116" i="28"/>
  <c r="C2115" i="28"/>
  <c r="C2114" i="28"/>
  <c r="C2113" i="28"/>
  <c r="C2112" i="28"/>
  <c r="C2111" i="28"/>
  <c r="C2110" i="28"/>
  <c r="C2109" i="28"/>
  <c r="C2108" i="28"/>
  <c r="C2107" i="28"/>
  <c r="C2106" i="28"/>
  <c r="C2105" i="28"/>
  <c r="C2104" i="28"/>
  <c r="C2103" i="28"/>
  <c r="C2102" i="28"/>
  <c r="B2102" i="28"/>
  <c r="C2101" i="28"/>
  <c r="C2100" i="28"/>
  <c r="C2099" i="28"/>
  <c r="C2098" i="28"/>
  <c r="C2097" i="28"/>
  <c r="C2096" i="28"/>
  <c r="C2095" i="28"/>
  <c r="C2094" i="28"/>
  <c r="C2093" i="28"/>
  <c r="C2092" i="28"/>
  <c r="C2091" i="28"/>
  <c r="C2090" i="28"/>
  <c r="C2089" i="28"/>
  <c r="C2088" i="28"/>
  <c r="C2087" i="28"/>
  <c r="C2086" i="28"/>
  <c r="C2085" i="28"/>
  <c r="C2084" i="28"/>
  <c r="C2083" i="28"/>
  <c r="C2082" i="28"/>
  <c r="B2082" i="28"/>
  <c r="C2081" i="28"/>
  <c r="C2080" i="28"/>
  <c r="C2079" i="28"/>
  <c r="C2078" i="28"/>
  <c r="C2077" i="28"/>
  <c r="C2076" i="28"/>
  <c r="C2075" i="28"/>
  <c r="C2074" i="28"/>
  <c r="C2073" i="28"/>
  <c r="C2072" i="28"/>
  <c r="C2071" i="28"/>
  <c r="C2070" i="28"/>
  <c r="C2069" i="28"/>
  <c r="C2068" i="28"/>
  <c r="C2067" i="28"/>
  <c r="C2066" i="28"/>
  <c r="C2065" i="28"/>
  <c r="C2064" i="28"/>
  <c r="C2063" i="28"/>
  <c r="C2062" i="28"/>
  <c r="B2062" i="28"/>
  <c r="C2061" i="28"/>
  <c r="C2060" i="28"/>
  <c r="C2059" i="28"/>
  <c r="C2058" i="28"/>
  <c r="C2057" i="28"/>
  <c r="C2056" i="28"/>
  <c r="C2055" i="28"/>
  <c r="C2054" i="28"/>
  <c r="C2053" i="28"/>
  <c r="C2052" i="28"/>
  <c r="C2051" i="28"/>
  <c r="C2050" i="28"/>
  <c r="C2049" i="28"/>
  <c r="C2048" i="28"/>
  <c r="C2047" i="28"/>
  <c r="C2046" i="28"/>
  <c r="C2045" i="28"/>
  <c r="C2044" i="28"/>
  <c r="C2043" i="28"/>
  <c r="C2042" i="28"/>
  <c r="B2042" i="28"/>
  <c r="C2041" i="28"/>
  <c r="C2040" i="28"/>
  <c r="C2039" i="28"/>
  <c r="C2038" i="28"/>
  <c r="C2037" i="28"/>
  <c r="C2036" i="28"/>
  <c r="C2035" i="28"/>
  <c r="C2034" i="28"/>
  <c r="C2033" i="28"/>
  <c r="C2032" i="28"/>
  <c r="C2031" i="28"/>
  <c r="C2030" i="28"/>
  <c r="C2029" i="28"/>
  <c r="C2028" i="28"/>
  <c r="C2027" i="28"/>
  <c r="C2026" i="28"/>
  <c r="C2025" i="28"/>
  <c r="C2024" i="28"/>
  <c r="C2023" i="28"/>
  <c r="C2022" i="28"/>
  <c r="B2022" i="28"/>
  <c r="C2021" i="28"/>
  <c r="C2020" i="28"/>
  <c r="C2019" i="28"/>
  <c r="C2018" i="28"/>
  <c r="C2017" i="28"/>
  <c r="C2016" i="28"/>
  <c r="C2015" i="28"/>
  <c r="C2014" i="28"/>
  <c r="C2013" i="28"/>
  <c r="C2012" i="28"/>
  <c r="C2011" i="28"/>
  <c r="C2010" i="28"/>
  <c r="C2009" i="28"/>
  <c r="C2008" i="28"/>
  <c r="C2007" i="28"/>
  <c r="C2006" i="28"/>
  <c r="C2005" i="28"/>
  <c r="C2004" i="28"/>
  <c r="C2003" i="28"/>
  <c r="C2002" i="28"/>
  <c r="B2002" i="28"/>
  <c r="C1901" i="28"/>
  <c r="C1900" i="28"/>
  <c r="C1899" i="28"/>
  <c r="C1898" i="28"/>
  <c r="C1897" i="28"/>
  <c r="C1896" i="28"/>
  <c r="C1895" i="28"/>
  <c r="C1894" i="28"/>
  <c r="C1893" i="28"/>
  <c r="C1892" i="28"/>
  <c r="C1891" i="28"/>
  <c r="C1890" i="28"/>
  <c r="C1889" i="28"/>
  <c r="C1888" i="28"/>
  <c r="C1887" i="28"/>
  <c r="C1886" i="28"/>
  <c r="C1885" i="28"/>
  <c r="C1884" i="28"/>
  <c r="C1883" i="28"/>
  <c r="C1882" i="28"/>
  <c r="B1882" i="28"/>
  <c r="C1881" i="28"/>
  <c r="C1880" i="28"/>
  <c r="C1879" i="28"/>
  <c r="C1878" i="28"/>
  <c r="C1877" i="28"/>
  <c r="C1876" i="28"/>
  <c r="C1875" i="28"/>
  <c r="C1874" i="28"/>
  <c r="C1873" i="28"/>
  <c r="C1872" i="28"/>
  <c r="C1871" i="28"/>
  <c r="C1870" i="28"/>
  <c r="C1869" i="28"/>
  <c r="C1868" i="28"/>
  <c r="C1867" i="28"/>
  <c r="C1866" i="28"/>
  <c r="C1865" i="28"/>
  <c r="C1864" i="28"/>
  <c r="C1863" i="28"/>
  <c r="C1862" i="28"/>
  <c r="B1862" i="28"/>
  <c r="C1861" i="28"/>
  <c r="C1860" i="28"/>
  <c r="C1859" i="28"/>
  <c r="C1858" i="28"/>
  <c r="C1857" i="28"/>
  <c r="C1856" i="28"/>
  <c r="C1855" i="28"/>
  <c r="C1854" i="28"/>
  <c r="C1853" i="28"/>
  <c r="C1852" i="28"/>
  <c r="C1851" i="28"/>
  <c r="C1850" i="28"/>
  <c r="C1849" i="28"/>
  <c r="C1848" i="28"/>
  <c r="C1847" i="28"/>
  <c r="C1846" i="28"/>
  <c r="C1845" i="28"/>
  <c r="C1844" i="28"/>
  <c r="C1843" i="28"/>
  <c r="C1842" i="28"/>
  <c r="B1842" i="28"/>
  <c r="C1841" i="28"/>
  <c r="C1840" i="28"/>
  <c r="C1839" i="28"/>
  <c r="C1838" i="28"/>
  <c r="C1837" i="28"/>
  <c r="C1836" i="28"/>
  <c r="C1835" i="28"/>
  <c r="C1834" i="28"/>
  <c r="C1833" i="28"/>
  <c r="C1832" i="28"/>
  <c r="C1831" i="28"/>
  <c r="C1830" i="28"/>
  <c r="C1829" i="28"/>
  <c r="C1828" i="28"/>
  <c r="C1827" i="28"/>
  <c r="C1826" i="28"/>
  <c r="C1825" i="28"/>
  <c r="C1824" i="28"/>
  <c r="C1823" i="28"/>
  <c r="C1822" i="28"/>
  <c r="B1822" i="28"/>
  <c r="C1821" i="28"/>
  <c r="C1820" i="28"/>
  <c r="C1819" i="28"/>
  <c r="C1818" i="28"/>
  <c r="C1817" i="28"/>
  <c r="C1816" i="28"/>
  <c r="C1815" i="28"/>
  <c r="C1814" i="28"/>
  <c r="C1813" i="28"/>
  <c r="C1812" i="28"/>
  <c r="C1811" i="28"/>
  <c r="C1810" i="28"/>
  <c r="C1809" i="28"/>
  <c r="C1808" i="28"/>
  <c r="C1807" i="28"/>
  <c r="C1806" i="28"/>
  <c r="C1805" i="28"/>
  <c r="C1804" i="28"/>
  <c r="C1803" i="28"/>
  <c r="C1802" i="28"/>
  <c r="B1802" i="28"/>
  <c r="C1801" i="28"/>
  <c r="C1800" i="28"/>
  <c r="C1799" i="28"/>
  <c r="C1798" i="28"/>
  <c r="C1797" i="28"/>
  <c r="C1796" i="28"/>
  <c r="C1795" i="28"/>
  <c r="C1794" i="28"/>
  <c r="C1793" i="28"/>
  <c r="C1792" i="28"/>
  <c r="C1791" i="28"/>
  <c r="C1790" i="28"/>
  <c r="C1789" i="28"/>
  <c r="C1788" i="28"/>
  <c r="C1787" i="28"/>
  <c r="C1786" i="28"/>
  <c r="C1785" i="28"/>
  <c r="C1784" i="28"/>
  <c r="C1783" i="28"/>
  <c r="C1782" i="28"/>
  <c r="B1782" i="28"/>
  <c r="C1781" i="28"/>
  <c r="C1780" i="28"/>
  <c r="C1779" i="28"/>
  <c r="C1778" i="28"/>
  <c r="C1777" i="28"/>
  <c r="C1776" i="28"/>
  <c r="C1775" i="28"/>
  <c r="C1774" i="28"/>
  <c r="C1773" i="28"/>
  <c r="C1772" i="28"/>
  <c r="C1771" i="28"/>
  <c r="C1770" i="28"/>
  <c r="C1769" i="28"/>
  <c r="C1768" i="28"/>
  <c r="C1767" i="28"/>
  <c r="C1766" i="28"/>
  <c r="C1765" i="28"/>
  <c r="C1764" i="28"/>
  <c r="C1763" i="28"/>
  <c r="C1762" i="28"/>
  <c r="B1762" i="28"/>
  <c r="C1761" i="28"/>
  <c r="C1760" i="28"/>
  <c r="C1759" i="28"/>
  <c r="C1758" i="28"/>
  <c r="C1757" i="28"/>
  <c r="C1756" i="28"/>
  <c r="C1755" i="28"/>
  <c r="C1754" i="28"/>
  <c r="C1753" i="28"/>
  <c r="C1752" i="28"/>
  <c r="C1751" i="28"/>
  <c r="C1750" i="28"/>
  <c r="C1749" i="28"/>
  <c r="C1748" i="28"/>
  <c r="C1747" i="28"/>
  <c r="C1746" i="28"/>
  <c r="C1745" i="28"/>
  <c r="C1744" i="28"/>
  <c r="C1743" i="28"/>
  <c r="C1742" i="28"/>
  <c r="B1742" i="28"/>
  <c r="C1741" i="28"/>
  <c r="C1740" i="28"/>
  <c r="C1739" i="28"/>
  <c r="C1738" i="28"/>
  <c r="C1737" i="28"/>
  <c r="C1736" i="28"/>
  <c r="C1735" i="28"/>
  <c r="C1734" i="28"/>
  <c r="C1733" i="28"/>
  <c r="C1732" i="28"/>
  <c r="C1731" i="28"/>
  <c r="C1730" i="28"/>
  <c r="C1729" i="28"/>
  <c r="C1728" i="28"/>
  <c r="C1727" i="28"/>
  <c r="C1726" i="28"/>
  <c r="C1725" i="28"/>
  <c r="C1724" i="28"/>
  <c r="C1723" i="28"/>
  <c r="C1722" i="28"/>
  <c r="B1722" i="28"/>
  <c r="C1721" i="28"/>
  <c r="C1720" i="28"/>
  <c r="C1719" i="28"/>
  <c r="C1718" i="28"/>
  <c r="C1717" i="28"/>
  <c r="C1716" i="28"/>
  <c r="C1715" i="28"/>
  <c r="C1714" i="28"/>
  <c r="C1713" i="28"/>
  <c r="C1712" i="28"/>
  <c r="C1711" i="28"/>
  <c r="C1710" i="28"/>
  <c r="C1709" i="28"/>
  <c r="C1708" i="28"/>
  <c r="C1707" i="28"/>
  <c r="C1706" i="28"/>
  <c r="C1705" i="28"/>
  <c r="C1704" i="28"/>
  <c r="C1703" i="28"/>
  <c r="C1702" i="28"/>
  <c r="B1702" i="28"/>
  <c r="C1701" i="28"/>
  <c r="C1700" i="28"/>
  <c r="C1699" i="28"/>
  <c r="C1698" i="28"/>
  <c r="C1697" i="28"/>
  <c r="C1696" i="28"/>
  <c r="C1695" i="28"/>
  <c r="C1694" i="28"/>
  <c r="C1693" i="28"/>
  <c r="C1692" i="28"/>
  <c r="C1691" i="28"/>
  <c r="C1690" i="28"/>
  <c r="C1689" i="28"/>
  <c r="C1688" i="28"/>
  <c r="C1687" i="28"/>
  <c r="C1686" i="28"/>
  <c r="C1685" i="28"/>
  <c r="C1684" i="28"/>
  <c r="C1683" i="28"/>
  <c r="C1682" i="28"/>
  <c r="B1682" i="28"/>
  <c r="C1681" i="28"/>
  <c r="C1680" i="28"/>
  <c r="C1679" i="28"/>
  <c r="C1678" i="28"/>
  <c r="C1677" i="28"/>
  <c r="C1676" i="28"/>
  <c r="C1675" i="28"/>
  <c r="C1674" i="28"/>
  <c r="C1673" i="28"/>
  <c r="C1672" i="28"/>
  <c r="C1671" i="28"/>
  <c r="C1670" i="28"/>
  <c r="C1669" i="28"/>
  <c r="C1668" i="28"/>
  <c r="C1667" i="28"/>
  <c r="C1666" i="28"/>
  <c r="C1665" i="28"/>
  <c r="C1664" i="28"/>
  <c r="C1663" i="28"/>
  <c r="C1662" i="28"/>
  <c r="B1662" i="28"/>
  <c r="C1661" i="28"/>
  <c r="C1660" i="28"/>
  <c r="C1659" i="28"/>
  <c r="C1658" i="28"/>
  <c r="C1657" i="28"/>
  <c r="C1656" i="28"/>
  <c r="C1655" i="28"/>
  <c r="C1654" i="28"/>
  <c r="C1653" i="28"/>
  <c r="C1652" i="28"/>
  <c r="C1651" i="28"/>
  <c r="C1650" i="28"/>
  <c r="C1649" i="28"/>
  <c r="C1648" i="28"/>
  <c r="C1647" i="28"/>
  <c r="C1646" i="28"/>
  <c r="C1645" i="28"/>
  <c r="C1644" i="28"/>
  <c r="C1643" i="28"/>
  <c r="C1642" i="28"/>
  <c r="B1642" i="28"/>
  <c r="C1641" i="28"/>
  <c r="C1640" i="28"/>
  <c r="C1639" i="28"/>
  <c r="C1638" i="28"/>
  <c r="C1637" i="28"/>
  <c r="C1636" i="28"/>
  <c r="C1635" i="28"/>
  <c r="C1634" i="28"/>
  <c r="C1633" i="28"/>
  <c r="C1632" i="28"/>
  <c r="C1631" i="28"/>
  <c r="C1630" i="28"/>
  <c r="C1629" i="28"/>
  <c r="C1628" i="28"/>
  <c r="C1627" i="28"/>
  <c r="C1626" i="28"/>
  <c r="C1625" i="28"/>
  <c r="C1624" i="28"/>
  <c r="C1623" i="28"/>
  <c r="C1622" i="28"/>
  <c r="B1622" i="28"/>
  <c r="C1621" i="28"/>
  <c r="C1620" i="28"/>
  <c r="C1619" i="28"/>
  <c r="C1618" i="28"/>
  <c r="C1617" i="28"/>
  <c r="C1616" i="28"/>
  <c r="C1615" i="28"/>
  <c r="C1614" i="28"/>
  <c r="C1613" i="28"/>
  <c r="C1612" i="28"/>
  <c r="C1611" i="28"/>
  <c r="C1610" i="28"/>
  <c r="C1609" i="28"/>
  <c r="C1608" i="28"/>
  <c r="C1607" i="28"/>
  <c r="C1606" i="28"/>
  <c r="C1605" i="28"/>
  <c r="C1604" i="28"/>
  <c r="C1603" i="28"/>
  <c r="C1602" i="28"/>
  <c r="B1602" i="28"/>
  <c r="C1601" i="28"/>
  <c r="C1600" i="28"/>
  <c r="C1599" i="28"/>
  <c r="C1598" i="28"/>
  <c r="C1597" i="28"/>
  <c r="C1596" i="28"/>
  <c r="C1595" i="28"/>
  <c r="C1594" i="28"/>
  <c r="C1593" i="28"/>
  <c r="C1592" i="28"/>
  <c r="C1591" i="28"/>
  <c r="C1590" i="28"/>
  <c r="C1589" i="28"/>
  <c r="C1588" i="28"/>
  <c r="C1587" i="28"/>
  <c r="C1586" i="28"/>
  <c r="C1585" i="28"/>
  <c r="C1584" i="28"/>
  <c r="C1583" i="28"/>
  <c r="C1582" i="28"/>
  <c r="B1582" i="28"/>
  <c r="C1581" i="28"/>
  <c r="C1580" i="28"/>
  <c r="C1579" i="28"/>
  <c r="C1578" i="28"/>
  <c r="C1577" i="28"/>
  <c r="C1576" i="28"/>
  <c r="C1575" i="28"/>
  <c r="C1574" i="28"/>
  <c r="C1573" i="28"/>
  <c r="C1572" i="28"/>
  <c r="C1571" i="28"/>
  <c r="C1570" i="28"/>
  <c r="C1569" i="28"/>
  <c r="C1568" i="28"/>
  <c r="C1567" i="28"/>
  <c r="C1566" i="28"/>
  <c r="C1565" i="28"/>
  <c r="C1564" i="28"/>
  <c r="C1563" i="28"/>
  <c r="C1562" i="28"/>
  <c r="B1562" i="28"/>
  <c r="C1561" i="28"/>
  <c r="C1560" i="28"/>
  <c r="C1559" i="28"/>
  <c r="C1558" i="28"/>
  <c r="C1557" i="28"/>
  <c r="C1556" i="28"/>
  <c r="C1555" i="28"/>
  <c r="C1554" i="28"/>
  <c r="C1553" i="28"/>
  <c r="C1552" i="28"/>
  <c r="C1551" i="28"/>
  <c r="C1550" i="28"/>
  <c r="C1549" i="28"/>
  <c r="C1548" i="28"/>
  <c r="C1547" i="28"/>
  <c r="C1546" i="28"/>
  <c r="C1545" i="28"/>
  <c r="C1544" i="28"/>
  <c r="C1543" i="28"/>
  <c r="C1542" i="28"/>
  <c r="B1542" i="28"/>
  <c r="C1541" i="28"/>
  <c r="C1540" i="28"/>
  <c r="C1539" i="28"/>
  <c r="C1538" i="28"/>
  <c r="C1537" i="28"/>
  <c r="C1536" i="28"/>
  <c r="C1535" i="28"/>
  <c r="C1534" i="28"/>
  <c r="C1533" i="28"/>
  <c r="C1532" i="28"/>
  <c r="C1531" i="28"/>
  <c r="C1530" i="28"/>
  <c r="C1529" i="28"/>
  <c r="C1528" i="28"/>
  <c r="C1527" i="28"/>
  <c r="C1526" i="28"/>
  <c r="C1525" i="28"/>
  <c r="C1524" i="28"/>
  <c r="C1523" i="28"/>
  <c r="C1522" i="28"/>
  <c r="B1522" i="28"/>
  <c r="C1521" i="28"/>
  <c r="C1520" i="28"/>
  <c r="C1519" i="28"/>
  <c r="C1518" i="28"/>
  <c r="C1517" i="28"/>
  <c r="C1516" i="28"/>
  <c r="C1515" i="28"/>
  <c r="C1514" i="28"/>
  <c r="C1513" i="28"/>
  <c r="C1512" i="28"/>
  <c r="C1511" i="28"/>
  <c r="C1510" i="28"/>
  <c r="C1509" i="28"/>
  <c r="C1508" i="28"/>
  <c r="C1507" i="28"/>
  <c r="C1506" i="28"/>
  <c r="C1505" i="28"/>
  <c r="C1504" i="28"/>
  <c r="C1503" i="28"/>
  <c r="C1502" i="28"/>
  <c r="B1502" i="28"/>
  <c r="C1401" i="28"/>
  <c r="C1400" i="28"/>
  <c r="C1399" i="28"/>
  <c r="C1398" i="28"/>
  <c r="C1397" i="28"/>
  <c r="C1396" i="28"/>
  <c r="C1395" i="28"/>
  <c r="C1394" i="28"/>
  <c r="C1393" i="28"/>
  <c r="C1392" i="28"/>
  <c r="C1391" i="28"/>
  <c r="C1390" i="28"/>
  <c r="C1389" i="28"/>
  <c r="C1388" i="28"/>
  <c r="C1387" i="28"/>
  <c r="C1386" i="28"/>
  <c r="C1385" i="28"/>
  <c r="C1384" i="28"/>
  <c r="C1383" i="28"/>
  <c r="C1382" i="28"/>
  <c r="B1382" i="28"/>
  <c r="C1381" i="28"/>
  <c r="C1380" i="28"/>
  <c r="C1379" i="28"/>
  <c r="C1378" i="28"/>
  <c r="C1377" i="28"/>
  <c r="C1376" i="28"/>
  <c r="C1375" i="28"/>
  <c r="C1374" i="28"/>
  <c r="C1373" i="28"/>
  <c r="C1372" i="28"/>
  <c r="C1371" i="28"/>
  <c r="C1370" i="28"/>
  <c r="C1369" i="28"/>
  <c r="C1368" i="28"/>
  <c r="C1367" i="28"/>
  <c r="C1366" i="28"/>
  <c r="C1365" i="28"/>
  <c r="C1364" i="28"/>
  <c r="C1363" i="28"/>
  <c r="C1362" i="28"/>
  <c r="B1362" i="28"/>
  <c r="C1361" i="28"/>
  <c r="C1360" i="28"/>
  <c r="C1359" i="28"/>
  <c r="C1358" i="28"/>
  <c r="C1357" i="28"/>
  <c r="C1356" i="28"/>
  <c r="C1355" i="28"/>
  <c r="C1354" i="28"/>
  <c r="C1353" i="28"/>
  <c r="C1352" i="28"/>
  <c r="C1351" i="28"/>
  <c r="C1350" i="28"/>
  <c r="C1349" i="28"/>
  <c r="C1348" i="28"/>
  <c r="C1347" i="28"/>
  <c r="C1346" i="28"/>
  <c r="C1345" i="28"/>
  <c r="C1344" i="28"/>
  <c r="C1343" i="28"/>
  <c r="C1342" i="28"/>
  <c r="B1342" i="28"/>
  <c r="C1341" i="28"/>
  <c r="C1340" i="28"/>
  <c r="C1339" i="28"/>
  <c r="C1338" i="28"/>
  <c r="C1337" i="28"/>
  <c r="C1336" i="28"/>
  <c r="C1335" i="28"/>
  <c r="C1334" i="28"/>
  <c r="C1333" i="28"/>
  <c r="C1332" i="28"/>
  <c r="C1331" i="28"/>
  <c r="C1330" i="28"/>
  <c r="C1329" i="28"/>
  <c r="C1328" i="28"/>
  <c r="C1327" i="28"/>
  <c r="C1326" i="28"/>
  <c r="C1325" i="28"/>
  <c r="C1324" i="28"/>
  <c r="C1323" i="28"/>
  <c r="C1322" i="28"/>
  <c r="B1322" i="28"/>
  <c r="C1321" i="28"/>
  <c r="C1320" i="28"/>
  <c r="C1319" i="28"/>
  <c r="C1318" i="28"/>
  <c r="C1317" i="28"/>
  <c r="C1316" i="28"/>
  <c r="C1315" i="28"/>
  <c r="C1314" i="28"/>
  <c r="C1313" i="28"/>
  <c r="C1312" i="28"/>
  <c r="C1311" i="28"/>
  <c r="C1310" i="28"/>
  <c r="C1309" i="28"/>
  <c r="C1308" i="28"/>
  <c r="C1307" i="28"/>
  <c r="C1306" i="28"/>
  <c r="C1305" i="28"/>
  <c r="C1304" i="28"/>
  <c r="C1303" i="28"/>
  <c r="C1302" i="28"/>
  <c r="B1302" i="28"/>
  <c r="C1301" i="28"/>
  <c r="C1300" i="28"/>
  <c r="C1299" i="28"/>
  <c r="C1298" i="28"/>
  <c r="C1297" i="28"/>
  <c r="C1296" i="28"/>
  <c r="C1295" i="28"/>
  <c r="C1294" i="28"/>
  <c r="C1293" i="28"/>
  <c r="C1292" i="28"/>
  <c r="C1291" i="28"/>
  <c r="C1290" i="28"/>
  <c r="C1289" i="28"/>
  <c r="C1288" i="28"/>
  <c r="C1287" i="28"/>
  <c r="C1286" i="28"/>
  <c r="C1285" i="28"/>
  <c r="C1284" i="28"/>
  <c r="C1283" i="28"/>
  <c r="C1282" i="28"/>
  <c r="B1282" i="28"/>
  <c r="C1281" i="28"/>
  <c r="C1280" i="28"/>
  <c r="C1279" i="28"/>
  <c r="C1278" i="28"/>
  <c r="C1277" i="28"/>
  <c r="C1276" i="28"/>
  <c r="C1275" i="28"/>
  <c r="C1274" i="28"/>
  <c r="C1273" i="28"/>
  <c r="C1272" i="28"/>
  <c r="C1271" i="28"/>
  <c r="C1270" i="28"/>
  <c r="C1269" i="28"/>
  <c r="C1268" i="28"/>
  <c r="C1267" i="28"/>
  <c r="C1266" i="28"/>
  <c r="C1265" i="28"/>
  <c r="C1264" i="28"/>
  <c r="C1263" i="28"/>
  <c r="C1262" i="28"/>
  <c r="B1262" i="28"/>
  <c r="C1261" i="28"/>
  <c r="C1260" i="28"/>
  <c r="C1259" i="28"/>
  <c r="C1258" i="28"/>
  <c r="C1257" i="28"/>
  <c r="C1256" i="28"/>
  <c r="C1255" i="28"/>
  <c r="C1254" i="28"/>
  <c r="C1253" i="28"/>
  <c r="C1252" i="28"/>
  <c r="C1251" i="28"/>
  <c r="C1250" i="28"/>
  <c r="C1249" i="28"/>
  <c r="C1248" i="28"/>
  <c r="C1247" i="28"/>
  <c r="C1246" i="28"/>
  <c r="C1245" i="28"/>
  <c r="C1244" i="28"/>
  <c r="C1243" i="28"/>
  <c r="C1242" i="28"/>
  <c r="B1242" i="28"/>
  <c r="C1241" i="28"/>
  <c r="C1240" i="28"/>
  <c r="C1239" i="28"/>
  <c r="C1238" i="28"/>
  <c r="C1237" i="28"/>
  <c r="C1236" i="28"/>
  <c r="C1235" i="28"/>
  <c r="C1234" i="28"/>
  <c r="C1233" i="28"/>
  <c r="C1232" i="28"/>
  <c r="C1231" i="28"/>
  <c r="C1230" i="28"/>
  <c r="C1229" i="28"/>
  <c r="C1228" i="28"/>
  <c r="C1227" i="28"/>
  <c r="C1226" i="28"/>
  <c r="C1225" i="28"/>
  <c r="C1224" i="28"/>
  <c r="C1223" i="28"/>
  <c r="C1222" i="28"/>
  <c r="B1222" i="28"/>
  <c r="C1221" i="28"/>
  <c r="C1220" i="28"/>
  <c r="C1219" i="28"/>
  <c r="C1218" i="28"/>
  <c r="C1217" i="28"/>
  <c r="C1216" i="28"/>
  <c r="C1215" i="28"/>
  <c r="C1214" i="28"/>
  <c r="C1213" i="28"/>
  <c r="C1212" i="28"/>
  <c r="C1211" i="28"/>
  <c r="C1210" i="28"/>
  <c r="C1209" i="28"/>
  <c r="C1208" i="28"/>
  <c r="C1207" i="28"/>
  <c r="C1206" i="28"/>
  <c r="C1205" i="28"/>
  <c r="C1204" i="28"/>
  <c r="C1203" i="28"/>
  <c r="C1202" i="28"/>
  <c r="B1202" i="28"/>
  <c r="C1201" i="28"/>
  <c r="C1200" i="28"/>
  <c r="C1199" i="28"/>
  <c r="C1198" i="28"/>
  <c r="C1197" i="28"/>
  <c r="C1196" i="28"/>
  <c r="C1195" i="28"/>
  <c r="C1194" i="28"/>
  <c r="C1193" i="28"/>
  <c r="C1192" i="28"/>
  <c r="C1191" i="28"/>
  <c r="C1190" i="28"/>
  <c r="C1189" i="28"/>
  <c r="C1188" i="28"/>
  <c r="C1187" i="28"/>
  <c r="C1186" i="28"/>
  <c r="C1185" i="28"/>
  <c r="C1184" i="28"/>
  <c r="C1183" i="28"/>
  <c r="C1182" i="28"/>
  <c r="B1182" i="28"/>
  <c r="C1181" i="28"/>
  <c r="C1180" i="28"/>
  <c r="C1179" i="28"/>
  <c r="C1178" i="28"/>
  <c r="C1177" i="28"/>
  <c r="C1176" i="28"/>
  <c r="C1175" i="28"/>
  <c r="C1174" i="28"/>
  <c r="C1173" i="28"/>
  <c r="C1172" i="28"/>
  <c r="C1171" i="28"/>
  <c r="C1170" i="28"/>
  <c r="C1169" i="28"/>
  <c r="C1168" i="28"/>
  <c r="C1167" i="28"/>
  <c r="C1166" i="28"/>
  <c r="C1165" i="28"/>
  <c r="C1164" i="28"/>
  <c r="C1163" i="28"/>
  <c r="C1162" i="28"/>
  <c r="B1162" i="28"/>
  <c r="C1161" i="28"/>
  <c r="C1160" i="28"/>
  <c r="C1159" i="28"/>
  <c r="C1158" i="28"/>
  <c r="C1157" i="28"/>
  <c r="C1156" i="28"/>
  <c r="C1155" i="28"/>
  <c r="C1154" i="28"/>
  <c r="C1153" i="28"/>
  <c r="C1152" i="28"/>
  <c r="C1151" i="28"/>
  <c r="C1150" i="28"/>
  <c r="C1149" i="28"/>
  <c r="C1148" i="28"/>
  <c r="C1147" i="28"/>
  <c r="C1146" i="28"/>
  <c r="C1145" i="28"/>
  <c r="C1144" i="28"/>
  <c r="C1143" i="28"/>
  <c r="C1142" i="28"/>
  <c r="B1142" i="28"/>
  <c r="C1141" i="28"/>
  <c r="C1140" i="28"/>
  <c r="C1139" i="28"/>
  <c r="C1138" i="28"/>
  <c r="C1137" i="28"/>
  <c r="C1136" i="28"/>
  <c r="C1135" i="28"/>
  <c r="C1134" i="28"/>
  <c r="C1133" i="28"/>
  <c r="C1132" i="28"/>
  <c r="C1131" i="28"/>
  <c r="C1130" i="28"/>
  <c r="C1129" i="28"/>
  <c r="C1128" i="28"/>
  <c r="C1127" i="28"/>
  <c r="C1126" i="28"/>
  <c r="C1125" i="28"/>
  <c r="C1124" i="28"/>
  <c r="C1123" i="28"/>
  <c r="C1122" i="28"/>
  <c r="B1122" i="28"/>
  <c r="C1121" i="28"/>
  <c r="C1120" i="28"/>
  <c r="C1119" i="28"/>
  <c r="C1118" i="28"/>
  <c r="C1117" i="28"/>
  <c r="C1116" i="28"/>
  <c r="C1115" i="28"/>
  <c r="C1114" i="28"/>
  <c r="C1113" i="28"/>
  <c r="C1112" i="28"/>
  <c r="C1111" i="28"/>
  <c r="C1110" i="28"/>
  <c r="C1109" i="28"/>
  <c r="C1108" i="28"/>
  <c r="C1107" i="28"/>
  <c r="C1106" i="28"/>
  <c r="C1105" i="28"/>
  <c r="C1104" i="28"/>
  <c r="C1103" i="28"/>
  <c r="C1102" i="28"/>
  <c r="B1102" i="28"/>
  <c r="C1101" i="28"/>
  <c r="C1100" i="28"/>
  <c r="C1099" i="28"/>
  <c r="C1098" i="28"/>
  <c r="C1097" i="28"/>
  <c r="C1096" i="28"/>
  <c r="C1095" i="28"/>
  <c r="C1094" i="28"/>
  <c r="C1093" i="28"/>
  <c r="C1092" i="28"/>
  <c r="C1091" i="28"/>
  <c r="C1090" i="28"/>
  <c r="C1089" i="28"/>
  <c r="C1088" i="28"/>
  <c r="C1087" i="28"/>
  <c r="C1086" i="28"/>
  <c r="C1085" i="28"/>
  <c r="C1084" i="28"/>
  <c r="C1083" i="28"/>
  <c r="C1082" i="28"/>
  <c r="B1082" i="28"/>
  <c r="C1081" i="28"/>
  <c r="C1080" i="28"/>
  <c r="C1079" i="28"/>
  <c r="C1078" i="28"/>
  <c r="C1077" i="28"/>
  <c r="C1076" i="28"/>
  <c r="C1075" i="28"/>
  <c r="C1074" i="28"/>
  <c r="C1073" i="28"/>
  <c r="C1072" i="28"/>
  <c r="C1071" i="28"/>
  <c r="C1070" i="28"/>
  <c r="C1069" i="28"/>
  <c r="C1068" i="28"/>
  <c r="C1067" i="28"/>
  <c r="C1066" i="28"/>
  <c r="C1065" i="28"/>
  <c r="C1064" i="28"/>
  <c r="C1063" i="28"/>
  <c r="C1062" i="28"/>
  <c r="B1062" i="28"/>
  <c r="C1061" i="28"/>
  <c r="C1060" i="28"/>
  <c r="C1059" i="28"/>
  <c r="C1058" i="28"/>
  <c r="C1057" i="28"/>
  <c r="C1056" i="28"/>
  <c r="C1055" i="28"/>
  <c r="C1054" i="28"/>
  <c r="C1053" i="28"/>
  <c r="C1052" i="28"/>
  <c r="C1051" i="28"/>
  <c r="C1050" i="28"/>
  <c r="C1049" i="28"/>
  <c r="C1048" i="28"/>
  <c r="C1047" i="28"/>
  <c r="C1046" i="28"/>
  <c r="C1045" i="28"/>
  <c r="C1044" i="28"/>
  <c r="C1043" i="28"/>
  <c r="C1042" i="28"/>
  <c r="B1042" i="28"/>
  <c r="C1041" i="28"/>
  <c r="C1040" i="28"/>
  <c r="C1039" i="28"/>
  <c r="C1038" i="28"/>
  <c r="C1037" i="28"/>
  <c r="C1036" i="28"/>
  <c r="C1035" i="28"/>
  <c r="C1034" i="28"/>
  <c r="C1033" i="28"/>
  <c r="C1032" i="28"/>
  <c r="C1031" i="28"/>
  <c r="C1030" i="28"/>
  <c r="C1029" i="28"/>
  <c r="C1028" i="28"/>
  <c r="C1027" i="28"/>
  <c r="C1026" i="28"/>
  <c r="C1025" i="28"/>
  <c r="C1024" i="28"/>
  <c r="C1023" i="28"/>
  <c r="C1022" i="28"/>
  <c r="B1022" i="28"/>
  <c r="C1021" i="28"/>
  <c r="C1020" i="28"/>
  <c r="C1019" i="28"/>
  <c r="C1018" i="28"/>
  <c r="C1017" i="28"/>
  <c r="C1016" i="28"/>
  <c r="C1015" i="28"/>
  <c r="C1014" i="28"/>
  <c r="C1013" i="28"/>
  <c r="C1012" i="28"/>
  <c r="C1011" i="28"/>
  <c r="C1010" i="28"/>
  <c r="C1009" i="28"/>
  <c r="C1008" i="28"/>
  <c r="C1007" i="28"/>
  <c r="C1006" i="28"/>
  <c r="C1005" i="28"/>
  <c r="C1004" i="28"/>
  <c r="C1003" i="28"/>
  <c r="C1002" i="28"/>
  <c r="B1002" i="28"/>
  <c r="C901" i="28"/>
  <c r="C900" i="28"/>
  <c r="C899" i="28"/>
  <c r="C898" i="28"/>
  <c r="C897" i="28"/>
  <c r="C896" i="28"/>
  <c r="C895" i="28"/>
  <c r="C894" i="28"/>
  <c r="C893" i="28"/>
  <c r="C892" i="28"/>
  <c r="C891" i="28"/>
  <c r="C890" i="28"/>
  <c r="C889" i="28"/>
  <c r="C888" i="28"/>
  <c r="C887" i="28"/>
  <c r="C886" i="28"/>
  <c r="C885" i="28"/>
  <c r="C884" i="28"/>
  <c r="C883" i="28"/>
  <c r="C882" i="28"/>
  <c r="B882" i="28"/>
  <c r="C881" i="28"/>
  <c r="C880" i="28"/>
  <c r="C879" i="28"/>
  <c r="C878" i="28"/>
  <c r="C877" i="28"/>
  <c r="C876" i="28"/>
  <c r="C875" i="28"/>
  <c r="C874" i="28"/>
  <c r="C873" i="28"/>
  <c r="C872" i="28"/>
  <c r="C871" i="28"/>
  <c r="C870" i="28"/>
  <c r="C869" i="28"/>
  <c r="C868" i="28"/>
  <c r="C867" i="28"/>
  <c r="C866" i="28"/>
  <c r="C865" i="28"/>
  <c r="C864" i="28"/>
  <c r="C863" i="28"/>
  <c r="C862" i="28"/>
  <c r="B862" i="28"/>
  <c r="C861" i="28"/>
  <c r="C860" i="28"/>
  <c r="C859" i="28"/>
  <c r="C858" i="28"/>
  <c r="C857" i="28"/>
  <c r="C856" i="28"/>
  <c r="C855" i="28"/>
  <c r="C854" i="28"/>
  <c r="C853" i="28"/>
  <c r="C852" i="28"/>
  <c r="C851" i="28"/>
  <c r="C850" i="28"/>
  <c r="C849" i="28"/>
  <c r="C848" i="28"/>
  <c r="C847" i="28"/>
  <c r="C846" i="28"/>
  <c r="C845" i="28"/>
  <c r="C844" i="28"/>
  <c r="C843" i="28"/>
  <c r="C842" i="28"/>
  <c r="B842" i="28"/>
  <c r="C841" i="28"/>
  <c r="C840" i="28"/>
  <c r="C839" i="28"/>
  <c r="C838" i="28"/>
  <c r="C837" i="28"/>
  <c r="C836" i="28"/>
  <c r="C835" i="28"/>
  <c r="C834" i="28"/>
  <c r="C833" i="28"/>
  <c r="C832" i="28"/>
  <c r="C831" i="28"/>
  <c r="C830" i="28"/>
  <c r="C829" i="28"/>
  <c r="C828" i="28"/>
  <c r="C827" i="28"/>
  <c r="C826" i="28"/>
  <c r="C825" i="28"/>
  <c r="C824" i="28"/>
  <c r="C823" i="28"/>
  <c r="C822" i="28"/>
  <c r="B822" i="28"/>
  <c r="C821" i="28"/>
  <c r="C820" i="28"/>
  <c r="C819" i="28"/>
  <c r="C818" i="28"/>
  <c r="C817" i="28"/>
  <c r="C816" i="28"/>
  <c r="C815" i="28"/>
  <c r="C814" i="28"/>
  <c r="C813" i="28"/>
  <c r="C812" i="28"/>
  <c r="C811" i="28"/>
  <c r="C810" i="28"/>
  <c r="C809" i="28"/>
  <c r="C808" i="28"/>
  <c r="C807" i="28"/>
  <c r="C806" i="28"/>
  <c r="C805" i="28"/>
  <c r="C804" i="28"/>
  <c r="C803" i="28"/>
  <c r="C802" i="28"/>
  <c r="B802" i="28"/>
  <c r="C801" i="28"/>
  <c r="C800" i="28"/>
  <c r="C799" i="28"/>
  <c r="C798" i="28"/>
  <c r="C797" i="28"/>
  <c r="C796" i="28"/>
  <c r="C795" i="28"/>
  <c r="C794" i="28"/>
  <c r="C793" i="28"/>
  <c r="C792" i="28"/>
  <c r="C791" i="28"/>
  <c r="C790" i="28"/>
  <c r="C789" i="28"/>
  <c r="C788" i="28"/>
  <c r="C787" i="28"/>
  <c r="C786" i="28"/>
  <c r="C785" i="28"/>
  <c r="C784" i="28"/>
  <c r="C783" i="28"/>
  <c r="C782" i="28"/>
  <c r="B782" i="28"/>
  <c r="C781" i="28"/>
  <c r="C780" i="28"/>
  <c r="C779" i="28"/>
  <c r="C778" i="28"/>
  <c r="C777" i="28"/>
  <c r="C776" i="28"/>
  <c r="C775" i="28"/>
  <c r="C774" i="28"/>
  <c r="C773" i="28"/>
  <c r="C772" i="28"/>
  <c r="C771" i="28"/>
  <c r="C770" i="28"/>
  <c r="C769" i="28"/>
  <c r="C768" i="28"/>
  <c r="C767" i="28"/>
  <c r="C766" i="28"/>
  <c r="C765" i="28"/>
  <c r="C764" i="28"/>
  <c r="C763" i="28"/>
  <c r="C762" i="28"/>
  <c r="B762" i="28"/>
  <c r="C761" i="28"/>
  <c r="C760" i="28"/>
  <c r="C759" i="28"/>
  <c r="C758" i="28"/>
  <c r="C757" i="28"/>
  <c r="C756" i="28"/>
  <c r="C755" i="28"/>
  <c r="C754" i="28"/>
  <c r="C753" i="28"/>
  <c r="C752" i="28"/>
  <c r="C751" i="28"/>
  <c r="C750" i="28"/>
  <c r="C749" i="28"/>
  <c r="C748" i="28"/>
  <c r="C747" i="28"/>
  <c r="C746" i="28"/>
  <c r="C745" i="28"/>
  <c r="C744" i="28"/>
  <c r="C743" i="28"/>
  <c r="C742" i="28"/>
  <c r="B742" i="28"/>
  <c r="C741" i="28"/>
  <c r="C740" i="28"/>
  <c r="C739" i="28"/>
  <c r="C738" i="28"/>
  <c r="C737" i="28"/>
  <c r="C736" i="28"/>
  <c r="C735" i="28"/>
  <c r="C734" i="28"/>
  <c r="C733" i="28"/>
  <c r="C732" i="28"/>
  <c r="C731" i="28"/>
  <c r="C730" i="28"/>
  <c r="C729" i="28"/>
  <c r="C728" i="28"/>
  <c r="C727" i="28"/>
  <c r="C726" i="28"/>
  <c r="C725" i="28"/>
  <c r="C724" i="28"/>
  <c r="C723" i="28"/>
  <c r="C722" i="28"/>
  <c r="B722" i="28"/>
  <c r="C721" i="28"/>
  <c r="C720" i="28"/>
  <c r="C719" i="28"/>
  <c r="C718" i="28"/>
  <c r="C717" i="28"/>
  <c r="C716" i="28"/>
  <c r="C715" i="28"/>
  <c r="C714" i="28"/>
  <c r="C713" i="28"/>
  <c r="C712" i="28"/>
  <c r="C711" i="28"/>
  <c r="C710" i="28"/>
  <c r="C709" i="28"/>
  <c r="C708" i="28"/>
  <c r="C707" i="28"/>
  <c r="C706" i="28"/>
  <c r="C705" i="28"/>
  <c r="C704" i="28"/>
  <c r="C703" i="28"/>
  <c r="C702" i="28"/>
  <c r="B702" i="28"/>
  <c r="C701" i="28"/>
  <c r="C700" i="28"/>
  <c r="C699" i="28"/>
  <c r="C698" i="28"/>
  <c r="C697" i="28"/>
  <c r="C696" i="28"/>
  <c r="C695" i="28"/>
  <c r="C694" i="28"/>
  <c r="C693" i="28"/>
  <c r="C692" i="28"/>
  <c r="C691" i="28"/>
  <c r="C690" i="28"/>
  <c r="C689" i="28"/>
  <c r="C688" i="28"/>
  <c r="C687" i="28"/>
  <c r="C686" i="28"/>
  <c r="C685" i="28"/>
  <c r="C684" i="28"/>
  <c r="C683" i="28"/>
  <c r="C682" i="28"/>
  <c r="B682" i="28"/>
  <c r="C681" i="28"/>
  <c r="C680" i="28"/>
  <c r="C679" i="28"/>
  <c r="C678" i="28"/>
  <c r="C677" i="28"/>
  <c r="C676" i="28"/>
  <c r="C675" i="28"/>
  <c r="C674" i="28"/>
  <c r="C673" i="28"/>
  <c r="C672" i="28"/>
  <c r="C671" i="28"/>
  <c r="C670" i="28"/>
  <c r="C669" i="28"/>
  <c r="C668" i="28"/>
  <c r="C667" i="28"/>
  <c r="C666" i="28"/>
  <c r="C665" i="28"/>
  <c r="C664" i="28"/>
  <c r="C663" i="28"/>
  <c r="C662" i="28"/>
  <c r="B662" i="28"/>
  <c r="C661" i="28"/>
  <c r="C660" i="28"/>
  <c r="C659" i="28"/>
  <c r="C658" i="28"/>
  <c r="C657" i="28"/>
  <c r="C656" i="28"/>
  <c r="C655" i="28"/>
  <c r="C654" i="28"/>
  <c r="C653" i="28"/>
  <c r="C652" i="28"/>
  <c r="C651" i="28"/>
  <c r="C650" i="28"/>
  <c r="C649" i="28"/>
  <c r="C648" i="28"/>
  <c r="C647" i="28"/>
  <c r="C646" i="28"/>
  <c r="C645" i="28"/>
  <c r="C644" i="28"/>
  <c r="C643" i="28"/>
  <c r="C642" i="28"/>
  <c r="B642" i="28"/>
  <c r="C641" i="28"/>
  <c r="C640" i="28"/>
  <c r="C639" i="28"/>
  <c r="C638" i="28"/>
  <c r="C637" i="28"/>
  <c r="C636" i="28"/>
  <c r="C635" i="28"/>
  <c r="C634" i="28"/>
  <c r="C633" i="28"/>
  <c r="C632" i="28"/>
  <c r="C631" i="28"/>
  <c r="C630" i="28"/>
  <c r="C629" i="28"/>
  <c r="C628" i="28"/>
  <c r="C627" i="28"/>
  <c r="C626" i="28"/>
  <c r="C625" i="28"/>
  <c r="C624" i="28"/>
  <c r="C623" i="28"/>
  <c r="C622" i="28"/>
  <c r="B622" i="28"/>
  <c r="C621" i="28"/>
  <c r="C620" i="28"/>
  <c r="C619" i="28"/>
  <c r="C618" i="28"/>
  <c r="C617" i="28"/>
  <c r="C616" i="28"/>
  <c r="C615" i="28"/>
  <c r="C614" i="28"/>
  <c r="C613" i="28"/>
  <c r="C612" i="28"/>
  <c r="C611" i="28"/>
  <c r="C610" i="28"/>
  <c r="C609" i="28"/>
  <c r="C608" i="28"/>
  <c r="C607" i="28"/>
  <c r="C606" i="28"/>
  <c r="C605" i="28"/>
  <c r="C604" i="28"/>
  <c r="C603" i="28"/>
  <c r="C602" i="28"/>
  <c r="B602" i="28"/>
  <c r="C601" i="28"/>
  <c r="C600" i="28"/>
  <c r="C599" i="28"/>
  <c r="C598" i="28"/>
  <c r="C597" i="28"/>
  <c r="C596" i="28"/>
  <c r="C595" i="28"/>
  <c r="C594" i="28"/>
  <c r="C593" i="28"/>
  <c r="C592" i="28"/>
  <c r="C591" i="28"/>
  <c r="C590" i="28"/>
  <c r="C589" i="28"/>
  <c r="C588" i="28"/>
  <c r="C587" i="28"/>
  <c r="C586" i="28"/>
  <c r="C585" i="28"/>
  <c r="C584" i="28"/>
  <c r="C583" i="28"/>
  <c r="C582" i="28"/>
  <c r="B582" i="28"/>
  <c r="C581" i="28"/>
  <c r="C580" i="28"/>
  <c r="C579" i="28"/>
  <c r="C578" i="28"/>
  <c r="C577" i="28"/>
  <c r="C576" i="28"/>
  <c r="C575" i="28"/>
  <c r="C574" i="28"/>
  <c r="C573" i="28"/>
  <c r="C572" i="28"/>
  <c r="C571" i="28"/>
  <c r="C570" i="28"/>
  <c r="C569" i="28"/>
  <c r="C568" i="28"/>
  <c r="C567" i="28"/>
  <c r="C566" i="28"/>
  <c r="C565" i="28"/>
  <c r="C564" i="28"/>
  <c r="C563" i="28"/>
  <c r="C562" i="28"/>
  <c r="B562" i="28"/>
  <c r="C561" i="28"/>
  <c r="C560" i="28"/>
  <c r="C559" i="28"/>
  <c r="C558" i="28"/>
  <c r="C557" i="28"/>
  <c r="C556" i="28"/>
  <c r="C555" i="28"/>
  <c r="C554" i="28"/>
  <c r="C553" i="28"/>
  <c r="C552" i="28"/>
  <c r="C551" i="28"/>
  <c r="C550" i="28"/>
  <c r="C549" i="28"/>
  <c r="C548" i="28"/>
  <c r="C547" i="28"/>
  <c r="C546" i="28"/>
  <c r="C545" i="28"/>
  <c r="C544" i="28"/>
  <c r="C543" i="28"/>
  <c r="C542" i="28"/>
  <c r="B542" i="28"/>
  <c r="C541" i="28"/>
  <c r="C540" i="28"/>
  <c r="C539" i="28"/>
  <c r="C538" i="28"/>
  <c r="C537" i="28"/>
  <c r="C536" i="28"/>
  <c r="C535" i="28"/>
  <c r="C534" i="28"/>
  <c r="C533" i="28"/>
  <c r="C532" i="28"/>
  <c r="C531" i="28"/>
  <c r="C530" i="28"/>
  <c r="C529" i="28"/>
  <c r="C528" i="28"/>
  <c r="C527" i="28"/>
  <c r="C526" i="28"/>
  <c r="C525" i="28"/>
  <c r="C524" i="28"/>
  <c r="C523" i="28"/>
  <c r="C522" i="28"/>
  <c r="B522" i="28"/>
  <c r="C521" i="28"/>
  <c r="C520" i="28"/>
  <c r="C519" i="28"/>
  <c r="C518" i="28"/>
  <c r="C517" i="28"/>
  <c r="C516" i="28"/>
  <c r="C515" i="28"/>
  <c r="C514" i="28"/>
  <c r="C513" i="28"/>
  <c r="C512" i="28"/>
  <c r="C511" i="28"/>
  <c r="C510" i="28"/>
  <c r="C509" i="28"/>
  <c r="C508" i="28"/>
  <c r="C507" i="28"/>
  <c r="C506" i="28"/>
  <c r="C505" i="28"/>
  <c r="C504" i="28"/>
  <c r="C503" i="28"/>
  <c r="C502" i="28"/>
  <c r="B502" i="28"/>
  <c r="B382" i="28"/>
  <c r="B362" i="28"/>
  <c r="B342" i="28"/>
  <c r="B322" i="28"/>
  <c r="B302" i="28"/>
  <c r="B282" i="28"/>
  <c r="B262" i="28"/>
  <c r="B242" i="28"/>
  <c r="B222" i="28"/>
  <c r="B202" i="28"/>
  <c r="B182" i="28"/>
  <c r="B162" i="28"/>
  <c r="B142" i="28"/>
  <c r="B122" i="28"/>
  <c r="B102" i="28"/>
  <c r="B82" i="28"/>
  <c r="B62" i="28"/>
  <c r="B42" i="28"/>
  <c r="B22" i="28"/>
  <c r="C401" i="28"/>
  <c r="C400" i="28"/>
  <c r="C399" i="28"/>
  <c r="C398" i="28"/>
  <c r="C397" i="28"/>
  <c r="C396" i="28"/>
  <c r="C395" i="28"/>
  <c r="C394" i="28"/>
  <c r="C393" i="28"/>
  <c r="C392" i="28"/>
  <c r="C391" i="28"/>
  <c r="C390" i="28"/>
  <c r="C389" i="28"/>
  <c r="C388" i="28"/>
  <c r="C387" i="28"/>
  <c r="C386" i="28"/>
  <c r="C385" i="28"/>
  <c r="C384" i="28"/>
  <c r="C383" i="28"/>
  <c r="C382" i="28"/>
  <c r="C381" i="28"/>
  <c r="C380" i="28"/>
  <c r="C379" i="28"/>
  <c r="C378" i="28"/>
  <c r="C377" i="28"/>
  <c r="C376" i="28"/>
  <c r="C375" i="28"/>
  <c r="C374" i="28"/>
  <c r="C373" i="28"/>
  <c r="C372" i="28"/>
  <c r="C371" i="28"/>
  <c r="C370" i="28"/>
  <c r="C369" i="28"/>
  <c r="C368" i="28"/>
  <c r="C367" i="28"/>
  <c r="C366" i="28"/>
  <c r="C365" i="28"/>
  <c r="C364" i="28"/>
  <c r="C363" i="28"/>
  <c r="C362" i="28"/>
  <c r="C361" i="28"/>
  <c r="C360" i="28"/>
  <c r="C359" i="28"/>
  <c r="C358" i="28"/>
  <c r="C357" i="28"/>
  <c r="C356" i="28"/>
  <c r="C355" i="28"/>
  <c r="C354" i="28"/>
  <c r="C353" i="28"/>
  <c r="C352" i="28"/>
  <c r="C351" i="28"/>
  <c r="C350" i="28"/>
  <c r="C349" i="28"/>
  <c r="C348" i="28"/>
  <c r="C347" i="28"/>
  <c r="C346" i="28"/>
  <c r="C345" i="28"/>
  <c r="C344" i="28"/>
  <c r="C343" i="28"/>
  <c r="C342" i="28"/>
  <c r="C341" i="28"/>
  <c r="C340" i="28"/>
  <c r="C339" i="28"/>
  <c r="C338" i="28"/>
  <c r="C337" i="28"/>
  <c r="C336" i="28"/>
  <c r="C335" i="28"/>
  <c r="C334" i="28"/>
  <c r="C333" i="28"/>
  <c r="C332" i="28"/>
  <c r="C331" i="28"/>
  <c r="C330" i="28"/>
  <c r="C329" i="28"/>
  <c r="C328" i="28"/>
  <c r="C327" i="28"/>
  <c r="C326" i="28"/>
  <c r="C325" i="28"/>
  <c r="C324" i="28"/>
  <c r="C323" i="28"/>
  <c r="C322" i="28"/>
  <c r="C321" i="28"/>
  <c r="C320" i="28"/>
  <c r="C319" i="28"/>
  <c r="C318" i="28"/>
  <c r="C317" i="28"/>
  <c r="C316" i="28"/>
  <c r="C315" i="28"/>
  <c r="C314" i="28"/>
  <c r="C313" i="28"/>
  <c r="C312" i="28"/>
  <c r="C311" i="28"/>
  <c r="C310" i="28"/>
  <c r="C309" i="28"/>
  <c r="C308" i="28"/>
  <c r="C307" i="28"/>
  <c r="C306" i="28"/>
  <c r="C305" i="28"/>
  <c r="C304" i="28"/>
  <c r="C303" i="28"/>
  <c r="C302" i="28"/>
  <c r="C301" i="28"/>
  <c r="C300" i="28"/>
  <c r="C299" i="28"/>
  <c r="C298" i="28"/>
  <c r="C297" i="28"/>
  <c r="C296" i="28"/>
  <c r="C295" i="28"/>
  <c r="C294" i="28"/>
  <c r="C293" i="28"/>
  <c r="C292" i="28"/>
  <c r="C291" i="28"/>
  <c r="C290" i="28"/>
  <c r="C289" i="28"/>
  <c r="C288" i="28"/>
  <c r="C287" i="28"/>
  <c r="C286" i="28"/>
  <c r="C285" i="28"/>
  <c r="C284" i="28"/>
  <c r="C283" i="28"/>
  <c r="C282" i="28"/>
  <c r="C281" i="28"/>
  <c r="C280" i="28"/>
  <c r="C279" i="28"/>
  <c r="C278" i="28"/>
  <c r="C277" i="28"/>
  <c r="C276" i="28"/>
  <c r="C275" i="28"/>
  <c r="C274" i="28"/>
  <c r="C273" i="28"/>
  <c r="C272" i="28"/>
  <c r="C271" i="28"/>
  <c r="C270" i="28"/>
  <c r="C269" i="28"/>
  <c r="C268" i="28"/>
  <c r="C267" i="28"/>
  <c r="C266" i="28"/>
  <c r="C265" i="28"/>
  <c r="C264" i="28"/>
  <c r="C263" i="28"/>
  <c r="C262" i="28"/>
  <c r="C261" i="28"/>
  <c r="C260" i="28"/>
  <c r="C259" i="28"/>
  <c r="C258" i="28"/>
  <c r="C257" i="28"/>
  <c r="C256" i="28"/>
  <c r="C255" i="28"/>
  <c r="C254" i="28"/>
  <c r="C253" i="28"/>
  <c r="C252" i="28"/>
  <c r="C251" i="28"/>
  <c r="C250" i="28"/>
  <c r="C249" i="28"/>
  <c r="C248" i="28"/>
  <c r="C247" i="28"/>
  <c r="C246" i="28"/>
  <c r="C245" i="28"/>
  <c r="C244" i="28"/>
  <c r="C243" i="28"/>
  <c r="C242" i="28"/>
  <c r="C241" i="28"/>
  <c r="C240" i="28"/>
  <c r="C239" i="28"/>
  <c r="C238" i="28"/>
  <c r="C237" i="28"/>
  <c r="C236" i="28"/>
  <c r="C235" i="28"/>
  <c r="C234" i="28"/>
  <c r="C233" i="28"/>
  <c r="C232" i="28"/>
  <c r="C231" i="28"/>
  <c r="C230" i="28"/>
  <c r="C229" i="28"/>
  <c r="C228" i="28"/>
  <c r="C227" i="28"/>
  <c r="C226" i="28"/>
  <c r="C225" i="28"/>
  <c r="C224" i="28"/>
  <c r="C223" i="28"/>
  <c r="C222" i="28"/>
  <c r="C221" i="28"/>
  <c r="C220" i="28"/>
  <c r="C219" i="28"/>
  <c r="C218" i="28"/>
  <c r="C217" i="28"/>
  <c r="C216" i="28"/>
  <c r="C215" i="28"/>
  <c r="C214" i="28"/>
  <c r="C213" i="28"/>
  <c r="C212" i="28"/>
  <c r="C211" i="28"/>
  <c r="C210" i="28"/>
  <c r="C209" i="28"/>
  <c r="C208" i="28"/>
  <c r="C207" i="28"/>
  <c r="C206" i="28"/>
  <c r="C205" i="28"/>
  <c r="C204" i="28"/>
  <c r="C203" i="28"/>
  <c r="C202" i="28"/>
  <c r="C201" i="28"/>
  <c r="C200" i="28"/>
  <c r="C199" i="28"/>
  <c r="C198" i="28"/>
  <c r="C197" i="28"/>
  <c r="C196" i="28"/>
  <c r="C195" i="28"/>
  <c r="C194" i="28"/>
  <c r="C193" i="28"/>
  <c r="C192" i="28"/>
  <c r="C191" i="28"/>
  <c r="C190" i="28"/>
  <c r="C189" i="28"/>
  <c r="C188" i="28"/>
  <c r="C187" i="28"/>
  <c r="C186" i="28"/>
  <c r="C185" i="28"/>
  <c r="C184" i="28"/>
  <c r="C183" i="28"/>
  <c r="C182" i="28"/>
  <c r="C181" i="28"/>
  <c r="C180" i="28"/>
  <c r="C179" i="28"/>
  <c r="C178" i="28"/>
  <c r="C177" i="28"/>
  <c r="C176" i="28"/>
  <c r="C175" i="28"/>
  <c r="C174" i="28"/>
  <c r="C173" i="28"/>
  <c r="C172" i="28"/>
  <c r="C171" i="28"/>
  <c r="C170" i="28"/>
  <c r="C169" i="28"/>
  <c r="C168" i="28"/>
  <c r="C167" i="28"/>
  <c r="C166" i="28"/>
  <c r="C165" i="28"/>
  <c r="C164" i="28"/>
  <c r="C163" i="28"/>
  <c r="C162" i="28"/>
  <c r="C161" i="28"/>
  <c r="C160" i="28"/>
  <c r="C159" i="28"/>
  <c r="C158" i="28"/>
  <c r="C157" i="28"/>
  <c r="C156" i="28"/>
  <c r="C155" i="28"/>
  <c r="C154" i="28"/>
  <c r="C153" i="28"/>
  <c r="C152" i="28"/>
  <c r="C151" i="28"/>
  <c r="C150" i="28"/>
  <c r="C149" i="28"/>
  <c r="C148" i="28"/>
  <c r="C147" i="28"/>
  <c r="C146" i="28"/>
  <c r="C145" i="28"/>
  <c r="C144" i="28"/>
  <c r="C143" i="28"/>
  <c r="C142" i="28"/>
  <c r="C141" i="28"/>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B2" i="28"/>
  <c r="C21" i="28"/>
  <c r="C20" i="28"/>
  <c r="C19" i="28"/>
  <c r="C18" i="28"/>
  <c r="C17" i="28"/>
  <c r="C16" i="28"/>
  <c r="C15" i="28"/>
  <c r="C14" i="28"/>
  <c r="C11" i="28"/>
  <c r="C10" i="28"/>
  <c r="C9" i="28"/>
  <c r="C8" i="28"/>
  <c r="C7" i="28"/>
  <c r="C6" i="28"/>
  <c r="C5" i="28"/>
  <c r="C4" i="28"/>
  <c r="C3" i="28"/>
  <c r="C2" i="28"/>
  <c r="E27" i="43" l="1"/>
  <c r="E11" i="59"/>
  <c r="E7" i="9"/>
  <c r="D5" i="59"/>
  <c r="E107" i="9"/>
  <c r="D14" i="59"/>
  <c r="E87" i="49"/>
  <c r="H13" i="59"/>
  <c r="E27" i="49"/>
  <c r="H6" i="59"/>
  <c r="E67" i="49"/>
  <c r="H12" i="59"/>
  <c r="E87" i="9"/>
  <c r="D13" i="59"/>
  <c r="E27" i="9"/>
  <c r="D6" i="59"/>
  <c r="E167" i="49"/>
  <c r="H23" i="59"/>
  <c r="E107" i="43"/>
  <c r="E22" i="59"/>
  <c r="E87" i="43"/>
  <c r="E21" i="59"/>
  <c r="E47" i="43"/>
  <c r="E12" i="59"/>
  <c r="E147" i="9"/>
  <c r="D21" i="59"/>
  <c r="E147" i="49"/>
  <c r="H22" i="59"/>
  <c r="E67" i="9"/>
  <c r="D12" i="59"/>
  <c r="E47" i="9"/>
  <c r="D11" i="59"/>
  <c r="E7" i="49"/>
  <c r="H5" i="59"/>
  <c r="E47" i="49"/>
  <c r="H11" i="59"/>
  <c r="E127" i="9"/>
  <c r="D15" i="59"/>
  <c r="E67" i="43"/>
  <c r="E13" i="59"/>
  <c r="E7" i="43"/>
  <c r="E5" i="59"/>
  <c r="E107" i="49"/>
  <c r="H14" i="59"/>
  <c r="E43" i="49"/>
  <c r="H11" i="31"/>
  <c r="E43" i="43"/>
  <c r="E12" i="31"/>
  <c r="E43" i="9"/>
  <c r="D11" i="31"/>
  <c r="G23" i="57"/>
  <c r="G5" i="57"/>
  <c r="C13" i="28"/>
  <c r="B241" i="7" l="1"/>
  <c r="B240" i="7"/>
  <c r="B239" i="7"/>
  <c r="B238" i="7"/>
  <c r="B237" i="7"/>
  <c r="B236" i="7"/>
  <c r="B235" i="7"/>
  <c r="B234" i="7"/>
  <c r="B233" i="7"/>
  <c r="B232" i="7"/>
  <c r="B231" i="7"/>
  <c r="B230" i="7"/>
  <c r="B229" i="7"/>
  <c r="B228" i="7"/>
  <c r="B227" i="7"/>
  <c r="B226" i="7"/>
  <c r="B225" i="7"/>
  <c r="B224" i="7"/>
  <c r="B223" i="7"/>
  <c r="B222" i="7"/>
  <c r="B221" i="7"/>
  <c r="B220" i="7"/>
  <c r="B219" i="7"/>
  <c r="B218" i="7"/>
  <c r="B217" i="7"/>
  <c r="B216" i="7"/>
  <c r="B215" i="7"/>
  <c r="B214" i="7"/>
  <c r="B213" i="7"/>
  <c r="B212" i="7"/>
  <c r="B211" i="7"/>
  <c r="B210" i="7"/>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61" i="7"/>
  <c r="B60" i="7"/>
  <c r="B59" i="7"/>
  <c r="B58" i="7"/>
  <c r="B57" i="7"/>
  <c r="B56" i="7"/>
  <c r="B55" i="7"/>
  <c r="B54" i="7"/>
  <c r="B53" i="7"/>
  <c r="B52" i="7"/>
  <c r="B51" i="7"/>
  <c r="B50" i="7"/>
  <c r="B49" i="7"/>
  <c r="B48" i="7"/>
  <c r="B47" i="7"/>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B3" i="7"/>
  <c r="B2" i="7"/>
  <c r="B101" i="41"/>
  <c r="B100" i="41"/>
  <c r="B99" i="41"/>
  <c r="B98" i="41"/>
  <c r="B97" i="41"/>
  <c r="B96" i="41"/>
  <c r="B95" i="41"/>
  <c r="B94" i="41"/>
  <c r="B93" i="41"/>
  <c r="B92" i="41"/>
  <c r="B91" i="41"/>
  <c r="B90" i="41"/>
  <c r="B89" i="41"/>
  <c r="B88" i="41"/>
  <c r="B87" i="41"/>
  <c r="B86" i="41"/>
  <c r="B85" i="41"/>
  <c r="B84" i="41"/>
  <c r="B83" i="41"/>
  <c r="B82" i="41"/>
  <c r="B81" i="41"/>
  <c r="B80" i="41"/>
  <c r="B79" i="41"/>
  <c r="B78" i="41"/>
  <c r="B77" i="41"/>
  <c r="B76" i="41"/>
  <c r="B75" i="41"/>
  <c r="B74" i="41"/>
  <c r="B73" i="41"/>
  <c r="B72" i="41"/>
  <c r="B71" i="41"/>
  <c r="B70" i="41"/>
  <c r="B69" i="41"/>
  <c r="B68" i="41"/>
  <c r="B67" i="41"/>
  <c r="B66" i="41"/>
  <c r="B65" i="41"/>
  <c r="B64" i="41"/>
  <c r="B63" i="41"/>
  <c r="B62" i="41"/>
  <c r="B61" i="41"/>
  <c r="B60" i="41"/>
  <c r="B59" i="41"/>
  <c r="B58" i="41"/>
  <c r="B57" i="41"/>
  <c r="B56" i="41"/>
  <c r="B55" i="41"/>
  <c r="B54" i="41"/>
  <c r="B53" i="41"/>
  <c r="B52" i="41"/>
  <c r="B51" i="41"/>
  <c r="B50" i="41"/>
  <c r="B49" i="41"/>
  <c r="B48" i="41"/>
  <c r="B47" i="41"/>
  <c r="B46" i="41"/>
  <c r="B45" i="41"/>
  <c r="B44" i="41"/>
  <c r="B43" i="41"/>
  <c r="B42" i="41"/>
  <c r="B41" i="41"/>
  <c r="B40" i="41"/>
  <c r="B39" i="41"/>
  <c r="B38" i="41"/>
  <c r="B37" i="41"/>
  <c r="B36" i="41"/>
  <c r="B35" i="41"/>
  <c r="B34" i="41"/>
  <c r="B33" i="41"/>
  <c r="B32" i="41"/>
  <c r="B31" i="41"/>
  <c r="B30" i="41"/>
  <c r="B29" i="41"/>
  <c r="B28" i="41"/>
  <c r="B27" i="41"/>
  <c r="B26" i="41"/>
  <c r="B25" i="41"/>
  <c r="B24" i="41"/>
  <c r="B23" i="41"/>
  <c r="B22" i="41"/>
  <c r="B21" i="41"/>
  <c r="B20" i="41"/>
  <c r="B19" i="41"/>
  <c r="B18" i="41"/>
  <c r="B17" i="41"/>
  <c r="B16" i="41"/>
  <c r="B15" i="41"/>
  <c r="B14" i="41"/>
  <c r="B13" i="41"/>
  <c r="B12" i="41"/>
  <c r="B11" i="41"/>
  <c r="B10" i="41"/>
  <c r="B9" i="41"/>
  <c r="B8" i="41"/>
  <c r="B7" i="41"/>
  <c r="B6" i="41"/>
  <c r="B5" i="41"/>
  <c r="B4" i="41"/>
  <c r="B3" i="41"/>
  <c r="B2" i="41"/>
  <c r="B161" i="23"/>
  <c r="B160" i="23"/>
  <c r="B159" i="23"/>
  <c r="B158" i="23"/>
  <c r="B157" i="23"/>
  <c r="B156" i="23"/>
  <c r="B155" i="23"/>
  <c r="B154" i="23"/>
  <c r="B153" i="23"/>
  <c r="B152" i="23"/>
  <c r="B151" i="23"/>
  <c r="B150" i="23"/>
  <c r="B149" i="23"/>
  <c r="B148" i="23"/>
  <c r="B147" i="23"/>
  <c r="B146" i="23"/>
  <c r="B145" i="23"/>
  <c r="B144" i="23"/>
  <c r="B143" i="23"/>
  <c r="B142" i="23"/>
  <c r="B141" i="23"/>
  <c r="B140" i="23"/>
  <c r="B139" i="23"/>
  <c r="B138" i="23"/>
  <c r="B137" i="23"/>
  <c r="B136" i="23"/>
  <c r="B135" i="23"/>
  <c r="B134" i="23"/>
  <c r="B133" i="23"/>
  <c r="B132" i="23"/>
  <c r="B131" i="23"/>
  <c r="B130" i="23"/>
  <c r="B129" i="23"/>
  <c r="B128" i="23"/>
  <c r="B127" i="23"/>
  <c r="B126" i="23"/>
  <c r="B125" i="23"/>
  <c r="B124" i="23"/>
  <c r="B123" i="23"/>
  <c r="B122" i="23"/>
  <c r="B121" i="23"/>
  <c r="B120" i="23"/>
  <c r="B119" i="23"/>
  <c r="B118" i="23"/>
  <c r="B117" i="23"/>
  <c r="B116" i="23"/>
  <c r="B115" i="23"/>
  <c r="B114" i="23"/>
  <c r="B113" i="23"/>
  <c r="B112" i="23"/>
  <c r="B111" i="23"/>
  <c r="B110" i="23"/>
  <c r="B109" i="23"/>
  <c r="B108" i="23"/>
  <c r="B107" i="23"/>
  <c r="B106" i="23"/>
  <c r="B105" i="23"/>
  <c r="B104" i="23"/>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4" i="23"/>
  <c r="B3" i="23"/>
  <c r="B2" i="23"/>
  <c r="B121" i="20"/>
  <c r="B120" i="20"/>
  <c r="B119" i="20"/>
  <c r="B118" i="20"/>
  <c r="B117" i="20"/>
  <c r="B116" i="20"/>
  <c r="B115" i="20"/>
  <c r="B114" i="20"/>
  <c r="B113" i="20"/>
  <c r="B112" i="20"/>
  <c r="B111" i="20"/>
  <c r="B110" i="20"/>
  <c r="B109" i="20"/>
  <c r="B108" i="20"/>
  <c r="B107" i="20"/>
  <c r="B106" i="20"/>
  <c r="B105" i="20"/>
  <c r="B104" i="20"/>
  <c r="B103" i="20"/>
  <c r="B102" i="20"/>
  <c r="B101" i="20"/>
  <c r="B100" i="20"/>
  <c r="B99" i="20"/>
  <c r="B98" i="20"/>
  <c r="B97" i="20"/>
  <c r="B96" i="20"/>
  <c r="B95" i="20"/>
  <c r="B94" i="20"/>
  <c r="B93" i="20"/>
  <c r="B92" i="20"/>
  <c r="B91" i="20"/>
  <c r="B90" i="20"/>
  <c r="B89" i="20"/>
  <c r="B88" i="20"/>
  <c r="B87" i="20"/>
  <c r="B86" i="20"/>
  <c r="B85" i="20"/>
  <c r="B84" i="20"/>
  <c r="B83" i="20"/>
  <c r="B82" i="20"/>
  <c r="B81" i="20"/>
  <c r="B80" i="20"/>
  <c r="B79" i="20"/>
  <c r="B78" i="20"/>
  <c r="B77" i="20"/>
  <c r="B76" i="20"/>
  <c r="B75" i="20"/>
  <c r="B74" i="20"/>
  <c r="B73" i="20"/>
  <c r="B72" i="20"/>
  <c r="B71" i="20"/>
  <c r="B70" i="20"/>
  <c r="B69" i="20"/>
  <c r="B68" i="20"/>
  <c r="B67" i="20"/>
  <c r="B66" i="20"/>
  <c r="B65" i="20"/>
  <c r="B64" i="20"/>
  <c r="B63" i="20"/>
  <c r="B62" i="20"/>
  <c r="B61" i="20"/>
  <c r="B60" i="20"/>
  <c r="B59" i="20"/>
  <c r="B58" i="20"/>
  <c r="B57" i="20"/>
  <c r="B56" i="20"/>
  <c r="B55" i="20"/>
  <c r="B54" i="20"/>
  <c r="B53" i="20"/>
  <c r="B52" i="20"/>
  <c r="B51" i="20"/>
  <c r="B50" i="20"/>
  <c r="B49" i="20"/>
  <c r="B48" i="20"/>
  <c r="B47" i="20"/>
  <c r="B46" i="20"/>
  <c r="B45" i="20"/>
  <c r="B44" i="20"/>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6" i="20"/>
  <c r="B5" i="20"/>
  <c r="B4" i="20"/>
  <c r="B3" i="20"/>
  <c r="B2" i="20"/>
  <c r="B141" i="50"/>
  <c r="B140" i="50"/>
  <c r="B139" i="50"/>
  <c r="B138" i="50"/>
  <c r="B137" i="50"/>
  <c r="B136" i="50"/>
  <c r="B135" i="50"/>
  <c r="B134" i="50"/>
  <c r="B133" i="50"/>
  <c r="B132" i="50"/>
  <c r="B131" i="50"/>
  <c r="B130" i="50"/>
  <c r="B129" i="50"/>
  <c r="B128" i="50"/>
  <c r="B127" i="50"/>
  <c r="B126" i="50"/>
  <c r="B125" i="50"/>
  <c r="B124" i="50"/>
  <c r="B123" i="50"/>
  <c r="B122" i="50"/>
  <c r="B121" i="50"/>
  <c r="B120" i="50"/>
  <c r="B119" i="50"/>
  <c r="B118" i="50"/>
  <c r="B117" i="50"/>
  <c r="B116" i="50"/>
  <c r="B115" i="50"/>
  <c r="B114" i="50"/>
  <c r="B113" i="50"/>
  <c r="B112" i="50"/>
  <c r="B111" i="50"/>
  <c r="B110" i="50"/>
  <c r="B109" i="50"/>
  <c r="B108" i="50"/>
  <c r="B107" i="50"/>
  <c r="B106" i="50"/>
  <c r="B105" i="50"/>
  <c r="B104" i="50"/>
  <c r="B103" i="50"/>
  <c r="B102" i="50"/>
  <c r="B101" i="50"/>
  <c r="B100" i="50"/>
  <c r="B99" i="50"/>
  <c r="B98" i="50"/>
  <c r="B97" i="50"/>
  <c r="B96" i="50"/>
  <c r="B95" i="50"/>
  <c r="B94" i="50"/>
  <c r="B93" i="50"/>
  <c r="B92" i="50"/>
  <c r="B91" i="50"/>
  <c r="B90" i="50"/>
  <c r="B89" i="50"/>
  <c r="B88" i="50"/>
  <c r="B87" i="50"/>
  <c r="B86" i="50"/>
  <c r="B85" i="50"/>
  <c r="B84" i="50"/>
  <c r="B83" i="50"/>
  <c r="B82" i="50"/>
  <c r="B81" i="50"/>
  <c r="B80" i="50"/>
  <c r="B79" i="50"/>
  <c r="B78" i="50"/>
  <c r="B77" i="50"/>
  <c r="B76" i="50"/>
  <c r="B75" i="50"/>
  <c r="B74" i="50"/>
  <c r="B73" i="50"/>
  <c r="B72" i="50"/>
  <c r="B71" i="50"/>
  <c r="B70" i="50"/>
  <c r="B69" i="50"/>
  <c r="B68" i="50"/>
  <c r="B67" i="50"/>
  <c r="B66" i="50"/>
  <c r="B65" i="50"/>
  <c r="B64" i="50"/>
  <c r="B63" i="50"/>
  <c r="B62" i="50"/>
  <c r="B61" i="50"/>
  <c r="B60" i="50"/>
  <c r="B59" i="50"/>
  <c r="B58" i="50"/>
  <c r="B57" i="50"/>
  <c r="B56" i="50"/>
  <c r="B55" i="50"/>
  <c r="B54" i="50"/>
  <c r="B53" i="50"/>
  <c r="B52" i="50"/>
  <c r="B51" i="50"/>
  <c r="B50" i="50"/>
  <c r="B49" i="50"/>
  <c r="B48" i="50"/>
  <c r="B47" i="50"/>
  <c r="B46" i="50"/>
  <c r="B45" i="50"/>
  <c r="B44" i="50"/>
  <c r="B43" i="50"/>
  <c r="B42" i="50"/>
  <c r="B41" i="50"/>
  <c r="B40" i="50"/>
  <c r="B39" i="50"/>
  <c r="B38" i="50"/>
  <c r="B37" i="50"/>
  <c r="B36" i="50"/>
  <c r="B35" i="50"/>
  <c r="B34" i="50"/>
  <c r="B33" i="50"/>
  <c r="B32" i="50"/>
  <c r="B31" i="50"/>
  <c r="B30" i="50"/>
  <c r="B29" i="50"/>
  <c r="B28" i="50"/>
  <c r="B27" i="50"/>
  <c r="B26" i="50"/>
  <c r="B25" i="50"/>
  <c r="B24" i="50"/>
  <c r="B23" i="50"/>
  <c r="B22" i="50"/>
  <c r="B21" i="50"/>
  <c r="B20" i="50"/>
  <c r="B19" i="50"/>
  <c r="B18" i="50"/>
  <c r="B17" i="50"/>
  <c r="B16" i="50"/>
  <c r="B15" i="50"/>
  <c r="B14" i="50"/>
  <c r="B13" i="50"/>
  <c r="B12" i="50"/>
  <c r="B11" i="50"/>
  <c r="B10" i="50"/>
  <c r="B9" i="50"/>
  <c r="B8" i="50"/>
  <c r="B7" i="50"/>
  <c r="B6" i="50"/>
  <c r="B5" i="50"/>
  <c r="B4" i="50"/>
  <c r="B3" i="50"/>
  <c r="B2" i="50"/>
  <c r="B201" i="18"/>
  <c r="B200" i="18"/>
  <c r="B199" i="18"/>
  <c r="B198" i="18"/>
  <c r="B197" i="18"/>
  <c r="B196" i="18"/>
  <c r="B195" i="18"/>
  <c r="B194" i="18"/>
  <c r="B193" i="18"/>
  <c r="B192" i="18"/>
  <c r="B191" i="18"/>
  <c r="B190" i="18"/>
  <c r="B189" i="18"/>
  <c r="B188" i="18"/>
  <c r="B187" i="18"/>
  <c r="B186" i="18"/>
  <c r="B185" i="18"/>
  <c r="B184" i="18"/>
  <c r="B183" i="18"/>
  <c r="B182" i="18"/>
  <c r="B181" i="18"/>
  <c r="B180" i="18"/>
  <c r="B179" i="18"/>
  <c r="B178" i="18"/>
  <c r="B177" i="18"/>
  <c r="B176" i="18"/>
  <c r="B175" i="18"/>
  <c r="B174" i="18"/>
  <c r="B173" i="18"/>
  <c r="B172" i="18"/>
  <c r="B171" i="18"/>
  <c r="B170" i="18"/>
  <c r="B169" i="18"/>
  <c r="B168" i="18"/>
  <c r="B167" i="18"/>
  <c r="B166" i="18"/>
  <c r="B165" i="18"/>
  <c r="B164" i="18"/>
  <c r="B163" i="18"/>
  <c r="B162" i="18"/>
  <c r="B161" i="18"/>
  <c r="B160" i="18"/>
  <c r="B159" i="18"/>
  <c r="B158" i="18"/>
  <c r="B157" i="18"/>
  <c r="B156" i="18"/>
  <c r="B155" i="18"/>
  <c r="B154" i="18"/>
  <c r="B153" i="18"/>
  <c r="B152" i="18"/>
  <c r="B151" i="18"/>
  <c r="B150" i="18"/>
  <c r="B149" i="18"/>
  <c r="B148" i="18"/>
  <c r="B147" i="18"/>
  <c r="B146" i="18"/>
  <c r="B145" i="18"/>
  <c r="B144" i="18"/>
  <c r="B143" i="18"/>
  <c r="B142" i="18"/>
  <c r="B141" i="18"/>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B104" i="18"/>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B2" i="18"/>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B6" i="19"/>
  <c r="B5" i="19"/>
  <c r="B4" i="19"/>
  <c r="B3" i="19"/>
  <c r="B2" i="19"/>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5" i="14"/>
  <c r="B4" i="14"/>
  <c r="B3" i="14"/>
  <c r="B2" i="14"/>
  <c r="B161" i="16"/>
  <c r="B160" i="16"/>
  <c r="B159" i="16"/>
  <c r="B158" i="16"/>
  <c r="B157" i="16"/>
  <c r="B156" i="16"/>
  <c r="B155" i="16"/>
  <c r="B154" i="16"/>
  <c r="B153" i="16"/>
  <c r="B152" i="16"/>
  <c r="B151" i="16"/>
  <c r="B150" i="16"/>
  <c r="B149" i="16"/>
  <c r="B148" i="16"/>
  <c r="B147" i="16"/>
  <c r="B146" i="16"/>
  <c r="B145" i="16"/>
  <c r="B144" i="16"/>
  <c r="B143" i="16"/>
  <c r="B142" i="16"/>
  <c r="B141" i="16"/>
  <c r="B140" i="16"/>
  <c r="B139" i="16"/>
  <c r="B138" i="16"/>
  <c r="B137" i="16"/>
  <c r="B136" i="16"/>
  <c r="B135" i="16"/>
  <c r="B134" i="16"/>
  <c r="B133" i="16"/>
  <c r="B132" i="16"/>
  <c r="B131" i="16"/>
  <c r="B130" i="16"/>
  <c r="B129" i="16"/>
  <c r="B128" i="16"/>
  <c r="B127" i="16"/>
  <c r="B126" i="16"/>
  <c r="B125" i="16"/>
  <c r="B124" i="16"/>
  <c r="B123" i="16"/>
  <c r="B122" i="16"/>
  <c r="B121" i="16"/>
  <c r="B120" i="16"/>
  <c r="B119" i="16"/>
  <c r="B118" i="16"/>
  <c r="B117" i="16"/>
  <c r="B116" i="16"/>
  <c r="B115" i="16"/>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B5" i="16"/>
  <c r="B4" i="16"/>
  <c r="B3" i="16"/>
  <c r="B2" i="16"/>
  <c r="B261" i="12"/>
  <c r="B260" i="12"/>
  <c r="B259" i="12"/>
  <c r="B258" i="12"/>
  <c r="B257" i="12"/>
  <c r="B256" i="12"/>
  <c r="B255" i="12"/>
  <c r="B254" i="12"/>
  <c r="B253" i="12"/>
  <c r="B252" i="12"/>
  <c r="B251" i="12"/>
  <c r="B250" i="12"/>
  <c r="B249" i="12"/>
  <c r="B248" i="12"/>
  <c r="B247" i="12"/>
  <c r="B246" i="12"/>
  <c r="B245" i="12"/>
  <c r="B244" i="12"/>
  <c r="B243" i="12"/>
  <c r="B242" i="12"/>
  <c r="B241" i="12"/>
  <c r="B240" i="12"/>
  <c r="B239" i="12"/>
  <c r="B238" i="12"/>
  <c r="B237" i="12"/>
  <c r="B236" i="12"/>
  <c r="B235" i="12"/>
  <c r="B234" i="12"/>
  <c r="B233" i="12"/>
  <c r="B232" i="12"/>
  <c r="B231" i="12"/>
  <c r="B230" i="12"/>
  <c r="B229" i="12"/>
  <c r="B228" i="12"/>
  <c r="B227" i="12"/>
  <c r="B226" i="12"/>
  <c r="B225" i="12"/>
  <c r="B224" i="12"/>
  <c r="B223" i="12"/>
  <c r="B222" i="12"/>
  <c r="B221" i="12"/>
  <c r="B220" i="12"/>
  <c r="B219" i="12"/>
  <c r="B218" i="12"/>
  <c r="B217" i="12"/>
  <c r="B216" i="12"/>
  <c r="B215" i="12"/>
  <c r="B214" i="12"/>
  <c r="B213" i="12"/>
  <c r="B212" i="12"/>
  <c r="B211" i="12"/>
  <c r="B210" i="12"/>
  <c r="B209" i="12"/>
  <c r="B208" i="12"/>
  <c r="B207" i="12"/>
  <c r="B206" i="12"/>
  <c r="B205" i="12"/>
  <c r="B204" i="12"/>
  <c r="B203" i="12"/>
  <c r="B202" i="12"/>
  <c r="B201" i="12"/>
  <c r="B200" i="12"/>
  <c r="B199" i="12"/>
  <c r="B198" i="12"/>
  <c r="B197" i="12"/>
  <c r="B196" i="12"/>
  <c r="B195" i="12"/>
  <c r="B194" i="12"/>
  <c r="B193" i="12"/>
  <c r="B192" i="12"/>
  <c r="B191" i="12"/>
  <c r="B190" i="12"/>
  <c r="B189" i="12"/>
  <c r="B188" i="12"/>
  <c r="B187" i="12"/>
  <c r="B186" i="12"/>
  <c r="B185" i="12"/>
  <c r="B184" i="12"/>
  <c r="B183" i="12"/>
  <c r="B182" i="12"/>
  <c r="B181" i="12"/>
  <c r="B180" i="12"/>
  <c r="B179" i="12"/>
  <c r="B178" i="12"/>
  <c r="B177" i="12"/>
  <c r="B176" i="12"/>
  <c r="B175" i="12"/>
  <c r="B174" i="12"/>
  <c r="B173" i="12"/>
  <c r="B172" i="12"/>
  <c r="B171" i="12"/>
  <c r="B170" i="12"/>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B144" i="12"/>
  <c r="B143" i="12"/>
  <c r="B142" i="12"/>
  <c r="B141" i="12"/>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B3" i="15"/>
  <c r="B2" i="15"/>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B5" i="13"/>
  <c r="B4" i="13"/>
  <c r="B3" i="13"/>
  <c r="B2" i="13"/>
  <c r="B301" i="6"/>
  <c r="B300" i="6"/>
  <c r="B299" i="6"/>
  <c r="B298" i="6"/>
  <c r="B297" i="6"/>
  <c r="B296" i="6"/>
  <c r="B295" i="6"/>
  <c r="B294" i="6"/>
  <c r="B293" i="6"/>
  <c r="B292" i="6"/>
  <c r="B291" i="6"/>
  <c r="B290" i="6"/>
  <c r="B289" i="6"/>
  <c r="B288" i="6"/>
  <c r="B287" i="6"/>
  <c r="B286" i="6"/>
  <c r="B285" i="6"/>
  <c r="B284" i="6"/>
  <c r="B283" i="6"/>
  <c r="B282" i="6"/>
  <c r="B281" i="6"/>
  <c r="B280" i="6"/>
  <c r="B279" i="6"/>
  <c r="B278" i="6"/>
  <c r="B277" i="6"/>
  <c r="B276" i="6"/>
  <c r="B275" i="6"/>
  <c r="B274" i="6"/>
  <c r="B273" i="6"/>
  <c r="B272" i="6"/>
  <c r="B271" i="6"/>
  <c r="B270" i="6"/>
  <c r="B269" i="6"/>
  <c r="B268" i="6"/>
  <c r="B267" i="6"/>
  <c r="B266" i="6"/>
  <c r="B265" i="6"/>
  <c r="B264" i="6"/>
  <c r="B263" i="6"/>
  <c r="B262" i="6"/>
  <c r="B261" i="6"/>
  <c r="B260" i="6"/>
  <c r="B259" i="6"/>
  <c r="B258" i="6"/>
  <c r="B257" i="6"/>
  <c r="B256" i="6"/>
  <c r="B255" i="6"/>
  <c r="B254" i="6"/>
  <c r="B253" i="6"/>
  <c r="B252" i="6"/>
  <c r="B251" i="6"/>
  <c r="B250" i="6"/>
  <c r="B249" i="6"/>
  <c r="B248" i="6"/>
  <c r="B247" i="6"/>
  <c r="B246" i="6"/>
  <c r="B245" i="6"/>
  <c r="B244" i="6"/>
  <c r="B243" i="6"/>
  <c r="B242" i="6"/>
  <c r="B241" i="6"/>
  <c r="B240" i="6"/>
  <c r="B239" i="6"/>
  <c r="B238" i="6"/>
  <c r="B237" i="6"/>
  <c r="B236" i="6"/>
  <c r="B235" i="6"/>
  <c r="B234" i="6"/>
  <c r="B233" i="6"/>
  <c r="B232" i="6"/>
  <c r="B231" i="6"/>
  <c r="B230" i="6"/>
  <c r="B229" i="6"/>
  <c r="B228" i="6"/>
  <c r="B227" i="6"/>
  <c r="B226" i="6"/>
  <c r="B225" i="6"/>
  <c r="B224" i="6"/>
  <c r="B223" i="6"/>
  <c r="B222" i="6"/>
  <c r="B221" i="6"/>
  <c r="B220" i="6"/>
  <c r="B219" i="6"/>
  <c r="B218" i="6"/>
  <c r="B217" i="6"/>
  <c r="B216" i="6"/>
  <c r="B215" i="6"/>
  <c r="B214" i="6"/>
  <c r="B213" i="6"/>
  <c r="B212" i="6"/>
  <c r="B211" i="6"/>
  <c r="B210" i="6"/>
  <c r="B209" i="6"/>
  <c r="B208" i="6"/>
  <c r="B207" i="6"/>
  <c r="B206" i="6"/>
  <c r="B205" i="6"/>
  <c r="B204" i="6"/>
  <c r="B203" i="6"/>
  <c r="B202" i="6"/>
  <c r="B201" i="6"/>
  <c r="B200" i="6"/>
  <c r="B199" i="6"/>
  <c r="B198" i="6"/>
  <c r="B197" i="6"/>
  <c r="B196" i="6"/>
  <c r="B195" i="6"/>
  <c r="B194" i="6"/>
  <c r="B193" i="6"/>
  <c r="B192" i="6"/>
  <c r="B191" i="6"/>
  <c r="B190" i="6"/>
  <c r="B189" i="6"/>
  <c r="B188" i="6"/>
  <c r="B187" i="6"/>
  <c r="B186" i="6"/>
  <c r="B185" i="6"/>
  <c r="B184" i="6"/>
  <c r="B183" i="6"/>
  <c r="B182" i="6"/>
  <c r="B181" i="6"/>
  <c r="B180" i="6"/>
  <c r="B179" i="6"/>
  <c r="B178" i="6"/>
  <c r="B177" i="6"/>
  <c r="B176" i="6"/>
  <c r="B175" i="6"/>
  <c r="B174" i="6"/>
  <c r="B173" i="6"/>
  <c r="B172" i="6"/>
  <c r="B171" i="6"/>
  <c r="B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4" i="6"/>
  <c r="B3" i="6"/>
  <c r="B2" i="6"/>
  <c r="B241" i="48"/>
  <c r="B240" i="48"/>
  <c r="B239" i="48"/>
  <c r="B238" i="48"/>
  <c r="B237" i="48"/>
  <c r="B236" i="48"/>
  <c r="B235" i="48"/>
  <c r="B234" i="48"/>
  <c r="B233" i="48"/>
  <c r="B232" i="48"/>
  <c r="B231" i="48"/>
  <c r="B230" i="48"/>
  <c r="B229" i="48"/>
  <c r="B228" i="48"/>
  <c r="B227" i="48"/>
  <c r="B226" i="48"/>
  <c r="B225" i="48"/>
  <c r="B224" i="48"/>
  <c r="B223" i="48"/>
  <c r="B222" i="48"/>
  <c r="B221" i="48"/>
  <c r="B220" i="48"/>
  <c r="B219" i="48"/>
  <c r="B218" i="48"/>
  <c r="B217" i="48"/>
  <c r="B216" i="48"/>
  <c r="B215" i="48"/>
  <c r="B214" i="48"/>
  <c r="B213" i="48"/>
  <c r="B212" i="48"/>
  <c r="B211" i="48"/>
  <c r="B210" i="48"/>
  <c r="B209" i="48"/>
  <c r="B208" i="48"/>
  <c r="B207" i="48"/>
  <c r="B206" i="48"/>
  <c r="B205" i="48"/>
  <c r="B204" i="48"/>
  <c r="B203" i="48"/>
  <c r="B202" i="48"/>
  <c r="B201" i="48"/>
  <c r="B200" i="48"/>
  <c r="B199" i="48"/>
  <c r="B198" i="48"/>
  <c r="B197" i="48"/>
  <c r="B196" i="48"/>
  <c r="B195" i="48"/>
  <c r="B194" i="48"/>
  <c r="B193" i="48"/>
  <c r="B192" i="48"/>
  <c r="B191" i="48"/>
  <c r="B190" i="48"/>
  <c r="B189" i="48"/>
  <c r="B188" i="48"/>
  <c r="B187" i="48"/>
  <c r="B186" i="48"/>
  <c r="B185" i="48"/>
  <c r="B184" i="48"/>
  <c r="B183" i="48"/>
  <c r="B182" i="48"/>
  <c r="B181" i="48"/>
  <c r="B180" i="48"/>
  <c r="B179" i="48"/>
  <c r="B178" i="48"/>
  <c r="B177" i="48"/>
  <c r="B176" i="48"/>
  <c r="B175" i="48"/>
  <c r="B174" i="48"/>
  <c r="B173" i="48"/>
  <c r="B172" i="48"/>
  <c r="B171" i="48"/>
  <c r="B170" i="48"/>
  <c r="B169" i="48"/>
  <c r="B168" i="48"/>
  <c r="B167" i="48"/>
  <c r="B166" i="48"/>
  <c r="B165" i="48"/>
  <c r="B164" i="48"/>
  <c r="B163" i="48"/>
  <c r="B162" i="48"/>
  <c r="B161" i="48"/>
  <c r="B160" i="48"/>
  <c r="B159" i="48"/>
  <c r="B158" i="48"/>
  <c r="B157" i="48"/>
  <c r="B156" i="48"/>
  <c r="B155" i="48"/>
  <c r="B154" i="48"/>
  <c r="B153" i="48"/>
  <c r="B152" i="48"/>
  <c r="B151" i="48"/>
  <c r="B150" i="48"/>
  <c r="B149" i="48"/>
  <c r="B148" i="48"/>
  <c r="B147" i="48"/>
  <c r="B146" i="48"/>
  <c r="B145" i="48"/>
  <c r="B144" i="48"/>
  <c r="B143" i="48"/>
  <c r="B142" i="48"/>
  <c r="B141" i="48"/>
  <c r="B140" i="48"/>
  <c r="B139" i="48"/>
  <c r="B138" i="48"/>
  <c r="B137" i="48"/>
  <c r="B136" i="48"/>
  <c r="B135" i="48"/>
  <c r="B134" i="48"/>
  <c r="B133" i="48"/>
  <c r="B132" i="48"/>
  <c r="B131" i="48"/>
  <c r="B130" i="48"/>
  <c r="B129" i="48"/>
  <c r="B128" i="48"/>
  <c r="B127" i="48"/>
  <c r="B126" i="48"/>
  <c r="B125" i="48"/>
  <c r="B124" i="48"/>
  <c r="B123" i="48"/>
  <c r="B122" i="48"/>
  <c r="B121" i="48"/>
  <c r="B120" i="48"/>
  <c r="B119" i="48"/>
  <c r="B118" i="48"/>
  <c r="B117" i="48"/>
  <c r="B116" i="48"/>
  <c r="B115" i="48"/>
  <c r="B114" i="48"/>
  <c r="B113" i="48"/>
  <c r="B112" i="48"/>
  <c r="B111" i="48"/>
  <c r="B110" i="48"/>
  <c r="B109" i="48"/>
  <c r="B108" i="48"/>
  <c r="B107" i="48"/>
  <c r="B106" i="48"/>
  <c r="B105" i="48"/>
  <c r="B104" i="48"/>
  <c r="B103" i="48"/>
  <c r="B102" i="48"/>
  <c r="B101" i="48"/>
  <c r="B100" i="48"/>
  <c r="B99" i="48"/>
  <c r="B98" i="48"/>
  <c r="B97" i="48"/>
  <c r="B96" i="48"/>
  <c r="B95" i="48"/>
  <c r="B94" i="48"/>
  <c r="B93" i="48"/>
  <c r="B92" i="48"/>
  <c r="B91" i="48"/>
  <c r="B90" i="48"/>
  <c r="B89" i="48"/>
  <c r="B88" i="48"/>
  <c r="B87" i="48"/>
  <c r="B86" i="48"/>
  <c r="B85" i="48"/>
  <c r="B84" i="48"/>
  <c r="B83" i="48"/>
  <c r="B82" i="48"/>
  <c r="B81" i="48"/>
  <c r="B80" i="48"/>
  <c r="B79" i="48"/>
  <c r="B78" i="48"/>
  <c r="B77" i="48"/>
  <c r="B76" i="48"/>
  <c r="B75" i="48"/>
  <c r="B74" i="48"/>
  <c r="B73" i="48"/>
  <c r="B72" i="48"/>
  <c r="B71" i="48"/>
  <c r="B70" i="48"/>
  <c r="B69" i="48"/>
  <c r="B68" i="48"/>
  <c r="B67" i="48"/>
  <c r="B66" i="48"/>
  <c r="B65" i="48"/>
  <c r="B64" i="48"/>
  <c r="B63" i="48"/>
  <c r="B62" i="48"/>
  <c r="B61" i="48"/>
  <c r="B60" i="48"/>
  <c r="B59" i="48"/>
  <c r="B58" i="48"/>
  <c r="B57" i="48"/>
  <c r="B56" i="48"/>
  <c r="B55" i="48"/>
  <c r="B54" i="48"/>
  <c r="B53" i="48"/>
  <c r="B52" i="48"/>
  <c r="B51" i="48"/>
  <c r="B50" i="48"/>
  <c r="B49" i="48"/>
  <c r="B48" i="48"/>
  <c r="B47" i="48"/>
  <c r="B46" i="48"/>
  <c r="B45" i="48"/>
  <c r="B44" i="48"/>
  <c r="B43" i="48"/>
  <c r="B42" i="48"/>
  <c r="B41" i="48"/>
  <c r="B40" i="48"/>
  <c r="B39" i="48"/>
  <c r="B38" i="48"/>
  <c r="B37" i="48"/>
  <c r="B36" i="48"/>
  <c r="B35" i="48"/>
  <c r="B34" i="48"/>
  <c r="B33" i="48"/>
  <c r="B32" i="48"/>
  <c r="B31" i="48"/>
  <c r="B30" i="48"/>
  <c r="B29" i="48"/>
  <c r="B28" i="48"/>
  <c r="B27" i="48"/>
  <c r="B26" i="48"/>
  <c r="B25" i="48"/>
  <c r="B24" i="48"/>
  <c r="B23" i="48"/>
  <c r="B22" i="48"/>
  <c r="B21" i="48"/>
  <c r="B20" i="48"/>
  <c r="B19" i="48"/>
  <c r="B18" i="48"/>
  <c r="B17" i="48"/>
  <c r="B16" i="48"/>
  <c r="B15" i="48"/>
  <c r="B14" i="48"/>
  <c r="B13" i="48"/>
  <c r="B12" i="48"/>
  <c r="B11" i="48"/>
  <c r="B10" i="48"/>
  <c r="B9" i="48"/>
  <c r="B8" i="48"/>
  <c r="B7" i="48"/>
  <c r="B6" i="48"/>
  <c r="B5" i="48"/>
  <c r="B4" i="48"/>
  <c r="B3" i="48"/>
  <c r="B2" i="48"/>
  <c r="A1" i="75"/>
  <c r="A1" i="74"/>
  <c r="A1" i="73"/>
  <c r="A1" i="72"/>
  <c r="A1" i="71"/>
  <c r="A1" i="70"/>
  <c r="A1" i="69"/>
  <c r="A1" i="68"/>
  <c r="A1" i="67"/>
  <c r="B31" i="2"/>
  <c r="B201" i="8"/>
  <c r="B200" i="8"/>
  <c r="B199" i="8"/>
  <c r="B198" i="8"/>
  <c r="B197" i="8"/>
  <c r="B196" i="8"/>
  <c r="B195" i="8"/>
  <c r="B194" i="8"/>
  <c r="B193" i="8"/>
  <c r="B31" i="66"/>
  <c r="B192" i="8"/>
  <c r="B191" i="8"/>
  <c r="B190" i="8"/>
  <c r="B189" i="8"/>
  <c r="B188" i="8"/>
  <c r="B187" i="8"/>
  <c r="B186" i="8"/>
  <c r="B185" i="8"/>
  <c r="B184" i="8"/>
  <c r="B183" i="8"/>
  <c r="B182" i="8"/>
  <c r="A1" i="66" l="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4" i="11"/>
  <c r="B3" i="11"/>
  <c r="B2" i="11"/>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B441" i="40"/>
  <c r="B440" i="40"/>
  <c r="B439" i="40"/>
  <c r="B438" i="40"/>
  <c r="B437" i="40"/>
  <c r="B436" i="40"/>
  <c r="B435" i="40"/>
  <c r="B434" i="40"/>
  <c r="B433" i="40"/>
  <c r="B432" i="40"/>
  <c r="B431" i="40"/>
  <c r="B430" i="40"/>
  <c r="B429" i="40"/>
  <c r="B428" i="40"/>
  <c r="B427" i="40"/>
  <c r="B426" i="40"/>
  <c r="B425" i="40"/>
  <c r="B424" i="40"/>
  <c r="B423" i="40"/>
  <c r="B422" i="40"/>
  <c r="B421" i="40"/>
  <c r="B420" i="40"/>
  <c r="B419" i="40"/>
  <c r="B418" i="40"/>
  <c r="B417" i="40"/>
  <c r="B416" i="40"/>
  <c r="B415" i="40"/>
  <c r="B414" i="40"/>
  <c r="B413" i="40"/>
  <c r="B412" i="40"/>
  <c r="B411" i="40"/>
  <c r="B410" i="40"/>
  <c r="B409" i="40"/>
  <c r="B408" i="40"/>
  <c r="B407" i="40"/>
  <c r="B406" i="40"/>
  <c r="B405" i="40"/>
  <c r="B404" i="40"/>
  <c r="B403" i="40"/>
  <c r="B402" i="40"/>
  <c r="B401" i="40"/>
  <c r="B400" i="40"/>
  <c r="B399" i="40"/>
  <c r="B398" i="40"/>
  <c r="B397" i="40"/>
  <c r="B396" i="40"/>
  <c r="B395" i="40"/>
  <c r="B394" i="40"/>
  <c r="B393" i="40"/>
  <c r="B392" i="40"/>
  <c r="B391" i="40"/>
  <c r="B390" i="40"/>
  <c r="B389" i="40"/>
  <c r="B388" i="40"/>
  <c r="B387" i="40"/>
  <c r="B386" i="40"/>
  <c r="B385" i="40"/>
  <c r="B384" i="40"/>
  <c r="B383" i="40"/>
  <c r="B382" i="40"/>
  <c r="B381" i="40"/>
  <c r="B380" i="40"/>
  <c r="B379" i="40"/>
  <c r="B378" i="40"/>
  <c r="B377" i="40"/>
  <c r="B376" i="40"/>
  <c r="B375" i="40"/>
  <c r="B374" i="40"/>
  <c r="B373" i="40"/>
  <c r="B372" i="40"/>
  <c r="B371" i="40"/>
  <c r="B370" i="40"/>
  <c r="B369" i="40"/>
  <c r="B368" i="40"/>
  <c r="B367" i="40"/>
  <c r="B366" i="40"/>
  <c r="B365" i="40"/>
  <c r="B364" i="40"/>
  <c r="B363" i="40"/>
  <c r="B362" i="40"/>
  <c r="B361" i="40"/>
  <c r="B360" i="40"/>
  <c r="B359" i="40"/>
  <c r="B358" i="40"/>
  <c r="B357" i="40"/>
  <c r="B356" i="40"/>
  <c r="B355" i="40"/>
  <c r="B354" i="40"/>
  <c r="B353" i="40"/>
  <c r="B352" i="40"/>
  <c r="B351" i="40"/>
  <c r="B350" i="40"/>
  <c r="B349" i="40"/>
  <c r="B348" i="40"/>
  <c r="B347" i="40"/>
  <c r="B346" i="40"/>
  <c r="B345" i="40"/>
  <c r="B344" i="40"/>
  <c r="B343" i="40"/>
  <c r="B342" i="40"/>
  <c r="B341" i="40"/>
  <c r="B340" i="40"/>
  <c r="B339" i="40"/>
  <c r="B338" i="40"/>
  <c r="B337" i="40"/>
  <c r="B336" i="40"/>
  <c r="B335" i="40"/>
  <c r="B334" i="40"/>
  <c r="B333" i="40"/>
  <c r="B332" i="40"/>
  <c r="B331" i="40"/>
  <c r="B330" i="40"/>
  <c r="B329" i="40"/>
  <c r="B328" i="40"/>
  <c r="B327" i="40"/>
  <c r="B326" i="40"/>
  <c r="B325" i="40"/>
  <c r="B324" i="40"/>
  <c r="B323" i="40"/>
  <c r="B322" i="40"/>
  <c r="B321" i="40"/>
  <c r="B320" i="40"/>
  <c r="B319" i="40"/>
  <c r="B318" i="40"/>
  <c r="B317" i="40"/>
  <c r="B316" i="40"/>
  <c r="B315" i="40"/>
  <c r="B314" i="40"/>
  <c r="B313" i="40"/>
  <c r="B312" i="40"/>
  <c r="B311" i="40"/>
  <c r="B310" i="40"/>
  <c r="B309" i="40"/>
  <c r="B308" i="40"/>
  <c r="B307" i="40"/>
  <c r="B306" i="40"/>
  <c r="B305" i="40"/>
  <c r="B304" i="40"/>
  <c r="B303" i="40"/>
  <c r="B302" i="40"/>
  <c r="B301" i="40"/>
  <c r="B300" i="40"/>
  <c r="B299" i="40"/>
  <c r="B298" i="40"/>
  <c r="B297" i="40"/>
  <c r="B296" i="40"/>
  <c r="B295" i="40"/>
  <c r="B294" i="40"/>
  <c r="B293" i="40"/>
  <c r="B292" i="40"/>
  <c r="B291" i="40"/>
  <c r="B290" i="40"/>
  <c r="B289" i="40"/>
  <c r="B288" i="40"/>
  <c r="B287" i="40"/>
  <c r="B286" i="40"/>
  <c r="B285" i="40"/>
  <c r="B284" i="40"/>
  <c r="B283" i="40"/>
  <c r="B282" i="40"/>
  <c r="B281" i="40"/>
  <c r="B280" i="40"/>
  <c r="B279" i="40"/>
  <c r="B278" i="40"/>
  <c r="B277" i="40"/>
  <c r="B276" i="40"/>
  <c r="B275" i="40"/>
  <c r="B274" i="40"/>
  <c r="B273" i="40"/>
  <c r="B272" i="40"/>
  <c r="B271" i="40"/>
  <c r="B270" i="40"/>
  <c r="B269" i="40"/>
  <c r="B268" i="40"/>
  <c r="B267" i="40"/>
  <c r="B266" i="40"/>
  <c r="B265" i="40"/>
  <c r="B264" i="40"/>
  <c r="B263" i="40"/>
  <c r="B262" i="40"/>
  <c r="B261" i="40"/>
  <c r="B260" i="40"/>
  <c r="B259" i="40"/>
  <c r="B258" i="40"/>
  <c r="B257" i="40"/>
  <c r="B256" i="40"/>
  <c r="B255" i="40"/>
  <c r="B254" i="40"/>
  <c r="B253" i="40"/>
  <c r="B252" i="40"/>
  <c r="B251" i="40"/>
  <c r="B250" i="40"/>
  <c r="B249" i="40"/>
  <c r="B248" i="40"/>
  <c r="B247" i="40"/>
  <c r="B246" i="40"/>
  <c r="B245" i="40"/>
  <c r="B244" i="40"/>
  <c r="B243" i="40"/>
  <c r="B242" i="40"/>
  <c r="B241" i="40"/>
  <c r="B240" i="40"/>
  <c r="B239" i="40"/>
  <c r="B238" i="40"/>
  <c r="B237" i="40"/>
  <c r="B236" i="40"/>
  <c r="B235" i="40"/>
  <c r="B234" i="40"/>
  <c r="B233" i="40"/>
  <c r="B232" i="40"/>
  <c r="B231" i="40"/>
  <c r="B230" i="40"/>
  <c r="B229" i="40"/>
  <c r="B228" i="40"/>
  <c r="B227" i="40"/>
  <c r="B226" i="40"/>
  <c r="B225" i="40"/>
  <c r="B224" i="40"/>
  <c r="B223" i="40"/>
  <c r="B222" i="40"/>
  <c r="B221" i="40"/>
  <c r="B220" i="40"/>
  <c r="B219" i="40"/>
  <c r="B218" i="40"/>
  <c r="B217" i="40"/>
  <c r="B216" i="40"/>
  <c r="B215" i="40"/>
  <c r="B214" i="40"/>
  <c r="B213" i="40"/>
  <c r="B212" i="40"/>
  <c r="B211" i="40"/>
  <c r="B210" i="40"/>
  <c r="B209" i="40"/>
  <c r="B208" i="40"/>
  <c r="B207" i="40"/>
  <c r="B206" i="40"/>
  <c r="B205" i="40"/>
  <c r="B204" i="40"/>
  <c r="B203" i="40"/>
  <c r="B202" i="40"/>
  <c r="B201" i="40"/>
  <c r="B200" i="40"/>
  <c r="B199" i="40"/>
  <c r="B198" i="40"/>
  <c r="B197" i="40"/>
  <c r="B196" i="40"/>
  <c r="B195" i="40"/>
  <c r="B194" i="40"/>
  <c r="B193" i="40"/>
  <c r="B192" i="40"/>
  <c r="B191" i="40"/>
  <c r="B190" i="40"/>
  <c r="B189" i="40"/>
  <c r="B188" i="40"/>
  <c r="B187" i="40"/>
  <c r="B186" i="40"/>
  <c r="B185" i="40"/>
  <c r="B184" i="40"/>
  <c r="B183" i="40"/>
  <c r="B182" i="40"/>
  <c r="B181" i="40"/>
  <c r="B180" i="40"/>
  <c r="B179" i="40"/>
  <c r="B178" i="40"/>
  <c r="B177" i="40"/>
  <c r="B176" i="40"/>
  <c r="B175" i="40"/>
  <c r="B174" i="40"/>
  <c r="B173" i="40"/>
  <c r="B172" i="40"/>
  <c r="B171" i="40"/>
  <c r="B170" i="40"/>
  <c r="B169" i="40"/>
  <c r="B168" i="40"/>
  <c r="B167" i="40"/>
  <c r="B166" i="40"/>
  <c r="B165" i="40"/>
  <c r="B164" i="40"/>
  <c r="B163" i="40"/>
  <c r="B162" i="40"/>
  <c r="B161" i="40"/>
  <c r="B160" i="40"/>
  <c r="B159" i="40"/>
  <c r="B158" i="40"/>
  <c r="B157" i="40"/>
  <c r="B156" i="40"/>
  <c r="B155" i="40"/>
  <c r="B154" i="40"/>
  <c r="B153" i="40"/>
  <c r="B152" i="40"/>
  <c r="B151" i="40"/>
  <c r="B150" i="40"/>
  <c r="B149" i="40"/>
  <c r="B148" i="40"/>
  <c r="B147" i="40"/>
  <c r="B146" i="40"/>
  <c r="B145" i="40"/>
  <c r="B144" i="40"/>
  <c r="B143" i="40"/>
  <c r="B142" i="40"/>
  <c r="B141" i="40"/>
  <c r="B140" i="40"/>
  <c r="B139" i="40"/>
  <c r="B138" i="40"/>
  <c r="B137" i="40"/>
  <c r="B136" i="40"/>
  <c r="B135" i="40"/>
  <c r="B134" i="40"/>
  <c r="B133" i="40"/>
  <c r="B132" i="40"/>
  <c r="B131" i="40"/>
  <c r="B130" i="40"/>
  <c r="B129" i="40"/>
  <c r="B128" i="40"/>
  <c r="B127" i="40"/>
  <c r="B126" i="40"/>
  <c r="B125" i="40"/>
  <c r="B124" i="40"/>
  <c r="B123" i="40"/>
  <c r="B122" i="40"/>
  <c r="B121" i="40"/>
  <c r="B120" i="40"/>
  <c r="B119" i="40"/>
  <c r="B118" i="40"/>
  <c r="B117" i="40"/>
  <c r="B116" i="40"/>
  <c r="B115" i="40"/>
  <c r="B114" i="40"/>
  <c r="B113" i="40"/>
  <c r="B112" i="40"/>
  <c r="B111" i="40"/>
  <c r="B110" i="40"/>
  <c r="B109" i="40"/>
  <c r="B108" i="40"/>
  <c r="B107" i="40"/>
  <c r="B106" i="40"/>
  <c r="B105" i="40"/>
  <c r="B104" i="40"/>
  <c r="B103" i="40"/>
  <c r="B102" i="40"/>
  <c r="B101" i="40"/>
  <c r="B100" i="40"/>
  <c r="B99" i="40"/>
  <c r="B98" i="40"/>
  <c r="B97" i="40"/>
  <c r="B96" i="40"/>
  <c r="B95" i="40"/>
  <c r="B94" i="40"/>
  <c r="B93" i="40"/>
  <c r="B92" i="40"/>
  <c r="B91" i="40"/>
  <c r="B90" i="40"/>
  <c r="B89" i="40"/>
  <c r="B88" i="40"/>
  <c r="B87" i="40"/>
  <c r="B86" i="40"/>
  <c r="B85" i="40"/>
  <c r="B84" i="40"/>
  <c r="B83" i="40"/>
  <c r="B82" i="40"/>
  <c r="B81" i="40"/>
  <c r="B80" i="40"/>
  <c r="B79" i="40"/>
  <c r="B78" i="40"/>
  <c r="B77" i="40"/>
  <c r="B76" i="40"/>
  <c r="B75" i="40"/>
  <c r="B74" i="40"/>
  <c r="B73" i="40"/>
  <c r="B72" i="40"/>
  <c r="B71" i="40"/>
  <c r="B70" i="40"/>
  <c r="B69" i="40"/>
  <c r="B68" i="40"/>
  <c r="B67" i="40"/>
  <c r="B66" i="40"/>
  <c r="B65" i="40"/>
  <c r="B64" i="40"/>
  <c r="B63" i="40"/>
  <c r="B62" i="40"/>
  <c r="B61" i="40"/>
  <c r="B60" i="40"/>
  <c r="B59" i="40"/>
  <c r="B58" i="40"/>
  <c r="B57" i="40"/>
  <c r="B56" i="40"/>
  <c r="B55" i="40"/>
  <c r="B54" i="40"/>
  <c r="B53" i="40"/>
  <c r="B52" i="40"/>
  <c r="B51" i="40"/>
  <c r="B50" i="40"/>
  <c r="B49" i="40"/>
  <c r="B48" i="40"/>
  <c r="B47" i="40"/>
  <c r="B46" i="40"/>
  <c r="B45" i="40"/>
  <c r="B44" i="40"/>
  <c r="B43" i="40"/>
  <c r="B42" i="40"/>
  <c r="B41" i="40"/>
  <c r="B40" i="40"/>
  <c r="B39" i="40"/>
  <c r="B38" i="40"/>
  <c r="B37" i="40"/>
  <c r="B36" i="40"/>
  <c r="B35" i="40"/>
  <c r="B34" i="40"/>
  <c r="B33" i="40"/>
  <c r="B32" i="40"/>
  <c r="B31" i="40"/>
  <c r="B30" i="40"/>
  <c r="B29" i="40"/>
  <c r="B28" i="40"/>
  <c r="B27" i="40"/>
  <c r="B26" i="40"/>
  <c r="B25" i="40"/>
  <c r="B24" i="40"/>
  <c r="B23" i="40"/>
  <c r="B22" i="40"/>
  <c r="B21" i="40"/>
  <c r="B20" i="40"/>
  <c r="B19" i="40"/>
  <c r="B18" i="40"/>
  <c r="B17" i="40"/>
  <c r="B16" i="40"/>
  <c r="B15" i="40"/>
  <c r="B14" i="40"/>
  <c r="B13" i="40"/>
  <c r="B12" i="40"/>
  <c r="B11" i="40"/>
  <c r="B10" i="40"/>
  <c r="B9" i="40"/>
  <c r="B8" i="40"/>
  <c r="B7" i="40"/>
  <c r="B6" i="40"/>
  <c r="B5" i="40"/>
  <c r="B4" i="40"/>
  <c r="B3" i="40"/>
  <c r="B2" i="40"/>
  <c r="B201" i="49"/>
  <c r="B200" i="49"/>
  <c r="B199" i="49"/>
  <c r="B198" i="49"/>
  <c r="B197" i="49"/>
  <c r="B196" i="49"/>
  <c r="B195" i="49"/>
  <c r="B194" i="49"/>
  <c r="B193" i="49"/>
  <c r="B192" i="49"/>
  <c r="B191" i="49"/>
  <c r="B190" i="49"/>
  <c r="B189" i="49"/>
  <c r="B188" i="49"/>
  <c r="B187" i="49"/>
  <c r="B186" i="49"/>
  <c r="B185" i="49"/>
  <c r="B184" i="49"/>
  <c r="B183" i="49"/>
  <c r="B182" i="49"/>
  <c r="B181" i="49"/>
  <c r="B180" i="49"/>
  <c r="B179" i="49"/>
  <c r="B178" i="49"/>
  <c r="B177" i="49"/>
  <c r="B176" i="49"/>
  <c r="B175" i="49"/>
  <c r="B174" i="49"/>
  <c r="B173" i="49"/>
  <c r="B172" i="49"/>
  <c r="B171" i="49"/>
  <c r="B170" i="49"/>
  <c r="B169" i="49"/>
  <c r="B168" i="49"/>
  <c r="B167" i="49"/>
  <c r="B166" i="49"/>
  <c r="B165" i="49"/>
  <c r="B164" i="49"/>
  <c r="B163" i="49"/>
  <c r="B162" i="49"/>
  <c r="B161" i="49"/>
  <c r="B160" i="49"/>
  <c r="B159" i="49"/>
  <c r="B158" i="49"/>
  <c r="B157" i="49"/>
  <c r="B156" i="49"/>
  <c r="B155" i="49"/>
  <c r="B154" i="49"/>
  <c r="B153" i="49"/>
  <c r="B152" i="49"/>
  <c r="B151" i="49"/>
  <c r="B150" i="49"/>
  <c r="B149" i="49"/>
  <c r="B148" i="49"/>
  <c r="B147" i="49"/>
  <c r="B146" i="49"/>
  <c r="B145" i="49"/>
  <c r="B144" i="49"/>
  <c r="B143" i="49"/>
  <c r="B142" i="49"/>
  <c r="B141" i="49"/>
  <c r="B140" i="49"/>
  <c r="B139" i="49"/>
  <c r="B138" i="49"/>
  <c r="B137" i="49"/>
  <c r="B136" i="49"/>
  <c r="B135" i="49"/>
  <c r="B134" i="49"/>
  <c r="B133" i="49"/>
  <c r="B132" i="49"/>
  <c r="B131" i="49"/>
  <c r="B130" i="49"/>
  <c r="B129" i="49"/>
  <c r="B128" i="49"/>
  <c r="B127" i="49"/>
  <c r="B126" i="49"/>
  <c r="B125" i="49"/>
  <c r="B124" i="49"/>
  <c r="B123" i="49"/>
  <c r="B122" i="49"/>
  <c r="B121" i="49"/>
  <c r="B120" i="49"/>
  <c r="B119" i="49"/>
  <c r="B118" i="49"/>
  <c r="B117" i="49"/>
  <c r="B116" i="49"/>
  <c r="B115" i="49"/>
  <c r="B114" i="49"/>
  <c r="B113" i="49"/>
  <c r="B112" i="49"/>
  <c r="B111" i="49"/>
  <c r="B110" i="49"/>
  <c r="B109" i="49"/>
  <c r="B108" i="49"/>
  <c r="B107" i="49"/>
  <c r="B106" i="49"/>
  <c r="B105" i="49"/>
  <c r="B104" i="49"/>
  <c r="B103" i="49"/>
  <c r="B102" i="49"/>
  <c r="B101" i="49"/>
  <c r="B100" i="49"/>
  <c r="B99" i="49"/>
  <c r="B98" i="49"/>
  <c r="B97" i="49"/>
  <c r="B96" i="49"/>
  <c r="B95" i="49"/>
  <c r="B94" i="49"/>
  <c r="B93" i="49"/>
  <c r="B92" i="49"/>
  <c r="B91" i="49"/>
  <c r="B90" i="49"/>
  <c r="B89" i="49"/>
  <c r="B88" i="49"/>
  <c r="B87" i="49"/>
  <c r="B86" i="49"/>
  <c r="B85" i="49"/>
  <c r="B84" i="49"/>
  <c r="B83" i="49"/>
  <c r="B82" i="49"/>
  <c r="B81" i="49"/>
  <c r="B80" i="49"/>
  <c r="B79" i="49"/>
  <c r="B78" i="49"/>
  <c r="B77" i="49"/>
  <c r="B76" i="49"/>
  <c r="B75" i="49"/>
  <c r="B74" i="49"/>
  <c r="B73" i="49"/>
  <c r="B72" i="49"/>
  <c r="B71" i="49"/>
  <c r="B70" i="49"/>
  <c r="B69" i="49"/>
  <c r="B68" i="49"/>
  <c r="B67" i="49"/>
  <c r="B66" i="49"/>
  <c r="B65" i="49"/>
  <c r="B64" i="49"/>
  <c r="B63" i="49"/>
  <c r="B62" i="49"/>
  <c r="B61" i="49"/>
  <c r="B60" i="49"/>
  <c r="B59" i="49"/>
  <c r="B58" i="49"/>
  <c r="B57" i="49"/>
  <c r="B56" i="49"/>
  <c r="B55" i="49"/>
  <c r="B54" i="49"/>
  <c r="B53" i="49"/>
  <c r="B52" i="49"/>
  <c r="B51" i="49"/>
  <c r="B50" i="49"/>
  <c r="B49" i="49"/>
  <c r="B48" i="49"/>
  <c r="B47" i="49"/>
  <c r="B46" i="49"/>
  <c r="B45" i="49"/>
  <c r="B44" i="49"/>
  <c r="B43" i="49"/>
  <c r="B42" i="49"/>
  <c r="B41" i="49"/>
  <c r="B40" i="49"/>
  <c r="B39" i="49"/>
  <c r="B38" i="49"/>
  <c r="B37" i="49"/>
  <c r="B36" i="49"/>
  <c r="B35" i="49"/>
  <c r="B34" i="49"/>
  <c r="B33" i="49"/>
  <c r="B32" i="49"/>
  <c r="B31" i="49"/>
  <c r="B30" i="49"/>
  <c r="B29" i="49"/>
  <c r="B28" i="49"/>
  <c r="B27" i="49"/>
  <c r="B26" i="49"/>
  <c r="B25" i="49"/>
  <c r="B24" i="49"/>
  <c r="B23" i="49"/>
  <c r="B22" i="49"/>
  <c r="B21" i="49"/>
  <c r="B20" i="49"/>
  <c r="B19" i="49"/>
  <c r="B18" i="49"/>
  <c r="B17" i="49"/>
  <c r="B16" i="49"/>
  <c r="B15" i="49"/>
  <c r="B14" i="49"/>
  <c r="B13" i="49"/>
  <c r="B12" i="49"/>
  <c r="B11" i="49"/>
  <c r="B10" i="49"/>
  <c r="B9" i="49"/>
  <c r="B8" i="49"/>
  <c r="B7" i="49"/>
  <c r="B6" i="49"/>
  <c r="B5" i="49"/>
  <c r="B4" i="49"/>
  <c r="B3" i="49"/>
  <c r="B2" i="49"/>
  <c r="P27" i="75" l="1"/>
  <c r="P27" i="67"/>
  <c r="P27" i="68"/>
  <c r="P27" i="69"/>
  <c r="P27" i="72"/>
  <c r="P27" i="70"/>
  <c r="P27" i="73"/>
  <c r="P27" i="71"/>
  <c r="P27" i="74"/>
  <c r="P26" i="73"/>
  <c r="P26" i="74"/>
  <c r="P26" i="67"/>
  <c r="P26" i="68"/>
  <c r="P26" i="72"/>
  <c r="P26" i="69"/>
  <c r="P26" i="70"/>
  <c r="P26" i="75"/>
  <c r="P26" i="71"/>
  <c r="P25" i="69"/>
  <c r="P25" i="71"/>
  <c r="P25" i="72"/>
  <c r="P25" i="73"/>
  <c r="P25" i="74"/>
  <c r="P25" i="67"/>
  <c r="P25" i="75"/>
  <c r="P25" i="68"/>
  <c r="P25" i="70"/>
  <c r="M30" i="68"/>
  <c r="M30" i="69"/>
  <c r="M30" i="75"/>
  <c r="M30" i="67"/>
  <c r="M30" i="70"/>
  <c r="M30" i="71"/>
  <c r="M30" i="72"/>
  <c r="M30" i="73"/>
  <c r="M30" i="74"/>
  <c r="M24" i="74"/>
  <c r="M24" i="72"/>
  <c r="M24" i="73"/>
  <c r="M24" i="67"/>
  <c r="M24" i="75"/>
  <c r="M24" i="68"/>
  <c r="M24" i="70"/>
  <c r="M24" i="69"/>
  <c r="M24" i="71"/>
  <c r="M23" i="72"/>
  <c r="M23" i="68"/>
  <c r="M23" i="69"/>
  <c r="M23" i="71"/>
  <c r="M23" i="73"/>
  <c r="M23" i="74"/>
  <c r="M23" i="75"/>
  <c r="M23" i="67"/>
  <c r="M23" i="70"/>
  <c r="M22" i="69"/>
  <c r="M22" i="70"/>
  <c r="M22" i="71"/>
  <c r="M22" i="72"/>
  <c r="M22" i="67"/>
  <c r="M22" i="73"/>
  <c r="M22" i="74"/>
  <c r="M22" i="75"/>
  <c r="M22" i="68"/>
  <c r="L30" i="72"/>
  <c r="L30" i="73"/>
  <c r="L30" i="67"/>
  <c r="L30" i="71"/>
  <c r="L30" i="74"/>
  <c r="L30" i="68"/>
  <c r="L30" i="75"/>
  <c r="L30" i="69"/>
  <c r="L30" i="70"/>
  <c r="I39" i="69"/>
  <c r="I39" i="70"/>
  <c r="I39" i="67"/>
  <c r="I39" i="71"/>
  <c r="I39" i="72"/>
  <c r="I39" i="73"/>
  <c r="I39" i="74"/>
  <c r="I39" i="75"/>
  <c r="I39" i="68"/>
  <c r="I38" i="69"/>
  <c r="I38" i="67"/>
  <c r="I38" i="72"/>
  <c r="I38" i="68"/>
  <c r="I38" i="73"/>
  <c r="I38" i="75"/>
  <c r="I38" i="70"/>
  <c r="I38" i="74"/>
  <c r="I38" i="71"/>
  <c r="I37" i="71"/>
  <c r="I37" i="73"/>
  <c r="I37" i="75"/>
  <c r="I37" i="74"/>
  <c r="I37" i="67"/>
  <c r="I37" i="70"/>
  <c r="I37" i="68"/>
  <c r="I37" i="69"/>
  <c r="I37" i="72"/>
  <c r="I34" i="71"/>
  <c r="I34" i="72"/>
  <c r="I34" i="67"/>
  <c r="I34" i="68"/>
  <c r="I34" i="69"/>
  <c r="I34" i="74"/>
  <c r="I34" i="73"/>
  <c r="I34" i="75"/>
  <c r="I34" i="70"/>
  <c r="I33" i="74"/>
  <c r="I33" i="75"/>
  <c r="I33" i="72"/>
  <c r="I33" i="69"/>
  <c r="I33" i="70"/>
  <c r="I33" i="67"/>
  <c r="I33" i="73"/>
  <c r="I33" i="71"/>
  <c r="I33" i="68"/>
  <c r="I32" i="67"/>
  <c r="I32" i="68"/>
  <c r="I32" i="72"/>
  <c r="I32" i="70"/>
  <c r="I32" i="69"/>
  <c r="I32" i="75"/>
  <c r="I32" i="71"/>
  <c r="I32" i="73"/>
  <c r="I32" i="74"/>
  <c r="I31" i="73"/>
  <c r="I31" i="67"/>
  <c r="I31" i="68"/>
  <c r="I31" i="74"/>
  <c r="I31" i="69"/>
  <c r="I31" i="71"/>
  <c r="I31" i="70"/>
  <c r="I31" i="75"/>
  <c r="I31" i="72"/>
  <c r="I30" i="75"/>
  <c r="I30" i="71"/>
  <c r="I30" i="72"/>
  <c r="I30" i="67"/>
  <c r="I30" i="68"/>
  <c r="I30" i="69"/>
  <c r="I30" i="73"/>
  <c r="I30" i="74"/>
  <c r="I30" i="70"/>
  <c r="I26" i="73"/>
  <c r="I26" i="69"/>
  <c r="I26" i="74"/>
  <c r="I26" i="70"/>
  <c r="I26" i="75"/>
  <c r="I26" i="67"/>
  <c r="I26" i="71"/>
  <c r="I26" i="72"/>
  <c r="I26" i="68"/>
  <c r="I25" i="69"/>
  <c r="I25" i="67"/>
  <c r="I25" i="71"/>
  <c r="I25" i="68"/>
  <c r="I25" i="73"/>
  <c r="I25" i="75"/>
  <c r="I25" i="70"/>
  <c r="I25" i="72"/>
  <c r="I25" i="74"/>
  <c r="I24" i="75"/>
  <c r="I24" i="74"/>
  <c r="I24" i="73"/>
  <c r="I24" i="67"/>
  <c r="I24" i="68"/>
  <c r="I24" i="70"/>
  <c r="I24" i="69"/>
  <c r="I24" i="71"/>
  <c r="I24" i="72"/>
  <c r="AE30" i="73"/>
  <c r="AE30" i="74"/>
  <c r="AE30" i="72"/>
  <c r="AE30" i="75"/>
  <c r="AE30" i="68"/>
  <c r="AE30" i="67"/>
  <c r="AE30" i="69"/>
  <c r="AE30" i="70"/>
  <c r="AE30" i="71"/>
  <c r="AE22" i="71"/>
  <c r="AE22" i="74"/>
  <c r="AE22" i="67"/>
  <c r="AE22" i="70"/>
  <c r="AE22" i="68"/>
  <c r="AE22" i="69"/>
  <c r="AE22" i="72"/>
  <c r="AE22" i="73"/>
  <c r="AE22" i="75"/>
  <c r="AE21" i="72"/>
  <c r="AE14" i="72"/>
  <c r="AE21" i="74"/>
  <c r="AE14" i="74"/>
  <c r="AE21" i="68"/>
  <c r="AE14" i="68"/>
  <c r="AE21" i="75"/>
  <c r="AE14" i="75"/>
  <c r="AE21" i="70"/>
  <c r="AE14" i="70"/>
  <c r="AE21" i="69"/>
  <c r="AE14" i="69"/>
  <c r="AE21" i="71"/>
  <c r="AE14" i="71"/>
  <c r="AE21" i="73"/>
  <c r="AE14" i="73"/>
  <c r="AE21" i="67"/>
  <c r="AE14" i="67"/>
  <c r="AE14" i="66"/>
  <c r="AE13" i="72"/>
  <c r="AE13" i="67"/>
  <c r="AE13" i="68"/>
  <c r="AE13" i="71"/>
  <c r="AE13" i="73"/>
  <c r="AE13" i="74"/>
  <c r="AE13" i="69"/>
  <c r="AE13" i="75"/>
  <c r="AE13" i="70"/>
  <c r="AE12" i="74"/>
  <c r="AE12" i="70"/>
  <c r="AE12" i="71"/>
  <c r="AE12" i="68"/>
  <c r="AE12" i="69"/>
  <c r="AE12" i="72"/>
  <c r="AE12" i="67"/>
  <c r="AE12" i="75"/>
  <c r="AE12" i="73"/>
  <c r="AE11" i="68"/>
  <c r="AE11" i="70"/>
  <c r="AE11" i="71"/>
  <c r="AE11" i="74"/>
  <c r="AE11" i="75"/>
  <c r="AE11" i="67"/>
  <c r="AE11" i="69"/>
  <c r="AE11" i="73"/>
  <c r="AE11" i="72"/>
  <c r="AE7" i="75"/>
  <c r="AE7" i="74"/>
  <c r="AE7" i="67"/>
  <c r="AE7" i="68"/>
  <c r="AE7" i="70"/>
  <c r="AE7" i="69"/>
  <c r="AE7" i="71"/>
  <c r="AE7" i="72"/>
  <c r="AE7" i="73"/>
  <c r="AE6" i="68"/>
  <c r="AE6" i="71"/>
  <c r="AE6" i="72"/>
  <c r="AE6" i="73"/>
  <c r="AE6" i="74"/>
  <c r="AE6" i="75"/>
  <c r="AE6" i="67"/>
  <c r="AE6" i="69"/>
  <c r="AE6" i="70"/>
  <c r="AE5" i="72"/>
  <c r="AE5" i="67"/>
  <c r="AE5" i="70"/>
  <c r="AE5" i="68"/>
  <c r="AE5" i="69"/>
  <c r="AE5" i="71"/>
  <c r="AE5" i="73"/>
  <c r="AE5" i="74"/>
  <c r="AE5" i="75"/>
  <c r="AE5" i="66"/>
  <c r="AD21" i="72"/>
  <c r="AD21" i="74"/>
  <c r="AD21" i="70"/>
  <c r="AD21" i="75"/>
  <c r="AD21" i="71"/>
  <c r="AD21" i="73"/>
  <c r="AD21" i="67"/>
  <c r="AD21" i="68"/>
  <c r="AD21" i="69"/>
  <c r="AD13" i="69"/>
  <c r="AD13" i="68"/>
  <c r="AD13" i="72"/>
  <c r="AD13" i="73"/>
  <c r="AD13" i="70"/>
  <c r="AD13" i="74"/>
  <c r="AD13" i="71"/>
  <c r="AD13" i="75"/>
  <c r="AD13" i="67"/>
  <c r="AD12" i="67"/>
  <c r="AD12" i="75"/>
  <c r="AD12" i="74"/>
  <c r="AD12" i="69"/>
  <c r="AD12" i="70"/>
  <c r="AD12" i="68"/>
  <c r="AD12" i="72"/>
  <c r="AD12" i="71"/>
  <c r="AD12" i="73"/>
  <c r="AD11" i="73"/>
  <c r="AD11" i="74"/>
  <c r="AD11" i="72"/>
  <c r="AD11" i="67"/>
  <c r="AD11" i="75"/>
  <c r="AD11" i="68"/>
  <c r="AD11" i="69"/>
  <c r="AD11" i="70"/>
  <c r="AD11" i="71"/>
  <c r="AD5" i="71"/>
  <c r="AD5" i="75"/>
  <c r="AD5" i="73"/>
  <c r="AD5" i="74"/>
  <c r="AD5" i="72"/>
  <c r="AD5" i="67"/>
  <c r="AD5" i="69"/>
  <c r="AD5" i="68"/>
  <c r="AD5" i="70"/>
  <c r="AC21" i="74"/>
  <c r="AC21" i="68"/>
  <c r="AC21" i="69"/>
  <c r="AC21" i="71"/>
  <c r="AC21" i="72"/>
  <c r="AC21" i="75"/>
  <c r="AC21" i="73"/>
  <c r="AC21" i="70"/>
  <c r="AC21" i="67"/>
  <c r="AC16" i="72"/>
  <c r="AC16" i="67"/>
  <c r="AC16" i="69"/>
  <c r="AC16" i="73"/>
  <c r="AC16" i="74"/>
  <c r="AC16" i="75"/>
  <c r="AC16" i="68"/>
  <c r="AC16" i="70"/>
  <c r="AC16" i="71"/>
  <c r="AC15" i="71"/>
  <c r="AC15" i="75"/>
  <c r="AC15" i="70"/>
  <c r="AC15" i="73"/>
  <c r="AC15" i="74"/>
  <c r="AC15" i="67"/>
  <c r="AC15" i="68"/>
  <c r="AC15" i="72"/>
  <c r="AC15" i="69"/>
  <c r="AC14" i="68"/>
  <c r="AC14" i="72"/>
  <c r="AC14" i="69"/>
  <c r="AC14" i="73"/>
  <c r="AC14" i="70"/>
  <c r="AC14" i="74"/>
  <c r="AC14" i="71"/>
  <c r="AC14" i="75"/>
  <c r="AC14" i="67"/>
  <c r="AC13" i="69"/>
  <c r="AC13" i="74"/>
  <c r="AC13" i="67"/>
  <c r="AC13" i="75"/>
  <c r="AC13" i="68"/>
  <c r="AC13" i="70"/>
  <c r="AC13" i="71"/>
  <c r="AC13" i="72"/>
  <c r="AC13" i="73"/>
  <c r="AC12" i="72"/>
  <c r="AC12" i="67"/>
  <c r="AC12" i="74"/>
  <c r="AC12" i="73"/>
  <c r="AC12" i="75"/>
  <c r="AC12" i="68"/>
  <c r="AC12" i="69"/>
  <c r="AC12" i="70"/>
  <c r="AC12" i="71"/>
  <c r="AC11" i="70"/>
  <c r="AC11" i="67"/>
  <c r="AC11" i="71"/>
  <c r="AC11" i="68"/>
  <c r="AC11" i="72"/>
  <c r="AC11" i="73"/>
  <c r="AC11" i="74"/>
  <c r="AC11" i="75"/>
  <c r="AC11" i="69"/>
  <c r="AC5" i="69"/>
  <c r="AC5" i="68"/>
  <c r="AC5" i="73"/>
  <c r="AC5" i="74"/>
  <c r="AC5" i="75"/>
  <c r="AC5" i="70"/>
  <c r="AC5" i="72"/>
  <c r="AC5" i="71"/>
  <c r="AC5" i="67"/>
  <c r="AB22" i="68"/>
  <c r="AB22" i="69"/>
  <c r="AB22" i="72"/>
  <c r="AB22" i="74"/>
  <c r="AB22" i="73"/>
  <c r="AB22" i="75"/>
  <c r="AB22" i="67"/>
  <c r="AB22" i="70"/>
  <c r="AB22" i="71"/>
  <c r="AB21" i="74"/>
  <c r="AB21" i="67"/>
  <c r="AB21" i="70"/>
  <c r="AB21" i="69"/>
  <c r="AB21" i="71"/>
  <c r="AB21" i="73"/>
  <c r="AB21" i="72"/>
  <c r="AB21" i="75"/>
  <c r="AB21" i="68"/>
  <c r="AB13" i="68"/>
  <c r="AB13" i="70"/>
  <c r="AB13" i="74"/>
  <c r="AB13" i="75"/>
  <c r="AB13" i="67"/>
  <c r="AB13" i="71"/>
  <c r="AB13" i="69"/>
  <c r="AB13" i="72"/>
  <c r="AB13" i="73"/>
  <c r="AB12" i="74"/>
  <c r="AB12" i="68"/>
  <c r="AB12" i="67"/>
  <c r="AB12" i="75"/>
  <c r="AB12" i="73"/>
  <c r="AB12" i="69"/>
  <c r="AB12" i="70"/>
  <c r="AB12" i="71"/>
  <c r="AB12" i="72"/>
  <c r="AB11" i="69"/>
  <c r="AB11" i="71"/>
  <c r="AB11" i="72"/>
  <c r="AB11" i="73"/>
  <c r="AB11" i="74"/>
  <c r="AB11" i="67"/>
  <c r="AB11" i="75"/>
  <c r="AB11" i="68"/>
  <c r="AB11" i="70"/>
  <c r="AB5" i="73"/>
  <c r="AB5" i="67"/>
  <c r="AB5" i="75"/>
  <c r="AB5" i="69"/>
  <c r="AB5" i="71"/>
  <c r="AB5" i="72"/>
  <c r="AB5" i="70"/>
  <c r="AB5" i="74"/>
  <c r="AB5" i="68"/>
  <c r="AA23" i="69"/>
  <c r="AA23" i="70"/>
  <c r="AA23" i="67"/>
  <c r="AA23" i="71"/>
  <c r="AA23" i="72"/>
  <c r="AA23" i="73"/>
  <c r="AA23" i="74"/>
  <c r="AA23" i="75"/>
  <c r="AA23" i="68"/>
  <c r="AA22" i="67"/>
  <c r="AA22" i="68"/>
  <c r="AA22" i="69"/>
  <c r="AA22" i="71"/>
  <c r="AA22" i="73"/>
  <c r="AA22" i="75"/>
  <c r="AA22" i="72"/>
  <c r="AA22" i="70"/>
  <c r="AA22" i="74"/>
  <c r="AA21" i="73"/>
  <c r="AA21" i="67"/>
  <c r="AA21" i="75"/>
  <c r="AA21" i="71"/>
  <c r="AA21" i="74"/>
  <c r="AA21" i="69"/>
  <c r="AA21" i="70"/>
  <c r="AA21" i="68"/>
  <c r="AA21" i="72"/>
  <c r="AA13" i="72"/>
  <c r="AA13" i="68"/>
  <c r="AA13" i="69"/>
  <c r="AA13" i="71"/>
  <c r="AA13" i="67"/>
  <c r="AA13" i="75"/>
  <c r="AA13" i="73"/>
  <c r="AA13" i="74"/>
  <c r="AA13" i="70"/>
  <c r="AA12" i="69"/>
  <c r="AA12" i="71"/>
  <c r="AA12" i="74"/>
  <c r="AA12" i="75"/>
  <c r="AA12" i="70"/>
  <c r="AA12" i="72"/>
  <c r="AA12" i="67"/>
  <c r="AA12" i="73"/>
  <c r="AA12" i="68"/>
  <c r="AA11" i="67"/>
  <c r="AA11" i="75"/>
  <c r="AA11" i="68"/>
  <c r="AA11" i="72"/>
  <c r="AA11" i="73"/>
  <c r="AA11" i="70"/>
  <c r="AA11" i="71"/>
  <c r="AA11" i="69"/>
  <c r="AA11" i="74"/>
  <c r="AA5" i="67"/>
  <c r="AA5" i="68"/>
  <c r="AA5" i="71"/>
  <c r="AA5" i="73"/>
  <c r="AA5" i="69"/>
  <c r="AA5" i="74"/>
  <c r="AA5" i="70"/>
  <c r="AA5" i="75"/>
  <c r="AA5" i="72"/>
  <c r="V26" i="69"/>
  <c r="V26" i="67"/>
  <c r="V26" i="70"/>
  <c r="V26" i="68"/>
  <c r="V26" i="71"/>
  <c r="V26" i="72"/>
  <c r="V26" i="75"/>
  <c r="V26" i="73"/>
  <c r="V26" i="74"/>
  <c r="V25" i="67"/>
  <c r="V25" i="75"/>
  <c r="V25" i="68"/>
  <c r="V25" i="73"/>
  <c r="V25" i="74"/>
  <c r="V25" i="70"/>
  <c r="V25" i="69"/>
  <c r="V25" i="72"/>
  <c r="V25" i="71"/>
  <c r="V24" i="73"/>
  <c r="V24" i="75"/>
  <c r="V24" i="69"/>
  <c r="V24" i="74"/>
  <c r="V24" i="67"/>
  <c r="V24" i="70"/>
  <c r="V24" i="71"/>
  <c r="V24" i="68"/>
  <c r="V24" i="72"/>
  <c r="V23" i="71"/>
  <c r="V23" i="67"/>
  <c r="V23" i="69"/>
  <c r="V23" i="72"/>
  <c r="V23" i="70"/>
  <c r="V23" i="73"/>
  <c r="V23" i="74"/>
  <c r="V23" i="75"/>
  <c r="V23" i="68"/>
  <c r="V22" i="69"/>
  <c r="V22" i="70"/>
  <c r="V22" i="67"/>
  <c r="V22" i="71"/>
  <c r="V22" i="68"/>
  <c r="V22" i="72"/>
  <c r="V22" i="74"/>
  <c r="V22" i="73"/>
  <c r="V22" i="75"/>
  <c r="V21" i="67"/>
  <c r="V21" i="75"/>
  <c r="V21" i="72"/>
  <c r="V21" i="69"/>
  <c r="V21" i="70"/>
  <c r="V21" i="71"/>
  <c r="V21" i="74"/>
  <c r="V21" i="68"/>
  <c r="V21" i="73"/>
  <c r="V13" i="73"/>
  <c r="V13" i="74"/>
  <c r="V13" i="68"/>
  <c r="V13" i="69"/>
  <c r="V13" i="67"/>
  <c r="V13" i="75"/>
  <c r="V13" i="70"/>
  <c r="V13" i="71"/>
  <c r="V13" i="72"/>
  <c r="V12" i="71"/>
  <c r="V12" i="72"/>
  <c r="V12" i="67"/>
  <c r="V12" i="69"/>
  <c r="V12" i="75"/>
  <c r="V12" i="68"/>
  <c r="V12" i="73"/>
  <c r="V12" i="70"/>
  <c r="V12" i="74"/>
  <c r="V11" i="69"/>
  <c r="V11" i="73"/>
  <c r="V11" i="75"/>
  <c r="V11" i="70"/>
  <c r="V11" i="71"/>
  <c r="V11" i="67"/>
  <c r="V11" i="68"/>
  <c r="V11" i="74"/>
  <c r="V11" i="72"/>
  <c r="V5" i="67"/>
  <c r="V5" i="75"/>
  <c r="V5" i="68"/>
  <c r="V5" i="73"/>
  <c r="V5" i="74"/>
  <c r="V5" i="69"/>
  <c r="V5" i="70"/>
  <c r="V5" i="72"/>
  <c r="V5" i="71"/>
  <c r="U23" i="75"/>
  <c r="U23" i="68"/>
  <c r="U23" i="74"/>
  <c r="U23" i="69"/>
  <c r="U23" i="67"/>
  <c r="U23" i="70"/>
  <c r="U23" i="71"/>
  <c r="U23" i="72"/>
  <c r="U23" i="73"/>
  <c r="U22" i="73"/>
  <c r="U22" i="68"/>
  <c r="U22" i="72"/>
  <c r="U22" i="69"/>
  <c r="U22" i="74"/>
  <c r="U22" i="71"/>
  <c r="U22" i="67"/>
  <c r="U22" i="75"/>
  <c r="U22" i="70"/>
  <c r="U21" i="71"/>
  <c r="U21" i="67"/>
  <c r="U21" i="75"/>
  <c r="U21" i="70"/>
  <c r="U21" i="68"/>
  <c r="U21" i="69"/>
  <c r="U21" i="73"/>
  <c r="U21" i="72"/>
  <c r="U21" i="74"/>
  <c r="U16" i="69"/>
  <c r="U16" i="68"/>
  <c r="U16" i="67"/>
  <c r="U16" i="70"/>
  <c r="U16" i="71"/>
  <c r="U16" i="72"/>
  <c r="U16" i="73"/>
  <c r="U16" i="75"/>
  <c r="U16" i="74"/>
  <c r="U15" i="72"/>
  <c r="U15" i="73"/>
  <c r="U15" i="74"/>
  <c r="U15" i="75"/>
  <c r="U15" i="69"/>
  <c r="U15" i="70"/>
  <c r="U15" i="67"/>
  <c r="U15" i="71"/>
  <c r="U15" i="68"/>
  <c r="U14" i="68"/>
  <c r="U14" i="72"/>
  <c r="U14" i="69"/>
  <c r="U14" i="67"/>
  <c r="U14" i="75"/>
  <c r="U14" i="71"/>
  <c r="U14" i="73"/>
  <c r="U14" i="74"/>
  <c r="U14" i="70"/>
  <c r="U13" i="72"/>
  <c r="U13" i="70"/>
  <c r="U13" i="74"/>
  <c r="U13" i="71"/>
  <c r="U13" i="73"/>
  <c r="U13" i="67"/>
  <c r="U13" i="75"/>
  <c r="U13" i="68"/>
  <c r="U13" i="69"/>
  <c r="U12" i="69"/>
  <c r="U12" i="67"/>
  <c r="U12" i="70"/>
  <c r="U12" i="73"/>
  <c r="U12" i="71"/>
  <c r="U12" i="74"/>
  <c r="U12" i="72"/>
  <c r="U12" i="75"/>
  <c r="U12" i="68"/>
  <c r="U11" i="67"/>
  <c r="U11" i="75"/>
  <c r="U11" i="68"/>
  <c r="U11" i="71"/>
  <c r="U11" i="74"/>
  <c r="U11" i="73"/>
  <c r="U11" i="69"/>
  <c r="U11" i="70"/>
  <c r="U11" i="72"/>
  <c r="U5" i="73"/>
  <c r="U5" i="69"/>
  <c r="U5" i="68"/>
  <c r="U5" i="72"/>
  <c r="U5" i="71"/>
  <c r="U5" i="67"/>
  <c r="U5" i="75"/>
  <c r="U5" i="74"/>
  <c r="U5" i="70"/>
  <c r="R22" i="68"/>
  <c r="R22" i="70"/>
  <c r="R22" i="69"/>
  <c r="R22" i="71"/>
  <c r="R22" i="72"/>
  <c r="R22" i="73"/>
  <c r="R22" i="74"/>
  <c r="R22" i="75"/>
  <c r="R22" i="67"/>
  <c r="R21" i="68"/>
  <c r="R21" i="69"/>
  <c r="R21" i="67"/>
  <c r="R21" i="70"/>
  <c r="R21" i="71"/>
  <c r="R21" i="73"/>
  <c r="R21" i="72"/>
  <c r="R21" i="74"/>
  <c r="R21" i="75"/>
  <c r="R13" i="68"/>
  <c r="R13" i="75"/>
  <c r="R13" i="74"/>
  <c r="R13" i="69"/>
  <c r="R13" i="70"/>
  <c r="R13" i="67"/>
  <c r="R13" i="71"/>
  <c r="R13" i="72"/>
  <c r="R13" i="73"/>
  <c r="R12" i="68"/>
  <c r="R12" i="72"/>
  <c r="R12" i="69"/>
  <c r="R12" i="70"/>
  <c r="R12" i="67"/>
  <c r="R12" i="75"/>
  <c r="R12" i="71"/>
  <c r="R12" i="73"/>
  <c r="R12" i="74"/>
  <c r="R11" i="72"/>
  <c r="R11" i="75"/>
  <c r="R11" i="70"/>
  <c r="R11" i="67"/>
  <c r="R11" i="68"/>
  <c r="R11" i="69"/>
  <c r="R11" i="74"/>
  <c r="R11" i="71"/>
  <c r="R11" i="73"/>
  <c r="R6" i="67"/>
  <c r="R6" i="68"/>
  <c r="R6" i="75"/>
  <c r="R6" i="69"/>
  <c r="R6" i="70"/>
  <c r="R6" i="71"/>
  <c r="R6" i="72"/>
  <c r="R6" i="73"/>
  <c r="R6" i="74"/>
  <c r="R5" i="67"/>
  <c r="R5" i="68"/>
  <c r="R5" i="74"/>
  <c r="R5" i="69"/>
  <c r="R5" i="71"/>
  <c r="R5" i="73"/>
  <c r="R5" i="75"/>
  <c r="R5" i="70"/>
  <c r="R5" i="72"/>
  <c r="Q25" i="74"/>
  <c r="Q25" i="69"/>
  <c r="Q25" i="70"/>
  <c r="Q25" i="75"/>
  <c r="Q25" i="71"/>
  <c r="Q25" i="72"/>
  <c r="Q25" i="67"/>
  <c r="Q25" i="73"/>
  <c r="Q25" i="68"/>
  <c r="Q24" i="68"/>
  <c r="Q24" i="75"/>
  <c r="Q24" i="69"/>
  <c r="Q24" i="70"/>
  <c r="Q24" i="71"/>
  <c r="Q24" i="72"/>
  <c r="Q24" i="73"/>
  <c r="Q24" i="67"/>
  <c r="Q24" i="74"/>
  <c r="Q23" i="73"/>
  <c r="Q23" i="67"/>
  <c r="Q23" i="74"/>
  <c r="Q23" i="68"/>
  <c r="Q23" i="75"/>
  <c r="Q23" i="69"/>
  <c r="Q23" i="70"/>
  <c r="Q23" i="72"/>
  <c r="Q23" i="71"/>
  <c r="Q22" i="69"/>
  <c r="Q22" i="70"/>
  <c r="Q22" i="71"/>
  <c r="Q22" i="72"/>
  <c r="Q22" i="73"/>
  <c r="Q22" i="74"/>
  <c r="Q22" i="67"/>
  <c r="Q22" i="75"/>
  <c r="Q22" i="68"/>
  <c r="Q21" i="73"/>
  <c r="Q21" i="74"/>
  <c r="Q21" i="67"/>
  <c r="Q21" i="75"/>
  <c r="Q21" i="68"/>
  <c r="Q21" i="69"/>
  <c r="Q21" i="70"/>
  <c r="Q21" i="71"/>
  <c r="Q21" i="72"/>
  <c r="Q12" i="69"/>
  <c r="Q12" i="70"/>
  <c r="Q12" i="71"/>
  <c r="Q12" i="72"/>
  <c r="Q12" i="73"/>
  <c r="Q12" i="74"/>
  <c r="Q12" i="67"/>
  <c r="Q12" i="75"/>
  <c r="Q12" i="68"/>
  <c r="Q11" i="73"/>
  <c r="Q11" i="74"/>
  <c r="Q11" i="67"/>
  <c r="Q11" i="75"/>
  <c r="Q11" i="68"/>
  <c r="Q11" i="69"/>
  <c r="Q11" i="70"/>
  <c r="Q11" i="71"/>
  <c r="Q11" i="72"/>
  <c r="Q5" i="69"/>
  <c r="Q5" i="70"/>
  <c r="Q5" i="71"/>
  <c r="Q5" i="72"/>
  <c r="Q5" i="73"/>
  <c r="Q5" i="74"/>
  <c r="Q5" i="67"/>
  <c r="Q5" i="75"/>
  <c r="Q5" i="68"/>
  <c r="P24" i="69"/>
  <c r="P24" i="67"/>
  <c r="P24" i="68"/>
  <c r="P24" i="70"/>
  <c r="P24" i="71"/>
  <c r="P24" i="72"/>
  <c r="P24" i="73"/>
  <c r="P24" i="74"/>
  <c r="P24" i="75"/>
  <c r="P23" i="67"/>
  <c r="P23" i="75"/>
  <c r="P23" i="68"/>
  <c r="P23" i="69"/>
  <c r="P23" i="70"/>
  <c r="P23" i="72"/>
  <c r="P23" i="71"/>
  <c r="P23" i="73"/>
  <c r="P23" i="74"/>
  <c r="P22" i="73"/>
  <c r="P22" i="75"/>
  <c r="P22" i="74"/>
  <c r="P22" i="67"/>
  <c r="P22" i="68"/>
  <c r="P22" i="71"/>
  <c r="P22" i="69"/>
  <c r="P22" i="72"/>
  <c r="P22" i="70"/>
  <c r="P21" i="71"/>
  <c r="P21" i="67"/>
  <c r="P21" i="75"/>
  <c r="P21" i="72"/>
  <c r="P21" i="73"/>
  <c r="P21" i="74"/>
  <c r="P21" i="68"/>
  <c r="P21" i="69"/>
  <c r="P21" i="70"/>
  <c r="P15" i="75"/>
  <c r="P15" i="71"/>
  <c r="P15" i="73"/>
  <c r="P15" i="74"/>
  <c r="P15" i="68"/>
  <c r="P15" i="70"/>
  <c r="P15" i="67"/>
  <c r="P15" i="69"/>
  <c r="P15" i="72"/>
  <c r="P14" i="72"/>
  <c r="P14" i="73"/>
  <c r="P14" i="74"/>
  <c r="P14" i="75"/>
  <c r="P14" i="69"/>
  <c r="P14" i="67"/>
  <c r="P14" i="70"/>
  <c r="P14" i="68"/>
  <c r="P14" i="71"/>
  <c r="P13" i="75"/>
  <c r="P13" i="71"/>
  <c r="P13" i="73"/>
  <c r="P13" i="72"/>
  <c r="P13" i="74"/>
  <c r="P13" i="67"/>
  <c r="P13" i="68"/>
  <c r="P13" i="69"/>
  <c r="P13" i="70"/>
  <c r="P12" i="69"/>
  <c r="P12" i="74"/>
  <c r="P12" i="75"/>
  <c r="P12" i="70"/>
  <c r="P12" i="67"/>
  <c r="P12" i="68"/>
  <c r="P12" i="73"/>
  <c r="P12" i="71"/>
  <c r="P12" i="72"/>
  <c r="P11" i="67"/>
  <c r="P11" i="75"/>
  <c r="P11" i="68"/>
  <c r="P11" i="72"/>
  <c r="P11" i="73"/>
  <c r="P11" i="74"/>
  <c r="P11" i="70"/>
  <c r="P11" i="69"/>
  <c r="P11" i="71"/>
  <c r="P5" i="73"/>
  <c r="P5" i="74"/>
  <c r="P5" i="67"/>
  <c r="P5" i="75"/>
  <c r="P5" i="68"/>
  <c r="P5" i="71"/>
  <c r="P5" i="69"/>
  <c r="P5" i="72"/>
  <c r="P5" i="70"/>
  <c r="O21" i="69"/>
  <c r="O21" i="67"/>
  <c r="O21" i="70"/>
  <c r="O21" i="68"/>
  <c r="O21" i="71"/>
  <c r="O21" i="72"/>
  <c r="O21" i="74"/>
  <c r="O21" i="73"/>
  <c r="O21" i="75"/>
  <c r="O14" i="75"/>
  <c r="O14" i="67"/>
  <c r="O14" i="68"/>
  <c r="O14" i="69"/>
  <c r="O14" i="74"/>
  <c r="O14" i="70"/>
  <c r="O14" i="71"/>
  <c r="O14" i="72"/>
  <c r="O14" i="73"/>
  <c r="O13" i="67"/>
  <c r="O13" i="73"/>
  <c r="O13" i="74"/>
  <c r="O13" i="75"/>
  <c r="O13" i="68"/>
  <c r="O13" i="70"/>
  <c r="O13" i="69"/>
  <c r="O13" i="71"/>
  <c r="O13" i="72"/>
  <c r="O12" i="73"/>
  <c r="O12" i="72"/>
  <c r="O12" i="74"/>
  <c r="O12" i="67"/>
  <c r="O12" i="75"/>
  <c r="O12" i="68"/>
  <c r="O12" i="71"/>
  <c r="O12" i="69"/>
  <c r="O12" i="70"/>
  <c r="O11" i="69"/>
  <c r="O11" i="71"/>
  <c r="O11" i="70"/>
  <c r="O11" i="68"/>
  <c r="O11" i="72"/>
  <c r="O11" i="73"/>
  <c r="O11" i="67"/>
  <c r="O11" i="75"/>
  <c r="O11" i="74"/>
  <c r="O5" i="68"/>
  <c r="O5" i="72"/>
  <c r="O5" i="75"/>
  <c r="O5" i="69"/>
  <c r="O5" i="70"/>
  <c r="O5" i="67"/>
  <c r="O5" i="71"/>
  <c r="O5" i="73"/>
  <c r="O5" i="74"/>
  <c r="N21" i="67"/>
  <c r="N21" i="75"/>
  <c r="N21" i="69"/>
  <c r="N21" i="70"/>
  <c r="N21" i="71"/>
  <c r="N21" i="68"/>
  <c r="N21" i="72"/>
  <c r="N21" i="74"/>
  <c r="N21" i="73"/>
  <c r="N14" i="75"/>
  <c r="N14" i="68"/>
  <c r="N14" i="73"/>
  <c r="N14" i="67"/>
  <c r="N14" i="69"/>
  <c r="N14" i="70"/>
  <c r="N14" i="74"/>
  <c r="N14" i="71"/>
  <c r="N14" i="72"/>
  <c r="N13" i="67"/>
  <c r="N13" i="71"/>
  <c r="N13" i="72"/>
  <c r="N13" i="73"/>
  <c r="N13" i="68"/>
  <c r="N13" i="74"/>
  <c r="N13" i="75"/>
  <c r="N13" i="69"/>
  <c r="N13" i="70"/>
  <c r="N12" i="69"/>
  <c r="N12" i="70"/>
  <c r="N12" i="68"/>
  <c r="N12" i="71"/>
  <c r="N12" i="72"/>
  <c r="N12" i="73"/>
  <c r="N12" i="74"/>
  <c r="N12" i="67"/>
  <c r="N12" i="75"/>
  <c r="N11" i="67"/>
  <c r="N11" i="75"/>
  <c r="N11" i="68"/>
  <c r="N11" i="69"/>
  <c r="N11" i="70"/>
  <c r="N11" i="73"/>
  <c r="N11" i="71"/>
  <c r="N11" i="74"/>
  <c r="N11" i="72"/>
  <c r="N5" i="73"/>
  <c r="N5" i="74"/>
  <c r="N5" i="67"/>
  <c r="N5" i="68"/>
  <c r="N5" i="69"/>
  <c r="N5" i="70"/>
  <c r="N5" i="71"/>
  <c r="N5" i="75"/>
  <c r="N5" i="72"/>
  <c r="M21" i="73"/>
  <c r="M21" i="74"/>
  <c r="M21" i="75"/>
  <c r="M21" i="67"/>
  <c r="M21" i="68"/>
  <c r="M21" i="69"/>
  <c r="M21" i="72"/>
  <c r="M21" i="70"/>
  <c r="M21" i="71"/>
  <c r="M18" i="70"/>
  <c r="M18" i="72"/>
  <c r="M18" i="73"/>
  <c r="M18" i="69"/>
  <c r="M18" i="71"/>
  <c r="M18" i="67"/>
  <c r="M18" i="75"/>
  <c r="M18" i="74"/>
  <c r="M18" i="68"/>
  <c r="M17" i="68"/>
  <c r="M17" i="70"/>
  <c r="M17" i="71"/>
  <c r="M17" i="69"/>
  <c r="M17" i="73"/>
  <c r="M17" i="72"/>
  <c r="M17" i="74"/>
  <c r="M17" i="67"/>
  <c r="M17" i="75"/>
  <c r="M16" i="67"/>
  <c r="M16" i="68"/>
  <c r="M16" i="71"/>
  <c r="M16" i="69"/>
  <c r="M16" i="74"/>
  <c r="M16" i="70"/>
  <c r="M16" i="75"/>
  <c r="M16" i="72"/>
  <c r="M16" i="73"/>
  <c r="M15" i="68"/>
  <c r="M15" i="74"/>
  <c r="M15" i="72"/>
  <c r="M15" i="75"/>
  <c r="M15" i="67"/>
  <c r="M15" i="69"/>
  <c r="M15" i="70"/>
  <c r="M15" i="73"/>
  <c r="M15" i="71"/>
  <c r="M14" i="68"/>
  <c r="M14" i="69"/>
  <c r="M14" i="70"/>
  <c r="M14" i="72"/>
  <c r="M14" i="71"/>
  <c r="M14" i="75"/>
  <c r="M14" i="73"/>
  <c r="M14" i="74"/>
  <c r="M14" i="67"/>
  <c r="M13" i="68"/>
  <c r="M13" i="71"/>
  <c r="M13" i="73"/>
  <c r="M13" i="72"/>
  <c r="M13" i="69"/>
  <c r="M13" i="74"/>
  <c r="M13" i="70"/>
  <c r="M13" i="67"/>
  <c r="M13" i="75"/>
  <c r="M12" i="74"/>
  <c r="M12" i="67"/>
  <c r="M12" i="75"/>
  <c r="M12" i="68"/>
  <c r="M12" i="71"/>
  <c r="M12" i="69"/>
  <c r="M12" i="70"/>
  <c r="M12" i="72"/>
  <c r="M12" i="73"/>
  <c r="M11" i="72"/>
  <c r="M11" i="67"/>
  <c r="M11" i="75"/>
  <c r="M11" i="68"/>
  <c r="M11" i="69"/>
  <c r="M11" i="73"/>
  <c r="M11" i="70"/>
  <c r="M11" i="74"/>
  <c r="M11" i="71"/>
  <c r="M6" i="72"/>
  <c r="M6" i="70"/>
  <c r="M6" i="75"/>
  <c r="M6" i="73"/>
  <c r="M6" i="74"/>
  <c r="M6" i="67"/>
  <c r="M6" i="69"/>
  <c r="M6" i="68"/>
  <c r="M6" i="71"/>
  <c r="M5" i="70"/>
  <c r="M5" i="68"/>
  <c r="M5" i="69"/>
  <c r="M5" i="71"/>
  <c r="M5" i="72"/>
  <c r="M5" i="73"/>
  <c r="M5" i="74"/>
  <c r="M5" i="67"/>
  <c r="M5" i="75"/>
  <c r="L26" i="74"/>
  <c r="L26" i="67"/>
  <c r="L26" i="75"/>
  <c r="L26" i="68"/>
  <c r="L26" i="70"/>
  <c r="L26" i="69"/>
  <c r="L26" i="71"/>
  <c r="L26" i="73"/>
  <c r="L26" i="72"/>
  <c r="L25" i="68"/>
  <c r="L25" i="75"/>
  <c r="L25" i="72"/>
  <c r="L25" i="73"/>
  <c r="L25" i="74"/>
  <c r="L25" i="67"/>
  <c r="L25" i="69"/>
  <c r="L25" i="70"/>
  <c r="L25" i="71"/>
  <c r="L24" i="68"/>
  <c r="L24" i="70"/>
  <c r="L24" i="71"/>
  <c r="L24" i="72"/>
  <c r="L24" i="73"/>
  <c r="L24" i="74"/>
  <c r="L24" i="67"/>
  <c r="L24" i="75"/>
  <c r="L24" i="69"/>
  <c r="L23" i="72"/>
  <c r="L23" i="67"/>
  <c r="L23" i="68"/>
  <c r="L23" i="71"/>
  <c r="L23" i="69"/>
  <c r="L23" i="70"/>
  <c r="L23" i="73"/>
  <c r="L23" i="75"/>
  <c r="L23" i="74"/>
  <c r="L22" i="72"/>
  <c r="L22" i="74"/>
  <c r="L22" i="73"/>
  <c r="L22" i="67"/>
  <c r="L22" i="75"/>
  <c r="L22" i="68"/>
  <c r="L22" i="70"/>
  <c r="L22" i="71"/>
  <c r="L22" i="69"/>
  <c r="L21" i="68"/>
  <c r="L21" i="71"/>
  <c r="L21" i="72"/>
  <c r="L21" i="75"/>
  <c r="L21" i="73"/>
  <c r="L21" i="74"/>
  <c r="L21" i="67"/>
  <c r="L21" i="70"/>
  <c r="L21" i="69"/>
  <c r="L12" i="70"/>
  <c r="L12" i="71"/>
  <c r="L12" i="72"/>
  <c r="L12" i="68"/>
  <c r="L12" i="73"/>
  <c r="L12" i="67"/>
  <c r="L12" i="74"/>
  <c r="L12" i="75"/>
  <c r="L12" i="69"/>
  <c r="L11" i="75"/>
  <c r="L11" i="68"/>
  <c r="L11" i="67"/>
  <c r="L11" i="69"/>
  <c r="L11" i="71"/>
  <c r="L11" i="70"/>
  <c r="L11" i="72"/>
  <c r="L11" i="73"/>
  <c r="L11" i="74"/>
  <c r="L7" i="69"/>
  <c r="L7" i="74"/>
  <c r="L7" i="72"/>
  <c r="L7" i="67"/>
  <c r="L7" i="75"/>
  <c r="L7" i="73"/>
  <c r="L7" i="68"/>
  <c r="L7" i="70"/>
  <c r="L7" i="71"/>
  <c r="L6" i="68"/>
  <c r="L6" i="72"/>
  <c r="L6" i="69"/>
  <c r="L6" i="73"/>
  <c r="L6" i="71"/>
  <c r="L6" i="74"/>
  <c r="L6" i="75"/>
  <c r="L6" i="70"/>
  <c r="L6" i="67"/>
  <c r="L5" i="74"/>
  <c r="L5" i="70"/>
  <c r="L5" i="75"/>
  <c r="L5" i="71"/>
  <c r="L5" i="72"/>
  <c r="L5" i="67"/>
  <c r="L5" i="68"/>
  <c r="L5" i="73"/>
  <c r="L5" i="69"/>
  <c r="K26" i="68"/>
  <c r="K26" i="69"/>
  <c r="K26" i="71"/>
  <c r="K26" i="70"/>
  <c r="K26" i="72"/>
  <c r="K26" i="73"/>
  <c r="K26" i="75"/>
  <c r="K26" i="74"/>
  <c r="K26" i="67"/>
  <c r="K25" i="69"/>
  <c r="K25" i="74"/>
  <c r="K25" i="71"/>
  <c r="K25" i="75"/>
  <c r="K25" i="68"/>
  <c r="K25" i="70"/>
  <c r="K25" i="72"/>
  <c r="K25" i="67"/>
  <c r="K25" i="73"/>
  <c r="K24" i="72"/>
  <c r="K24" i="67"/>
  <c r="K24" i="74"/>
  <c r="K24" i="68"/>
  <c r="K24" i="69"/>
  <c r="K24" i="71"/>
  <c r="K24" i="73"/>
  <c r="K24" i="70"/>
  <c r="K24" i="75"/>
  <c r="K23" i="71"/>
  <c r="K23" i="74"/>
  <c r="K23" i="73"/>
  <c r="K23" i="70"/>
  <c r="K23" i="75"/>
  <c r="K23" i="72"/>
  <c r="K23" i="67"/>
  <c r="K23" i="68"/>
  <c r="K23" i="69"/>
  <c r="K22" i="68"/>
  <c r="K22" i="71"/>
  <c r="K22" i="70"/>
  <c r="K22" i="73"/>
  <c r="K22" i="69"/>
  <c r="K22" i="74"/>
  <c r="K22" i="72"/>
  <c r="K22" i="67"/>
  <c r="K22" i="75"/>
  <c r="K21" i="69"/>
  <c r="K21" i="74"/>
  <c r="K21" i="71"/>
  <c r="K21" i="75"/>
  <c r="K21" i="68"/>
  <c r="K21" i="70"/>
  <c r="K21" i="72"/>
  <c r="K21" i="67"/>
  <c r="K21" i="73"/>
  <c r="K13" i="74"/>
  <c r="K13" i="72"/>
  <c r="K13" i="75"/>
  <c r="K13" i="67"/>
  <c r="K13" i="68"/>
  <c r="K13" i="69"/>
  <c r="K13" i="70"/>
  <c r="K13" i="73"/>
  <c r="K13" i="71"/>
  <c r="K12" i="70"/>
  <c r="K12" i="67"/>
  <c r="K12" i="71"/>
  <c r="K12" i="72"/>
  <c r="K12" i="73"/>
  <c r="K12" i="74"/>
  <c r="K12" i="75"/>
  <c r="K12" i="68"/>
  <c r="K12" i="69"/>
  <c r="K11" i="74"/>
  <c r="K11" i="68"/>
  <c r="K11" i="75"/>
  <c r="K11" i="70"/>
  <c r="K11" i="69"/>
  <c r="K11" i="71"/>
  <c r="K11" i="72"/>
  <c r="K11" i="73"/>
  <c r="K11" i="67"/>
  <c r="K5" i="74"/>
  <c r="K5" i="67"/>
  <c r="K5" i="69"/>
  <c r="K5" i="68"/>
  <c r="K5" i="71"/>
  <c r="K5" i="73"/>
  <c r="K5" i="70"/>
  <c r="K5" i="75"/>
  <c r="K5" i="72"/>
  <c r="J26" i="73"/>
  <c r="J26" i="72"/>
  <c r="J26" i="74"/>
  <c r="J26" i="75"/>
  <c r="J26" i="67"/>
  <c r="J26" i="68"/>
  <c r="J26" i="70"/>
  <c r="J26" i="69"/>
  <c r="J26" i="71"/>
  <c r="J25" i="72"/>
  <c r="J25" i="70"/>
  <c r="J25" i="73"/>
  <c r="J25" i="71"/>
  <c r="J25" i="74"/>
  <c r="J25" i="75"/>
  <c r="J25" i="67"/>
  <c r="J25" i="68"/>
  <c r="J25" i="69"/>
  <c r="J24" i="68"/>
  <c r="J24" i="70"/>
  <c r="J24" i="69"/>
  <c r="J24" i="71"/>
  <c r="J24" i="72"/>
  <c r="J24" i="74"/>
  <c r="J24" i="73"/>
  <c r="J24" i="67"/>
  <c r="J24" i="75"/>
  <c r="J23" i="74"/>
  <c r="J23" i="70"/>
  <c r="J23" i="67"/>
  <c r="J23" i="68"/>
  <c r="J23" i="69"/>
  <c r="J23" i="71"/>
  <c r="J23" i="75"/>
  <c r="J23" i="72"/>
  <c r="J23" i="73"/>
  <c r="J22" i="69"/>
  <c r="J22" i="72"/>
  <c r="J22" i="73"/>
  <c r="J22" i="74"/>
  <c r="J22" i="75"/>
  <c r="J22" i="67"/>
  <c r="J22" i="70"/>
  <c r="J22" i="68"/>
  <c r="J22" i="71"/>
  <c r="J21" i="67"/>
  <c r="J21" i="70"/>
  <c r="J21" i="71"/>
  <c r="J21" i="72"/>
  <c r="J21" i="73"/>
  <c r="J21" i="74"/>
  <c r="J21" i="75"/>
  <c r="J21" i="68"/>
  <c r="J21" i="69"/>
  <c r="J12" i="69"/>
  <c r="J12" i="73"/>
  <c r="J12" i="68"/>
  <c r="J12" i="71"/>
  <c r="J12" i="67"/>
  <c r="J12" i="74"/>
  <c r="J12" i="72"/>
  <c r="J12" i="70"/>
  <c r="J12" i="75"/>
  <c r="J11" i="67"/>
  <c r="J11" i="75"/>
  <c r="J11" i="74"/>
  <c r="J11" i="69"/>
  <c r="J11" i="68"/>
  <c r="J11" i="70"/>
  <c r="J11" i="71"/>
  <c r="J11" i="72"/>
  <c r="J11" i="73"/>
  <c r="J5" i="68"/>
  <c r="J5" i="72"/>
  <c r="J5" i="69"/>
  <c r="J5" i="71"/>
  <c r="J5" i="73"/>
  <c r="J5" i="74"/>
  <c r="J5" i="75"/>
  <c r="J5" i="70"/>
  <c r="J5" i="67"/>
  <c r="I23" i="72"/>
  <c r="I23" i="67"/>
  <c r="I23" i="74"/>
  <c r="I23" i="68"/>
  <c r="I23" i="69"/>
  <c r="I23" i="71"/>
  <c r="I23" i="73"/>
  <c r="I23" i="75"/>
  <c r="I23" i="70"/>
  <c r="I22" i="74"/>
  <c r="I22" i="70"/>
  <c r="I22" i="75"/>
  <c r="I22" i="67"/>
  <c r="I22" i="68"/>
  <c r="I22" i="71"/>
  <c r="I22" i="72"/>
  <c r="I22" i="69"/>
  <c r="I22" i="73"/>
  <c r="I21" i="68"/>
  <c r="I21" i="67"/>
  <c r="I21" i="69"/>
  <c r="I21" i="71"/>
  <c r="I21" i="70"/>
  <c r="I21" i="72"/>
  <c r="I21" i="73"/>
  <c r="I21" i="74"/>
  <c r="I21" i="75"/>
  <c r="I16" i="71"/>
  <c r="I16" i="74"/>
  <c r="I16" i="73"/>
  <c r="I16" i="75"/>
  <c r="I16" i="70"/>
  <c r="I16" i="67"/>
  <c r="I16" i="68"/>
  <c r="I16" i="72"/>
  <c r="I16" i="69"/>
  <c r="I15" i="68"/>
  <c r="I15" i="72"/>
  <c r="I15" i="69"/>
  <c r="I15" i="71"/>
  <c r="I15" i="73"/>
  <c r="I15" i="74"/>
  <c r="I15" i="75"/>
  <c r="I15" i="70"/>
  <c r="I15" i="67"/>
  <c r="I14" i="70"/>
  <c r="I14" i="67"/>
  <c r="I14" i="71"/>
  <c r="I14" i="72"/>
  <c r="I14" i="73"/>
  <c r="I14" i="74"/>
  <c r="I14" i="75"/>
  <c r="I14" i="68"/>
  <c r="I14" i="69"/>
  <c r="I13" i="69"/>
  <c r="I13" i="68"/>
  <c r="I13" i="71"/>
  <c r="I13" i="72"/>
  <c r="I13" i="70"/>
  <c r="I13" i="73"/>
  <c r="I13" i="74"/>
  <c r="I13" i="67"/>
  <c r="I13" i="75"/>
  <c r="I12" i="75"/>
  <c r="I12" i="67"/>
  <c r="I12" i="68"/>
  <c r="I12" i="69"/>
  <c r="I12" i="71"/>
  <c r="I12" i="70"/>
  <c r="I12" i="72"/>
  <c r="I12" i="73"/>
  <c r="I12" i="74"/>
  <c r="I11" i="74"/>
  <c r="I11" i="72"/>
  <c r="I11" i="75"/>
  <c r="I11" i="69"/>
  <c r="I11" i="67"/>
  <c r="I11" i="68"/>
  <c r="I11" i="71"/>
  <c r="I11" i="70"/>
  <c r="I11" i="73"/>
  <c r="I6" i="71"/>
  <c r="I6" i="70"/>
  <c r="I6" i="72"/>
  <c r="I6" i="73"/>
  <c r="I6" i="74"/>
  <c r="I6" i="75"/>
  <c r="I6" i="67"/>
  <c r="I6" i="68"/>
  <c r="I6" i="69"/>
  <c r="I5" i="68"/>
  <c r="I5" i="67"/>
  <c r="I5" i="70"/>
  <c r="I5" i="69"/>
  <c r="I5" i="71"/>
  <c r="I5" i="72"/>
  <c r="I5" i="73"/>
  <c r="I5" i="74"/>
  <c r="I5" i="75"/>
  <c r="H24" i="74"/>
  <c r="H24" i="68"/>
  <c r="H24" i="70"/>
  <c r="H24" i="69"/>
  <c r="H24" i="71"/>
  <c r="H24" i="72"/>
  <c r="H24" i="67"/>
  <c r="H24" i="75"/>
  <c r="H24" i="73"/>
  <c r="H23" i="73"/>
  <c r="H23" i="68"/>
  <c r="H23" i="74"/>
  <c r="H23" i="69"/>
  <c r="H23" i="75"/>
  <c r="H23" i="72"/>
  <c r="H23" i="70"/>
  <c r="H23" i="67"/>
  <c r="H23" i="71"/>
  <c r="H22" i="71"/>
  <c r="H22" i="70"/>
  <c r="H22" i="67"/>
  <c r="H22" i="73"/>
  <c r="H22" i="72"/>
  <c r="H22" i="74"/>
  <c r="H22" i="68"/>
  <c r="H22" i="75"/>
  <c r="H22" i="69"/>
  <c r="H21" i="68"/>
  <c r="H21" i="71"/>
  <c r="H21" i="70"/>
  <c r="H21" i="73"/>
  <c r="H21" i="72"/>
  <c r="H21" i="67"/>
  <c r="H21" i="74"/>
  <c r="H21" i="69"/>
  <c r="H21" i="75"/>
  <c r="H14" i="74"/>
  <c r="H14" i="73"/>
  <c r="H14" i="67"/>
  <c r="H14" i="70"/>
  <c r="H14" i="68"/>
  <c r="H14" i="69"/>
  <c r="H14" i="72"/>
  <c r="H14" i="71"/>
  <c r="H14" i="75"/>
  <c r="H13" i="71"/>
  <c r="H13" i="72"/>
  <c r="H13" i="73"/>
  <c r="H13" i="74"/>
  <c r="H13" i="75"/>
  <c r="H13" i="67"/>
  <c r="H13" i="70"/>
  <c r="H13" i="68"/>
  <c r="H13" i="69"/>
  <c r="H12" i="70"/>
  <c r="H12" i="72"/>
  <c r="H12" i="73"/>
  <c r="H12" i="74"/>
  <c r="H12" i="69"/>
  <c r="H12" i="75"/>
  <c r="H12" i="68"/>
  <c r="H12" i="67"/>
  <c r="H12" i="71"/>
  <c r="H11" i="70"/>
  <c r="H11" i="67"/>
  <c r="H11" i="68"/>
  <c r="H11" i="69"/>
  <c r="H11" i="71"/>
  <c r="H11" i="74"/>
  <c r="H11" i="73"/>
  <c r="H11" i="72"/>
  <c r="H11" i="75"/>
  <c r="H6" i="67"/>
  <c r="H6" i="68"/>
  <c r="H6" i="69"/>
  <c r="H6" i="71"/>
  <c r="H6" i="70"/>
  <c r="H6" i="75"/>
  <c r="H6" i="74"/>
  <c r="H6" i="72"/>
  <c r="H6" i="73"/>
  <c r="H5" i="74"/>
  <c r="H5" i="75"/>
  <c r="H5" i="67"/>
  <c r="H5" i="69"/>
  <c r="H5" i="72"/>
  <c r="H5" i="70"/>
  <c r="H5" i="68"/>
  <c r="H5" i="73"/>
  <c r="H5" i="71"/>
  <c r="O12" i="66"/>
  <c r="N5" i="66"/>
  <c r="L26" i="66"/>
  <c r="M5" i="66"/>
  <c r="M17" i="66"/>
  <c r="N12" i="66"/>
  <c r="L7" i="66"/>
  <c r="L22" i="66"/>
  <c r="M13" i="66"/>
  <c r="H11" i="66"/>
  <c r="I5" i="66"/>
  <c r="I13" i="66"/>
  <c r="I25" i="66"/>
  <c r="I38" i="66"/>
  <c r="J24" i="66"/>
  <c r="K11" i="66"/>
  <c r="K22" i="66"/>
  <c r="K26" i="66"/>
  <c r="M21" i="66"/>
  <c r="I33" i="66"/>
  <c r="I34" i="66"/>
  <c r="M11" i="66"/>
  <c r="M15" i="66"/>
  <c r="O21" i="66"/>
  <c r="P15" i="66"/>
  <c r="Q23" i="66"/>
  <c r="R5" i="66"/>
  <c r="R13" i="66"/>
  <c r="U12" i="66"/>
  <c r="AD12" i="66"/>
  <c r="L11" i="66"/>
  <c r="I26" i="66"/>
  <c r="M12" i="66"/>
  <c r="M23" i="66"/>
  <c r="H6" i="66"/>
  <c r="H14" i="66"/>
  <c r="H24" i="66"/>
  <c r="I12" i="66"/>
  <c r="I16" i="66"/>
  <c r="I24" i="66"/>
  <c r="I31" i="66"/>
  <c r="I37" i="66"/>
  <c r="J11" i="66"/>
  <c r="J23" i="66"/>
  <c r="K5" i="66"/>
  <c r="K21" i="66"/>
  <c r="L6" i="66"/>
  <c r="L21" i="66"/>
  <c r="L25" i="66"/>
  <c r="O11" i="66"/>
  <c r="P22" i="66"/>
  <c r="Q24" i="66"/>
  <c r="H21" i="66"/>
  <c r="I32" i="66"/>
  <c r="L23" i="66"/>
  <c r="L30" i="66"/>
  <c r="O5" i="66"/>
  <c r="I30" i="66"/>
  <c r="H12" i="66"/>
  <c r="H13" i="66"/>
  <c r="I14" i="66"/>
  <c r="I15" i="66"/>
  <c r="I39" i="66"/>
  <c r="I23" i="66"/>
  <c r="M24" i="66"/>
  <c r="N13" i="66"/>
  <c r="P24" i="66"/>
  <c r="U11" i="66"/>
  <c r="U15" i="66"/>
  <c r="U23" i="66"/>
  <c r="AB13" i="66"/>
  <c r="AE22" i="66"/>
  <c r="J12" i="66"/>
  <c r="J21" i="66"/>
  <c r="M22" i="66"/>
  <c r="M16" i="66"/>
  <c r="K12" i="66"/>
  <c r="K25" i="66"/>
  <c r="K13" i="66"/>
  <c r="K24" i="66"/>
  <c r="N11" i="66"/>
  <c r="P12" i="66"/>
  <c r="P21" i="66"/>
  <c r="V26" i="66"/>
  <c r="AA5" i="66"/>
  <c r="AA21" i="66"/>
  <c r="H23" i="66"/>
  <c r="I21" i="66"/>
  <c r="N21" i="66"/>
  <c r="P5" i="66"/>
  <c r="P14" i="66"/>
  <c r="J22" i="66"/>
  <c r="I6" i="66"/>
  <c r="J5" i="66"/>
  <c r="L5" i="66"/>
  <c r="L12" i="66"/>
  <c r="L24" i="66"/>
  <c r="M6" i="66"/>
  <c r="M18" i="66"/>
  <c r="M30" i="66"/>
  <c r="O13" i="66"/>
  <c r="P13" i="66"/>
  <c r="AC11" i="66"/>
  <c r="AD5" i="66"/>
  <c r="H22" i="66"/>
  <c r="I11" i="66"/>
  <c r="H5" i="66"/>
  <c r="I22" i="66"/>
  <c r="J25" i="66"/>
  <c r="J26" i="66"/>
  <c r="K23" i="66"/>
  <c r="M14" i="66"/>
  <c r="N14" i="66"/>
  <c r="O14" i="66"/>
  <c r="P25" i="66"/>
  <c r="P27" i="66"/>
  <c r="U22" i="66"/>
  <c r="V5" i="66"/>
  <c r="AA12" i="66"/>
  <c r="AD21" i="66"/>
  <c r="AE6" i="66"/>
  <c r="AE12" i="66"/>
  <c r="P11" i="66"/>
  <c r="R11" i="66"/>
  <c r="AC21" i="66"/>
  <c r="R6" i="66"/>
  <c r="U5" i="66"/>
  <c r="V11" i="66"/>
  <c r="V23" i="66"/>
  <c r="AA13" i="66"/>
  <c r="AB5" i="66"/>
  <c r="AB11" i="66"/>
  <c r="AE7" i="66"/>
  <c r="AE13" i="66"/>
  <c r="AE21" i="66"/>
  <c r="Q25" i="66"/>
  <c r="R12" i="66"/>
  <c r="AB12" i="66"/>
  <c r="AC12" i="66"/>
  <c r="P23" i="66"/>
  <c r="U14" i="66"/>
  <c r="V24" i="66"/>
  <c r="V25" i="66"/>
  <c r="AE30" i="66"/>
  <c r="R21" i="66"/>
  <c r="R22" i="66"/>
  <c r="U13" i="66"/>
  <c r="V12" i="66"/>
  <c r="AA11" i="66"/>
  <c r="AA22" i="66"/>
  <c r="AB21" i="66"/>
  <c r="AC13" i="66"/>
  <c r="AE11" i="66"/>
  <c r="Q5" i="66"/>
  <c r="Q11" i="66"/>
  <c r="Q12" i="66"/>
  <c r="Q21" i="66"/>
  <c r="Q22" i="66"/>
  <c r="U16" i="66"/>
  <c r="V21" i="66"/>
  <c r="AA23" i="66"/>
  <c r="AB22" i="66"/>
  <c r="AC14" i="66"/>
  <c r="AD11" i="66"/>
  <c r="P26" i="66"/>
  <c r="U21" i="66"/>
  <c r="V13" i="66"/>
  <c r="V22" i="66"/>
  <c r="AC5" i="66"/>
  <c r="AC15" i="66"/>
  <c r="AC16" i="66"/>
  <c r="AD13" i="66"/>
  <c r="C12" i="28"/>
  <c r="B121" i="43"/>
  <c r="B120" i="43"/>
  <c r="B119" i="43"/>
  <c r="B118" i="43"/>
  <c r="B117" i="43"/>
  <c r="B116" i="43"/>
  <c r="B115" i="43"/>
  <c r="B114" i="43"/>
  <c r="B113" i="43"/>
  <c r="B112" i="43"/>
  <c r="B111" i="43"/>
  <c r="B110" i="43"/>
  <c r="B109" i="43"/>
  <c r="B108" i="43"/>
  <c r="B107" i="43"/>
  <c r="B106" i="43"/>
  <c r="B105" i="43"/>
  <c r="B104" i="43"/>
  <c r="B103" i="43"/>
  <c r="B102" i="43"/>
  <c r="B101" i="43"/>
  <c r="B100" i="43"/>
  <c r="B99" i="43"/>
  <c r="B98" i="43"/>
  <c r="B97" i="43"/>
  <c r="B96" i="43"/>
  <c r="B95" i="43"/>
  <c r="B94" i="43"/>
  <c r="B93" i="43"/>
  <c r="B92" i="43"/>
  <c r="B91" i="43"/>
  <c r="B90" i="43"/>
  <c r="B89" i="43"/>
  <c r="B88" i="43"/>
  <c r="B87" i="43"/>
  <c r="B86" i="43"/>
  <c r="B85" i="43"/>
  <c r="B84" i="43"/>
  <c r="B83" i="43"/>
  <c r="B82" i="43"/>
  <c r="B81" i="43"/>
  <c r="B80" i="43"/>
  <c r="B79" i="43"/>
  <c r="B78" i="43"/>
  <c r="B77" i="43"/>
  <c r="B76" i="43"/>
  <c r="B75" i="43"/>
  <c r="B74" i="43"/>
  <c r="B73" i="43"/>
  <c r="B72" i="43"/>
  <c r="B71" i="43"/>
  <c r="B70" i="43"/>
  <c r="B69" i="43"/>
  <c r="B68" i="43"/>
  <c r="B67" i="43"/>
  <c r="B66" i="43"/>
  <c r="B65" i="43"/>
  <c r="B64" i="43"/>
  <c r="B63" i="43"/>
  <c r="B62" i="43"/>
  <c r="B61" i="43"/>
  <c r="B60" i="43"/>
  <c r="B59" i="43"/>
  <c r="B58" i="43"/>
  <c r="B57" i="43"/>
  <c r="B56" i="43"/>
  <c r="B55" i="43"/>
  <c r="B54" i="43"/>
  <c r="B53" i="43"/>
  <c r="B52" i="43"/>
  <c r="B51" i="43"/>
  <c r="B50" i="43"/>
  <c r="B49" i="43"/>
  <c r="B48" i="43"/>
  <c r="B47" i="43"/>
  <c r="B46" i="43"/>
  <c r="B45" i="43"/>
  <c r="B44" i="43"/>
  <c r="B43" i="43"/>
  <c r="B42" i="43"/>
  <c r="B41" i="43"/>
  <c r="B40" i="43"/>
  <c r="B39" i="43"/>
  <c r="B38" i="43"/>
  <c r="B37" i="43"/>
  <c r="B36" i="43"/>
  <c r="B35" i="43"/>
  <c r="B34" i="43"/>
  <c r="B33" i="43"/>
  <c r="B32" i="43"/>
  <c r="B31" i="43"/>
  <c r="B30" i="43"/>
  <c r="B29" i="43"/>
  <c r="B28" i="43"/>
  <c r="B27" i="43"/>
  <c r="B26" i="43"/>
  <c r="B25" i="43"/>
  <c r="B24" i="43"/>
  <c r="B23" i="43"/>
  <c r="B22" i="43"/>
  <c r="B21" i="43"/>
  <c r="B20" i="43"/>
  <c r="B19" i="43"/>
  <c r="B18" i="43"/>
  <c r="B17" i="43"/>
  <c r="B16" i="43"/>
  <c r="B15" i="43"/>
  <c r="B14" i="43"/>
  <c r="B13" i="43"/>
  <c r="B12" i="43"/>
  <c r="B11" i="43"/>
  <c r="B10" i="43"/>
  <c r="B9" i="43"/>
  <c r="B8" i="43"/>
  <c r="B7" i="43"/>
  <c r="B6" i="43"/>
  <c r="B5" i="43"/>
  <c r="B4" i="43"/>
  <c r="B3" i="43"/>
  <c r="B2" i="43"/>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B2" i="9"/>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B3" i="10"/>
  <c r="B2" i="10"/>
  <c r="B221" i="8"/>
  <c r="B220" i="8"/>
  <c r="B219" i="8"/>
  <c r="B218" i="8"/>
  <c r="B217" i="8"/>
  <c r="B216" i="8"/>
  <c r="B215" i="8"/>
  <c r="B214" i="8"/>
  <c r="B213" i="8"/>
  <c r="B212" i="8"/>
  <c r="B211" i="8"/>
  <c r="B210" i="8"/>
  <c r="B209" i="8"/>
  <c r="B208" i="8"/>
  <c r="B207" i="8"/>
  <c r="B206" i="8"/>
  <c r="B205" i="8"/>
  <c r="B204" i="8"/>
  <c r="B203" i="8"/>
  <c r="B202" i="8"/>
  <c r="B37" i="66"/>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75"/>
  <c r="B21" i="71"/>
  <c r="B21" i="67"/>
  <c r="B21" i="8"/>
  <c r="B20" i="8"/>
  <c r="B19" i="8"/>
  <c r="B18" i="8"/>
  <c r="B17" i="8"/>
  <c r="B16" i="8"/>
  <c r="B15" i="8"/>
  <c r="B14" i="8"/>
  <c r="B13" i="8"/>
  <c r="B12" i="8"/>
  <c r="E22" i="74" l="1"/>
  <c r="E22" i="75"/>
  <c r="E22" i="67"/>
  <c r="E22" i="70"/>
  <c r="E22" i="68"/>
  <c r="E22" i="69"/>
  <c r="E22" i="71"/>
  <c r="E22" i="72"/>
  <c r="E22" i="73"/>
  <c r="E21" i="72"/>
  <c r="E21" i="71"/>
  <c r="E21" i="74"/>
  <c r="E21" i="73"/>
  <c r="E21" i="75"/>
  <c r="E21" i="67"/>
  <c r="E21" i="68"/>
  <c r="E21" i="69"/>
  <c r="E21" i="70"/>
  <c r="E13" i="68"/>
  <c r="E13" i="69"/>
  <c r="E13" i="70"/>
  <c r="E13" i="71"/>
  <c r="E13" i="72"/>
  <c r="E13" i="73"/>
  <c r="E13" i="67"/>
  <c r="E13" i="74"/>
  <c r="E13" i="75"/>
  <c r="E12" i="70"/>
  <c r="E12" i="72"/>
  <c r="E12" i="73"/>
  <c r="E12" i="74"/>
  <c r="E12" i="71"/>
  <c r="E12" i="75"/>
  <c r="E12" i="67"/>
  <c r="E12" i="68"/>
  <c r="E12" i="69"/>
  <c r="E11" i="71"/>
  <c r="E11" i="74"/>
  <c r="E11" i="75"/>
  <c r="E11" i="67"/>
  <c r="E11" i="68"/>
  <c r="E11" i="69"/>
  <c r="E11" i="70"/>
  <c r="E11" i="72"/>
  <c r="E11" i="73"/>
  <c r="E5" i="75"/>
  <c r="E5" i="67"/>
  <c r="E5" i="69"/>
  <c r="E5" i="70"/>
  <c r="E5" i="71"/>
  <c r="E5" i="72"/>
  <c r="E5" i="73"/>
  <c r="E5" i="68"/>
  <c r="E5" i="74"/>
  <c r="D21" i="71"/>
  <c r="D21" i="72"/>
  <c r="D21" i="75"/>
  <c r="D21" i="70"/>
  <c r="D21" i="67"/>
  <c r="D21" i="73"/>
  <c r="D21" i="68"/>
  <c r="D21" i="74"/>
  <c r="D21" i="69"/>
  <c r="D15" i="67"/>
  <c r="D15" i="73"/>
  <c r="D15" i="71"/>
  <c r="D15" i="74"/>
  <c r="D15" i="72"/>
  <c r="D15" i="75"/>
  <c r="D15" i="68"/>
  <c r="D15" i="69"/>
  <c r="D15" i="70"/>
  <c r="D14" i="74"/>
  <c r="D14" i="67"/>
  <c r="D14" i="75"/>
  <c r="D14" i="68"/>
  <c r="D14" i="69"/>
  <c r="D14" i="70"/>
  <c r="D14" i="71"/>
  <c r="D14" i="72"/>
  <c r="D14" i="73"/>
  <c r="D13" i="68"/>
  <c r="D13" i="69"/>
  <c r="D13" i="70"/>
  <c r="D13" i="72"/>
  <c r="D13" i="73"/>
  <c r="D13" i="71"/>
  <c r="D13" i="74"/>
  <c r="D13" i="67"/>
  <c r="D13" i="75"/>
  <c r="D12" i="70"/>
  <c r="D12" i="71"/>
  <c r="D12" i="72"/>
  <c r="D12" i="73"/>
  <c r="D12" i="74"/>
  <c r="D12" i="75"/>
  <c r="D12" i="68"/>
  <c r="D12" i="67"/>
  <c r="D12" i="69"/>
  <c r="D11" i="71"/>
  <c r="D11" i="72"/>
  <c r="D11" i="73"/>
  <c r="D11" i="74"/>
  <c r="D11" i="67"/>
  <c r="D11" i="75"/>
  <c r="D11" i="68"/>
  <c r="D11" i="69"/>
  <c r="D11" i="70"/>
  <c r="D6" i="71"/>
  <c r="D6" i="74"/>
  <c r="D6" i="67"/>
  <c r="D6" i="75"/>
  <c r="D6" i="68"/>
  <c r="D6" i="69"/>
  <c r="D6" i="70"/>
  <c r="D6" i="72"/>
  <c r="D6" i="73"/>
  <c r="D5" i="68"/>
  <c r="D5" i="70"/>
  <c r="D5" i="69"/>
  <c r="D5" i="71"/>
  <c r="D5" i="72"/>
  <c r="D5" i="73"/>
  <c r="D5" i="74"/>
  <c r="D5" i="67"/>
  <c r="D5" i="75"/>
  <c r="C16" i="69"/>
  <c r="C16" i="71"/>
  <c r="C16" i="75"/>
  <c r="C16" i="70"/>
  <c r="C16" i="72"/>
  <c r="C16" i="73"/>
  <c r="C16" i="67"/>
  <c r="C16" i="74"/>
  <c r="C16" i="68"/>
  <c r="C15" i="67"/>
  <c r="C15" i="71"/>
  <c r="C15" i="73"/>
  <c r="C15" i="72"/>
  <c r="C15" i="74"/>
  <c r="C15" i="75"/>
  <c r="C15" i="68"/>
  <c r="C15" i="69"/>
  <c r="C15" i="70"/>
  <c r="C14" i="72"/>
  <c r="C14" i="67"/>
  <c r="C14" i="74"/>
  <c r="C14" i="71"/>
  <c r="C14" i="75"/>
  <c r="C14" i="73"/>
  <c r="C14" i="68"/>
  <c r="C14" i="69"/>
  <c r="C14" i="70"/>
  <c r="C13" i="72"/>
  <c r="C13" i="73"/>
  <c r="C13" i="75"/>
  <c r="C13" i="69"/>
  <c r="C13" i="74"/>
  <c r="C13" i="68"/>
  <c r="C13" i="67"/>
  <c r="C13" i="70"/>
  <c r="C13" i="71"/>
  <c r="C12" i="72"/>
  <c r="C12" i="71"/>
  <c r="C12" i="73"/>
  <c r="C12" i="74"/>
  <c r="C12" i="67"/>
  <c r="C12" i="75"/>
  <c r="C12" i="70"/>
  <c r="C12" i="68"/>
  <c r="C12" i="69"/>
  <c r="C11" i="71"/>
  <c r="C11" i="72"/>
  <c r="C11" i="73"/>
  <c r="C11" i="74"/>
  <c r="C11" i="67"/>
  <c r="C11" i="75"/>
  <c r="C11" i="68"/>
  <c r="C11" i="69"/>
  <c r="C11" i="70"/>
  <c r="C5" i="71"/>
  <c r="C5" i="75"/>
  <c r="C5" i="74"/>
  <c r="C5" i="68"/>
  <c r="C5" i="67"/>
  <c r="C5" i="69"/>
  <c r="C5" i="70"/>
  <c r="C5" i="72"/>
  <c r="C5" i="73"/>
  <c r="B37" i="67"/>
  <c r="B37" i="72"/>
  <c r="B37" i="68"/>
  <c r="B37" i="69"/>
  <c r="B37" i="71"/>
  <c r="B37" i="73"/>
  <c r="B37" i="74"/>
  <c r="B37" i="75"/>
  <c r="B37" i="70"/>
  <c r="B30" i="75"/>
  <c r="B30" i="71"/>
  <c r="B30" i="68"/>
  <c r="B30" i="69"/>
  <c r="B30" i="70"/>
  <c r="B30" i="72"/>
  <c r="B30" i="73"/>
  <c r="B30" i="67"/>
  <c r="B30" i="74"/>
  <c r="B25" i="71"/>
  <c r="B25" i="68"/>
  <c r="B25" i="70"/>
  <c r="B25" i="72"/>
  <c r="B25" i="73"/>
  <c r="B25" i="74"/>
  <c r="B25" i="67"/>
  <c r="B25" i="75"/>
  <c r="B25" i="69"/>
  <c r="B24" i="69"/>
  <c r="B24" i="72"/>
  <c r="B24" i="73"/>
  <c r="B24" i="75"/>
  <c r="B24" i="71"/>
  <c r="B24" i="70"/>
  <c r="B24" i="67"/>
  <c r="B24" i="74"/>
  <c r="B24" i="68"/>
  <c r="B23" i="69"/>
  <c r="B23" i="70"/>
  <c r="B23" i="71"/>
  <c r="B23" i="68"/>
  <c r="B23" i="73"/>
  <c r="B23" i="74"/>
  <c r="B23" i="72"/>
  <c r="B23" i="67"/>
  <c r="B23" i="75"/>
  <c r="B22" i="71"/>
  <c r="B22" i="70"/>
  <c r="B22" i="72"/>
  <c r="B22" i="73"/>
  <c r="B22" i="75"/>
  <c r="B22" i="67"/>
  <c r="B22" i="74"/>
  <c r="B22" i="68"/>
  <c r="B22" i="69"/>
  <c r="B21" i="70"/>
  <c r="B21" i="68"/>
  <c r="B21" i="72"/>
  <c r="B21" i="73"/>
  <c r="B21" i="74"/>
  <c r="B21" i="69"/>
  <c r="B12" i="69"/>
  <c r="B12" i="71"/>
  <c r="B12" i="72"/>
  <c r="B12" i="70"/>
  <c r="B12" i="73"/>
  <c r="B12" i="74"/>
  <c r="B12" i="67"/>
  <c r="B12" i="75"/>
  <c r="B12" i="68"/>
  <c r="B11" i="67"/>
  <c r="B11" i="74"/>
  <c r="B11" i="75"/>
  <c r="B11" i="70"/>
  <c r="B11" i="68"/>
  <c r="B11" i="69"/>
  <c r="B11" i="71"/>
  <c r="B11" i="72"/>
  <c r="B11" i="73"/>
  <c r="B5" i="70"/>
  <c r="B5" i="71"/>
  <c r="B5" i="72"/>
  <c r="B5" i="73"/>
  <c r="B5" i="74"/>
  <c r="B5" i="67"/>
  <c r="B5" i="75"/>
  <c r="B5" i="68"/>
  <c r="B5" i="69"/>
  <c r="B12" i="66"/>
  <c r="D6" i="66"/>
  <c r="E11" i="66"/>
  <c r="E22" i="66"/>
  <c r="C5" i="66"/>
  <c r="B30" i="66"/>
  <c r="B24" i="66"/>
  <c r="C11" i="66"/>
  <c r="C13" i="66"/>
  <c r="D11" i="66"/>
  <c r="D21" i="66"/>
  <c r="E21" i="66"/>
  <c r="B5" i="66"/>
  <c r="B22" i="66"/>
  <c r="C12" i="66"/>
  <c r="C14" i="66"/>
  <c r="D12" i="66"/>
  <c r="D15" i="66"/>
  <c r="E12" i="66"/>
  <c r="B25" i="66"/>
  <c r="C16" i="66"/>
  <c r="E13" i="66"/>
  <c r="D5" i="66"/>
  <c r="C15" i="66"/>
  <c r="D13" i="66"/>
  <c r="B21" i="66"/>
  <c r="B23" i="66"/>
  <c r="B11" i="66"/>
  <c r="D14" i="66"/>
  <c r="E5" i="66"/>
  <c r="P27" i="2"/>
  <c r="P27" i="32" l="1"/>
  <c r="P27" i="60"/>
  <c r="P27" i="62"/>
  <c r="P27" i="57"/>
  <c r="P27" i="61"/>
  <c r="P27" i="58"/>
  <c r="P27" i="31"/>
  <c r="P27" i="63"/>
  <c r="P27" i="30"/>
  <c r="I36" i="2"/>
  <c r="B36" i="2"/>
  <c r="B29" i="2"/>
  <c r="I29" i="2"/>
  <c r="L29" i="2"/>
  <c r="M29" i="2"/>
  <c r="AD20" i="2"/>
  <c r="AC20" i="2"/>
  <c r="AB20" i="2"/>
  <c r="AA20" i="2"/>
  <c r="V20" i="2"/>
  <c r="U20" i="2"/>
  <c r="R20" i="2"/>
  <c r="Q20" i="2"/>
  <c r="P20" i="2"/>
  <c r="O20" i="2"/>
  <c r="N20" i="2"/>
  <c r="M20" i="2"/>
  <c r="L20" i="2"/>
  <c r="K20" i="2"/>
  <c r="J20" i="2"/>
  <c r="I20" i="2"/>
  <c r="H20" i="2"/>
  <c r="E20" i="2"/>
  <c r="D20" i="2"/>
  <c r="AA21" i="2"/>
  <c r="B20" i="2"/>
  <c r="L10" i="2"/>
  <c r="R10" i="2"/>
  <c r="M10" i="2"/>
  <c r="I10" i="2"/>
  <c r="H10" i="2"/>
  <c r="D10" i="2"/>
  <c r="AD10" i="2"/>
  <c r="AC10" i="2"/>
  <c r="AB10" i="2"/>
  <c r="AA10" i="2"/>
  <c r="V10" i="2"/>
  <c r="U10" i="2"/>
  <c r="Q10" i="2"/>
  <c r="P10" i="2"/>
  <c r="O10" i="2"/>
  <c r="N10" i="2"/>
  <c r="K10" i="2"/>
  <c r="J10" i="2"/>
  <c r="G10" i="2"/>
  <c r="E10" i="2"/>
  <c r="C10" i="2"/>
  <c r="B10" i="2"/>
  <c r="AD4" i="2"/>
  <c r="AC4" i="2"/>
  <c r="AB4" i="2"/>
  <c r="AA4" i="2"/>
  <c r="V4" i="2"/>
  <c r="U4" i="2"/>
  <c r="R4" i="2"/>
  <c r="Q4" i="2"/>
  <c r="P4" i="2"/>
  <c r="O4" i="2"/>
  <c r="N4" i="2"/>
  <c r="M4" i="2"/>
  <c r="L4" i="2"/>
  <c r="K4" i="2"/>
  <c r="J4" i="2"/>
  <c r="I4" i="2"/>
  <c r="H4" i="2"/>
  <c r="G4" i="2"/>
  <c r="E4" i="2"/>
  <c r="D4" i="2"/>
  <c r="C4" i="2"/>
  <c r="B4" i="2"/>
  <c r="A1" i="63"/>
  <c r="A1" i="62"/>
  <c r="A1" i="61"/>
  <c r="A1" i="60"/>
  <c r="A1" i="59"/>
  <c r="A1" i="58"/>
  <c r="A1" i="57"/>
  <c r="A1" i="32"/>
  <c r="A1" i="31"/>
  <c r="A1" i="30"/>
  <c r="AE30" i="58"/>
  <c r="AE30" i="32"/>
  <c r="AE30" i="30"/>
  <c r="AE22" i="62"/>
  <c r="AE22" i="58"/>
  <c r="AE21" i="62"/>
  <c r="AE14" i="61"/>
  <c r="AE21" i="60"/>
  <c r="AE21" i="58"/>
  <c r="AE14" i="30"/>
  <c r="AE13" i="62"/>
  <c r="AE13" i="61"/>
  <c r="AE13" i="60"/>
  <c r="AE13" i="58"/>
  <c r="AE13" i="32"/>
  <c r="AE13" i="31"/>
  <c r="AE12" i="62"/>
  <c r="AE12" i="61"/>
  <c r="AE12" i="60"/>
  <c r="AE12" i="58"/>
  <c r="AE12" i="57"/>
  <c r="AE12" i="31"/>
  <c r="AE11" i="62"/>
  <c r="AE11" i="61"/>
  <c r="AE11" i="60"/>
  <c r="AE11" i="32"/>
  <c r="AE7" i="62"/>
  <c r="AE7" i="61"/>
  <c r="AE7" i="32"/>
  <c r="AE7" i="31"/>
  <c r="AE6" i="61"/>
  <c r="AE6" i="58"/>
  <c r="AE6" i="32"/>
  <c r="AE6" i="30"/>
  <c r="AE5" i="61"/>
  <c r="AE5" i="60"/>
  <c r="AE5" i="57"/>
  <c r="AD21" i="60"/>
  <c r="AD21" i="31"/>
  <c r="AD13" i="62"/>
  <c r="AD13" i="61"/>
  <c r="AD13" i="57"/>
  <c r="AD13" i="30"/>
  <c r="AD12" i="58"/>
  <c r="AD12" i="32"/>
  <c r="AD11" i="58"/>
  <c r="AD5" i="60"/>
  <c r="AD5" i="31"/>
  <c r="AC21" i="63"/>
  <c r="AC21" i="61"/>
  <c r="AC21" i="57"/>
  <c r="AC21" i="30"/>
  <c r="AC16" i="62"/>
  <c r="AC16" i="60"/>
  <c r="AC16" i="58"/>
  <c r="AC16" i="30"/>
  <c r="AC15" i="61"/>
  <c r="AC15" i="60"/>
  <c r="AC15" i="58"/>
  <c r="AC15" i="32"/>
  <c r="AC15" i="30"/>
  <c r="AC14" i="62"/>
  <c r="AC14" i="60"/>
  <c r="AC14" i="58"/>
  <c r="AC14" i="32"/>
  <c r="AC14" i="31"/>
  <c r="AC14" i="30"/>
  <c r="AC13" i="61"/>
  <c r="AC13" i="60"/>
  <c r="AC13" i="58"/>
  <c r="AC13" i="57"/>
  <c r="AC13" i="31"/>
  <c r="AC12" i="58"/>
  <c r="AC11" i="61"/>
  <c r="AC11" i="60"/>
  <c r="AC11" i="57"/>
  <c r="AC11" i="32"/>
  <c r="AC11" i="31"/>
  <c r="AC11" i="30"/>
  <c r="AC5" i="62"/>
  <c r="AC5" i="60"/>
  <c r="AC5" i="57"/>
  <c r="AC5" i="31"/>
  <c r="AC5" i="30"/>
  <c r="AB22" i="62"/>
  <c r="AB22" i="58"/>
  <c r="AB22" i="57"/>
  <c r="AB21" i="57"/>
  <c r="AB21" i="32"/>
  <c r="AB13" i="61"/>
  <c r="AB13" i="32"/>
  <c r="AB12" i="62"/>
  <c r="AB12" i="61"/>
  <c r="AB12" i="57"/>
  <c r="AB12" i="31"/>
  <c r="AB11" i="60"/>
  <c r="AB11" i="58"/>
  <c r="AB11" i="32"/>
  <c r="AB11" i="31"/>
  <c r="AB5" i="62"/>
  <c r="AB5" i="61"/>
  <c r="AB5" i="60"/>
  <c r="AB5" i="58"/>
  <c r="AB5" i="57"/>
  <c r="AB5" i="32"/>
  <c r="AB5" i="30"/>
  <c r="AA23" i="62"/>
  <c r="AA23" i="61"/>
  <c r="AA23" i="60"/>
  <c r="AA23" i="58"/>
  <c r="AA23" i="32"/>
  <c r="AA23" i="31"/>
  <c r="AA23" i="30"/>
  <c r="AA22" i="62"/>
  <c r="AA22" i="61"/>
  <c r="AA22" i="60"/>
  <c r="AA22" i="58"/>
  <c r="AA22" i="57"/>
  <c r="AA22" i="32"/>
  <c r="AA22" i="31"/>
  <c r="AA22" i="30"/>
  <c r="AA21" i="62"/>
  <c r="AA21" i="61"/>
  <c r="AA21" i="60"/>
  <c r="AA21" i="58"/>
  <c r="AA21" i="57"/>
  <c r="AA21" i="32"/>
  <c r="AA21" i="31"/>
  <c r="AA21" i="30"/>
  <c r="AA13" i="62"/>
  <c r="AA13" i="61"/>
  <c r="AA13" i="57"/>
  <c r="AA13" i="32"/>
  <c r="AA13" i="31"/>
  <c r="AA12" i="62"/>
  <c r="AA12" i="61"/>
  <c r="AA12" i="58"/>
  <c r="AA12" i="57"/>
  <c r="AA12" i="30"/>
  <c r="AA11" i="61"/>
  <c r="AA11" i="60"/>
  <c r="AA11" i="58"/>
  <c r="AA11" i="57"/>
  <c r="AA11" i="31"/>
  <c r="AA11" i="30"/>
  <c r="AA5" i="60"/>
  <c r="AA5" i="58"/>
  <c r="AA5" i="57"/>
  <c r="AA5" i="31"/>
  <c r="AA5" i="30"/>
  <c r="V26" i="61"/>
  <c r="V26" i="58"/>
  <c r="V26" i="57"/>
  <c r="V26" i="32"/>
  <c r="V26" i="31"/>
  <c r="V25" i="62"/>
  <c r="V25" i="60"/>
  <c r="V25" i="57"/>
  <c r="V25" i="32"/>
  <c r="V25" i="31"/>
  <c r="V24" i="61"/>
  <c r="V24" i="57"/>
  <c r="V24" i="31"/>
  <c r="V23" i="62"/>
  <c r="V23" i="57"/>
  <c r="V23" i="31"/>
  <c r="V23" i="30"/>
  <c r="V22" i="62"/>
  <c r="V22" i="60"/>
  <c r="V22" i="58"/>
  <c r="V22" i="57"/>
  <c r="V22" i="32"/>
  <c r="V22" i="31"/>
  <c r="V21" i="61"/>
  <c r="V21" i="57"/>
  <c r="V21" i="30"/>
  <c r="V13" i="62"/>
  <c r="V13" i="61"/>
  <c r="V13" i="60"/>
  <c r="V13" i="57"/>
  <c r="V13" i="32"/>
  <c r="V12" i="60"/>
  <c r="V12" i="58"/>
  <c r="V12" i="57"/>
  <c r="V11" i="58"/>
  <c r="V11" i="32"/>
  <c r="V5" i="61"/>
  <c r="V5" i="58"/>
  <c r="V5" i="32"/>
  <c r="V5" i="31"/>
  <c r="V5" i="30"/>
  <c r="U23" i="62"/>
  <c r="U23" i="61"/>
  <c r="U23" i="60"/>
  <c r="U23" i="57"/>
  <c r="U23" i="32"/>
  <c r="U23" i="31"/>
  <c r="U23" i="30"/>
  <c r="U22" i="62"/>
  <c r="U22" i="61"/>
  <c r="U22" i="60"/>
  <c r="U22" i="57"/>
  <c r="U22" i="31"/>
  <c r="U21" i="62"/>
  <c r="U21" i="61"/>
  <c r="U21" i="58"/>
  <c r="U21" i="57"/>
  <c r="U21" i="31"/>
  <c r="U21" i="30"/>
  <c r="U16" i="62"/>
  <c r="U16" i="61"/>
  <c r="U16" i="60"/>
  <c r="U16" i="32"/>
  <c r="U16" i="30"/>
  <c r="U15" i="62"/>
  <c r="U15" i="61"/>
  <c r="U15" i="57"/>
  <c r="U15" i="31"/>
  <c r="U15" i="30"/>
  <c r="U14" i="60"/>
  <c r="U14" i="58"/>
  <c r="U14" i="32"/>
  <c r="U13" i="61"/>
  <c r="U13" i="60"/>
  <c r="U13" i="58"/>
  <c r="U13" i="57"/>
  <c r="U13" i="30"/>
  <c r="U12" i="62"/>
  <c r="U12" i="60"/>
  <c r="U12" i="57"/>
  <c r="U12" i="32"/>
  <c r="U11" i="58"/>
  <c r="U11" i="57"/>
  <c r="U11" i="32"/>
  <c r="U11" i="31"/>
  <c r="U5" i="61"/>
  <c r="U5" i="60"/>
  <c r="U5" i="57"/>
  <c r="U5" i="31"/>
  <c r="U5" i="30"/>
  <c r="R22" i="62"/>
  <c r="R22" i="61"/>
  <c r="R22" i="32"/>
  <c r="R22" i="31"/>
  <c r="R21" i="62"/>
  <c r="R21" i="61"/>
  <c r="R21" i="58"/>
  <c r="R21" i="32"/>
  <c r="R21" i="31"/>
  <c r="R13" i="62"/>
  <c r="R13" i="61"/>
  <c r="R13" i="60"/>
  <c r="R13" i="32"/>
  <c r="R13" i="31"/>
  <c r="R13" i="30"/>
  <c r="R12" i="60"/>
  <c r="R12" i="57"/>
  <c r="R12" i="31"/>
  <c r="R12" i="30"/>
  <c r="R11" i="62"/>
  <c r="R11" i="61"/>
  <c r="R11" i="60"/>
  <c r="R11" i="57"/>
  <c r="R6" i="62"/>
  <c r="R6" i="61"/>
  <c r="R6" i="58"/>
  <c r="R6" i="57"/>
  <c r="R6" i="30"/>
  <c r="R5" i="61"/>
  <c r="R5" i="60"/>
  <c r="R5" i="32"/>
  <c r="R5" i="31"/>
  <c r="Q25" i="61"/>
  <c r="Q25" i="58"/>
  <c r="Q25" i="30"/>
  <c r="Q24" i="60"/>
  <c r="Q24" i="57"/>
  <c r="Q24" i="32"/>
  <c r="Q24" i="31"/>
  <c r="Q24" i="30"/>
  <c r="Q23" i="62"/>
  <c r="Q23" i="61"/>
  <c r="Q23" i="60"/>
  <c r="Q23" i="58"/>
  <c r="Q23" i="31"/>
  <c r="Q22" i="62"/>
  <c r="Q22" i="60"/>
  <c r="Q22" i="58"/>
  <c r="Q22" i="57"/>
  <c r="Q22" i="31"/>
  <c r="Q22" i="30"/>
  <c r="Q21" i="62"/>
  <c r="Q21" i="60"/>
  <c r="Q21" i="58"/>
  <c r="Q21" i="57"/>
  <c r="Q21" i="32"/>
  <c r="Q21" i="30"/>
  <c r="Q12" i="62"/>
  <c r="Q12" i="61"/>
  <c r="Q12" i="58"/>
  <c r="Q12" i="30"/>
  <c r="Q11" i="62"/>
  <c r="Q11" i="61"/>
  <c r="Q11" i="60"/>
  <c r="Q11" i="58"/>
  <c r="Q11" i="57"/>
  <c r="Q11" i="32"/>
  <c r="Q11" i="31"/>
  <c r="Q5" i="62"/>
  <c r="Q5" i="61"/>
  <c r="Q5" i="58"/>
  <c r="Q5" i="30"/>
  <c r="P26" i="62"/>
  <c r="P26" i="61"/>
  <c r="P26" i="57"/>
  <c r="P26" i="32"/>
  <c r="P26" i="31"/>
  <c r="P25" i="62"/>
  <c r="P25" i="61"/>
  <c r="P25" i="60"/>
  <c r="P25" i="58"/>
  <c r="P25" i="32"/>
  <c r="P25" i="31"/>
  <c r="P24" i="61"/>
  <c r="P24" i="60"/>
  <c r="P24" i="58"/>
  <c r="P24" i="31"/>
  <c r="P23" i="62"/>
  <c r="P23" i="60"/>
  <c r="P23" i="31"/>
  <c r="P23" i="30"/>
  <c r="P22" i="60"/>
  <c r="P22" i="58"/>
  <c r="P22" i="32"/>
  <c r="P22" i="31"/>
  <c r="P22" i="30"/>
  <c r="P21" i="58"/>
  <c r="P21" i="57"/>
  <c r="P21" i="31"/>
  <c r="P15" i="62"/>
  <c r="P15" i="61"/>
  <c r="P15" i="58"/>
  <c r="P15" i="30"/>
  <c r="P14" i="57"/>
  <c r="P14" i="32"/>
  <c r="P13" i="62"/>
  <c r="P13" i="61"/>
  <c r="P13" i="58"/>
  <c r="P13" i="30"/>
  <c r="P12" i="61"/>
  <c r="P12" i="60"/>
  <c r="P12" i="32"/>
  <c r="P11" i="62"/>
  <c r="P11" i="31"/>
  <c r="P11" i="30"/>
  <c r="P5" i="58"/>
  <c r="P5" i="32"/>
  <c r="O21" i="32"/>
  <c r="O14" i="58"/>
  <c r="O14" i="57"/>
  <c r="O14" i="31"/>
  <c r="O14" i="30"/>
  <c r="O13" i="61"/>
  <c r="O13" i="60"/>
  <c r="O13" i="58"/>
  <c r="O13" i="32"/>
  <c r="O12" i="62"/>
  <c r="O12" i="60"/>
  <c r="O12" i="32"/>
  <c r="O12" i="30"/>
  <c r="O11" i="62"/>
  <c r="O11" i="61"/>
  <c r="O11" i="60"/>
  <c r="O11" i="58"/>
  <c r="O11" i="32"/>
  <c r="O5" i="62"/>
  <c r="O5" i="61"/>
  <c r="O5" i="57"/>
  <c r="O5" i="31"/>
  <c r="N21" i="62"/>
  <c r="N21" i="60"/>
  <c r="N21" i="58"/>
  <c r="N21" i="57"/>
  <c r="N21" i="32"/>
  <c r="N21" i="31"/>
  <c r="N21" i="30"/>
  <c r="N14" i="58"/>
  <c r="N14" i="30"/>
  <c r="N13" i="61"/>
  <c r="N13" i="60"/>
  <c r="N13" i="32"/>
  <c r="N13" i="30"/>
  <c r="N12" i="62"/>
  <c r="N12" i="60"/>
  <c r="N12" i="58"/>
  <c r="N11" i="58"/>
  <c r="N11" i="57"/>
  <c r="N11" i="32"/>
  <c r="N5" i="62"/>
  <c r="N5" i="61"/>
  <c r="N5" i="58"/>
  <c r="N5" i="57"/>
  <c r="N5" i="32"/>
  <c r="N5" i="30"/>
  <c r="M30" i="60"/>
  <c r="M30" i="58"/>
  <c r="M30" i="32"/>
  <c r="M30" i="31"/>
  <c r="M30" i="30"/>
  <c r="M24" i="58"/>
  <c r="M24" i="57"/>
  <c r="M23" i="61"/>
  <c r="M23" i="60"/>
  <c r="M23" i="31"/>
  <c r="M22" i="31"/>
  <c r="M18" i="62"/>
  <c r="M18" i="30"/>
  <c r="M16" i="58"/>
  <c r="M16" i="30"/>
  <c r="M15" i="62"/>
  <c r="M15" i="61"/>
  <c r="M15" i="31"/>
  <c r="M14" i="57"/>
  <c r="M13" i="32"/>
  <c r="M13" i="30"/>
  <c r="M12" i="61"/>
  <c r="M12" i="60"/>
  <c r="M12" i="58"/>
  <c r="M12" i="57"/>
  <c r="M11" i="60"/>
  <c r="M11" i="32"/>
  <c r="M6" i="62"/>
  <c r="M6" i="57"/>
  <c r="M6" i="30"/>
  <c r="M5" i="60"/>
  <c r="M5" i="58"/>
  <c r="L30" i="61"/>
  <c r="L30" i="60"/>
  <c r="L26" i="62"/>
  <c r="L26" i="61"/>
  <c r="L26" i="60"/>
  <c r="L26" i="32"/>
  <c r="L25" i="62"/>
  <c r="L25" i="60"/>
  <c r="L25" i="58"/>
  <c r="L25" i="32"/>
  <c r="L25" i="31"/>
  <c r="L24" i="57"/>
  <c r="L24" i="32"/>
  <c r="L24" i="31"/>
  <c r="L23" i="60"/>
  <c r="L23" i="58"/>
  <c r="L22" i="61"/>
  <c r="L22" i="32"/>
  <c r="L22" i="31"/>
  <c r="L21" i="62"/>
  <c r="L21" i="57"/>
  <c r="L21" i="32"/>
  <c r="L21" i="30"/>
  <c r="L12" i="61"/>
  <c r="L12" i="60"/>
  <c r="L12" i="58"/>
  <c r="L12" i="57"/>
  <c r="L11" i="62"/>
  <c r="L11" i="61"/>
  <c r="L11" i="58"/>
  <c r="L11" i="31"/>
  <c r="L11" i="30"/>
  <c r="L7" i="62"/>
  <c r="L7" i="60"/>
  <c r="L7" i="32"/>
  <c r="L6" i="62"/>
  <c r="L6" i="58"/>
  <c r="L6" i="57"/>
  <c r="L6" i="32"/>
  <c r="L5" i="31"/>
  <c r="L5" i="30"/>
  <c r="K26" i="58"/>
  <c r="K26" i="57"/>
  <c r="K26" i="30"/>
  <c r="K25" i="62"/>
  <c r="K25" i="60"/>
  <c r="K25" i="58"/>
  <c r="K25" i="57"/>
  <c r="K25" i="32"/>
  <c r="K24" i="61"/>
  <c r="K24" i="31"/>
  <c r="K23" i="62"/>
  <c r="K23" i="61"/>
  <c r="K23" i="60"/>
  <c r="K23" i="58"/>
  <c r="K23" i="31"/>
  <c r="K22" i="61"/>
  <c r="K21" i="58"/>
  <c r="K21" i="31"/>
  <c r="K13" i="62"/>
  <c r="K13" i="57"/>
  <c r="K12" i="62"/>
  <c r="K12" i="61"/>
  <c r="K12" i="60"/>
  <c r="K12" i="58"/>
  <c r="K11" i="57"/>
  <c r="K11" i="30"/>
  <c r="K5" i="62"/>
  <c r="K5" i="58"/>
  <c r="K5" i="31"/>
  <c r="J26" i="61"/>
  <c r="J26" i="60"/>
  <c r="J26" i="57"/>
  <c r="J26" i="31"/>
  <c r="J25" i="61"/>
  <c r="J25" i="60"/>
  <c r="J24" i="61"/>
  <c r="J24" i="30"/>
  <c r="J23" i="58"/>
  <c r="J23" i="57"/>
  <c r="J23" i="31"/>
  <c r="J23" i="30"/>
  <c r="J22" i="58"/>
  <c r="J22" i="57"/>
  <c r="J22" i="32"/>
  <c r="J22" i="31"/>
  <c r="J21" i="61"/>
  <c r="J21" i="57"/>
  <c r="J21" i="30"/>
  <c r="J12" i="62"/>
  <c r="J12" i="61"/>
  <c r="J12" i="60"/>
  <c r="J12" i="57"/>
  <c r="J11" i="61"/>
  <c r="J11" i="58"/>
  <c r="J11" i="57"/>
  <c r="J11" i="31"/>
  <c r="J11" i="30"/>
  <c r="J5" i="61"/>
  <c r="J5" i="60"/>
  <c r="J5" i="57"/>
  <c r="J5" i="30"/>
  <c r="I39" i="61"/>
  <c r="I39" i="57"/>
  <c r="I38" i="61"/>
  <c r="I38" i="60"/>
  <c r="I38" i="31"/>
  <c r="I30" i="61"/>
  <c r="I37" i="58"/>
  <c r="I37" i="32"/>
  <c r="I37" i="30"/>
  <c r="I34" i="60"/>
  <c r="I34" i="32"/>
  <c r="I34" i="31"/>
  <c r="I33" i="61"/>
  <c r="I33" i="57"/>
  <c r="I33" i="31"/>
  <c r="I33" i="30"/>
  <c r="I32" i="61"/>
  <c r="I32" i="32"/>
  <c r="I32" i="31"/>
  <c r="I31" i="61"/>
  <c r="I31" i="60"/>
  <c r="I31" i="57"/>
  <c r="I31" i="32"/>
  <c r="I30" i="62"/>
  <c r="I30" i="32"/>
  <c r="I30" i="31"/>
  <c r="I26" i="61"/>
  <c r="I26" i="31"/>
  <c r="I26" i="30"/>
  <c r="I25" i="61"/>
  <c r="I25" i="60"/>
  <c r="I25" i="58"/>
  <c r="I25" i="57"/>
  <c r="I25" i="31"/>
  <c r="I25" i="30"/>
  <c r="I24" i="62"/>
  <c r="I24" i="61"/>
  <c r="I24" i="60"/>
  <c r="I23" i="60"/>
  <c r="I23" i="58"/>
  <c r="I23" i="32"/>
  <c r="I22" i="61"/>
  <c r="I22" i="57"/>
  <c r="I22" i="32"/>
  <c r="I22" i="31"/>
  <c r="I21" i="61"/>
  <c r="I21" i="60"/>
  <c r="I21" i="57"/>
  <c r="I21" i="32"/>
  <c r="I21" i="31"/>
  <c r="I16" i="61"/>
  <c r="I16" i="60"/>
  <c r="I15" i="62"/>
  <c r="I15" i="61"/>
  <c r="I15" i="32"/>
  <c r="I14" i="58"/>
  <c r="I14" i="57"/>
  <c r="I14" i="31"/>
  <c r="I14" i="30"/>
  <c r="I13" i="57"/>
  <c r="I13" i="32"/>
  <c r="I13" i="31"/>
  <c r="I12" i="62"/>
  <c r="I12" i="58"/>
  <c r="I12" i="32"/>
  <c r="I11" i="58"/>
  <c r="I11" i="57"/>
  <c r="I6" i="60"/>
  <c r="I6" i="58"/>
  <c r="I6" i="57"/>
  <c r="I6" i="32"/>
  <c r="I6" i="30"/>
  <c r="I5" i="62"/>
  <c r="I5" i="61"/>
  <c r="I5" i="60"/>
  <c r="I5" i="57"/>
  <c r="I5" i="32"/>
  <c r="H24" i="62"/>
  <c r="H24" i="61"/>
  <c r="H24" i="58"/>
  <c r="H24" i="57"/>
  <c r="H24" i="32"/>
  <c r="H23" i="58"/>
  <c r="H22" i="62"/>
  <c r="H22" i="61"/>
  <c r="H22" i="58"/>
  <c r="H22" i="30"/>
  <c r="H21" i="62"/>
  <c r="H21" i="60"/>
  <c r="H21" i="58"/>
  <c r="H21" i="57"/>
  <c r="H14" i="58"/>
  <c r="H14" i="57"/>
  <c r="H14" i="31"/>
  <c r="H14" i="30"/>
  <c r="H13" i="61"/>
  <c r="H13" i="58"/>
  <c r="H13" i="31"/>
  <c r="H12" i="61"/>
  <c r="H12" i="60"/>
  <c r="H12" i="30"/>
  <c r="H11" i="60"/>
  <c r="H11" i="58"/>
  <c r="H11" i="32"/>
  <c r="H6" i="61"/>
  <c r="H6" i="60"/>
  <c r="H6" i="32"/>
  <c r="H6" i="30"/>
  <c r="H5" i="62"/>
  <c r="H5" i="60"/>
  <c r="H5" i="58"/>
  <c r="H5" i="30"/>
  <c r="E22" i="61"/>
  <c r="E22" i="32"/>
  <c r="E21" i="30"/>
  <c r="E13" i="57"/>
  <c r="E13" i="31"/>
  <c r="E13" i="30"/>
  <c r="E12" i="62"/>
  <c r="E12" i="30"/>
  <c r="E11" i="62"/>
  <c r="E11" i="61"/>
  <c r="E11" i="58"/>
  <c r="E11" i="57"/>
  <c r="E11" i="31"/>
  <c r="E5" i="62"/>
  <c r="D21" i="62"/>
  <c r="D21" i="61"/>
  <c r="D21" i="32"/>
  <c r="D21" i="31"/>
  <c r="D21" i="30"/>
  <c r="D14" i="61"/>
  <c r="D14" i="60"/>
  <c r="D14" i="32"/>
  <c r="D13" i="62"/>
  <c r="D13" i="60"/>
  <c r="D13" i="32"/>
  <c r="D12" i="62"/>
  <c r="D12" i="61"/>
  <c r="D12" i="31"/>
  <c r="D11" i="61"/>
  <c r="D6" i="32"/>
  <c r="D5" i="57"/>
  <c r="D5" i="32"/>
  <c r="D5" i="30"/>
  <c r="C16" i="62"/>
  <c r="C16" i="61"/>
  <c r="C16" i="30"/>
  <c r="C14" i="61"/>
  <c r="C14" i="30"/>
  <c r="C13" i="62"/>
  <c r="C13" i="31"/>
  <c r="C12" i="30"/>
  <c r="C11" i="62"/>
  <c r="B30" i="57"/>
  <c r="B30" i="30"/>
  <c r="B24" i="60"/>
  <c r="B24" i="57"/>
  <c r="B24" i="31"/>
  <c r="B23" i="61"/>
  <c r="B22" i="61"/>
  <c r="B22" i="30"/>
  <c r="B12" i="58"/>
  <c r="B11" i="61"/>
  <c r="B11" i="58"/>
  <c r="B11" i="32"/>
  <c r="B11" i="8"/>
  <c r="B10" i="8"/>
  <c r="B9" i="8"/>
  <c r="B8" i="8"/>
  <c r="B7" i="8"/>
  <c r="B6" i="8"/>
  <c r="B4" i="8"/>
  <c r="B3" i="8"/>
  <c r="B2" i="8"/>
  <c r="Q46" i="3"/>
  <c r="N46" i="3"/>
  <c r="K46" i="3"/>
  <c r="H46" i="3"/>
  <c r="E46" i="3"/>
  <c r="B46" i="3"/>
  <c r="Q45" i="3"/>
  <c r="N45" i="3"/>
  <c r="K45" i="3"/>
  <c r="H45" i="3"/>
  <c r="E45" i="3"/>
  <c r="B45" i="3"/>
  <c r="Q42" i="3"/>
  <c r="N42" i="3"/>
  <c r="K42" i="3"/>
  <c r="H42" i="3"/>
  <c r="E42" i="3"/>
  <c r="B42" i="3"/>
  <c r="Q41" i="3"/>
  <c r="N41" i="3"/>
  <c r="K41" i="3"/>
  <c r="H41" i="3"/>
  <c r="E41" i="3"/>
  <c r="B41" i="3"/>
  <c r="Q40" i="3"/>
  <c r="N40" i="3"/>
  <c r="K40" i="3"/>
  <c r="H40" i="3"/>
  <c r="E40" i="3"/>
  <c r="B40" i="3"/>
  <c r="Q39" i="3"/>
  <c r="N39" i="3"/>
  <c r="K39" i="3"/>
  <c r="H39" i="3"/>
  <c r="E39" i="3"/>
  <c r="B39" i="3"/>
  <c r="Q38" i="3"/>
  <c r="N38" i="3"/>
  <c r="K38" i="3"/>
  <c r="H38" i="3"/>
  <c r="E38" i="3"/>
  <c r="B38" i="3"/>
  <c r="Q37" i="3"/>
  <c r="N37" i="3"/>
  <c r="K37" i="3"/>
  <c r="H37" i="3"/>
  <c r="E37" i="3"/>
  <c r="B37" i="3"/>
  <c r="Q36" i="3"/>
  <c r="N36" i="3"/>
  <c r="K36" i="3"/>
  <c r="H36" i="3"/>
  <c r="E36" i="3"/>
  <c r="B36" i="3"/>
  <c r="Q35" i="3"/>
  <c r="N35" i="3"/>
  <c r="K35" i="3"/>
  <c r="H35" i="3"/>
  <c r="E35" i="3"/>
  <c r="B35" i="3"/>
  <c r="Q34" i="3"/>
  <c r="N34" i="3"/>
  <c r="K34" i="3"/>
  <c r="H34" i="3"/>
  <c r="E34" i="3"/>
  <c r="B34" i="3"/>
  <c r="Q33" i="3"/>
  <c r="N33" i="3"/>
  <c r="K33" i="3"/>
  <c r="H33" i="3"/>
  <c r="E33" i="3"/>
  <c r="B33" i="3"/>
  <c r="Q30" i="3"/>
  <c r="N30" i="3"/>
  <c r="K30" i="3"/>
  <c r="H30" i="3"/>
  <c r="E30" i="3"/>
  <c r="B30" i="3"/>
  <c r="E27" i="3"/>
  <c r="E26" i="3"/>
  <c r="K25" i="3"/>
  <c r="E25" i="3"/>
  <c r="K24" i="3"/>
  <c r="E24" i="3"/>
  <c r="N23" i="3"/>
  <c r="K23" i="3"/>
  <c r="H23" i="3"/>
  <c r="E23" i="3"/>
  <c r="N22" i="3"/>
  <c r="K22" i="3"/>
  <c r="H22" i="3"/>
  <c r="E22" i="3"/>
  <c r="H17" i="3"/>
  <c r="H16" i="3"/>
  <c r="N15" i="3"/>
  <c r="H15" i="3"/>
  <c r="E15" i="3"/>
  <c r="Q14" i="3"/>
  <c r="N14" i="3"/>
  <c r="K14" i="3"/>
  <c r="H14" i="3"/>
  <c r="E14" i="3"/>
  <c r="Q13" i="3"/>
  <c r="N13" i="3"/>
  <c r="K13" i="3"/>
  <c r="H13" i="3"/>
  <c r="E13" i="3"/>
  <c r="B8" i="3"/>
  <c r="H7" i="3"/>
  <c r="B7" i="3"/>
  <c r="Q6" i="3"/>
  <c r="N6" i="3"/>
  <c r="K6" i="3"/>
  <c r="H6" i="3"/>
  <c r="E6" i="3"/>
  <c r="B6" i="3"/>
  <c r="Q5" i="3"/>
  <c r="N5" i="3"/>
  <c r="K5" i="3"/>
  <c r="H5" i="3"/>
  <c r="E5" i="3"/>
  <c r="B5" i="3"/>
  <c r="Q4" i="3"/>
  <c r="N4" i="3"/>
  <c r="K4" i="3"/>
  <c r="H4" i="3"/>
  <c r="E4" i="3"/>
  <c r="B4" i="3"/>
  <c r="I39" i="2"/>
  <c r="I38" i="2"/>
  <c r="I37" i="2"/>
  <c r="B37" i="2"/>
  <c r="I34" i="2"/>
  <c r="I33" i="2"/>
  <c r="I32" i="2"/>
  <c r="I31" i="2"/>
  <c r="M30" i="2"/>
  <c r="L30" i="2"/>
  <c r="I30" i="2"/>
  <c r="B30" i="2"/>
  <c r="V26" i="2"/>
  <c r="P26" i="2"/>
  <c r="L26" i="2"/>
  <c r="K26" i="2"/>
  <c r="J26" i="2"/>
  <c r="I26" i="2"/>
  <c r="V25" i="2"/>
  <c r="Q25" i="2"/>
  <c r="P25" i="2"/>
  <c r="L25" i="2"/>
  <c r="K25" i="2"/>
  <c r="J25" i="2"/>
  <c r="I25" i="2"/>
  <c r="B25" i="2"/>
  <c r="V24" i="2"/>
  <c r="Q24" i="2"/>
  <c r="P24" i="2"/>
  <c r="M24" i="2"/>
  <c r="L24" i="2"/>
  <c r="K24" i="2"/>
  <c r="J24" i="2"/>
  <c r="I24" i="2"/>
  <c r="H24" i="2"/>
  <c r="B24" i="2"/>
  <c r="AA23" i="2"/>
  <c r="V23" i="2"/>
  <c r="U23" i="2"/>
  <c r="Q23" i="2"/>
  <c r="P23" i="2"/>
  <c r="M23" i="2"/>
  <c r="L23" i="2"/>
  <c r="K23" i="2"/>
  <c r="J23" i="2"/>
  <c r="I23" i="2"/>
  <c r="H23" i="2"/>
  <c r="B23" i="2"/>
  <c r="AB22" i="2"/>
  <c r="AA22" i="2"/>
  <c r="V22" i="2"/>
  <c r="U22" i="2"/>
  <c r="R22" i="2"/>
  <c r="Q22" i="2"/>
  <c r="P22" i="2"/>
  <c r="M22" i="2"/>
  <c r="L22" i="2"/>
  <c r="K22" i="2"/>
  <c r="J22" i="2"/>
  <c r="I22" i="2"/>
  <c r="H22" i="2"/>
  <c r="E22" i="2"/>
  <c r="B22" i="2"/>
  <c r="AD21" i="2"/>
  <c r="AC21" i="2"/>
  <c r="AB21" i="2"/>
  <c r="V21" i="2"/>
  <c r="U21" i="2"/>
  <c r="R21" i="2"/>
  <c r="Q21" i="2"/>
  <c r="P21" i="2"/>
  <c r="O21" i="2"/>
  <c r="N21" i="2"/>
  <c r="M21" i="2"/>
  <c r="L21" i="2"/>
  <c r="K21" i="2"/>
  <c r="J21" i="2"/>
  <c r="I21" i="2"/>
  <c r="H21" i="2"/>
  <c r="E21" i="2"/>
  <c r="D21" i="2"/>
  <c r="B21" i="2"/>
  <c r="M18" i="2"/>
  <c r="M17" i="2"/>
  <c r="AC16" i="2"/>
  <c r="U16" i="2"/>
  <c r="M16" i="2"/>
  <c r="I16" i="2"/>
  <c r="C16" i="2"/>
  <c r="AC15" i="2"/>
  <c r="U15" i="2"/>
  <c r="P15" i="2"/>
  <c r="M15" i="2"/>
  <c r="I15" i="2"/>
  <c r="D15" i="2"/>
  <c r="C15" i="2"/>
  <c r="AC14" i="2"/>
  <c r="U14" i="2"/>
  <c r="P14" i="2"/>
  <c r="O14" i="2"/>
  <c r="N14" i="2"/>
  <c r="M14" i="2"/>
  <c r="I14" i="2"/>
  <c r="H14" i="2"/>
  <c r="D14" i="2"/>
  <c r="C14" i="2"/>
  <c r="AD13" i="2"/>
  <c r="AC13" i="2"/>
  <c r="AB13" i="2"/>
  <c r="AA13" i="2"/>
  <c r="V13" i="2"/>
  <c r="U13" i="2"/>
  <c r="R13" i="2"/>
  <c r="P13" i="2"/>
  <c r="O13" i="2"/>
  <c r="N13" i="2"/>
  <c r="M13" i="2"/>
  <c r="K13" i="2"/>
  <c r="I13" i="2"/>
  <c r="H13" i="2"/>
  <c r="E13" i="2"/>
  <c r="D13" i="2"/>
  <c r="C13" i="2"/>
  <c r="AD12" i="2"/>
  <c r="AC12" i="2"/>
  <c r="AB12" i="2"/>
  <c r="AA12" i="2"/>
  <c r="V12" i="2"/>
  <c r="U12" i="2"/>
  <c r="R12" i="2"/>
  <c r="Q12" i="2"/>
  <c r="P12" i="2"/>
  <c r="O12" i="2"/>
  <c r="N12" i="2"/>
  <c r="M12" i="2"/>
  <c r="L12" i="2"/>
  <c r="K12" i="2"/>
  <c r="J12" i="2"/>
  <c r="I12" i="2"/>
  <c r="H12" i="2"/>
  <c r="E12" i="2"/>
  <c r="D12" i="2"/>
  <c r="C12" i="2"/>
  <c r="B12" i="2"/>
  <c r="AD11" i="2"/>
  <c r="AC11" i="2"/>
  <c r="AB11" i="2"/>
  <c r="AA11" i="2"/>
  <c r="V11" i="2"/>
  <c r="U11" i="2"/>
  <c r="R11" i="2"/>
  <c r="Q11" i="2"/>
  <c r="P11" i="2"/>
  <c r="O11" i="2"/>
  <c r="N11" i="2"/>
  <c r="M11" i="2"/>
  <c r="L11" i="2"/>
  <c r="K11" i="2"/>
  <c r="J11" i="2"/>
  <c r="I11" i="2"/>
  <c r="H11" i="2"/>
  <c r="E11" i="2"/>
  <c r="D11" i="2"/>
  <c r="C11" i="2"/>
  <c r="B11" i="2"/>
  <c r="L7" i="2"/>
  <c r="R6" i="2"/>
  <c r="M6" i="2"/>
  <c r="L6" i="2"/>
  <c r="I6" i="2"/>
  <c r="H6" i="2"/>
  <c r="D6" i="2"/>
  <c r="AD5" i="2"/>
  <c r="AC5" i="2"/>
  <c r="AB5" i="2"/>
  <c r="AA5" i="2"/>
  <c r="V5" i="2"/>
  <c r="U5" i="2"/>
  <c r="R5" i="2"/>
  <c r="Q5" i="2"/>
  <c r="P5" i="2"/>
  <c r="O5" i="2"/>
  <c r="N5" i="2"/>
  <c r="M5" i="2"/>
  <c r="L5" i="2"/>
  <c r="K5" i="2"/>
  <c r="J5" i="2"/>
  <c r="I5" i="2"/>
  <c r="H5" i="2"/>
  <c r="E5" i="2"/>
  <c r="D5" i="2"/>
  <c r="C5" i="2"/>
  <c r="B5" i="2"/>
  <c r="A1" i="2"/>
  <c r="V13" i="58"/>
  <c r="R12" i="32"/>
  <c r="R22" i="58"/>
  <c r="AC15" i="31"/>
  <c r="R21" i="60"/>
  <c r="V21" i="32"/>
  <c r="V22" i="30"/>
  <c r="R11" i="58"/>
  <c r="AC12" i="61"/>
  <c r="AC13" i="63"/>
  <c r="AD5" i="62"/>
  <c r="AD11" i="31"/>
  <c r="AD12" i="57"/>
  <c r="AB21" i="58"/>
  <c r="AC16" i="61"/>
  <c r="AD21" i="62"/>
  <c r="AE5" i="31"/>
  <c r="AE22" i="32"/>
  <c r="AC14" i="57"/>
  <c r="AD12" i="61"/>
  <c r="AD13" i="63"/>
  <c r="AE14" i="57"/>
  <c r="AE21" i="57"/>
  <c r="V23" i="60"/>
  <c r="V24" i="58"/>
  <c r="V26" i="30"/>
  <c r="V26" i="62"/>
  <c r="AA12" i="32"/>
  <c r="AA13" i="30"/>
  <c r="AB22" i="31"/>
  <c r="AD5" i="30"/>
  <c r="AD5" i="57"/>
  <c r="AC5" i="61"/>
  <c r="AC21" i="31"/>
  <c r="AD21" i="30"/>
  <c r="AB22" i="32"/>
  <c r="AC14" i="61"/>
  <c r="AD11" i="60"/>
  <c r="AD11" i="63"/>
  <c r="AD13" i="31"/>
  <c r="V24" i="62"/>
  <c r="AA11" i="62"/>
  <c r="AC16" i="57"/>
  <c r="AD13" i="32"/>
  <c r="AD21" i="61"/>
  <c r="AE22" i="30"/>
  <c r="AE22" i="63"/>
  <c r="AE30" i="62"/>
  <c r="AB21" i="30"/>
  <c r="AB21" i="62"/>
  <c r="AB22" i="60"/>
  <c r="AC12" i="62"/>
  <c r="AC21" i="60"/>
  <c r="AD11" i="32"/>
  <c r="AD12" i="30"/>
  <c r="AD12" i="62"/>
  <c r="AD13" i="60"/>
  <c r="AD21" i="58"/>
  <c r="AE22" i="60"/>
  <c r="AE12" i="63"/>
  <c r="AE30" i="60"/>
  <c r="AC15" i="62"/>
  <c r="AC21" i="58"/>
  <c r="AD12" i="60"/>
  <c r="AD13" i="58"/>
  <c r="AD21" i="32"/>
  <c r="AE13" i="57"/>
  <c r="AE30" i="57"/>
  <c r="AE21" i="32"/>
  <c r="AE14" i="32"/>
  <c r="AE22" i="31"/>
  <c r="AE30" i="61"/>
  <c r="AB21" i="61" l="1"/>
  <c r="AB21" i="60"/>
  <c r="AC13" i="32"/>
  <c r="V23" i="32"/>
  <c r="V13" i="30"/>
  <c r="AC16" i="32"/>
  <c r="AC13" i="30"/>
  <c r="AC13" i="62"/>
  <c r="V21" i="60"/>
  <c r="Q24" i="62"/>
  <c r="AB22" i="30"/>
  <c r="R22" i="30"/>
  <c r="R13" i="58"/>
  <c r="AC15" i="63"/>
  <c r="AE14" i="60"/>
  <c r="AE21" i="61"/>
  <c r="AE5" i="63"/>
  <c r="AC21" i="62"/>
  <c r="I23" i="63"/>
  <c r="I30" i="63"/>
  <c r="I34" i="63"/>
  <c r="J22" i="63"/>
  <c r="M5" i="63"/>
  <c r="N11" i="63"/>
  <c r="O13" i="63"/>
  <c r="P23" i="63"/>
  <c r="U23" i="63"/>
  <c r="V13" i="63"/>
  <c r="V24" i="63"/>
  <c r="AC5" i="63"/>
  <c r="AC14" i="63"/>
  <c r="AE11" i="63"/>
  <c r="AE21" i="63"/>
  <c r="B37" i="63"/>
  <c r="D13" i="63"/>
  <c r="H5" i="63"/>
  <c r="H13" i="63"/>
  <c r="I11" i="63"/>
  <c r="I24" i="63"/>
  <c r="I31" i="63"/>
  <c r="I37" i="63"/>
  <c r="J11" i="63"/>
  <c r="K21" i="63"/>
  <c r="L5" i="63"/>
  <c r="L12" i="63"/>
  <c r="L22" i="63"/>
  <c r="M6" i="63"/>
  <c r="M18" i="63"/>
  <c r="O5" i="63"/>
  <c r="O14" i="63"/>
  <c r="P12" i="63"/>
  <c r="P24" i="63"/>
  <c r="Q12" i="63"/>
  <c r="Q22" i="63"/>
  <c r="Q24" i="63"/>
  <c r="U12" i="63"/>
  <c r="V5" i="63"/>
  <c r="V21" i="63"/>
  <c r="V25" i="63"/>
  <c r="AA12" i="63"/>
  <c r="AB13" i="63"/>
  <c r="C14" i="63"/>
  <c r="E11" i="63"/>
  <c r="E22" i="63"/>
  <c r="I13" i="63"/>
  <c r="I25" i="63"/>
  <c r="I38" i="63"/>
  <c r="J24" i="63"/>
  <c r="K11" i="63"/>
  <c r="M11" i="63"/>
  <c r="M21" i="63"/>
  <c r="P21" i="63"/>
  <c r="R22" i="63"/>
  <c r="U13" i="63"/>
  <c r="U21" i="63"/>
  <c r="V11" i="63"/>
  <c r="V22" i="63"/>
  <c r="V26" i="63"/>
  <c r="AB21" i="63"/>
  <c r="AC12" i="63"/>
  <c r="AC16" i="63"/>
  <c r="AD12" i="63"/>
  <c r="AE13" i="63"/>
  <c r="AE30" i="63"/>
  <c r="C11" i="63"/>
  <c r="C15" i="63"/>
  <c r="H11" i="63"/>
  <c r="I5" i="63"/>
  <c r="I26" i="63"/>
  <c r="I39" i="63"/>
  <c r="J25" i="63"/>
  <c r="O12" i="63"/>
  <c r="P5" i="63"/>
  <c r="P14" i="63"/>
  <c r="P26" i="63"/>
  <c r="Q11" i="63"/>
  <c r="Q21" i="63"/>
  <c r="Q23" i="63"/>
  <c r="R12" i="63"/>
  <c r="U14" i="63"/>
  <c r="V23" i="63"/>
  <c r="AA5" i="63"/>
  <c r="AA21" i="63"/>
  <c r="AB22" i="63"/>
  <c r="AE7" i="63"/>
  <c r="B5" i="63"/>
  <c r="AE13" i="30"/>
  <c r="AE12" i="32"/>
  <c r="AE14" i="62"/>
  <c r="AE11" i="58"/>
  <c r="AE21" i="30"/>
  <c r="AE7" i="60"/>
  <c r="AE12" i="30"/>
  <c r="AE6" i="57"/>
  <c r="AE5" i="30"/>
  <c r="AE11" i="57"/>
  <c r="AE7" i="58"/>
  <c r="AE7" i="30"/>
  <c r="AE6" i="60"/>
  <c r="AE5" i="58"/>
  <c r="AE5" i="62"/>
  <c r="AA5" i="32"/>
  <c r="V25" i="30"/>
  <c r="V11" i="30"/>
  <c r="V11" i="62"/>
  <c r="V5" i="60"/>
  <c r="V12" i="32"/>
  <c r="U22" i="32"/>
  <c r="U13" i="62"/>
  <c r="U23" i="58"/>
  <c r="U15" i="58"/>
  <c r="U11" i="30"/>
  <c r="R5" i="62"/>
  <c r="R5" i="30"/>
  <c r="AC5" i="58"/>
  <c r="AC21" i="32"/>
  <c r="AC12" i="60"/>
  <c r="AC12" i="30"/>
  <c r="AA5" i="62"/>
  <c r="M17" i="32"/>
  <c r="D15" i="61"/>
  <c r="D15" i="62"/>
  <c r="Q25" i="32"/>
  <c r="R5" i="58"/>
  <c r="Q25" i="60"/>
  <c r="R6" i="32"/>
  <c r="U15" i="32"/>
  <c r="U15" i="60"/>
  <c r="U16" i="58"/>
  <c r="U12" i="30"/>
  <c r="O13" i="30"/>
  <c r="Q22" i="32"/>
  <c r="R13" i="57"/>
  <c r="U12" i="58"/>
  <c r="Q24" i="58"/>
  <c r="O14" i="62"/>
  <c r="R21" i="30"/>
  <c r="U13" i="32"/>
  <c r="N5" i="60"/>
  <c r="U21" i="32"/>
  <c r="U21" i="60"/>
  <c r="V24" i="60"/>
  <c r="P14" i="58"/>
  <c r="P13" i="60"/>
  <c r="U5" i="58"/>
  <c r="J25" i="58"/>
  <c r="U14" i="30"/>
  <c r="U14" i="62"/>
  <c r="U11" i="60"/>
  <c r="P14" i="62"/>
  <c r="U5" i="62"/>
  <c r="M21" i="32"/>
  <c r="Q23" i="30"/>
  <c r="P26" i="58"/>
  <c r="M14" i="60"/>
  <c r="N14" i="32"/>
  <c r="M22" i="63"/>
  <c r="K11" i="61"/>
  <c r="M21" i="61"/>
  <c r="R22" i="57"/>
  <c r="K22" i="57"/>
  <c r="AD11" i="61"/>
  <c r="P24" i="32"/>
  <c r="M18" i="31"/>
  <c r="N5" i="31"/>
  <c r="V21" i="58"/>
  <c r="Q12" i="60"/>
  <c r="Q5" i="60"/>
  <c r="M15" i="30"/>
  <c r="P23" i="32"/>
  <c r="P11" i="60"/>
  <c r="R5" i="57"/>
  <c r="P14" i="31"/>
  <c r="M17" i="58"/>
  <c r="AE22" i="57"/>
  <c r="M5" i="57"/>
  <c r="P24" i="30"/>
  <c r="K12" i="63"/>
  <c r="L23" i="31"/>
  <c r="Q5" i="32"/>
  <c r="M14" i="32"/>
  <c r="M23" i="32"/>
  <c r="M24" i="63"/>
  <c r="O21" i="57"/>
  <c r="P15" i="60"/>
  <c r="O5" i="32"/>
  <c r="O5" i="58"/>
  <c r="AD11" i="57"/>
  <c r="AE14" i="63"/>
  <c r="P24" i="62"/>
  <c r="M16" i="62"/>
  <c r="N11" i="61"/>
  <c r="M17" i="57"/>
  <c r="M13" i="58"/>
  <c r="K5" i="63"/>
  <c r="M21" i="58"/>
  <c r="U16" i="63"/>
  <c r="L23" i="63"/>
  <c r="H23" i="31"/>
  <c r="E12" i="61"/>
  <c r="E22" i="31"/>
  <c r="H11" i="57"/>
  <c r="H22" i="63"/>
  <c r="H23" i="30"/>
  <c r="I16" i="32"/>
  <c r="I21" i="62"/>
  <c r="I39" i="60"/>
  <c r="M22" i="32"/>
  <c r="M23" i="62"/>
  <c r="M24" i="32"/>
  <c r="AE7" i="57"/>
  <c r="P12" i="62"/>
  <c r="P21" i="60"/>
  <c r="K13" i="61"/>
  <c r="M16" i="32"/>
  <c r="P12" i="58"/>
  <c r="M17" i="30"/>
  <c r="M5" i="61"/>
  <c r="H11" i="62"/>
  <c r="K24" i="57"/>
  <c r="M30" i="62"/>
  <c r="K25" i="31"/>
  <c r="M14" i="63"/>
  <c r="Q24" i="61"/>
  <c r="H6" i="31"/>
  <c r="M23" i="58"/>
  <c r="M13" i="57"/>
  <c r="M18" i="57"/>
  <c r="N13" i="31"/>
  <c r="Q5" i="31"/>
  <c r="R11" i="63"/>
  <c r="U11" i="63"/>
  <c r="V25" i="61"/>
  <c r="AA5" i="61"/>
  <c r="AA11" i="63"/>
  <c r="AA22" i="63"/>
  <c r="AB12" i="63"/>
  <c r="AC15" i="57"/>
  <c r="AE6" i="63"/>
  <c r="AE11" i="31"/>
  <c r="AE22" i="61"/>
  <c r="AD5" i="63"/>
  <c r="U11" i="61"/>
  <c r="P15" i="32"/>
  <c r="N13" i="58"/>
  <c r="L7" i="61"/>
  <c r="P21" i="32"/>
  <c r="M30" i="61"/>
  <c r="L30" i="31"/>
  <c r="M12" i="62"/>
  <c r="M22" i="60"/>
  <c r="J24" i="57"/>
  <c r="P25" i="57"/>
  <c r="M17" i="61"/>
  <c r="I15" i="63"/>
  <c r="E21" i="61"/>
  <c r="M23" i="57"/>
  <c r="H6" i="63"/>
  <c r="M13" i="62"/>
  <c r="J26" i="63"/>
  <c r="M16" i="61"/>
  <c r="N13" i="63"/>
  <c r="O12" i="57"/>
  <c r="J25" i="62"/>
  <c r="K13" i="60"/>
  <c r="K26" i="32"/>
  <c r="L23" i="30"/>
  <c r="M14" i="58"/>
  <c r="M24" i="30"/>
  <c r="N12" i="30"/>
  <c r="O21" i="60"/>
  <c r="P26" i="30"/>
  <c r="Q11" i="30"/>
  <c r="K26" i="31"/>
  <c r="L11" i="57"/>
  <c r="L25" i="61"/>
  <c r="N12" i="57"/>
  <c r="M13" i="60"/>
  <c r="M14" i="30"/>
  <c r="M21" i="60"/>
  <c r="O5" i="30"/>
  <c r="P5" i="30"/>
  <c r="AE30" i="31"/>
  <c r="R21" i="63"/>
  <c r="P13" i="32"/>
  <c r="M18" i="58"/>
  <c r="M24" i="31"/>
  <c r="M24" i="60"/>
  <c r="L11" i="63"/>
  <c r="M17" i="62"/>
  <c r="H13" i="57"/>
  <c r="C13" i="61"/>
  <c r="I39" i="31"/>
  <c r="K25" i="61"/>
  <c r="I6" i="31"/>
  <c r="L5" i="57"/>
  <c r="L7" i="57"/>
  <c r="L21" i="63"/>
  <c r="P22" i="63"/>
  <c r="J24" i="31"/>
  <c r="C16" i="31"/>
  <c r="H14" i="63"/>
  <c r="I11" i="61"/>
  <c r="J25" i="31"/>
  <c r="K23" i="63"/>
  <c r="L30" i="63"/>
  <c r="P13" i="57"/>
  <c r="P23" i="57"/>
  <c r="Q25" i="31"/>
  <c r="Q25" i="63"/>
  <c r="U14" i="31"/>
  <c r="AE6" i="31"/>
  <c r="M15" i="32"/>
  <c r="M12" i="63"/>
  <c r="M21" i="30"/>
  <c r="P22" i="62"/>
  <c r="M13" i="31"/>
  <c r="P11" i="57"/>
  <c r="N11" i="30"/>
  <c r="N11" i="62"/>
  <c r="N13" i="62"/>
  <c r="H12" i="63"/>
  <c r="I12" i="63"/>
  <c r="H21" i="30"/>
  <c r="I32" i="62"/>
  <c r="I39" i="58"/>
  <c r="I38" i="58"/>
  <c r="M15" i="58"/>
  <c r="O21" i="58"/>
  <c r="O21" i="62"/>
  <c r="V22" i="61"/>
  <c r="V21" i="31"/>
  <c r="P23" i="58"/>
  <c r="I16" i="57"/>
  <c r="K24" i="63"/>
  <c r="I6" i="61"/>
  <c r="I14" i="61"/>
  <c r="K23" i="57"/>
  <c r="D14" i="57"/>
  <c r="H23" i="63"/>
  <c r="I5" i="31"/>
  <c r="E21" i="63"/>
  <c r="L21" i="61"/>
  <c r="K13" i="31"/>
  <c r="H21" i="31"/>
  <c r="I32" i="63"/>
  <c r="E5" i="63"/>
  <c r="O13" i="57"/>
  <c r="M6" i="58"/>
  <c r="R5" i="63"/>
  <c r="U12" i="61"/>
  <c r="I15" i="30"/>
  <c r="J26" i="30"/>
  <c r="P13" i="31"/>
  <c r="B37" i="61"/>
  <c r="K11" i="60"/>
  <c r="I13" i="30"/>
  <c r="I30" i="60"/>
  <c r="L30" i="30"/>
  <c r="I32" i="60"/>
  <c r="K24" i="60"/>
  <c r="I38" i="32"/>
  <c r="U13" i="31"/>
  <c r="U14" i="57"/>
  <c r="K11" i="32"/>
  <c r="C14" i="57"/>
  <c r="I16" i="31"/>
  <c r="H6" i="57"/>
  <c r="I12" i="31"/>
  <c r="I14" i="62"/>
  <c r="I32" i="57"/>
  <c r="L24" i="60"/>
  <c r="H12" i="62"/>
  <c r="J24" i="32"/>
  <c r="U15" i="63"/>
  <c r="H5" i="61"/>
  <c r="U22" i="58"/>
  <c r="N12" i="32"/>
  <c r="V24" i="32"/>
  <c r="M11" i="58"/>
  <c r="B30" i="63"/>
  <c r="V12" i="30"/>
  <c r="AA11" i="32"/>
  <c r="V5" i="62"/>
  <c r="V23" i="58"/>
  <c r="L30" i="32"/>
  <c r="M6" i="60"/>
  <c r="N14" i="63"/>
  <c r="E12" i="63"/>
  <c r="D15" i="31"/>
  <c r="I31" i="30"/>
  <c r="I26" i="58"/>
  <c r="AE21" i="31"/>
  <c r="I15" i="60"/>
  <c r="D13" i="31"/>
  <c r="M12" i="32"/>
  <c r="V26" i="60"/>
  <c r="I25" i="32"/>
  <c r="I26" i="62"/>
  <c r="B24" i="63"/>
  <c r="V25" i="58"/>
  <c r="B21" i="61"/>
  <c r="B21" i="57"/>
  <c r="M5" i="62"/>
  <c r="AB11" i="30"/>
  <c r="AD21" i="63"/>
  <c r="AC11" i="63"/>
  <c r="AC11" i="62"/>
  <c r="P25" i="30"/>
  <c r="V11" i="57"/>
  <c r="I24" i="31"/>
  <c r="D15" i="32"/>
  <c r="AC5" i="32"/>
  <c r="P26" i="60"/>
  <c r="O14" i="60"/>
  <c r="J21" i="63"/>
  <c r="P21" i="30"/>
  <c r="I15" i="57"/>
  <c r="I16" i="63"/>
  <c r="AC11" i="58"/>
  <c r="B25" i="57"/>
  <c r="B12" i="57"/>
  <c r="B37" i="57"/>
  <c r="O21" i="30"/>
  <c r="L25" i="63"/>
  <c r="Q23" i="32"/>
  <c r="AC12" i="32"/>
  <c r="V24" i="30"/>
  <c r="H21" i="63"/>
  <c r="B5" i="57"/>
  <c r="AD5" i="58"/>
  <c r="AA13" i="60"/>
  <c r="O11" i="30"/>
  <c r="R11" i="32"/>
  <c r="I24" i="57"/>
  <c r="O13" i="31"/>
  <c r="P11" i="58"/>
  <c r="I37" i="61"/>
  <c r="B21" i="63"/>
  <c r="H5" i="31"/>
  <c r="R22" i="60"/>
  <c r="M24" i="62"/>
  <c r="M12" i="31"/>
  <c r="J5" i="63"/>
  <c r="M22" i="58"/>
  <c r="P5" i="60"/>
  <c r="B5" i="31"/>
  <c r="C15" i="62"/>
  <c r="C16" i="60"/>
  <c r="D13" i="58"/>
  <c r="I26" i="57"/>
  <c r="I30" i="57"/>
  <c r="R12" i="58"/>
  <c r="R12" i="62"/>
  <c r="I22" i="30"/>
  <c r="J12" i="32"/>
  <c r="J21" i="58"/>
  <c r="L12" i="31"/>
  <c r="L23" i="57"/>
  <c r="M16" i="31"/>
  <c r="B25" i="58"/>
  <c r="B37" i="60"/>
  <c r="C5" i="58"/>
  <c r="C13" i="60"/>
  <c r="L26" i="63"/>
  <c r="M5" i="31"/>
  <c r="Q12" i="57"/>
  <c r="P21" i="62"/>
  <c r="L5" i="60"/>
  <c r="L6" i="30"/>
  <c r="L23" i="62"/>
  <c r="L26" i="30"/>
  <c r="K21" i="61"/>
  <c r="K22" i="63"/>
  <c r="H5" i="57"/>
  <c r="I14" i="60"/>
  <c r="N14" i="60"/>
  <c r="K21" i="57"/>
  <c r="Q21" i="31"/>
  <c r="I12" i="57"/>
  <c r="M24" i="61"/>
  <c r="Q12" i="32"/>
  <c r="K22" i="31"/>
  <c r="B21" i="32"/>
  <c r="B24" i="58"/>
  <c r="H14" i="62"/>
  <c r="H21" i="32"/>
  <c r="J24" i="58"/>
  <c r="K12" i="32"/>
  <c r="K13" i="32"/>
  <c r="B25" i="31"/>
  <c r="P11" i="61"/>
  <c r="D14" i="63"/>
  <c r="M18" i="60"/>
  <c r="U16" i="31"/>
  <c r="AD21" i="57"/>
  <c r="H22" i="60"/>
  <c r="L26" i="58"/>
  <c r="M6" i="31"/>
  <c r="M17" i="63"/>
  <c r="M23" i="30"/>
  <c r="U5" i="32"/>
  <c r="U22" i="63"/>
  <c r="V12" i="63"/>
  <c r="AA13" i="63"/>
  <c r="C13" i="63"/>
  <c r="I11" i="62"/>
  <c r="I14" i="63"/>
  <c r="M5" i="30"/>
  <c r="M15" i="60"/>
  <c r="O12" i="58"/>
  <c r="O21" i="63"/>
  <c r="P21" i="61"/>
  <c r="AB13" i="31"/>
  <c r="AD5" i="32"/>
  <c r="D11" i="63"/>
  <c r="H13" i="32"/>
  <c r="I33" i="62"/>
  <c r="L12" i="32"/>
  <c r="M14" i="31"/>
  <c r="AB11" i="57"/>
  <c r="AE11" i="30"/>
  <c r="I23" i="61"/>
  <c r="J21" i="62"/>
  <c r="L25" i="30"/>
  <c r="AC12" i="57"/>
  <c r="AD11" i="30"/>
  <c r="D21" i="57"/>
  <c r="I12" i="61"/>
  <c r="K5" i="30"/>
  <c r="P11" i="32"/>
  <c r="V5" i="57"/>
  <c r="V13" i="31"/>
  <c r="AD5" i="61"/>
  <c r="AD11" i="62"/>
  <c r="N11" i="60"/>
  <c r="R6" i="31"/>
  <c r="U22" i="30"/>
  <c r="V23" i="61"/>
  <c r="AA12" i="60"/>
  <c r="AA23" i="63"/>
  <c r="AB21" i="31"/>
  <c r="AB22" i="61"/>
  <c r="E13" i="62"/>
  <c r="O11" i="31"/>
  <c r="U5" i="63"/>
  <c r="V12" i="62"/>
  <c r="V21" i="62"/>
  <c r="L5" i="32"/>
  <c r="AB11" i="61"/>
  <c r="I16" i="58"/>
  <c r="R13" i="63"/>
  <c r="Q25" i="62"/>
  <c r="C5" i="57"/>
  <c r="C12" i="61"/>
  <c r="I23" i="31"/>
  <c r="I26" i="60"/>
  <c r="I30" i="30"/>
  <c r="J21" i="31"/>
  <c r="J23" i="62"/>
  <c r="J25" i="30"/>
  <c r="K13" i="63"/>
  <c r="L26" i="31"/>
  <c r="M13" i="63"/>
  <c r="N12" i="63"/>
  <c r="N13" i="57"/>
  <c r="V11" i="61"/>
  <c r="D13" i="61"/>
  <c r="I34" i="61"/>
  <c r="Q22" i="61"/>
  <c r="H23" i="60"/>
  <c r="I13" i="58"/>
  <c r="I22" i="62"/>
  <c r="J22" i="61"/>
  <c r="L6" i="61"/>
  <c r="M11" i="57"/>
  <c r="N14" i="31"/>
  <c r="P14" i="60"/>
  <c r="I13" i="61"/>
  <c r="K5" i="61"/>
  <c r="B23" i="62"/>
  <c r="D5" i="31"/>
  <c r="H22" i="31"/>
  <c r="I6" i="62"/>
  <c r="J11" i="32"/>
  <c r="M22" i="30"/>
  <c r="M22" i="62"/>
  <c r="O21" i="61"/>
  <c r="U11" i="62"/>
  <c r="C15" i="30"/>
  <c r="E5" i="57"/>
  <c r="H23" i="61"/>
  <c r="H24" i="31"/>
  <c r="H24" i="63"/>
  <c r="K23" i="30"/>
  <c r="L7" i="63"/>
  <c r="L22" i="62"/>
  <c r="M16" i="57"/>
  <c r="M18" i="32"/>
  <c r="M21" i="57"/>
  <c r="O12" i="61"/>
  <c r="O13" i="62"/>
  <c r="O14" i="32"/>
  <c r="P15" i="31"/>
  <c r="R6" i="63"/>
  <c r="I23" i="62"/>
  <c r="AC16" i="31"/>
  <c r="C11" i="61"/>
  <c r="D11" i="32"/>
  <c r="E22" i="58"/>
  <c r="I23" i="57"/>
  <c r="J5" i="31"/>
  <c r="L24" i="30"/>
  <c r="L24" i="58"/>
  <c r="L24" i="62"/>
  <c r="L26" i="57"/>
  <c r="L30" i="58"/>
  <c r="L30" i="62"/>
  <c r="M11" i="62"/>
  <c r="Q5" i="57"/>
  <c r="I16" i="30"/>
  <c r="K5" i="57"/>
  <c r="AE6" i="62"/>
  <c r="AE5" i="32"/>
  <c r="C11" i="31"/>
  <c r="E13" i="60"/>
  <c r="E13" i="63"/>
  <c r="E21" i="57"/>
  <c r="H13" i="60"/>
  <c r="H14" i="61"/>
  <c r="K13" i="30"/>
  <c r="L6" i="31"/>
  <c r="O5" i="60"/>
  <c r="R6" i="60"/>
  <c r="I34" i="57"/>
  <c r="I37" i="31"/>
  <c r="M11" i="30"/>
  <c r="I33" i="63"/>
  <c r="B11" i="60"/>
  <c r="H12" i="31"/>
  <c r="I21" i="63"/>
  <c r="I37" i="62"/>
  <c r="J23" i="61"/>
  <c r="M15" i="57"/>
  <c r="M21" i="62"/>
  <c r="V11" i="60"/>
  <c r="P25" i="63"/>
  <c r="Q21" i="61"/>
  <c r="D6" i="31"/>
  <c r="I21" i="58"/>
  <c r="I24" i="58"/>
  <c r="AA13" i="58"/>
  <c r="R11" i="30"/>
  <c r="M14" i="61"/>
  <c r="K25" i="63"/>
  <c r="P5" i="62"/>
  <c r="E5" i="31"/>
  <c r="K12" i="30"/>
  <c r="K21" i="60"/>
  <c r="N14" i="62"/>
  <c r="U16" i="57"/>
  <c r="C14" i="31"/>
  <c r="I39" i="62"/>
  <c r="I31" i="58"/>
  <c r="I11" i="60"/>
  <c r="C12" i="63"/>
  <c r="Q5" i="63"/>
  <c r="AE14" i="58"/>
  <c r="I22" i="63"/>
  <c r="J22" i="60"/>
  <c r="K23" i="32"/>
  <c r="B5" i="32"/>
  <c r="L11" i="60"/>
  <c r="P14" i="61"/>
  <c r="E5" i="32"/>
  <c r="L5" i="58"/>
  <c r="J5" i="62"/>
  <c r="M23" i="63"/>
  <c r="AA23" i="57"/>
  <c r="P12" i="30"/>
  <c r="P14" i="30"/>
  <c r="K11" i="31"/>
  <c r="B22" i="31"/>
  <c r="C15" i="31"/>
  <c r="E5" i="58"/>
  <c r="B12" i="60"/>
  <c r="D11" i="30"/>
  <c r="I31" i="31"/>
  <c r="J12" i="63"/>
  <c r="K26" i="61"/>
  <c r="L21" i="58"/>
  <c r="M5" i="32"/>
  <c r="M14" i="62"/>
  <c r="D12" i="57"/>
  <c r="B5" i="61"/>
  <c r="C13" i="57"/>
  <c r="B21" i="58"/>
  <c r="D13" i="57"/>
  <c r="D21" i="63"/>
  <c r="E22" i="60"/>
  <c r="I15" i="31"/>
  <c r="I37" i="57"/>
  <c r="I38" i="30"/>
  <c r="L5" i="61"/>
  <c r="L7" i="31"/>
  <c r="L21" i="31"/>
  <c r="M12" i="30"/>
  <c r="E22" i="62"/>
  <c r="H11" i="61"/>
  <c r="I34" i="58"/>
  <c r="E12" i="32"/>
  <c r="B22" i="63"/>
  <c r="D15" i="30"/>
  <c r="B12" i="61"/>
  <c r="D6" i="57"/>
  <c r="E12" i="58"/>
  <c r="E21" i="32"/>
  <c r="E22" i="57"/>
  <c r="J22" i="62"/>
  <c r="K12" i="57"/>
  <c r="K22" i="32"/>
  <c r="M11" i="61"/>
  <c r="M17" i="60"/>
  <c r="B22" i="62"/>
  <c r="E13" i="61"/>
  <c r="H11" i="30"/>
  <c r="M16" i="60"/>
  <c r="B12" i="63"/>
  <c r="E12" i="60"/>
  <c r="I6" i="63"/>
  <c r="C12" i="60"/>
  <c r="H5" i="32"/>
  <c r="J25" i="57"/>
  <c r="M22" i="57"/>
  <c r="B21" i="31"/>
  <c r="C11" i="32"/>
  <c r="C16" i="63"/>
  <c r="D12" i="60"/>
  <c r="D14" i="31"/>
  <c r="D21" i="60"/>
  <c r="H12" i="57"/>
  <c r="I33" i="32"/>
  <c r="J23" i="63"/>
  <c r="K5" i="32"/>
  <c r="L22" i="57"/>
  <c r="C11" i="57"/>
  <c r="H22" i="57"/>
  <c r="I11" i="32"/>
  <c r="I39" i="30"/>
  <c r="K11" i="62"/>
  <c r="K24" i="62"/>
  <c r="L30" i="57"/>
  <c r="B11" i="31"/>
  <c r="C5" i="32"/>
  <c r="D15" i="57"/>
  <c r="E21" i="58"/>
  <c r="H21" i="61"/>
  <c r="K22" i="58"/>
  <c r="C16" i="57"/>
  <c r="I38" i="57"/>
  <c r="M6" i="32"/>
  <c r="B11" i="30"/>
  <c r="B11" i="57"/>
  <c r="B23" i="63"/>
  <c r="B30" i="31"/>
  <c r="D15" i="63"/>
  <c r="H13" i="62"/>
  <c r="I16" i="62"/>
  <c r="K26" i="63"/>
  <c r="L6" i="63"/>
  <c r="L23" i="61"/>
  <c r="M21" i="31"/>
  <c r="D15" i="58"/>
  <c r="E21" i="62"/>
  <c r="K13" i="58"/>
  <c r="K26" i="60"/>
  <c r="N14" i="57"/>
  <c r="H6" i="58"/>
  <c r="I15" i="58"/>
  <c r="I23" i="30"/>
  <c r="L22" i="58"/>
  <c r="M13" i="61"/>
  <c r="J21" i="60"/>
  <c r="K22" i="60"/>
  <c r="M6" i="61"/>
  <c r="R21" i="57"/>
  <c r="AB12" i="30"/>
  <c r="H23" i="62"/>
  <c r="J24" i="62"/>
  <c r="K25" i="30"/>
  <c r="H24" i="60"/>
  <c r="I5" i="58"/>
  <c r="J22" i="30"/>
  <c r="M30" i="57"/>
  <c r="D15" i="60"/>
  <c r="E22" i="30"/>
  <c r="K26" i="62"/>
  <c r="P12" i="57"/>
  <c r="J12" i="30"/>
  <c r="J12" i="58"/>
  <c r="L22" i="60"/>
  <c r="L21" i="60"/>
  <c r="P5" i="31"/>
  <c r="P13" i="63"/>
  <c r="E5" i="30"/>
  <c r="H12" i="58"/>
  <c r="Q25" i="57"/>
  <c r="J5" i="32"/>
  <c r="K22" i="62"/>
  <c r="L7" i="30"/>
  <c r="AB12" i="60"/>
  <c r="AB13" i="30"/>
  <c r="AB11" i="62"/>
  <c r="C11" i="30"/>
  <c r="C14" i="60"/>
  <c r="D5" i="60"/>
  <c r="D13" i="30"/>
  <c r="B25" i="63"/>
  <c r="B22" i="32"/>
  <c r="B22" i="60"/>
  <c r="B23" i="57"/>
  <c r="B25" i="60"/>
  <c r="B30" i="61"/>
  <c r="C5" i="30"/>
  <c r="C5" i="61"/>
  <c r="C16" i="58"/>
  <c r="D12" i="58"/>
  <c r="E11" i="32"/>
  <c r="E13" i="32"/>
  <c r="B23" i="60"/>
  <c r="D12" i="30"/>
  <c r="C15" i="61"/>
  <c r="D6" i="30"/>
  <c r="B12" i="30"/>
  <c r="C12" i="58"/>
  <c r="C13" i="58"/>
  <c r="C15" i="58"/>
  <c r="D5" i="61"/>
  <c r="D6" i="58"/>
  <c r="D6" i="62"/>
  <c r="D11" i="62"/>
  <c r="E21" i="31"/>
  <c r="E21" i="60"/>
  <c r="B30" i="60"/>
  <c r="C5" i="60"/>
  <c r="B25" i="32"/>
  <c r="C13" i="30"/>
  <c r="C15" i="57"/>
  <c r="D6" i="61"/>
  <c r="E12" i="57"/>
  <c r="B5" i="60"/>
  <c r="B22" i="57"/>
  <c r="B23" i="30"/>
  <c r="B23" i="58"/>
  <c r="B25" i="61"/>
  <c r="B30" i="58"/>
  <c r="B30" i="62"/>
  <c r="C5" i="31"/>
  <c r="C5" i="62"/>
  <c r="C12" i="62"/>
  <c r="D21" i="58"/>
  <c r="E5" i="60"/>
  <c r="B5" i="62"/>
  <c r="C12" i="57"/>
  <c r="B24" i="61"/>
  <c r="B37" i="58"/>
  <c r="C14" i="58"/>
  <c r="C14" i="62"/>
  <c r="C16" i="32"/>
  <c r="D5" i="58"/>
  <c r="D5" i="62"/>
  <c r="D6" i="63"/>
  <c r="D12" i="32"/>
  <c r="I12" i="30"/>
  <c r="B11" i="63"/>
  <c r="C14" i="32"/>
  <c r="H24" i="30"/>
  <c r="B22" i="58"/>
  <c r="B23" i="31"/>
  <c r="B25" i="62"/>
  <c r="B37" i="31"/>
  <c r="B37" i="62"/>
  <c r="C5" i="63"/>
  <c r="C13" i="32"/>
  <c r="D14" i="58"/>
  <c r="E5" i="61"/>
  <c r="E11" i="30"/>
  <c r="B23" i="32"/>
  <c r="B30" i="32"/>
  <c r="B5" i="58"/>
  <c r="B11" i="62"/>
  <c r="C12" i="32"/>
  <c r="C15" i="32"/>
  <c r="C15" i="60"/>
  <c r="D5" i="63"/>
  <c r="D6" i="60"/>
  <c r="D11" i="57"/>
  <c r="D12" i="63"/>
  <c r="D14" i="62"/>
  <c r="H23" i="57"/>
  <c r="I21" i="30"/>
  <c r="H14" i="60"/>
  <c r="I26" i="32"/>
  <c r="I34" i="62"/>
  <c r="K21" i="32"/>
  <c r="B21" i="60"/>
  <c r="B21" i="62"/>
  <c r="B24" i="62"/>
  <c r="B25" i="30"/>
  <c r="B37" i="30"/>
  <c r="B37" i="32"/>
  <c r="D11" i="58"/>
  <c r="D11" i="60"/>
  <c r="I22" i="58"/>
  <c r="I13" i="62"/>
  <c r="L12" i="30"/>
  <c r="B12" i="62"/>
  <c r="B21" i="30"/>
  <c r="B24" i="30"/>
  <c r="B24" i="32"/>
  <c r="C11" i="58"/>
  <c r="C11" i="60"/>
  <c r="H6" i="62"/>
  <c r="H12" i="32"/>
  <c r="H22" i="32"/>
  <c r="I5" i="30"/>
  <c r="I11" i="30"/>
  <c r="I32" i="30"/>
  <c r="E13" i="58"/>
  <c r="H13" i="30"/>
  <c r="H14" i="32"/>
  <c r="H23" i="32"/>
  <c r="I14" i="32"/>
  <c r="I32" i="58"/>
  <c r="B5" i="30"/>
  <c r="B12" i="32"/>
  <c r="D14" i="30"/>
  <c r="E11" i="60"/>
  <c r="I12" i="60"/>
  <c r="I13" i="60"/>
  <c r="I25" i="62"/>
  <c r="I30" i="58"/>
  <c r="I33" i="58"/>
  <c r="I34" i="30"/>
  <c r="I22" i="60"/>
  <c r="I31" i="62"/>
  <c r="J24" i="60"/>
  <c r="J23" i="60"/>
  <c r="L7" i="58"/>
  <c r="N11" i="31"/>
  <c r="K24" i="30"/>
  <c r="K24" i="58"/>
  <c r="L24" i="61"/>
  <c r="M30" i="63"/>
  <c r="N14" i="61"/>
  <c r="I24" i="30"/>
  <c r="I24" i="32"/>
  <c r="K5" i="60"/>
  <c r="L5" i="62"/>
  <c r="L12" i="62"/>
  <c r="M22" i="61"/>
  <c r="J23" i="32"/>
  <c r="J26" i="58"/>
  <c r="K21" i="62"/>
  <c r="L23" i="32"/>
  <c r="I33" i="60"/>
  <c r="I38" i="62"/>
  <c r="J11" i="62"/>
  <c r="J21" i="32"/>
  <c r="J25" i="32"/>
  <c r="J26" i="62"/>
  <c r="K21" i="30"/>
  <c r="K24" i="32"/>
  <c r="M15" i="63"/>
  <c r="M16" i="63"/>
  <c r="I37" i="60"/>
  <c r="I39" i="32"/>
  <c r="J5" i="58"/>
  <c r="J26" i="32"/>
  <c r="L6" i="60"/>
  <c r="J11" i="60"/>
  <c r="K11" i="58"/>
  <c r="K22" i="30"/>
  <c r="L11" i="32"/>
  <c r="L24" i="63"/>
  <c r="N21" i="63"/>
  <c r="M17" i="31"/>
  <c r="O11" i="63"/>
  <c r="P5" i="57"/>
  <c r="M18" i="61"/>
  <c r="P22" i="57"/>
  <c r="P11" i="63"/>
  <c r="N5" i="63"/>
  <c r="N12" i="61"/>
  <c r="L22" i="30"/>
  <c r="L25" i="57"/>
  <c r="N21" i="61"/>
  <c r="P23" i="61"/>
  <c r="O11" i="57"/>
  <c r="O21" i="31"/>
  <c r="P5" i="61"/>
  <c r="P22" i="61"/>
  <c r="P24" i="57"/>
  <c r="P15" i="57"/>
  <c r="Q23" i="57"/>
  <c r="V12" i="61"/>
  <c r="V11" i="31"/>
  <c r="O14" i="61"/>
  <c r="P15" i="63"/>
  <c r="R12" i="61"/>
  <c r="U14" i="61"/>
  <c r="AB13" i="62"/>
  <c r="AB12" i="32"/>
  <c r="AB5" i="63"/>
  <c r="AB13" i="57"/>
  <c r="AB13" i="60"/>
  <c r="AB13" i="58"/>
  <c r="AB11" i="63"/>
  <c r="AB12" i="58"/>
  <c r="AB5" i="31"/>
</calcChain>
</file>

<file path=xl/sharedStrings.xml><?xml version="1.0" encoding="utf-8"?>
<sst xmlns="http://schemas.openxmlformats.org/spreadsheetml/2006/main" count="3441" uniqueCount="630">
  <si>
    <t>No</t>
  </si>
  <si>
    <t>Location</t>
  </si>
  <si>
    <t>OoS</t>
  </si>
  <si>
    <t>IS</t>
  </si>
  <si>
    <t>OT</t>
  </si>
  <si>
    <t>SAM</t>
  </si>
  <si>
    <t>REQM</t>
  </si>
  <si>
    <t>Appraisal Type</t>
  </si>
  <si>
    <t>RD</t>
  </si>
  <si>
    <t>TS</t>
  </si>
  <si>
    <t>PI</t>
  </si>
  <si>
    <t>VER</t>
  </si>
  <si>
    <t>VAL</t>
  </si>
  <si>
    <t>CM</t>
  </si>
  <si>
    <t>DAR</t>
  </si>
  <si>
    <t>CAR</t>
  </si>
  <si>
    <t>IRP</t>
  </si>
  <si>
    <t>STSM</t>
  </si>
  <si>
    <t>GP 2.1</t>
  </si>
  <si>
    <t>GP 2.2</t>
  </si>
  <si>
    <t>GP 2.3</t>
  </si>
  <si>
    <t>GP 2.4</t>
  </si>
  <si>
    <t>GP 2.5</t>
  </si>
  <si>
    <t>GP 2.6</t>
  </si>
  <si>
    <t>GP 2.7</t>
  </si>
  <si>
    <t>GP 2.8</t>
  </si>
  <si>
    <t>GP 2.9</t>
  </si>
  <si>
    <t>GP 2.10</t>
  </si>
  <si>
    <t>GP 3.1</t>
  </si>
  <si>
    <t>GP 3.2</t>
  </si>
  <si>
    <t>SG 1</t>
  </si>
  <si>
    <t>SP 1.1-1</t>
  </si>
  <si>
    <t>SP 1.2-2</t>
  </si>
  <si>
    <t>SP 1.1-2</t>
  </si>
  <si>
    <t>SP 1.3-1</t>
  </si>
  <si>
    <t>SP 1.3-3</t>
  </si>
  <si>
    <t>SP 1.4-2</t>
  </si>
  <si>
    <t>SP 1.5-1</t>
  </si>
  <si>
    <t>SG 2</t>
  </si>
  <si>
    <t>SP 2.1-1</t>
  </si>
  <si>
    <t>SP 2.2-1</t>
  </si>
  <si>
    <t>SP 2.2-3</t>
  </si>
  <si>
    <t>SP 2.3-1</t>
  </si>
  <si>
    <t>SP 2.3-2</t>
  </si>
  <si>
    <t>SP 2.3-3</t>
  </si>
  <si>
    <t>SP 2.4-3</t>
  </si>
  <si>
    <t>SG 3</t>
  </si>
  <si>
    <t>SP 3.1-1</t>
  </si>
  <si>
    <t>SP 3.2-1</t>
  </si>
  <si>
    <t>SP 3.2-2</t>
  </si>
  <si>
    <t>SP 3.3-1</t>
  </si>
  <si>
    <t>SP 3.4-3</t>
  </si>
  <si>
    <t>SP 3.4-1</t>
  </si>
  <si>
    <t>SP 3.5-1</t>
  </si>
  <si>
    <t>SP 3.5-2</t>
  </si>
  <si>
    <t>GG 1</t>
  </si>
  <si>
    <t>GP 1.1</t>
  </si>
  <si>
    <t>GG 2</t>
  </si>
  <si>
    <t>GG 3</t>
  </si>
  <si>
    <t>Practice</t>
  </si>
  <si>
    <t>Project</t>
  </si>
  <si>
    <t>Calc</t>
  </si>
  <si>
    <t>Team Track</t>
  </si>
  <si>
    <t>Suff.
Artifact</t>
  </si>
  <si>
    <t>Affirm.</t>
  </si>
  <si>
    <t>OE Count</t>
  </si>
  <si>
    <t>Readiness Review Totals</t>
    <phoneticPr fontId="9" type="noConversion"/>
  </si>
  <si>
    <t>Data Collection Source
Obj. Evidence Notes</t>
  </si>
  <si>
    <t>RFIs, Questions, Information Needed</t>
  </si>
  <si>
    <t>OU Char</t>
  </si>
  <si>
    <t>Readiness Review Totals</t>
  </si>
  <si>
    <t>Organization Unit Name</t>
  </si>
  <si>
    <t>Company</t>
  </si>
  <si>
    <t>Company Name</t>
  </si>
  <si>
    <t>Practice Area</t>
  </si>
  <si>
    <t>Model View</t>
  </si>
  <si>
    <t>RDM 1.1</t>
  </si>
  <si>
    <t>RDM 2.1</t>
  </si>
  <si>
    <t>RDM 2.2</t>
  </si>
  <si>
    <t>RDM 2.3</t>
  </si>
  <si>
    <t>RDM 2.4</t>
  </si>
  <si>
    <t>RDM 2.5</t>
  </si>
  <si>
    <t>RDM 3.1</t>
  </si>
  <si>
    <t>RDM 3.2</t>
  </si>
  <si>
    <t>RDM 3.3</t>
  </si>
  <si>
    <t>RDM 3.4</t>
  </si>
  <si>
    <t>RDM 3.5</t>
  </si>
  <si>
    <t>RDM 3.6</t>
  </si>
  <si>
    <t>Level 1</t>
  </si>
  <si>
    <t>Level 2</t>
  </si>
  <si>
    <t>Level 3</t>
  </si>
  <si>
    <t>RDM</t>
  </si>
  <si>
    <t>EST 1.1</t>
  </si>
  <si>
    <t>EST 2.1</t>
  </si>
  <si>
    <t>EST 2.2</t>
  </si>
  <si>
    <t>EST 2.3</t>
  </si>
  <si>
    <t>EST 3.1</t>
  </si>
  <si>
    <t>EST 3.2</t>
  </si>
  <si>
    <t>EST</t>
  </si>
  <si>
    <t>PLAN 1.1</t>
  </si>
  <si>
    <t>PLAN 2.1</t>
  </si>
  <si>
    <t>PLAN 1.2</t>
  </si>
  <si>
    <t>PLAN 2.2</t>
  </si>
  <si>
    <t>PLAN 2.3</t>
  </si>
  <si>
    <t>PLAN 2.4</t>
  </si>
  <si>
    <t>PLAN 2.5</t>
  </si>
  <si>
    <t>PLAN 2.6</t>
  </si>
  <si>
    <t>PLAN 2.7</t>
  </si>
  <si>
    <t>PLAN 2.8</t>
  </si>
  <si>
    <t>PLAN 3.1</t>
  </si>
  <si>
    <t>PLAN 3.2</t>
  </si>
  <si>
    <t>PLAN 3.3</t>
  </si>
  <si>
    <t>PLAN 3.4</t>
  </si>
  <si>
    <t>PLAN 4.1</t>
  </si>
  <si>
    <t>Level 4</t>
  </si>
  <si>
    <t>PLAN</t>
  </si>
  <si>
    <t>SAM 1.1</t>
  </si>
  <si>
    <t>SAM 1.2</t>
  </si>
  <si>
    <t>SAM 1.3</t>
  </si>
  <si>
    <t>SAM 2.1</t>
  </si>
  <si>
    <t>SAM 2.2</t>
  </si>
  <si>
    <t>SAM 2.3</t>
  </si>
  <si>
    <t>SAM 2.4</t>
  </si>
  <si>
    <t>SAM 3.1</t>
  </si>
  <si>
    <t>SAM 3.2</t>
  </si>
  <si>
    <t>SAM 4.1</t>
  </si>
  <si>
    <t>MC 1.1</t>
  </si>
  <si>
    <t>MC 1.2</t>
  </si>
  <si>
    <t>MC 2.1</t>
  </si>
  <si>
    <t>MC 2.2</t>
  </si>
  <si>
    <t>MC 2.3</t>
  </si>
  <si>
    <t>MC 2.4</t>
  </si>
  <si>
    <t>MC 3.1</t>
  </si>
  <si>
    <t>MC 3.2</t>
  </si>
  <si>
    <t>MC 3.3</t>
  </si>
  <si>
    <t>MC 3.4</t>
  </si>
  <si>
    <t>MC</t>
  </si>
  <si>
    <t>CAR 1.1</t>
  </si>
  <si>
    <t>CAR 2.1</t>
  </si>
  <si>
    <t>CAR 2.2</t>
  </si>
  <si>
    <t>CAR 3.1</t>
  </si>
  <si>
    <t>CAR 3.2</t>
  </si>
  <si>
    <t>CAR 3.3</t>
  </si>
  <si>
    <t>CAR 3.4</t>
  </si>
  <si>
    <t>CAR 3.5</t>
  </si>
  <si>
    <t>CAR 4.1</t>
  </si>
  <si>
    <t>CAR 5.1</t>
  </si>
  <si>
    <t>Level 5</t>
  </si>
  <si>
    <t>DAR 1.1</t>
  </si>
  <si>
    <t>DAR 1.2</t>
  </si>
  <si>
    <t>DAR 2.1</t>
  </si>
  <si>
    <t>DAR 2.2</t>
  </si>
  <si>
    <t>DAR 2.3</t>
  </si>
  <si>
    <t>DAR 2.4</t>
  </si>
  <si>
    <t>DAR 2.5</t>
  </si>
  <si>
    <t>DAR 3.1</t>
  </si>
  <si>
    <t>CM 1.1</t>
  </si>
  <si>
    <t>CM 2.1</t>
  </si>
  <si>
    <t>CM 2.2</t>
  </si>
  <si>
    <t>CM 2.3</t>
  </si>
  <si>
    <t>CM 2.4</t>
  </si>
  <si>
    <t>CM 2.5</t>
  </si>
  <si>
    <t>CM 2.6</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</si>
  <si>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</si>
  <si>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</si>
  <si>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</si>
  <si>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</si>
  <si>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</si>
  <si>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</si>
  <si>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</si>
  <si>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</si>
  <si>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</si>
  <si>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</si>
  <si>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</si>
  <si>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</si>
  <si>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</si>
  <si>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</si>
  <si>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</si>
  <si>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</si>
  <si>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</si>
  <si>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</si>
  <si>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</si>
  <si>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</si>
  <si>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</si>
  <si>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</si>
  <si>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MPM</t>
  </si>
  <si>
    <t>PCM 1.1</t>
  </si>
  <si>
    <t>PCM 1.2</t>
  </si>
  <si>
    <t>PCM 1.3</t>
  </si>
  <si>
    <t>PCM 2.1</t>
  </si>
  <si>
    <t>PCM 2.2</t>
  </si>
  <si>
    <t>PCM 3.1</t>
  </si>
  <si>
    <t>PCM 3.2</t>
  </si>
  <si>
    <t>PCM 3.3</t>
  </si>
  <si>
    <t>PCM 3.4</t>
  </si>
  <si>
    <t>PCM 3.5</t>
  </si>
  <si>
    <t>PCM 3.6</t>
  </si>
  <si>
    <t>PCM 4.1</t>
  </si>
  <si>
    <t>PCM</t>
  </si>
  <si>
    <t>PAD 1.1</t>
  </si>
  <si>
    <t>PAD 2.1</t>
  </si>
  <si>
    <t>PAD 2.2</t>
  </si>
  <si>
    <t>PAD 2.3</t>
  </si>
  <si>
    <t>PAD 3.1</t>
  </si>
  <si>
    <t>PAD 3.2</t>
  </si>
  <si>
    <t>PAD 3.3</t>
  </si>
  <si>
    <t>PAD 3.4</t>
  </si>
  <si>
    <t>PAD 3.5</t>
  </si>
  <si>
    <t>PAD 3.6</t>
  </si>
  <si>
    <t>PAD</t>
  </si>
  <si>
    <t>PQA 1.1</t>
  </si>
  <si>
    <t>PQA 2.1</t>
  </si>
  <si>
    <t>PQA 2.2</t>
  </si>
  <si>
    <t>PQA 2.3</t>
  </si>
  <si>
    <t>PQA 2.4</t>
  </si>
  <si>
    <t>PQA 3.1</t>
  </si>
  <si>
    <t>PQA</t>
  </si>
  <si>
    <t>VV 1.1</t>
  </si>
  <si>
    <t>VV 1.2</t>
  </si>
  <si>
    <t>VV 2.1</t>
  </si>
  <si>
    <t>VV 2.2</t>
  </si>
  <si>
    <t>VV 2.3</t>
  </si>
  <si>
    <t>VV 3.1</t>
  </si>
  <si>
    <t>VV 3.2</t>
  </si>
  <si>
    <t>VV</t>
  </si>
  <si>
    <t>PR 1.1</t>
  </si>
  <si>
    <t>PR 2.1</t>
  </si>
  <si>
    <t>PR 2.2</t>
  </si>
  <si>
    <t>PR 2.3</t>
  </si>
  <si>
    <t>PR 2.4</t>
  </si>
  <si>
    <t>PR 3.1</t>
  </si>
  <si>
    <t>PR</t>
  </si>
  <si>
    <t>RSK 1.1</t>
  </si>
  <si>
    <t>RSK 2.1</t>
  </si>
  <si>
    <t>RSK 2.2</t>
  </si>
  <si>
    <t>RSK 3.1</t>
  </si>
  <si>
    <t>RSK 3.2</t>
  </si>
  <si>
    <t>RSK 3.3</t>
  </si>
  <si>
    <t>RSK 3.4</t>
  </si>
  <si>
    <t>RSK 3.5</t>
  </si>
  <si>
    <t>RSK</t>
  </si>
  <si>
    <t>OT 1.1</t>
  </si>
  <si>
    <t>OT 2.1</t>
  </si>
  <si>
    <t>OT 2.2</t>
  </si>
  <si>
    <t>OT 3.1</t>
  </si>
  <si>
    <t>OT 3.2</t>
  </si>
  <si>
    <t>OT 3.3</t>
  </si>
  <si>
    <t>OT 3.4</t>
  </si>
  <si>
    <t>OT 3.5</t>
  </si>
  <si>
    <t>OT 3.6</t>
  </si>
  <si>
    <t>TS 1.1</t>
  </si>
  <si>
    <t>TS 2.1</t>
  </si>
  <si>
    <t>TS 2.2</t>
  </si>
  <si>
    <t>TS 2.3</t>
  </si>
  <si>
    <t>TS 3.1</t>
  </si>
  <si>
    <t>TS 3.2</t>
  </si>
  <si>
    <t>TS 3.3</t>
  </si>
  <si>
    <t>TS 3.4</t>
  </si>
  <si>
    <t>TS 3.5</t>
  </si>
  <si>
    <t>TS 3.6</t>
  </si>
  <si>
    <t>PI 1.1</t>
  </si>
  <si>
    <t>PI 2.1</t>
  </si>
  <si>
    <t>PI 2.2</t>
  </si>
  <si>
    <t>PI 2.3</t>
  </si>
  <si>
    <t>PI 2.4</t>
  </si>
  <si>
    <t>PI 2.5</t>
  </si>
  <si>
    <t>PI 2.6</t>
  </si>
  <si>
    <t>PI 3.1</t>
  </si>
  <si>
    <t>PI 3.2</t>
  </si>
  <si>
    <t>PI 3.3</t>
  </si>
  <si>
    <t>CONT 1.1</t>
  </si>
  <si>
    <t>CONT 2.1</t>
  </si>
  <si>
    <t>CONT 2.2</t>
  </si>
  <si>
    <t>CONT 2.3</t>
  </si>
  <si>
    <t>CONT 3.1</t>
  </si>
  <si>
    <t>CONT 3.2</t>
  </si>
  <si>
    <t>CONT 3.3</t>
  </si>
  <si>
    <t>CONT</t>
  </si>
  <si>
    <t>IRP 1.1</t>
  </si>
  <si>
    <t>IRP 2.1</t>
  </si>
  <si>
    <t>IRP 2.2</t>
  </si>
  <si>
    <t>IRP 3.1</t>
  </si>
  <si>
    <t>IRP 3.2</t>
  </si>
  <si>
    <t>SDM 1.1</t>
  </si>
  <si>
    <t>SDM 2.1</t>
  </si>
  <si>
    <t>SDM 2.2</t>
  </si>
  <si>
    <t>SDM 2.3</t>
  </si>
  <si>
    <t>SDM 2.4</t>
  </si>
  <si>
    <t>SDM 2.5</t>
  </si>
  <si>
    <t>SDM 2.6</t>
  </si>
  <si>
    <t>SDM 3.1</t>
  </si>
  <si>
    <t>SDM</t>
  </si>
  <si>
    <t>STSM 1.1</t>
  </si>
  <si>
    <t>STSM 2.1</t>
  </si>
  <si>
    <t>STSM 2.2</t>
  </si>
  <si>
    <t>STSM 2.3</t>
  </si>
  <si>
    <t>STSM 3.1</t>
  </si>
  <si>
    <t>GOV</t>
  </si>
  <si>
    <t>II</t>
  </si>
  <si>
    <t>GOV 1.1</t>
  </si>
  <si>
    <t>GOV 2.1</t>
  </si>
  <si>
    <t>GOV 2.2</t>
  </si>
  <si>
    <t>GOV 2.3</t>
  </si>
  <si>
    <t>GOV 2.4</t>
  </si>
  <si>
    <t>GOV 3.1</t>
  </si>
  <si>
    <t>GOV 3.2</t>
  </si>
  <si>
    <t>GOV 4.1</t>
  </si>
  <si>
    <t>Project 1</t>
  </si>
  <si>
    <t>Project 2</t>
  </si>
  <si>
    <t>Project 3</t>
  </si>
  <si>
    <t>Project 4</t>
  </si>
  <si>
    <t>Project 5</t>
  </si>
  <si>
    <t>Project 6</t>
  </si>
  <si>
    <t>Project 7</t>
  </si>
  <si>
    <t>Project 8</t>
  </si>
  <si>
    <t>Project 9</t>
  </si>
  <si>
    <t>Project 10</t>
  </si>
  <si>
    <t>II 1.1</t>
  </si>
  <si>
    <t>II 2.1</t>
  </si>
  <si>
    <t>II 2.2</t>
  </si>
  <si>
    <t>II 3.1</t>
  </si>
  <si>
    <t>II 3.2</t>
  </si>
  <si>
    <t>II 3.3</t>
  </si>
  <si>
    <t>Data Collection Source
OE Notes</t>
  </si>
  <si>
    <t>IRP 2.3</t>
  </si>
  <si>
    <t>Practice Group Rating</t>
  </si>
  <si>
    <t>#</t>
  </si>
  <si>
    <t>Instructions for Setting up an Appraisal</t>
  </si>
  <si>
    <t>Organizational Unit Information</t>
  </si>
  <si>
    <t>Appraisal Information</t>
  </si>
  <si>
    <t>Columns D-E are hidden and must not be edited.</t>
  </si>
  <si>
    <t>Practice Area Rating</t>
  </si>
  <si>
    <t>Project Char</t>
  </si>
  <si>
    <t xml:space="preserve">Do NOT change or edit ANY information in Columns A-C. </t>
  </si>
  <si>
    <t>Conduct Appraisal (Phase 2) Start Date</t>
  </si>
  <si>
    <t>Appraisal (Phase 2) Completion Date</t>
  </si>
  <si>
    <t xml:space="preserve">Organizational and In-Scope Project to PA Mapping </t>
  </si>
  <si>
    <t>RDM 3.7</t>
  </si>
  <si>
    <t>Number of Projects</t>
  </si>
  <si>
    <t>Project 11</t>
  </si>
  <si>
    <t>Project 12</t>
  </si>
  <si>
    <t>Project 13</t>
  </si>
  <si>
    <t>Project 14</t>
  </si>
  <si>
    <t>Project 15</t>
  </si>
  <si>
    <t>Project 16</t>
  </si>
  <si>
    <t>Project 17</t>
  </si>
  <si>
    <t>Project 18</t>
  </si>
  <si>
    <t>Project 19</t>
  </si>
  <si>
    <t>Project 20</t>
  </si>
  <si>
    <t>CAR 4.2</t>
  </si>
  <si>
    <t>P-2</t>
  </si>
  <si>
    <t>P-3</t>
  </si>
  <si>
    <t>P-4</t>
  </si>
  <si>
    <t>P-5</t>
  </si>
  <si>
    <t>P-6</t>
  </si>
  <si>
    <t>P-7</t>
  </si>
  <si>
    <t>P-8</t>
  </si>
  <si>
    <t>P-9</t>
  </si>
  <si>
    <t>P-10</t>
  </si>
  <si>
    <t>P-11</t>
  </si>
  <si>
    <t>P-12</t>
  </si>
  <si>
    <t>P-13</t>
  </si>
  <si>
    <t>P-14</t>
  </si>
  <si>
    <t>P-15</t>
  </si>
  <si>
    <t>P-16</t>
  </si>
  <si>
    <t>P-17</t>
  </si>
  <si>
    <t>P-18</t>
  </si>
  <si>
    <t>P-19</t>
  </si>
  <si>
    <t>P-20</t>
  </si>
  <si>
    <t>City, ST, Country</t>
  </si>
  <si>
    <t>Process</t>
  </si>
  <si>
    <t>Processes</t>
  </si>
  <si>
    <t>All</t>
  </si>
  <si>
    <t>Select the number of Processes</t>
  </si>
  <si>
    <t>Process 1</t>
  </si>
  <si>
    <t>Process 2</t>
  </si>
  <si>
    <t>Process 3</t>
  </si>
  <si>
    <t>Process 4</t>
  </si>
  <si>
    <t>Process 20</t>
  </si>
  <si>
    <t>Process 10</t>
  </si>
  <si>
    <t>Process 5</t>
  </si>
  <si>
    <t>Process 6</t>
  </si>
  <si>
    <t>Process 7</t>
  </si>
  <si>
    <t>Process 8</t>
  </si>
  <si>
    <t>Process 9</t>
  </si>
  <si>
    <t>Process 11</t>
  </si>
  <si>
    <t>Process 12</t>
  </si>
  <si>
    <t>Process 13</t>
  </si>
  <si>
    <t>Process 14</t>
  </si>
  <si>
    <t>Process 15</t>
  </si>
  <si>
    <t>Process 16</t>
  </si>
  <si>
    <t>Process 17</t>
  </si>
  <si>
    <t>Process 18</t>
  </si>
  <si>
    <t>Process 19</t>
  </si>
  <si>
    <t>PA</t>
  </si>
  <si>
    <t>Instructions for II and GOV Tabs</t>
  </si>
  <si>
    <t>Organizational and Sample Eligible Projects Information</t>
  </si>
  <si>
    <t>Process 21</t>
  </si>
  <si>
    <t>Process 22</t>
  </si>
  <si>
    <t>Process 23</t>
  </si>
  <si>
    <t>Process 24</t>
  </si>
  <si>
    <t>Process 25</t>
  </si>
  <si>
    <t>ESAF</t>
  </si>
  <si>
    <t>ESEC</t>
  </si>
  <si>
    <t>MST</t>
  </si>
  <si>
    <t>ESAF 1.1</t>
  </si>
  <si>
    <t>ESAF 1.2</t>
  </si>
  <si>
    <t>ESAF 2.1</t>
  </si>
  <si>
    <t>ESAF 2.2</t>
  </si>
  <si>
    <t>ESAF 2.3</t>
  </si>
  <si>
    <t>ESAF 3.1</t>
  </si>
  <si>
    <t>ESAF 3.3</t>
  </si>
  <si>
    <t>ESEC 1.1</t>
  </si>
  <si>
    <t>ESEC 1.2</t>
  </si>
  <si>
    <t>ESEC 2.1</t>
  </si>
  <si>
    <t>ESEC 2.2</t>
  </si>
  <si>
    <t>ESEC 2.3</t>
  </si>
  <si>
    <t>ESEC 3.1</t>
  </si>
  <si>
    <t>ESEC 3.3</t>
  </si>
  <si>
    <t>MST 1.1</t>
  </si>
  <si>
    <t>MST 1.2</t>
  </si>
  <si>
    <t>MST 2.1</t>
  </si>
  <si>
    <t>MST 2.2</t>
  </si>
  <si>
    <t>MST 2.3</t>
  </si>
  <si>
    <t>MST 3.1</t>
  </si>
  <si>
    <t>MST 3.3</t>
  </si>
  <si>
    <t>MST 2.4</t>
  </si>
  <si>
    <t>MST 4.1</t>
  </si>
  <si>
    <t>ESAF 3.2</t>
  </si>
  <si>
    <t>ESEC 3.2</t>
  </si>
  <si>
    <t>ESEC 2.4</t>
  </si>
  <si>
    <t>DM</t>
  </si>
  <si>
    <t>Target Level</t>
  </si>
  <si>
    <t>General Instructions for Using the MDD-Toolkit-Appraisal Tool</t>
  </si>
  <si>
    <t>Guidelines for Practice Area Sheets (Applies to each Practice Area sheet, excluding II and GOV)</t>
  </si>
  <si>
    <t>For Columns F (Sufficient Artifact) and G (Affirm.):   Enter a 1 or a 0 ONLY.   Where:
A "1" in Suff. Artifact (Column F) indicates either the artifact or affirmation is sufficient and reasonable as per the Appraisal Team assessment by reviewing the applicable process, its outputs and based on the interview with the person(s) filling the process role for that process.
A "0" in Suff. Artifact (Column F) indicates no evidence was presented or found OR the evidence provided or found was NOT sufficient or reasonable based on Appraisal Team judgement.
A "1" in the Affirm (Column G) column indicates that the person performing the process role has provided a sufficient and reasonable affirmation for that practice.
A "0" in the Affirm (Column G) indicates either a negative affirmation or lack of an affirmation provided for that practice.</t>
  </si>
  <si>
    <t>For OE Count (Column H):   Enter the total number of artifacts (Objective Evidence or OE) reviewed for this practice by the Appraisal Team.</t>
  </si>
  <si>
    <t>Readiness Review Total (Column J):  Can be used for counts of artifacts reviewed during a Readiness Review.  This column is optional and may be hidden.</t>
  </si>
  <si>
    <t>For a rating of "NY":  Select "NY" from either Columns F or G.  Then add a justification to Column I for the rating of NY to populate in Column C. (Note: A rating of NY cannot be used for II or GOV.)</t>
  </si>
  <si>
    <t xml:space="preserve">The instructions in this tab must be followed step by step to ensure proper operation of the appraisal tool. </t>
  </si>
  <si>
    <t>1.   In the Organizational Unit Summary tab, under the Organizational Unit Information section title, enter the Organizational Unit (OU) Information in cells B17-B21.  This should be the same as in the Appraisal Plan.</t>
  </si>
  <si>
    <t>Do NOT COPY/PASTE in the cells for IS or OoS values.  This will break the macro.</t>
  </si>
  <si>
    <t>7.   In the Processes tab, select the number of Processes (1-25).</t>
  </si>
  <si>
    <r>
      <t xml:space="preserve">8.   For each process numbered 1-25, depending on the number of processes selected, </t>
    </r>
    <r>
      <rPr>
        <i/>
        <sz val="14"/>
        <color theme="1"/>
        <rFont val="Arial"/>
        <family val="2"/>
      </rPr>
      <t xml:space="preserve">replace </t>
    </r>
    <r>
      <rPr>
        <sz val="14"/>
        <color theme="1"/>
        <rFont val="Arial"/>
        <family val="2"/>
      </rPr>
      <t>the process name (i.e. Process 1) with the actual process name (e.g. Configuration Management, Design, Customer Service).</t>
    </r>
  </si>
  <si>
    <r>
      <t xml:space="preserve">9.   Select if the process applies to one project, multiple projects, or ALL projects.  If the process applies to all projects, then select ALL, by entering IS in column C, then do </t>
    </r>
    <r>
      <rPr>
        <u/>
        <sz val="14"/>
        <color theme="1"/>
        <rFont val="Arial"/>
        <family val="2"/>
      </rPr>
      <t>not</t>
    </r>
    <r>
      <rPr>
        <sz val="14"/>
        <color theme="1"/>
        <rFont val="Arial"/>
        <family val="2"/>
      </rPr>
      <t xml:space="preserve"> select individual projects.  However, if the process is only used by a subset of projects, column C should reflect OoS.  In this scenario, then select the boxes for the projects using that process, by updating individual cells to IS.</t>
    </r>
  </si>
  <si>
    <t>DO NOT ADD or DELETE ANY ROWS OR COLUMNS.  These actions will break the macro processing.</t>
  </si>
  <si>
    <t>DO NOT COPY/PASTE cells on the Organizational Unit Summary tab.  If cells are copy/pasted, it will break the macro processing.</t>
  </si>
  <si>
    <r>
      <t xml:space="preserve">6.   Proceed to the Instructions for II and GOV tabs before making any edits to the Practice Area sheets.  </t>
    </r>
    <r>
      <rPr>
        <b/>
        <sz val="14"/>
        <color theme="1"/>
        <rFont val="Arial"/>
        <family val="2"/>
      </rPr>
      <t xml:space="preserve">This is important to ensure appropriate macro processing across the PA sheets. </t>
    </r>
  </si>
  <si>
    <r>
      <t xml:space="preserve">For Weakness (Column I):   Enter the weakness(es) identified by the Appraisal Team for this practice.  Refer to the MDD and ATM training for developing and recording weaknesses.
</t>
    </r>
    <r>
      <rPr>
        <b/>
        <i/>
        <sz val="14"/>
        <color theme="1"/>
        <rFont val="Arial"/>
        <family val="2"/>
      </rPr>
      <t>Note:  This column is checked by the Characterization macro.  ANY value including a space, will be treated by the macro as a weakness and will change the characterization in Column C.</t>
    </r>
  </si>
  <si>
    <t xml:space="preserve"> </t>
  </si>
  <si>
    <t>The CMMI Appraisal Method Definition Document (MDD) is the authoritative source for all appraisal requirements and must be used, followed, and adhered to for all registered appraisals.</t>
  </si>
  <si>
    <t>DQ</t>
  </si>
  <si>
    <t>WE</t>
  </si>
  <si>
    <t>EVW</t>
  </si>
  <si>
    <t>EVW 1.1</t>
  </si>
  <si>
    <t>EVW 1.2</t>
  </si>
  <si>
    <t>EVW 2.1</t>
  </si>
  <si>
    <t>EVW 2.2</t>
  </si>
  <si>
    <t>EVW 3.1</t>
  </si>
  <si>
    <t>EVW 3.2</t>
  </si>
  <si>
    <t>SAM 1.4</t>
  </si>
  <si>
    <t>SAM 2.5</t>
  </si>
  <si>
    <t>CMMI Appraisal Tool</t>
  </si>
  <si>
    <t>DM 1.1</t>
  </si>
  <si>
    <t>DM 2.1</t>
  </si>
  <si>
    <t>DM 2.2</t>
  </si>
  <si>
    <t>DM 3.1</t>
  </si>
  <si>
    <t>DM 3.2</t>
  </si>
  <si>
    <t>DQ 1.1</t>
  </si>
  <si>
    <t>DQ 2.1</t>
  </si>
  <si>
    <t>DQ 2.2</t>
  </si>
  <si>
    <t>DQ 3.1</t>
  </si>
  <si>
    <t>DQ 3.2</t>
  </si>
  <si>
    <t>WE 1.1</t>
  </si>
  <si>
    <t>WE 2.1</t>
  </si>
  <si>
    <t>WE 2.2</t>
  </si>
  <si>
    <t>WE 3.1</t>
  </si>
  <si>
    <t>WE 3.2</t>
  </si>
  <si>
    <t>WE 3.3</t>
  </si>
  <si>
    <t>DM 1.2</t>
  </si>
  <si>
    <t>DQ 1.2</t>
  </si>
  <si>
    <t>DQ 2.3</t>
  </si>
  <si>
    <t>WE 2.3</t>
  </si>
  <si>
    <t>Version 3.0</t>
  </si>
  <si>
    <t>OU  Findings (gaps in implementation)</t>
  </si>
  <si>
    <t>Any time the Appraisal Target Level (cell B27) is changed on the Organizational Unit Summary tab, the Instructions for the II and GOV tabs must be addressed directly afterward, which enables the macros to process correctly throughout the spreadsheet. For each appraisal, begin with a new workbook to ensure full initialization of all fields and values.</t>
  </si>
  <si>
    <t>If you need to move text from the Weakness (Column I) to the RFI (Column M) or Comments (Column N) cells, use Copy (NOT CUT) and Paste.  Then go back to the Weakness cell and use either the Delete key or Backspace key to remove the text.  Using CUT instead of COPY/PASTE will break the macro processing.</t>
  </si>
  <si>
    <r>
      <t xml:space="preserve">Information can only be entered into Columns F-Q.  </t>
    </r>
    <r>
      <rPr>
        <sz val="14"/>
        <color theme="1"/>
        <rFont val="Arial"/>
        <family val="2"/>
      </rPr>
      <t>Columns F-Q may be hidden and unhidden as needed.</t>
    </r>
  </si>
  <si>
    <t>Data Collection Source OE Notes (Column K):  Used by the Appraisal Team to record any notes needed to clarify the state of the Objective Evidence (artifacts or affirmations).  This column is optional and may be hidden.</t>
  </si>
  <si>
    <r>
      <t xml:space="preserve">Affirmation Source (Column L):  Used by the Appraisal Team to identify the affirmation source by session and/or person.
</t>
    </r>
    <r>
      <rPr>
        <b/>
        <i/>
        <sz val="14"/>
        <color theme="1"/>
        <rFont val="Arial"/>
        <family val="2"/>
      </rPr>
      <t>Note: BEFORE providing a copy of this spreadsheet/file to the Organization, the ATL is required to adhere to the confidentiality and non-attribution agreement, per the MDD, and ensure there are NO names or other attributable information in the spreadsheet.</t>
    </r>
  </si>
  <si>
    <t>RFI, Questions, Information Needed (Column M):  Used by the Appraisal Team to record any Requests For Information (RFIs) or questions to be asked during interviews. For tracking purposes, the row for a practice with an RFI can be highlighted (Yellow) or Questions can be highlighted (Orange) or other colors as per instructions from the ATL during the appraisal.</t>
  </si>
  <si>
    <t>Comments, Improvement Opps, Recommendations, Strengths (Column N):  If needed, used by the Appraisal Team to record other comments, improvement opportunities, recommendations or strengths.  Refer to the MDD for requirements on these topics.</t>
  </si>
  <si>
    <t>Core</t>
  </si>
  <si>
    <r>
      <t xml:space="preserve">4.   In the Organizational Unit Summary tab, under the Organizational and Sample Eligible Projects Information section title (cells B37-B56), enter each Organizational and Sample Eligible Project's name or identification code.  The information in this section must align to the Appraisal Plan.  </t>
    </r>
    <r>
      <rPr>
        <b/>
        <i/>
        <sz val="14"/>
        <color theme="1"/>
        <rFont val="Arial"/>
        <family val="2"/>
      </rPr>
      <t>Note: The number of cells available in B37-B56 varies depending on the value selected in Step 2, Number of Projects (B22).</t>
    </r>
  </si>
  <si>
    <t>Target PA Level</t>
  </si>
  <si>
    <r>
      <t xml:space="preserve">5.   In the Organizational Unit Summary tab, under the section on the right - </t>
    </r>
    <r>
      <rPr>
        <i/>
        <sz val="14"/>
        <color theme="1"/>
        <rFont val="Arial"/>
        <family val="2"/>
      </rPr>
      <t>Organizational and In-Scope Project to PA Mapping</t>
    </r>
    <r>
      <rPr>
        <sz val="14"/>
        <color theme="1"/>
        <rFont val="Arial"/>
        <family val="2"/>
      </rPr>
      <t xml:space="preserve">, for each Organizational and Sample Eligible Project, in Cells G10-Z40 (depending on the number of projects and Practice Areas (PAs) applicable), select if each PA is either In-Scope (IS) or Out of Scope (OoS).  </t>
    </r>
    <r>
      <rPr>
        <b/>
        <i/>
        <sz val="14"/>
        <color theme="1"/>
        <rFont val="Arial"/>
        <family val="2"/>
      </rPr>
      <t xml:space="preserve">Note: Each column MUST match/correspond to the names listed in Cells B37-B56 (e.g., Project 1 mapped under P_01, Project 2 mapped under P_02, etc.) </t>
    </r>
    <r>
      <rPr>
        <sz val="14"/>
        <color theme="1"/>
        <rFont val="Arial"/>
        <family val="2"/>
      </rPr>
      <t xml:space="preserve"> If Capability was selected for B25, review column E - Target PA Level and confirm or adjust level information as needed (e.g., if the target is a different level for some PAs.)</t>
    </r>
  </si>
  <si>
    <t>Comments (C), Strengths (S), Improvement Opportunities (IO), Recommendations (R)</t>
  </si>
  <si>
    <t>Weakness (Description of significant gap in implementation)</t>
  </si>
  <si>
    <t>MST 3.2</t>
  </si>
  <si>
    <t>II 4.1</t>
  </si>
  <si>
    <t>The values returned in this col are called by the Project worksheets.</t>
  </si>
  <si>
    <t>2.   In the Organizational Unit Summary tab, under the Organizational Unit Information section title, select the number (5, 10, 15, 20) of projects from the drop down in cell B22.  You are not required to use all of the projects selected.  Therefore, if you select 5 and only use 3, 2 would be left blank (or in their default nomenclature).</t>
  </si>
  <si>
    <r>
      <t xml:space="preserve">3.  In the Organizational Unit Summary tab, under the Appraisal Information section title, select the correct item from the available drop-down list for each cell B24-B35.  </t>
    </r>
    <r>
      <rPr>
        <b/>
        <sz val="14"/>
        <color theme="1"/>
        <rFont val="Arial"/>
        <family val="2"/>
      </rPr>
      <t>NOTE:  If a cell is blacked out, that indicates it is not available for selection.  The selections in this section must align to the Appraisal Plan.</t>
    </r>
    <r>
      <rPr>
        <sz val="14"/>
        <color theme="1"/>
        <rFont val="Arial"/>
        <family val="2"/>
      </rPr>
      <t xml:space="preserve">  Use the fields on the right of the sheet to designate Projects as OoS or IS, or to adjust the Target PA Level for the available individual Practice Area.
   a. Appraisal Type (B24) - Select Benchmark or Evaluation  The default is Benchmark.  This hides/unhides the Practice Group Rating column in the PA worksheets.
   b. Appraisal {Assessment Type} (B25) - Select Maturity or Capability.  The default is Maturity.  </t>
    </r>
    <r>
      <rPr>
        <b/>
        <sz val="14"/>
        <color theme="1"/>
        <rFont val="Arial"/>
        <family val="2"/>
      </rPr>
      <t>NOTE:  Anytime you change between Maturity and Capability, it will reset the Appraisal Target Level and Target PA Levels to the default of Level 3.</t>
    </r>
    <r>
      <rPr>
        <sz val="14"/>
        <color theme="1"/>
        <rFont val="Arial"/>
        <family val="2"/>
      </rPr>
      <t xml:space="preserve">
      i. If Maturity is selected, then Model View (B26) is set to Core, Domains (B28:B35) are set to No and made visible, Target PA Levels (E10:E40) are set to the default Appraisal Target Level (Level 3), and all PA worksheets would be visible until Domain selections are made.
      ii. If Capability is selected, then all Practice Areas are made available and Domains (B28:B35) are blacked out (Domain selection is not used with a Capability appraisal). Target PA Levels (E10:E40) are set to the default Appraisal Target Level (Level 3), all PA worksheets are visible, and OU Roll Up &amp; all Project worksheets have columns A:AF and rows 9:28 visible.
   c. Model View (B26) - Select Core or All.  The default is Core if the Appraisal {Assessment Type} is Maturity.  The default is All if the Appraisal {Assessment Type} is Capability.
   d. Appraisal Target Level (B27) - Select Level 1 through Level 5.  The default is Level 3 if the Appraisal {Assessment Type} is Maturity or Capability.
   e. Domains DEV (B28), SVC (B29), SPM (B30), Safety (B31), Security (B32), Data (B33), People (B34), Virtual (B35) - Select Yes or No.  The default is No if the Appraisal {Assessment Type} is Maturity.  Selecting Yes causes the corresponding PA(s) on the right side to become available.</t>
    </r>
  </si>
  <si>
    <t>b)   Then, for each process, record the OU characterization for each practice.  The ATL or designated Appraisal Team Members will need to manually enter the OU Characterization and Practice Group Rating on the II and GOV tabs.</t>
  </si>
  <si>
    <t>a)   The ATL or designated Appraisal Team members will need to follow the MDD characterization rules to manually adjust the characterization at the process level, on the individual II and GOV tabs, to ensure that the project level characterization accurately reflects the process implementation that meets the intent and value of the practice.</t>
  </si>
  <si>
    <t xml:space="preserve">The OU Roll-Up tab is auto-populated from each PA tab.  The characterization value is manually entered by the Appraisal Team Leader or designated Appraisal Team members in Column "OU Char" of the PA tab after completing all project characterizations.  Do not edit any values in this tab. </t>
  </si>
  <si>
    <t>OU Char (Column P for GOV and II, Column O for all other PAs):  This is the OU characterization roll-up to be completed by the ATL during full-team consensus, and AFTER all project characterizations are completed by the Appraisal Team.  This field is populated by manually selecting values from the drop down, in accordance with practice characterization requirements of the MDD.  Refer to the MDD for characterization requirements for the various types of appraisals.  The values in Column O are displayed in the OU Roll-Up sheet.</t>
  </si>
  <si>
    <t>OU  Findings (Column Q for GOV &amp; II, Column P for all other PAs):  Used by the Appraisal Team to capture the final findings at the Practice Group Level.</t>
  </si>
  <si>
    <r>
      <t xml:space="preserve">Practice Group Rating (Column R for GOV &amp; II, Column Q for all other PAs):  Used by the Appraisal Team during full-team consensus to rate the Practice Group Levels.  Options are Satisfied (S), Unsatisfied (U), or Not Rated (NR). Refer to the MDD for requirements on Practice Group ratings. </t>
    </r>
    <r>
      <rPr>
        <b/>
        <i/>
        <sz val="14"/>
        <color theme="1"/>
        <rFont val="Arial"/>
        <family val="2"/>
      </rPr>
      <t>Note: This column is not used for Evaluation appraisals, since there are no ratings in Evaluation appraisals.</t>
    </r>
  </si>
  <si>
    <t>OU Name (Don't include Company Name in OU)</t>
  </si>
  <si>
    <t>Development</t>
  </si>
  <si>
    <t>Services</t>
  </si>
  <si>
    <t>Safety</t>
  </si>
  <si>
    <t>Security</t>
  </si>
  <si>
    <t>Data</t>
  </si>
  <si>
    <t>People</t>
  </si>
  <si>
    <t>Virtual</t>
  </si>
  <si>
    <t>With Development (DEV)?</t>
  </si>
  <si>
    <t>With Safety (SAF)?</t>
  </si>
  <si>
    <t>With Security (SEC)?</t>
  </si>
  <si>
    <t>With Virtual (VRT)?</t>
  </si>
  <si>
    <t>Refer to Processes Tab</t>
  </si>
  <si>
    <t>Core/Domains</t>
  </si>
  <si>
    <t>Suppliers</t>
  </si>
  <si>
    <t>With Suppliers (SPM)?</t>
  </si>
  <si>
    <t>As with all High Maturity efforts, the characterizations for OE of all  processes, subprocesses, and  measures that are related to or impacted by the HM QPPOs should be traceable to any impacted organizational and project processes, including any processes that meet the intent and value of PGL1-2 practices. This must be reflective of the Objective Evidence (OE) reviewed for each High Maturity practice.</t>
  </si>
  <si>
    <t xml:space="preserve">10.   When assessing the processes, characterize the processes in use by each project.  Note that on the Project tabs, the II and GOV characterizations will default to the lowest  applied to any project  (column D, Project Char) for each II and GOV practice in use in the OU.  </t>
  </si>
  <si>
    <t>When opening the spreadsheet, always choose "Enable Macros" option. The Worksheet will dynamically reconfigure depending on the appraisal options that you select. If you wish to reset the workbook to its initial state, then press the 'Reset button' on the summary sheet, but please note this will result in all options and data already entered being erased.</t>
  </si>
  <si>
    <t>With People (PPL)?</t>
  </si>
  <si>
    <t xml:space="preserve">Core </t>
  </si>
  <si>
    <t>Benchmark or Sustainment</t>
  </si>
  <si>
    <t>Maturity</t>
  </si>
  <si>
    <t>Target CL/ML</t>
  </si>
  <si>
    <t>Appraisal Types</t>
  </si>
  <si>
    <t>Evaluation</t>
  </si>
  <si>
    <t>With SAM?</t>
  </si>
  <si>
    <t>Yes</t>
  </si>
  <si>
    <t>Capability</t>
  </si>
  <si>
    <t>PA Scope Options</t>
  </si>
  <si>
    <t>NR</t>
  </si>
  <si>
    <t>U</t>
  </si>
  <si>
    <t>S</t>
  </si>
  <si>
    <t>FM</t>
  </si>
  <si>
    <t>LM</t>
  </si>
  <si>
    <t>PM</t>
  </si>
  <si>
    <t>NY</t>
  </si>
  <si>
    <t>H</t>
  </si>
  <si>
    <t>M</t>
  </si>
  <si>
    <t>L</t>
  </si>
  <si>
    <t>Define the Appraisal by filling in the Organizational Unit Summary worksheet</t>
  </si>
  <si>
    <t>Level 3 (Defined)</t>
  </si>
  <si>
    <t>Complete Appraisal Definition by Identifying Organizational Processes on the Processes Sheet</t>
  </si>
  <si>
    <t>Enter the name of each in-scope process into the cells in column B on this worksheet.</t>
  </si>
  <si>
    <t>Configure the Appraisal Worksheets</t>
  </si>
  <si>
    <t>Configuring the MDD Appraisal Tool</t>
  </si>
  <si>
    <t>Using the MDD Appraisal Tool</t>
  </si>
  <si>
    <t>General Notes:</t>
  </si>
  <si>
    <t>NOTE: Project Characterization (Column C)</t>
  </si>
  <si>
    <t>Additional Notes Regarding GOV and II Practice Area Worksheets</t>
  </si>
  <si>
    <t>https://support.microsoft.com/en-us/office/enable-or-disable-macros-in-microsoft-365-files-12b036fd-d140-4e74-b45e-16fed1a7e5c6</t>
  </si>
  <si>
    <t>1) Right click on the file in Windows explorer and select Properties to view the properties for this file.</t>
  </si>
  <si>
    <t>4) Press OK. Now try to reopen the file and the security message should no longer appear.</t>
  </si>
  <si>
    <t xml:space="preserve">Enabling Macros and Dynamic Content Within Excel </t>
  </si>
  <si>
    <t>Appraisal Assessment Type</t>
  </si>
  <si>
    <r>
      <rPr>
        <b/>
        <i/>
        <sz val="12"/>
        <color theme="0"/>
        <rFont val="Arial"/>
        <family val="2"/>
      </rPr>
      <t>Affirmation (Column H for GOV and II; Column G for all other PAs):</t>
    </r>
    <r>
      <rPr>
        <sz val="12"/>
        <color theme="0"/>
        <rFont val="Arial"/>
        <family val="2"/>
      </rPr>
      <t xml:space="preserve"> Set to 1 when the person/people performing the process has provided sufficient reasonable affirmation for the practice, 0 for no affirmation (or negative affirmation) or NY if the project is not yet at a stage where appropriate affirmation evidence is available.</t>
    </r>
  </si>
  <si>
    <r>
      <rPr>
        <b/>
        <i/>
        <sz val="12"/>
        <color theme="0"/>
        <rFont val="Arial"/>
        <family val="2"/>
      </rPr>
      <t>Weakness (Column J for GOV and II; Column I for all other PAs):</t>
    </r>
    <r>
      <rPr>
        <sz val="12"/>
        <color theme="0"/>
        <rFont val="Arial"/>
        <family val="2"/>
      </rPr>
      <t xml:space="preserve"> Enter any weaknesses identified by the appraisal team for this practice. Refer to the MDD and ATM training for developing and recording weaknesses.</t>
    </r>
  </si>
  <si>
    <r>
      <rPr>
        <b/>
        <i/>
        <sz val="12"/>
        <color theme="0"/>
        <rFont val="Arial"/>
        <family val="2"/>
      </rPr>
      <t>Readiness Review Total (Column K for GOV and II; Column J for all other PAs):</t>
    </r>
    <r>
      <rPr>
        <sz val="12"/>
        <color theme="0"/>
        <rFont val="Arial"/>
        <family val="2"/>
      </rPr>
      <t xml:space="preserve">  Can be used for counts of artifacts reviewed during a Readiness Review.  This column is optional and may be hidden.</t>
    </r>
  </si>
  <si>
    <r>
      <rPr>
        <b/>
        <i/>
        <sz val="12"/>
        <color theme="0"/>
        <rFont val="Arial"/>
        <family val="2"/>
      </rPr>
      <t>RFI, Questions, Information Needed (Column N for GOV and II; Column M for all other PAs):</t>
    </r>
    <r>
      <rPr>
        <sz val="12"/>
        <color theme="0"/>
        <rFont val="Arial"/>
        <family val="2"/>
      </rPr>
      <t xml:space="preserve">  Used by the Appraisal Team to record any Requests For Information (RFIs) or questions to be asked during interviews. For tracking purposes, the row for a practice with an RFI can be highlighted (Yellow) or Questions can be highlighted (Orange) or other colors as per instructions from the ATL during the appraisal.</t>
    </r>
  </si>
  <si>
    <r>
      <rPr>
        <b/>
        <i/>
        <sz val="12"/>
        <color theme="0"/>
        <rFont val="Arial"/>
        <family val="2"/>
      </rPr>
      <t>Comments, Improvement Opps, Recommendations, Strengths (Column O for GOV and II; Column N for all other PAs):</t>
    </r>
    <r>
      <rPr>
        <sz val="12"/>
        <color theme="0"/>
        <rFont val="Arial"/>
        <family val="2"/>
      </rPr>
      <t xml:space="preserve">  If needed, used by the Appraisal Team to record other comments, improvement opportunities, recommendations or strengths.  Refer to the MDD for requirements on these topics.</t>
    </r>
  </si>
  <si>
    <t xml:space="preserve"> © 2024 ISACA All rights reserved.</t>
  </si>
  <si>
    <t>3) If the Security block at the bottom of the window appears as shown then check the 'Unblock' check box</t>
  </si>
  <si>
    <t>NC</t>
  </si>
  <si>
    <t>Unlocked</t>
  </si>
  <si>
    <t>Protect the Appraisal Worksheets</t>
  </si>
  <si>
    <t>This spreadsheet utilizes macros and dynamic features of the Excel architecture. Most standard installations of Excel prohibit the execution of macros by default as a defense against potential malicious code. To operate correctly, it is first necessary to ensure that your installation of Excel permits the execution of macros and that this workbook has not been specifically blocked from running dynamic code.  Follow the instructions to enable macros if you have not already done so.</t>
  </si>
  <si>
    <r>
      <t xml:space="preserve">Note: Where drop-down boxes exist on the worksheets, it is strongly recommended that you make your selection from the presented list. If you decide to enter values directly, use upper-case characters to ensure consistent operation of the workbook. You may cut and paste values into the tables but this may override data validation rules and is not recommended. </t>
    </r>
    <r>
      <rPr>
        <b/>
        <i/>
        <sz val="14"/>
        <color rgb="FFFFFF00"/>
        <rFont val="Arial"/>
        <family val="2"/>
      </rPr>
      <t>DO NOT drag and drop cells from one part of the workbook to another as this can disrupt the tool structure.</t>
    </r>
  </si>
  <si>
    <t xml:space="preserve">   Use the PA Worksheets to Record OE Data, Findings, Characterizations and Ratings</t>
  </si>
  <si>
    <t>Because most standard installations of Excel do not enable macro execution by default, you may encounter warnings when opening this file. If you do, you need to enable macros within Excel in order to be able to fully use the facilities within this workbook.</t>
  </si>
  <si>
    <t>This Microsoft article walks through the process of updating your trust center settings to enable macro content:</t>
  </si>
  <si>
    <t>If you encounter additional messages when downloading this file, warning you of the file content being blocked, you may need to specifically unblock the file as follows:</t>
  </si>
  <si>
    <t>2) A window similar to the following to appear:</t>
  </si>
  <si>
    <t>Fill in the Organizational Unit Information in Cells B17-B21, based on the guidance detailed below.</t>
  </si>
  <si>
    <t>The PAs are listed in this table in Domain Order, with the Core PAs at the top, and the individual domain PAs grouped together by domain in alphabetical order.</t>
  </si>
  <si>
    <t>You can allocate PAs to sample projects by changing the corresponding cell in the mapping table from the default "OoS" (Out of Scope) to "IS" (In-Scope). You can cut and paste values between these cells but it is recommended you paste using the "Paste Value" option to avoid any unexpected behavior.</t>
  </si>
  <si>
    <t>Navigate to the "Processes" worksheet.</t>
  </si>
  <si>
    <t>When you have completed defining the appraisal and the worksheet configuration is an accurate reflection of the appraisal plan (steps 1 and 2 above), you can configure the appraisal worksheets by pressing the "Configure Appraisal Worksheets" button towards the top of the worksheet.</t>
  </si>
  <si>
    <t>Once the worksheets have been configured correctly, it is recommended that you lock the "Configure Appraisal Worksheets" and "Reset this Workbook to Defaults" buttons by changing the Lock control in the top right of the Organizational Unit Summary worksheet. This is a toggle control from which you can select either "Locked" or "Unlocked."</t>
  </si>
  <si>
    <t>Once the configuration macros have completed, you have a workbook containing a set of worksheets that can be used during the appraisal to capture evidence and findings. These sheets include:</t>
  </si>
  <si>
    <t>•  One worksheet per in-scope PA showing the practices up to the selected target level for that PA</t>
  </si>
  <si>
    <t>•  One worksheet per in-scope Project showing the PAs that have been mapped to it (PAs that are within the scope of the appraisal but not mapped to that project will be shown as out of scope)</t>
  </si>
  <si>
    <t xml:space="preserve">•  One worksheet, OU Roll-Up, providing a summary of the characterizations (and ratings where required) across the OU </t>
  </si>
  <si>
    <r>
      <t xml:space="preserve">The PA and Project worksheets are all dynamically linked to one another. To ensure these links are preserved, do </t>
    </r>
    <r>
      <rPr>
        <b/>
        <u/>
        <sz val="12"/>
        <color theme="0"/>
        <rFont val="Arial"/>
        <family val="2"/>
      </rPr>
      <t>not</t>
    </r>
    <r>
      <rPr>
        <sz val="12"/>
        <color theme="0"/>
        <rFont val="Arial"/>
        <family val="2"/>
      </rPr>
      <t xml:space="preserve"> add or delete rows or columns to any of the worksheets. Also, do </t>
    </r>
    <r>
      <rPr>
        <b/>
        <u/>
        <sz val="12"/>
        <color theme="0"/>
        <rFont val="Arial"/>
        <family val="2"/>
      </rPr>
      <t>not</t>
    </r>
    <r>
      <rPr>
        <sz val="12"/>
        <color theme="0"/>
        <rFont val="Arial"/>
        <family val="2"/>
      </rPr>
      <t xml:space="preserve"> change the information in columns A-C or the hidden columns D and E on the PA worksheets. You only need to enter data into the empty columns F-P (F-Q for GOV and II). These columns can be hidden or unhidden as needed.</t>
    </r>
  </si>
  <si>
    <r>
      <rPr>
        <b/>
        <i/>
        <sz val="12"/>
        <color theme="0"/>
        <rFont val="Arial"/>
        <family val="2"/>
      </rPr>
      <t>Sufficient Artifact (Column G for GOV and II; Column F for all other PAs):</t>
    </r>
    <r>
      <rPr>
        <sz val="12"/>
        <color theme="0"/>
        <rFont val="Arial"/>
        <family val="2"/>
      </rPr>
      <t xml:space="preserve"> Set to 1 when enough, appropriate artifact evidence has been seen, 0 if more evidence is needed or NY if project is not yet at a stage when the evidence is available.</t>
    </r>
  </si>
  <si>
    <r>
      <rPr>
        <b/>
        <i/>
        <sz val="12"/>
        <color theme="0"/>
        <rFont val="Arial"/>
        <family val="2"/>
      </rPr>
      <t>OE Count (Column I for GOV and II; Column H for all other PAs):</t>
    </r>
    <r>
      <rPr>
        <sz val="12"/>
        <color theme="0"/>
        <rFont val="Arial"/>
        <family val="2"/>
      </rPr>
      <t xml:space="preserve"> Enter the total number of artifacts (Objective Evidence) reviewed for this practice by the appraisal team.</t>
    </r>
  </si>
  <si>
    <r>
      <rPr>
        <b/>
        <i/>
        <sz val="12"/>
        <color theme="0"/>
        <rFont val="Arial"/>
        <family val="2"/>
      </rPr>
      <t>Data Collection Source OE Notes (Column L for GOV and II; Column K for all other PAs):</t>
    </r>
    <r>
      <rPr>
        <sz val="12"/>
        <color theme="0"/>
        <rFont val="Arial"/>
        <family val="2"/>
      </rPr>
      <t xml:space="preserve">  Use to record any notes needed to clarify the state of the Objective Evidence (artifacts or affirmations).  This column is optional and may be hidden.</t>
    </r>
  </si>
  <si>
    <r>
      <rPr>
        <b/>
        <i/>
        <sz val="12"/>
        <color theme="0"/>
        <rFont val="Arial"/>
        <family val="2"/>
      </rPr>
      <t>OU Char (Column P for GOV and II, Column O for all other PAs):</t>
    </r>
    <r>
      <rPr>
        <sz val="12"/>
        <color theme="0"/>
        <rFont val="Arial"/>
        <family val="2"/>
      </rPr>
      <t xml:space="preserve">  This is the OU characterization roll-up to be completed by the ATL during full team consensus, and AFTER all project characterizations are completed by the Appraisal Team.  This field is populated by manually selecting values from the drop down, in accordance with practice characterization requirements of the MDD.  Refer to the MDD for characterization requirements for the various types of appraisals.  The values in Column O are displayed in the OU Roll-Up sheet.</t>
    </r>
  </si>
  <si>
    <r>
      <rPr>
        <b/>
        <i/>
        <sz val="12"/>
        <color theme="0"/>
        <rFont val="Arial"/>
        <family val="2"/>
      </rPr>
      <t xml:space="preserve">Practice Group Rating (Column R for GOV &amp; II, Column Q for all other PAs): </t>
    </r>
    <r>
      <rPr>
        <sz val="12"/>
        <color theme="0"/>
        <rFont val="Arial"/>
        <family val="2"/>
      </rPr>
      <t xml:space="preserve"> Used by the Appraisal Team during full team consensus to rate the Practice Group Levels.  Options are Satisfied (S), Unsatisfied (U), or Not Rated (NR). Refer to the MDD for requirements on Practice Group ratings. Note: This column is not used for Evaluation appraisals, since there are no ratings in Evaluation appraisals.</t>
    </r>
  </si>
  <si>
    <t>The ATL or designated Appraisal Team Members need to follow the MDD characterization rules to manually adjust the characterization at the process level, on the individual II and GOV tabs, to ensure that the project level characterization accurately reflects the process implementation that meets the intent and value of the practice.</t>
  </si>
  <si>
    <t xml:space="preserve">When assessing the processes, characterize the processes in use by each project.  Note that on the II and GOV tabs, the characterizations should be set to the lowest applied to any project  (column D, Project Char) for each II and GOV practice in use in the OU.  </t>
  </si>
  <si>
    <t>Then, for each process, record the OU characterization for each practice. The ATL or designated Appraisal Team Members manually enter the OU Characterization and Practice Group Rating on the II and GOV tabs.</t>
  </si>
  <si>
    <t>As with all High Maturity efforts, the characterizations for OE of all  processes, subprocesses, and  measures that are related to or impacted by the HM QPPOs should be traceable to any impacted organizational and project processes. This must be reflective of the Objective Evidence (OE) reviewed for each High Maturity practice.</t>
  </si>
  <si>
    <t>A locked workbook allows data to be entered in the PA worksheets, but prevents the workbook from being accidentally reset or reconfigured.</t>
  </si>
  <si>
    <r>
      <t xml:space="preserve">Fill in the </t>
    </r>
    <r>
      <rPr>
        <b/>
        <i/>
        <sz val="12"/>
        <color theme="0"/>
        <rFont val="Arial"/>
        <family val="2"/>
      </rPr>
      <t>Appraisal Type</t>
    </r>
    <r>
      <rPr>
        <sz val="12"/>
        <color theme="0"/>
        <rFont val="Arial"/>
        <family val="2"/>
      </rPr>
      <t xml:space="preserve"> in cell B24. This is a drop-down cell from which you can select either "Benchmark or Sustainment" or "Evaluation." If a "Benchmark or Sustainment" appraisal is selected, the practice group ratings column is enabled in the Practice Area (PA) worksheets. The characterization values on the PA worksheets also adjust to use the required set.</t>
    </r>
  </si>
  <si>
    <r>
      <t xml:space="preserve">Fill in the </t>
    </r>
    <r>
      <rPr>
        <b/>
        <i/>
        <sz val="12"/>
        <color theme="0"/>
        <rFont val="Arial"/>
        <family val="2"/>
      </rPr>
      <t>Appraisal Assessment Type</t>
    </r>
    <r>
      <rPr>
        <b/>
        <sz val="12"/>
        <color theme="0"/>
        <rFont val="Arial"/>
        <family val="2"/>
      </rPr>
      <t xml:space="preserve"> </t>
    </r>
    <r>
      <rPr>
        <sz val="12"/>
        <color theme="0"/>
        <rFont val="Arial"/>
        <family val="2"/>
      </rPr>
      <t>in cell B25. This is a drop down cell from which you can select either "Maturity" or "Capability." If you select "Maturity" then the Model View field switches to "Core" and only the "Core" PAs are enabled by default, but all domain selectors (cells B28-B35) are enabled (but set to "No") to enable you to select which domains are included in the appraisal. If you select "Capability" all domain selectors are disabled and all PAs are enabled as potentially in scope.</t>
    </r>
  </si>
  <si>
    <r>
      <t xml:space="preserve">When the Appraisal Assessment type is set to "Maturity," the </t>
    </r>
    <r>
      <rPr>
        <b/>
        <i/>
        <sz val="12"/>
        <color theme="0"/>
        <rFont val="Arial"/>
        <family val="2"/>
      </rPr>
      <t xml:space="preserve">Model View </t>
    </r>
    <r>
      <rPr>
        <sz val="12"/>
        <color theme="0"/>
        <rFont val="Arial"/>
        <family val="2"/>
      </rPr>
      <t>Cell B26 is enabled, and either "Core" (Default) or "All" can be selected. The selection of "Core" shows just the core PAs and domain specific PAs then need to be selected separately using the domain selectors (cells B28-B35). The selection of "All" will show all PAs (Core + all domain PAs) and the domain selectors is disabled.</t>
    </r>
  </si>
  <si>
    <r>
      <t xml:space="preserve">Cells B40 - B59 are the </t>
    </r>
    <r>
      <rPr>
        <b/>
        <i/>
        <sz val="12"/>
        <color theme="0"/>
        <rFont val="Arial"/>
        <family val="2"/>
      </rPr>
      <t>Project name</t>
    </r>
    <r>
      <rPr>
        <sz val="12"/>
        <color theme="0"/>
        <rFont val="Arial"/>
        <family val="2"/>
      </rPr>
      <t xml:space="preserve"> fields. Depending on how many organizational and in-scope projects you have declared in cell B38, the corresponding number of rows is enabled and you can enter the names of the projects that are in the scope of the appraisal here. The project names populate into the other worksheets in this workbook as appropriate.</t>
    </r>
  </si>
  <si>
    <r>
      <t xml:space="preserve">If at any time you wish to reset the workbook to its initial default state, press the </t>
    </r>
    <r>
      <rPr>
        <b/>
        <i/>
        <sz val="12"/>
        <color theme="0"/>
        <rFont val="Arial"/>
        <family val="2"/>
      </rPr>
      <t>"Reset this Workbook to Defaults"</t>
    </r>
    <r>
      <rPr>
        <sz val="12"/>
        <color theme="0"/>
        <rFont val="Arial"/>
        <family val="2"/>
      </rPr>
      <t xml:space="preserve"> button at the bottom of the Organizational Unit Summary worksheet. You will be asked to confirm this action before the reset takes place, resetting the workbook results in the loss of any data entered up to this point. </t>
    </r>
  </si>
  <si>
    <t>The Organizational and In-Scope Project to PA Mapping table is where you identify which PAs are being looked at for each of the identified projects. You should also use it to identify exactly which PAs are in scope for the appraisal and what their individual target level is.</t>
  </si>
  <si>
    <t>By default, if a domain has been selected as in-scope with the Appraisal Information settings (on the left side of the Organizational Unit Summary sheet), the corresponding rows of the PA Mapping table is enabled and the domain has the default target level for the appraisal listed next to it. In this example on the right, all core PAs are set to Target PA Level 3 and all domain PAs are currently shown "OoS" for "Out of Scope."</t>
  </si>
  <si>
    <t>This control is password protected to prevent accidental selection. The password is "cmmi1234". This control is purely intended to prevent accidental reconfiguration of the worksheet. It does not stop changes being made to the summary or processes sheet, but it does stop the worksheets from being reconfigured.</t>
  </si>
  <si>
    <t>P-1</t>
  </si>
  <si>
    <t>This field is automatically computed based on the entries in the Sufficient artifact, Affirmation and Weakness fields. The characterizations applied depend on the appraisal type and are selected automatically by the worksheet. To illustrate the rules applied some examples are shown below. When NY is selected for the columns of Suff. Artifact and Affirm., the resulting project characterization is NY. If NY is only selected for one of the columns, either Suff. Artifact or Affirm., then the resulting project characterization is DM.</t>
  </si>
  <si>
    <r>
      <rPr>
        <b/>
        <i/>
        <sz val="12"/>
        <color theme="0"/>
        <rFont val="Arial"/>
        <family val="2"/>
      </rPr>
      <t>OU Findings (Column Q for GOV &amp; II, Column P for all other PAs):</t>
    </r>
    <r>
      <rPr>
        <sz val="12"/>
        <color theme="0"/>
        <rFont val="Arial"/>
        <family val="2"/>
      </rPr>
      <t xml:space="preserve">  Used by the Appraisal Team to capture the Final Findings at the Practice Group Level.</t>
    </r>
  </si>
  <si>
    <t>Identify which processes align to which projects by selecting the appropriate cells in the mapping table. By default, all processes are mapped to all projects due to the entry in column C (IS).  To override this, and not align the process to All projects, then change the appropriate individual project settings to IS (columns to the right of C), and column C (All) will no longer apply.</t>
  </si>
  <si>
    <r>
      <t>The CMMI</t>
    </r>
    <r>
      <rPr>
        <sz val="14"/>
        <color theme="0"/>
        <rFont val="Aptos Narrow"/>
        <family val="2"/>
      </rPr>
      <t>®</t>
    </r>
    <r>
      <rPr>
        <sz val="14"/>
        <color theme="0"/>
        <rFont val="Arial"/>
        <family val="2"/>
      </rPr>
      <t xml:space="preserve"> Appraisal Method Definition Document (MDD) is the authoritative source for all appraisal requirements and must be used, followed, and adhered to for all registered appraisals.</t>
    </r>
  </si>
  <si>
    <r>
      <t xml:space="preserve">The Organizational Unit Summary worksheet is the primary worksheet for defining both the Organizational and Model scope of the appraisal. It should be configured directly using information defined within the appraisal plan. </t>
    </r>
    <r>
      <rPr>
        <b/>
        <sz val="12"/>
        <color theme="0"/>
        <rFont val="Arial"/>
        <family val="2"/>
      </rPr>
      <t>Note: This workbook does not replace the appraisal plan contained within the CMMI Appraisal System (CAS).</t>
    </r>
  </si>
  <si>
    <r>
      <t xml:space="preserve">The default appraisal </t>
    </r>
    <r>
      <rPr>
        <b/>
        <i/>
        <sz val="12"/>
        <color theme="0"/>
        <rFont val="Arial"/>
        <family val="2"/>
      </rPr>
      <t>Target Level</t>
    </r>
    <r>
      <rPr>
        <sz val="12"/>
        <color theme="0"/>
        <rFont val="Arial"/>
        <family val="2"/>
      </rPr>
      <t xml:space="preserve"> is set in cell B27 and is selectable from a dropdown list. Note this gives the overall general target level for an appraisal (e.g., if you wanted to run a Maturity Level 3 appraisal, you would set this to "Level 3 (Defined)"). You can override the target level for individual PAs by choosing an alternative level on the target level selector alongside it (in column E). By default, all potentially in-scope PAs are set to the value you choose here. Note that for capability level appraisals, this cell is restricted to Level 3.</t>
    </r>
  </si>
  <si>
    <r>
      <t xml:space="preserve">The </t>
    </r>
    <r>
      <rPr>
        <b/>
        <i/>
        <sz val="12"/>
        <color theme="0"/>
        <rFont val="Arial"/>
        <family val="2"/>
      </rPr>
      <t>Domain Selectors</t>
    </r>
    <r>
      <rPr>
        <sz val="12"/>
        <color theme="0"/>
        <rFont val="Arial"/>
        <family val="2"/>
      </rPr>
      <t xml:space="preserve"> (cells B28-B35) identify which domains are to be included within the scope of a maturity level appraisal. Each domain has a  "Yes/No" toggle and when set to Yes, the PAs associated with that domain are enabled for selection in the Organizational and In-Scope Project to PA mapping table. The domain PAs are disabled when the appraisal type is set to "Capability" and when the "Model View" cell is set to "All."</t>
    </r>
  </si>
  <si>
    <t>You can override the appraisal global Target PA Level settings by selecting an individual target level for each PA by updating the corresponding cell in column "E." If you wish to bring a currently out of scope PA into the appraisal model scope, change the "OoS" setting in column E to a target level and the relevant cells of the mapping table is enabled. If looking to include PAs in a maturity level rating, add those PAs as a domain on the Target Level page in CAS.</t>
  </si>
  <si>
    <r>
      <t xml:space="preserve">Enter the number of processes that will be examined during the appraisal into the </t>
    </r>
    <r>
      <rPr>
        <b/>
        <i/>
        <sz val="12"/>
        <color theme="0"/>
        <rFont val="Arial"/>
        <family val="2"/>
      </rPr>
      <t>Number of Processes</t>
    </r>
    <r>
      <rPr>
        <sz val="12"/>
        <color theme="0"/>
        <rFont val="Arial"/>
        <family val="2"/>
      </rPr>
      <t xml:space="preserve"> cell (C1). You can enter any number between 1 and 25 into this cell. The worksheet disables any unused rows and hides them.  Fill out the worksheet so that processes are represented and can be logically grouped.</t>
    </r>
  </si>
  <si>
    <t>There will be a brief processing pause with a blank white screen while a set of macros runs which updates the PA worksheets, Project worksheets, and the OU Roll-Up worksheet with the options you have selected. Once the macros have completed, the workbook is ready to be used to support the Conduct Appraisal Phase of the appraisal.</t>
  </si>
  <si>
    <t>Navigate back to the Organizational Unit Summary worksheet.</t>
  </si>
  <si>
    <t>With Data?</t>
  </si>
  <si>
    <t>Affirmation Source</t>
  </si>
  <si>
    <t xml:space="preserve">Affirmation Source </t>
  </si>
  <si>
    <t>With Services (SVC)?</t>
  </si>
  <si>
    <r>
      <t xml:space="preserve">The </t>
    </r>
    <r>
      <rPr>
        <b/>
        <i/>
        <sz val="12"/>
        <color theme="0"/>
        <rFont val="Arial"/>
        <family val="2"/>
      </rPr>
      <t>Number of Projects</t>
    </r>
    <r>
      <rPr>
        <sz val="12"/>
        <color theme="0"/>
        <rFont val="Arial"/>
        <family val="2"/>
      </rPr>
      <t xml:space="preserve"> within the scope of this appraisal is set in cell B38. You can enter any value between 1 and 20 here and the worksheet shows/hides the required number of project rows in both the "Organization and Sample Eligible Projects Information" area and the Organizational and In-Scope Project to PA mapping table. An Organizational Support Function (OSF) is treated as a project in the context of these instructions.  If more there are more than 20 projects, use more than one appraisal tool and then aggregate the characterizations and findings.</t>
    </r>
  </si>
  <si>
    <r>
      <rPr>
        <b/>
        <i/>
        <sz val="12"/>
        <color theme="0"/>
        <rFont val="Arial"/>
        <family val="2"/>
      </rPr>
      <t>Affirmation Source (Column M for GOV and II; Column L for all other PAs):</t>
    </r>
    <r>
      <rPr>
        <sz val="12"/>
        <color theme="0"/>
        <rFont val="Arial"/>
        <family val="2"/>
      </rPr>
      <t xml:space="preserve">  Used by the Appraisal Team to identify the affirmation source.  Information can be genericized, e.g., Interview Session A, PA Interview Session.
</t>
    </r>
    <r>
      <rPr>
        <sz val="12"/>
        <color rgb="FFFFFF00"/>
        <rFont val="Arial"/>
        <family val="2"/>
      </rPr>
      <t>Note: BEFORE providing a copy of this spreadsheet/file to the Organization, the ATL is required to adhere to the confidentiality and non-attribution agreement, per the MDD, and ensure there are NO names or other attributable information in the spreadsheet.</t>
    </r>
  </si>
  <si>
    <r>
      <t xml:space="preserve">Based on MDD requirements the content in the following columns is required for the appraisal record submission in CAS: Suff. Artifact (Column F), Affirmation (Column G), Weakness (Column I), Data Collection Source OE Notes (Column K)*, Affirmation Source (Column L), OU Char (Column 0), OU Findings (Column  P), Practice Group Rating (Column Q))
</t>
    </r>
    <r>
      <rPr>
        <b/>
        <i/>
        <sz val="10"/>
        <color theme="0"/>
        <rFont val="Arial"/>
        <family val="2"/>
      </rPr>
      <t xml:space="preserve">
*If this information is not provided upon appraisal submission with the appraisal record, the ATL must be prepared to provide OE context for the full validity period of the appraisal.
 </t>
    </r>
  </si>
  <si>
    <t xml:space="preserve">The worksheets are automatically protected upon configuration.  The worksheets can be edited by unprotecting the individual sheet, there is no password required.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</si>
</sst>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5" x14ac:knownFonts="1">
    <font>
      <sz val="10"/>
      <name val="Arial"/>
    </font>
    <font>
      <sz val="10"/>
      <name val="Arial"/>
      <family val="2"/>
    </font>
    <font>
      <sz val="10"/>
      <color indexed="10"/>
      <name val="Arial"/>
      <family val="2"/>
    </font>
    <font>
      <b/>
      <sz val="10"/>
      <name val="Arial"/>
      <family val="2"/>
    </font>
    <font>
      <b/>
      <sz val="10"/>
      <name val="Tahoma"/>
      <family val="2"/>
    </font>
    <font>
      <b/>
      <sz val="10"/>
      <color indexed="9"/>
      <name val="Tahoma"/>
      <family val="2"/>
    </font>
    <font>
      <sz val="10"/>
      <name val="Tahoma"/>
      <family val="2"/>
    </font>
    <font>
      <b/>
      <sz val="18"/>
      <name val="Arial"/>
      <family val="2"/>
    </font>
    <font>
      <sz val="18"/>
      <name val="Tahoma"/>
      <family val="2"/>
    </font>
    <font>
      <sz val="8"/>
      <name val="Arial"/>
      <family val="2"/>
    </font>
    <font>
      <sz val="10"/>
      <color indexed="9"/>
      <name val="Arial"/>
      <family val="2"/>
    </font>
    <font>
      <b/>
      <sz val="10"/>
      <color indexed="9"/>
      <name val="Arial"/>
      <family val="2"/>
    </font>
    <font>
      <b/>
      <sz val="20"/>
      <color indexed="9"/>
      <name val="Arial"/>
      <family val="2"/>
    </font>
    <font>
      <sz val="10"/>
      <name val="Arial"/>
      <family val="2"/>
    </font>
    <font>
      <b/>
      <sz val="12"/>
      <name val="Tahoma"/>
      <family val="2"/>
    </font>
    <font>
      <sz val="12"/>
      <name val="Arial"/>
      <family val="2"/>
    </font>
    <font>
      <sz val="10"/>
      <color indexed="62"/>
      <name val="Arial"/>
      <family val="2"/>
    </font>
    <font>
      <u/>
      <sz val="10"/>
      <color theme="10"/>
      <name val="Arial"/>
      <family val="2"/>
    </font>
    <font>
      <u/>
      <sz val="10"/>
      <color theme="11"/>
      <name val="Arial"/>
      <family val="2"/>
    </font>
    <font>
      <sz val="14"/>
      <color indexed="9"/>
      <name val="Arial"/>
      <family val="2"/>
    </font>
    <font>
      <sz val="10"/>
      <color theme="1"/>
      <name val="Arial"/>
      <family val="2"/>
    </font>
    <font>
      <sz val="18"/>
      <name val="Arial"/>
      <family val="2"/>
    </font>
    <font>
      <b/>
      <sz val="10"/>
      <color theme="0"/>
      <name val="Arial"/>
      <family val="2"/>
    </font>
    <font>
      <sz val="10"/>
      <color theme="0"/>
      <name val="Arial"/>
      <family val="2"/>
    </font>
    <font>
      <b/>
      <sz val="14"/>
      <color theme="0"/>
      <name val="Arial"/>
      <family val="2"/>
    </font>
    <font>
      <sz val="14"/>
      <name val="Arial"/>
      <family val="2"/>
    </font>
    <font>
      <sz val="14"/>
      <color theme="1"/>
      <name val="Arial"/>
      <family val="2"/>
    </font>
    <font>
      <b/>
      <sz val="14"/>
      <color rgb="FFFF0000"/>
      <name val="Arial"/>
      <family val="2"/>
    </font>
    <font>
      <b/>
      <sz val="12"/>
      <color theme="1"/>
      <name val="Arial"/>
      <family val="2"/>
    </font>
    <font>
      <b/>
      <sz val="11"/>
      <color theme="1"/>
      <name val="Arial"/>
      <family val="2"/>
    </font>
    <font>
      <b/>
      <sz val="14"/>
      <color indexed="10"/>
      <name val="Arial"/>
      <family val="2"/>
    </font>
    <font>
      <b/>
      <sz val="18"/>
      <color theme="0"/>
      <name val="Arial"/>
      <family val="2"/>
    </font>
    <font>
      <sz val="8"/>
      <name val="Arial"/>
      <family val="2"/>
    </font>
    <font>
      <b/>
      <sz val="12"/>
      <name val="Arial"/>
      <family val="2"/>
    </font>
    <font>
      <b/>
      <sz val="18"/>
      <color rgb="FFFF0000"/>
      <name val="Arial"/>
      <family val="2"/>
    </font>
    <font>
      <b/>
      <sz val="16"/>
      <color indexed="10"/>
      <name val="Arial"/>
      <family val="2"/>
    </font>
    <font>
      <i/>
      <sz val="14"/>
      <color theme="1"/>
      <name val="Arial"/>
      <family val="2"/>
    </font>
    <font>
      <b/>
      <sz val="14"/>
      <name val="Arial"/>
      <family val="2"/>
    </font>
    <font>
      <u/>
      <sz val="14"/>
      <color theme="1"/>
      <name val="Arial"/>
      <family val="2"/>
    </font>
    <font>
      <b/>
      <i/>
      <sz val="14"/>
      <color theme="1"/>
      <name val="Arial"/>
      <family val="2"/>
    </font>
    <font>
      <b/>
      <sz val="14"/>
      <color theme="1"/>
      <name val="Arial"/>
      <family val="2"/>
    </font>
    <font>
      <sz val="10"/>
      <color rgb="FF333399"/>
      <name val="Arial"/>
      <family val="2"/>
    </font>
    <font>
      <b/>
      <sz val="10"/>
      <color theme="0"/>
      <name val="Tahoma"/>
      <family val="2"/>
    </font>
    <font>
      <b/>
      <sz val="16"/>
      <name val="Arial"/>
      <family val="2"/>
    </font>
    <font>
      <sz val="16"/>
      <name val="Arial"/>
      <family val="2"/>
    </font>
    <font>
      <b/>
      <sz val="14"/>
      <color rgb="FF000000"/>
      <name val="Arial"/>
      <family val="2"/>
    </font>
    <font>
      <b/>
      <sz val="16"/>
      <color theme="0"/>
      <name val="Arial"/>
      <family val="2"/>
    </font>
    <font>
      <sz val="16"/>
      <color theme="0"/>
      <name val="Arial"/>
      <family val="2"/>
    </font>
    <font>
      <sz val="12"/>
      <color theme="0"/>
      <name val="Arial"/>
      <family val="2"/>
    </font>
    <font>
      <sz val="14"/>
      <color theme="0"/>
      <name val="Arial"/>
      <family val="2"/>
    </font>
    <font>
      <b/>
      <sz val="36"/>
      <color theme="0"/>
      <name val="Calibri"/>
      <family val="2"/>
      <scheme val="minor"/>
    </font>
    <font>
      <b/>
      <sz val="20"/>
      <color theme="0"/>
      <name val="Arial"/>
      <family val="2"/>
    </font>
    <font>
      <b/>
      <sz val="36"/>
      <color theme="0"/>
      <name val="Arial"/>
      <family val="2"/>
    </font>
    <font>
      <i/>
      <sz val="14"/>
      <color theme="0"/>
      <name val="Arial"/>
      <family val="2"/>
    </font>
    <font>
      <b/>
      <i/>
      <sz val="12"/>
      <color theme="0"/>
      <name val="Arial"/>
      <family val="2"/>
    </font>
    <font>
      <sz val="10"/>
      <name val="Calibri"/>
      <family val="2"/>
    </font>
    <font>
      <b/>
      <sz val="12"/>
      <color theme="0"/>
      <name val="Arial"/>
      <family val="2"/>
    </font>
    <font>
      <sz val="12"/>
      <color rgb="FFFFFF00"/>
      <name val="Arial"/>
      <family val="2"/>
    </font>
    <font>
      <b/>
      <sz val="24"/>
      <color theme="5"/>
      <name val="Arial"/>
      <family val="2"/>
    </font>
    <font>
      <b/>
      <sz val="12"/>
      <color rgb="FF00B050"/>
      <name val="Arial"/>
      <family val="2"/>
    </font>
    <font>
      <sz val="10"/>
      <color rgb="FF00B050"/>
      <name val="Arial"/>
      <family val="2"/>
    </font>
    <font>
      <b/>
      <i/>
      <sz val="14"/>
      <color rgb="FFFFFF00"/>
      <name val="Arial"/>
      <family val="2"/>
    </font>
    <font>
      <b/>
      <u/>
      <sz val="12"/>
      <color theme="0"/>
      <name val="Arial"/>
      <family val="2"/>
    </font>
    <font>
      <sz val="14"/>
      <color theme="0"/>
      <name val="Aptos Narrow"/>
      <family val="2"/>
    </font>
    <font>
      <b/>
      <i/>
      <sz val="10"/>
      <color theme="0"/>
      <name val="Arial"/>
      <family val="2"/>
    </font>
  </fonts>
  <fills count="32">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62"/>
        <bgColor indexed="64"/>
      </patternFill>
    </fill>
    <fill>
      <patternFill patternType="solid">
        <fgColor indexed="9"/>
        <bgColor indexed="64"/>
      </patternFill>
    </fill>
    <fill>
      <patternFill patternType="solid">
        <fgColor theme="0"/>
        <bgColor indexed="64"/>
      </patternFill>
    </fill>
    <fill>
      <patternFill patternType="solid">
        <fgColor theme="0" tint="-0.249977111117893"/>
        <bgColor indexed="64"/>
      </patternFill>
    </fill>
    <fill>
      <patternFill patternType="solid">
        <fgColor rgb="FFFFFFFF"/>
        <bgColor indexed="64"/>
      </patternFill>
    </fill>
    <fill>
      <patternFill patternType="solid">
        <fgColor theme="1" tint="0.499984740745262"/>
        <bgColor indexed="64"/>
      </patternFill>
    </fill>
    <fill>
      <patternFill patternType="solid">
        <fgColor rgb="FF0070C0"/>
        <bgColor indexed="64"/>
      </patternFill>
    </fill>
    <fill>
      <patternFill patternType="solid">
        <fgColor rgb="FFFFFF99"/>
        <bgColor indexed="64"/>
      </patternFill>
    </fill>
    <fill>
      <patternFill patternType="solid">
        <fgColor rgb="FF00B050"/>
        <bgColor indexed="64"/>
      </patternFill>
    </fill>
    <fill>
      <patternFill patternType="solid">
        <fgColor rgb="FFFFC000"/>
        <bgColor indexed="64"/>
      </patternFill>
    </fill>
    <fill>
      <patternFill patternType="solid">
        <fgColor theme="7" tint="0.39997558519241921"/>
        <bgColor indexed="64"/>
      </patternFill>
    </fill>
    <fill>
      <patternFill patternType="solid">
        <fgColor rgb="FF00B0F0"/>
        <bgColor indexed="64"/>
      </patternFill>
    </fill>
    <fill>
      <patternFill patternType="solid">
        <fgColor rgb="FFE36C09"/>
        <bgColor indexed="64"/>
      </patternFill>
    </fill>
    <fill>
      <patternFill patternType="solid">
        <fgColor rgb="FFFFFF00"/>
        <bgColor indexed="64"/>
      </patternFill>
    </fill>
    <fill>
      <patternFill patternType="solid">
        <fgColor rgb="FFC0C0C0"/>
        <bgColor indexed="64"/>
      </patternFill>
    </fill>
    <fill>
      <patternFill patternType="solid">
        <fgColor rgb="FF33CCCC"/>
        <bgColor indexed="64"/>
      </patternFill>
    </fill>
    <fill>
      <patternFill patternType="solid">
        <fgColor rgb="FF00FF00"/>
        <bgColor indexed="64"/>
      </patternFill>
    </fill>
    <fill>
      <patternFill patternType="solid">
        <fgColor rgb="FF009999"/>
        <bgColor indexed="64"/>
      </patternFill>
    </fill>
    <fill>
      <patternFill patternType="solid">
        <fgColor indexed="13"/>
        <bgColor indexed="64"/>
      </patternFill>
    </fill>
    <fill>
      <patternFill patternType="solid">
        <fgColor theme="4" tint="0.59999389629810485"/>
        <bgColor indexed="64"/>
      </patternFill>
    </fill>
    <fill>
      <patternFill patternType="solid">
        <fgColor rgb="FF58626C"/>
        <bgColor indexed="64"/>
      </patternFill>
    </fill>
    <fill>
      <patternFill patternType="solid">
        <fgColor rgb="FFB1A0C7"/>
        <bgColor indexed="64"/>
      </patternFill>
    </fill>
    <fill>
      <patternFill patternType="solid">
        <fgColor theme="3" tint="0.39997558519241921"/>
        <bgColor indexed="64"/>
      </patternFill>
    </fill>
    <fill>
      <patternFill patternType="solid">
        <fgColor rgb="FF6CB33F"/>
        <bgColor indexed="64"/>
      </patternFill>
    </fill>
    <fill>
      <patternFill patternType="solid">
        <fgColor theme="4" tint="-0.249977111117893"/>
        <bgColor indexed="64"/>
      </patternFill>
    </fill>
    <fill>
      <patternFill patternType="solid">
        <fgColor rgb="FF36AC91"/>
        <bgColor indexed="64"/>
      </patternFill>
    </fill>
    <fill>
      <patternFill patternType="solid">
        <fgColor rgb="FF00A4E5"/>
        <bgColor indexed="64"/>
      </patternFill>
    </fill>
    <fill>
      <patternFill patternType="solid">
        <fgColor theme="5" tint="0.79998168889431442"/>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diagonal/>
    </border>
    <border>
      <left/>
      <right/>
      <top style="thin">
        <color auto="1"/>
      </top>
      <bottom style="thin">
        <color auto="1"/>
      </bottom>
      <diagonal/>
    </border>
    <border>
      <left style="thick">
        <color rgb="FFFFFF00"/>
      </left>
      <right/>
      <top/>
      <bottom/>
      <diagonal/>
    </border>
    <border>
      <left/>
      <right style="thick">
        <color rgb="FFFFFF00"/>
      </right>
      <top/>
      <bottom/>
      <diagonal/>
    </border>
    <border>
      <left style="thick">
        <color rgb="FFFFFF00"/>
      </left>
      <right/>
      <top/>
      <bottom style="thick">
        <color rgb="FFFFFF00"/>
      </bottom>
      <diagonal/>
    </border>
    <border>
      <left/>
      <right/>
      <top/>
      <bottom style="thick">
        <color rgb="FFFFFF00"/>
      </bottom>
      <diagonal/>
    </border>
    <border>
      <left/>
      <right style="thick">
        <color rgb="FFFFFF00"/>
      </right>
      <top/>
      <bottom style="thick">
        <color rgb="FFFFFF00"/>
      </bottom>
      <diagonal/>
    </border>
    <border>
      <left/>
      <right/>
      <top/>
      <bottom style="thin">
        <color auto="1"/>
      </bottom>
      <diagonal/>
    </border>
    <border>
      <left/>
      <right/>
      <top style="thin">
        <color auto="1"/>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thin">
        <color auto="1"/>
      </right>
      <top style="thin">
        <color auto="1"/>
      </top>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medium">
        <color indexed="64"/>
      </bottom>
      <diagonal/>
    </border>
    <border>
      <left/>
      <right/>
      <top style="thick">
        <color auto="1"/>
      </top>
      <bottom/>
      <diagonal/>
    </border>
    <border>
      <left style="thick">
        <color rgb="FFFFFF00"/>
      </left>
      <right/>
      <top style="thick">
        <color rgb="FFFFFF00"/>
      </top>
      <bottom/>
      <diagonal/>
    </border>
    <border>
      <left/>
      <right/>
      <top style="thick">
        <color rgb="FFFFFF00"/>
      </top>
      <bottom/>
      <diagonal/>
    </border>
    <border>
      <left/>
      <right style="thick">
        <color rgb="FFFFFF00"/>
      </right>
      <top style="thick">
        <color rgb="FFFFFF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auto="1"/>
      </bottom>
      <diagonal/>
    </border>
    <border>
      <left/>
      <right style="medium">
        <color indexed="64"/>
      </right>
      <top style="thin">
        <color auto="1"/>
      </top>
      <bottom style="medium">
        <color indexed="64"/>
      </bottom>
      <diagonal/>
    </border>
  </borders>
  <cellStyleXfs count="258">
    <xf numFmtId="0" fontId="0" fillId="0" borderId="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cellStyleXfs>
  <cellXfs count="391">
    <xf numFmtId="0" fontId="0" fillId="0" borderId="0" xfId="0"/>
    <xf numFmtId="0" fontId="4" fillId="0" borderId="0" xfId="0" applyFont="1" applyAlignment="1">
      <alignment horizontal="right"/>
    </xf>
    <xf numFmtId="0" fontId="0" fillId="4" borderId="0" xfId="0" applyFill="1"/>
    <xf numFmtId="0" fontId="10" fillId="4" borderId="0" xfId="0" applyFont="1" applyFill="1" applyAlignment="1">
      <alignment horizontal="right"/>
    </xf>
    <xf numFmtId="0" fontId="0" fillId="0" borderId="1" xfId="0" applyBorder="1"/>
    <xf numFmtId="0" fontId="6" fillId="0" borderId="0" xfId="0" applyFont="1"/>
    <xf numFmtId="0" fontId="4" fillId="2" borderId="0" xfId="0" applyFont="1" applyFill="1" applyAlignment="1">
      <alignment horizontal="right"/>
    </xf>
    <xf numFmtId="0" fontId="7" fillId="0" borderId="0" xfId="0" applyFont="1" applyAlignment="1">
      <alignment horizontal="center" vertical="center"/>
    </xf>
    <xf numFmtId="0" fontId="4" fillId="0" borderId="0" xfId="0" applyFont="1"/>
    <xf numFmtId="0" fontId="13" fillId="0" borderId="0" xfId="0" applyFont="1"/>
    <xf numFmtId="0" fontId="6" fillId="0" borderId="0" xfId="0" applyFont="1" applyAlignment="1">
      <alignment horizontal="center"/>
    </xf>
    <xf numFmtId="0" fontId="8" fillId="0" borderId="0" xfId="0" applyFont="1"/>
    <xf numFmtId="0" fontId="7" fillId="3" borderId="1" xfId="0" applyFont="1" applyFill="1" applyBorder="1" applyAlignment="1">
      <alignment horizontal="center" vertical="center"/>
    </xf>
    <xf numFmtId="0" fontId="3" fillId="3" borderId="5" xfId="0" applyFont="1" applyFill="1" applyBorder="1" applyAlignment="1">
      <alignment horizontal="center"/>
    </xf>
    <xf numFmtId="0" fontId="3" fillId="3" borderId="1" xfId="0" applyFont="1" applyFill="1" applyBorder="1" applyAlignment="1">
      <alignment horizontal="center"/>
    </xf>
    <xf numFmtId="0" fontId="3" fillId="6" borderId="1" xfId="0" applyFont="1" applyFill="1" applyBorder="1" applyAlignment="1">
      <alignment horizontal="center"/>
    </xf>
    <xf numFmtId="0" fontId="0" fillId="0" borderId="7" xfId="0" applyBorder="1"/>
    <xf numFmtId="0" fontId="3" fillId="0" borderId="1" xfId="0" applyFont="1" applyBorder="1" applyAlignment="1">
      <alignment horizontal="center"/>
    </xf>
    <xf numFmtId="0" fontId="4" fillId="0" borderId="1" xfId="0" applyFont="1" applyBorder="1" applyAlignment="1">
      <alignment horizontal="right"/>
    </xf>
    <xf numFmtId="0" fontId="4" fillId="2" borderId="1" xfId="0" applyFont="1" applyFill="1" applyBorder="1" applyAlignment="1">
      <alignment horizontal="right"/>
    </xf>
    <xf numFmtId="0" fontId="1" fillId="0" borderId="0" xfId="0" applyFont="1"/>
    <xf numFmtId="0" fontId="3" fillId="0" borderId="0" xfId="0" applyFont="1" applyAlignment="1">
      <alignment horizontal="center" vertical="center"/>
    </xf>
    <xf numFmtId="0" fontId="3" fillId="0" borderId="0" xfId="0" applyFont="1" applyAlignment="1">
      <alignment horizontal="center"/>
    </xf>
    <xf numFmtId="0" fontId="1" fillId="0" borderId="1" xfId="0" applyFont="1" applyBorder="1"/>
    <xf numFmtId="0" fontId="3" fillId="7" borderId="1" xfId="0" applyFont="1" applyFill="1" applyBorder="1" applyAlignment="1">
      <alignment horizontal="center"/>
    </xf>
    <xf numFmtId="0" fontId="21" fillId="0" borderId="0" xfId="0" applyFont="1"/>
    <xf numFmtId="0" fontId="7" fillId="3" borderId="1" xfId="0" applyFont="1" applyFill="1" applyBorder="1" applyAlignment="1">
      <alignment vertical="center"/>
    </xf>
    <xf numFmtId="0" fontId="5" fillId="7" borderId="1" xfId="0" applyFont="1" applyFill="1" applyBorder="1"/>
    <xf numFmtId="0" fontId="1" fillId="4" borderId="0" xfId="0" applyFont="1" applyFill="1"/>
    <xf numFmtId="0" fontId="1" fillId="4" borderId="0" xfId="0" applyFont="1" applyFill="1" applyAlignment="1">
      <alignment horizontal="left"/>
    </xf>
    <xf numFmtId="0" fontId="24" fillId="10" borderId="0" xfId="0" applyFont="1" applyFill="1"/>
    <xf numFmtId="0" fontId="0" fillId="10" borderId="0" xfId="0" applyFill="1"/>
    <xf numFmtId="0" fontId="12" fillId="4" borderId="0" xfId="0" applyFont="1" applyFill="1" applyAlignment="1">
      <alignment horizontal="center" wrapText="1"/>
    </xf>
    <xf numFmtId="0" fontId="19" fillId="4" borderId="0" xfId="0" applyFont="1" applyFill="1" applyAlignment="1">
      <alignment horizontal="center"/>
    </xf>
    <xf numFmtId="0" fontId="10" fillId="4" borderId="0" xfId="0" applyFont="1" applyFill="1" applyAlignment="1">
      <alignment horizontal="center"/>
    </xf>
    <xf numFmtId="0" fontId="10" fillId="4" borderId="0" xfId="0" applyFont="1" applyFill="1" applyAlignment="1">
      <alignment wrapText="1"/>
    </xf>
    <xf numFmtId="0" fontId="23" fillId="10" borderId="8" xfId="0" applyFont="1" applyFill="1" applyBorder="1"/>
    <xf numFmtId="0" fontId="23" fillId="10" borderId="3" xfId="0" applyFont="1" applyFill="1" applyBorder="1"/>
    <xf numFmtId="0" fontId="0" fillId="4" borderId="0" xfId="0" applyFill="1" applyProtection="1">
      <protection locked="0"/>
    </xf>
    <xf numFmtId="0" fontId="4" fillId="13" borderId="1" xfId="0" applyFont="1" applyFill="1" applyBorder="1" applyAlignment="1">
      <alignment horizontal="center"/>
    </xf>
    <xf numFmtId="0" fontId="4" fillId="12" borderId="1" xfId="0" applyFont="1" applyFill="1" applyBorder="1" applyAlignment="1">
      <alignment horizontal="center"/>
    </xf>
    <xf numFmtId="0" fontId="4" fillId="14" borderId="1" xfId="0" applyFont="1" applyFill="1" applyBorder="1" applyAlignment="1">
      <alignment horizontal="center"/>
    </xf>
    <xf numFmtId="0" fontId="25" fillId="0" borderId="0" xfId="0" applyFont="1"/>
    <xf numFmtId="0" fontId="3" fillId="11" borderId="1" xfId="0" applyFont="1" applyFill="1" applyBorder="1" applyAlignment="1">
      <alignment horizontal="center"/>
    </xf>
    <xf numFmtId="0" fontId="4" fillId="11" borderId="1" xfId="0" applyFont="1" applyFill="1" applyBorder="1" applyAlignment="1">
      <alignment horizontal="right"/>
    </xf>
    <xf numFmtId="0" fontId="0" fillId="0" borderId="0" xfId="0" applyAlignment="1">
      <alignment wrapText="1"/>
    </xf>
    <xf numFmtId="0" fontId="23" fillId="4" borderId="0" xfId="0" applyFont="1" applyFill="1" applyAlignment="1">
      <alignment horizontal="right"/>
    </xf>
    <xf numFmtId="0" fontId="0" fillId="4" borderId="0" xfId="0" applyFill="1" applyAlignment="1">
      <alignment horizontal="left"/>
    </xf>
    <xf numFmtId="49" fontId="0" fillId="0" borderId="0" xfId="0" applyNumberFormat="1"/>
    <xf numFmtId="0" fontId="0" fillId="0" borderId="0" xfId="0" applyProtection="1">
      <protection locked="0"/>
    </xf>
    <xf numFmtId="49" fontId="1" fillId="0" borderId="0" xfId="0" applyNumberFormat="1" applyFont="1" applyProtection="1">
      <protection locked="0"/>
    </xf>
    <xf numFmtId="0" fontId="3" fillId="7" borderId="1" xfId="0" applyFont="1" applyFill="1" applyBorder="1" applyAlignment="1">
      <alignment horizontal="center" vertical="center" wrapText="1"/>
    </xf>
    <xf numFmtId="0" fontId="1" fillId="0" borderId="0" xfId="0" applyFont="1" applyAlignment="1">
      <alignment horizontal="center" vertical="center" wrapText="1"/>
    </xf>
    <xf numFmtId="0" fontId="1" fillId="0" borderId="15" xfId="0" applyFont="1" applyBorder="1" applyAlignment="1">
      <alignment horizontal="center" vertical="center" wrapText="1"/>
    </xf>
    <xf numFmtId="0" fontId="1" fillId="0" borderId="1" xfId="0" applyFont="1" applyBorder="1" applyAlignment="1">
      <alignment horizontal="left" vertical="top" wrapText="1"/>
    </xf>
    <xf numFmtId="0" fontId="1" fillId="0" borderId="15" xfId="0" applyFont="1" applyBorder="1" applyAlignment="1">
      <alignment horizontal="left" vertical="top" wrapText="1"/>
    </xf>
    <xf numFmtId="0" fontId="1" fillId="0" borderId="0" xfId="0" applyFont="1" applyAlignment="1">
      <alignment horizontal="left" vertical="top" wrapText="1"/>
    </xf>
    <xf numFmtId="0" fontId="3" fillId="7"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1" fillId="0" borderId="1" xfId="0" applyFont="1" applyBorder="1" applyAlignment="1" applyProtection="1">
      <alignment horizontal="left" vertical="top" wrapText="1"/>
      <protection locked="0"/>
    </xf>
    <xf numFmtId="0" fontId="1" fillId="5" borderId="0" xfId="0" applyFont="1" applyFill="1" applyAlignment="1">
      <alignment horizontal="left" vertical="top" wrapText="1"/>
    </xf>
    <xf numFmtId="0" fontId="3" fillId="0" borderId="0" xfId="0" applyFont="1" applyAlignment="1">
      <alignment horizontal="center" vertical="center" wrapText="1"/>
    </xf>
    <xf numFmtId="0" fontId="1" fillId="0" borderId="3" xfId="0" applyFont="1" applyBorder="1" applyAlignment="1">
      <alignment horizontal="left" vertical="top" wrapText="1"/>
    </xf>
    <xf numFmtId="0" fontId="1" fillId="0" borderId="2" xfId="0" applyFont="1" applyBorder="1" applyAlignment="1" applyProtection="1">
      <alignment horizontal="left" vertical="top" wrapText="1"/>
      <protection locked="0"/>
    </xf>
    <xf numFmtId="0" fontId="20" fillId="0" borderId="1" xfId="0" applyFont="1" applyBorder="1" applyAlignment="1" applyProtection="1">
      <alignment horizontal="left" vertical="top" wrapText="1"/>
      <protection locked="0"/>
    </xf>
    <xf numFmtId="0" fontId="1" fillId="8" borderId="1" xfId="0" applyFont="1" applyFill="1" applyBorder="1" applyAlignment="1" applyProtection="1">
      <alignment horizontal="left" vertical="top" wrapText="1"/>
      <protection locked="0"/>
    </xf>
    <xf numFmtId="0" fontId="3" fillId="0" borderId="1" xfId="0" applyFont="1" applyBorder="1" applyAlignment="1" applyProtection="1">
      <alignment horizontal="left" vertical="top" wrapText="1"/>
      <protection locked="0"/>
    </xf>
    <xf numFmtId="0" fontId="1" fillId="6" borderId="1" xfId="0" applyFont="1" applyFill="1" applyBorder="1" applyAlignment="1" applyProtection="1">
      <alignment horizontal="left" vertical="top" wrapText="1"/>
      <protection locked="0"/>
    </xf>
    <xf numFmtId="0" fontId="1" fillId="6" borderId="0" xfId="0" applyFont="1" applyFill="1" applyAlignment="1">
      <alignment horizontal="left" vertical="top" wrapText="1"/>
    </xf>
    <xf numFmtId="0" fontId="3" fillId="6" borderId="1" xfId="0" applyFont="1" applyFill="1" applyBorder="1" applyAlignment="1" applyProtection="1">
      <alignment horizontal="left" vertical="top" wrapText="1"/>
      <protection locked="0"/>
    </xf>
    <xf numFmtId="0" fontId="3" fillId="0" borderId="2" xfId="0" applyFont="1" applyBorder="1" applyAlignment="1" applyProtection="1">
      <alignment horizontal="left" vertical="top" wrapText="1"/>
      <protection locked="0"/>
    </xf>
    <xf numFmtId="0" fontId="1" fillId="0" borderId="1" xfId="0" applyFont="1" applyBorder="1" applyAlignment="1" applyProtection="1">
      <alignment horizontal="center" vertical="top" wrapText="1"/>
      <protection locked="0"/>
    </xf>
    <xf numFmtId="0" fontId="1" fillId="0" borderId="15" xfId="0" applyFont="1" applyBorder="1" applyAlignment="1">
      <alignment horizontal="center" vertical="top" wrapText="1"/>
    </xf>
    <xf numFmtId="0" fontId="1" fillId="0" borderId="0" xfId="0" applyFont="1" applyAlignment="1">
      <alignment horizontal="center" vertical="top" wrapText="1"/>
    </xf>
    <xf numFmtId="49" fontId="0" fillId="0" borderId="1" xfId="0" applyNumberFormat="1" applyBorder="1" applyProtection="1">
      <protection locked="0"/>
    </xf>
    <xf numFmtId="49" fontId="1" fillId="0" borderId="1" xfId="0" applyNumberFormat="1" applyFont="1" applyBorder="1" applyProtection="1">
      <protection locked="0"/>
    </xf>
    <xf numFmtId="0" fontId="4" fillId="15" borderId="6" xfId="0" applyFont="1" applyFill="1" applyBorder="1" applyAlignment="1">
      <alignment horizontal="center"/>
    </xf>
    <xf numFmtId="0" fontId="4" fillId="16" borderId="6" xfId="0" applyFont="1" applyFill="1" applyBorder="1" applyAlignment="1">
      <alignment horizontal="center"/>
    </xf>
    <xf numFmtId="0" fontId="5" fillId="7" borderId="1" xfId="0" applyFont="1" applyFill="1" applyBorder="1" applyAlignment="1">
      <alignment horizontal="center"/>
    </xf>
    <xf numFmtId="0" fontId="0" fillId="0" borderId="1" xfId="0" applyBorder="1" applyAlignment="1" applyProtection="1">
      <alignment horizontal="center"/>
      <protection locked="0"/>
    </xf>
    <xf numFmtId="0" fontId="1" fillId="0" borderId="0" xfId="0" applyFont="1" applyAlignment="1" applyProtection="1">
      <alignment horizontal="left" vertical="top" wrapText="1"/>
      <protection locked="0"/>
    </xf>
    <xf numFmtId="0" fontId="1" fillId="0" borderId="0" xfId="0" applyFont="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0" fontId="31" fillId="10" borderId="0" xfId="0" applyFont="1" applyFill="1" applyAlignment="1">
      <alignment horizontal="center"/>
    </xf>
    <xf numFmtId="0" fontId="25" fillId="6" borderId="1" xfId="0" applyFont="1" applyFill="1" applyBorder="1" applyAlignment="1">
      <alignment horizontal="left" vertical="top" wrapText="1"/>
    </xf>
    <xf numFmtId="0" fontId="40" fillId="0" borderId="1" xfId="0" applyFont="1" applyBorder="1" applyAlignment="1">
      <alignment vertical="top" wrapText="1" readingOrder="1"/>
    </xf>
    <xf numFmtId="0" fontId="1" fillId="0" borderId="0" xfId="0" applyFont="1" applyAlignment="1">
      <alignment vertical="center" wrapText="1"/>
    </xf>
    <xf numFmtId="0" fontId="1" fillId="0" borderId="0" xfId="0" applyFont="1" applyAlignment="1">
      <alignment vertical="top" wrapText="1"/>
    </xf>
    <xf numFmtId="0" fontId="4" fillId="21" borderId="6" xfId="0" applyFont="1" applyFill="1" applyBorder="1" applyAlignment="1">
      <alignment horizontal="center"/>
    </xf>
    <xf numFmtId="0" fontId="4" fillId="19" borderId="1" xfId="0" applyFont="1" applyFill="1" applyBorder="1" applyAlignment="1">
      <alignment horizontal="center"/>
    </xf>
    <xf numFmtId="0" fontId="4" fillId="20" borderId="1" xfId="0" applyFont="1" applyFill="1" applyBorder="1" applyAlignment="1">
      <alignment horizontal="center"/>
    </xf>
    <xf numFmtId="0" fontId="42" fillId="10" borderId="1" xfId="0" applyFont="1" applyFill="1" applyBorder="1" applyAlignment="1">
      <alignment horizontal="center"/>
    </xf>
    <xf numFmtId="0" fontId="4" fillId="19" borderId="6" xfId="0" applyFont="1" applyFill="1" applyBorder="1" applyAlignment="1">
      <alignment horizontal="center"/>
    </xf>
    <xf numFmtId="0" fontId="4" fillId="20" borderId="6" xfId="0" applyFont="1" applyFill="1" applyBorder="1" applyAlignment="1">
      <alignment horizontal="center"/>
    </xf>
    <xf numFmtId="0" fontId="1" fillId="17" borderId="1" xfId="0" applyFont="1" applyFill="1" applyBorder="1" applyAlignment="1" applyProtection="1">
      <alignment horizontal="center"/>
      <protection locked="0"/>
    </xf>
    <xf numFmtId="0" fontId="1" fillId="17" borderId="1" xfId="0" applyFont="1" applyFill="1" applyBorder="1" applyAlignment="1" applyProtection="1">
      <alignment horizontal="left"/>
      <protection locked="0"/>
    </xf>
    <xf numFmtId="0" fontId="0" fillId="17" borderId="1" xfId="0" applyFill="1" applyBorder="1" applyProtection="1">
      <protection locked="0"/>
    </xf>
    <xf numFmtId="0" fontId="0" fillId="17" borderId="0" xfId="0" applyFill="1" applyProtection="1">
      <protection locked="0"/>
    </xf>
    <xf numFmtId="0" fontId="2" fillId="0" borderId="0" xfId="0" applyFont="1" applyAlignment="1">
      <alignment horizontal="center" vertical="top" wrapText="1"/>
    </xf>
    <xf numFmtId="0" fontId="16" fillId="0" borderId="0" xfId="0" applyFont="1" applyAlignment="1">
      <alignment vertical="top" wrapText="1"/>
    </xf>
    <xf numFmtId="0" fontId="1" fillId="0" borderId="8" xfId="0" applyFont="1" applyBorder="1" applyAlignment="1" applyProtection="1">
      <alignment horizontal="left" vertical="top" wrapText="1"/>
      <protection locked="0"/>
    </xf>
    <xf numFmtId="0" fontId="1" fillId="0" borderId="0" xfId="0" applyFont="1" applyAlignment="1">
      <alignment horizontal="left" vertical="top"/>
    </xf>
    <xf numFmtId="0" fontId="1" fillId="0" borderId="0" xfId="0" applyFont="1" applyAlignment="1">
      <alignment horizontal="left" wrapText="1"/>
    </xf>
    <xf numFmtId="0" fontId="1" fillId="17" borderId="0" xfId="0" applyFont="1" applyFill="1" applyAlignment="1">
      <alignment horizontal="left" wrapText="1"/>
    </xf>
    <xf numFmtId="0" fontId="1" fillId="0" borderId="0" xfId="0" applyFont="1" applyAlignment="1">
      <alignment horizontal="center" wrapText="1"/>
    </xf>
    <xf numFmtId="0" fontId="1" fillId="6" borderId="2" xfId="0" applyFont="1" applyFill="1" applyBorder="1" applyAlignment="1" applyProtection="1">
      <alignment horizontal="left" vertical="top" wrapText="1"/>
      <protection locked="0"/>
    </xf>
    <xf numFmtId="0" fontId="33" fillId="0" borderId="1" xfId="0" applyFont="1" applyBorder="1"/>
    <xf numFmtId="49" fontId="33" fillId="0" borderId="1" xfId="0" applyNumberFormat="1" applyFont="1" applyBorder="1"/>
    <xf numFmtId="0" fontId="33" fillId="0" borderId="1" xfId="0" applyFont="1" applyBorder="1" applyAlignment="1">
      <alignment horizontal="center"/>
    </xf>
    <xf numFmtId="0" fontId="33" fillId="0" borderId="1" xfId="0" applyFont="1" applyBorder="1" applyAlignment="1">
      <alignment horizontal="center" vertical="center" wrapText="1"/>
    </xf>
    <xf numFmtId="0" fontId="26" fillId="0" borderId="1" xfId="0" applyFont="1" applyBorder="1" applyAlignment="1">
      <alignment horizontal="left" vertical="top" wrapText="1"/>
    </xf>
    <xf numFmtId="0" fontId="26" fillId="0" borderId="0" xfId="0" applyFont="1" applyAlignment="1">
      <alignment horizontal="left" vertical="top" wrapText="1"/>
    </xf>
    <xf numFmtId="0" fontId="31" fillId="10" borderId="0" xfId="0" applyFont="1" applyFill="1" applyAlignment="1">
      <alignment horizontal="center" vertical="top"/>
    </xf>
    <xf numFmtId="0" fontId="27" fillId="0" borderId="1" xfId="0" applyFont="1" applyBorder="1" applyAlignment="1">
      <alignment vertical="top"/>
    </xf>
    <xf numFmtId="0" fontId="26" fillId="0" borderId="1" xfId="0" applyFont="1" applyBorder="1" applyAlignment="1">
      <alignment vertical="top" wrapText="1" readingOrder="1"/>
    </xf>
    <xf numFmtId="0" fontId="26" fillId="6" borderId="1" xfId="0" applyFont="1" applyFill="1" applyBorder="1" applyAlignment="1">
      <alignment vertical="top" wrapText="1" readingOrder="1"/>
    </xf>
    <xf numFmtId="0" fontId="26" fillId="6" borderId="0" xfId="0" applyFont="1" applyFill="1" applyAlignment="1">
      <alignment horizontal="left" vertical="top" wrapText="1" readingOrder="1"/>
    </xf>
    <xf numFmtId="0" fontId="35" fillId="0" borderId="1" xfId="0" applyFont="1" applyBorder="1" applyAlignment="1">
      <alignment horizontal="left" vertical="top" wrapText="1"/>
    </xf>
    <xf numFmtId="0" fontId="30" fillId="0" borderId="1" xfId="0" applyFont="1" applyBorder="1" applyAlignment="1">
      <alignment horizontal="left" vertical="top" wrapText="1"/>
    </xf>
    <xf numFmtId="0" fontId="25" fillId="0" borderId="1" xfId="0" applyFont="1" applyBorder="1" applyAlignment="1">
      <alignment vertical="top" wrapText="1"/>
    </xf>
    <xf numFmtId="0" fontId="25" fillId="0" borderId="1" xfId="0" applyFont="1" applyBorder="1" applyAlignment="1">
      <alignment vertical="top"/>
    </xf>
    <xf numFmtId="0" fontId="25" fillId="6" borderId="1" xfId="0" applyFont="1" applyFill="1" applyBorder="1" applyAlignment="1">
      <alignment vertical="top" wrapText="1"/>
    </xf>
    <xf numFmtId="0" fontId="34" fillId="0" borderId="0" xfId="0" applyFont="1" applyAlignment="1">
      <alignment horizontal="left" vertical="top"/>
    </xf>
    <xf numFmtId="0" fontId="37" fillId="0" borderId="0" xfId="0" applyFont="1" applyAlignment="1">
      <alignment horizontal="left" vertical="top" wrapText="1"/>
    </xf>
    <xf numFmtId="0" fontId="25" fillId="6" borderId="0" xfId="0" applyFont="1" applyFill="1" applyAlignment="1">
      <alignment horizontal="left" vertical="top" wrapText="1"/>
    </xf>
    <xf numFmtId="0" fontId="27" fillId="0" borderId="1" xfId="0" applyFont="1" applyBorder="1" applyAlignment="1">
      <alignment horizontal="left" vertical="top" wrapText="1"/>
    </xf>
    <xf numFmtId="0" fontId="34" fillId="0" borderId="0" xfId="0" applyFont="1" applyAlignment="1">
      <alignment horizontal="left" vertical="top" wrapText="1"/>
    </xf>
    <xf numFmtId="0" fontId="11" fillId="9" borderId="4" xfId="0" applyFont="1" applyFill="1" applyBorder="1" applyAlignment="1">
      <alignment vertical="top" wrapText="1"/>
    </xf>
    <xf numFmtId="0" fontId="11" fillId="9" borderId="4" xfId="0" applyFont="1" applyFill="1" applyBorder="1" applyAlignment="1">
      <alignment horizontal="center"/>
    </xf>
    <xf numFmtId="0" fontId="1" fillId="4" borderId="25" xfId="0" applyFont="1" applyFill="1" applyBorder="1" applyAlignment="1" applyProtection="1">
      <alignment horizontal="center" vertical="center" wrapText="1"/>
      <protection locked="0"/>
    </xf>
    <xf numFmtId="0" fontId="1" fillId="17" borderId="25" xfId="0" applyFont="1" applyFill="1" applyBorder="1" applyAlignment="1" applyProtection="1">
      <alignment horizontal="center"/>
      <protection locked="0"/>
    </xf>
    <xf numFmtId="0" fontId="1" fillId="4" borderId="31" xfId="0" applyFont="1" applyFill="1" applyBorder="1" applyAlignment="1" applyProtection="1">
      <alignment horizontal="center" vertical="center" wrapText="1"/>
      <protection locked="0"/>
    </xf>
    <xf numFmtId="0" fontId="1" fillId="17" borderId="31" xfId="0" applyFont="1" applyFill="1" applyBorder="1" applyAlignment="1" applyProtection="1">
      <alignment horizontal="center"/>
      <protection locked="0"/>
    </xf>
    <xf numFmtId="0" fontId="1" fillId="4" borderId="34" xfId="0" applyFont="1" applyFill="1" applyBorder="1" applyAlignment="1" applyProtection="1">
      <alignment horizontal="center" vertical="center" wrapText="1"/>
      <protection locked="0"/>
    </xf>
    <xf numFmtId="0" fontId="11" fillId="9" borderId="4" xfId="0" applyFont="1" applyFill="1" applyBorder="1" applyAlignment="1">
      <alignment horizontal="center" vertical="top" wrapText="1"/>
    </xf>
    <xf numFmtId="0" fontId="43" fillId="0" borderId="0" xfId="0" applyFont="1" applyAlignment="1">
      <alignment horizontal="left" vertical="center"/>
    </xf>
    <xf numFmtId="49" fontId="43" fillId="0" borderId="0" xfId="0" applyNumberFormat="1" applyFont="1" applyAlignment="1">
      <alignment horizontal="left" vertical="center"/>
    </xf>
    <xf numFmtId="0" fontId="44" fillId="0" borderId="0" xfId="0" applyFont="1" applyAlignment="1">
      <alignment horizontal="left" vertical="center"/>
    </xf>
    <xf numFmtId="0" fontId="43" fillId="23" borderId="0" xfId="0" applyFont="1" applyFill="1" applyAlignment="1" applyProtection="1">
      <alignment horizontal="center" vertical="center"/>
      <protection locked="0"/>
    </xf>
    <xf numFmtId="49" fontId="1" fillId="17" borderId="1" xfId="0" applyNumberFormat="1" applyFont="1" applyFill="1" applyBorder="1" applyAlignment="1" applyProtection="1">
      <alignment horizontal="left"/>
      <protection locked="0"/>
    </xf>
    <xf numFmtId="0" fontId="1" fillId="0" borderId="38" xfId="0" applyFont="1" applyBorder="1" applyAlignment="1">
      <alignment horizontal="left" vertical="top" wrapText="1"/>
    </xf>
    <xf numFmtId="0" fontId="1" fillId="0" borderId="38" xfId="0" applyFont="1" applyBorder="1" applyAlignment="1">
      <alignment horizontal="center" vertical="center" wrapText="1"/>
    </xf>
    <xf numFmtId="0" fontId="1" fillId="0" borderId="38" xfId="0" applyFont="1" applyBorder="1" applyAlignment="1">
      <alignment horizontal="center" vertical="top" wrapText="1"/>
    </xf>
    <xf numFmtId="0" fontId="3" fillId="0" borderId="38" xfId="0" applyFont="1" applyBorder="1" applyAlignment="1">
      <alignment horizontal="center" vertical="center" wrapText="1"/>
    </xf>
    <xf numFmtId="0" fontId="0" fillId="0" borderId="38" xfId="0" applyBorder="1"/>
    <xf numFmtId="0" fontId="33" fillId="12" borderId="8" xfId="0" applyFont="1" applyFill="1" applyBorder="1" applyAlignment="1" applyProtection="1">
      <alignment horizontal="center"/>
      <protection locked="0"/>
    </xf>
    <xf numFmtId="0" fontId="0" fillId="17" borderId="1" xfId="0" applyFill="1" applyBorder="1" applyAlignment="1" applyProtection="1">
      <alignment horizontal="center"/>
      <protection locked="0"/>
    </xf>
    <xf numFmtId="0" fontId="41" fillId="4" borderId="0" xfId="0" applyFont="1" applyFill="1"/>
    <xf numFmtId="0" fontId="33" fillId="12" borderId="2" xfId="0" applyFont="1" applyFill="1" applyBorder="1" applyAlignment="1" applyProtection="1">
      <alignment horizontal="left"/>
      <protection locked="0"/>
    </xf>
    <xf numFmtId="0" fontId="22" fillId="24" borderId="33" xfId="0" applyFont="1" applyFill="1" applyBorder="1" applyAlignment="1">
      <alignment horizontal="center"/>
    </xf>
    <xf numFmtId="0" fontId="22" fillId="24" borderId="33" xfId="0" applyFont="1" applyFill="1" applyBorder="1" applyAlignment="1">
      <alignment horizontal="center" vertical="center" wrapText="1"/>
    </xf>
    <xf numFmtId="0" fontId="46" fillId="0" borderId="0" xfId="0" applyFont="1" applyAlignment="1">
      <alignment horizontal="left" vertical="center"/>
    </xf>
    <xf numFmtId="0" fontId="47" fillId="0" borderId="0" xfId="0" applyFont="1" applyAlignment="1">
      <alignment horizontal="left" vertical="center"/>
    </xf>
    <xf numFmtId="0" fontId="10" fillId="4" borderId="11" xfId="0" applyFont="1" applyFill="1" applyBorder="1" applyAlignment="1">
      <alignment horizontal="right"/>
    </xf>
    <xf numFmtId="0" fontId="10" fillId="4" borderId="12" xfId="0" applyFont="1" applyFill="1" applyBorder="1" applyAlignment="1">
      <alignment horizontal="right"/>
    </xf>
    <xf numFmtId="0" fontId="0" fillId="4" borderId="12" xfId="0" applyFill="1" applyBorder="1"/>
    <xf numFmtId="0" fontId="0" fillId="4" borderId="13" xfId="0" applyFill="1" applyBorder="1"/>
    <xf numFmtId="0" fontId="22" fillId="10" borderId="25" xfId="0" applyFont="1" applyFill="1" applyBorder="1" applyAlignment="1">
      <alignment horizontal="center" vertical="top" wrapText="1"/>
    </xf>
    <xf numFmtId="0" fontId="22" fillId="10" borderId="1" xfId="0" applyFont="1" applyFill="1" applyBorder="1" applyAlignment="1">
      <alignment horizontal="center" vertical="top" wrapText="1"/>
    </xf>
    <xf numFmtId="0" fontId="22" fillId="10" borderId="31" xfId="0" applyFont="1" applyFill="1" applyBorder="1" applyAlignment="1">
      <alignment horizontal="center" vertical="top" wrapText="1"/>
    </xf>
    <xf numFmtId="0" fontId="22" fillId="19" borderId="25" xfId="0" applyFont="1" applyFill="1" applyBorder="1" applyAlignment="1">
      <alignment horizontal="center"/>
    </xf>
    <xf numFmtId="0" fontId="22" fillId="19" borderId="31" xfId="0" applyFont="1" applyFill="1" applyBorder="1" applyAlignment="1">
      <alignment horizontal="center"/>
    </xf>
    <xf numFmtId="0" fontId="22" fillId="25" borderId="25" xfId="0" applyFont="1" applyFill="1" applyBorder="1" applyAlignment="1">
      <alignment horizontal="center" vertical="top" wrapText="1"/>
    </xf>
    <xf numFmtId="0" fontId="22" fillId="25" borderId="31" xfId="0" applyFont="1" applyFill="1" applyBorder="1" applyAlignment="1">
      <alignment horizontal="center" vertical="top" wrapText="1"/>
    </xf>
    <xf numFmtId="0" fontId="22" fillId="20" borderId="34" xfId="0" applyFont="1" applyFill="1" applyBorder="1" applyAlignment="1">
      <alignment horizontal="center"/>
    </xf>
    <xf numFmtId="0" fontId="22" fillId="16" borderId="34" xfId="0" applyFont="1" applyFill="1" applyBorder="1" applyAlignment="1">
      <alignment horizontal="center" vertical="top" wrapText="1"/>
    </xf>
    <xf numFmtId="0" fontId="22" fillId="15" borderId="25" xfId="0" applyFont="1" applyFill="1" applyBorder="1" applyAlignment="1">
      <alignment horizontal="center" vertical="top" wrapText="1"/>
    </xf>
    <xf numFmtId="0" fontId="22" fillId="15" borderId="31" xfId="0" applyFont="1" applyFill="1" applyBorder="1" applyAlignment="1">
      <alignment horizontal="center" vertical="top" wrapText="1"/>
    </xf>
    <xf numFmtId="0" fontId="22" fillId="12" borderId="25" xfId="0" applyFont="1" applyFill="1" applyBorder="1" applyAlignment="1">
      <alignment horizontal="center" vertical="top" wrapText="1"/>
    </xf>
    <xf numFmtId="0" fontId="22" fillId="12" borderId="1" xfId="0" applyFont="1" applyFill="1" applyBorder="1" applyAlignment="1">
      <alignment horizontal="center" vertical="top" wrapText="1"/>
    </xf>
    <xf numFmtId="0" fontId="22" fillId="12" borderId="31" xfId="0" applyFont="1" applyFill="1" applyBorder="1" applyAlignment="1">
      <alignment horizontal="center" vertical="top" wrapText="1"/>
    </xf>
    <xf numFmtId="0" fontId="22" fillId="13" borderId="34" xfId="0" applyFont="1" applyFill="1" applyBorder="1" applyAlignment="1">
      <alignment horizontal="center" vertical="top" wrapText="1"/>
    </xf>
    <xf numFmtId="0" fontId="22" fillId="21" borderId="34" xfId="0" applyFont="1" applyFill="1" applyBorder="1" applyAlignment="1">
      <alignment horizontal="center"/>
    </xf>
    <xf numFmtId="0" fontId="4" fillId="0" borderId="38" xfId="0" applyFont="1" applyBorder="1" applyAlignment="1">
      <alignment horizontal="right"/>
    </xf>
    <xf numFmtId="0" fontId="3" fillId="0" borderId="38" xfId="0" applyFont="1" applyBorder="1" applyAlignment="1">
      <alignment horizontal="center"/>
    </xf>
    <xf numFmtId="0" fontId="0" fillId="0" borderId="0" xfId="0" applyAlignment="1">
      <alignment vertical="center"/>
    </xf>
    <xf numFmtId="0" fontId="1" fillId="17" borderId="1" xfId="0" applyFont="1" applyFill="1" applyBorder="1" applyProtection="1">
      <protection locked="0"/>
    </xf>
    <xf numFmtId="0" fontId="55" fillId="0" borderId="0" xfId="0" applyFont="1"/>
    <xf numFmtId="0" fontId="23" fillId="10" borderId="1" xfId="0" applyFont="1" applyFill="1" applyBorder="1" applyAlignment="1">
      <alignment horizontal="center" vertical="top" wrapText="1"/>
    </xf>
    <xf numFmtId="0" fontId="23" fillId="10" borderId="4"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0" borderId="3" xfId="0" applyFont="1" applyFill="1" applyBorder="1" applyAlignment="1">
      <alignment horizontal="center" vertical="top" wrapText="1"/>
    </xf>
    <xf numFmtId="0" fontId="23" fillId="10" borderId="15" xfId="0" applyFont="1" applyFill="1" applyBorder="1" applyAlignment="1">
      <alignment vertical="top" wrapText="1"/>
    </xf>
    <xf numFmtId="0" fontId="16" fillId="19" borderId="1" xfId="0" applyFont="1" applyFill="1" applyBorder="1" applyAlignment="1">
      <alignment horizontal="center" vertical="top" wrapText="1"/>
    </xf>
    <xf numFmtId="0" fontId="16" fillId="19" borderId="4" xfId="0" applyFont="1" applyFill="1" applyBorder="1" applyAlignment="1">
      <alignment horizontal="center" vertical="top" wrapText="1"/>
    </xf>
    <xf numFmtId="0" fontId="1" fillId="19" borderId="1" xfId="0" applyFont="1" applyFill="1" applyBorder="1" applyAlignment="1">
      <alignment horizontal="center" vertical="top" wrapText="1"/>
    </xf>
    <xf numFmtId="0" fontId="1" fillId="19" borderId="4" xfId="0" applyFont="1" applyFill="1" applyBorder="1" applyAlignment="1">
      <alignment horizontal="center" vertical="top" wrapText="1"/>
    </xf>
    <xf numFmtId="0" fontId="23" fillId="25" borderId="1" xfId="0" applyFont="1" applyFill="1" applyBorder="1" applyAlignment="1">
      <alignment horizontal="center" vertical="top" wrapText="1"/>
    </xf>
    <xf numFmtId="0" fontId="23" fillId="25" borderId="4" xfId="0" applyFont="1" applyFill="1" applyBorder="1" applyAlignment="1">
      <alignment horizontal="center" vertical="top" wrapText="1"/>
    </xf>
    <xf numFmtId="0" fontId="16" fillId="20" borderId="1" xfId="0" applyFont="1" applyFill="1" applyBorder="1" applyAlignment="1">
      <alignment horizontal="center" vertical="top" wrapText="1"/>
    </xf>
    <xf numFmtId="0" fontId="16" fillId="20" borderId="4" xfId="0" applyFont="1" applyFill="1" applyBorder="1" applyAlignment="1">
      <alignment horizontal="center" vertical="top" wrapText="1"/>
    </xf>
    <xf numFmtId="0" fontId="23" fillId="16" borderId="1" xfId="0" applyFont="1" applyFill="1" applyBorder="1" applyAlignment="1">
      <alignment horizontal="center" vertical="top" wrapText="1"/>
    </xf>
    <xf numFmtId="0" fontId="23" fillId="16" borderId="4" xfId="0" applyFont="1" applyFill="1" applyBorder="1" applyAlignment="1">
      <alignment horizontal="center" vertical="top" wrapText="1"/>
    </xf>
    <xf numFmtId="0" fontId="23" fillId="15" borderId="1" xfId="0" applyFont="1" applyFill="1" applyBorder="1" applyAlignment="1">
      <alignment horizontal="center" vertical="top" wrapText="1"/>
    </xf>
    <xf numFmtId="0" fontId="23" fillId="15" borderId="4" xfId="0" applyFont="1" applyFill="1" applyBorder="1" applyAlignment="1">
      <alignment horizontal="center" vertical="top" wrapText="1"/>
    </xf>
    <xf numFmtId="0" fontId="23" fillId="12" borderId="1" xfId="0" applyFont="1" applyFill="1" applyBorder="1" applyAlignment="1">
      <alignment horizontal="center" vertical="top" wrapText="1"/>
    </xf>
    <xf numFmtId="0" fontId="23" fillId="12" borderId="4" xfId="0" applyFont="1" applyFill="1" applyBorder="1" applyAlignment="1">
      <alignment horizontal="center" vertical="top" wrapText="1"/>
    </xf>
    <xf numFmtId="0" fontId="1" fillId="13" borderId="1" xfId="0" applyFont="1" applyFill="1" applyBorder="1" applyAlignment="1">
      <alignment horizontal="center" vertical="top" wrapText="1"/>
    </xf>
    <xf numFmtId="0" fontId="1" fillId="13" borderId="4" xfId="0" applyFont="1" applyFill="1" applyBorder="1" applyAlignment="1">
      <alignment horizontal="center" vertical="top" wrapText="1"/>
    </xf>
    <xf numFmtId="0" fontId="23" fillId="21" borderId="1" xfId="0" applyFont="1" applyFill="1" applyBorder="1" applyAlignment="1">
      <alignment horizontal="center" vertical="top" wrapText="1"/>
    </xf>
    <xf numFmtId="0" fontId="23" fillId="21" borderId="4" xfId="0" applyFont="1" applyFill="1" applyBorder="1" applyAlignment="1">
      <alignment horizontal="center" vertical="top" wrapText="1"/>
    </xf>
    <xf numFmtId="0" fontId="23" fillId="30" borderId="42" xfId="0" applyFont="1" applyFill="1" applyBorder="1"/>
    <xf numFmtId="0" fontId="23" fillId="30" borderId="43" xfId="0" applyFont="1" applyFill="1" applyBorder="1"/>
    <xf numFmtId="0" fontId="23" fillId="30" borderId="44" xfId="0" applyFont="1" applyFill="1" applyBorder="1"/>
    <xf numFmtId="0" fontId="23" fillId="30" borderId="45" xfId="0" applyFont="1" applyFill="1" applyBorder="1"/>
    <xf numFmtId="0" fontId="52" fillId="30" borderId="0" xfId="0" applyFont="1" applyFill="1"/>
    <xf numFmtId="0" fontId="23" fillId="30" borderId="0" xfId="0" applyFont="1" applyFill="1"/>
    <xf numFmtId="0" fontId="23" fillId="30" borderId="46" xfId="0" applyFont="1" applyFill="1" applyBorder="1"/>
    <xf numFmtId="0" fontId="24" fillId="30" borderId="0" xfId="0" applyFont="1" applyFill="1" applyAlignment="1">
      <alignment vertical="center"/>
    </xf>
    <xf numFmtId="0" fontId="0" fillId="30" borderId="45" xfId="0" applyFill="1" applyBorder="1"/>
    <xf numFmtId="0" fontId="0" fillId="30" borderId="46" xfId="0" applyFill="1" applyBorder="1"/>
    <xf numFmtId="0" fontId="51" fillId="28" borderId="0" xfId="0" applyFont="1" applyFill="1" applyAlignment="1">
      <alignment vertical="center"/>
    </xf>
    <xf numFmtId="0" fontId="0" fillId="30" borderId="0" xfId="0" applyFill="1"/>
    <xf numFmtId="0" fontId="50" fillId="28" borderId="0" xfId="0" applyFont="1" applyFill="1" applyAlignment="1">
      <alignment horizontal="center" vertical="center" wrapText="1"/>
    </xf>
    <xf numFmtId="0" fontId="0" fillId="30" borderId="47" xfId="0" applyFill="1" applyBorder="1"/>
    <xf numFmtId="0" fontId="0" fillId="30" borderId="49" xfId="0" applyFill="1" applyBorder="1"/>
    <xf numFmtId="0" fontId="23" fillId="29" borderId="42" xfId="0" applyFont="1" applyFill="1" applyBorder="1"/>
    <xf numFmtId="0" fontId="23" fillId="29" borderId="43" xfId="0" applyFont="1" applyFill="1" applyBorder="1"/>
    <xf numFmtId="0" fontId="23" fillId="29" borderId="44" xfId="0" applyFont="1" applyFill="1" applyBorder="1"/>
    <xf numFmtId="0" fontId="23" fillId="29" borderId="45" xfId="0" applyFont="1" applyFill="1" applyBorder="1"/>
    <xf numFmtId="0" fontId="52" fillId="29" borderId="0" xfId="0" applyFont="1" applyFill="1"/>
    <xf numFmtId="0" fontId="23" fillId="29" borderId="0" xfId="0" applyFont="1" applyFill="1"/>
    <xf numFmtId="0" fontId="23" fillId="29" borderId="46" xfId="0" applyFont="1" applyFill="1" applyBorder="1"/>
    <xf numFmtId="0" fontId="0" fillId="29" borderId="45" xfId="0" applyFill="1" applyBorder="1"/>
    <xf numFmtId="0" fontId="0" fillId="29" borderId="0" xfId="0" applyFill="1"/>
    <xf numFmtId="0" fontId="0" fillId="29" borderId="46" xfId="0" applyFill="1" applyBorder="1"/>
    <xf numFmtId="0" fontId="48" fillId="29" borderId="0" xfId="0" applyFont="1" applyFill="1" applyAlignment="1">
      <alignment vertical="center" wrapText="1"/>
    </xf>
    <xf numFmtId="0" fontId="23" fillId="29" borderId="45" xfId="0" applyFont="1" applyFill="1" applyBorder="1" applyAlignment="1">
      <alignment vertical="center"/>
    </xf>
    <xf numFmtId="0" fontId="23" fillId="29" borderId="0" xfId="0" applyFont="1" applyFill="1" applyAlignment="1">
      <alignment vertical="center"/>
    </xf>
    <xf numFmtId="0" fontId="23" fillId="29" borderId="46" xfId="0" applyFont="1" applyFill="1" applyBorder="1" applyAlignment="1">
      <alignment vertical="center"/>
    </xf>
    <xf numFmtId="0" fontId="23" fillId="29" borderId="47" xfId="0" applyFont="1" applyFill="1" applyBorder="1"/>
    <xf numFmtId="0" fontId="23" fillId="29" borderId="48" xfId="0" applyFont="1" applyFill="1" applyBorder="1"/>
    <xf numFmtId="0" fontId="23" fillId="29" borderId="49" xfId="0" applyFont="1" applyFill="1" applyBorder="1"/>
    <xf numFmtId="0" fontId="0" fillId="27" borderId="42" xfId="0" applyFill="1" applyBorder="1"/>
    <xf numFmtId="0" fontId="0" fillId="27" borderId="43" xfId="0" applyFill="1" applyBorder="1"/>
    <xf numFmtId="0" fontId="0" fillId="27" borderId="44" xfId="0" applyFill="1" applyBorder="1"/>
    <xf numFmtId="0" fontId="0" fillId="27" borderId="45" xfId="0" applyFill="1" applyBorder="1"/>
    <xf numFmtId="0" fontId="0" fillId="27" borderId="46" xfId="0" applyFill="1" applyBorder="1" applyAlignment="1">
      <alignment wrapText="1"/>
    </xf>
    <xf numFmtId="0" fontId="0" fillId="27" borderId="47" xfId="0" applyFill="1" applyBorder="1"/>
    <xf numFmtId="0" fontId="0" fillId="27" borderId="48" xfId="0" applyFill="1" applyBorder="1"/>
    <xf numFmtId="0" fontId="0" fillId="27" borderId="49" xfId="0" applyFill="1" applyBorder="1"/>
    <xf numFmtId="0" fontId="0" fillId="26" borderId="42" xfId="0" applyFill="1" applyBorder="1"/>
    <xf numFmtId="0" fontId="0" fillId="26" borderId="43" xfId="0" applyFill="1" applyBorder="1"/>
    <xf numFmtId="0" fontId="0" fillId="26" borderId="44" xfId="0" applyFill="1" applyBorder="1"/>
    <xf numFmtId="0" fontId="0" fillId="26" borderId="45" xfId="0" applyFill="1" applyBorder="1"/>
    <xf numFmtId="0" fontId="0" fillId="26" borderId="0" xfId="0" applyFill="1"/>
    <xf numFmtId="0" fontId="0" fillId="26" borderId="46" xfId="0" applyFill="1" applyBorder="1"/>
    <xf numFmtId="0" fontId="0" fillId="26" borderId="47" xfId="0" applyFill="1" applyBorder="1"/>
    <xf numFmtId="0" fontId="0" fillId="26" borderId="48" xfId="0" applyFill="1" applyBorder="1"/>
    <xf numFmtId="0" fontId="0" fillId="26" borderId="49" xfId="0" applyFill="1" applyBorder="1"/>
    <xf numFmtId="0" fontId="17" fillId="0" borderId="0" xfId="257"/>
    <xf numFmtId="0" fontId="0" fillId="31" borderId="42" xfId="0" applyFill="1" applyBorder="1"/>
    <xf numFmtId="0" fontId="0" fillId="31" borderId="43" xfId="0" applyFill="1" applyBorder="1"/>
    <xf numFmtId="0" fontId="0" fillId="31" borderId="44" xfId="0" applyFill="1" applyBorder="1"/>
    <xf numFmtId="0" fontId="0" fillId="31" borderId="45" xfId="0" applyFill="1" applyBorder="1"/>
    <xf numFmtId="0" fontId="0" fillId="31" borderId="46" xfId="0" applyFill="1" applyBorder="1"/>
    <xf numFmtId="0" fontId="0" fillId="31" borderId="0" xfId="0" applyFill="1"/>
    <xf numFmtId="0" fontId="0" fillId="31" borderId="0" xfId="0" applyFill="1" applyAlignment="1">
      <alignment wrapText="1"/>
    </xf>
    <xf numFmtId="0" fontId="0" fillId="31" borderId="45" xfId="0" applyFill="1" applyBorder="1" applyAlignment="1">
      <alignment vertical="center"/>
    </xf>
    <xf numFmtId="0" fontId="0" fillId="31" borderId="46" xfId="0" applyFill="1" applyBorder="1" applyAlignment="1">
      <alignment vertical="center"/>
    </xf>
    <xf numFmtId="0" fontId="0" fillId="31" borderId="47" xfId="0" applyFill="1" applyBorder="1"/>
    <xf numFmtId="0" fontId="0" fillId="31" borderId="48" xfId="0" applyFill="1" applyBorder="1" applyAlignment="1">
      <alignment wrapText="1"/>
    </xf>
    <xf numFmtId="0" fontId="0" fillId="31" borderId="49" xfId="0" applyFill="1" applyBorder="1"/>
    <xf numFmtId="0" fontId="23" fillId="10" borderId="18" xfId="0" applyFont="1" applyFill="1" applyBorder="1" applyAlignment="1">
      <alignment horizontal="center" vertical="top" wrapText="1"/>
    </xf>
    <xf numFmtId="0" fontId="1" fillId="0" borderId="3" xfId="0" applyFont="1" applyBorder="1" applyAlignment="1" applyProtection="1">
      <alignment horizontal="left" vertical="top" wrapText="1"/>
      <protection locked="0"/>
    </xf>
    <xf numFmtId="0" fontId="1" fillId="19" borderId="18" xfId="0" applyFont="1" applyFill="1" applyBorder="1" applyAlignment="1">
      <alignment horizontal="center" vertical="top" wrapText="1"/>
    </xf>
    <xf numFmtId="0" fontId="16" fillId="19" borderId="18" xfId="0" applyFont="1" applyFill="1" applyBorder="1" applyAlignment="1">
      <alignment horizontal="center" vertical="top" wrapText="1"/>
    </xf>
    <xf numFmtId="0" fontId="23" fillId="25" borderId="18" xfId="0" applyFont="1" applyFill="1" applyBorder="1" applyAlignment="1">
      <alignment horizontal="center" vertical="top" wrapText="1"/>
    </xf>
    <xf numFmtId="0" fontId="16" fillId="20" borderId="18" xfId="0" applyFont="1" applyFill="1" applyBorder="1" applyAlignment="1">
      <alignment horizontal="center" vertical="top" wrapText="1"/>
    </xf>
    <xf numFmtId="0" fontId="23" fillId="16" borderId="18" xfId="0" applyFont="1" applyFill="1" applyBorder="1" applyAlignment="1">
      <alignment horizontal="center" vertical="top" wrapText="1"/>
    </xf>
    <xf numFmtId="0" fontId="23" fillId="15" borderId="18" xfId="0" applyFont="1" applyFill="1" applyBorder="1" applyAlignment="1">
      <alignment horizontal="center" vertical="top" wrapText="1"/>
    </xf>
    <xf numFmtId="0" fontId="23" fillId="12" borderId="18" xfId="0" applyFont="1" applyFill="1" applyBorder="1" applyAlignment="1">
      <alignment horizontal="center" vertical="top" wrapText="1"/>
    </xf>
    <xf numFmtId="0" fontId="1" fillId="13" borderId="18" xfId="0" applyFont="1" applyFill="1" applyBorder="1" applyAlignment="1">
      <alignment horizontal="center" vertical="top" wrapText="1"/>
    </xf>
    <xf numFmtId="0" fontId="23" fillId="21" borderId="18" xfId="0" applyFont="1" applyFill="1" applyBorder="1" applyAlignment="1">
      <alignment horizontal="center" vertical="top" wrapText="1"/>
    </xf>
    <xf numFmtId="0" fontId="25" fillId="31" borderId="0" xfId="0" applyFont="1" applyFill="1" applyAlignment="1">
      <alignment vertical="center" wrapText="1"/>
    </xf>
    <xf numFmtId="0" fontId="1" fillId="4" borderId="0" xfId="0" applyFont="1" applyFill="1" applyProtection="1">
      <protection locked="0"/>
    </xf>
    <xf numFmtId="0" fontId="51" fillId="28" borderId="0" xfId="0" applyFont="1" applyFill="1" applyAlignment="1">
      <alignment vertical="top"/>
    </xf>
    <xf numFmtId="0" fontId="0" fillId="0" borderId="1" xfId="0" applyBorder="1" applyAlignment="1">
      <alignment horizontal="center"/>
    </xf>
    <xf numFmtId="0" fontId="1" fillId="0" borderId="1" xfId="0" applyFont="1" applyBorder="1" applyAlignment="1" applyProtection="1">
      <alignment horizontal="center"/>
      <protection locked="0"/>
    </xf>
    <xf numFmtId="164" fontId="1" fillId="17" borderId="1" xfId="0" applyNumberFormat="1" applyFont="1" applyFill="1" applyBorder="1" applyAlignment="1" applyProtection="1">
      <alignment horizontal="left"/>
      <protection locked="0"/>
    </xf>
    <xf numFmtId="164" fontId="0" fillId="17" borderId="4" xfId="0" applyNumberFormat="1" applyFill="1" applyBorder="1" applyAlignment="1" applyProtection="1">
      <alignment horizontal="left"/>
      <protection locked="0"/>
    </xf>
    <xf numFmtId="0" fontId="1" fillId="17" borderId="26" xfId="0" applyFont="1" applyFill="1" applyBorder="1" applyAlignment="1" applyProtection="1">
      <alignment horizontal="center"/>
      <protection locked="0"/>
    </xf>
    <xf numFmtId="0" fontId="1" fillId="17" borderId="28" xfId="0" applyFont="1" applyFill="1" applyBorder="1" applyAlignment="1" applyProtection="1">
      <alignment horizontal="center"/>
      <protection locked="0"/>
    </xf>
    <xf numFmtId="0" fontId="33" fillId="12" borderId="29" xfId="0" applyFont="1" applyFill="1" applyBorder="1" applyAlignment="1" applyProtection="1">
      <alignment horizontal="center"/>
      <protection locked="0"/>
    </xf>
    <xf numFmtId="0" fontId="1" fillId="17" borderId="32" xfId="0" applyFont="1" applyFill="1" applyBorder="1" applyAlignment="1" applyProtection="1">
      <alignment horizontal="center"/>
      <protection locked="0"/>
    </xf>
    <xf numFmtId="0" fontId="1" fillId="22" borderId="25" xfId="0" applyFont="1" applyFill="1" applyBorder="1" applyAlignment="1">
      <alignment horizontal="center"/>
    </xf>
    <xf numFmtId="0" fontId="1" fillId="22" borderId="26" xfId="0" applyFont="1" applyFill="1" applyBorder="1" applyAlignment="1">
      <alignment horizontal="center"/>
    </xf>
    <xf numFmtId="0" fontId="1" fillId="22" borderId="31" xfId="0" applyFont="1" applyFill="1" applyBorder="1" applyAlignment="1">
      <alignment horizontal="center"/>
    </xf>
    <xf numFmtId="0" fontId="1" fillId="22" borderId="32" xfId="0" applyFont="1" applyFill="1" applyBorder="1" applyAlignment="1">
      <alignment horizontal="center"/>
    </xf>
    <xf numFmtId="0" fontId="1" fillId="22" borderId="1" xfId="0" applyFont="1" applyFill="1" applyBorder="1" applyAlignment="1">
      <alignment horizontal="center"/>
    </xf>
    <xf numFmtId="0" fontId="1" fillId="22" borderId="28" xfId="0" applyFont="1" applyFill="1" applyBorder="1" applyAlignment="1">
      <alignment horizontal="center"/>
    </xf>
    <xf numFmtId="0" fontId="1" fillId="22" borderId="34" xfId="0" applyFont="1" applyFill="1" applyBorder="1" applyAlignment="1">
      <alignment horizontal="center"/>
    </xf>
    <xf numFmtId="0" fontId="1" fillId="22" borderId="35" xfId="0" applyFont="1" applyFill="1" applyBorder="1" applyAlignment="1">
      <alignment horizontal="center"/>
    </xf>
    <xf numFmtId="0" fontId="48" fillId="29" borderId="0" xfId="0" applyFont="1" applyFill="1"/>
    <xf numFmtId="0" fontId="15" fillId="0" borderId="0" xfId="0" applyFont="1"/>
    <xf numFmtId="0" fontId="0" fillId="0" borderId="0" xfId="0"/>
    <xf numFmtId="0" fontId="49" fillId="27" borderId="0" xfId="0" applyFont="1" applyFill="1" applyAlignment="1">
      <alignment vertical="center" wrapText="1"/>
    </xf>
    <xf numFmtId="0" fontId="0" fillId="0" borderId="0" xfId="0" applyAlignment="1">
      <alignment vertical="center" wrapText="1"/>
    </xf>
    <xf numFmtId="0" fontId="53" fillId="27" borderId="0" xfId="0" applyFont="1" applyFill="1" applyAlignment="1">
      <alignment vertical="center" wrapText="1"/>
    </xf>
    <xf numFmtId="0" fontId="51" fillId="28" borderId="0" xfId="0" applyFont="1" applyFill="1" applyAlignment="1">
      <alignment vertical="top"/>
    </xf>
    <xf numFmtId="0" fontId="0" fillId="0" borderId="0" xfId="0" applyAlignment="1">
      <alignment vertical="top"/>
    </xf>
    <xf numFmtId="0" fontId="48" fillId="29" borderId="0" xfId="0" applyFont="1" applyFill="1" applyAlignment="1">
      <alignment vertical="center" wrapText="1"/>
    </xf>
    <xf numFmtId="0" fontId="15" fillId="0" borderId="0" xfId="0" applyFont="1" applyAlignment="1">
      <alignment vertical="center" wrapText="1"/>
    </xf>
    <xf numFmtId="0" fontId="0" fillId="0" borderId="0" xfId="0" applyAlignment="1">
      <alignment vertical="center"/>
    </xf>
    <xf numFmtId="0" fontId="50" fillId="28" borderId="0" xfId="0" applyFont="1" applyFill="1" applyAlignment="1">
      <alignment horizontal="center" wrapText="1"/>
    </xf>
    <xf numFmtId="0" fontId="0" fillId="0" borderId="0" xfId="0" applyAlignment="1">
      <alignment horizontal="center" wrapText="1"/>
    </xf>
    <xf numFmtId="0" fontId="48" fillId="30" borderId="0" xfId="0" applyFont="1" applyFill="1" applyAlignment="1">
      <alignment vertical="center" wrapText="1"/>
    </xf>
    <xf numFmtId="0" fontId="56" fillId="30" borderId="0" xfId="0" applyFont="1" applyFill="1" applyAlignment="1">
      <alignment vertical="center" wrapText="1"/>
    </xf>
    <xf numFmtId="0" fontId="51" fillId="28" borderId="0" xfId="0" applyFont="1" applyFill="1" applyAlignment="1">
      <alignment vertical="center"/>
    </xf>
    <xf numFmtId="0" fontId="48" fillId="30" borderId="48" xfId="0" applyFont="1" applyFill="1" applyBorder="1" applyAlignment="1">
      <alignment vertical="center" wrapText="1"/>
    </xf>
    <xf numFmtId="0" fontId="25" fillId="31" borderId="0" xfId="0" applyFont="1" applyFill="1" applyAlignment="1">
      <alignment wrapText="1"/>
    </xf>
    <xf numFmtId="0" fontId="0" fillId="0" borderId="0" xfId="0" applyAlignment="1">
      <alignment wrapText="1"/>
    </xf>
    <xf numFmtId="0" fontId="25" fillId="31" borderId="0" xfId="0" applyFont="1" applyFill="1" applyAlignment="1">
      <alignment vertical="center" wrapText="1"/>
    </xf>
    <xf numFmtId="0" fontId="25" fillId="31" borderId="48" xfId="0" applyFont="1" applyFill="1" applyBorder="1" applyAlignment="1">
      <alignment wrapText="1"/>
    </xf>
    <xf numFmtId="0" fontId="0" fillId="0" borderId="48" xfId="0" applyBorder="1" applyAlignment="1">
      <alignment wrapText="1"/>
    </xf>
    <xf numFmtId="0" fontId="58" fillId="31" borderId="0" xfId="0" applyFont="1" applyFill="1" applyAlignment="1">
      <alignment vertical="center"/>
    </xf>
    <xf numFmtId="0" fontId="17" fillId="31" borderId="0" xfId="257"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25" fillId="31" borderId="0" xfId="0" applyFont="1" applyFill="1" applyAlignment="1">
      <alignment horizontal="left" vertical="center" wrapText="1"/>
    </xf>
    <xf numFmtId="0" fontId="0" fillId="0" borderId="0" xfId="0" applyAlignment="1">
      <alignment horizontal="left" vertical="center" wrapText="1"/>
    </xf>
    <xf numFmtId="0" fontId="25" fillId="31" borderId="0" xfId="0" applyFont="1" applyFill="1" applyAlignment="1">
      <alignment vertical="top" wrapText="1"/>
    </xf>
    <xf numFmtId="0" fontId="0" fillId="0" borderId="0" xfId="0" applyAlignment="1">
      <alignment vertical="top" wrapText="1"/>
    </xf>
    <xf numFmtId="0" fontId="12" fillId="4" borderId="0" xfId="0" applyFont="1" applyFill="1" applyAlignment="1">
      <alignment horizontal="center" wrapText="1"/>
    </xf>
    <xf numFmtId="0" fontId="12" fillId="4" borderId="39" xfId="0" applyFont="1" applyFill="1" applyBorder="1" applyAlignment="1">
      <alignment horizontal="center" vertical="center" wrapText="1"/>
    </xf>
    <xf numFmtId="0" fontId="12" fillId="4" borderId="40" xfId="0" applyFont="1" applyFill="1" applyBorder="1" applyAlignment="1">
      <alignment horizontal="center" vertical="center" wrapText="1"/>
    </xf>
    <xf numFmtId="0" fontId="12" fillId="4" borderId="41" xfId="0" applyFont="1" applyFill="1" applyBorder="1" applyAlignment="1">
      <alignment horizontal="center" vertical="center" wrapText="1"/>
    </xf>
    <xf numFmtId="0" fontId="11" fillId="4" borderId="9" xfId="0" applyFont="1" applyFill="1" applyBorder="1" applyAlignment="1">
      <alignment horizontal="center"/>
    </xf>
    <xf numFmtId="0" fontId="11" fillId="4" borderId="0" xfId="0" applyFont="1" applyFill="1" applyAlignment="1">
      <alignment horizontal="center"/>
    </xf>
    <xf numFmtId="0" fontId="11" fillId="4" borderId="10" xfId="0" applyFont="1" applyFill="1" applyBorder="1" applyAlignment="1">
      <alignment horizontal="center"/>
    </xf>
    <xf numFmtId="0" fontId="19" fillId="4" borderId="9" xfId="0" applyFont="1" applyFill="1" applyBorder="1" applyAlignment="1">
      <alignment horizontal="center"/>
    </xf>
    <xf numFmtId="0" fontId="19" fillId="4" borderId="0" xfId="0" applyFont="1" applyFill="1" applyAlignment="1">
      <alignment horizontal="center"/>
    </xf>
    <xf numFmtId="0" fontId="19" fillId="4" borderId="10" xfId="0" applyFont="1" applyFill="1" applyBorder="1" applyAlignment="1">
      <alignment horizontal="center"/>
    </xf>
    <xf numFmtId="0" fontId="29" fillId="6" borderId="14" xfId="0" applyFont="1" applyFill="1" applyBorder="1" applyAlignment="1">
      <alignment horizontal="center"/>
    </xf>
    <xf numFmtId="0" fontId="59" fillId="4" borderId="0" xfId="0" applyFont="1" applyFill="1" applyAlignment="1" applyProtection="1">
      <alignment horizontal="center" vertical="center" wrapText="1"/>
      <protection locked="0"/>
    </xf>
    <xf numFmtId="0" fontId="59" fillId="0" borderId="0" xfId="0" applyFont="1" applyAlignment="1" applyProtection="1">
      <alignment horizontal="center" vertical="center" wrapText="1"/>
      <protection locked="0"/>
    </xf>
    <xf numFmtId="0" fontId="60" fillId="0" borderId="0" xfId="0" applyFont="1" applyProtection="1">
      <protection locked="0"/>
    </xf>
    <xf numFmtId="0" fontId="22" fillId="24" borderId="24" xfId="0" applyFont="1" applyFill="1" applyBorder="1" applyAlignment="1">
      <alignment horizontal="center" vertical="center"/>
    </xf>
    <xf numFmtId="0" fontId="22" fillId="24" borderId="30" xfId="0" applyFont="1" applyFill="1" applyBorder="1" applyAlignment="1">
      <alignment horizontal="center" vertical="center"/>
    </xf>
    <xf numFmtId="0" fontId="22" fillId="24" borderId="24" xfId="0" applyFont="1" applyFill="1" applyBorder="1" applyAlignment="1">
      <alignment horizontal="center" vertical="center" wrapText="1"/>
    </xf>
    <xf numFmtId="0" fontId="22" fillId="24" borderId="30" xfId="0" applyFont="1" applyFill="1" applyBorder="1" applyAlignment="1">
      <alignment horizontal="center" vertical="center" wrapText="1"/>
    </xf>
    <xf numFmtId="0" fontId="22" fillId="24" borderId="36" xfId="0" applyFont="1" applyFill="1" applyBorder="1" applyAlignment="1">
      <alignment horizontal="center" vertical="center" wrapText="1"/>
    </xf>
    <xf numFmtId="0" fontId="22" fillId="24" borderId="37" xfId="0" applyFont="1" applyFill="1" applyBorder="1" applyAlignment="1">
      <alignment horizontal="center" vertical="center" wrapText="1"/>
    </xf>
    <xf numFmtId="0" fontId="22" fillId="24" borderId="27" xfId="0" applyFont="1" applyFill="1" applyBorder="1" applyAlignment="1">
      <alignment horizontal="center" vertical="center" wrapText="1"/>
    </xf>
    <xf numFmtId="0" fontId="29" fillId="6" borderId="0" xfId="0" applyFont="1" applyFill="1" applyAlignment="1">
      <alignment horizontal="center"/>
    </xf>
    <xf numFmtId="0" fontId="28" fillId="6" borderId="0" xfId="0" applyFont="1" applyFill="1" applyAlignment="1">
      <alignment horizontal="center"/>
    </xf>
    <xf numFmtId="0" fontId="11" fillId="24" borderId="24" xfId="0" applyFont="1" applyFill="1" applyBorder="1" applyAlignment="1">
      <alignment horizontal="center" vertical="center" wrapText="1"/>
    </xf>
    <xf numFmtId="0" fontId="11" fillId="24" borderId="27" xfId="0" applyFont="1" applyFill="1" applyBorder="1" applyAlignment="1">
      <alignment horizontal="center" vertical="center" wrapText="1"/>
    </xf>
    <xf numFmtId="0" fontId="11" fillId="24" borderId="30" xfId="0" applyFont="1" applyFill="1" applyBorder="1" applyAlignment="1">
      <alignment horizontal="center" vertical="center" wrapText="1"/>
    </xf>
    <xf numFmtId="0" fontId="14" fillId="0" borderId="0" xfId="0" applyFont="1" applyAlignment="1">
      <alignment horizontal="center"/>
    </xf>
    <xf numFmtId="0" fontId="4" fillId="18" borderId="2" xfId="0" applyFont="1" applyFill="1" applyBorder="1" applyAlignment="1">
      <alignment horizontal="center" wrapText="1"/>
    </xf>
    <xf numFmtId="0" fontId="4" fillId="18" borderId="8" xfId="0" applyFont="1" applyFill="1" applyBorder="1" applyAlignment="1">
      <alignment horizontal="center" wrapText="1"/>
    </xf>
    <xf numFmtId="0" fontId="1" fillId="0" borderId="4" xfId="0" applyFont="1" applyBorder="1" applyAlignment="1">
      <alignment horizontal="center" vertical="top" wrapText="1"/>
    </xf>
    <xf numFmtId="0" fontId="1" fillId="0" borderId="6" xfId="0" applyFont="1" applyBorder="1" applyAlignment="1">
      <alignment horizontal="center" vertical="top" wrapText="1"/>
    </xf>
    <xf numFmtId="0" fontId="1" fillId="0" borderId="5" xfId="0" applyFont="1" applyBorder="1" applyAlignment="1">
      <alignment horizontal="center" vertical="top" wrapText="1"/>
    </xf>
    <xf numFmtId="0" fontId="1" fillId="0" borderId="4" xfId="0" applyFont="1" applyBorder="1" applyAlignment="1">
      <alignment horizontal="center" vertical="top"/>
    </xf>
    <xf numFmtId="0" fontId="1" fillId="0" borderId="6" xfId="0" applyFont="1" applyBorder="1" applyAlignment="1">
      <alignment horizontal="center" vertical="top"/>
    </xf>
    <xf numFmtId="0" fontId="1" fillId="0" borderId="5" xfId="0" applyFont="1" applyBorder="1" applyAlignment="1">
      <alignment horizontal="center" vertical="top"/>
    </xf>
    <xf numFmtId="0" fontId="1" fillId="0" borderId="21" xfId="0" applyFont="1" applyBorder="1" applyAlignment="1" applyProtection="1">
      <alignment horizontal="center" vertical="center" wrapText="1"/>
      <protection locked="0"/>
    </xf>
    <xf numFmtId="0" fontId="1" fillId="0" borderId="22" xfId="0" applyFont="1" applyBorder="1" applyAlignment="1" applyProtection="1">
      <alignment horizontal="center" vertical="center" wrapText="1"/>
      <protection locked="0"/>
    </xf>
    <xf numFmtId="0" fontId="1" fillId="0" borderId="23" xfId="0" applyFont="1" applyBorder="1" applyAlignment="1" applyProtection="1">
      <alignment horizontal="center" vertical="center" wrapText="1"/>
      <protection locked="0"/>
    </xf>
    <xf numFmtId="0" fontId="1" fillId="0" borderId="16" xfId="0" applyFont="1" applyBorder="1" applyAlignment="1" applyProtection="1">
      <alignment horizontal="center" vertical="center" wrapText="1"/>
      <protection locked="0"/>
    </xf>
    <xf numFmtId="0" fontId="1" fillId="0" borderId="17" xfId="0" applyFont="1" applyBorder="1" applyAlignment="1" applyProtection="1">
      <alignment horizontal="center" vertical="center" wrapText="1"/>
      <protection locked="0"/>
    </xf>
    <xf numFmtId="0" fontId="1" fillId="0" borderId="20" xfId="0" applyFont="1" applyBorder="1" applyAlignment="1" applyProtection="1">
      <alignment horizontal="center" vertical="center" wrapText="1"/>
      <protection locked="0"/>
    </xf>
    <xf numFmtId="0" fontId="1" fillId="0" borderId="50" xfId="0" applyFont="1" applyBorder="1" applyAlignment="1" applyProtection="1">
      <alignment horizontal="center" vertical="center" wrapText="1"/>
      <protection locked="0"/>
    </xf>
    <xf numFmtId="0" fontId="1" fillId="0" borderId="29" xfId="0" applyFont="1" applyBorder="1" applyAlignment="1" applyProtection="1">
      <alignment horizontal="center" vertical="center" wrapText="1"/>
      <protection locked="0"/>
    </xf>
    <xf numFmtId="0" fontId="1" fillId="0" borderId="51" xfId="0" applyFont="1" applyBorder="1" applyAlignment="1" applyProtection="1">
      <alignment horizontal="center" vertical="center" wrapText="1"/>
      <protection locked="0"/>
    </xf>
    <xf numFmtId="0" fontId="1" fillId="0" borderId="44" xfId="0" applyFont="1" applyBorder="1" applyAlignment="1" applyProtection="1">
      <alignment horizontal="center" vertical="center" wrapText="1"/>
      <protection locked="0"/>
    </xf>
    <xf numFmtId="0" fontId="1" fillId="0" borderId="46" xfId="0" applyFont="1" applyBorder="1" applyAlignment="1" applyProtection="1">
      <alignment horizontal="center" vertical="center" wrapText="1"/>
      <protection locked="0"/>
    </xf>
    <xf numFmtId="0" fontId="1" fillId="0" borderId="49" xfId="0" applyFont="1" applyBorder="1" applyAlignment="1" applyProtection="1">
      <alignment horizontal="center" vertical="center" wrapText="1"/>
      <protection locked="0"/>
    </xf>
    <xf numFmtId="0" fontId="3" fillId="3" borderId="16" xfId="0" applyFont="1" applyFill="1" applyBorder="1" applyAlignment="1" applyProtection="1">
      <alignment horizontal="center" vertical="center" wrapText="1"/>
      <protection locked="0"/>
    </xf>
    <xf numFmtId="0" fontId="3" fillId="3" borderId="17" xfId="0" applyFont="1" applyFill="1" applyBorder="1" applyAlignment="1" applyProtection="1">
      <alignment horizontal="center" vertical="center" wrapText="1"/>
      <protection locked="0"/>
    </xf>
    <xf numFmtId="0" fontId="3" fillId="3" borderId="20" xfId="0" applyFont="1" applyFill="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3" fillId="0" borderId="17" xfId="0" applyFont="1" applyBorder="1" applyAlignment="1" applyProtection="1">
      <alignment horizontal="center" vertical="center" wrapText="1"/>
      <protection locked="0"/>
    </xf>
    <xf numFmtId="0" fontId="3" fillId="0" borderId="20" xfId="0" applyFont="1" applyBorder="1" applyAlignment="1" applyProtection="1">
      <alignment horizontal="center" vertical="center" wrapText="1"/>
      <protection locked="0"/>
    </xf>
    <xf numFmtId="0" fontId="3" fillId="0" borderId="44" xfId="0" applyFont="1" applyBorder="1" applyAlignment="1" applyProtection="1">
      <alignment horizontal="center" vertical="center" wrapText="1"/>
      <protection locked="0"/>
    </xf>
    <xf numFmtId="0" fontId="3" fillId="0" borderId="46" xfId="0" applyFont="1" applyBorder="1" applyAlignment="1" applyProtection="1">
      <alignment horizontal="center" vertical="center" wrapText="1"/>
      <protection locked="0"/>
    </xf>
    <xf numFmtId="0" fontId="3" fillId="0" borderId="49" xfId="0" applyFont="1" applyBorder="1" applyAlignment="1" applyProtection="1">
      <alignment horizontal="center" vertical="center" wrapText="1"/>
      <protection locked="0"/>
    </xf>
    <xf numFmtId="0" fontId="1" fillId="0" borderId="1" xfId="0" applyFont="1" applyBorder="1" applyAlignment="1">
      <alignment horizontal="left" vertical="top" wrapText="1"/>
    </xf>
    <xf numFmtId="0" fontId="3" fillId="0" borderId="50" xfId="0" applyFont="1" applyBorder="1" applyAlignment="1" applyProtection="1">
      <alignment horizontal="center" vertical="center" wrapText="1"/>
      <protection locked="0"/>
    </xf>
    <xf numFmtId="0" fontId="3" fillId="0" borderId="29" xfId="0" applyFont="1" applyBorder="1" applyAlignment="1" applyProtection="1">
      <alignment horizontal="center" vertical="center" wrapText="1"/>
      <protection locked="0"/>
    </xf>
    <xf numFmtId="0" fontId="3" fillId="0" borderId="51" xfId="0" applyFont="1" applyBorder="1" applyAlignment="1" applyProtection="1">
      <alignment horizontal="center" vertical="center" wrapText="1"/>
      <protection locked="0"/>
    </xf>
    <xf numFmtId="0" fontId="1" fillId="0" borderId="18" xfId="0" applyFont="1" applyBorder="1" applyAlignment="1">
      <alignment horizontal="center" vertical="top" wrapText="1"/>
    </xf>
    <xf numFmtId="0" fontId="1" fillId="0" borderId="7" xfId="0" applyFont="1" applyBorder="1" applyAlignment="1">
      <alignment horizontal="center" vertical="top" wrapText="1"/>
    </xf>
    <xf numFmtId="0" fontId="1" fillId="0" borderId="19" xfId="0" applyFont="1" applyBorder="1" applyAlignment="1">
      <alignment horizontal="center" vertical="top" wrapText="1"/>
    </xf>
    <xf numFmtId="0" fontId="1" fillId="0" borderId="44" xfId="0" applyFont="1" applyBorder="1" applyAlignment="1" applyProtection="1">
      <alignment horizontal="center" vertical="top" wrapText="1"/>
      <protection locked="0"/>
    </xf>
    <xf numFmtId="0" fontId="1" fillId="0" borderId="46" xfId="0" applyFont="1" applyBorder="1" applyAlignment="1" applyProtection="1">
      <alignment horizontal="center" vertical="top" wrapText="1"/>
      <protection locked="0"/>
    </xf>
    <xf numFmtId="0" fontId="1" fillId="0" borderId="49" xfId="0" applyFont="1" applyBorder="1" applyAlignment="1" applyProtection="1">
      <alignment horizontal="center" vertical="top" wrapText="1"/>
      <protection locked="0"/>
    </xf>
    <xf numFmtId="0" fontId="1" fillId="0" borderId="21" xfId="0" applyFont="1" applyBorder="1" applyAlignment="1" applyProtection="1">
      <alignment horizontal="center" vertical="top" wrapText="1"/>
      <protection locked="0"/>
    </xf>
    <xf numFmtId="0" fontId="1" fillId="0" borderId="22" xfId="0" applyFont="1" applyBorder="1" applyAlignment="1" applyProtection="1">
      <alignment horizontal="center" vertical="top" wrapText="1"/>
      <protection locked="0"/>
    </xf>
    <xf numFmtId="0" fontId="1" fillId="0" borderId="23" xfId="0" applyFont="1" applyBorder="1" applyAlignment="1" applyProtection="1">
      <alignment horizontal="center" vertical="top" wrapText="1"/>
      <protection locked="0"/>
    </xf>
  </cellXfs>
  <cellStyles count="258">
    <cellStyle name="Followed Hyperlink" xfId="188" builtinId="9" hidden="1"/>
    <cellStyle name="Followed Hyperlink" xfId="92" builtinId="9" hidden="1"/>
    <cellStyle name="Followed Hyperlink" xfId="236" builtinId="9" hidden="1"/>
    <cellStyle name="Followed Hyperlink" xfId="70" builtinId="9" hidden="1"/>
    <cellStyle name="Followed Hyperlink" xfId="156" builtinId="9" hidden="1"/>
    <cellStyle name="Followed Hyperlink" xfId="166" builtinId="9" hidden="1"/>
    <cellStyle name="Followed Hyperlink" xfId="224" builtinId="9" hidden="1"/>
    <cellStyle name="Followed Hyperlink" xfId="100" builtinId="9" hidden="1"/>
    <cellStyle name="Followed Hyperlink" xfId="132" builtinId="9" hidden="1"/>
    <cellStyle name="Followed Hyperlink" xfId="62" builtinId="9" hidden="1"/>
    <cellStyle name="Followed Hyperlink" xfId="134" builtinId="9" hidden="1"/>
    <cellStyle name="Followed Hyperlink" xfId="68" builtinId="9" hidden="1"/>
    <cellStyle name="Followed Hyperlink" xfId="42" builtinId="9" hidden="1"/>
    <cellStyle name="Followed Hyperlink" xfId="196" builtinId="9" hidden="1"/>
    <cellStyle name="Followed Hyperlink" xfId="46" builtinId="9" hidden="1"/>
    <cellStyle name="Followed Hyperlink" xfId="230" builtinId="9" hidden="1"/>
    <cellStyle name="Followed Hyperlink" xfId="36" builtinId="9" hidden="1"/>
    <cellStyle name="Followed Hyperlink" xfId="96" builtinId="9" hidden="1"/>
    <cellStyle name="Followed Hyperlink" xfId="150" builtinId="9" hidden="1"/>
    <cellStyle name="Followed Hyperlink" xfId="104" builtinId="9" hidden="1"/>
    <cellStyle name="Followed Hyperlink" xfId="212" builtinId="9" hidden="1"/>
    <cellStyle name="Followed Hyperlink" xfId="124" builtinId="9" hidden="1"/>
    <cellStyle name="Followed Hyperlink" xfId="130" builtinId="9" hidden="1"/>
    <cellStyle name="Followed Hyperlink" xfId="200" builtinId="9" hidden="1"/>
    <cellStyle name="Followed Hyperlink" xfId="216" builtinId="9" hidden="1"/>
    <cellStyle name="Followed Hyperlink" xfId="102" builtinId="9" hidden="1"/>
    <cellStyle name="Followed Hyperlink" xfId="180" builtinId="9" hidden="1"/>
    <cellStyle name="Followed Hyperlink" xfId="206" builtinId="9" hidden="1"/>
    <cellStyle name="Followed Hyperlink" xfId="162" builtinId="9" hidden="1"/>
    <cellStyle name="Followed Hyperlink" xfId="232" builtinId="9" hidden="1"/>
    <cellStyle name="Followed Hyperlink" xfId="218" builtinId="9" hidden="1"/>
    <cellStyle name="Followed Hyperlink" xfId="114" builtinId="9" hidden="1"/>
    <cellStyle name="Followed Hyperlink" xfId="252" builtinId="9" hidden="1"/>
    <cellStyle name="Followed Hyperlink" xfId="182" builtinId="9" hidden="1"/>
    <cellStyle name="Followed Hyperlink" xfId="94" builtinId="9" hidden="1"/>
    <cellStyle name="Followed Hyperlink" xfId="246" builtinId="9" hidden="1"/>
    <cellStyle name="Followed Hyperlink" xfId="254" builtinId="9" hidden="1"/>
    <cellStyle name="Followed Hyperlink" xfId="234" builtinId="9" hidden="1"/>
    <cellStyle name="Followed Hyperlink" xfId="248" builtinId="9" hidden="1"/>
    <cellStyle name="Followed Hyperlink" xfId="116" builtinId="9" hidden="1"/>
    <cellStyle name="Followed Hyperlink" xfId="240" builtinId="9" hidden="1"/>
    <cellStyle name="Followed Hyperlink" xfId="78" builtinId="9" hidden="1"/>
    <cellStyle name="Followed Hyperlink" xfId="120" builtinId="9" hidden="1"/>
    <cellStyle name="Followed Hyperlink" xfId="214" builtinId="9" hidden="1"/>
    <cellStyle name="Followed Hyperlink" xfId="198" builtinId="9" hidden="1"/>
    <cellStyle name="Followed Hyperlink" xfId="158" builtinId="9" hidden="1"/>
    <cellStyle name="Followed Hyperlink" xfId="170" builtinId="9" hidden="1"/>
    <cellStyle name="Followed Hyperlink" xfId="176" builtinId="9" hidden="1"/>
    <cellStyle name="Followed Hyperlink" xfId="2" builtinId="9" hidden="1"/>
    <cellStyle name="Followed Hyperlink" xfId="126" builtinId="9" hidden="1"/>
    <cellStyle name="Followed Hyperlink" xfId="110" builtinId="9" hidden="1"/>
    <cellStyle name="Followed Hyperlink" xfId="8" builtinId="9" hidden="1"/>
    <cellStyle name="Followed Hyperlink" xfId="60" builtinId="9" hidden="1"/>
    <cellStyle name="Followed Hyperlink" xfId="28" builtinId="9" hidden="1"/>
    <cellStyle name="Followed Hyperlink" xfId="238" builtinId="9" hidden="1"/>
    <cellStyle name="Followed Hyperlink" xfId="154" builtinId="9" hidden="1"/>
    <cellStyle name="Followed Hyperlink" xfId="144" builtinId="9" hidden="1"/>
    <cellStyle name="Followed Hyperlink" xfId="194" builtinId="9" hidden="1"/>
    <cellStyle name="Followed Hyperlink" xfId="222" builtinId="9" hidden="1"/>
    <cellStyle name="Followed Hyperlink" xfId="190" builtinId="9" hidden="1"/>
    <cellStyle name="Followed Hyperlink" xfId="90" builtinId="9" hidden="1"/>
    <cellStyle name="Followed Hyperlink" xfId="122" builtinId="9" hidden="1"/>
    <cellStyle name="Followed Hyperlink" xfId="14" builtinId="9" hidden="1"/>
    <cellStyle name="Followed Hyperlink" xfId="106" builtinId="9" hidden="1"/>
    <cellStyle name="Followed Hyperlink" xfId="186" builtinId="9" hidden="1"/>
    <cellStyle name="Followed Hyperlink" xfId="6" builtinId="9" hidden="1"/>
    <cellStyle name="Followed Hyperlink" xfId="172" builtinId="9" hidden="1"/>
    <cellStyle name="Followed Hyperlink" xfId="64" builtinId="9" hidden="1"/>
    <cellStyle name="Followed Hyperlink" xfId="20" builtinId="9" hidden="1"/>
    <cellStyle name="Followed Hyperlink" xfId="148" builtinId="9" hidden="1"/>
    <cellStyle name="Followed Hyperlink" xfId="244" builtinId="9" hidden="1"/>
    <cellStyle name="Followed Hyperlink" xfId="48" builtinId="9" hidden="1"/>
    <cellStyle name="Followed Hyperlink" xfId="202" builtinId="9" hidden="1"/>
    <cellStyle name="Followed Hyperlink" xfId="4" builtinId="9" hidden="1"/>
    <cellStyle name="Followed Hyperlink" xfId="98" builtinId="9" hidden="1"/>
    <cellStyle name="Followed Hyperlink" xfId="142" builtinId="9" hidden="1"/>
    <cellStyle name="Followed Hyperlink" xfId="72" builtinId="9" hidden="1"/>
    <cellStyle name="Followed Hyperlink" xfId="192" builtinId="9" hidden="1"/>
    <cellStyle name="Followed Hyperlink" xfId="18" builtinId="9" hidden="1"/>
    <cellStyle name="Followed Hyperlink" xfId="220" builtinId="9" hidden="1"/>
    <cellStyle name="Followed Hyperlink" xfId="16" builtinId="9" hidden="1"/>
    <cellStyle name="Followed Hyperlink" xfId="184" builtinId="9" hidden="1"/>
    <cellStyle name="Followed Hyperlink" xfId="84" builtinId="9" hidden="1"/>
    <cellStyle name="Followed Hyperlink" xfId="88" builtinId="9" hidden="1"/>
    <cellStyle name="Followed Hyperlink" xfId="168" builtinId="9" hidden="1"/>
    <cellStyle name="Followed Hyperlink" xfId="178" builtinId="9" hidden="1"/>
    <cellStyle name="Followed Hyperlink" xfId="210" builtinId="9" hidden="1"/>
    <cellStyle name="Followed Hyperlink" xfId="164" builtinId="9" hidden="1"/>
    <cellStyle name="Followed Hyperlink" xfId="226" builtinId="9" hidden="1"/>
    <cellStyle name="Followed Hyperlink" xfId="160" builtinId="9" hidden="1"/>
    <cellStyle name="Followed Hyperlink" xfId="22" builtinId="9" hidden="1"/>
    <cellStyle name="Followed Hyperlink" xfId="256" builtinId="9" hidden="1"/>
    <cellStyle name="Followed Hyperlink" xfId="108" builtinId="9" hidden="1"/>
    <cellStyle name="Followed Hyperlink" xfId="146" builtinId="9" hidden="1"/>
    <cellStyle name="Followed Hyperlink" xfId="10" builtinId="9" hidden="1"/>
    <cellStyle name="Followed Hyperlink" xfId="24" builtinId="9" hidden="1"/>
    <cellStyle name="Followed Hyperlink" xfId="86" builtinId="9" hidden="1"/>
    <cellStyle name="Followed Hyperlink" xfId="76" builtinId="9" hidden="1"/>
    <cellStyle name="Followed Hyperlink" xfId="66" builtinId="9" hidden="1"/>
    <cellStyle name="Followed Hyperlink" xfId="152" builtinId="9" hidden="1"/>
    <cellStyle name="Followed Hyperlink" xfId="250" builtinId="9" hidden="1"/>
    <cellStyle name="Followed Hyperlink" xfId="118" builtinId="9" hidden="1"/>
    <cellStyle name="Followed Hyperlink" xfId="32" builtinId="9" hidden="1"/>
    <cellStyle name="Followed Hyperlink" xfId="74" builtinId="9" hidden="1"/>
    <cellStyle name="Followed Hyperlink" xfId="54" builtinId="9" hidden="1"/>
    <cellStyle name="Followed Hyperlink" xfId="136" builtinId="9" hidden="1"/>
    <cellStyle name="Followed Hyperlink" xfId="34" builtinId="9" hidden="1"/>
    <cellStyle name="Followed Hyperlink" xfId="50" builtinId="9" hidden="1"/>
    <cellStyle name="Followed Hyperlink" xfId="228" builtinId="9" hidden="1"/>
    <cellStyle name="Followed Hyperlink" xfId="40" builtinId="9" hidden="1"/>
    <cellStyle name="Followed Hyperlink" xfId="80" builtinId="9" hidden="1"/>
    <cellStyle name="Followed Hyperlink" xfId="138" builtinId="9" hidden="1"/>
    <cellStyle name="Followed Hyperlink" xfId="174" builtinId="9" hidden="1"/>
    <cellStyle name="Followed Hyperlink" xfId="12" builtinId="9" hidden="1"/>
    <cellStyle name="Followed Hyperlink" xfId="44" builtinId="9" hidden="1"/>
    <cellStyle name="Followed Hyperlink" xfId="208" builtinId="9" hidden="1"/>
    <cellStyle name="Followed Hyperlink" xfId="58" builtinId="9" hidden="1"/>
    <cellStyle name="Followed Hyperlink" xfId="82" builtinId="9" hidden="1"/>
    <cellStyle name="Followed Hyperlink" xfId="204" builtinId="9" hidden="1"/>
    <cellStyle name="Followed Hyperlink" xfId="112" builtinId="9" hidden="1"/>
    <cellStyle name="Followed Hyperlink" xfId="30" builtinId="9" hidden="1"/>
    <cellStyle name="Followed Hyperlink" xfId="26" builtinId="9" hidden="1"/>
    <cellStyle name="Followed Hyperlink" xfId="242" builtinId="9" hidden="1"/>
    <cellStyle name="Followed Hyperlink" xfId="128" builtinId="9" hidden="1"/>
    <cellStyle name="Followed Hyperlink" xfId="38" builtinId="9" hidden="1"/>
    <cellStyle name="Followed Hyperlink" xfId="52" builtinId="9" hidden="1"/>
    <cellStyle name="Followed Hyperlink" xfId="140" builtinId="9" hidden="1"/>
    <cellStyle name="Followed Hyperlink" xfId="56" builtinId="9" hidden="1"/>
    <cellStyle name="Hyperlink" xfId="35" builtinId="8" hidden="1"/>
    <cellStyle name="Hyperlink" xfId="97" builtinId="8" hidden="1"/>
    <cellStyle name="Hyperlink" xfId="107" builtinId="8" hidden="1"/>
    <cellStyle name="Hyperlink" xfId="179" builtinId="8" hidden="1"/>
    <cellStyle name="Hyperlink" xfId="109" builtinId="8" hidden="1"/>
    <cellStyle name="Hyperlink" xfId="123" builtinId="8" hidden="1"/>
    <cellStyle name="Hyperlink" xfId="7" builtinId="8" hidden="1"/>
    <cellStyle name="Hyperlink" xfId="189" builtinId="8" hidden="1"/>
    <cellStyle name="Hyperlink" xfId="225" builtinId="8" hidden="1"/>
    <cellStyle name="Hyperlink" xfId="255" builtinId="8" hidden="1"/>
    <cellStyle name="Hyperlink" xfId="85" builtinId="8" hidden="1"/>
    <cellStyle name="Hyperlink" xfId="163" builtinId="8" hidden="1"/>
    <cellStyle name="Hyperlink" xfId="135" builtinId="8" hidden="1"/>
    <cellStyle name="Hyperlink" xfId="155" builtinId="8" hidden="1"/>
    <cellStyle name="Hyperlink" xfId="145" builtinId="8" hidden="1"/>
    <cellStyle name="Hyperlink" xfId="37" builtinId="8" hidden="1"/>
    <cellStyle name="Hyperlink" xfId="83" builtinId="8" hidden="1"/>
    <cellStyle name="Hyperlink" xfId="139" builtinId="8" hidden="1"/>
    <cellStyle name="Hyperlink" xfId="243" builtinId="8" hidden="1"/>
    <cellStyle name="Hyperlink" xfId="17" builtinId="8" hidden="1"/>
    <cellStyle name="Hyperlink" xfId="93" builtinId="8" hidden="1"/>
    <cellStyle name="Hyperlink" xfId="113" builtinId="8" hidden="1"/>
    <cellStyle name="Hyperlink" xfId="39" builtinId="8" hidden="1"/>
    <cellStyle name="Hyperlink" xfId="23" builtinId="8" hidden="1"/>
    <cellStyle name="Hyperlink" xfId="211" builtinId="8" hidden="1"/>
    <cellStyle name="Hyperlink" xfId="165" builtinId="8" hidden="1"/>
    <cellStyle name="Hyperlink" xfId="59" builtinId="8" hidden="1"/>
    <cellStyle name="Hyperlink" xfId="99" builtinId="8" hidden="1"/>
    <cellStyle name="Hyperlink" xfId="65" builtinId="8" hidden="1"/>
    <cellStyle name="Hyperlink" xfId="253" builtinId="8" hidden="1"/>
    <cellStyle name="Hyperlink" xfId="229" builtinId="8" hidden="1"/>
    <cellStyle name="Hyperlink" xfId="245" builtinId="8" hidden="1"/>
    <cellStyle name="Hyperlink" xfId="219" builtinId="8" hidden="1"/>
    <cellStyle name="Hyperlink" xfId="69" builtinId="8" hidden="1"/>
    <cellStyle name="Hyperlink" xfId="221" builtinId="8" hidden="1"/>
    <cellStyle name="Hyperlink" xfId="11" builtinId="8" hidden="1"/>
    <cellStyle name="Hyperlink" xfId="101" builtinId="8" hidden="1"/>
    <cellStyle name="Hyperlink" xfId="91" builtinId="8" hidden="1"/>
    <cellStyle name="Hyperlink" xfId="9" builtinId="8" hidden="1"/>
    <cellStyle name="Hyperlink" xfId="171" builtinId="8" hidden="1"/>
    <cellStyle name="Hyperlink" xfId="3" builtinId="8" hidden="1"/>
    <cellStyle name="Hyperlink" xfId="183" builtinId="8" hidden="1"/>
    <cellStyle name="Hyperlink" xfId="141" builtinId="8" hidden="1"/>
    <cellStyle name="Hyperlink" xfId="235" builtinId="8" hidden="1"/>
    <cellStyle name="Hyperlink" xfId="251" builtinId="8" hidden="1"/>
    <cellStyle name="Hyperlink" xfId="173" builtinId="8" hidden="1"/>
    <cellStyle name="Hyperlink" xfId="159" builtinId="8" hidden="1"/>
    <cellStyle name="Hyperlink" xfId="197" builtinId="8" hidden="1"/>
    <cellStyle name="Hyperlink" xfId="199" builtinId="8" hidden="1"/>
    <cellStyle name="Hyperlink" xfId="121" builtinId="8" hidden="1"/>
    <cellStyle name="Hyperlink" xfId="13" builtinId="8" hidden="1"/>
    <cellStyle name="Hyperlink" xfId="129" builtinId="8" hidden="1"/>
    <cellStyle name="Hyperlink" xfId="77" builtinId="8" hidden="1"/>
    <cellStyle name="Hyperlink" xfId="161" builtinId="8" hidden="1"/>
    <cellStyle name="Hyperlink" xfId="27" builtinId="8" hidden="1"/>
    <cellStyle name="Hyperlink" xfId="177" builtinId="8" hidden="1"/>
    <cellStyle name="Hyperlink" xfId="157" builtinId="8" hidden="1"/>
    <cellStyle name="Hyperlink" xfId="213" builtinId="8" hidden="1"/>
    <cellStyle name="Hyperlink" xfId="49" builtinId="8" hidden="1"/>
    <cellStyle name="Hyperlink" xfId="31" builtinId="8" hidden="1"/>
    <cellStyle name="Hyperlink" xfId="247" builtinId="8" hidden="1"/>
    <cellStyle name="Hyperlink" xfId="231" builtinId="8" hidden="1"/>
    <cellStyle name="Hyperlink" xfId="185" builtinId="8" hidden="1"/>
    <cellStyle name="Hyperlink" xfId="153" builtinId="8" hidden="1"/>
    <cellStyle name="Hyperlink" xfId="47" builtinId="8" hidden="1"/>
    <cellStyle name="Hyperlink" xfId="125" builtinId="8" hidden="1"/>
    <cellStyle name="Hyperlink" xfId="233" builtinId="8" hidden="1"/>
    <cellStyle name="Hyperlink" xfId="169" builtinId="8" hidden="1"/>
    <cellStyle name="Hyperlink" xfId="193" builtinId="8" hidden="1"/>
    <cellStyle name="Hyperlink" xfId="151" builtinId="8" hidden="1"/>
    <cellStyle name="Hyperlink" xfId="147" builtinId="8" hidden="1"/>
    <cellStyle name="Hyperlink" xfId="191" builtinId="8" hidden="1"/>
    <cellStyle name="Hyperlink" xfId="1" builtinId="8" hidden="1"/>
    <cellStyle name="Hyperlink" xfId="103" builtinId="8" hidden="1"/>
    <cellStyle name="Hyperlink" xfId="127" builtinId="8" hidden="1"/>
    <cellStyle name="Hyperlink" xfId="115" builtinId="8" hidden="1"/>
    <cellStyle name="Hyperlink" xfId="57" builtinId="8" hidden="1"/>
    <cellStyle name="Hyperlink" xfId="131" builtinId="8" hidden="1"/>
    <cellStyle name="Hyperlink" xfId="149" builtinId="8" hidden="1"/>
    <cellStyle name="Hyperlink" xfId="143" builtinId="8" hidden="1"/>
    <cellStyle name="Hyperlink" xfId="55" builtinId="8" hidden="1"/>
    <cellStyle name="Hyperlink" xfId="249" builtinId="8" hidden="1"/>
    <cellStyle name="Hyperlink" xfId="29" builtinId="8" hidden="1"/>
    <cellStyle name="Hyperlink" xfId="89" builtinId="8" hidden="1"/>
    <cellStyle name="Hyperlink" xfId="205" builtinId="8" hidden="1"/>
    <cellStyle name="Hyperlink" xfId="81" builtinId="8" hidden="1"/>
    <cellStyle name="Hyperlink" xfId="79" builtinId="8" hidden="1"/>
    <cellStyle name="Hyperlink" xfId="137" builtinId="8" hidden="1"/>
    <cellStyle name="Hyperlink" xfId="195" builtinId="8" hidden="1"/>
    <cellStyle name="Hyperlink" xfId="5" builtinId="8" hidden="1"/>
    <cellStyle name="Hyperlink" xfId="187" builtinId="8" hidden="1"/>
    <cellStyle name="Hyperlink" xfId="207" builtinId="8" hidden="1"/>
    <cellStyle name="Hyperlink" xfId="53" builtinId="8" hidden="1"/>
    <cellStyle name="Hyperlink" xfId="239" builtinId="8" hidden="1"/>
    <cellStyle name="Hyperlink" xfId="181" builtinId="8" hidden="1"/>
    <cellStyle name="Hyperlink" xfId="45" builtinId="8" hidden="1"/>
    <cellStyle name="Hyperlink" xfId="61" builtinId="8" hidden="1"/>
    <cellStyle name="Hyperlink" xfId="63" builtinId="8" hidden="1"/>
    <cellStyle name="Hyperlink" xfId="67" builtinId="8" hidden="1"/>
    <cellStyle name="Hyperlink" xfId="51" builtinId="8" hidden="1"/>
    <cellStyle name="Hyperlink" xfId="95" builtinId="8" hidden="1"/>
    <cellStyle name="Hyperlink" xfId="237" builtinId="8" hidden="1"/>
    <cellStyle name="Hyperlink" xfId="117" builtinId="8" hidden="1"/>
    <cellStyle name="Hyperlink" xfId="105" builtinId="8" hidden="1"/>
    <cellStyle name="Hyperlink" xfId="71" builtinId="8" hidden="1"/>
    <cellStyle name="Hyperlink" xfId="133" builtinId="8" hidden="1"/>
    <cellStyle name="Hyperlink" xfId="15" builtinId="8" hidden="1"/>
    <cellStyle name="Hyperlink" xfId="111" builtinId="8" hidden="1"/>
    <cellStyle name="Hyperlink" xfId="209" builtinId="8" hidden="1"/>
    <cellStyle name="Hyperlink" xfId="217" builtinId="8" hidden="1"/>
    <cellStyle name="Hyperlink" xfId="241" builtinId="8" hidden="1"/>
    <cellStyle name="Hyperlink" xfId="73" builtinId="8" hidden="1"/>
    <cellStyle name="Hyperlink" xfId="19" builtinId="8" hidden="1"/>
    <cellStyle name="Hyperlink" xfId="223" builtinId="8" hidden="1"/>
    <cellStyle name="Hyperlink" xfId="25" builtinId="8" hidden="1"/>
    <cellStyle name="Hyperlink" xfId="227" builtinId="8" hidden="1"/>
    <cellStyle name="Hyperlink" xfId="167" builtinId="8" hidden="1"/>
    <cellStyle name="Hyperlink" xfId="87" builtinId="8" hidden="1"/>
    <cellStyle name="Hyperlink" xfId="33" builtinId="8" hidden="1"/>
    <cellStyle name="Hyperlink" xfId="201" builtinId="8" hidden="1"/>
    <cellStyle name="Hyperlink" xfId="41" builtinId="8" hidden="1"/>
    <cellStyle name="Hyperlink" xfId="43" builtinId="8" hidden="1"/>
    <cellStyle name="Hyperlink" xfId="215" builtinId="8" hidden="1"/>
    <cellStyle name="Hyperlink" xfId="21" builtinId="8" hidden="1"/>
    <cellStyle name="Hyperlink" xfId="175" builtinId="8" hidden="1"/>
    <cellStyle name="Hyperlink" xfId="119" builtinId="8" hidden="1"/>
    <cellStyle name="Hyperlink" xfId="203" builtinId="8" hidden="1"/>
    <cellStyle name="Hyperlink" xfId="75" builtinId="8" hidden="1"/>
    <cellStyle name="Hyperlink" xfId="257" builtinId="8"/>
    <cellStyle name="Normal" xfId="0" builtinId="0"/>
  </cellStyles>
  <dxfs count="1173">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ill>
        <patternFill>
          <bgColor theme="0" tint="-0.2499465926084170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ill>
        <patternFill>
          <bgColor theme="0" tint="-0.2499465926084170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color auto="1"/>
      </font>
      <fill>
        <patternFill>
          <bgColor theme="0"/>
        </patternFill>
      </fill>
    </dxf>
    <dxf>
      <font>
        <color auto="1"/>
      </font>
      <fill>
        <patternFill>
          <bgColor rgb="FFE5E1E6"/>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ill>
        <patternFill>
          <bgColor theme="1"/>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color theme="0"/>
      </font>
      <fill>
        <patternFill>
          <bgColor theme="0"/>
        </patternFill>
      </fill>
    </dxf>
    <dxf>
      <font>
        <color rgb="FFFFFF99"/>
      </font>
      <fill>
        <patternFill>
          <bgColor rgb="FFFFFF99"/>
        </patternFill>
      </fill>
    </dxf>
    <dxf>
      <font>
        <color theme="0"/>
      </font>
      <fill>
        <patternFill>
          <bgColor theme="0"/>
        </patternFill>
      </fill>
    </dxf>
    <dxf>
      <font>
        <color rgb="FFFFFF99"/>
      </font>
      <fill>
        <patternFill>
          <bgColor rgb="FFFFFF99"/>
        </patternFill>
      </fill>
    </dxf>
    <dxf>
      <font>
        <color theme="0"/>
      </font>
      <fill>
        <patternFill>
          <bgColor theme="0"/>
        </patternFill>
      </fill>
    </dxf>
    <dxf>
      <font>
        <color rgb="FFFFFF99"/>
      </font>
      <fill>
        <patternFill>
          <bgColor rgb="FFFFFF99"/>
        </patternFill>
      </fill>
    </dxf>
    <dxf>
      <font>
        <color rgb="FFFFFF99"/>
      </font>
      <fill>
        <patternFill>
          <bgColor rgb="FFFFFF99"/>
        </patternFill>
      </fill>
    </dxf>
    <dxf>
      <font>
        <color theme="0"/>
      </font>
      <fill>
        <patternFill>
          <bgColor theme="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ill>
        <patternFill>
          <bgColor rgb="FFFFFF99"/>
        </patternFill>
      </fill>
    </dxf>
    <dxf>
      <fill>
        <patternFill>
          <bgColor rgb="FF00B050"/>
        </patternFill>
      </fill>
    </dxf>
    <dxf>
      <font>
        <b/>
        <i val="0"/>
        <condense val="0"/>
        <extend val="0"/>
      </font>
      <fill>
        <patternFill>
          <bgColor indexed="13"/>
        </patternFill>
      </fill>
    </dxf>
    <dxf>
      <font>
        <b/>
        <i val="0"/>
        <condense val="0"/>
        <extend val="0"/>
      </font>
      <fill>
        <patternFill>
          <bgColor indexed="11"/>
        </patternFill>
      </fill>
    </dxf>
    <dxf>
      <font>
        <b/>
        <i val="0"/>
        <condense val="0"/>
        <extend val="0"/>
        <color indexed="9"/>
      </font>
      <fill>
        <patternFill>
          <bgColor indexed="48"/>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00B050"/>
        </patternFill>
      </fill>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border>
    </dxf>
    <dxf>
      <font>
        <b/>
        <i val="0"/>
      </font>
      <fill>
        <patternFill>
          <bgColor rgb="FF00B050"/>
        </patternFill>
      </fill>
    </dxf>
    <dxf>
      <font>
        <b/>
        <i val="0"/>
        <color theme="0"/>
      </font>
      <fill>
        <patternFill>
          <bgColor rgb="FF6CCFF6"/>
        </patternFill>
      </fill>
    </dxf>
    <dxf>
      <font>
        <b/>
        <i val="0"/>
        <color theme="0"/>
      </font>
      <fill>
        <patternFill>
          <bgColor rgb="FFF5821F"/>
        </patternFill>
      </fill>
    </dxf>
    <dxf>
      <font>
        <b/>
        <i val="0"/>
        <color theme="0"/>
      </font>
      <fill>
        <patternFill>
          <bgColor rgb="FFB783BA"/>
        </patternFill>
      </fill>
    </dxf>
    <dxf>
      <font>
        <b/>
        <i val="0"/>
        <color theme="0"/>
      </font>
      <fill>
        <patternFill>
          <bgColor rgb="FFF1666F"/>
        </patternFill>
      </fill>
    </dxf>
    <dxf>
      <font>
        <b/>
        <i val="0"/>
        <color theme="0"/>
      </font>
      <fill>
        <patternFill>
          <bgColor rgb="FF70C165"/>
        </patternFill>
      </fill>
    </dxf>
    <dxf>
      <font>
        <b val="0"/>
        <i val="0"/>
      </font>
      <fill>
        <patternFill>
          <bgColor rgb="FFFFFF00"/>
        </patternFill>
      </fill>
    </dxf>
  </dxfs>
  <tableStyles count="0" defaultTableStyle="TableStyleMedium9" defaultPivotStyle="PivotStyleMedium4"/>
  <colors>
    <mruColors>
      <color rgb="FF00FF00"/>
      <color rgb="FFB11116"/>
      <color rgb="FFE5E1E6"/>
      <color rgb="FFFFFFCC"/>
      <color rgb="FF009999"/>
      <color rgb="FFFFC000"/>
      <color rgb="FF00B050"/>
      <color rgb="FF00B0F0"/>
      <color rgb="FFE36C09"/>
      <color rgb="FFB1A0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jp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jpg"/><Relationship Id="rId2" Type="http://schemas.openxmlformats.org/officeDocument/2006/relationships/image" Target="../media/image11.svg"/><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xdr:twoCellAnchor>
    <xdr:from>
      <xdr:col>19</xdr:col>
      <xdr:colOff>582084</xdr:colOff>
      <xdr:row>66</xdr:row>
      <xdr:rowOff>111126</xdr:rowOff>
    </xdr:from>
    <xdr:to>
      <xdr:col>24</xdr:col>
      <xdr:colOff>513291</xdr:colOff>
      <xdr:row>67</xdr:row>
      <xdr:rowOff>222250</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a:off x="11181292" y="22611293"/>
          <a:ext cx="2973916" cy="613832"/>
        </a:xfrm>
        <a:prstGeom prst="rect">
          <a:avLst/>
        </a:prstGeom>
        <a:solidFill>
          <a:schemeClr val="accent1">
            <a:tint val="100000"/>
            <a:shade val="100000"/>
            <a:satMod val="13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marL="0" indent="0" algn="l"/>
          <a:endParaRPr lang="en-GB" sz="1100">
            <a:solidFill>
              <a:schemeClr val="lt1"/>
            </a:solidFill>
            <a:latin typeface="+mn-lt"/>
            <a:ea typeface="+mn-ea"/>
            <a:cs typeface="+mn-cs"/>
          </a:endParaRPr>
        </a:p>
      </xdr:txBody>
    </xdr:sp>
    <xdr:clientData/>
  </xdr:twoCellAnchor>
  <xdr:twoCellAnchor editAs="oneCell">
    <xdr:from>
      <xdr:col>1</xdr:col>
      <xdr:colOff>50800</xdr:colOff>
      <xdr:row>1</xdr:row>
      <xdr:rowOff>57150</xdr:rowOff>
    </xdr:from>
    <xdr:to>
      <xdr:col>8</xdr:col>
      <xdr:colOff>252514</xdr:colOff>
      <xdr:row>11</xdr:row>
      <xdr:rowOff>95250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7800" y="184150"/>
          <a:ext cx="3986314" cy="1625600"/>
        </a:xfrm>
        <a:prstGeom prst="rect">
          <a:avLst/>
        </a:prstGeom>
      </xdr:spPr>
    </xdr:pic>
    <xdr:clientData/>
  </xdr:twoCellAnchor>
  <xdr:twoCellAnchor>
    <xdr:from>
      <xdr:col>8</xdr:col>
      <xdr:colOff>508000</xdr:colOff>
      <xdr:row>4</xdr:row>
      <xdr:rowOff>127000</xdr:rowOff>
    </xdr:from>
    <xdr:to>
      <xdr:col>14</xdr:col>
      <xdr:colOff>447218</xdr:colOff>
      <xdr:row>11</xdr:row>
      <xdr:rowOff>63846</xdr:rowOff>
    </xdr:to>
    <xdr:grpSp>
      <xdr:nvGrpSpPr>
        <xdr:cNvPr id="6" name="Group 5">
          <a:extLst>
            <a:ext uri="{FF2B5EF4-FFF2-40B4-BE49-F238E27FC236}">
              <a16:creationId xmlns:a16="http://schemas.microsoft.com/office/drawing/2014/main" id="{00000000-0008-0000-0100-000006000000}"/>
            </a:ext>
          </a:extLst>
        </xdr:cNvPr>
        <xdr:cNvGrpSpPr/>
      </xdr:nvGrpSpPr>
      <xdr:grpSpPr>
        <a:xfrm>
          <a:off x="4429125" y="730250"/>
          <a:ext cx="3606343" cy="1048096"/>
          <a:chOff x="4286250" y="844550"/>
          <a:chExt cx="3596818" cy="1048096"/>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286250" y="844550"/>
            <a:ext cx="3596818"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solidFill>
                  <a:schemeClr val="bg1"/>
                </a:solidFill>
              </a:rPr>
              <a:t>MDD Appraisal Tool</a:t>
            </a:r>
          </a:p>
        </xdr:txBody>
      </xdr:sp>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286250" y="1322432"/>
            <a:ext cx="1551963" cy="3494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800" b="1">
                <a:solidFill>
                  <a:schemeClr val="bg1"/>
                </a:solidFill>
              </a:rPr>
              <a:t>CMMI V3.0.01</a:t>
            </a:r>
          </a:p>
        </xdr:txBody>
      </xdr: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286250" y="1581150"/>
            <a:ext cx="26056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400" b="0">
                <a:solidFill>
                  <a:schemeClr val="bg1"/>
                </a:solidFill>
              </a:rPr>
              <a:t>(c) 2024 ISACA All rights reserved</a:t>
            </a:r>
          </a:p>
        </xdr:txBody>
      </xdr:sp>
    </xdr:grpSp>
    <xdr:clientData/>
  </xdr:twoCellAnchor>
  <xdr:twoCellAnchor editAs="oneCell">
    <xdr:from>
      <xdr:col>13</xdr:col>
      <xdr:colOff>451126</xdr:colOff>
      <xdr:row>41</xdr:row>
      <xdr:rowOff>57150</xdr:rowOff>
    </xdr:from>
    <xdr:to>
      <xdr:col>24</xdr:col>
      <xdr:colOff>596900</xdr:colOff>
      <xdr:row>45</xdr:row>
      <xdr:rowOff>122766</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0726" y="12858750"/>
          <a:ext cx="6851374" cy="3581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254000</xdr:colOff>
      <xdr:row>52</xdr:row>
      <xdr:rowOff>10211</xdr:rowOff>
    </xdr:from>
    <xdr:to>
      <xdr:col>24</xdr:col>
      <xdr:colOff>586892</xdr:colOff>
      <xdr:row>58</xdr:row>
      <xdr:rowOff>133350</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7231063" y="19314211"/>
          <a:ext cx="7055954" cy="2940952"/>
          <a:chOff x="4165600" y="18406161"/>
          <a:chExt cx="7038492" cy="1951938"/>
        </a:xfrm>
      </xdr:grpSpPr>
      <xdr:sp macro="" textlink="">
        <xdr:nvSpPr>
          <xdr:cNvPr id="9" name="Rectangle 8">
            <a:extLst>
              <a:ext uri="{FF2B5EF4-FFF2-40B4-BE49-F238E27FC236}">
                <a16:creationId xmlns:a16="http://schemas.microsoft.com/office/drawing/2014/main" id="{00000000-0008-0000-0100-000009000000}"/>
              </a:ext>
            </a:extLst>
          </xdr:cNvPr>
          <xdr:cNvSpPr/>
        </xdr:nvSpPr>
        <xdr:spPr>
          <a:xfrm>
            <a:off x="4165600" y="18406161"/>
            <a:ext cx="7038000" cy="19512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65600" y="18406161"/>
            <a:ext cx="7038492" cy="1951938"/>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20</xdr:col>
      <xdr:colOff>50800</xdr:colOff>
      <xdr:row>66</xdr:row>
      <xdr:rowOff>184150</xdr:rowOff>
    </xdr:from>
    <xdr:to>
      <xdr:col>24</xdr:col>
      <xdr:colOff>431945</xdr:colOff>
      <xdr:row>67</xdr:row>
      <xdr:rowOff>139723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
        <a:stretch>
          <a:fillRect/>
        </a:stretch>
      </xdr:blipFill>
      <xdr:spPr>
        <a:xfrm>
          <a:off x="11277600" y="21805900"/>
          <a:ext cx="2819545" cy="457223"/>
        </a:xfrm>
        <a:prstGeom prst="rect">
          <a:avLst/>
        </a:prstGeom>
      </xdr:spPr>
    </xdr:pic>
    <xdr:clientData/>
  </xdr:twoCellAnchor>
  <xdr:twoCellAnchor>
    <xdr:from>
      <xdr:col>2</xdr:col>
      <xdr:colOff>96126</xdr:colOff>
      <xdr:row>108</xdr:row>
      <xdr:rowOff>656296</xdr:rowOff>
    </xdr:from>
    <xdr:to>
      <xdr:col>24</xdr:col>
      <xdr:colOff>458076</xdr:colOff>
      <xdr:row>127</xdr:row>
      <xdr:rowOff>43769</xdr:rowOff>
    </xdr:to>
    <xdr:grpSp>
      <xdr:nvGrpSpPr>
        <xdr:cNvPr id="54" name="Group 53">
          <a:extLst>
            <a:ext uri="{FF2B5EF4-FFF2-40B4-BE49-F238E27FC236}">
              <a16:creationId xmlns:a16="http://schemas.microsoft.com/office/drawing/2014/main" id="{00000000-0008-0000-0100-000036000000}"/>
            </a:ext>
          </a:extLst>
        </xdr:cNvPr>
        <xdr:cNvGrpSpPr/>
      </xdr:nvGrpSpPr>
      <xdr:grpSpPr>
        <a:xfrm>
          <a:off x="350126" y="40685109"/>
          <a:ext cx="13808075" cy="3514973"/>
          <a:chOff x="323850" y="32642825"/>
          <a:chExt cx="13773150" cy="3515017"/>
        </a:xfrm>
      </xdr:grpSpPr>
      <xdr:grpSp>
        <xdr:nvGrpSpPr>
          <xdr:cNvPr id="29" name="Group 28">
            <a:extLst>
              <a:ext uri="{FF2B5EF4-FFF2-40B4-BE49-F238E27FC236}">
                <a16:creationId xmlns:a16="http://schemas.microsoft.com/office/drawing/2014/main" id="{00000000-0008-0000-0100-00001D000000}"/>
              </a:ext>
            </a:extLst>
          </xdr:cNvPr>
          <xdr:cNvGrpSpPr/>
        </xdr:nvGrpSpPr>
        <xdr:grpSpPr>
          <a:xfrm>
            <a:off x="2609850" y="32753304"/>
            <a:ext cx="11487150" cy="3070900"/>
            <a:chOff x="2609850" y="32753304"/>
            <a:chExt cx="11487150" cy="3070900"/>
          </a:xfrm>
        </xdr:grpSpPr>
        <xdr:grpSp>
          <xdr:nvGrpSpPr>
            <xdr:cNvPr id="18" name="Group 17">
              <a:extLst>
                <a:ext uri="{FF2B5EF4-FFF2-40B4-BE49-F238E27FC236}">
                  <a16:creationId xmlns:a16="http://schemas.microsoft.com/office/drawing/2014/main" id="{00000000-0008-0000-0100-000012000000}"/>
                </a:ext>
              </a:extLst>
            </xdr:cNvPr>
            <xdr:cNvGrpSpPr/>
          </xdr:nvGrpSpPr>
          <xdr:grpSpPr>
            <a:xfrm>
              <a:off x="2914650" y="32753304"/>
              <a:ext cx="11182350" cy="3070900"/>
              <a:chOff x="1346200" y="28619946"/>
              <a:chExt cx="11182350" cy="2460803"/>
            </a:xfrm>
          </xdr:grpSpPr>
          <xdr:sp macro="" textlink="">
            <xdr:nvSpPr>
              <xdr:cNvPr id="14" name="Rectangle 13">
                <a:extLst>
                  <a:ext uri="{FF2B5EF4-FFF2-40B4-BE49-F238E27FC236}">
                    <a16:creationId xmlns:a16="http://schemas.microsoft.com/office/drawing/2014/main" id="{00000000-0008-0000-0100-00000E000000}"/>
                  </a:ext>
                </a:extLst>
              </xdr:cNvPr>
              <xdr:cNvSpPr/>
            </xdr:nvSpPr>
            <xdr:spPr>
              <a:xfrm>
                <a:off x="1346575" y="28621949"/>
                <a:ext cx="11181600" cy="24588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5"/>
              <a:srcRect/>
              <a:stretch/>
            </xdr:blipFill>
            <xdr:spPr bwMode="auto">
              <a:xfrm>
                <a:off x="1346200" y="28619946"/>
                <a:ext cx="11182350" cy="2457715"/>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28" name="Group 27">
              <a:extLst>
                <a:ext uri="{FF2B5EF4-FFF2-40B4-BE49-F238E27FC236}">
                  <a16:creationId xmlns:a16="http://schemas.microsoft.com/office/drawing/2014/main" id="{00000000-0008-0000-0100-00001C000000}"/>
                </a:ext>
              </a:extLst>
            </xdr:cNvPr>
            <xdr:cNvGrpSpPr/>
          </xdr:nvGrpSpPr>
          <xdr:grpSpPr>
            <a:xfrm>
              <a:off x="2609850" y="32966676"/>
              <a:ext cx="1311737" cy="2810563"/>
              <a:chOff x="2609850" y="32966676"/>
              <a:chExt cx="1311737" cy="2810563"/>
            </a:xfrm>
          </xdr:grpSpPr>
          <xdr:cxnSp macro="">
            <xdr:nvCxnSpPr>
              <xdr:cNvPr id="22" name="Straight Arrow Connector 21">
                <a:extLst>
                  <a:ext uri="{FF2B5EF4-FFF2-40B4-BE49-F238E27FC236}">
                    <a16:creationId xmlns:a16="http://schemas.microsoft.com/office/drawing/2014/main" id="{00000000-0008-0000-0100-000016000000}"/>
                  </a:ext>
                </a:extLst>
              </xdr:cNvPr>
              <xdr:cNvCxnSpPr>
                <a:stCxn id="31" idx="3"/>
              </xdr:cNvCxnSpPr>
            </xdr:nvCxnSpPr>
            <xdr:spPr>
              <a:xfrm>
                <a:off x="2620363" y="32966676"/>
                <a:ext cx="1257160" cy="221991"/>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xnSp macro="">
            <xdr:nvCxnSpPr>
              <xdr:cNvPr id="25" name="Straight Arrow Connector 24">
                <a:extLst>
                  <a:ext uri="{FF2B5EF4-FFF2-40B4-BE49-F238E27FC236}">
                    <a16:creationId xmlns:a16="http://schemas.microsoft.com/office/drawing/2014/main" id="{00000000-0008-0000-0100-000019000000}"/>
                  </a:ext>
                </a:extLst>
              </xdr:cNvPr>
              <xdr:cNvCxnSpPr>
                <a:stCxn id="43" idx="3"/>
              </xdr:cNvCxnSpPr>
            </xdr:nvCxnSpPr>
            <xdr:spPr>
              <a:xfrm flipV="1">
                <a:off x="2612037" y="34182768"/>
                <a:ext cx="1248134" cy="167658"/>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xnSp macro="">
            <xdr:nvCxnSpPr>
              <xdr:cNvPr id="26" name="Straight Arrow Connector 25">
                <a:extLst>
                  <a:ext uri="{FF2B5EF4-FFF2-40B4-BE49-F238E27FC236}">
                    <a16:creationId xmlns:a16="http://schemas.microsoft.com/office/drawing/2014/main" id="{00000000-0008-0000-0100-00001A000000}"/>
                  </a:ext>
                </a:extLst>
              </xdr:cNvPr>
              <xdr:cNvCxnSpPr>
                <a:stCxn id="37" idx="3"/>
              </xdr:cNvCxnSpPr>
            </xdr:nvCxnSpPr>
            <xdr:spPr>
              <a:xfrm>
                <a:off x="2609850" y="33675720"/>
                <a:ext cx="1250321" cy="430664"/>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xnSp macro="">
            <xdr:nvCxnSpPr>
              <xdr:cNvPr id="27" name="Straight Arrow Connector 26">
                <a:extLst>
                  <a:ext uri="{FF2B5EF4-FFF2-40B4-BE49-F238E27FC236}">
                    <a16:creationId xmlns:a16="http://schemas.microsoft.com/office/drawing/2014/main" id="{00000000-0008-0000-0100-00001B000000}"/>
                  </a:ext>
                </a:extLst>
              </xdr:cNvPr>
              <xdr:cNvCxnSpPr>
                <a:stCxn id="49" idx="3"/>
              </xdr:cNvCxnSpPr>
            </xdr:nvCxnSpPr>
            <xdr:spPr>
              <a:xfrm flipV="1">
                <a:off x="2622549" y="35479756"/>
                <a:ext cx="1299038" cy="297483"/>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grpSp>
      </xdr:grpSp>
      <xdr:grpSp>
        <xdr:nvGrpSpPr>
          <xdr:cNvPr id="35" name="Group 34">
            <a:extLst>
              <a:ext uri="{FF2B5EF4-FFF2-40B4-BE49-F238E27FC236}">
                <a16:creationId xmlns:a16="http://schemas.microsoft.com/office/drawing/2014/main" id="{00000000-0008-0000-0100-000023000000}"/>
              </a:ext>
            </a:extLst>
          </xdr:cNvPr>
          <xdr:cNvGrpSpPr/>
        </xdr:nvGrpSpPr>
        <xdr:grpSpPr>
          <a:xfrm>
            <a:off x="334363" y="32642825"/>
            <a:ext cx="2286000" cy="651354"/>
            <a:chOff x="264513" y="33468325"/>
            <a:chExt cx="2286000" cy="651354"/>
          </a:xfrm>
        </xdr:grpSpPr>
        <xdr:sp macro=""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264513" y="33468325"/>
              <a:ext cx="2286000" cy="647700"/>
            </a:xfrm>
            <a:prstGeom prst="roundRect">
              <a:avLst/>
            </a:prstGeom>
          </xdr:spPr>
          <xdr:style>
            <a:lnRef idx="1">
              <a:schemeClr val="accent3"/>
            </a:lnRef>
            <a:fillRef idx="3">
              <a:schemeClr val="accent3"/>
            </a:fillRef>
            <a:effectRef idx="2">
              <a:schemeClr val="accent3"/>
            </a:effectRef>
            <a:fontRef idx="minor">
              <a:schemeClr val="lt1"/>
            </a:fontRef>
          </xdr:style>
          <xdr:txBody>
            <a:bodyPr rtlCol="0" anchor="ctr"/>
            <a:lstStyle/>
            <a:p>
              <a:pPr algn="l"/>
              <a:endParaRPr lang="en-GB" sz="1100"/>
            </a:p>
          </xdr:txBody>
        </xdr:sp>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299444" y="33517207"/>
              <a:ext cx="1492653" cy="6024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Sufficient Artifacts</a:t>
              </a:r>
            </a:p>
            <a:p>
              <a:r>
                <a:rPr lang="en-GB" sz="1000"/>
                <a:t>Appropriate Affirmations</a:t>
              </a:r>
            </a:p>
            <a:p>
              <a:r>
                <a:rPr lang="en-GB" sz="1000"/>
                <a:t>No Weaknesses</a:t>
              </a:r>
            </a:p>
          </xdr:txBody>
        </xdr:sp>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708895" y="33477083"/>
              <a:ext cx="685056" cy="248756"/>
            </a:xfrm>
            <a:prstGeom prst="rect">
              <a:avLst/>
            </a:prstGeom>
            <a:solidFill>
              <a:srgbClr val="00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"FM" </a:t>
              </a:r>
            </a:p>
          </xdr:txBody>
        </xdr:sp>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1698383" y="33845393"/>
              <a:ext cx="695568" cy="262375"/>
            </a:xfrm>
            <a:prstGeom prst="rect">
              <a:avLst/>
            </a:prstGeom>
            <a:solidFill>
              <a:srgbClr val="00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"L" </a:t>
              </a:r>
            </a:p>
          </xdr:txBody>
        </xdr:sp>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1899079" y="33645200"/>
              <a:ext cx="297004" cy="248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nvGrpSpPr>
          <xdr:cNvPr id="36" name="Group 35">
            <a:extLst>
              <a:ext uri="{FF2B5EF4-FFF2-40B4-BE49-F238E27FC236}">
                <a16:creationId xmlns:a16="http://schemas.microsoft.com/office/drawing/2014/main" id="{00000000-0008-0000-0100-000024000000}"/>
              </a:ext>
            </a:extLst>
          </xdr:cNvPr>
          <xdr:cNvGrpSpPr/>
        </xdr:nvGrpSpPr>
        <xdr:grpSpPr>
          <a:xfrm>
            <a:off x="323850" y="33351870"/>
            <a:ext cx="2286000" cy="647701"/>
            <a:chOff x="254000" y="33326470"/>
            <a:chExt cx="2286000" cy="647701"/>
          </a:xfrm>
        </xdr:grpSpPr>
        <xdr:sp macro="" textlink="">
          <xdr:nvSpPr>
            <xdr:cNvPr id="37" name="Rectangle: Rounded Corners 36">
              <a:extLst>
                <a:ext uri="{FF2B5EF4-FFF2-40B4-BE49-F238E27FC236}">
                  <a16:creationId xmlns:a16="http://schemas.microsoft.com/office/drawing/2014/main" id="{00000000-0008-0000-0100-000025000000}"/>
                </a:ext>
              </a:extLst>
            </xdr:cNvPr>
            <xdr:cNvSpPr/>
          </xdr:nvSpPr>
          <xdr:spPr>
            <a:xfrm>
              <a:off x="254000" y="33326470"/>
              <a:ext cx="2286000" cy="64770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l"/>
              <a:endParaRPr lang="en-GB" sz="1100"/>
            </a:p>
          </xdr:txBody>
        </xdr:sp>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300453" y="33374374"/>
              <a:ext cx="1492653" cy="591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Insufficient Artifacts</a:t>
              </a:r>
            </a:p>
            <a:p>
              <a:r>
                <a:rPr lang="en-GB" sz="1000"/>
                <a:t>Appropriate Affirmations</a:t>
              </a:r>
            </a:p>
            <a:p>
              <a:pPr marL="0" marR="0" lvl="0" indent="0" defTabSz="914400" eaLnBrk="1" fontAlgn="auto" latinLnBrk="0" hangingPunct="1">
                <a:lnSpc>
                  <a:spcPct val="100000"/>
                </a:lnSpc>
                <a:spcBef>
                  <a:spcPts val="0"/>
                </a:spcBef>
                <a:spcAft>
                  <a:spcPts val="0"/>
                </a:spcAft>
                <a:buClrTx/>
                <a:buSzTx/>
                <a:buFontTx/>
                <a:buNone/>
                <a:tabLst/>
                <a:defRPr/>
              </a:pPr>
              <a:r>
                <a:rPr lang="en-GB" sz="1000">
                  <a:solidFill>
                    <a:schemeClr val="tx1"/>
                  </a:solidFill>
                  <a:effectLst/>
                  <a:latin typeface="+mn-lt"/>
                  <a:ea typeface="+mn-ea"/>
                  <a:cs typeface="+mn-cs"/>
                </a:rPr>
                <a:t>Identified</a:t>
              </a:r>
              <a:r>
                <a:rPr lang="en-GB" sz="1000" baseline="0">
                  <a:solidFill>
                    <a:schemeClr val="tx1"/>
                  </a:solidFill>
                  <a:effectLst/>
                  <a:latin typeface="+mn-lt"/>
                  <a:ea typeface="+mn-ea"/>
                  <a:cs typeface="+mn-cs"/>
                </a:rPr>
                <a:t> </a:t>
              </a:r>
              <a:r>
                <a:rPr lang="en-GB" sz="1000">
                  <a:solidFill>
                    <a:schemeClr val="tx1"/>
                  </a:solidFill>
                  <a:effectLst/>
                  <a:latin typeface="+mn-lt"/>
                  <a:ea typeface="+mn-ea"/>
                  <a:cs typeface="+mn-cs"/>
                </a:rPr>
                <a:t>Weaknesses</a:t>
              </a:r>
              <a:endParaRPr lang="en-US" sz="1000">
                <a:effectLst/>
              </a:endParaRPr>
            </a:p>
            <a:p>
              <a:endParaRPr lang="en-GB" sz="1000"/>
            </a:p>
          </xdr:txBody>
        </xdr:sp>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1719408" y="33384605"/>
              <a:ext cx="674543" cy="216256"/>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900" b="1"/>
                <a:t>"PM" </a:t>
              </a:r>
            </a:p>
          </xdr:txBody>
        </xdr:sp>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1719408" y="33752907"/>
              <a:ext cx="674543" cy="218963"/>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"H" </a:t>
              </a:r>
            </a:p>
          </xdr:txBody>
        </xdr:sp>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1909591" y="33563638"/>
              <a:ext cx="297004" cy="2488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nvGrpSpPr>
          <xdr:cNvPr id="42" name="Group 41">
            <a:extLst>
              <a:ext uri="{FF2B5EF4-FFF2-40B4-BE49-F238E27FC236}">
                <a16:creationId xmlns:a16="http://schemas.microsoft.com/office/drawing/2014/main" id="{00000000-0008-0000-0100-00002A000000}"/>
              </a:ext>
            </a:extLst>
          </xdr:cNvPr>
          <xdr:cNvGrpSpPr/>
        </xdr:nvGrpSpPr>
        <xdr:grpSpPr>
          <a:xfrm>
            <a:off x="326038" y="34026575"/>
            <a:ext cx="2286000" cy="756378"/>
            <a:chOff x="243488" y="33239175"/>
            <a:chExt cx="2286000" cy="756378"/>
          </a:xfrm>
        </xdr:grpSpPr>
        <xdr:sp macro="" textlink="">
          <xdr:nvSpPr>
            <xdr:cNvPr id="43" name="Rectangle: Rounded Corners 42">
              <a:extLst>
                <a:ext uri="{FF2B5EF4-FFF2-40B4-BE49-F238E27FC236}">
                  <a16:creationId xmlns:a16="http://schemas.microsoft.com/office/drawing/2014/main" id="{00000000-0008-0000-0100-00002B000000}"/>
                </a:ext>
              </a:extLst>
            </xdr:cNvPr>
            <xdr:cNvSpPr/>
          </xdr:nvSpPr>
          <xdr:spPr>
            <a:xfrm>
              <a:off x="243488" y="33239175"/>
              <a:ext cx="2286000" cy="64770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l"/>
              <a:endParaRPr lang="en-GB" sz="1100"/>
            </a:p>
          </xdr:txBody>
        </xdr:sp>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292101" y="33292811"/>
              <a:ext cx="1456937" cy="7027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Sufficient Artifacts</a:t>
              </a:r>
            </a:p>
            <a:p>
              <a:r>
                <a:rPr lang="en-GB" sz="1000"/>
                <a:t>Inadequate Affirmations</a:t>
              </a:r>
            </a:p>
            <a:p>
              <a:pPr marL="0" marR="0" lvl="0" indent="0" defTabSz="914400" eaLnBrk="1" fontAlgn="auto" latinLnBrk="0" hangingPunct="1">
                <a:lnSpc>
                  <a:spcPct val="100000"/>
                </a:lnSpc>
                <a:spcBef>
                  <a:spcPts val="0"/>
                </a:spcBef>
                <a:spcAft>
                  <a:spcPts val="0"/>
                </a:spcAft>
                <a:buClrTx/>
                <a:buSzTx/>
                <a:buFontTx/>
                <a:buNone/>
                <a:tabLst/>
                <a:defRPr/>
              </a:pPr>
              <a:r>
                <a:rPr lang="en-GB" sz="1000">
                  <a:solidFill>
                    <a:schemeClr val="tx1"/>
                  </a:solidFill>
                  <a:effectLst/>
                  <a:latin typeface="+mn-lt"/>
                  <a:ea typeface="+mn-ea"/>
                  <a:cs typeface="+mn-cs"/>
                </a:rPr>
                <a:t>Identified</a:t>
              </a:r>
              <a:r>
                <a:rPr lang="en-GB" sz="1000" baseline="0">
                  <a:solidFill>
                    <a:schemeClr val="tx1"/>
                  </a:solidFill>
                  <a:effectLst/>
                  <a:latin typeface="+mn-lt"/>
                  <a:ea typeface="+mn-ea"/>
                  <a:cs typeface="+mn-cs"/>
                </a:rPr>
                <a:t> </a:t>
              </a:r>
              <a:r>
                <a:rPr lang="en-GB" sz="1000">
                  <a:solidFill>
                    <a:schemeClr val="tx1"/>
                  </a:solidFill>
                  <a:effectLst/>
                  <a:latin typeface="+mn-lt"/>
                  <a:ea typeface="+mn-ea"/>
                  <a:cs typeface="+mn-cs"/>
                </a:rPr>
                <a:t>Weaknesses</a:t>
              </a:r>
              <a:endParaRPr lang="en-US" sz="1000">
                <a:effectLst/>
              </a:endParaRPr>
            </a:p>
            <a:p>
              <a:endParaRPr lang="en-GB" sz="1000"/>
            </a:p>
          </xdr:txBody>
        </xdr:sp>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1696195" y="33253661"/>
              <a:ext cx="697756" cy="239919"/>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900" b="1"/>
                <a:t>"PM" </a:t>
              </a:r>
            </a:p>
          </xdr:txBody>
        </xdr:sp>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1706708" y="33621951"/>
              <a:ext cx="687243" cy="231714"/>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"H" </a:t>
              </a:r>
            </a:p>
          </xdr:txBody>
        </xdr:sp>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1899079" y="33421803"/>
              <a:ext cx="297004" cy="248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nvGrpSpPr>
          <xdr:cNvPr id="48" name="Group 47">
            <a:extLst>
              <a:ext uri="{FF2B5EF4-FFF2-40B4-BE49-F238E27FC236}">
                <a16:creationId xmlns:a16="http://schemas.microsoft.com/office/drawing/2014/main" id="{00000000-0008-0000-0100-000030000000}"/>
              </a:ext>
            </a:extLst>
          </xdr:cNvPr>
          <xdr:cNvGrpSpPr/>
        </xdr:nvGrpSpPr>
        <xdr:grpSpPr>
          <a:xfrm>
            <a:off x="336550" y="35453389"/>
            <a:ext cx="2286000" cy="704453"/>
            <a:chOff x="254000" y="33948439"/>
            <a:chExt cx="2286000" cy="704453"/>
          </a:xfrm>
        </xdr:grpSpPr>
        <xdr:sp macro="" textlink="">
          <xdr:nvSpPr>
            <xdr:cNvPr id="49" name="Rectangle: Rounded Corners 48">
              <a:extLst>
                <a:ext uri="{FF2B5EF4-FFF2-40B4-BE49-F238E27FC236}">
                  <a16:creationId xmlns:a16="http://schemas.microsoft.com/office/drawing/2014/main" id="{00000000-0008-0000-0100-000031000000}"/>
                </a:ext>
              </a:extLst>
            </xdr:cNvPr>
            <xdr:cNvSpPr/>
          </xdr:nvSpPr>
          <xdr:spPr>
            <a:xfrm>
              <a:off x="254000" y="33948439"/>
              <a:ext cx="2286000" cy="647700"/>
            </a:xfrm>
            <a:prstGeom prst="roundRect">
              <a:avLst/>
            </a:prstGeom>
            <a:gradFill>
              <a:gsLst>
                <a:gs pos="0">
                  <a:srgbClr val="FFFF00"/>
                </a:gs>
                <a:gs pos="100000">
                  <a:srgbClr val="FFFFCC"/>
                </a:gs>
              </a:gsLst>
            </a:gradFill>
          </xdr:spPr>
          <xdr:style>
            <a:lnRef idx="1">
              <a:schemeClr val="accent3"/>
            </a:lnRef>
            <a:fillRef idx="3">
              <a:schemeClr val="accent3"/>
            </a:fillRef>
            <a:effectRef idx="2">
              <a:schemeClr val="accent3"/>
            </a:effectRef>
            <a:fontRef idx="minor">
              <a:schemeClr val="lt1"/>
            </a:fontRef>
          </xdr:style>
          <xdr:txBody>
            <a:bodyPr rtlCol="0" anchor="ctr"/>
            <a:lstStyle/>
            <a:p>
              <a:pPr algn="l"/>
              <a:endParaRPr lang="en-GB" sz="1100"/>
            </a:p>
          </xdr:txBody>
        </xdr:sp>
        <xdr:sp macro="" textlink="">
          <xdr:nvSpPr>
            <xdr:cNvPr id="50" name="TextBox 49">
              <a:extLst>
                <a:ext uri="{FF2B5EF4-FFF2-40B4-BE49-F238E27FC236}">
                  <a16:creationId xmlns:a16="http://schemas.microsoft.com/office/drawing/2014/main" id="{00000000-0008-0000-0100-000032000000}"/>
                </a:ext>
              </a:extLst>
            </xdr:cNvPr>
            <xdr:cNvSpPr txBox="1"/>
          </xdr:nvSpPr>
          <xdr:spPr>
            <a:xfrm>
              <a:off x="292100" y="33991348"/>
              <a:ext cx="1492653" cy="6615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Sufficient Artifacts</a:t>
              </a:r>
            </a:p>
            <a:p>
              <a:r>
                <a:rPr lang="en-GB" sz="1000"/>
                <a:t>Appropriate Affirmations</a:t>
              </a:r>
            </a:p>
            <a:p>
              <a:r>
                <a:rPr lang="en-GB" sz="1000"/>
                <a:t>Identified</a:t>
              </a:r>
              <a:r>
                <a:rPr lang="en-GB" sz="1000" baseline="0"/>
                <a:t> </a:t>
              </a:r>
              <a:r>
                <a:rPr lang="en-GB" sz="1000"/>
                <a:t>Weaknesses</a:t>
              </a:r>
            </a:p>
          </xdr:txBody>
        </xdr:sp>
        <xdr:sp macro="" textlink="">
          <xdr:nvSpPr>
            <xdr:cNvPr id="51" name="TextBox 50">
              <a:extLst>
                <a:ext uri="{FF2B5EF4-FFF2-40B4-BE49-F238E27FC236}">
                  <a16:creationId xmlns:a16="http://schemas.microsoft.com/office/drawing/2014/main" id="{00000000-0008-0000-0100-000033000000}"/>
                </a:ext>
              </a:extLst>
            </xdr:cNvPr>
            <xdr:cNvSpPr txBox="1"/>
          </xdr:nvSpPr>
          <xdr:spPr>
            <a:xfrm>
              <a:off x="1706708" y="33973842"/>
              <a:ext cx="687243" cy="198914"/>
            </a:xfrm>
            <a:prstGeom prst="rect">
              <a:avLst/>
            </a:prstGeom>
            <a:solidFill>
              <a:srgbClr val="FF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"LM" </a:t>
              </a:r>
            </a:p>
          </xdr:txBody>
        </xdr:sp>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1717220" y="34342133"/>
              <a:ext cx="676731" cy="245271"/>
            </a:xfrm>
            <a:prstGeom prst="rect">
              <a:avLst/>
            </a:prstGeom>
            <a:solidFill>
              <a:srgbClr val="FF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"M" </a:t>
              </a:r>
            </a:p>
          </xdr:txBody>
        </xdr:sp>
        <xdr:sp macro="" textlink="">
          <xdr:nvSpPr>
            <xdr:cNvPr id="53" name="TextBox 52">
              <a:extLst>
                <a:ext uri="{FF2B5EF4-FFF2-40B4-BE49-F238E27FC236}">
                  <a16:creationId xmlns:a16="http://schemas.microsoft.com/office/drawing/2014/main" id="{00000000-0008-0000-0100-000035000000}"/>
                </a:ext>
              </a:extLst>
            </xdr:cNvPr>
            <xdr:cNvSpPr txBox="1"/>
          </xdr:nvSpPr>
          <xdr:spPr>
            <a:xfrm>
              <a:off x="1888567" y="34131034"/>
              <a:ext cx="297004" cy="248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clientData/>
  </xdr:twoCellAnchor>
  <xdr:twoCellAnchor>
    <xdr:from>
      <xdr:col>24</xdr:col>
      <xdr:colOff>603249</xdr:colOff>
      <xdr:row>15</xdr:row>
      <xdr:rowOff>1058</xdr:rowOff>
    </xdr:from>
    <xdr:to>
      <xdr:col>31</xdr:col>
      <xdr:colOff>523875</xdr:colOff>
      <xdr:row>15</xdr:row>
      <xdr:rowOff>820208</xdr:rowOff>
    </xdr:to>
    <xdr:sp macro="" textlink="">
      <xdr:nvSpPr>
        <xdr:cNvPr id="59" name="Arrow: Right 58">
          <a:extLst>
            <a:ext uri="{FF2B5EF4-FFF2-40B4-BE49-F238E27FC236}">
              <a16:creationId xmlns:a16="http://schemas.microsoft.com/office/drawing/2014/main" id="{00000000-0008-0000-0100-00003B000000}"/>
            </a:ext>
          </a:extLst>
        </xdr:cNvPr>
        <xdr:cNvSpPr/>
      </xdr:nvSpPr>
      <xdr:spPr>
        <a:xfrm>
          <a:off x="14245166" y="2742141"/>
          <a:ext cx="3698876" cy="819150"/>
        </a:xfrm>
        <a:prstGeom prst="rightArrow">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40</xdr:col>
      <xdr:colOff>209550</xdr:colOff>
      <xdr:row>26</xdr:row>
      <xdr:rowOff>4059</xdr:rowOff>
    </xdr:from>
    <xdr:to>
      <xdr:col>44</xdr:col>
      <xdr:colOff>273050</xdr:colOff>
      <xdr:row>35</xdr:row>
      <xdr:rowOff>65031</xdr:rowOff>
    </xdr:to>
    <xdr:grpSp>
      <xdr:nvGrpSpPr>
        <xdr:cNvPr id="61" name="Group 60">
          <a:extLst>
            <a:ext uri="{FF2B5EF4-FFF2-40B4-BE49-F238E27FC236}">
              <a16:creationId xmlns:a16="http://schemas.microsoft.com/office/drawing/2014/main" id="{00000000-0008-0000-0100-00003D000000}"/>
            </a:ext>
          </a:extLst>
        </xdr:cNvPr>
        <xdr:cNvGrpSpPr/>
      </xdr:nvGrpSpPr>
      <xdr:grpSpPr>
        <a:xfrm>
          <a:off x="24228425" y="6282622"/>
          <a:ext cx="3659188" cy="4680597"/>
          <a:chOff x="23876000" y="6112759"/>
          <a:chExt cx="3663950" cy="4677422"/>
        </a:xfrm>
      </xdr:grpSpPr>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6"/>
          <a:stretch>
            <a:fillRect/>
          </a:stretch>
        </xdr:blipFill>
        <xdr:spPr>
          <a:xfrm>
            <a:off x="24218900" y="6112759"/>
            <a:ext cx="3276600" cy="4677422"/>
          </a:xfrm>
          <a:prstGeom prst="rect">
            <a:avLst/>
          </a:prstGeom>
        </xdr:spPr>
      </xdr:pic>
      <xdr:sp macro="" textlink="">
        <xdr:nvSpPr>
          <xdr:cNvPr id="60" name="Oval 59">
            <a:extLst>
              <a:ext uri="{FF2B5EF4-FFF2-40B4-BE49-F238E27FC236}">
                <a16:creationId xmlns:a16="http://schemas.microsoft.com/office/drawing/2014/main" id="{00000000-0008-0000-0100-00003C000000}"/>
              </a:ext>
            </a:extLst>
          </xdr:cNvPr>
          <xdr:cNvSpPr/>
        </xdr:nvSpPr>
        <xdr:spPr>
          <a:xfrm>
            <a:off x="23876000" y="9671050"/>
            <a:ext cx="3663950" cy="609600"/>
          </a:xfrm>
          <a:prstGeom prst="ellipse">
            <a:avLst/>
          </a:prstGeom>
          <a:noFill/>
          <a:ln>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grpSp>
    <xdr:clientData/>
  </xdr:twoCellAnchor>
  <xdr:twoCellAnchor editAs="oneCell">
    <xdr:from>
      <xdr:col>21</xdr:col>
      <xdr:colOff>114300</xdr:colOff>
      <xdr:row>73</xdr:row>
      <xdr:rowOff>190500</xdr:rowOff>
    </xdr:from>
    <xdr:to>
      <xdr:col>23</xdr:col>
      <xdr:colOff>425450</xdr:colOff>
      <xdr:row>76</xdr:row>
      <xdr:rowOff>366184</xdr:rowOff>
    </xdr:to>
    <xdr:pic>
      <xdr:nvPicPr>
        <xdr:cNvPr id="15" name="Picture 14">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950700" y="24961850"/>
          <a:ext cx="1530350" cy="161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59267</xdr:colOff>
      <xdr:row>28</xdr:row>
      <xdr:rowOff>338667</xdr:rowOff>
    </xdr:from>
    <xdr:to>
      <xdr:col>24</xdr:col>
      <xdr:colOff>544676</xdr:colOff>
      <xdr:row>39</xdr:row>
      <xdr:rowOff>120905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8"/>
        <a:stretch>
          <a:fillRect/>
        </a:stretch>
      </xdr:blipFill>
      <xdr:spPr>
        <a:xfrm>
          <a:off x="11269134" y="6993467"/>
          <a:ext cx="2923809" cy="6428571"/>
        </a:xfrm>
        <a:prstGeom prst="rect">
          <a:avLst/>
        </a:prstGeom>
      </xdr:spPr>
    </xdr:pic>
    <xdr:clientData/>
  </xdr:twoCellAnchor>
  <xdr:twoCellAnchor>
    <xdr:from>
      <xdr:col>2</xdr:col>
      <xdr:colOff>99826</xdr:colOff>
      <xdr:row>119</xdr:row>
      <xdr:rowOff>136278</xdr:rowOff>
    </xdr:from>
    <xdr:to>
      <xdr:col>5</xdr:col>
      <xdr:colOff>559783</xdr:colOff>
      <xdr:row>123</xdr:row>
      <xdr:rowOff>2470</xdr:rowOff>
    </xdr:to>
    <xdr:sp macro="" textlink="">
      <xdr:nvSpPr>
        <xdr:cNvPr id="73" name="Rectangle: Rounded Corners 72">
          <a:extLst>
            <a:ext uri="{FF2B5EF4-FFF2-40B4-BE49-F238E27FC236}">
              <a16:creationId xmlns:a16="http://schemas.microsoft.com/office/drawing/2014/main" id="{0557E5C3-B99F-4DF2-B22B-279A42E79340}"/>
            </a:ext>
          </a:extLst>
        </xdr:cNvPr>
        <xdr:cNvSpPr/>
      </xdr:nvSpPr>
      <xdr:spPr>
        <a:xfrm>
          <a:off x="353826" y="41114945"/>
          <a:ext cx="2301457" cy="628192"/>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l"/>
          <a:endParaRPr lang="en-GB" sz="1100"/>
        </a:p>
      </xdr:txBody>
    </xdr:sp>
    <xdr:clientData/>
  </xdr:twoCellAnchor>
  <xdr:twoCellAnchor>
    <xdr:from>
      <xdr:col>5</xdr:col>
      <xdr:colOff>576077</xdr:colOff>
      <xdr:row>120</xdr:row>
      <xdr:rowOff>0</xdr:rowOff>
    </xdr:from>
    <xdr:to>
      <xdr:col>8</xdr:col>
      <xdr:colOff>31750</xdr:colOff>
      <xdr:row>120</xdr:row>
      <xdr:rowOff>62169</xdr:rowOff>
    </xdr:to>
    <xdr:cxnSp macro="">
      <xdr:nvCxnSpPr>
        <xdr:cNvPr id="74" name="Straight Arrow Connector 73">
          <a:extLst>
            <a:ext uri="{FF2B5EF4-FFF2-40B4-BE49-F238E27FC236}">
              <a16:creationId xmlns:a16="http://schemas.microsoft.com/office/drawing/2014/main" id="{914C1A25-14EA-422D-B34F-941625CEAB83}"/>
            </a:ext>
          </a:extLst>
        </xdr:cNvPr>
        <xdr:cNvCxnSpPr/>
      </xdr:nvCxnSpPr>
      <xdr:spPr>
        <a:xfrm flipV="1">
          <a:off x="2671577" y="41169167"/>
          <a:ext cx="1297173" cy="62169"/>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122767</xdr:colOff>
      <xdr:row>119</xdr:row>
      <xdr:rowOff>146836</xdr:rowOff>
    </xdr:from>
    <xdr:to>
      <xdr:col>4</xdr:col>
      <xdr:colOff>361889</xdr:colOff>
      <xdr:row>123</xdr:row>
      <xdr:rowOff>66411</xdr:rowOff>
    </xdr:to>
    <xdr:sp macro="" textlink="">
      <xdr:nvSpPr>
        <xdr:cNvPr id="76" name="TextBox 75">
          <a:extLst>
            <a:ext uri="{FF2B5EF4-FFF2-40B4-BE49-F238E27FC236}">
              <a16:creationId xmlns:a16="http://schemas.microsoft.com/office/drawing/2014/main" id="{605C5914-AE22-4098-8337-FC9E7EAA84EC}"/>
            </a:ext>
          </a:extLst>
        </xdr:cNvPr>
        <xdr:cNvSpPr txBox="1"/>
      </xdr:nvSpPr>
      <xdr:spPr>
        <a:xfrm>
          <a:off x="376767" y="41125503"/>
          <a:ext cx="1466789" cy="681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Insufficient Artifacts</a:t>
          </a:r>
        </a:p>
        <a:p>
          <a:r>
            <a:rPr lang="en-GB" sz="1000"/>
            <a:t>Inadequate Affirmations</a:t>
          </a:r>
        </a:p>
        <a:p>
          <a:pPr marL="0" marR="0" lvl="0" indent="0" defTabSz="914400" eaLnBrk="1" fontAlgn="auto" latinLnBrk="0" hangingPunct="1">
            <a:lnSpc>
              <a:spcPct val="100000"/>
            </a:lnSpc>
            <a:spcBef>
              <a:spcPts val="0"/>
            </a:spcBef>
            <a:spcAft>
              <a:spcPts val="0"/>
            </a:spcAft>
            <a:buClrTx/>
            <a:buSzTx/>
            <a:buFontTx/>
            <a:buNone/>
            <a:tabLst/>
            <a:defRPr/>
          </a:pPr>
          <a:r>
            <a:rPr lang="en-GB" sz="1000">
              <a:solidFill>
                <a:schemeClr val="tx1"/>
              </a:solidFill>
              <a:effectLst/>
              <a:latin typeface="+mn-lt"/>
              <a:ea typeface="+mn-ea"/>
              <a:cs typeface="+mn-cs"/>
            </a:rPr>
            <a:t>Identified</a:t>
          </a:r>
          <a:r>
            <a:rPr lang="en-GB" sz="1000" baseline="0">
              <a:solidFill>
                <a:schemeClr val="tx1"/>
              </a:solidFill>
              <a:effectLst/>
              <a:latin typeface="+mn-lt"/>
              <a:ea typeface="+mn-ea"/>
              <a:cs typeface="+mn-cs"/>
            </a:rPr>
            <a:t> </a:t>
          </a:r>
          <a:r>
            <a:rPr lang="en-GB" sz="1000">
              <a:solidFill>
                <a:schemeClr val="tx1"/>
              </a:solidFill>
              <a:effectLst/>
              <a:latin typeface="+mn-lt"/>
              <a:ea typeface="+mn-ea"/>
              <a:cs typeface="+mn-cs"/>
            </a:rPr>
            <a:t>Weaknesses</a:t>
          </a:r>
          <a:endParaRPr lang="en-US" sz="1000">
            <a:effectLst/>
          </a:endParaRPr>
        </a:p>
        <a:p>
          <a:endParaRPr lang="en-GB" sz="1000"/>
        </a:p>
      </xdr:txBody>
    </xdr:sp>
    <xdr:clientData/>
  </xdr:twoCellAnchor>
  <xdr:twoCellAnchor>
    <xdr:from>
      <xdr:col>4</xdr:col>
      <xdr:colOff>323850</xdr:colOff>
      <xdr:row>119</xdr:row>
      <xdr:rowOff>157419</xdr:rowOff>
    </xdr:from>
    <xdr:to>
      <xdr:col>5</xdr:col>
      <xdr:colOff>412491</xdr:colOff>
      <xdr:row>121</xdr:row>
      <xdr:rowOff>9111</xdr:rowOff>
    </xdr:to>
    <xdr:sp macro="" textlink="">
      <xdr:nvSpPr>
        <xdr:cNvPr id="77" name="TextBox 76">
          <a:extLst>
            <a:ext uri="{FF2B5EF4-FFF2-40B4-BE49-F238E27FC236}">
              <a16:creationId xmlns:a16="http://schemas.microsoft.com/office/drawing/2014/main" id="{FD6A9514-C08D-4A40-8AA8-268ADC480F78}"/>
            </a:ext>
          </a:extLst>
        </xdr:cNvPr>
        <xdr:cNvSpPr txBox="1"/>
      </xdr:nvSpPr>
      <xdr:spPr>
        <a:xfrm>
          <a:off x="1805517" y="41136086"/>
          <a:ext cx="702474" cy="232692"/>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900" b="1"/>
            <a:t>"DM" </a:t>
          </a:r>
        </a:p>
      </xdr:txBody>
    </xdr:sp>
    <xdr:clientData/>
  </xdr:twoCellAnchor>
  <xdr:twoCellAnchor>
    <xdr:from>
      <xdr:col>4</xdr:col>
      <xdr:colOff>334434</xdr:colOff>
      <xdr:row>121</xdr:row>
      <xdr:rowOff>133615</xdr:rowOff>
    </xdr:from>
    <xdr:to>
      <xdr:col>5</xdr:col>
      <xdr:colOff>412491</xdr:colOff>
      <xdr:row>122</xdr:row>
      <xdr:rowOff>167850</xdr:rowOff>
    </xdr:to>
    <xdr:sp macro="" textlink="">
      <xdr:nvSpPr>
        <xdr:cNvPr id="78" name="TextBox 77">
          <a:extLst>
            <a:ext uri="{FF2B5EF4-FFF2-40B4-BE49-F238E27FC236}">
              <a16:creationId xmlns:a16="http://schemas.microsoft.com/office/drawing/2014/main" id="{D1908C71-F0EA-4940-82DB-8BAAF5A6534B}"/>
            </a:ext>
          </a:extLst>
        </xdr:cNvPr>
        <xdr:cNvSpPr txBox="1"/>
      </xdr:nvSpPr>
      <xdr:spPr>
        <a:xfrm>
          <a:off x="1816101" y="41493282"/>
          <a:ext cx="691890" cy="224735"/>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"H" </a:t>
          </a:r>
        </a:p>
      </xdr:txBody>
    </xdr:sp>
    <xdr:clientData/>
  </xdr:twoCellAnchor>
  <xdr:twoCellAnchor>
    <xdr:from>
      <xdr:col>4</xdr:col>
      <xdr:colOff>528106</xdr:colOff>
      <xdr:row>120</xdr:row>
      <xdr:rowOff>129996</xdr:rowOff>
    </xdr:from>
    <xdr:to>
      <xdr:col>5</xdr:col>
      <xdr:colOff>213285</xdr:colOff>
      <xdr:row>121</xdr:row>
      <xdr:rowOff>180850</xdr:rowOff>
    </xdr:to>
    <xdr:sp macro="" textlink="">
      <xdr:nvSpPr>
        <xdr:cNvPr id="79" name="TextBox 78">
          <a:extLst>
            <a:ext uri="{FF2B5EF4-FFF2-40B4-BE49-F238E27FC236}">
              <a16:creationId xmlns:a16="http://schemas.microsoft.com/office/drawing/2014/main" id="{7C6FD9BC-B2EB-4C82-AE30-92AE550A2B12}"/>
            </a:ext>
          </a:extLst>
        </xdr:cNvPr>
        <xdr:cNvSpPr txBox="1"/>
      </xdr:nvSpPr>
      <xdr:spPr>
        <a:xfrm>
          <a:off x="2009773" y="41299163"/>
          <a:ext cx="299012" cy="2413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or</a:t>
          </a:r>
        </a:p>
      </xdr:txBody>
    </xdr:sp>
    <xdr:clientData/>
  </xdr:twoCellAnchor>
  <xdr:twoCellAnchor editAs="oneCell">
    <xdr:from>
      <xdr:col>8</xdr:col>
      <xdr:colOff>569093</xdr:colOff>
      <xdr:row>119</xdr:row>
      <xdr:rowOff>117642</xdr:rowOff>
    </xdr:from>
    <xdr:to>
      <xdr:col>9</xdr:col>
      <xdr:colOff>32845</xdr:colOff>
      <xdr:row>120</xdr:row>
      <xdr:rowOff>39141</xdr:rowOff>
    </xdr:to>
    <xdr:pic>
      <xdr:nvPicPr>
        <xdr:cNvPr id="82" name="Picture 81">
          <a:extLst>
            <a:ext uri="{FF2B5EF4-FFF2-40B4-BE49-F238E27FC236}">
              <a16:creationId xmlns:a16="http://schemas.microsoft.com/office/drawing/2014/main" id="{31E0451F-6646-D6F2-8DED-A9202606447B}"/>
            </a:ext>
          </a:extLst>
        </xdr:cNvPr>
        <xdr:cNvPicPr>
          <a:picLocks noChangeAspect="1"/>
        </xdr:cNvPicPr>
      </xdr:nvPicPr>
      <xdr:blipFill>
        <a:blip xmlns:r="http://schemas.openxmlformats.org/officeDocument/2006/relationships" r:embed="rId9"/>
        <a:stretch>
          <a:fillRect/>
        </a:stretch>
      </xdr:blipFill>
      <xdr:spPr>
        <a:xfrm>
          <a:off x="4484196" y="41186814"/>
          <a:ext cx="74666" cy="111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1208433</xdr:colOff>
      <xdr:row>61</xdr:row>
      <xdr:rowOff>14356</xdr:rowOff>
    </xdr:from>
    <xdr:to>
      <xdr:col>2</xdr:col>
      <xdr:colOff>55771</xdr:colOff>
      <xdr:row>66</xdr:row>
      <xdr:rowOff>83378</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1208433" y="11071639"/>
          <a:ext cx="4417392" cy="862772"/>
        </a:xfrm>
        <a:prstGeom prst="rect">
          <a:avLst/>
        </a:prstGeom>
        <a:solidFill>
          <a:schemeClr val="accent1">
            <a:tint val="100000"/>
            <a:shade val="100000"/>
            <a:satMod val="13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marL="0" indent="0" algn="l"/>
          <a:endParaRPr lang="en-GB" sz="1100">
            <a:solidFill>
              <a:schemeClr val="lt1"/>
            </a:solidFill>
            <a:latin typeface="+mn-lt"/>
            <a:ea typeface="+mn-ea"/>
            <a:cs typeface="+mn-cs"/>
          </a:endParaRPr>
        </a:p>
      </xdr:txBody>
    </xdr:sp>
    <xdr:clientData/>
  </xdr:twoCellAnchor>
  <xdr:twoCellAnchor>
    <xdr:from>
      <xdr:col>0</xdr:col>
      <xdr:colOff>213967</xdr:colOff>
      <xdr:row>8</xdr:row>
      <xdr:rowOff>138043</xdr:rowOff>
    </xdr:from>
    <xdr:to>
      <xdr:col>1</xdr:col>
      <xdr:colOff>2236305</xdr:colOff>
      <xdr:row>13</xdr:row>
      <xdr:rowOff>138044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213967" y="2263913"/>
          <a:ext cx="4417392" cy="862772"/>
        </a:xfrm>
        <a:prstGeom prst="rect">
          <a:avLst/>
        </a:prstGeom>
        <a:solidFill>
          <a:schemeClr val="accent1">
            <a:tint val="100000"/>
            <a:shade val="100000"/>
            <a:satMod val="13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0</xdr:col>
          <xdr:colOff>1308100</xdr:colOff>
          <xdr:row>61</xdr:row>
          <xdr:rowOff>107950</xdr:rowOff>
        </xdr:from>
        <xdr:to>
          <xdr:col>1</xdr:col>
          <xdr:colOff>3136900</xdr:colOff>
          <xdr:row>65</xdr:row>
          <xdr:rowOff>152400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1" i="0" u="none" strike="noStrike" baseline="0">
                  <a:solidFill>
                    <a:srgbClr val="000000"/>
                  </a:solidFill>
                  <a:latin typeface="Arial"/>
                  <a:cs typeface="Arial"/>
                </a:rPr>
                <a:t>Reset this Workbook to Defaults </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9</xdr:row>
          <xdr:rowOff>69850</xdr:rowOff>
        </xdr:from>
        <xdr:to>
          <xdr:col>1</xdr:col>
          <xdr:colOff>2146300</xdr:colOff>
          <xdr:row>13</xdr:row>
          <xdr:rowOff>50800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1" i="0" u="none" strike="noStrike" baseline="0">
                  <a:solidFill>
                    <a:srgbClr val="000000"/>
                  </a:solidFill>
                  <a:latin typeface="Arial"/>
                  <a:cs typeface="Arial"/>
                </a:rPr>
                <a:t>Configure Appraisal Worksheets </a:t>
              </a:r>
            </a:p>
          </xdr:txBody>
        </xdr:sp>
        <xdr:clientData fLocksWithSheet="0" fPrintsWithSheet="0"/>
      </xdr:twoCellAnchor>
    </mc:Choice>
    <mc:Fallback/>
  </mc:AlternateContent>
  <xdr:twoCellAnchor editAs="oneCell">
    <xdr:from>
      <xdr:col>23</xdr:col>
      <xdr:colOff>333375</xdr:colOff>
      <xdr:row>1</xdr:row>
      <xdr:rowOff>214312</xdr:rowOff>
    </xdr:from>
    <xdr:to>
      <xdr:col>25</xdr:col>
      <xdr:colOff>231775</xdr:colOff>
      <xdr:row>3</xdr:row>
      <xdr:rowOff>17462</xdr:rowOff>
    </xdr:to>
    <xdr:pic>
      <xdr:nvPicPr>
        <xdr:cNvPr id="3" name="Graphic 2" descr="Lock with solid fill">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399125" y="388937"/>
          <a:ext cx="914400" cy="914400"/>
        </a:xfrm>
        <a:prstGeom prst="rect">
          <a:avLst/>
        </a:prstGeom>
      </xdr:spPr>
    </xdr:pic>
    <xdr:clientData/>
  </xdr:twoCellAnchor>
  <xdr:twoCellAnchor editAs="oneCell">
    <xdr:from>
      <xdr:col>0</xdr:col>
      <xdr:colOff>213968</xdr:colOff>
      <xdr:row>0</xdr:row>
      <xdr:rowOff>158750</xdr:rowOff>
    </xdr:from>
    <xdr:to>
      <xdr:col>1</xdr:col>
      <xdr:colOff>2243208</xdr:colOff>
      <xdr:row>7</xdr:row>
      <xdr:rowOff>136296</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stretch>
          <a:fillRect/>
        </a:stretch>
      </xdr:blipFill>
      <xdr:spPr>
        <a:xfrm>
          <a:off x="213968" y="158750"/>
          <a:ext cx="4424294" cy="19239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0</xdr:colOff>
      <xdr:row>44</xdr:row>
      <xdr:rowOff>0</xdr:rowOff>
    </xdr:from>
    <xdr:to>
      <xdr:col>19</xdr:col>
      <xdr:colOff>292100</xdr:colOff>
      <xdr:row>51</xdr:row>
      <xdr:rowOff>38100</xdr:rowOff>
    </xdr:to>
    <xdr:pic>
      <xdr:nvPicPr>
        <xdr:cNvPr id="3205" name="Picture 1" descr="MCj01048760000[1]">
          <a:extLst>
            <a:ext uri="{FF2B5EF4-FFF2-40B4-BE49-F238E27FC236}">
              <a16:creationId xmlns:a16="http://schemas.microsoft.com/office/drawing/2014/main" id="{00000000-0008-0000-0300-000085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81800" y="7962900"/>
          <a:ext cx="2006600" cy="1130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16</xdr:col>
      <xdr:colOff>0</xdr:colOff>
      <xdr:row>44</xdr:row>
      <xdr:rowOff>0</xdr:rowOff>
    </xdr:from>
    <xdr:to>
      <xdr:col>19</xdr:col>
      <xdr:colOff>292100</xdr:colOff>
      <xdr:row>51</xdr:row>
      <xdr:rowOff>38100</xdr:rowOff>
    </xdr:to>
    <xdr:pic>
      <xdr:nvPicPr>
        <xdr:cNvPr id="3206" name="Picture 2" descr="MCj01048760000[1]">
          <a:extLst>
            <a:ext uri="{FF2B5EF4-FFF2-40B4-BE49-F238E27FC236}">
              <a16:creationId xmlns:a16="http://schemas.microsoft.com/office/drawing/2014/main" id="{00000000-0008-0000-0300-000086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81800" y="7962900"/>
          <a:ext cx="2006600" cy="1130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63500</xdr:colOff>
      <xdr:row>5</xdr:row>
      <xdr:rowOff>101600</xdr:rowOff>
    </xdr:from>
    <xdr:to>
      <xdr:col>13</xdr:col>
      <xdr:colOff>304800</xdr:colOff>
      <xdr:row>18</xdr:row>
      <xdr:rowOff>139700</xdr:rowOff>
    </xdr:to>
    <xdr:pic>
      <xdr:nvPicPr>
        <xdr:cNvPr id="3207" name="Picture 3">
          <a:extLst>
            <a:ext uri="{FF2B5EF4-FFF2-40B4-BE49-F238E27FC236}">
              <a16:creationId xmlns:a16="http://schemas.microsoft.com/office/drawing/2014/main" id="{00000000-0008-0000-0300-00008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8500" y="1066800"/>
          <a:ext cx="3898900" cy="22860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microsoft.com/en-us/office/enable-or-disable-macros-in-microsoft-365-files-12b036fd-d140-4e74-b45e-16fed1a7e5c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01FE2-5858-8241-BC5F-DF20021EC775}">
  <sheetPr codeName="Sheet25">
    <tabColor rgb="FFC00000"/>
    <pageSetUpPr fitToPage="1"/>
  </sheetPr>
  <dimension ref="A1:H41"/>
  <sheetViews>
    <sheetView topLeftCell="A14" zoomScale="80" zoomScaleNormal="80" workbookViewId="0">
      <selection activeCell="B12" sqref="B12"/>
    </sheetView>
  </sheetViews>
  <sheetFormatPr defaultColWidth="10.81640625" defaultRowHeight="17.5" x14ac:dyDescent="0.35"/>
  <cols>
    <col min="1" max="1" width="255.1796875" style="42" customWidth="1"/>
    <col min="2" max="2" width="41.453125" style="45" customWidth="1"/>
    <col min="3" max="16384" width="10.81640625" style="20"/>
  </cols>
  <sheetData>
    <row r="1" spans="1:8" ht="23" x14ac:dyDescent="0.5">
      <c r="A1" s="83" t="s">
        <v>433</v>
      </c>
    </row>
    <row r="2" spans="1:8" ht="69" x14ac:dyDescent="0.25">
      <c r="A2" s="126" t="s">
        <v>527</v>
      </c>
    </row>
    <row r="3" spans="1:8" ht="23" x14ac:dyDescent="0.25">
      <c r="A3" s="122" t="s">
        <v>439</v>
      </c>
    </row>
    <row r="4" spans="1:8" ht="18" x14ac:dyDescent="0.25">
      <c r="A4" s="123" t="s">
        <v>450</v>
      </c>
    </row>
    <row r="5" spans="1:8" ht="35" x14ac:dyDescent="0.25">
      <c r="A5" s="124" t="s">
        <v>505</v>
      </c>
    </row>
    <row r="6" spans="1:8" ht="35" x14ac:dyDescent="0.25">
      <c r="A6" s="124" t="s">
        <v>525</v>
      </c>
    </row>
    <row r="7" spans="1:8" ht="23" x14ac:dyDescent="0.25">
      <c r="A7" s="112" t="s">
        <v>327</v>
      </c>
    </row>
    <row r="8" spans="1:8" ht="18" x14ac:dyDescent="0.25">
      <c r="A8" s="125" t="s">
        <v>446</v>
      </c>
    </row>
    <row r="9" spans="1:8" ht="36" x14ac:dyDescent="0.25">
      <c r="A9" s="125" t="s">
        <v>485</v>
      </c>
    </row>
    <row r="10" spans="1:8" x14ac:dyDescent="0.25">
      <c r="A10" s="110" t="s">
        <v>440</v>
      </c>
    </row>
    <row r="11" spans="1:8" ht="35" x14ac:dyDescent="0.25">
      <c r="A11" s="110" t="s">
        <v>501</v>
      </c>
    </row>
    <row r="12" spans="1:8" ht="247" x14ac:dyDescent="0.25">
      <c r="A12" s="110" t="s">
        <v>502</v>
      </c>
    </row>
    <row r="13" spans="1:8" ht="35" x14ac:dyDescent="0.25">
      <c r="A13" s="110" t="s">
        <v>493</v>
      </c>
    </row>
    <row r="14" spans="1:8" ht="70" x14ac:dyDescent="0.25">
      <c r="A14" s="110" t="s">
        <v>495</v>
      </c>
      <c r="H14" s="20" t="s">
        <v>449</v>
      </c>
    </row>
    <row r="15" spans="1:8" ht="18" x14ac:dyDescent="0.25">
      <c r="A15" s="111" t="s">
        <v>447</v>
      </c>
    </row>
    <row r="16" spans="1:8" ht="23" x14ac:dyDescent="0.25">
      <c r="A16" s="112" t="s">
        <v>395</v>
      </c>
    </row>
    <row r="17" spans="1:1" ht="18" x14ac:dyDescent="0.25">
      <c r="A17" s="113" t="s">
        <v>441</v>
      </c>
    </row>
    <row r="18" spans="1:1" x14ac:dyDescent="0.25">
      <c r="A18" s="114" t="s">
        <v>442</v>
      </c>
    </row>
    <row r="19" spans="1:1" ht="35" x14ac:dyDescent="0.25">
      <c r="A19" s="114" t="s">
        <v>443</v>
      </c>
    </row>
    <row r="20" spans="1:1" ht="35" x14ac:dyDescent="0.25">
      <c r="A20" s="114" t="s">
        <v>444</v>
      </c>
    </row>
    <row r="21" spans="1:1" ht="35" x14ac:dyDescent="0.25">
      <c r="A21" s="115" t="s">
        <v>526</v>
      </c>
    </row>
    <row r="22" spans="1:1" ht="35" x14ac:dyDescent="0.25">
      <c r="A22" s="116" t="s">
        <v>504</v>
      </c>
    </row>
    <row r="23" spans="1:1" ht="35" x14ac:dyDescent="0.25">
      <c r="A23" s="116" t="s">
        <v>503</v>
      </c>
    </row>
    <row r="24" spans="1:1" ht="23" x14ac:dyDescent="0.25">
      <c r="A24" s="112" t="s">
        <v>434</v>
      </c>
    </row>
    <row r="25" spans="1:1" ht="20" x14ac:dyDescent="0.25">
      <c r="A25" s="117" t="s">
        <v>445</v>
      </c>
    </row>
    <row r="26" spans="1:1" ht="36" x14ac:dyDescent="0.25">
      <c r="A26" s="118" t="s">
        <v>486</v>
      </c>
    </row>
    <row r="27" spans="1:1" ht="18" x14ac:dyDescent="0.25">
      <c r="A27" s="113" t="s">
        <v>333</v>
      </c>
    </row>
    <row r="28" spans="1:1" ht="18" x14ac:dyDescent="0.25">
      <c r="A28" s="113" t="s">
        <v>330</v>
      </c>
    </row>
    <row r="29" spans="1:1" ht="18" x14ac:dyDescent="0.25">
      <c r="A29" s="113" t="s">
        <v>487</v>
      </c>
    </row>
    <row r="30" spans="1:1" ht="105" x14ac:dyDescent="0.25">
      <c r="A30" s="119" t="s">
        <v>435</v>
      </c>
    </row>
    <row r="31" spans="1:1" x14ac:dyDescent="0.25">
      <c r="A31" s="120" t="s">
        <v>436</v>
      </c>
    </row>
    <row r="32" spans="1:1" ht="35" x14ac:dyDescent="0.25">
      <c r="A32" s="119" t="s">
        <v>448</v>
      </c>
    </row>
    <row r="33" spans="1:1" x14ac:dyDescent="0.25">
      <c r="A33" s="120" t="s">
        <v>437</v>
      </c>
    </row>
    <row r="34" spans="1:1" x14ac:dyDescent="0.25">
      <c r="A34" s="119" t="s">
        <v>488</v>
      </c>
    </row>
    <row r="35" spans="1:1" ht="52.5" x14ac:dyDescent="0.25">
      <c r="A35" s="119" t="s">
        <v>489</v>
      </c>
    </row>
    <row r="36" spans="1:1" ht="35" x14ac:dyDescent="0.25">
      <c r="A36" s="119" t="s">
        <v>490</v>
      </c>
    </row>
    <row r="37" spans="1:1" ht="35" x14ac:dyDescent="0.25">
      <c r="A37" s="119" t="s">
        <v>491</v>
      </c>
    </row>
    <row r="38" spans="1:1" ht="55.4" customHeight="1" x14ac:dyDescent="0.25">
      <c r="A38" s="84" t="s">
        <v>506</v>
      </c>
    </row>
    <row r="39" spans="1:1" x14ac:dyDescent="0.25">
      <c r="A39" s="119" t="s">
        <v>507</v>
      </c>
    </row>
    <row r="40" spans="1:1" ht="35" x14ac:dyDescent="0.25">
      <c r="A40" s="121" t="s">
        <v>508</v>
      </c>
    </row>
    <row r="41" spans="1:1" ht="18" x14ac:dyDescent="0.25">
      <c r="A41" s="85" t="s">
        <v>438</v>
      </c>
    </row>
  </sheetData>
  <sheetProtection formatCells="0" formatColumns="0" formatRows="0"/>
  <pageMargins left="0.25" right="0.25" top="0.25" bottom="0.25" header="0.3" footer="0.3"/>
  <pageSetup scale="49" fitToWidth="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2DB50-ADE9-47A0-916D-1071BE4286F6}">
  <sheetPr codeName="Sheet38">
    <tabColor rgb="FFC00000"/>
  </sheetPr>
  <dimension ref="B1:AU132"/>
  <sheetViews>
    <sheetView tabSelected="1" zoomScale="80" zoomScaleNormal="80" workbookViewId="0"/>
  </sheetViews>
  <sheetFormatPr defaultRowHeight="12.5" x14ac:dyDescent="0.25"/>
  <cols>
    <col min="1" max="2" width="1.81640625" customWidth="1"/>
    <col min="26" max="26" width="1.81640625" customWidth="1"/>
    <col min="33" max="33" width="2" customWidth="1"/>
    <col min="39" max="41" width="19.453125" customWidth="1"/>
    <col min="42" max="42" width="14.54296875" customWidth="1"/>
    <col min="47" max="47" width="2.1796875" customWidth="1"/>
  </cols>
  <sheetData>
    <row r="1" spans="2:47" ht="10" customHeight="1" thickBot="1" x14ac:dyDescent="0.3"/>
    <row r="2" spans="2:47" x14ac:dyDescent="0.25">
      <c r="B2" s="241"/>
      <c r="C2" s="242"/>
      <c r="D2" s="242"/>
      <c r="E2" s="242"/>
      <c r="F2" s="242"/>
      <c r="G2" s="242"/>
      <c r="H2" s="242"/>
      <c r="I2" s="242"/>
      <c r="J2" s="242"/>
      <c r="K2" s="242"/>
      <c r="L2" s="242"/>
      <c r="M2" s="242"/>
      <c r="N2" s="242"/>
      <c r="O2" s="242"/>
      <c r="P2" s="242"/>
      <c r="Q2" s="242"/>
      <c r="R2" s="242"/>
      <c r="S2" s="242"/>
      <c r="T2" s="242"/>
      <c r="U2" s="242"/>
      <c r="V2" s="242"/>
      <c r="W2" s="242"/>
      <c r="X2" s="242"/>
      <c r="Y2" s="242"/>
      <c r="Z2" s="243"/>
      <c r="AA2" s="20" t="s">
        <v>449</v>
      </c>
    </row>
    <row r="3" spans="2:47" x14ac:dyDescent="0.25">
      <c r="B3" s="244"/>
      <c r="C3" s="245"/>
      <c r="D3" s="245"/>
      <c r="E3" s="245"/>
      <c r="F3" s="245"/>
      <c r="G3" s="245"/>
      <c r="H3" s="245"/>
      <c r="I3" s="245"/>
      <c r="J3" s="245"/>
      <c r="K3" s="245"/>
      <c r="L3" s="245"/>
      <c r="M3" s="245"/>
      <c r="N3" s="245"/>
      <c r="O3" s="245"/>
      <c r="P3" s="245"/>
      <c r="Q3" s="245"/>
      <c r="R3" s="245"/>
      <c r="S3" s="245"/>
      <c r="T3" s="245"/>
      <c r="U3" s="245"/>
      <c r="V3" s="245"/>
      <c r="W3" s="245"/>
      <c r="X3" s="245"/>
      <c r="Y3" s="245"/>
      <c r="Z3" s="246"/>
    </row>
    <row r="4" spans="2:47" x14ac:dyDescent="0.25">
      <c r="B4" s="244"/>
      <c r="C4" s="245"/>
      <c r="D4" s="245"/>
      <c r="E4" s="245"/>
      <c r="F4" s="245"/>
      <c r="G4" s="245"/>
      <c r="H4" s="245"/>
      <c r="I4" s="245"/>
      <c r="J4" s="245"/>
      <c r="K4" s="245"/>
      <c r="L4" s="245"/>
      <c r="M4" s="245"/>
      <c r="N4" s="245"/>
      <c r="O4" s="245"/>
      <c r="P4" s="245"/>
      <c r="Q4" s="245"/>
      <c r="R4" s="245"/>
      <c r="S4" s="245"/>
      <c r="T4" s="245"/>
      <c r="U4" s="245"/>
      <c r="V4" s="245"/>
      <c r="W4" s="245"/>
      <c r="X4" s="245"/>
      <c r="Y4" s="245"/>
      <c r="Z4" s="246"/>
    </row>
    <row r="5" spans="2:47" x14ac:dyDescent="0.25">
      <c r="B5" s="244"/>
      <c r="C5" s="245"/>
      <c r="D5" s="245"/>
      <c r="E5" s="245"/>
      <c r="F5" s="245"/>
      <c r="G5" s="245"/>
      <c r="H5" s="245"/>
      <c r="I5" s="245"/>
      <c r="J5" s="245"/>
      <c r="K5" s="245"/>
      <c r="L5" s="245"/>
      <c r="M5" s="245"/>
      <c r="N5" s="245"/>
      <c r="O5" s="245"/>
      <c r="P5" s="245"/>
      <c r="Q5" s="245"/>
      <c r="R5" s="245"/>
      <c r="S5" s="245"/>
      <c r="T5" s="245"/>
      <c r="U5" s="245"/>
      <c r="V5" s="245"/>
      <c r="W5" s="245"/>
      <c r="X5" s="245"/>
      <c r="Y5" s="245"/>
      <c r="Z5" s="246"/>
    </row>
    <row r="6" spans="2:47" x14ac:dyDescent="0.25">
      <c r="B6" s="244"/>
      <c r="C6" s="245"/>
      <c r="D6" s="245"/>
      <c r="E6" s="245"/>
      <c r="F6" s="245"/>
      <c r="G6" s="245"/>
      <c r="H6" s="245"/>
      <c r="I6" s="245"/>
      <c r="J6" s="245"/>
      <c r="K6" s="245"/>
      <c r="L6" s="245"/>
      <c r="M6" s="245"/>
      <c r="N6" s="245"/>
      <c r="O6" s="245"/>
      <c r="P6" s="245"/>
      <c r="Q6" s="245"/>
      <c r="R6" s="245"/>
      <c r="S6" s="245"/>
      <c r="T6" s="245"/>
      <c r="U6" s="245"/>
      <c r="V6" s="245"/>
      <c r="W6" s="245"/>
      <c r="X6" s="245"/>
      <c r="Y6" s="245"/>
      <c r="Z6" s="246"/>
    </row>
    <row r="7" spans="2:47" x14ac:dyDescent="0.25">
      <c r="B7" s="244"/>
      <c r="C7" s="245"/>
      <c r="D7" s="245"/>
      <c r="E7" s="245"/>
      <c r="F7" s="245"/>
      <c r="G7" s="245"/>
      <c r="H7" s="245"/>
      <c r="I7" s="245"/>
      <c r="J7" s="245"/>
      <c r="K7" s="245"/>
      <c r="L7" s="245"/>
      <c r="M7" s="245"/>
      <c r="N7" s="245"/>
      <c r="O7" s="245"/>
      <c r="P7" s="245"/>
      <c r="Q7" s="245"/>
      <c r="R7" s="245"/>
      <c r="S7" s="245"/>
      <c r="T7" s="245"/>
      <c r="U7" s="245"/>
      <c r="V7" s="245"/>
      <c r="W7" s="245"/>
      <c r="X7" s="245"/>
      <c r="Y7" s="245"/>
      <c r="Z7" s="246"/>
    </row>
    <row r="8" spans="2:47" x14ac:dyDescent="0.25">
      <c r="B8" s="244"/>
      <c r="C8" s="245"/>
      <c r="D8" s="245"/>
      <c r="E8" s="245"/>
      <c r="F8" s="245"/>
      <c r="G8" s="245"/>
      <c r="H8" s="245"/>
      <c r="I8" s="245"/>
      <c r="J8" s="245"/>
      <c r="K8" s="245"/>
      <c r="L8" s="245"/>
      <c r="M8" s="245"/>
      <c r="N8" s="245"/>
      <c r="O8" s="245"/>
      <c r="P8" s="245"/>
      <c r="Q8" s="245"/>
      <c r="R8" s="245"/>
      <c r="S8" s="245"/>
      <c r="T8" s="245"/>
      <c r="U8" s="245"/>
      <c r="V8" s="245"/>
      <c r="W8" s="245"/>
      <c r="X8" s="245"/>
      <c r="Y8" s="245"/>
      <c r="Z8" s="246"/>
    </row>
    <row r="9" spans="2:47" x14ac:dyDescent="0.25">
      <c r="B9" s="244"/>
      <c r="C9" s="245"/>
      <c r="D9" s="245"/>
      <c r="E9" s="245"/>
      <c r="F9" s="245"/>
      <c r="G9" s="245"/>
      <c r="H9" s="245"/>
      <c r="I9" s="245"/>
      <c r="J9" s="245"/>
      <c r="K9" s="245"/>
      <c r="L9" s="245"/>
      <c r="M9" s="245"/>
      <c r="N9" s="245"/>
      <c r="O9" s="245"/>
      <c r="P9" s="245"/>
      <c r="Q9" s="245"/>
      <c r="R9" s="245"/>
      <c r="S9" s="245"/>
      <c r="T9" s="245"/>
      <c r="U9" s="245"/>
      <c r="V9" s="245"/>
      <c r="W9" s="245"/>
      <c r="X9" s="245"/>
      <c r="Y9" s="245"/>
      <c r="Z9" s="246"/>
    </row>
    <row r="10" spans="2:47" x14ac:dyDescent="0.25">
      <c r="B10" s="244"/>
      <c r="C10" s="245"/>
      <c r="D10" s="245"/>
      <c r="E10" s="245"/>
      <c r="F10" s="245"/>
      <c r="G10" s="245"/>
      <c r="H10" s="245"/>
      <c r="I10" s="245"/>
      <c r="J10" s="245"/>
      <c r="K10" s="245"/>
      <c r="L10" s="245"/>
      <c r="M10" s="245"/>
      <c r="N10" s="245"/>
      <c r="O10" s="245"/>
      <c r="P10" s="245"/>
      <c r="Q10" s="245"/>
      <c r="R10" s="245"/>
      <c r="S10" s="245"/>
      <c r="T10" s="245"/>
      <c r="U10" s="245"/>
      <c r="V10" s="245"/>
      <c r="W10" s="245"/>
      <c r="X10" s="245"/>
      <c r="Y10" s="245"/>
      <c r="Z10" s="246"/>
    </row>
    <row r="11" spans="2:47" x14ac:dyDescent="0.25">
      <c r="B11" s="244"/>
      <c r="C11" s="245"/>
      <c r="D11" s="245"/>
      <c r="E11" s="245"/>
      <c r="F11" s="245"/>
      <c r="G11" s="245"/>
      <c r="H11" s="245"/>
      <c r="I11" s="245"/>
      <c r="J11" s="245"/>
      <c r="K11" s="245"/>
      <c r="L11" s="245"/>
      <c r="M11" s="245"/>
      <c r="N11" s="245"/>
      <c r="O11" s="245"/>
      <c r="P11" s="245"/>
      <c r="Q11" s="245"/>
      <c r="R11" s="245"/>
      <c r="S11" s="245"/>
      <c r="T11" s="245"/>
      <c r="U11" s="245"/>
      <c r="V11" s="245"/>
      <c r="W11" s="245"/>
      <c r="X11" s="245"/>
      <c r="Y11" s="245"/>
      <c r="Z11" s="246"/>
    </row>
    <row r="12" spans="2:47" ht="13" thickBot="1" x14ac:dyDescent="0.3">
      <c r="B12" s="247"/>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9"/>
    </row>
    <row r="13" spans="2:47" ht="13" thickBot="1" x14ac:dyDescent="0.3"/>
    <row r="14" spans="2:47" x14ac:dyDescent="0.25">
      <c r="B14" s="233"/>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5"/>
      <c r="AG14" s="251"/>
      <c r="AH14" s="252"/>
      <c r="AI14" s="252"/>
      <c r="AJ14" s="252"/>
      <c r="AK14" s="252"/>
      <c r="AL14" s="252"/>
      <c r="AM14" s="252"/>
      <c r="AN14" s="252"/>
      <c r="AO14" s="252"/>
      <c r="AP14" s="252"/>
      <c r="AQ14" s="252"/>
      <c r="AR14" s="252"/>
      <c r="AS14" s="252"/>
      <c r="AT14" s="252"/>
      <c r="AU14" s="253"/>
    </row>
    <row r="15" spans="2:47" ht="42.65" customHeight="1" x14ac:dyDescent="0.25">
      <c r="B15" s="236"/>
      <c r="C15" s="296" t="s">
        <v>614</v>
      </c>
      <c r="D15" s="297"/>
      <c r="E15" s="297"/>
      <c r="F15" s="297"/>
      <c r="G15" s="297"/>
      <c r="H15" s="297"/>
      <c r="I15" s="297"/>
      <c r="J15" s="297"/>
      <c r="K15" s="297"/>
      <c r="L15" s="297"/>
      <c r="M15" s="297"/>
      <c r="N15" s="297"/>
      <c r="O15" s="297"/>
      <c r="P15" s="297"/>
      <c r="Q15" s="297"/>
      <c r="R15" s="297"/>
      <c r="S15" s="297"/>
      <c r="T15" s="297"/>
      <c r="U15" s="297"/>
      <c r="V15" s="297"/>
      <c r="W15" s="297"/>
      <c r="X15" s="297"/>
      <c r="Y15" s="297"/>
      <c r="Z15" s="237"/>
      <c r="AG15" s="254"/>
      <c r="AH15" s="315" t="s">
        <v>562</v>
      </c>
      <c r="AI15" s="303"/>
      <c r="AJ15" s="303"/>
      <c r="AK15" s="303"/>
      <c r="AL15" s="303"/>
      <c r="AM15" s="303"/>
      <c r="AN15" s="303"/>
      <c r="AO15" s="303"/>
      <c r="AP15" s="303"/>
      <c r="AQ15" s="303"/>
      <c r="AR15" s="303"/>
      <c r="AS15" s="303"/>
      <c r="AT15" s="303"/>
      <c r="AU15" s="255"/>
    </row>
    <row r="16" spans="2:47" ht="65.150000000000006" customHeight="1" x14ac:dyDescent="0.35">
      <c r="B16" s="236"/>
      <c r="C16" s="298" t="s">
        <v>574</v>
      </c>
      <c r="D16" s="298"/>
      <c r="E16" s="298"/>
      <c r="F16" s="298"/>
      <c r="G16" s="298"/>
      <c r="H16" s="298"/>
      <c r="I16" s="298"/>
      <c r="J16" s="298"/>
      <c r="K16" s="298"/>
      <c r="L16" s="298"/>
      <c r="M16" s="298"/>
      <c r="N16" s="298"/>
      <c r="O16" s="298"/>
      <c r="P16" s="298"/>
      <c r="Q16" s="298"/>
      <c r="R16" s="298"/>
      <c r="S16" s="298"/>
      <c r="T16" s="298"/>
      <c r="U16" s="298"/>
      <c r="V16" s="298"/>
      <c r="W16" s="298"/>
      <c r="X16" s="298"/>
      <c r="Y16" s="298"/>
      <c r="Z16" s="237"/>
      <c r="AG16" s="254"/>
      <c r="AH16" s="310" t="s">
        <v>577</v>
      </c>
      <c r="AI16" s="311"/>
      <c r="AJ16" s="311"/>
      <c r="AK16" s="311"/>
      <c r="AL16" s="311"/>
      <c r="AM16" s="311"/>
      <c r="AN16" s="311"/>
      <c r="AO16" s="311"/>
      <c r="AP16" s="311"/>
      <c r="AQ16" s="311"/>
      <c r="AR16" s="311"/>
      <c r="AS16" s="311"/>
      <c r="AT16" s="311"/>
      <c r="AU16" s="255"/>
    </row>
    <row r="17" spans="2:47" ht="54.65" customHeight="1" x14ac:dyDescent="0.25">
      <c r="B17" s="236"/>
      <c r="C17" s="298" t="s">
        <v>575</v>
      </c>
      <c r="D17" s="297"/>
      <c r="E17" s="297"/>
      <c r="F17" s="297"/>
      <c r="G17" s="297"/>
      <c r="H17" s="297"/>
      <c r="I17" s="297"/>
      <c r="J17" s="297"/>
      <c r="K17" s="297"/>
      <c r="L17" s="297"/>
      <c r="M17" s="297"/>
      <c r="N17" s="297"/>
      <c r="O17" s="297"/>
      <c r="P17" s="297"/>
      <c r="Q17" s="297"/>
      <c r="R17" s="297"/>
      <c r="S17" s="297"/>
      <c r="T17" s="297"/>
      <c r="U17" s="297"/>
      <c r="V17" s="297"/>
      <c r="W17" s="297"/>
      <c r="X17" s="297"/>
      <c r="Y17" s="297"/>
      <c r="Z17" s="237"/>
      <c r="AG17" s="254"/>
      <c r="AH17" s="318" t="s">
        <v>578</v>
      </c>
      <c r="AI17" s="319"/>
      <c r="AJ17" s="319"/>
      <c r="AK17" s="319"/>
      <c r="AL17" s="319"/>
      <c r="AM17" s="319"/>
      <c r="AN17" s="319"/>
      <c r="AO17" s="319"/>
      <c r="AP17" s="319"/>
      <c r="AQ17" s="319"/>
      <c r="AR17" s="319"/>
      <c r="AS17" s="319"/>
      <c r="AT17" s="319"/>
      <c r="AU17" s="255"/>
    </row>
    <row r="18" spans="2:47" ht="13" thickBot="1" x14ac:dyDescent="0.3">
      <c r="B18" s="238"/>
      <c r="C18" s="239"/>
      <c r="D18" s="239"/>
      <c r="E18" s="239"/>
      <c r="F18" s="239"/>
      <c r="G18" s="239"/>
      <c r="H18" s="239"/>
      <c r="I18" s="239"/>
      <c r="J18" s="239"/>
      <c r="K18" s="239"/>
      <c r="L18" s="239"/>
      <c r="M18" s="239"/>
      <c r="N18" s="239"/>
      <c r="O18" s="239"/>
      <c r="P18" s="239"/>
      <c r="Q18" s="239"/>
      <c r="R18" s="239"/>
      <c r="S18" s="239"/>
      <c r="T18" s="239"/>
      <c r="U18" s="239"/>
      <c r="V18" s="239"/>
      <c r="W18" s="239"/>
      <c r="X18" s="239"/>
      <c r="Y18" s="239"/>
      <c r="Z18" s="240"/>
      <c r="AG18" s="254"/>
      <c r="AH18" s="316" t="s">
        <v>559</v>
      </c>
      <c r="AI18" s="317"/>
      <c r="AJ18" s="317"/>
      <c r="AK18" s="317"/>
      <c r="AL18" s="317"/>
      <c r="AM18" s="317"/>
      <c r="AN18" s="317"/>
      <c r="AO18" s="317"/>
      <c r="AP18" s="317"/>
      <c r="AQ18" s="317"/>
      <c r="AR18" s="317"/>
      <c r="AS18" s="317"/>
      <c r="AT18" s="317"/>
      <c r="AU18" s="255"/>
    </row>
    <row r="19" spans="2:47" ht="18" thickBot="1" x14ac:dyDescent="0.4">
      <c r="AG19" s="254"/>
      <c r="AH19" s="310"/>
      <c r="AI19" s="311"/>
      <c r="AJ19" s="311"/>
      <c r="AK19" s="311"/>
      <c r="AL19" s="311"/>
      <c r="AM19" s="311"/>
      <c r="AN19" s="311"/>
      <c r="AO19" s="311"/>
      <c r="AP19" s="311"/>
      <c r="AQ19" s="311"/>
      <c r="AR19" s="311"/>
      <c r="AS19" s="311"/>
      <c r="AT19" s="311"/>
      <c r="AU19" s="255"/>
    </row>
    <row r="20" spans="2:47" ht="10" customHeight="1" x14ac:dyDescent="0.35">
      <c r="B20" s="216"/>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8"/>
      <c r="AG20" s="254"/>
      <c r="AH20" s="310"/>
      <c r="AI20" s="311"/>
      <c r="AJ20" s="311"/>
      <c r="AK20" s="311"/>
      <c r="AL20" s="311"/>
      <c r="AM20" s="311"/>
      <c r="AN20" s="311"/>
      <c r="AO20" s="311"/>
      <c r="AP20" s="311"/>
      <c r="AQ20" s="311"/>
      <c r="AR20" s="311"/>
      <c r="AS20" s="311"/>
      <c r="AT20" s="311"/>
      <c r="AU20" s="255"/>
    </row>
    <row r="21" spans="2:47" ht="45" x14ac:dyDescent="0.9">
      <c r="B21" s="219"/>
      <c r="C21" s="220" t="s">
        <v>554</v>
      </c>
      <c r="D21" s="221"/>
      <c r="E21" s="221"/>
      <c r="F21" s="221"/>
      <c r="G21" s="221"/>
      <c r="H21" s="221"/>
      <c r="I21" s="221"/>
      <c r="J21" s="221"/>
      <c r="K21" s="221"/>
      <c r="L21" s="221"/>
      <c r="M21" s="221"/>
      <c r="N21" s="221"/>
      <c r="O21" s="221"/>
      <c r="P21" s="221"/>
      <c r="Q21" s="221"/>
      <c r="R21" s="221"/>
      <c r="S21" s="221"/>
      <c r="T21" s="221"/>
      <c r="U21" s="221"/>
      <c r="V21" s="221"/>
      <c r="W21" s="221"/>
      <c r="X21" s="221"/>
      <c r="Y21" s="221"/>
      <c r="Z21" s="222"/>
      <c r="AG21" s="254"/>
      <c r="AH21" s="318" t="s">
        <v>579</v>
      </c>
      <c r="AI21" s="319"/>
      <c r="AJ21" s="319"/>
      <c r="AK21" s="319"/>
      <c r="AL21" s="319"/>
      <c r="AM21" s="319"/>
      <c r="AN21" s="319"/>
      <c r="AO21" s="319"/>
      <c r="AP21" s="319"/>
      <c r="AQ21" s="319"/>
      <c r="AR21" s="319"/>
      <c r="AS21" s="319"/>
      <c r="AT21" s="319"/>
      <c r="AU21" s="255"/>
    </row>
    <row r="22" spans="2:47" x14ac:dyDescent="0.25">
      <c r="B22" s="219"/>
      <c r="C22" s="221"/>
      <c r="D22" s="221"/>
      <c r="E22" s="221"/>
      <c r="F22" s="221"/>
      <c r="G22" s="221"/>
      <c r="H22" s="221"/>
      <c r="I22" s="221"/>
      <c r="J22" s="221"/>
      <c r="K22" s="221"/>
      <c r="L22" s="221"/>
      <c r="M22" s="221"/>
      <c r="N22" s="221"/>
      <c r="O22" s="221"/>
      <c r="P22" s="221"/>
      <c r="Q22" s="221"/>
      <c r="R22" s="221"/>
      <c r="S22" s="221"/>
      <c r="T22" s="221"/>
      <c r="U22" s="221"/>
      <c r="V22" s="221"/>
      <c r="W22" s="221"/>
      <c r="X22" s="221"/>
      <c r="Y22" s="221"/>
      <c r="Z22" s="222"/>
      <c r="AG22" s="254"/>
      <c r="AH22" s="256"/>
      <c r="AI22" s="256"/>
      <c r="AJ22" s="256"/>
      <c r="AK22" s="256"/>
      <c r="AL22" s="256"/>
      <c r="AM22" s="256"/>
      <c r="AN22" s="256"/>
      <c r="AO22" s="256"/>
      <c r="AP22" s="256"/>
      <c r="AQ22" s="256"/>
      <c r="AR22" s="256"/>
      <c r="AS22" s="256"/>
      <c r="AT22" s="256"/>
      <c r="AU22" s="255"/>
    </row>
    <row r="23" spans="2:47" x14ac:dyDescent="0.25">
      <c r="B23" s="219"/>
      <c r="C23" s="221"/>
      <c r="D23" s="221"/>
      <c r="E23" s="221"/>
      <c r="F23" s="221"/>
      <c r="G23" s="221"/>
      <c r="H23" s="221"/>
      <c r="I23" s="221"/>
      <c r="J23" s="221"/>
      <c r="K23" s="221"/>
      <c r="L23" s="221"/>
      <c r="M23" s="221"/>
      <c r="N23" s="221"/>
      <c r="O23" s="221"/>
      <c r="P23" s="221"/>
      <c r="Q23" s="221"/>
      <c r="R23" s="221"/>
      <c r="S23" s="221"/>
      <c r="T23" s="221"/>
      <c r="U23" s="221"/>
      <c r="V23" s="221"/>
      <c r="W23" s="221"/>
      <c r="X23" s="221"/>
      <c r="Y23" s="221"/>
      <c r="Z23" s="222"/>
      <c r="AG23" s="254"/>
      <c r="AH23" s="310" t="s">
        <v>560</v>
      </c>
      <c r="AI23" s="311"/>
      <c r="AJ23" s="311"/>
      <c r="AK23" s="311"/>
      <c r="AL23" s="311"/>
      <c r="AM23" s="311"/>
      <c r="AN23" s="311"/>
      <c r="AO23" s="311"/>
      <c r="AP23" s="311"/>
      <c r="AQ23" s="311"/>
      <c r="AR23" s="311"/>
      <c r="AS23" s="311"/>
      <c r="AT23" s="311"/>
      <c r="AU23" s="255"/>
    </row>
    <row r="24" spans="2:47" ht="16.5" customHeight="1" x14ac:dyDescent="0.25">
      <c r="B24" s="223"/>
      <c r="C24" s="304">
        <v>1</v>
      </c>
      <c r="D24" s="211"/>
      <c r="E24" s="211"/>
      <c r="F24" s="211"/>
      <c r="G24" s="211"/>
      <c r="H24" s="211"/>
      <c r="I24" s="211"/>
      <c r="J24" s="211"/>
      <c r="K24" s="211"/>
      <c r="L24" s="211"/>
      <c r="M24" s="211"/>
      <c r="N24" s="211"/>
      <c r="O24" s="211"/>
      <c r="P24" s="211"/>
      <c r="Q24" s="211"/>
      <c r="R24" s="211"/>
      <c r="S24" s="211"/>
      <c r="T24" s="211"/>
      <c r="U24" s="211"/>
      <c r="V24" s="211"/>
      <c r="W24" s="224"/>
      <c r="X24" s="224"/>
      <c r="Y24" s="224"/>
      <c r="Z24" s="225"/>
      <c r="AG24" s="254"/>
      <c r="AH24" s="311"/>
      <c r="AI24" s="311"/>
      <c r="AJ24" s="311"/>
      <c r="AK24" s="311"/>
      <c r="AL24" s="311"/>
      <c r="AM24" s="311"/>
      <c r="AN24" s="311"/>
      <c r="AO24" s="311"/>
      <c r="AP24" s="311"/>
      <c r="AQ24" s="311"/>
      <c r="AR24" s="311"/>
      <c r="AS24" s="311"/>
      <c r="AT24" s="311"/>
      <c r="AU24" s="255"/>
    </row>
    <row r="25" spans="2:47" x14ac:dyDescent="0.25">
      <c r="B25" s="223"/>
      <c r="C25" s="305"/>
      <c r="D25" s="299" t="s">
        <v>549</v>
      </c>
      <c r="E25" s="300"/>
      <c r="F25" s="300"/>
      <c r="G25" s="300"/>
      <c r="H25" s="300"/>
      <c r="I25" s="300"/>
      <c r="J25" s="300"/>
      <c r="K25" s="300"/>
      <c r="L25" s="300"/>
      <c r="M25" s="300"/>
      <c r="N25" s="300"/>
      <c r="O25" s="300"/>
      <c r="P25" s="300"/>
      <c r="Q25" s="300"/>
      <c r="R25" s="300"/>
      <c r="S25" s="300"/>
      <c r="T25" s="300"/>
      <c r="U25" s="300"/>
      <c r="V25" s="300"/>
      <c r="W25" s="224"/>
      <c r="X25" s="224"/>
      <c r="Y25" s="224"/>
      <c r="Z25" s="225"/>
      <c r="AG25" s="254"/>
      <c r="AH25" s="311"/>
      <c r="AI25" s="311"/>
      <c r="AJ25" s="311"/>
      <c r="AK25" s="311"/>
      <c r="AL25" s="311"/>
      <c r="AM25" s="311"/>
      <c r="AN25" s="311"/>
      <c r="AO25" s="311"/>
      <c r="AP25" s="311"/>
      <c r="AQ25" s="311"/>
      <c r="AR25" s="311"/>
      <c r="AS25" s="311"/>
      <c r="AT25" s="311"/>
      <c r="AU25" s="255"/>
    </row>
    <row r="26" spans="2:47" ht="19" customHeight="1" x14ac:dyDescent="0.35">
      <c r="B26" s="223"/>
      <c r="C26" s="305"/>
      <c r="D26" s="300"/>
      <c r="E26" s="300"/>
      <c r="F26" s="300"/>
      <c r="G26" s="300"/>
      <c r="H26" s="300"/>
      <c r="I26" s="300"/>
      <c r="J26" s="300"/>
      <c r="K26" s="300"/>
      <c r="L26" s="300"/>
      <c r="M26" s="300"/>
      <c r="N26" s="300"/>
      <c r="O26" s="300"/>
      <c r="P26" s="300"/>
      <c r="Q26" s="300"/>
      <c r="R26" s="300"/>
      <c r="S26" s="300"/>
      <c r="T26" s="300"/>
      <c r="U26" s="300"/>
      <c r="V26" s="300"/>
      <c r="W26" s="224"/>
      <c r="X26" s="224"/>
      <c r="Y26" s="224"/>
      <c r="Z26" s="225"/>
      <c r="AG26" s="254"/>
      <c r="AH26" s="310"/>
      <c r="AI26" s="311"/>
      <c r="AJ26" s="311"/>
      <c r="AK26" s="311"/>
      <c r="AL26" s="311"/>
      <c r="AM26" s="311"/>
      <c r="AN26" s="311"/>
      <c r="AO26" s="311"/>
      <c r="AP26" s="311"/>
      <c r="AQ26" s="311"/>
      <c r="AR26" s="311"/>
      <c r="AS26" s="311"/>
      <c r="AT26" s="311"/>
      <c r="AU26" s="255"/>
    </row>
    <row r="27" spans="2:47" ht="5.15" customHeight="1" x14ac:dyDescent="0.35">
      <c r="B27" s="223"/>
      <c r="C27" s="213"/>
      <c r="D27" s="300"/>
      <c r="E27" s="300"/>
      <c r="F27" s="300"/>
      <c r="G27" s="300"/>
      <c r="H27" s="300"/>
      <c r="I27" s="300"/>
      <c r="J27" s="300"/>
      <c r="K27" s="300"/>
      <c r="L27" s="300"/>
      <c r="M27" s="300"/>
      <c r="N27" s="300"/>
      <c r="O27" s="300"/>
      <c r="P27" s="300"/>
      <c r="Q27" s="300"/>
      <c r="R27" s="300"/>
      <c r="S27" s="300"/>
      <c r="T27" s="300"/>
      <c r="U27" s="300"/>
      <c r="V27" s="300"/>
      <c r="W27" s="224"/>
      <c r="X27" s="224"/>
      <c r="Y27" s="224"/>
      <c r="Z27" s="225"/>
      <c r="AG27" s="254"/>
      <c r="AH27" s="310"/>
      <c r="AI27" s="311"/>
      <c r="AJ27" s="311"/>
      <c r="AK27" s="311"/>
      <c r="AL27" s="311"/>
      <c r="AM27" s="311"/>
      <c r="AN27" s="311"/>
      <c r="AO27" s="311"/>
      <c r="AP27" s="311"/>
      <c r="AQ27" s="311"/>
      <c r="AR27" s="311"/>
      <c r="AS27" s="311"/>
      <c r="AT27" s="311"/>
      <c r="AU27" s="255"/>
    </row>
    <row r="28" spans="2:47" ht="13.5" customHeight="1" x14ac:dyDescent="0.35">
      <c r="B28" s="219"/>
      <c r="C28" s="221"/>
      <c r="D28" s="221"/>
      <c r="E28" s="221"/>
      <c r="F28" s="221"/>
      <c r="G28" s="221"/>
      <c r="H28" s="221"/>
      <c r="I28" s="221"/>
      <c r="J28" s="221"/>
      <c r="K28" s="221"/>
      <c r="L28" s="221"/>
      <c r="M28" s="221"/>
      <c r="N28" s="221"/>
      <c r="O28" s="221"/>
      <c r="P28" s="221"/>
      <c r="Q28" s="221"/>
      <c r="R28" s="221"/>
      <c r="S28" s="221"/>
      <c r="T28" s="221"/>
      <c r="U28" s="221"/>
      <c r="V28" s="221"/>
      <c r="W28" s="221"/>
      <c r="X28" s="221"/>
      <c r="Y28" s="221"/>
      <c r="Z28" s="222"/>
      <c r="AG28" s="254"/>
      <c r="AH28" s="310" t="s">
        <v>580</v>
      </c>
      <c r="AI28" s="311"/>
      <c r="AJ28" s="311"/>
      <c r="AK28" s="311"/>
      <c r="AL28" s="311"/>
      <c r="AM28" s="311"/>
      <c r="AN28" s="311"/>
      <c r="AO28" s="311"/>
      <c r="AP28" s="311"/>
      <c r="AQ28" s="311"/>
      <c r="AR28" s="311"/>
      <c r="AS28" s="311"/>
      <c r="AT28" s="311"/>
      <c r="AU28" s="255"/>
    </row>
    <row r="29" spans="2:47" ht="38.5" customHeight="1" x14ac:dyDescent="0.25">
      <c r="B29" s="219"/>
      <c r="C29" s="301" t="s">
        <v>615</v>
      </c>
      <c r="D29" s="301"/>
      <c r="E29" s="301"/>
      <c r="F29" s="301"/>
      <c r="G29" s="301"/>
      <c r="H29" s="301"/>
      <c r="I29" s="301"/>
      <c r="J29" s="301"/>
      <c r="K29" s="301"/>
      <c r="L29" s="301"/>
      <c r="M29" s="301"/>
      <c r="N29" s="301"/>
      <c r="O29" s="301"/>
      <c r="P29" s="301"/>
      <c r="Q29" s="301"/>
      <c r="R29" s="301"/>
      <c r="S29" s="301"/>
      <c r="T29" s="301"/>
      <c r="U29" s="301"/>
      <c r="V29" s="301"/>
      <c r="W29" s="301"/>
      <c r="X29" s="301"/>
      <c r="Y29" s="301"/>
      <c r="Z29" s="222"/>
      <c r="AG29" s="254"/>
      <c r="AH29" s="312"/>
      <c r="AI29" s="297"/>
      <c r="AJ29" s="297"/>
      <c r="AK29" s="297"/>
      <c r="AL29" s="297"/>
      <c r="AM29" s="297"/>
      <c r="AN29" s="297"/>
      <c r="AO29" s="257"/>
      <c r="AP29" s="257"/>
      <c r="AQ29" s="257"/>
      <c r="AR29" s="257"/>
      <c r="AS29" s="257"/>
      <c r="AT29" s="274"/>
      <c r="AU29" s="255"/>
    </row>
    <row r="30" spans="2:47" ht="17.5" x14ac:dyDescent="0.25">
      <c r="B30" s="219"/>
      <c r="C30" s="221"/>
      <c r="D30" s="221"/>
      <c r="E30" s="221"/>
      <c r="F30" s="221"/>
      <c r="G30" s="221"/>
      <c r="H30" s="221"/>
      <c r="I30" s="221"/>
      <c r="J30" s="221"/>
      <c r="K30" s="221"/>
      <c r="L30" s="221"/>
      <c r="M30" s="221"/>
      <c r="N30" s="221"/>
      <c r="O30" s="221"/>
      <c r="P30" s="221"/>
      <c r="Q30" s="221"/>
      <c r="R30" s="221"/>
      <c r="S30" s="221"/>
      <c r="T30" s="221"/>
      <c r="U30" s="221"/>
      <c r="V30" s="221"/>
      <c r="W30" s="221"/>
      <c r="X30" s="221"/>
      <c r="Y30" s="221"/>
      <c r="Z30" s="222"/>
      <c r="AG30" s="254"/>
      <c r="AH30" s="312" t="s">
        <v>570</v>
      </c>
      <c r="AI30" s="297"/>
      <c r="AJ30" s="297"/>
      <c r="AK30" s="297"/>
      <c r="AL30" s="297"/>
      <c r="AM30" s="297"/>
      <c r="AN30" s="297"/>
      <c r="AO30" s="257"/>
      <c r="AP30" s="257"/>
      <c r="AQ30" s="257"/>
      <c r="AR30" s="257"/>
      <c r="AS30" s="257"/>
      <c r="AT30" s="274"/>
      <c r="AU30" s="255"/>
    </row>
    <row r="31" spans="2:47" ht="15.65" customHeight="1" x14ac:dyDescent="0.35">
      <c r="B31" s="219"/>
      <c r="C31" s="293" t="s">
        <v>581</v>
      </c>
      <c r="D31" s="294"/>
      <c r="E31" s="294"/>
      <c r="F31" s="294"/>
      <c r="G31" s="294"/>
      <c r="H31" s="294"/>
      <c r="I31" s="294"/>
      <c r="J31" s="294"/>
      <c r="K31" s="294"/>
      <c r="L31" s="294"/>
      <c r="M31" s="295"/>
      <c r="N31" s="221"/>
      <c r="O31" s="221"/>
      <c r="P31" s="221"/>
      <c r="Q31" s="221"/>
      <c r="R31" s="221"/>
      <c r="S31" s="221"/>
      <c r="T31" s="221"/>
      <c r="U31" s="221"/>
      <c r="V31" s="221"/>
      <c r="W31" s="221"/>
      <c r="X31" s="221"/>
      <c r="Y31" s="221"/>
      <c r="Z31" s="222"/>
      <c r="AG31" s="254"/>
      <c r="AH31" s="297"/>
      <c r="AI31" s="297"/>
      <c r="AJ31" s="297"/>
      <c r="AK31" s="297"/>
      <c r="AL31" s="297"/>
      <c r="AM31" s="297"/>
      <c r="AN31" s="297"/>
      <c r="AO31" s="257"/>
      <c r="AP31" s="257"/>
      <c r="AQ31" s="257"/>
      <c r="AR31" s="257"/>
      <c r="AS31" s="257"/>
      <c r="AT31" s="274"/>
      <c r="AU31" s="255"/>
    </row>
    <row r="32" spans="2:47" s="175" customFormat="1" ht="59.15" customHeight="1" x14ac:dyDescent="0.25">
      <c r="B32" s="227"/>
      <c r="C32" s="301" t="s">
        <v>602</v>
      </c>
      <c r="D32" s="302"/>
      <c r="E32" s="302"/>
      <c r="F32" s="302"/>
      <c r="G32" s="302"/>
      <c r="H32" s="302"/>
      <c r="I32" s="302"/>
      <c r="J32" s="302"/>
      <c r="K32" s="302"/>
      <c r="L32" s="302"/>
      <c r="M32" s="303"/>
      <c r="N32" s="303"/>
      <c r="O32" s="303"/>
      <c r="P32" s="303"/>
      <c r="Q32" s="303"/>
      <c r="R32" s="303"/>
      <c r="S32" s="303"/>
      <c r="T32" s="303"/>
      <c r="U32" s="228"/>
      <c r="V32" s="228"/>
      <c r="W32" s="228"/>
      <c r="X32" s="228"/>
      <c r="Y32" s="228"/>
      <c r="Z32" s="229"/>
      <c r="AG32" s="258"/>
      <c r="AH32" s="312" t="s">
        <v>561</v>
      </c>
      <c r="AI32" s="297"/>
      <c r="AJ32" s="297"/>
      <c r="AK32" s="297"/>
      <c r="AL32" s="297"/>
      <c r="AM32" s="297"/>
      <c r="AN32" s="297"/>
      <c r="AO32" s="257"/>
      <c r="AP32" s="257"/>
      <c r="AQ32" s="257"/>
      <c r="AR32" s="257"/>
      <c r="AS32" s="257"/>
      <c r="AT32" s="274"/>
      <c r="AU32" s="259"/>
    </row>
    <row r="33" spans="2:47" ht="76.5" customHeight="1" x14ac:dyDescent="0.25">
      <c r="B33" s="219"/>
      <c r="C33" s="301" t="s">
        <v>603</v>
      </c>
      <c r="D33" s="302"/>
      <c r="E33" s="302"/>
      <c r="F33" s="302"/>
      <c r="G33" s="302"/>
      <c r="H33" s="302"/>
      <c r="I33" s="302"/>
      <c r="J33" s="302"/>
      <c r="K33" s="302"/>
      <c r="L33" s="302"/>
      <c r="M33" s="303"/>
      <c r="N33" s="303"/>
      <c r="O33" s="303"/>
      <c r="P33" s="303"/>
      <c r="Q33" s="303"/>
      <c r="R33" s="303"/>
      <c r="S33" s="303"/>
      <c r="T33" s="303"/>
      <c r="U33" s="221"/>
      <c r="V33" s="221"/>
      <c r="W33" s="221"/>
      <c r="X33" s="221"/>
      <c r="Y33" s="221"/>
      <c r="Z33" s="222"/>
      <c r="AG33" s="254"/>
      <c r="AH33" s="320"/>
      <c r="AI33" s="321"/>
      <c r="AJ33" s="321"/>
      <c r="AK33" s="321"/>
      <c r="AL33" s="321"/>
      <c r="AM33" s="321"/>
      <c r="AN33" s="321"/>
      <c r="AO33" s="257"/>
      <c r="AP33" s="257"/>
      <c r="AQ33" s="257"/>
      <c r="AR33" s="257"/>
      <c r="AS33" s="257"/>
      <c r="AT33" s="257"/>
      <c r="AU33" s="255"/>
    </row>
    <row r="34" spans="2:47" ht="68.150000000000006" customHeight="1" x14ac:dyDescent="0.35">
      <c r="B34" s="219"/>
      <c r="C34" s="301" t="s">
        <v>604</v>
      </c>
      <c r="D34" s="302"/>
      <c r="E34" s="302"/>
      <c r="F34" s="302"/>
      <c r="G34" s="302"/>
      <c r="H34" s="302"/>
      <c r="I34" s="302"/>
      <c r="J34" s="302"/>
      <c r="K34" s="302"/>
      <c r="L34" s="302"/>
      <c r="M34" s="303"/>
      <c r="N34" s="303"/>
      <c r="O34" s="303"/>
      <c r="P34" s="303"/>
      <c r="Q34" s="303"/>
      <c r="R34" s="303"/>
      <c r="S34" s="303"/>
      <c r="T34" s="303"/>
      <c r="U34" s="221"/>
      <c r="V34" s="221"/>
      <c r="W34" s="221"/>
      <c r="X34" s="221"/>
      <c r="Y34" s="221"/>
      <c r="Z34" s="222"/>
      <c r="AD34" s="250"/>
      <c r="AG34" s="254"/>
      <c r="AH34" s="310"/>
      <c r="AI34" s="311"/>
      <c r="AJ34" s="311"/>
      <c r="AK34" s="311"/>
      <c r="AL34" s="311"/>
      <c r="AM34" s="311"/>
      <c r="AN34" s="311"/>
      <c r="AO34" s="257"/>
      <c r="AP34" s="257"/>
      <c r="AQ34" s="257"/>
      <c r="AR34" s="257"/>
      <c r="AS34" s="257"/>
      <c r="AT34" s="257"/>
      <c r="AU34" s="255"/>
    </row>
    <row r="35" spans="2:47" ht="70" customHeight="1" x14ac:dyDescent="0.35">
      <c r="B35" s="219"/>
      <c r="C35" s="301" t="s">
        <v>616</v>
      </c>
      <c r="D35" s="302"/>
      <c r="E35" s="302"/>
      <c r="F35" s="302"/>
      <c r="G35" s="302"/>
      <c r="H35" s="302"/>
      <c r="I35" s="302"/>
      <c r="J35" s="302"/>
      <c r="K35" s="302"/>
      <c r="L35" s="302"/>
      <c r="M35" s="303"/>
      <c r="N35" s="303"/>
      <c r="O35" s="303"/>
      <c r="P35" s="303"/>
      <c r="Q35" s="303"/>
      <c r="R35" s="303"/>
      <c r="S35" s="303"/>
      <c r="T35" s="303"/>
      <c r="U35" s="221"/>
      <c r="V35" s="221"/>
      <c r="W35" s="221"/>
      <c r="X35" s="221"/>
      <c r="Y35" s="221"/>
      <c r="Z35" s="222"/>
      <c r="AG35" s="254"/>
      <c r="AH35" s="310"/>
      <c r="AI35" s="311"/>
      <c r="AJ35" s="311"/>
      <c r="AK35" s="311"/>
      <c r="AL35" s="311"/>
      <c r="AM35" s="311"/>
      <c r="AN35" s="311"/>
      <c r="AO35" s="257"/>
      <c r="AP35" s="257"/>
      <c r="AQ35" s="257"/>
      <c r="AR35" s="257"/>
      <c r="AS35" s="257"/>
      <c r="AT35" s="257"/>
      <c r="AU35" s="255"/>
    </row>
    <row r="36" spans="2:47" ht="53.15" customHeight="1" thickBot="1" x14ac:dyDescent="0.4">
      <c r="B36" s="219"/>
      <c r="C36" s="301" t="s">
        <v>617</v>
      </c>
      <c r="D36" s="302"/>
      <c r="E36" s="302"/>
      <c r="F36" s="302"/>
      <c r="G36" s="302"/>
      <c r="H36" s="302"/>
      <c r="I36" s="302"/>
      <c r="J36" s="302"/>
      <c r="K36" s="302"/>
      <c r="L36" s="302"/>
      <c r="M36" s="303"/>
      <c r="N36" s="303"/>
      <c r="O36" s="303"/>
      <c r="P36" s="303"/>
      <c r="Q36" s="303"/>
      <c r="R36" s="303"/>
      <c r="S36" s="303"/>
      <c r="T36" s="303"/>
      <c r="U36" s="221"/>
      <c r="V36" s="221"/>
      <c r="W36" s="221"/>
      <c r="X36" s="221"/>
      <c r="Y36" s="221"/>
      <c r="Z36" s="222"/>
      <c r="AG36" s="260"/>
      <c r="AH36" s="313"/>
      <c r="AI36" s="314"/>
      <c r="AJ36" s="314"/>
      <c r="AK36" s="314"/>
      <c r="AL36" s="314"/>
      <c r="AM36" s="314"/>
      <c r="AN36" s="314"/>
      <c r="AO36" s="261"/>
      <c r="AP36" s="261"/>
      <c r="AQ36" s="261"/>
      <c r="AR36" s="261"/>
      <c r="AS36" s="261"/>
      <c r="AT36" s="261"/>
      <c r="AU36" s="262"/>
    </row>
    <row r="37" spans="2:47" ht="66.75" customHeight="1" x14ac:dyDescent="0.25">
      <c r="B37" s="219"/>
      <c r="C37" s="301" t="s">
        <v>626</v>
      </c>
      <c r="D37" s="302"/>
      <c r="E37" s="302"/>
      <c r="F37" s="302"/>
      <c r="G37" s="302"/>
      <c r="H37" s="302"/>
      <c r="I37" s="302"/>
      <c r="J37" s="302"/>
      <c r="K37" s="302"/>
      <c r="L37" s="302"/>
      <c r="M37" s="303"/>
      <c r="N37" s="303"/>
      <c r="O37" s="303"/>
      <c r="P37" s="303"/>
      <c r="Q37" s="303"/>
      <c r="R37" s="303"/>
      <c r="S37" s="303"/>
      <c r="T37" s="303"/>
      <c r="U37" s="221"/>
      <c r="V37" s="221"/>
      <c r="W37" s="221"/>
      <c r="X37" s="221"/>
      <c r="Y37" s="221"/>
      <c r="Z37" s="222"/>
    </row>
    <row r="38" spans="2:47" ht="44.5" customHeight="1" x14ac:dyDescent="0.25">
      <c r="B38" s="219"/>
      <c r="C38" s="301" t="s">
        <v>605</v>
      </c>
      <c r="D38" s="302"/>
      <c r="E38" s="302"/>
      <c r="F38" s="302"/>
      <c r="G38" s="302"/>
      <c r="H38" s="302"/>
      <c r="I38" s="302"/>
      <c r="J38" s="302"/>
      <c r="K38" s="302"/>
      <c r="L38" s="302"/>
      <c r="M38" s="303"/>
      <c r="N38" s="303"/>
      <c r="O38" s="303"/>
      <c r="P38" s="303"/>
      <c r="Q38" s="303"/>
      <c r="R38" s="303"/>
      <c r="S38" s="303"/>
      <c r="T38" s="303"/>
      <c r="U38" s="221"/>
      <c r="V38" s="221"/>
      <c r="W38" s="221"/>
      <c r="X38" s="221"/>
      <c r="Y38" s="221"/>
      <c r="Z38" s="222"/>
    </row>
    <row r="39" spans="2:47" ht="15.5" x14ac:dyDescent="0.25">
      <c r="B39" s="219"/>
      <c r="C39" s="301"/>
      <c r="D39" s="301"/>
      <c r="E39" s="301"/>
      <c r="F39" s="301"/>
      <c r="G39" s="301"/>
      <c r="H39" s="301"/>
      <c r="I39" s="301"/>
      <c r="J39" s="301"/>
      <c r="K39" s="301"/>
      <c r="L39" s="301"/>
      <c r="M39" s="301"/>
      <c r="N39" s="301"/>
      <c r="O39" s="301"/>
      <c r="P39" s="301"/>
      <c r="Q39" s="301"/>
      <c r="R39" s="301"/>
      <c r="S39" s="301"/>
      <c r="T39" s="301"/>
      <c r="U39" s="221"/>
      <c r="V39" s="221"/>
      <c r="W39" s="221"/>
      <c r="X39" s="221"/>
      <c r="Y39" s="221"/>
      <c r="Z39" s="222"/>
    </row>
    <row r="40" spans="2:47" ht="47.15" customHeight="1" x14ac:dyDescent="0.25">
      <c r="B40" s="219"/>
      <c r="C40" s="301" t="s">
        <v>606</v>
      </c>
      <c r="D40" s="302"/>
      <c r="E40" s="302"/>
      <c r="F40" s="302"/>
      <c r="G40" s="302"/>
      <c r="H40" s="302"/>
      <c r="I40" s="302"/>
      <c r="J40" s="302"/>
      <c r="K40" s="302"/>
      <c r="L40" s="302"/>
      <c r="M40" s="303"/>
      <c r="N40" s="303"/>
      <c r="O40" s="303"/>
      <c r="P40" s="303"/>
      <c r="Q40" s="303"/>
      <c r="R40" s="303"/>
      <c r="S40" s="303"/>
      <c r="T40" s="303"/>
      <c r="U40" s="221"/>
      <c r="V40" s="221"/>
      <c r="W40" s="221"/>
      <c r="X40" s="221"/>
      <c r="Y40" s="221"/>
      <c r="Z40" s="222"/>
    </row>
    <row r="41" spans="2:47" ht="15.5" x14ac:dyDescent="0.25">
      <c r="B41" s="219"/>
      <c r="C41" s="226"/>
      <c r="D41" s="226"/>
      <c r="E41" s="226"/>
      <c r="F41" s="226"/>
      <c r="G41" s="226"/>
      <c r="H41" s="226"/>
      <c r="I41" s="226"/>
      <c r="J41" s="226"/>
      <c r="K41" s="226"/>
      <c r="L41" s="226"/>
      <c r="M41" s="226"/>
      <c r="N41" s="226"/>
      <c r="O41" s="226"/>
      <c r="P41" s="226"/>
      <c r="Q41" s="226"/>
      <c r="R41" s="226"/>
      <c r="S41" s="226"/>
      <c r="T41" s="226"/>
      <c r="U41" s="226"/>
      <c r="V41" s="221"/>
      <c r="W41" s="221"/>
      <c r="X41" s="221"/>
      <c r="Y41" s="221"/>
      <c r="Z41" s="222"/>
    </row>
    <row r="42" spans="2:47" ht="63.65" customHeight="1" x14ac:dyDescent="0.25">
      <c r="B42" s="219"/>
      <c r="C42" s="301" t="s">
        <v>607</v>
      </c>
      <c r="D42" s="297"/>
      <c r="E42" s="297"/>
      <c r="F42" s="297"/>
      <c r="G42" s="297"/>
      <c r="H42" s="297"/>
      <c r="I42" s="297"/>
      <c r="J42" s="297"/>
      <c r="K42" s="297"/>
      <c r="L42" s="297"/>
      <c r="M42" s="297"/>
      <c r="N42" s="226"/>
      <c r="O42" s="226"/>
      <c r="P42" s="226"/>
      <c r="Q42" s="226"/>
      <c r="R42" s="226"/>
      <c r="S42" s="226"/>
      <c r="T42" s="226"/>
      <c r="U42" s="226"/>
      <c r="V42" s="221"/>
      <c r="W42" s="221"/>
      <c r="X42" s="221"/>
      <c r="Y42" s="221"/>
      <c r="Z42" s="222"/>
    </row>
    <row r="43" spans="2:47" ht="37" customHeight="1" x14ac:dyDescent="0.25">
      <c r="B43" s="219"/>
      <c r="C43" s="301" t="s">
        <v>582</v>
      </c>
      <c r="D43" s="297"/>
      <c r="E43" s="297"/>
      <c r="F43" s="297"/>
      <c r="G43" s="297"/>
      <c r="H43" s="297"/>
      <c r="I43" s="297"/>
      <c r="J43" s="297"/>
      <c r="K43" s="297"/>
      <c r="L43" s="297"/>
      <c r="M43" s="297"/>
      <c r="N43" s="226"/>
      <c r="O43" s="226"/>
      <c r="P43" s="226"/>
      <c r="Q43" s="226"/>
      <c r="R43" s="226"/>
      <c r="S43" s="226"/>
      <c r="T43" s="226"/>
      <c r="U43" s="226"/>
      <c r="V43" s="221"/>
      <c r="W43" s="221"/>
      <c r="X43" s="221"/>
      <c r="Y43" s="221"/>
      <c r="Z43" s="222"/>
    </row>
    <row r="44" spans="2:47" ht="87" customHeight="1" x14ac:dyDescent="0.25">
      <c r="B44" s="219"/>
      <c r="C44" s="301" t="s">
        <v>608</v>
      </c>
      <c r="D44" s="297"/>
      <c r="E44" s="297"/>
      <c r="F44" s="297"/>
      <c r="G44" s="297"/>
      <c r="H44" s="297"/>
      <c r="I44" s="297"/>
      <c r="J44" s="297"/>
      <c r="K44" s="297"/>
      <c r="L44" s="297"/>
      <c r="M44" s="297"/>
      <c r="N44" s="226"/>
      <c r="O44" s="226"/>
      <c r="P44" s="226"/>
      <c r="Q44" s="226"/>
      <c r="R44" s="226"/>
      <c r="S44" s="226"/>
      <c r="T44" s="226"/>
      <c r="U44" s="226"/>
      <c r="V44" s="221"/>
      <c r="W44" s="221"/>
      <c r="X44" s="221"/>
      <c r="Y44" s="221"/>
      <c r="Z44" s="222"/>
    </row>
    <row r="45" spans="2:47" ht="89.25" customHeight="1" x14ac:dyDescent="0.25">
      <c r="B45" s="219"/>
      <c r="C45" s="301" t="s">
        <v>618</v>
      </c>
      <c r="D45" s="297"/>
      <c r="E45" s="297"/>
      <c r="F45" s="297"/>
      <c r="G45" s="297"/>
      <c r="H45" s="297"/>
      <c r="I45" s="297"/>
      <c r="J45" s="297"/>
      <c r="K45" s="297"/>
      <c r="L45" s="297"/>
      <c r="M45" s="297"/>
      <c r="N45" s="226"/>
      <c r="O45" s="226"/>
      <c r="P45" s="226"/>
      <c r="Q45" s="226"/>
      <c r="R45" s="226"/>
      <c r="S45" s="226"/>
      <c r="T45" s="226"/>
      <c r="U45" s="226"/>
      <c r="V45" s="221"/>
      <c r="W45" s="221"/>
      <c r="X45" s="221"/>
      <c r="Y45" s="221"/>
      <c r="Z45" s="222"/>
    </row>
    <row r="46" spans="2:47" ht="63" customHeight="1" x14ac:dyDescent="0.25">
      <c r="B46" s="219"/>
      <c r="C46" s="301" t="s">
        <v>583</v>
      </c>
      <c r="D46" s="297"/>
      <c r="E46" s="297"/>
      <c r="F46" s="297"/>
      <c r="G46" s="297"/>
      <c r="H46" s="297"/>
      <c r="I46" s="297"/>
      <c r="J46" s="297"/>
      <c r="K46" s="297"/>
      <c r="L46" s="297"/>
      <c r="M46" s="297"/>
      <c r="N46" s="226"/>
      <c r="O46" s="226"/>
      <c r="P46" s="226"/>
      <c r="Q46" s="226"/>
      <c r="R46" s="226"/>
      <c r="S46" s="226"/>
      <c r="T46" s="226"/>
      <c r="U46" s="226"/>
      <c r="V46" s="221"/>
      <c r="W46" s="221"/>
      <c r="X46" s="221"/>
      <c r="Y46" s="221"/>
      <c r="Z46" s="222"/>
    </row>
    <row r="47" spans="2:47" ht="15.5" x14ac:dyDescent="0.25">
      <c r="B47" s="219"/>
      <c r="C47" s="301"/>
      <c r="D47" s="301"/>
      <c r="E47" s="301"/>
      <c r="F47" s="301"/>
      <c r="G47" s="301"/>
      <c r="H47" s="301"/>
      <c r="I47" s="301"/>
      <c r="J47" s="301"/>
      <c r="K47" s="301"/>
      <c r="L47" s="301"/>
      <c r="M47" s="301"/>
      <c r="N47" s="226"/>
      <c r="O47" s="226"/>
      <c r="P47" s="226"/>
      <c r="Q47" s="226"/>
      <c r="R47" s="226"/>
      <c r="S47" s="226"/>
      <c r="T47" s="226"/>
      <c r="U47" s="226"/>
      <c r="V47" s="221"/>
      <c r="W47" s="221"/>
      <c r="X47" s="221"/>
      <c r="Y47" s="221"/>
      <c r="Z47" s="222"/>
    </row>
    <row r="48" spans="2:47" ht="16.5" customHeight="1" x14ac:dyDescent="0.25">
      <c r="B48" s="223"/>
      <c r="C48" s="304">
        <v>2</v>
      </c>
      <c r="D48" s="211"/>
      <c r="E48" s="211"/>
      <c r="F48" s="211"/>
      <c r="G48" s="211"/>
      <c r="H48" s="211"/>
      <c r="I48" s="211"/>
      <c r="J48" s="211"/>
      <c r="K48" s="211"/>
      <c r="L48" s="211"/>
      <c r="M48" s="211"/>
      <c r="N48" s="211"/>
      <c r="O48" s="211"/>
      <c r="P48" s="211"/>
      <c r="Q48" s="211"/>
      <c r="R48" s="211"/>
      <c r="S48" s="211"/>
      <c r="T48" s="211"/>
      <c r="U48" s="211"/>
      <c r="V48" s="211"/>
      <c r="W48" s="224"/>
      <c r="X48" s="224"/>
      <c r="Y48" s="224"/>
      <c r="Z48" s="225"/>
    </row>
    <row r="49" spans="2:26" x14ac:dyDescent="0.25">
      <c r="B49" s="223"/>
      <c r="C49" s="305"/>
      <c r="D49" s="299" t="s">
        <v>551</v>
      </c>
      <c r="E49" s="300"/>
      <c r="F49" s="300"/>
      <c r="G49" s="300"/>
      <c r="H49" s="300"/>
      <c r="I49" s="300"/>
      <c r="J49" s="300"/>
      <c r="K49" s="300"/>
      <c r="L49" s="300"/>
      <c r="M49" s="300"/>
      <c r="N49" s="300"/>
      <c r="O49" s="300"/>
      <c r="P49" s="300"/>
      <c r="Q49" s="300"/>
      <c r="R49" s="300"/>
      <c r="S49" s="300"/>
      <c r="T49" s="300"/>
      <c r="U49" s="300"/>
      <c r="V49" s="300"/>
      <c r="W49" s="224"/>
      <c r="X49" s="224"/>
      <c r="Y49" s="224"/>
      <c r="Z49" s="225"/>
    </row>
    <row r="50" spans="2:26" ht="19" customHeight="1" x14ac:dyDescent="0.25">
      <c r="B50" s="223"/>
      <c r="C50" s="305"/>
      <c r="D50" s="300"/>
      <c r="E50" s="300"/>
      <c r="F50" s="300"/>
      <c r="G50" s="300"/>
      <c r="H50" s="300"/>
      <c r="I50" s="300"/>
      <c r="J50" s="300"/>
      <c r="K50" s="300"/>
      <c r="L50" s="300"/>
      <c r="M50" s="300"/>
      <c r="N50" s="300"/>
      <c r="O50" s="300"/>
      <c r="P50" s="300"/>
      <c r="Q50" s="300"/>
      <c r="R50" s="300"/>
      <c r="S50" s="300"/>
      <c r="T50" s="300"/>
      <c r="U50" s="300"/>
      <c r="V50" s="300"/>
      <c r="W50" s="224"/>
      <c r="X50" s="224"/>
      <c r="Y50" s="224"/>
      <c r="Z50" s="225"/>
    </row>
    <row r="51" spans="2:26" ht="5.15" customHeight="1" x14ac:dyDescent="0.25">
      <c r="B51" s="223"/>
      <c r="C51" s="213"/>
      <c r="D51" s="300"/>
      <c r="E51" s="300"/>
      <c r="F51" s="300"/>
      <c r="G51" s="300"/>
      <c r="H51" s="300"/>
      <c r="I51" s="300"/>
      <c r="J51" s="300"/>
      <c r="K51" s="300"/>
      <c r="L51" s="300"/>
      <c r="M51" s="300"/>
      <c r="N51" s="300"/>
      <c r="O51" s="300"/>
      <c r="P51" s="300"/>
      <c r="Q51" s="300"/>
      <c r="R51" s="300"/>
      <c r="S51" s="300"/>
      <c r="T51" s="300"/>
      <c r="U51" s="300"/>
      <c r="V51" s="300"/>
      <c r="W51" s="224"/>
      <c r="X51" s="224"/>
      <c r="Y51" s="224"/>
      <c r="Z51" s="225"/>
    </row>
    <row r="52" spans="2:26" x14ac:dyDescent="0.25">
      <c r="B52" s="219"/>
      <c r="C52" s="221"/>
      <c r="D52" s="221"/>
      <c r="E52" s="221"/>
      <c r="F52" s="221"/>
      <c r="G52" s="221"/>
      <c r="H52" s="221"/>
      <c r="I52" s="221"/>
      <c r="J52" s="221"/>
      <c r="K52" s="221"/>
      <c r="L52" s="221"/>
      <c r="M52" s="221"/>
      <c r="N52" s="221"/>
      <c r="O52" s="221"/>
      <c r="P52" s="221"/>
      <c r="Q52" s="221"/>
      <c r="R52" s="221"/>
      <c r="S52" s="221"/>
      <c r="T52" s="221"/>
      <c r="U52" s="221"/>
      <c r="V52" s="221"/>
      <c r="W52" s="221"/>
      <c r="X52" s="221"/>
      <c r="Y52" s="221"/>
      <c r="Z52" s="222"/>
    </row>
    <row r="53" spans="2:26" ht="15.5" x14ac:dyDescent="0.25">
      <c r="B53" s="219"/>
      <c r="C53" s="301" t="s">
        <v>584</v>
      </c>
      <c r="D53" s="301"/>
      <c r="E53" s="301"/>
      <c r="F53" s="301"/>
      <c r="G53" s="301"/>
      <c r="H53" s="301"/>
      <c r="I53" s="301"/>
      <c r="J53" s="301"/>
      <c r="K53" s="301"/>
      <c r="L53" s="301"/>
      <c r="M53" s="301"/>
      <c r="N53" s="226"/>
      <c r="O53" s="226"/>
      <c r="P53" s="226"/>
      <c r="Q53" s="226"/>
      <c r="R53" s="226"/>
      <c r="S53" s="226"/>
      <c r="T53" s="226"/>
      <c r="U53" s="226"/>
      <c r="V53" s="221"/>
      <c r="W53" s="221"/>
      <c r="X53" s="221"/>
      <c r="Y53" s="221"/>
      <c r="Z53" s="222"/>
    </row>
    <row r="54" spans="2:26" ht="15.5" x14ac:dyDescent="0.25">
      <c r="B54" s="219"/>
      <c r="C54" s="301"/>
      <c r="D54" s="301"/>
      <c r="E54" s="301"/>
      <c r="F54" s="301"/>
      <c r="G54" s="301"/>
      <c r="H54" s="301"/>
      <c r="I54" s="301"/>
      <c r="J54" s="301"/>
      <c r="K54" s="301"/>
      <c r="L54" s="301"/>
      <c r="M54" s="301"/>
      <c r="N54" s="226"/>
      <c r="O54" s="226"/>
      <c r="P54" s="226"/>
      <c r="Q54" s="226"/>
      <c r="R54" s="226"/>
      <c r="S54" s="226"/>
      <c r="T54" s="226"/>
      <c r="U54" s="226"/>
      <c r="V54" s="221"/>
      <c r="W54" s="221"/>
      <c r="X54" s="221"/>
      <c r="Y54" s="221"/>
      <c r="Z54" s="222"/>
    </row>
    <row r="55" spans="2:26" ht="80.25" customHeight="1" x14ac:dyDescent="0.25">
      <c r="B55" s="219"/>
      <c r="C55" s="301" t="s">
        <v>619</v>
      </c>
      <c r="D55" s="301"/>
      <c r="E55" s="301"/>
      <c r="F55" s="301"/>
      <c r="G55" s="301"/>
      <c r="H55" s="301"/>
      <c r="I55" s="301"/>
      <c r="J55" s="301"/>
      <c r="K55" s="301"/>
      <c r="L55" s="301"/>
      <c r="M55" s="301"/>
      <c r="N55" s="226"/>
      <c r="O55" s="226"/>
      <c r="P55" s="226"/>
      <c r="Q55" s="226"/>
      <c r="R55" s="226"/>
      <c r="S55" s="226"/>
      <c r="T55" s="226"/>
      <c r="U55" s="226"/>
      <c r="V55" s="221"/>
      <c r="W55" s="221"/>
      <c r="X55" s="221"/>
      <c r="Y55" s="221"/>
      <c r="Z55" s="222"/>
    </row>
    <row r="56" spans="2:26" ht="22" customHeight="1" x14ac:dyDescent="0.25">
      <c r="B56" s="219"/>
      <c r="C56" s="301" t="s">
        <v>552</v>
      </c>
      <c r="D56" s="301"/>
      <c r="E56" s="301"/>
      <c r="F56" s="301"/>
      <c r="G56" s="301"/>
      <c r="H56" s="301"/>
      <c r="I56" s="301"/>
      <c r="J56" s="301"/>
      <c r="K56" s="301"/>
      <c r="L56" s="301"/>
      <c r="M56" s="301"/>
      <c r="N56" s="226"/>
      <c r="O56" s="226"/>
      <c r="P56" s="226"/>
      <c r="Q56" s="226"/>
      <c r="R56" s="226"/>
      <c r="S56" s="226"/>
      <c r="T56" s="226"/>
      <c r="U56" s="226"/>
      <c r="V56" s="221"/>
      <c r="W56" s="221"/>
      <c r="X56" s="221"/>
      <c r="Y56" s="221"/>
      <c r="Z56" s="222"/>
    </row>
    <row r="57" spans="2:26" ht="73" customHeight="1" x14ac:dyDescent="0.25">
      <c r="B57" s="219"/>
      <c r="C57" s="301" t="s">
        <v>613</v>
      </c>
      <c r="D57" s="301"/>
      <c r="E57" s="301"/>
      <c r="F57" s="301"/>
      <c r="G57" s="301"/>
      <c r="H57" s="301"/>
      <c r="I57" s="301"/>
      <c r="J57" s="301"/>
      <c r="K57" s="301"/>
      <c r="L57" s="301"/>
      <c r="M57" s="301"/>
      <c r="N57" s="226"/>
      <c r="O57" s="226"/>
      <c r="P57" s="226"/>
      <c r="Q57" s="226"/>
      <c r="R57" s="226"/>
      <c r="S57" s="226"/>
      <c r="T57" s="226"/>
      <c r="U57" s="226"/>
      <c r="V57" s="221"/>
      <c r="W57" s="221"/>
      <c r="X57" s="221"/>
      <c r="Y57" s="221"/>
      <c r="Z57" s="222"/>
    </row>
    <row r="58" spans="2:26" ht="15.5" x14ac:dyDescent="0.25">
      <c r="B58" s="219"/>
      <c r="C58" s="301"/>
      <c r="D58" s="301"/>
      <c r="E58" s="301"/>
      <c r="F58" s="301"/>
      <c r="G58" s="301"/>
      <c r="H58" s="301"/>
      <c r="I58" s="301"/>
      <c r="J58" s="301"/>
      <c r="K58" s="301"/>
      <c r="L58" s="301"/>
      <c r="M58" s="301"/>
      <c r="N58" s="226"/>
      <c r="O58" s="226"/>
      <c r="P58" s="226"/>
      <c r="Q58" s="226"/>
      <c r="R58" s="226"/>
      <c r="S58" s="226"/>
      <c r="T58" s="226"/>
      <c r="U58" s="226"/>
      <c r="V58" s="221"/>
      <c r="W58" s="221"/>
      <c r="X58" s="221"/>
      <c r="Y58" s="221"/>
      <c r="Z58" s="222"/>
    </row>
    <row r="59" spans="2:26" ht="15.5" x14ac:dyDescent="0.25">
      <c r="B59" s="219"/>
      <c r="C59" s="301"/>
      <c r="D59" s="301"/>
      <c r="E59" s="301"/>
      <c r="F59" s="301"/>
      <c r="G59" s="301"/>
      <c r="H59" s="301"/>
      <c r="I59" s="301"/>
      <c r="J59" s="301"/>
      <c r="K59" s="301"/>
      <c r="L59" s="301"/>
      <c r="M59" s="301"/>
      <c r="N59" s="226"/>
      <c r="O59" s="226"/>
      <c r="P59" s="226"/>
      <c r="Q59" s="226"/>
      <c r="R59" s="226"/>
      <c r="S59" s="226"/>
      <c r="T59" s="226"/>
      <c r="U59" s="226"/>
      <c r="V59" s="221"/>
      <c r="W59" s="221"/>
      <c r="X59" s="221"/>
      <c r="Y59" s="221"/>
      <c r="Z59" s="222"/>
    </row>
    <row r="60" spans="2:26" ht="15.5" x14ac:dyDescent="0.25">
      <c r="B60" s="219"/>
      <c r="C60" s="301"/>
      <c r="D60" s="301"/>
      <c r="E60" s="301"/>
      <c r="F60" s="301"/>
      <c r="G60" s="301"/>
      <c r="H60" s="301"/>
      <c r="I60" s="301"/>
      <c r="J60" s="301"/>
      <c r="K60" s="301"/>
      <c r="L60" s="301"/>
      <c r="M60" s="301"/>
      <c r="N60" s="226"/>
      <c r="O60" s="226"/>
      <c r="P60" s="226"/>
      <c r="Q60" s="226"/>
      <c r="R60" s="226"/>
      <c r="S60" s="226"/>
      <c r="T60" s="226"/>
      <c r="U60" s="226"/>
      <c r="V60" s="221"/>
      <c r="W60" s="221"/>
      <c r="X60" s="221"/>
      <c r="Y60" s="221"/>
      <c r="Z60" s="222"/>
    </row>
    <row r="61" spans="2:26" ht="16.5" customHeight="1" x14ac:dyDescent="0.25">
      <c r="B61" s="223"/>
      <c r="C61" s="304">
        <v>3</v>
      </c>
      <c r="D61" s="211"/>
      <c r="E61" s="211"/>
      <c r="F61" s="211"/>
      <c r="G61" s="211"/>
      <c r="H61" s="211"/>
      <c r="I61" s="211"/>
      <c r="J61" s="211"/>
      <c r="K61" s="211"/>
      <c r="L61" s="211"/>
      <c r="M61" s="211"/>
      <c r="N61" s="211"/>
      <c r="O61" s="211"/>
      <c r="P61" s="211"/>
      <c r="Q61" s="211"/>
      <c r="R61" s="211"/>
      <c r="S61" s="211"/>
      <c r="T61" s="211"/>
      <c r="U61" s="211"/>
      <c r="V61" s="211"/>
      <c r="W61" s="224"/>
      <c r="X61" s="224"/>
      <c r="Y61" s="224"/>
      <c r="Z61" s="225"/>
    </row>
    <row r="62" spans="2:26" x14ac:dyDescent="0.25">
      <c r="B62" s="223"/>
      <c r="C62" s="305"/>
      <c r="D62" s="299" t="s">
        <v>553</v>
      </c>
      <c r="E62" s="300"/>
      <c r="F62" s="300"/>
      <c r="G62" s="300"/>
      <c r="H62" s="300"/>
      <c r="I62" s="300"/>
      <c r="J62" s="300"/>
      <c r="K62" s="300"/>
      <c r="L62" s="300"/>
      <c r="M62" s="300"/>
      <c r="N62" s="300"/>
      <c r="O62" s="300"/>
      <c r="P62" s="300"/>
      <c r="Q62" s="300"/>
      <c r="R62" s="300"/>
      <c r="S62" s="300"/>
      <c r="T62" s="300"/>
      <c r="U62" s="300"/>
      <c r="V62" s="300"/>
      <c r="W62" s="224"/>
      <c r="X62" s="224"/>
      <c r="Y62" s="224"/>
      <c r="Z62" s="225"/>
    </row>
    <row r="63" spans="2:26" ht="19" customHeight="1" x14ac:dyDescent="0.25">
      <c r="B63" s="223"/>
      <c r="C63" s="305"/>
      <c r="D63" s="300"/>
      <c r="E63" s="300"/>
      <c r="F63" s="300"/>
      <c r="G63" s="300"/>
      <c r="H63" s="300"/>
      <c r="I63" s="300"/>
      <c r="J63" s="300"/>
      <c r="K63" s="300"/>
      <c r="L63" s="300"/>
      <c r="M63" s="300"/>
      <c r="N63" s="300"/>
      <c r="O63" s="300"/>
      <c r="P63" s="300"/>
      <c r="Q63" s="300"/>
      <c r="R63" s="300"/>
      <c r="S63" s="300"/>
      <c r="T63" s="300"/>
      <c r="U63" s="300"/>
      <c r="V63" s="300"/>
      <c r="W63" s="224"/>
      <c r="X63" s="224"/>
      <c r="Y63" s="224"/>
      <c r="Z63" s="225"/>
    </row>
    <row r="64" spans="2:26" ht="5.15" customHeight="1" x14ac:dyDescent="0.25">
      <c r="B64" s="223"/>
      <c r="C64" s="213"/>
      <c r="D64" s="300"/>
      <c r="E64" s="300"/>
      <c r="F64" s="300"/>
      <c r="G64" s="300"/>
      <c r="H64" s="300"/>
      <c r="I64" s="300"/>
      <c r="J64" s="300"/>
      <c r="K64" s="300"/>
      <c r="L64" s="300"/>
      <c r="M64" s="300"/>
      <c r="N64" s="300"/>
      <c r="O64" s="300"/>
      <c r="P64" s="300"/>
      <c r="Q64" s="300"/>
      <c r="R64" s="300"/>
      <c r="S64" s="300"/>
      <c r="T64" s="300"/>
      <c r="U64" s="300"/>
      <c r="V64" s="300"/>
      <c r="W64" s="224"/>
      <c r="X64" s="224"/>
      <c r="Y64" s="224"/>
      <c r="Z64" s="225"/>
    </row>
    <row r="65" spans="2:29" ht="15.5" x14ac:dyDescent="0.25">
      <c r="B65" s="219"/>
      <c r="C65" s="301"/>
      <c r="D65" s="301"/>
      <c r="E65" s="301"/>
      <c r="F65" s="301"/>
      <c r="G65" s="301"/>
      <c r="H65" s="301"/>
      <c r="I65" s="301"/>
      <c r="J65" s="301"/>
      <c r="K65" s="301"/>
      <c r="L65" s="301"/>
      <c r="M65" s="301"/>
      <c r="N65" s="226"/>
      <c r="O65" s="226"/>
      <c r="P65" s="226"/>
      <c r="Q65" s="226"/>
      <c r="R65" s="226"/>
      <c r="S65" s="226"/>
      <c r="T65" s="226"/>
      <c r="U65" s="226"/>
      <c r="V65" s="221"/>
      <c r="W65" s="221"/>
      <c r="X65" s="221"/>
      <c r="Y65" s="221"/>
      <c r="Z65" s="222"/>
    </row>
    <row r="66" spans="2:29" ht="15.5" x14ac:dyDescent="0.25">
      <c r="B66" s="219"/>
      <c r="C66" s="301" t="s">
        <v>621</v>
      </c>
      <c r="D66" s="297"/>
      <c r="E66" s="297"/>
      <c r="F66" s="297"/>
      <c r="G66" s="297"/>
      <c r="H66" s="297"/>
      <c r="I66" s="297"/>
      <c r="J66" s="297"/>
      <c r="K66" s="297"/>
      <c r="L66" s="297"/>
      <c r="M66" s="297"/>
      <c r="N66" s="297"/>
      <c r="O66" s="297"/>
      <c r="P66" s="297"/>
      <c r="Q66" s="297"/>
      <c r="R66" s="297"/>
      <c r="S66" s="297"/>
      <c r="T66" s="297"/>
      <c r="U66" s="226"/>
      <c r="V66" s="221"/>
      <c r="W66" s="221"/>
      <c r="X66" s="221"/>
      <c r="Y66" s="221"/>
      <c r="Z66" s="222"/>
    </row>
    <row r="67" spans="2:29" ht="39.65" customHeight="1" x14ac:dyDescent="0.25">
      <c r="B67" s="219"/>
      <c r="C67" s="301" t="s">
        <v>585</v>
      </c>
      <c r="D67" s="297"/>
      <c r="E67" s="297"/>
      <c r="F67" s="297"/>
      <c r="G67" s="297"/>
      <c r="H67" s="297"/>
      <c r="I67" s="297"/>
      <c r="J67" s="297"/>
      <c r="K67" s="297"/>
      <c r="L67" s="297"/>
      <c r="M67" s="297"/>
      <c r="N67" s="297"/>
      <c r="O67" s="297"/>
      <c r="P67" s="297"/>
      <c r="Q67" s="297"/>
      <c r="R67" s="297"/>
      <c r="S67" s="297"/>
      <c r="T67" s="297"/>
      <c r="U67" s="226"/>
      <c r="V67" s="221"/>
      <c r="W67" s="221"/>
      <c r="X67" s="221"/>
      <c r="Y67" s="221"/>
      <c r="Z67" s="222"/>
    </row>
    <row r="68" spans="2:29" ht="46.4" customHeight="1" x14ac:dyDescent="0.25">
      <c r="B68" s="219"/>
      <c r="C68" s="301" t="s">
        <v>620</v>
      </c>
      <c r="D68" s="297"/>
      <c r="E68" s="297"/>
      <c r="F68" s="297"/>
      <c r="G68" s="297"/>
      <c r="H68" s="297"/>
      <c r="I68" s="297"/>
      <c r="J68" s="297"/>
      <c r="K68" s="297"/>
      <c r="L68" s="297"/>
      <c r="M68" s="297"/>
      <c r="N68" s="297"/>
      <c r="O68" s="297"/>
      <c r="P68" s="297"/>
      <c r="Q68" s="297"/>
      <c r="R68" s="297"/>
      <c r="S68" s="297"/>
      <c r="T68" s="297"/>
      <c r="U68" s="226"/>
      <c r="V68" s="221"/>
      <c r="W68" s="221"/>
      <c r="X68" s="221"/>
      <c r="Y68" s="221"/>
      <c r="Z68" s="222"/>
    </row>
    <row r="69" spans="2:29" ht="55.5" customHeight="1" x14ac:dyDescent="0.25">
      <c r="B69" s="219"/>
      <c r="C69" s="301" t="s">
        <v>629</v>
      </c>
      <c r="D69" s="297"/>
      <c r="E69" s="297"/>
      <c r="F69" s="297"/>
      <c r="G69" s="297"/>
      <c r="H69" s="297"/>
      <c r="I69" s="297"/>
      <c r="J69" s="297"/>
      <c r="K69" s="297"/>
      <c r="L69" s="297"/>
      <c r="M69" s="297"/>
      <c r="N69" s="297"/>
      <c r="O69" s="297"/>
      <c r="P69" s="297"/>
      <c r="Q69" s="297"/>
      <c r="R69" s="297"/>
      <c r="S69" s="297"/>
      <c r="T69" s="297"/>
      <c r="U69" s="226"/>
      <c r="V69" s="221"/>
      <c r="W69" s="221"/>
      <c r="X69" s="221"/>
      <c r="Y69" s="221"/>
      <c r="Z69" s="222"/>
    </row>
    <row r="70" spans="2:29" ht="16.5" customHeight="1" x14ac:dyDescent="0.25">
      <c r="B70" s="223"/>
      <c r="C70" s="304">
        <v>4</v>
      </c>
      <c r="D70" s="211"/>
      <c r="E70" s="211"/>
      <c r="F70" s="211"/>
      <c r="G70" s="211"/>
      <c r="H70" s="211"/>
      <c r="I70" s="211"/>
      <c r="J70" s="211"/>
      <c r="K70" s="211"/>
      <c r="L70" s="211"/>
      <c r="M70" s="211"/>
      <c r="N70" s="211"/>
      <c r="O70" s="211"/>
      <c r="P70" s="211"/>
      <c r="Q70" s="211"/>
      <c r="R70" s="211"/>
      <c r="S70" s="211"/>
      <c r="T70" s="211"/>
      <c r="U70" s="211"/>
      <c r="V70" s="211"/>
      <c r="W70" s="224"/>
      <c r="X70" s="224"/>
      <c r="Y70" s="224"/>
      <c r="Z70" s="225"/>
    </row>
    <row r="71" spans="2:29" x14ac:dyDescent="0.25">
      <c r="B71" s="223"/>
      <c r="C71" s="305"/>
      <c r="D71" s="299" t="s">
        <v>573</v>
      </c>
      <c r="E71" s="300"/>
      <c r="F71" s="300"/>
      <c r="G71" s="300"/>
      <c r="H71" s="300"/>
      <c r="I71" s="300"/>
      <c r="J71" s="300"/>
      <c r="K71" s="300"/>
      <c r="L71" s="300"/>
      <c r="M71" s="300"/>
      <c r="N71" s="300"/>
      <c r="O71" s="300"/>
      <c r="P71" s="300"/>
      <c r="Q71" s="300"/>
      <c r="R71" s="300"/>
      <c r="S71" s="300"/>
      <c r="T71" s="300"/>
      <c r="U71" s="300"/>
      <c r="V71" s="300"/>
      <c r="W71" s="224"/>
      <c r="X71" s="224"/>
      <c r="Y71" s="224"/>
      <c r="Z71" s="225"/>
    </row>
    <row r="72" spans="2:29" ht="19" customHeight="1" x14ac:dyDescent="0.25">
      <c r="B72" s="223"/>
      <c r="C72" s="305"/>
      <c r="D72" s="300"/>
      <c r="E72" s="300"/>
      <c r="F72" s="300"/>
      <c r="G72" s="300"/>
      <c r="H72" s="300"/>
      <c r="I72" s="300"/>
      <c r="J72" s="300"/>
      <c r="K72" s="300"/>
      <c r="L72" s="300"/>
      <c r="M72" s="300"/>
      <c r="N72" s="300"/>
      <c r="O72" s="300"/>
      <c r="P72" s="300"/>
      <c r="Q72" s="300"/>
      <c r="R72" s="300"/>
      <c r="S72" s="300"/>
      <c r="T72" s="300"/>
      <c r="U72" s="300"/>
      <c r="V72" s="300"/>
      <c r="W72" s="224"/>
      <c r="X72" s="224"/>
      <c r="Y72" s="224"/>
      <c r="Z72" s="225"/>
    </row>
    <row r="73" spans="2:29" ht="5.15" customHeight="1" x14ac:dyDescent="0.25">
      <c r="B73" s="223"/>
      <c r="C73" s="213"/>
      <c r="D73" s="300"/>
      <c r="E73" s="300"/>
      <c r="F73" s="300"/>
      <c r="G73" s="300"/>
      <c r="H73" s="300"/>
      <c r="I73" s="300"/>
      <c r="J73" s="300"/>
      <c r="K73" s="300"/>
      <c r="L73" s="300"/>
      <c r="M73" s="300"/>
      <c r="N73" s="300"/>
      <c r="O73" s="300"/>
      <c r="P73" s="300"/>
      <c r="Q73" s="300"/>
      <c r="R73" s="300"/>
      <c r="S73" s="300"/>
      <c r="T73" s="300"/>
      <c r="U73" s="300"/>
      <c r="V73" s="300"/>
      <c r="W73" s="224"/>
      <c r="X73" s="224"/>
      <c r="Y73" s="224"/>
      <c r="Z73" s="225"/>
    </row>
    <row r="74" spans="2:29" ht="15.5" x14ac:dyDescent="0.25">
      <c r="B74" s="219"/>
      <c r="C74" s="301"/>
      <c r="D74" s="301"/>
      <c r="E74" s="301"/>
      <c r="F74" s="301"/>
      <c r="G74" s="301"/>
      <c r="H74" s="301"/>
      <c r="I74" s="301"/>
      <c r="J74" s="301"/>
      <c r="K74" s="301"/>
      <c r="L74" s="301"/>
      <c r="M74" s="301"/>
      <c r="N74" s="226"/>
      <c r="O74" s="226"/>
      <c r="P74" s="226"/>
      <c r="Q74" s="226"/>
      <c r="R74" s="226"/>
      <c r="S74" s="226"/>
      <c r="T74" s="226"/>
      <c r="U74" s="226"/>
      <c r="V74" s="221"/>
      <c r="W74" s="221"/>
      <c r="X74" s="221"/>
      <c r="Y74" s="221"/>
      <c r="Z74" s="222"/>
    </row>
    <row r="75" spans="2:29" ht="52" customHeight="1" x14ac:dyDescent="0.25">
      <c r="B75" s="219"/>
      <c r="C75" s="301" t="s">
        <v>586</v>
      </c>
      <c r="D75" s="301"/>
      <c r="E75" s="301"/>
      <c r="F75" s="301"/>
      <c r="G75" s="301"/>
      <c r="H75" s="301"/>
      <c r="I75" s="301"/>
      <c r="J75" s="301"/>
      <c r="K75" s="301"/>
      <c r="L75" s="301"/>
      <c r="M75" s="301"/>
      <c r="N75" s="301"/>
      <c r="O75" s="301"/>
      <c r="P75" s="301"/>
      <c r="Q75" s="301"/>
      <c r="R75" s="301"/>
      <c r="S75" s="301"/>
      <c r="T75" s="301"/>
      <c r="U75" s="226"/>
      <c r="V75" s="221"/>
      <c r="W75" s="221"/>
      <c r="X75" s="221"/>
      <c r="Y75" s="221"/>
      <c r="Z75" s="222"/>
    </row>
    <row r="76" spans="2:29" ht="46.4" customHeight="1" x14ac:dyDescent="0.25">
      <c r="B76" s="219"/>
      <c r="C76" s="301" t="s">
        <v>609</v>
      </c>
      <c r="D76" s="301"/>
      <c r="E76" s="301"/>
      <c r="F76" s="301"/>
      <c r="G76" s="301"/>
      <c r="H76" s="301"/>
      <c r="I76" s="301"/>
      <c r="J76" s="301"/>
      <c r="K76" s="301"/>
      <c r="L76" s="301"/>
      <c r="M76" s="301"/>
      <c r="N76" s="301"/>
      <c r="O76" s="301"/>
      <c r="P76" s="301"/>
      <c r="Q76" s="301"/>
      <c r="R76" s="301"/>
      <c r="S76" s="301"/>
      <c r="T76" s="301"/>
      <c r="U76" s="226"/>
      <c r="V76" s="221"/>
      <c r="W76" s="221"/>
      <c r="X76" s="221"/>
      <c r="Y76" s="221"/>
      <c r="Z76" s="222"/>
    </row>
    <row r="77" spans="2:29" ht="39" customHeight="1" x14ac:dyDescent="0.25">
      <c r="B77" s="219"/>
      <c r="C77" s="301" t="s">
        <v>601</v>
      </c>
      <c r="D77" s="301"/>
      <c r="E77" s="301"/>
      <c r="F77" s="301"/>
      <c r="G77" s="301"/>
      <c r="H77" s="301"/>
      <c r="I77" s="301"/>
      <c r="J77" s="301"/>
      <c r="K77" s="301"/>
      <c r="L77" s="301"/>
      <c r="M77" s="301"/>
      <c r="N77" s="301"/>
      <c r="O77" s="301"/>
      <c r="P77" s="301"/>
      <c r="Q77" s="301"/>
      <c r="R77" s="301"/>
      <c r="S77" s="301"/>
      <c r="T77" s="301"/>
      <c r="U77" s="226"/>
      <c r="V77" s="221"/>
      <c r="W77" s="221"/>
      <c r="X77" s="221"/>
      <c r="Y77" s="221"/>
      <c r="Z77" s="222"/>
    </row>
    <row r="78" spans="2:29" ht="13" thickBot="1" x14ac:dyDescent="0.3">
      <c r="B78" s="230"/>
      <c r="C78" s="231"/>
      <c r="D78" s="231"/>
      <c r="E78" s="231"/>
      <c r="F78" s="231"/>
      <c r="G78" s="231"/>
      <c r="H78" s="231"/>
      <c r="I78" s="231"/>
      <c r="J78" s="231"/>
      <c r="K78" s="231"/>
      <c r="L78" s="231"/>
      <c r="M78" s="231"/>
      <c r="N78" s="231"/>
      <c r="O78" s="231"/>
      <c r="P78" s="231"/>
      <c r="Q78" s="231"/>
      <c r="R78" s="231"/>
      <c r="S78" s="231"/>
      <c r="T78" s="231"/>
      <c r="U78" s="231"/>
      <c r="V78" s="231"/>
      <c r="W78" s="231"/>
      <c r="X78" s="231"/>
      <c r="Y78" s="231"/>
      <c r="Z78" s="232"/>
    </row>
    <row r="79" spans="2:29" ht="26.5" customHeight="1" thickBot="1" x14ac:dyDescent="0.35">
      <c r="AC79" s="177"/>
    </row>
    <row r="80" spans="2:29" ht="10" customHeight="1" x14ac:dyDescent="0.25">
      <c r="B80" s="201"/>
      <c r="C80" s="202"/>
      <c r="D80" s="202"/>
      <c r="E80" s="202"/>
      <c r="F80" s="202"/>
      <c r="G80" s="202"/>
      <c r="H80" s="202"/>
      <c r="I80" s="202"/>
      <c r="J80" s="202"/>
      <c r="K80" s="202"/>
      <c r="L80" s="202"/>
      <c r="M80" s="202"/>
      <c r="N80" s="202"/>
      <c r="O80" s="202"/>
      <c r="P80" s="202"/>
      <c r="Q80" s="202"/>
      <c r="R80" s="202"/>
      <c r="S80" s="202"/>
      <c r="T80" s="202"/>
      <c r="U80" s="202"/>
      <c r="V80" s="202"/>
      <c r="W80" s="202"/>
      <c r="X80" s="202"/>
      <c r="Y80" s="202"/>
      <c r="Z80" s="203"/>
    </row>
    <row r="81" spans="2:26" ht="45" x14ac:dyDescent="0.9">
      <c r="B81" s="204"/>
      <c r="C81" s="205" t="s">
        <v>555</v>
      </c>
      <c r="D81" s="206"/>
      <c r="E81" s="206"/>
      <c r="F81" s="206"/>
      <c r="G81" s="206"/>
      <c r="H81" s="206"/>
      <c r="I81" s="206"/>
      <c r="J81" s="206"/>
      <c r="K81" s="206"/>
      <c r="L81" s="206"/>
      <c r="M81" s="206"/>
      <c r="N81" s="206"/>
      <c r="O81" s="206"/>
      <c r="P81" s="206"/>
      <c r="Q81" s="206"/>
      <c r="R81" s="206"/>
      <c r="S81" s="206"/>
      <c r="T81" s="206"/>
      <c r="U81" s="206"/>
      <c r="V81" s="206"/>
      <c r="W81" s="206"/>
      <c r="X81" s="206"/>
      <c r="Y81" s="206"/>
      <c r="Z81" s="207"/>
    </row>
    <row r="82" spans="2:26" x14ac:dyDescent="0.25">
      <c r="B82" s="204"/>
      <c r="C82" s="206"/>
      <c r="D82" s="206"/>
      <c r="E82" s="206"/>
      <c r="F82" s="206"/>
      <c r="G82" s="206"/>
      <c r="H82" s="206"/>
      <c r="I82" s="206"/>
      <c r="J82" s="206"/>
      <c r="K82" s="206"/>
      <c r="L82" s="206"/>
      <c r="M82" s="206"/>
      <c r="N82" s="206"/>
      <c r="O82" s="206"/>
      <c r="P82" s="206"/>
      <c r="Q82" s="206"/>
      <c r="R82" s="206"/>
      <c r="S82" s="206"/>
      <c r="T82" s="206"/>
      <c r="U82" s="206"/>
      <c r="V82" s="206"/>
      <c r="W82" s="206"/>
      <c r="X82" s="206"/>
      <c r="Y82" s="206"/>
      <c r="Z82" s="207"/>
    </row>
    <row r="83" spans="2:26" ht="25.5" customHeight="1" x14ac:dyDescent="0.25">
      <c r="B83" s="204"/>
      <c r="C83" s="208" t="s">
        <v>556</v>
      </c>
      <c r="D83" s="206"/>
      <c r="E83" s="206"/>
      <c r="F83" s="206"/>
      <c r="G83" s="206"/>
      <c r="H83" s="206"/>
      <c r="I83" s="206"/>
      <c r="J83" s="206"/>
      <c r="K83" s="206"/>
      <c r="L83" s="206"/>
      <c r="M83" s="206"/>
      <c r="N83" s="206"/>
      <c r="O83" s="206"/>
      <c r="P83" s="206"/>
      <c r="Q83" s="206"/>
      <c r="R83" s="206"/>
      <c r="S83" s="206"/>
      <c r="T83" s="206"/>
      <c r="U83" s="206"/>
      <c r="V83" s="206"/>
      <c r="W83" s="206"/>
      <c r="X83" s="206"/>
      <c r="Y83" s="206"/>
      <c r="Z83" s="207"/>
    </row>
    <row r="84" spans="2:26" ht="25" customHeight="1" x14ac:dyDescent="0.25">
      <c r="B84" s="204"/>
      <c r="C84" s="306" t="s">
        <v>587</v>
      </c>
      <c r="D84" s="306"/>
      <c r="E84" s="306"/>
      <c r="F84" s="306"/>
      <c r="G84" s="306"/>
      <c r="H84" s="306"/>
      <c r="I84" s="306"/>
      <c r="J84" s="306"/>
      <c r="K84" s="306"/>
      <c r="L84" s="306"/>
      <c r="M84" s="306"/>
      <c r="N84" s="306"/>
      <c r="O84" s="306"/>
      <c r="P84" s="306"/>
      <c r="Q84" s="306"/>
      <c r="R84" s="306"/>
      <c r="S84" s="306"/>
      <c r="T84" s="306"/>
      <c r="U84" s="306"/>
      <c r="V84" s="306"/>
      <c r="W84" s="306"/>
      <c r="X84" s="306"/>
      <c r="Y84" s="306"/>
      <c r="Z84" s="207"/>
    </row>
    <row r="85" spans="2:26" ht="15.5" x14ac:dyDescent="0.25">
      <c r="B85" s="209"/>
      <c r="C85" s="306" t="s">
        <v>588</v>
      </c>
      <c r="D85" s="306"/>
      <c r="E85" s="306"/>
      <c r="F85" s="306"/>
      <c r="G85" s="306"/>
      <c r="H85" s="306"/>
      <c r="I85" s="306"/>
      <c r="J85" s="306"/>
      <c r="K85" s="306"/>
      <c r="L85" s="306"/>
      <c r="M85" s="306"/>
      <c r="N85" s="306"/>
      <c r="O85" s="306"/>
      <c r="P85" s="306"/>
      <c r="Q85" s="306"/>
      <c r="R85" s="306"/>
      <c r="S85" s="306"/>
      <c r="T85" s="306"/>
      <c r="U85" s="306"/>
      <c r="V85" s="306"/>
      <c r="W85" s="306"/>
      <c r="X85" s="306"/>
      <c r="Y85" s="306"/>
      <c r="Z85" s="210"/>
    </row>
    <row r="86" spans="2:26" ht="15.5" x14ac:dyDescent="0.25">
      <c r="B86" s="209"/>
      <c r="C86" s="306" t="s">
        <v>589</v>
      </c>
      <c r="D86" s="306"/>
      <c r="E86" s="306"/>
      <c r="F86" s="306"/>
      <c r="G86" s="306"/>
      <c r="H86" s="306"/>
      <c r="I86" s="306"/>
      <c r="J86" s="306"/>
      <c r="K86" s="306"/>
      <c r="L86" s="306"/>
      <c r="M86" s="306"/>
      <c r="N86" s="306"/>
      <c r="O86" s="306"/>
      <c r="P86" s="306"/>
      <c r="Q86" s="306"/>
      <c r="R86" s="306"/>
      <c r="S86" s="306"/>
      <c r="T86" s="306"/>
      <c r="U86" s="306"/>
      <c r="V86" s="306"/>
      <c r="W86" s="306"/>
      <c r="X86" s="306"/>
      <c r="Y86" s="306"/>
      <c r="Z86" s="210"/>
    </row>
    <row r="87" spans="2:26" ht="15.5" x14ac:dyDescent="0.25">
      <c r="B87" s="209"/>
      <c r="C87" s="306" t="s">
        <v>590</v>
      </c>
      <c r="D87" s="306"/>
      <c r="E87" s="306"/>
      <c r="F87" s="306"/>
      <c r="G87" s="306"/>
      <c r="H87" s="306"/>
      <c r="I87" s="306"/>
      <c r="J87" s="306"/>
      <c r="K87" s="306"/>
      <c r="L87" s="306"/>
      <c r="M87" s="306"/>
      <c r="N87" s="306"/>
      <c r="O87" s="306"/>
      <c r="P87" s="306"/>
      <c r="Q87" s="306"/>
      <c r="R87" s="306"/>
      <c r="S87" s="306"/>
      <c r="T87" s="306"/>
      <c r="U87" s="306"/>
      <c r="V87" s="306"/>
      <c r="W87" s="306"/>
      <c r="X87" s="306"/>
      <c r="Y87" s="306"/>
      <c r="Z87" s="210"/>
    </row>
    <row r="88" spans="2:26" ht="52.5" customHeight="1" x14ac:dyDescent="0.25">
      <c r="B88" s="204"/>
      <c r="C88" s="306" t="s">
        <v>591</v>
      </c>
      <c r="D88" s="306"/>
      <c r="E88" s="306"/>
      <c r="F88" s="306"/>
      <c r="G88" s="306"/>
      <c r="H88" s="306"/>
      <c r="I88" s="306"/>
      <c r="J88" s="306"/>
      <c r="K88" s="306"/>
      <c r="L88" s="306"/>
      <c r="M88" s="306"/>
      <c r="N88" s="306"/>
      <c r="O88" s="306"/>
      <c r="P88" s="306"/>
      <c r="Q88" s="306"/>
      <c r="R88" s="306"/>
      <c r="S88" s="306"/>
      <c r="T88" s="306"/>
      <c r="U88" s="306"/>
      <c r="V88" s="306"/>
      <c r="W88" s="306"/>
      <c r="X88" s="306"/>
      <c r="Y88" s="306"/>
      <c r="Z88" s="207"/>
    </row>
    <row r="89" spans="2:26" x14ac:dyDescent="0.25">
      <c r="B89" s="204"/>
      <c r="C89" s="206"/>
      <c r="D89" s="206"/>
      <c r="E89" s="206"/>
      <c r="F89" s="206"/>
      <c r="G89" s="206"/>
      <c r="H89" s="206"/>
      <c r="I89" s="206"/>
      <c r="J89" s="206"/>
      <c r="K89" s="206"/>
      <c r="L89" s="206"/>
      <c r="M89" s="206"/>
      <c r="N89" s="206"/>
      <c r="O89" s="206"/>
      <c r="P89" s="206"/>
      <c r="Q89" s="206"/>
      <c r="R89" s="206"/>
      <c r="S89" s="206"/>
      <c r="T89" s="206"/>
      <c r="U89" s="206"/>
      <c r="V89" s="206"/>
      <c r="W89" s="206"/>
      <c r="X89" s="206"/>
      <c r="Y89" s="206"/>
      <c r="Z89" s="207"/>
    </row>
    <row r="90" spans="2:26" ht="16.5" customHeight="1" x14ac:dyDescent="0.25">
      <c r="B90" s="209"/>
      <c r="C90" s="308" t="s">
        <v>576</v>
      </c>
      <c r="D90" s="303"/>
      <c r="E90" s="303"/>
      <c r="F90" s="303"/>
      <c r="G90" s="303"/>
      <c r="H90" s="303"/>
      <c r="I90" s="303"/>
      <c r="J90" s="303"/>
      <c r="K90" s="303"/>
      <c r="L90" s="303"/>
      <c r="M90" s="303"/>
      <c r="N90" s="303"/>
      <c r="O90" s="303"/>
      <c r="P90" s="303"/>
      <c r="Q90" s="303"/>
      <c r="R90" s="303"/>
      <c r="S90" s="303"/>
      <c r="T90" s="303"/>
      <c r="U90" s="303"/>
      <c r="V90" s="299"/>
      <c r="W90" s="212"/>
      <c r="X90" s="212"/>
      <c r="Y90" s="212"/>
      <c r="Z90" s="210"/>
    </row>
    <row r="91" spans="2:26" ht="12.65" customHeight="1" x14ac:dyDescent="0.25">
      <c r="B91" s="209"/>
      <c r="C91" s="303"/>
      <c r="D91" s="303"/>
      <c r="E91" s="303"/>
      <c r="F91" s="303"/>
      <c r="G91" s="303"/>
      <c r="H91" s="303"/>
      <c r="I91" s="303"/>
      <c r="J91" s="303"/>
      <c r="K91" s="303"/>
      <c r="L91" s="303"/>
      <c r="M91" s="303"/>
      <c r="N91" s="303"/>
      <c r="O91" s="303"/>
      <c r="P91" s="303"/>
      <c r="Q91" s="303"/>
      <c r="R91" s="303"/>
      <c r="S91" s="303"/>
      <c r="T91" s="303"/>
      <c r="U91" s="303"/>
      <c r="V91" s="300"/>
      <c r="W91" s="212"/>
      <c r="X91" s="212"/>
      <c r="Y91" s="212"/>
      <c r="Z91" s="210"/>
    </row>
    <row r="92" spans="2:26" ht="15" customHeight="1" x14ac:dyDescent="0.25">
      <c r="B92" s="209"/>
      <c r="C92" s="303"/>
      <c r="D92" s="303"/>
      <c r="E92" s="303"/>
      <c r="F92" s="303"/>
      <c r="G92" s="303"/>
      <c r="H92" s="303"/>
      <c r="I92" s="303"/>
      <c r="J92" s="303"/>
      <c r="K92" s="303"/>
      <c r="L92" s="303"/>
      <c r="M92" s="303"/>
      <c r="N92" s="303"/>
      <c r="O92" s="303"/>
      <c r="P92" s="303"/>
      <c r="Q92" s="303"/>
      <c r="R92" s="303"/>
      <c r="S92" s="303"/>
      <c r="T92" s="303"/>
      <c r="U92" s="303"/>
      <c r="V92" s="300"/>
      <c r="W92" s="212"/>
      <c r="X92" s="212"/>
      <c r="Y92" s="212"/>
      <c r="Z92" s="210"/>
    </row>
    <row r="93" spans="2:26" ht="36" customHeight="1" x14ac:dyDescent="0.25">
      <c r="B93" s="209"/>
      <c r="C93" s="299"/>
      <c r="D93" s="300"/>
      <c r="E93" s="300"/>
      <c r="F93" s="300"/>
      <c r="G93" s="300"/>
      <c r="H93" s="300"/>
      <c r="I93" s="300"/>
      <c r="J93" s="300"/>
      <c r="K93" s="300"/>
      <c r="L93" s="300"/>
      <c r="M93" s="300"/>
      <c r="N93" s="300"/>
      <c r="O93" s="300"/>
      <c r="P93" s="300"/>
      <c r="Q93" s="300"/>
      <c r="R93" s="300"/>
      <c r="S93" s="300"/>
      <c r="T93" s="300"/>
      <c r="U93" s="300"/>
      <c r="V93" s="276"/>
      <c r="W93" s="212"/>
      <c r="X93" s="212"/>
      <c r="Y93" s="212"/>
      <c r="Z93" s="210"/>
    </row>
    <row r="94" spans="2:26" x14ac:dyDescent="0.25">
      <c r="B94" s="204"/>
      <c r="C94" s="206"/>
      <c r="D94" s="206"/>
      <c r="E94" s="206"/>
      <c r="F94" s="206"/>
      <c r="G94" s="206"/>
      <c r="H94" s="206"/>
      <c r="I94" s="206"/>
      <c r="J94" s="206"/>
      <c r="K94" s="206"/>
      <c r="L94" s="206"/>
      <c r="M94" s="206"/>
      <c r="N94" s="206"/>
      <c r="O94" s="206"/>
      <c r="P94" s="206"/>
      <c r="Q94" s="206"/>
      <c r="R94" s="206"/>
      <c r="S94" s="206"/>
      <c r="T94" s="206"/>
      <c r="U94" s="206"/>
      <c r="V94" s="206"/>
      <c r="W94" s="206"/>
      <c r="X94" s="206"/>
      <c r="Y94" s="206"/>
      <c r="Z94" s="207"/>
    </row>
    <row r="95" spans="2:26" ht="66.75" customHeight="1" x14ac:dyDescent="0.25">
      <c r="B95" s="209"/>
      <c r="C95" s="307" t="s">
        <v>628</v>
      </c>
      <c r="D95" s="307"/>
      <c r="E95" s="307"/>
      <c r="F95" s="307"/>
      <c r="G95" s="307"/>
      <c r="H95" s="307"/>
      <c r="I95" s="307"/>
      <c r="J95" s="307"/>
      <c r="K95" s="307"/>
      <c r="L95" s="307"/>
      <c r="M95" s="307"/>
      <c r="N95" s="307"/>
      <c r="O95" s="307"/>
      <c r="P95" s="307"/>
      <c r="Q95" s="307"/>
      <c r="R95" s="307"/>
      <c r="S95" s="307"/>
      <c r="T95" s="307"/>
      <c r="U95" s="307"/>
      <c r="V95" s="307"/>
      <c r="W95" s="307"/>
      <c r="X95" s="307"/>
      <c r="Y95" s="307"/>
      <c r="Z95" s="210"/>
    </row>
    <row r="96" spans="2:26" ht="38.15" customHeight="1" x14ac:dyDescent="0.25">
      <c r="B96" s="209"/>
      <c r="C96" s="306" t="s">
        <v>592</v>
      </c>
      <c r="D96" s="306"/>
      <c r="E96" s="306"/>
      <c r="F96" s="306"/>
      <c r="G96" s="306"/>
      <c r="H96" s="306"/>
      <c r="I96" s="306"/>
      <c r="J96" s="306"/>
      <c r="K96" s="306"/>
      <c r="L96" s="306"/>
      <c r="M96" s="306"/>
      <c r="N96" s="306"/>
      <c r="O96" s="306"/>
      <c r="P96" s="306"/>
      <c r="Q96" s="306"/>
      <c r="R96" s="306"/>
      <c r="S96" s="306"/>
      <c r="T96" s="306"/>
      <c r="U96" s="306"/>
      <c r="V96" s="306"/>
      <c r="W96" s="306"/>
      <c r="X96" s="306"/>
      <c r="Y96" s="306"/>
      <c r="Z96" s="210"/>
    </row>
    <row r="97" spans="2:26" ht="38.15" customHeight="1" x14ac:dyDescent="0.25">
      <c r="B97" s="209"/>
      <c r="C97" s="306" t="s">
        <v>564</v>
      </c>
      <c r="D97" s="306"/>
      <c r="E97" s="306"/>
      <c r="F97" s="306"/>
      <c r="G97" s="306"/>
      <c r="H97" s="306"/>
      <c r="I97" s="306"/>
      <c r="J97" s="306"/>
      <c r="K97" s="306"/>
      <c r="L97" s="306"/>
      <c r="M97" s="306"/>
      <c r="N97" s="306"/>
      <c r="O97" s="306"/>
      <c r="P97" s="306"/>
      <c r="Q97" s="306"/>
      <c r="R97" s="306"/>
      <c r="S97" s="306"/>
      <c r="T97" s="306"/>
      <c r="U97" s="306"/>
      <c r="V97" s="306"/>
      <c r="W97" s="306"/>
      <c r="X97" s="306"/>
      <c r="Y97" s="306"/>
      <c r="Z97" s="210"/>
    </row>
    <row r="98" spans="2:26" ht="19.5" customHeight="1" x14ac:dyDescent="0.25">
      <c r="B98" s="209"/>
      <c r="C98" s="306" t="s">
        <v>593</v>
      </c>
      <c r="D98" s="306"/>
      <c r="E98" s="306"/>
      <c r="F98" s="306"/>
      <c r="G98" s="306"/>
      <c r="H98" s="306"/>
      <c r="I98" s="306"/>
      <c r="J98" s="306"/>
      <c r="K98" s="306"/>
      <c r="L98" s="306"/>
      <c r="M98" s="306"/>
      <c r="N98" s="306"/>
      <c r="O98" s="306"/>
      <c r="P98" s="306"/>
      <c r="Q98" s="306"/>
      <c r="R98" s="306"/>
      <c r="S98" s="306"/>
      <c r="T98" s="306"/>
      <c r="U98" s="306"/>
      <c r="V98" s="306"/>
      <c r="W98" s="306"/>
      <c r="X98" s="306"/>
      <c r="Y98" s="306"/>
      <c r="Z98" s="210"/>
    </row>
    <row r="99" spans="2:26" ht="34" customHeight="1" x14ac:dyDescent="0.25">
      <c r="B99" s="209"/>
      <c r="C99" s="306" t="s">
        <v>565</v>
      </c>
      <c r="D99" s="306"/>
      <c r="E99" s="306"/>
      <c r="F99" s="306"/>
      <c r="G99" s="306"/>
      <c r="H99" s="306"/>
      <c r="I99" s="306"/>
      <c r="J99" s="306"/>
      <c r="K99" s="306"/>
      <c r="L99" s="306"/>
      <c r="M99" s="306"/>
      <c r="N99" s="306"/>
      <c r="O99" s="306"/>
      <c r="P99" s="306"/>
      <c r="Q99" s="306"/>
      <c r="R99" s="306"/>
      <c r="S99" s="306"/>
      <c r="T99" s="306"/>
      <c r="U99" s="306"/>
      <c r="V99" s="306"/>
      <c r="W99" s="306"/>
      <c r="X99" s="306"/>
      <c r="Y99" s="306"/>
      <c r="Z99" s="210"/>
    </row>
    <row r="100" spans="2:26" ht="38.25" customHeight="1" x14ac:dyDescent="0.25">
      <c r="B100" s="209"/>
      <c r="C100" s="306" t="s">
        <v>566</v>
      </c>
      <c r="D100" s="306"/>
      <c r="E100" s="306"/>
      <c r="F100" s="306"/>
      <c r="G100" s="306"/>
      <c r="H100" s="306"/>
      <c r="I100" s="306"/>
      <c r="J100" s="306"/>
      <c r="K100" s="306"/>
      <c r="L100" s="306"/>
      <c r="M100" s="306"/>
      <c r="N100" s="306"/>
      <c r="O100" s="306"/>
      <c r="P100" s="306"/>
      <c r="Q100" s="306"/>
      <c r="R100" s="306"/>
      <c r="S100" s="306"/>
      <c r="T100" s="306"/>
      <c r="U100" s="306"/>
      <c r="V100" s="306"/>
      <c r="W100" s="306"/>
      <c r="X100" s="306"/>
      <c r="Y100" s="306"/>
      <c r="Z100" s="210"/>
    </row>
    <row r="101" spans="2:26" ht="33" customHeight="1" x14ac:dyDescent="0.25">
      <c r="B101" s="209"/>
      <c r="C101" s="306" t="s">
        <v>594</v>
      </c>
      <c r="D101" s="306"/>
      <c r="E101" s="306"/>
      <c r="F101" s="306"/>
      <c r="G101" s="306"/>
      <c r="H101" s="306"/>
      <c r="I101" s="306"/>
      <c r="J101" s="306"/>
      <c r="K101" s="306"/>
      <c r="L101" s="306"/>
      <c r="M101" s="306"/>
      <c r="N101" s="306"/>
      <c r="O101" s="306"/>
      <c r="P101" s="306"/>
      <c r="Q101" s="306"/>
      <c r="R101" s="306"/>
      <c r="S101" s="306"/>
      <c r="T101" s="306"/>
      <c r="U101" s="306"/>
      <c r="V101" s="306"/>
      <c r="W101" s="306"/>
      <c r="X101" s="306"/>
      <c r="Y101" s="306"/>
      <c r="Z101" s="210"/>
    </row>
    <row r="102" spans="2:26" ht="73.5" customHeight="1" x14ac:dyDescent="0.25">
      <c r="B102" s="209"/>
      <c r="C102" s="306" t="s">
        <v>627</v>
      </c>
      <c r="D102" s="306"/>
      <c r="E102" s="306"/>
      <c r="F102" s="306"/>
      <c r="G102" s="306"/>
      <c r="H102" s="306"/>
      <c r="I102" s="306"/>
      <c r="J102" s="306"/>
      <c r="K102" s="306"/>
      <c r="L102" s="306"/>
      <c r="M102" s="306"/>
      <c r="N102" s="306"/>
      <c r="O102" s="306"/>
      <c r="P102" s="306"/>
      <c r="Q102" s="306"/>
      <c r="R102" s="306"/>
      <c r="S102" s="306"/>
      <c r="T102" s="306"/>
      <c r="U102" s="306"/>
      <c r="V102" s="306"/>
      <c r="W102" s="306"/>
      <c r="X102" s="306"/>
      <c r="Y102" s="306"/>
      <c r="Z102" s="210"/>
    </row>
    <row r="103" spans="2:26" ht="50.5" customHeight="1" x14ac:dyDescent="0.25">
      <c r="B103" s="209"/>
      <c r="C103" s="306" t="s">
        <v>567</v>
      </c>
      <c r="D103" s="306"/>
      <c r="E103" s="306"/>
      <c r="F103" s="306"/>
      <c r="G103" s="306"/>
      <c r="H103" s="306"/>
      <c r="I103" s="306"/>
      <c r="J103" s="306"/>
      <c r="K103" s="306"/>
      <c r="L103" s="306"/>
      <c r="M103" s="306"/>
      <c r="N103" s="306"/>
      <c r="O103" s="306"/>
      <c r="P103" s="306"/>
      <c r="Q103" s="306"/>
      <c r="R103" s="306"/>
      <c r="S103" s="306"/>
      <c r="T103" s="306"/>
      <c r="U103" s="306"/>
      <c r="V103" s="306"/>
      <c r="W103" s="306"/>
      <c r="X103" s="306"/>
      <c r="Y103" s="306"/>
      <c r="Z103" s="210"/>
    </row>
    <row r="104" spans="2:26" ht="46.5" customHeight="1" x14ac:dyDescent="0.25">
      <c r="B104" s="209"/>
      <c r="C104" s="306" t="s">
        <v>568</v>
      </c>
      <c r="D104" s="306"/>
      <c r="E104" s="306"/>
      <c r="F104" s="306"/>
      <c r="G104" s="306"/>
      <c r="H104" s="306"/>
      <c r="I104" s="306"/>
      <c r="J104" s="306"/>
      <c r="K104" s="306"/>
      <c r="L104" s="306"/>
      <c r="M104" s="306"/>
      <c r="N104" s="306"/>
      <c r="O104" s="306"/>
      <c r="P104" s="306"/>
      <c r="Q104" s="306"/>
      <c r="R104" s="306"/>
      <c r="S104" s="306"/>
      <c r="T104" s="306"/>
      <c r="U104" s="306"/>
      <c r="V104" s="306"/>
      <c r="W104" s="306"/>
      <c r="X104" s="306"/>
      <c r="Y104" s="306"/>
      <c r="Z104" s="210"/>
    </row>
    <row r="105" spans="2:26" ht="62.25" customHeight="1" x14ac:dyDescent="0.25">
      <c r="B105" s="209"/>
      <c r="C105" s="306" t="s">
        <v>595</v>
      </c>
      <c r="D105" s="306"/>
      <c r="E105" s="306"/>
      <c r="F105" s="306"/>
      <c r="G105" s="306"/>
      <c r="H105" s="306"/>
      <c r="I105" s="306"/>
      <c r="J105" s="306"/>
      <c r="K105" s="306"/>
      <c r="L105" s="306"/>
      <c r="M105" s="306"/>
      <c r="N105" s="306"/>
      <c r="O105" s="306"/>
      <c r="P105" s="306"/>
      <c r="Q105" s="306"/>
      <c r="R105" s="306"/>
      <c r="S105" s="306"/>
      <c r="T105" s="306"/>
      <c r="U105" s="306"/>
      <c r="V105" s="306"/>
      <c r="W105" s="306"/>
      <c r="X105" s="306"/>
      <c r="Y105" s="306"/>
      <c r="Z105" s="210"/>
    </row>
    <row r="106" spans="2:26" ht="18" customHeight="1" x14ac:dyDescent="0.25">
      <c r="B106" s="209"/>
      <c r="C106" s="306" t="s">
        <v>612</v>
      </c>
      <c r="D106" s="306"/>
      <c r="E106" s="306"/>
      <c r="F106" s="306"/>
      <c r="G106" s="306"/>
      <c r="H106" s="306"/>
      <c r="I106" s="306"/>
      <c r="J106" s="306"/>
      <c r="K106" s="306"/>
      <c r="L106" s="306"/>
      <c r="M106" s="306"/>
      <c r="N106" s="306"/>
      <c r="O106" s="306"/>
      <c r="P106" s="306"/>
      <c r="Q106" s="306"/>
      <c r="R106" s="306"/>
      <c r="S106" s="306"/>
      <c r="T106" s="306"/>
      <c r="U106" s="306"/>
      <c r="V106" s="306"/>
      <c r="W106" s="306"/>
      <c r="X106" s="306"/>
      <c r="Y106" s="306"/>
      <c r="Z106" s="210"/>
    </row>
    <row r="107" spans="2:26" ht="39" customHeight="1" x14ac:dyDescent="0.25">
      <c r="B107" s="209"/>
      <c r="C107" s="306" t="s">
        <v>596</v>
      </c>
      <c r="D107" s="306"/>
      <c r="E107" s="306"/>
      <c r="F107" s="306"/>
      <c r="G107" s="306"/>
      <c r="H107" s="306"/>
      <c r="I107" s="306"/>
      <c r="J107" s="306"/>
      <c r="K107" s="306"/>
      <c r="L107" s="306"/>
      <c r="M107" s="306"/>
      <c r="N107" s="306"/>
      <c r="O107" s="306"/>
      <c r="P107" s="306"/>
      <c r="Q107" s="306"/>
      <c r="R107" s="306"/>
      <c r="S107" s="306"/>
      <c r="T107" s="306"/>
      <c r="U107" s="306"/>
      <c r="V107" s="306"/>
      <c r="W107" s="306"/>
      <c r="X107" s="306"/>
      <c r="Y107" s="306"/>
      <c r="Z107" s="210"/>
    </row>
    <row r="108" spans="2:26" ht="30.65" customHeight="1" x14ac:dyDescent="0.25">
      <c r="B108" s="209"/>
      <c r="C108" s="307" t="s">
        <v>557</v>
      </c>
      <c r="D108" s="307"/>
      <c r="E108" s="307"/>
      <c r="F108" s="307"/>
      <c r="G108" s="307"/>
      <c r="H108" s="307"/>
      <c r="I108" s="307"/>
      <c r="J108" s="307"/>
      <c r="K108" s="307"/>
      <c r="L108" s="307"/>
      <c r="M108" s="307"/>
      <c r="N108" s="307"/>
      <c r="O108" s="307"/>
      <c r="P108" s="307"/>
      <c r="Q108" s="307"/>
      <c r="R108" s="307"/>
      <c r="S108" s="307"/>
      <c r="T108" s="307"/>
      <c r="U108" s="307"/>
      <c r="V108" s="307"/>
      <c r="W108" s="307"/>
      <c r="X108" s="307"/>
      <c r="Y108" s="307"/>
      <c r="Z108" s="210"/>
    </row>
    <row r="109" spans="2:26" ht="53.25" customHeight="1" x14ac:dyDescent="0.25">
      <c r="B109" s="209"/>
      <c r="C109" s="306" t="s">
        <v>611</v>
      </c>
      <c r="D109" s="306"/>
      <c r="E109" s="306"/>
      <c r="F109" s="306"/>
      <c r="G109" s="306"/>
      <c r="H109" s="306"/>
      <c r="I109" s="306"/>
      <c r="J109" s="306"/>
      <c r="K109" s="306"/>
      <c r="L109" s="306"/>
      <c r="M109" s="306"/>
      <c r="N109" s="306"/>
      <c r="O109" s="306"/>
      <c r="P109" s="306"/>
      <c r="Q109" s="306"/>
      <c r="R109" s="306"/>
      <c r="S109" s="306"/>
      <c r="T109" s="306"/>
      <c r="U109" s="306"/>
      <c r="V109" s="306"/>
      <c r="W109" s="306"/>
      <c r="X109" s="306"/>
      <c r="Y109" s="306"/>
      <c r="Z109" s="210"/>
    </row>
    <row r="110" spans="2:26" ht="15.5" x14ac:dyDescent="0.25">
      <c r="B110" s="209"/>
      <c r="C110" s="306"/>
      <c r="D110" s="306"/>
      <c r="E110" s="306"/>
      <c r="F110" s="306"/>
      <c r="G110" s="306"/>
      <c r="H110" s="306"/>
      <c r="I110" s="306"/>
      <c r="J110" s="306"/>
      <c r="K110" s="306"/>
      <c r="L110" s="306"/>
      <c r="M110" s="306"/>
      <c r="N110" s="306"/>
      <c r="O110" s="306"/>
      <c r="P110" s="306"/>
      <c r="Q110" s="306"/>
      <c r="R110" s="306"/>
      <c r="S110" s="306"/>
      <c r="T110" s="306"/>
      <c r="U110" s="306"/>
      <c r="V110" s="306"/>
      <c r="W110" s="306"/>
      <c r="X110" s="306"/>
      <c r="Y110" s="306"/>
      <c r="Z110" s="210"/>
    </row>
    <row r="111" spans="2:26" ht="15.5" x14ac:dyDescent="0.25">
      <c r="B111" s="209"/>
      <c r="C111" s="306"/>
      <c r="D111" s="306"/>
      <c r="E111" s="306"/>
      <c r="F111" s="306"/>
      <c r="G111" s="306"/>
      <c r="H111" s="306"/>
      <c r="I111" s="306"/>
      <c r="J111" s="306"/>
      <c r="K111" s="306"/>
      <c r="L111" s="306"/>
      <c r="M111" s="306"/>
      <c r="N111" s="306"/>
      <c r="O111" s="306"/>
      <c r="P111" s="306"/>
      <c r="Q111" s="306"/>
      <c r="R111" s="306"/>
      <c r="S111" s="306"/>
      <c r="T111" s="306"/>
      <c r="U111" s="306"/>
      <c r="V111" s="306"/>
      <c r="W111" s="306"/>
      <c r="X111" s="306"/>
      <c r="Y111" s="306"/>
      <c r="Z111" s="210"/>
    </row>
    <row r="112" spans="2:26" ht="15.5" x14ac:dyDescent="0.25">
      <c r="B112" s="209"/>
      <c r="C112" s="306"/>
      <c r="D112" s="306"/>
      <c r="E112" s="306"/>
      <c r="F112" s="306"/>
      <c r="G112" s="306"/>
      <c r="H112" s="306"/>
      <c r="I112" s="306"/>
      <c r="J112" s="306"/>
      <c r="K112" s="306"/>
      <c r="L112" s="306"/>
      <c r="M112" s="306"/>
      <c r="N112" s="306"/>
      <c r="O112" s="306"/>
      <c r="P112" s="306"/>
      <c r="Q112" s="306"/>
      <c r="R112" s="306"/>
      <c r="S112" s="306"/>
      <c r="T112" s="306"/>
      <c r="U112" s="306"/>
      <c r="V112" s="306"/>
      <c r="W112" s="306"/>
      <c r="X112" s="306"/>
      <c r="Y112" s="306"/>
      <c r="Z112" s="210"/>
    </row>
    <row r="113" spans="2:26" ht="15.5" x14ac:dyDescent="0.25">
      <c r="B113" s="209"/>
      <c r="C113" s="306"/>
      <c r="D113" s="306"/>
      <c r="E113" s="306"/>
      <c r="F113" s="306"/>
      <c r="G113" s="306"/>
      <c r="H113" s="306"/>
      <c r="I113" s="306"/>
      <c r="J113" s="306"/>
      <c r="K113" s="306"/>
      <c r="L113" s="306"/>
      <c r="M113" s="306"/>
      <c r="N113" s="306"/>
      <c r="O113" s="306"/>
      <c r="P113" s="306"/>
      <c r="Q113" s="306"/>
      <c r="R113" s="306"/>
      <c r="S113" s="306"/>
      <c r="T113" s="306"/>
      <c r="U113" s="306"/>
      <c r="V113" s="306"/>
      <c r="W113" s="306"/>
      <c r="X113" s="306"/>
      <c r="Y113" s="306"/>
      <c r="Z113" s="210"/>
    </row>
    <row r="114" spans="2:26" ht="15.5" x14ac:dyDescent="0.25">
      <c r="B114" s="209"/>
      <c r="C114" s="306"/>
      <c r="D114" s="306"/>
      <c r="E114" s="306"/>
      <c r="F114" s="306"/>
      <c r="G114" s="306"/>
      <c r="H114" s="306"/>
      <c r="I114" s="306"/>
      <c r="J114" s="306"/>
      <c r="K114" s="306"/>
      <c r="L114" s="306"/>
      <c r="M114" s="306"/>
      <c r="N114" s="306"/>
      <c r="O114" s="306"/>
      <c r="P114" s="306"/>
      <c r="Q114" s="306"/>
      <c r="R114" s="306"/>
      <c r="S114" s="306"/>
      <c r="T114" s="306"/>
      <c r="U114" s="306"/>
      <c r="V114" s="306"/>
      <c r="W114" s="306"/>
      <c r="X114" s="306"/>
      <c r="Y114" s="306"/>
      <c r="Z114" s="210"/>
    </row>
    <row r="115" spans="2:26" ht="15.5" x14ac:dyDescent="0.25">
      <c r="B115" s="209"/>
      <c r="C115" s="306"/>
      <c r="D115" s="306"/>
      <c r="E115" s="306"/>
      <c r="F115" s="306"/>
      <c r="G115" s="306"/>
      <c r="H115" s="306"/>
      <c r="I115" s="306"/>
      <c r="J115" s="306"/>
      <c r="K115" s="306"/>
      <c r="L115" s="306"/>
      <c r="M115" s="306"/>
      <c r="N115" s="306"/>
      <c r="O115" s="306"/>
      <c r="P115" s="306"/>
      <c r="Q115" s="306"/>
      <c r="R115" s="306"/>
      <c r="S115" s="306"/>
      <c r="T115" s="306"/>
      <c r="U115" s="306"/>
      <c r="V115" s="306"/>
      <c r="W115" s="306"/>
      <c r="X115" s="306"/>
      <c r="Y115" s="306"/>
      <c r="Z115" s="210"/>
    </row>
    <row r="116" spans="2:26" ht="15.5" x14ac:dyDescent="0.25">
      <c r="B116" s="209"/>
      <c r="C116" s="306"/>
      <c r="D116" s="306"/>
      <c r="E116" s="306"/>
      <c r="F116" s="306"/>
      <c r="G116" s="306"/>
      <c r="H116" s="306"/>
      <c r="I116" s="306"/>
      <c r="J116" s="306"/>
      <c r="K116" s="306"/>
      <c r="L116" s="306"/>
      <c r="M116" s="306"/>
      <c r="N116" s="306"/>
      <c r="O116" s="306"/>
      <c r="P116" s="306"/>
      <c r="Q116" s="306"/>
      <c r="R116" s="306"/>
      <c r="S116" s="306"/>
      <c r="T116" s="306"/>
      <c r="U116" s="306"/>
      <c r="V116" s="306"/>
      <c r="W116" s="306"/>
      <c r="X116" s="306"/>
      <c r="Y116" s="306"/>
      <c r="Z116" s="210"/>
    </row>
    <row r="117" spans="2:26" ht="15.5" x14ac:dyDescent="0.25">
      <c r="B117" s="209"/>
      <c r="C117" s="306"/>
      <c r="D117" s="306"/>
      <c r="E117" s="306"/>
      <c r="F117" s="306"/>
      <c r="G117" s="306"/>
      <c r="H117" s="306"/>
      <c r="I117" s="306"/>
      <c r="J117" s="306"/>
      <c r="K117" s="306"/>
      <c r="L117" s="306"/>
      <c r="M117" s="306"/>
      <c r="N117" s="306"/>
      <c r="O117" s="306"/>
      <c r="P117" s="306"/>
      <c r="Q117" s="306"/>
      <c r="R117" s="306"/>
      <c r="S117" s="306"/>
      <c r="T117" s="306"/>
      <c r="U117" s="306"/>
      <c r="V117" s="306"/>
      <c r="W117" s="306"/>
      <c r="X117" s="306"/>
      <c r="Y117" s="306"/>
      <c r="Z117" s="210"/>
    </row>
    <row r="118" spans="2:26" ht="15.5" x14ac:dyDescent="0.25">
      <c r="B118" s="209"/>
      <c r="C118" s="306"/>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210"/>
    </row>
    <row r="119" spans="2:26" ht="15.5" x14ac:dyDescent="0.25">
      <c r="B119" s="209"/>
      <c r="C119" s="306"/>
      <c r="D119" s="306"/>
      <c r="E119" s="306"/>
      <c r="F119" s="306"/>
      <c r="G119" s="306"/>
      <c r="H119" s="306"/>
      <c r="I119" s="306"/>
      <c r="J119" s="306"/>
      <c r="K119" s="306"/>
      <c r="L119" s="306"/>
      <c r="M119" s="306"/>
      <c r="N119" s="306"/>
      <c r="O119" s="306"/>
      <c r="P119" s="306"/>
      <c r="Q119" s="306"/>
      <c r="R119" s="306"/>
      <c r="S119" s="306"/>
      <c r="T119" s="306"/>
      <c r="U119" s="306"/>
      <c r="V119" s="306"/>
      <c r="W119" s="306"/>
      <c r="X119" s="306"/>
      <c r="Y119" s="306"/>
      <c r="Z119" s="210"/>
    </row>
    <row r="120" spans="2:26" ht="15.5" x14ac:dyDescent="0.25">
      <c r="B120" s="209"/>
      <c r="C120" s="306"/>
      <c r="D120" s="306"/>
      <c r="E120" s="306"/>
      <c r="F120" s="306"/>
      <c r="G120" s="306"/>
      <c r="H120" s="306"/>
      <c r="I120" s="306"/>
      <c r="J120" s="306"/>
      <c r="K120" s="306"/>
      <c r="L120" s="306"/>
      <c r="M120" s="306"/>
      <c r="N120" s="306"/>
      <c r="O120" s="306"/>
      <c r="P120" s="306"/>
      <c r="Q120" s="306"/>
      <c r="R120" s="306"/>
      <c r="S120" s="306"/>
      <c r="T120" s="306"/>
      <c r="U120" s="306"/>
      <c r="V120" s="306"/>
      <c r="W120" s="306"/>
      <c r="X120" s="306"/>
      <c r="Y120" s="306"/>
      <c r="Z120" s="210"/>
    </row>
    <row r="121" spans="2:26" ht="15.5" x14ac:dyDescent="0.25">
      <c r="B121" s="209"/>
      <c r="C121" s="306"/>
      <c r="D121" s="306"/>
      <c r="E121" s="306"/>
      <c r="F121" s="306"/>
      <c r="G121" s="306"/>
      <c r="H121" s="306"/>
      <c r="I121" s="306"/>
      <c r="J121" s="306"/>
      <c r="K121" s="306"/>
      <c r="L121" s="306"/>
      <c r="M121" s="306"/>
      <c r="N121" s="306"/>
      <c r="O121" s="306"/>
      <c r="P121" s="306"/>
      <c r="Q121" s="306"/>
      <c r="R121" s="306"/>
      <c r="S121" s="306"/>
      <c r="T121" s="306"/>
      <c r="U121" s="306"/>
      <c r="V121" s="306"/>
      <c r="W121" s="306"/>
      <c r="X121" s="306"/>
      <c r="Y121" s="306"/>
      <c r="Z121" s="210"/>
    </row>
    <row r="122" spans="2:26" ht="15.5" x14ac:dyDescent="0.25">
      <c r="B122" s="209"/>
      <c r="C122" s="306"/>
      <c r="D122" s="306"/>
      <c r="E122" s="306"/>
      <c r="F122" s="306"/>
      <c r="G122" s="306"/>
      <c r="H122" s="306"/>
      <c r="I122" s="306"/>
      <c r="J122" s="306"/>
      <c r="K122" s="306"/>
      <c r="L122" s="306"/>
      <c r="M122" s="306"/>
      <c r="N122" s="306"/>
      <c r="O122" s="306"/>
      <c r="P122" s="306"/>
      <c r="Q122" s="306"/>
      <c r="R122" s="306"/>
      <c r="S122" s="306"/>
      <c r="T122" s="306"/>
      <c r="U122" s="306"/>
      <c r="V122" s="306"/>
      <c r="W122" s="306"/>
      <c r="X122" s="306"/>
      <c r="Y122" s="306"/>
      <c r="Z122" s="210"/>
    </row>
    <row r="123" spans="2:26" ht="15.5" x14ac:dyDescent="0.25">
      <c r="B123" s="209"/>
      <c r="C123" s="306"/>
      <c r="D123" s="306"/>
      <c r="E123" s="306"/>
      <c r="F123" s="306"/>
      <c r="G123" s="306"/>
      <c r="H123" s="306"/>
      <c r="I123" s="306"/>
      <c r="J123" s="306"/>
      <c r="K123" s="306"/>
      <c r="L123" s="306"/>
      <c r="M123" s="306"/>
      <c r="N123" s="306"/>
      <c r="O123" s="306"/>
      <c r="P123" s="306"/>
      <c r="Q123" s="306"/>
      <c r="R123" s="306"/>
      <c r="S123" s="306"/>
      <c r="T123" s="306"/>
      <c r="U123" s="306"/>
      <c r="V123" s="306"/>
      <c r="W123" s="306"/>
      <c r="X123" s="306"/>
      <c r="Y123" s="306"/>
      <c r="Z123" s="210"/>
    </row>
    <row r="124" spans="2:26" ht="15.5" x14ac:dyDescent="0.25">
      <c r="B124" s="209"/>
      <c r="C124" s="306"/>
      <c r="D124" s="306"/>
      <c r="E124" s="306"/>
      <c r="F124" s="306"/>
      <c r="G124" s="306"/>
      <c r="H124" s="306"/>
      <c r="I124" s="306"/>
      <c r="J124" s="306"/>
      <c r="K124" s="306"/>
      <c r="L124" s="306"/>
      <c r="M124" s="306"/>
      <c r="N124" s="306"/>
      <c r="O124" s="306"/>
      <c r="P124" s="306"/>
      <c r="Q124" s="306"/>
      <c r="R124" s="306"/>
      <c r="S124" s="306"/>
      <c r="T124" s="306"/>
      <c r="U124" s="306"/>
      <c r="V124" s="306"/>
      <c r="W124" s="306"/>
      <c r="X124" s="306"/>
      <c r="Y124" s="306"/>
      <c r="Z124" s="210"/>
    </row>
    <row r="125" spans="2:26" x14ac:dyDescent="0.25">
      <c r="B125" s="209"/>
      <c r="C125" s="212"/>
      <c r="D125" s="212"/>
      <c r="E125" s="212"/>
      <c r="F125" s="212"/>
      <c r="G125" s="212"/>
      <c r="H125" s="212"/>
      <c r="I125" s="212"/>
      <c r="J125" s="212"/>
      <c r="K125" s="212"/>
      <c r="L125" s="212"/>
      <c r="M125" s="212"/>
      <c r="N125" s="212"/>
      <c r="O125" s="212"/>
      <c r="P125" s="212"/>
      <c r="Q125" s="212"/>
      <c r="R125" s="212"/>
      <c r="S125" s="212"/>
      <c r="T125" s="212"/>
      <c r="U125" s="212"/>
      <c r="V125" s="212"/>
      <c r="W125" s="212"/>
      <c r="X125" s="212"/>
      <c r="Y125" s="212"/>
      <c r="Z125" s="210"/>
    </row>
    <row r="126" spans="2:26" x14ac:dyDescent="0.25">
      <c r="B126" s="209"/>
      <c r="C126" s="212"/>
      <c r="D126" s="212"/>
      <c r="E126" s="212"/>
      <c r="F126" s="212"/>
      <c r="G126" s="212"/>
      <c r="H126" s="212"/>
      <c r="I126" s="212"/>
      <c r="J126" s="212"/>
      <c r="K126" s="212"/>
      <c r="L126" s="212"/>
      <c r="M126" s="212"/>
      <c r="N126" s="212"/>
      <c r="O126" s="212"/>
      <c r="P126" s="212"/>
      <c r="Q126" s="212"/>
      <c r="R126" s="212"/>
      <c r="S126" s="212"/>
      <c r="T126" s="212"/>
      <c r="U126" s="212"/>
      <c r="V126" s="212"/>
      <c r="W126" s="212"/>
      <c r="X126" s="212"/>
      <c r="Y126" s="212"/>
      <c r="Z126" s="210"/>
    </row>
    <row r="127" spans="2:26" x14ac:dyDescent="0.25">
      <c r="B127" s="209"/>
      <c r="C127" s="212"/>
      <c r="D127" s="212"/>
      <c r="E127" s="212"/>
      <c r="F127" s="212"/>
      <c r="G127" s="212"/>
      <c r="H127" s="212"/>
      <c r="I127" s="212"/>
      <c r="J127" s="212"/>
      <c r="K127" s="212"/>
      <c r="L127" s="212"/>
      <c r="M127" s="212"/>
      <c r="N127" s="212"/>
      <c r="O127" s="212"/>
      <c r="P127" s="212"/>
      <c r="Q127" s="212"/>
      <c r="R127" s="212"/>
      <c r="S127" s="212"/>
      <c r="T127" s="212"/>
      <c r="U127" s="212"/>
      <c r="V127" s="212"/>
      <c r="W127" s="212"/>
      <c r="X127" s="212"/>
      <c r="Y127" s="212"/>
      <c r="Z127" s="210"/>
    </row>
    <row r="128" spans="2:26" ht="25.5" customHeight="1" x14ac:dyDescent="0.25">
      <c r="B128" s="204"/>
      <c r="C128" s="208" t="s">
        <v>558</v>
      </c>
      <c r="D128" s="206"/>
      <c r="E128" s="206"/>
      <c r="F128" s="206"/>
      <c r="G128" s="206"/>
      <c r="H128" s="206"/>
      <c r="I128" s="206"/>
      <c r="J128" s="206"/>
      <c r="K128" s="206"/>
      <c r="L128" s="206"/>
      <c r="M128" s="206"/>
      <c r="N128" s="206"/>
      <c r="O128" s="206"/>
      <c r="P128" s="206"/>
      <c r="Q128" s="206"/>
      <c r="R128" s="206"/>
      <c r="S128" s="206"/>
      <c r="T128" s="206"/>
      <c r="U128" s="206"/>
      <c r="V128" s="206"/>
      <c r="W128" s="206"/>
      <c r="X128" s="206"/>
      <c r="Y128" s="206"/>
      <c r="Z128" s="207"/>
    </row>
    <row r="129" spans="2:26" ht="41.5" customHeight="1" x14ac:dyDescent="0.25">
      <c r="B129" s="209"/>
      <c r="C129" s="306" t="s">
        <v>598</v>
      </c>
      <c r="D129" s="306"/>
      <c r="E129" s="306"/>
      <c r="F129" s="306"/>
      <c r="G129" s="306"/>
      <c r="H129" s="306"/>
      <c r="I129" s="306"/>
      <c r="J129" s="306"/>
      <c r="K129" s="306"/>
      <c r="L129" s="306"/>
      <c r="M129" s="306"/>
      <c r="N129" s="306"/>
      <c r="O129" s="306"/>
      <c r="P129" s="306"/>
      <c r="Q129" s="306"/>
      <c r="R129" s="306"/>
      <c r="S129" s="306"/>
      <c r="T129" s="306"/>
      <c r="U129" s="306"/>
      <c r="V129" s="306"/>
      <c r="W129" s="306"/>
      <c r="X129" s="306"/>
      <c r="Y129" s="306"/>
      <c r="Z129" s="210"/>
    </row>
    <row r="130" spans="2:26" ht="39" customHeight="1" x14ac:dyDescent="0.25">
      <c r="B130" s="209"/>
      <c r="C130" s="306" t="s">
        <v>597</v>
      </c>
      <c r="D130" s="306"/>
      <c r="E130" s="306"/>
      <c r="F130" s="306"/>
      <c r="G130" s="306"/>
      <c r="H130" s="306"/>
      <c r="I130" s="306"/>
      <c r="J130" s="306"/>
      <c r="K130" s="306"/>
      <c r="L130" s="306"/>
      <c r="M130" s="306"/>
      <c r="N130" s="306"/>
      <c r="O130" s="306"/>
      <c r="P130" s="306"/>
      <c r="Q130" s="306"/>
      <c r="R130" s="306"/>
      <c r="S130" s="306"/>
      <c r="T130" s="306"/>
      <c r="U130" s="306"/>
      <c r="V130" s="306"/>
      <c r="W130" s="306"/>
      <c r="X130" s="306"/>
      <c r="Y130" s="306"/>
      <c r="Z130" s="210"/>
    </row>
    <row r="131" spans="2:26" ht="39" customHeight="1" x14ac:dyDescent="0.25">
      <c r="B131" s="209"/>
      <c r="C131" s="306" t="s">
        <v>599</v>
      </c>
      <c r="D131" s="306"/>
      <c r="E131" s="306"/>
      <c r="F131" s="306"/>
      <c r="G131" s="306"/>
      <c r="H131" s="306"/>
      <c r="I131" s="306"/>
      <c r="J131" s="306"/>
      <c r="K131" s="306"/>
      <c r="L131" s="306"/>
      <c r="M131" s="306"/>
      <c r="N131" s="306"/>
      <c r="O131" s="306"/>
      <c r="P131" s="306"/>
      <c r="Q131" s="306"/>
      <c r="R131" s="306"/>
      <c r="S131" s="306"/>
      <c r="T131" s="306"/>
      <c r="U131" s="306"/>
      <c r="V131" s="306"/>
      <c r="W131" s="306"/>
      <c r="X131" s="306"/>
      <c r="Y131" s="306"/>
      <c r="Z131" s="210"/>
    </row>
    <row r="132" spans="2:26" ht="50.15" customHeight="1" thickBot="1" x14ac:dyDescent="0.3">
      <c r="B132" s="214"/>
      <c r="C132" s="309" t="s">
        <v>600</v>
      </c>
      <c r="D132" s="309"/>
      <c r="E132" s="309"/>
      <c r="F132" s="309"/>
      <c r="G132" s="309"/>
      <c r="H132" s="309"/>
      <c r="I132" s="309"/>
      <c r="J132" s="309"/>
      <c r="K132" s="309"/>
      <c r="L132" s="309"/>
      <c r="M132" s="309"/>
      <c r="N132" s="309"/>
      <c r="O132" s="309"/>
      <c r="P132" s="309"/>
      <c r="Q132" s="309"/>
      <c r="R132" s="309"/>
      <c r="S132" s="309"/>
      <c r="T132" s="309"/>
      <c r="U132" s="309"/>
      <c r="V132" s="309"/>
      <c r="W132" s="309"/>
      <c r="X132" s="309"/>
      <c r="Y132" s="309"/>
      <c r="Z132" s="215"/>
    </row>
  </sheetData>
  <sheetProtection sheet="1" selectLockedCells="1" selectUnlockedCells="1"/>
  <mergeCells count="105">
    <mergeCell ref="AH23:AT25"/>
    <mergeCell ref="AH15:AT15"/>
    <mergeCell ref="AH16:AT16"/>
    <mergeCell ref="AH18:AT18"/>
    <mergeCell ref="AH17:AT17"/>
    <mergeCell ref="AH20:AT20"/>
    <mergeCell ref="AH21:AT21"/>
    <mergeCell ref="AH19:AT19"/>
    <mergeCell ref="AH33:AN33"/>
    <mergeCell ref="AH32:AN32"/>
    <mergeCell ref="AH30:AN31"/>
    <mergeCell ref="C129:Y129"/>
    <mergeCell ref="C130:Y130"/>
    <mergeCell ref="C132:Y132"/>
    <mergeCell ref="C131:Y131"/>
    <mergeCell ref="AH26:AT26"/>
    <mergeCell ref="AH27:AT27"/>
    <mergeCell ref="AH28:AT28"/>
    <mergeCell ref="AH29:AN29"/>
    <mergeCell ref="AH34:AN34"/>
    <mergeCell ref="AH35:AN35"/>
    <mergeCell ref="AH36:AN36"/>
    <mergeCell ref="C116:Y116"/>
    <mergeCell ref="C117:Y117"/>
    <mergeCell ref="C118:Y118"/>
    <mergeCell ref="C119:Y119"/>
    <mergeCell ref="C120:Y120"/>
    <mergeCell ref="C121:Y121"/>
    <mergeCell ref="C122:Y122"/>
    <mergeCell ref="C123:Y123"/>
    <mergeCell ref="C124:Y124"/>
    <mergeCell ref="C107:Y107"/>
    <mergeCell ref="C108:Y108"/>
    <mergeCell ref="C109:Y109"/>
    <mergeCell ref="C110:Y110"/>
    <mergeCell ref="C113:Y113"/>
    <mergeCell ref="C114:Y114"/>
    <mergeCell ref="C115:Y115"/>
    <mergeCell ref="C98:Y98"/>
    <mergeCell ref="C99:Y99"/>
    <mergeCell ref="C100:Y100"/>
    <mergeCell ref="C101:Y101"/>
    <mergeCell ref="C102:Y102"/>
    <mergeCell ref="C103:Y103"/>
    <mergeCell ref="C104:Y104"/>
    <mergeCell ref="C105:Y105"/>
    <mergeCell ref="C106:Y106"/>
    <mergeCell ref="C96:Y96"/>
    <mergeCell ref="C97:Y97"/>
    <mergeCell ref="C86:Y86"/>
    <mergeCell ref="C87:Y87"/>
    <mergeCell ref="C95:Y95"/>
    <mergeCell ref="C88:Y88"/>
    <mergeCell ref="C111:Y111"/>
    <mergeCell ref="C112:Y112"/>
    <mergeCell ref="C90:U92"/>
    <mergeCell ref="V90:V92"/>
    <mergeCell ref="C93:U93"/>
    <mergeCell ref="C84:Y84"/>
    <mergeCell ref="C85:Y85"/>
    <mergeCell ref="C66:T66"/>
    <mergeCell ref="C67:T67"/>
    <mergeCell ref="C68:T68"/>
    <mergeCell ref="C69:T69"/>
    <mergeCell ref="C70:C72"/>
    <mergeCell ref="D71:V73"/>
    <mergeCell ref="C74:M74"/>
    <mergeCell ref="C75:T75"/>
    <mergeCell ref="C76:T76"/>
    <mergeCell ref="C77:T77"/>
    <mergeCell ref="C60:M60"/>
    <mergeCell ref="C65:M65"/>
    <mergeCell ref="C48:C50"/>
    <mergeCell ref="D49:V51"/>
    <mergeCell ref="C61:C63"/>
    <mergeCell ref="D62:V64"/>
    <mergeCell ref="C54:M54"/>
    <mergeCell ref="C55:M55"/>
    <mergeCell ref="C56:M56"/>
    <mergeCell ref="C57:M57"/>
    <mergeCell ref="C58:M58"/>
    <mergeCell ref="C31:M31"/>
    <mergeCell ref="C15:Y15"/>
    <mergeCell ref="C16:Y16"/>
    <mergeCell ref="D25:V27"/>
    <mergeCell ref="C35:T35"/>
    <mergeCell ref="C36:T36"/>
    <mergeCell ref="C29:Y29"/>
    <mergeCell ref="C17:Y17"/>
    <mergeCell ref="C59:M59"/>
    <mergeCell ref="C46:M46"/>
    <mergeCell ref="C47:M47"/>
    <mergeCell ref="C53:M53"/>
    <mergeCell ref="C24:C26"/>
    <mergeCell ref="C32:T32"/>
    <mergeCell ref="C33:T33"/>
    <mergeCell ref="C34:T34"/>
    <mergeCell ref="C42:M42"/>
    <mergeCell ref="C43:M43"/>
    <mergeCell ref="C44:M44"/>
    <mergeCell ref="C45:M45"/>
    <mergeCell ref="C37:T37"/>
    <mergeCell ref="C38:T38"/>
    <mergeCell ref="C39:T39"/>
    <mergeCell ref="C40:T40"/>
  </mergeCells>
  <hyperlinks>
    <hyperlink ref="AH18" r:id="rId1" xr:uid="{E67FFB4B-E92F-47CA-B413-E3FF4A4DAAD2}"/>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69"/>
  <sheetViews>
    <sheetView zoomScale="70" zoomScaleNormal="70" zoomScalePageLayoutView="125" workbookViewId="0">
      <selection activeCell="B38" sqref="B38"/>
    </sheetView>
  </sheetViews>
  <sheetFormatPr defaultColWidth="8.81640625" defaultRowHeight="12.5" x14ac:dyDescent="0.25"/>
  <cols>
    <col min="1" max="1" width="34.1796875" style="2" customWidth="1"/>
    <col min="2" max="2" width="45.453125" style="2" customWidth="1"/>
    <col min="3" max="3" width="8.81640625" style="2"/>
    <col min="4" max="4" width="13.81640625" style="2" customWidth="1"/>
    <col min="5" max="5" width="16.1796875" style="2" customWidth="1"/>
    <col min="6" max="6" width="16.453125" style="2" customWidth="1"/>
    <col min="7" max="26" width="7.1796875" style="2" customWidth="1"/>
    <col min="27" max="27" width="4.81640625" style="2" customWidth="1"/>
    <col min="28" max="36" width="8.81640625" style="2" customWidth="1"/>
    <col min="37" max="37" width="9.1796875" style="2" customWidth="1"/>
    <col min="38" max="38" width="27" style="2" hidden="1" customWidth="1"/>
    <col min="39" max="39" width="8.81640625" style="2" customWidth="1"/>
    <col min="40" max="16384" width="8.81640625" style="2"/>
  </cols>
  <sheetData>
    <row r="1" spans="1:38" ht="13.5" customHeight="1" thickBot="1" x14ac:dyDescent="0.55000000000000004">
      <c r="B1" s="32"/>
      <c r="D1" s="322"/>
      <c r="E1" s="322"/>
      <c r="F1" s="322"/>
      <c r="G1" s="322"/>
    </row>
    <row r="2" spans="1:38" ht="70" customHeight="1" thickTop="1" x14ac:dyDescent="0.35">
      <c r="B2" s="33"/>
      <c r="D2" s="323" t="s">
        <v>462</v>
      </c>
      <c r="E2" s="324"/>
      <c r="F2" s="324"/>
      <c r="G2" s="325"/>
      <c r="AL2" s="2" t="s">
        <v>532</v>
      </c>
    </row>
    <row r="3" spans="1:38" ht="17.5" x14ac:dyDescent="0.35">
      <c r="B3" s="34"/>
      <c r="D3" s="329" t="s">
        <v>483</v>
      </c>
      <c r="E3" s="330"/>
      <c r="F3" s="330"/>
      <c r="G3" s="331"/>
      <c r="AL3" s="29" t="s">
        <v>88</v>
      </c>
    </row>
    <row r="4" spans="1:38" ht="13" x14ac:dyDescent="0.3">
      <c r="B4" s="35"/>
      <c r="D4" s="326"/>
      <c r="E4" s="327"/>
      <c r="F4" s="327"/>
      <c r="G4" s="328"/>
      <c r="X4" s="333" t="s">
        <v>572</v>
      </c>
      <c r="Y4" s="334"/>
      <c r="Z4" s="334"/>
      <c r="AL4" s="29" t="s">
        <v>89</v>
      </c>
    </row>
    <row r="5" spans="1:38" ht="13" x14ac:dyDescent="0.3">
      <c r="B5" s="35"/>
      <c r="D5" s="326" t="s">
        <v>569</v>
      </c>
      <c r="E5" s="327"/>
      <c r="F5" s="327"/>
      <c r="G5" s="328"/>
      <c r="X5" s="334"/>
      <c r="Y5" s="334"/>
      <c r="Z5" s="334"/>
      <c r="AL5" s="29" t="s">
        <v>90</v>
      </c>
    </row>
    <row r="6" spans="1:38" ht="13" thickBot="1" x14ac:dyDescent="0.3">
      <c r="B6" s="35"/>
      <c r="D6" s="153"/>
      <c r="E6" s="154"/>
      <c r="F6" s="155"/>
      <c r="G6" s="156"/>
      <c r="X6" s="335"/>
      <c r="Y6" s="335"/>
      <c r="Z6" s="335"/>
      <c r="AL6" s="29" t="s">
        <v>114</v>
      </c>
    </row>
    <row r="7" spans="1:38" ht="13" thickTop="1" x14ac:dyDescent="0.25">
      <c r="B7" s="35"/>
      <c r="D7" s="3"/>
      <c r="E7" s="3"/>
      <c r="AL7" s="29" t="s">
        <v>147</v>
      </c>
    </row>
    <row r="8" spans="1:38" ht="14" x14ac:dyDescent="0.3">
      <c r="B8" s="35"/>
      <c r="D8" s="332" t="s">
        <v>336</v>
      </c>
      <c r="E8" s="332"/>
      <c r="F8" s="332"/>
      <c r="G8" s="332"/>
      <c r="H8" s="332"/>
      <c r="I8" s="332"/>
      <c r="J8" s="332"/>
      <c r="K8" s="332"/>
      <c r="L8" s="332"/>
      <c r="M8" s="332"/>
      <c r="N8" s="332"/>
      <c r="O8" s="332"/>
      <c r="P8" s="332"/>
      <c r="Q8" s="332"/>
      <c r="R8" s="332"/>
      <c r="S8" s="332"/>
      <c r="T8" s="332"/>
      <c r="U8" s="332"/>
      <c r="V8" s="332"/>
      <c r="W8" s="332"/>
      <c r="X8" s="332"/>
      <c r="Y8" s="332"/>
      <c r="Z8" s="332"/>
      <c r="AL8" s="2" t="s">
        <v>533</v>
      </c>
    </row>
    <row r="9" spans="1:38" ht="13.5" thickBot="1" x14ac:dyDescent="0.35">
      <c r="D9" s="134" t="s">
        <v>522</v>
      </c>
      <c r="E9" s="127" t="s">
        <v>494</v>
      </c>
      <c r="F9" s="127" t="s">
        <v>74</v>
      </c>
      <c r="G9" s="128" t="str">
        <f>IF(LEN($B40)=0,"P_01",LEFT($B40,6))</f>
        <v>P-1</v>
      </c>
      <c r="H9" s="128" t="str">
        <f>IF(LEN($B41)=0,"P_02",LEFT($B41,6))</f>
        <v>P-2</v>
      </c>
      <c r="I9" s="128" t="str">
        <f>IF(LEN($B42)=0,"P_03",LEFT($B42,6))</f>
        <v>P-3</v>
      </c>
      <c r="J9" s="128" t="str">
        <f>IF(LEN($B43)=0,"P_04",LEFT($B43,6))</f>
        <v>P-4</v>
      </c>
      <c r="K9" s="128" t="str">
        <f>IF(LEN($B44)=0,"P_05",LEFT($B44,6))</f>
        <v>P-5</v>
      </c>
      <c r="L9" s="128" t="str">
        <f>IF(LEN($B45)=0,"P_06",LEFT($B45,6))</f>
        <v>P-6</v>
      </c>
      <c r="M9" s="128" t="str">
        <f>IF(LEN($B46)=0,"P_07",LEFT($B46,6))</f>
        <v>P-7</v>
      </c>
      <c r="N9" s="128" t="str">
        <f>IF(LEN($B47)=0,"P_08",LEFT($B47,6))</f>
        <v>P-8</v>
      </c>
      <c r="O9" s="128" t="str">
        <f>IF(LEN($B48)=0,"P_09",LEFT($B48,6))</f>
        <v>P-9</v>
      </c>
      <c r="P9" s="128" t="str">
        <f>IF(LEN($B49)=0,"P_10",LEFT($B49,6))</f>
        <v>P-10</v>
      </c>
      <c r="Q9" s="128" t="str">
        <f>IF(LEN($B50)=0,"P_11",LEFT($B50,6))</f>
        <v>P-11</v>
      </c>
      <c r="R9" s="128" t="str">
        <f>IF(LEN($B51)=0,"P_12",LEFT($B51,6))</f>
        <v>P-12</v>
      </c>
      <c r="S9" s="128" t="str">
        <f>IF(LEN($B52)=0,"P_13",LEFT($B52,6))</f>
        <v>P-13</v>
      </c>
      <c r="T9" s="128" t="str">
        <f>IF(LEN($B53)=0,"P_14",LEFT($B53,6))</f>
        <v>P-14</v>
      </c>
      <c r="U9" s="128" t="str">
        <f>IF(LEN($B54)=0,"P_15",LEFT($B54,6))</f>
        <v>P-15</v>
      </c>
      <c r="V9" s="128" t="str">
        <f>IF(LEN($B55)=0,"P_16",LEFT($B55,6))</f>
        <v>P-16</v>
      </c>
      <c r="W9" s="128" t="str">
        <f>IF(LEN($B56)=0,"P_17",LEFT($B56,6))</f>
        <v>P-17</v>
      </c>
      <c r="X9" s="128" t="str">
        <f>IF(LEN($B57)=0,"P_18",LEFT($B57,6))</f>
        <v>P-18</v>
      </c>
      <c r="Y9" s="128" t="str">
        <f>IF(LEN($B58)=0,"P_19",LEFT($B58,6))</f>
        <v>P-19</v>
      </c>
      <c r="Z9" s="128" t="str">
        <f>IF(LEN($B59)=0,"P_20",LEFT($B59,6))</f>
        <v>P-20</v>
      </c>
      <c r="AL9" s="2" t="s">
        <v>530</v>
      </c>
    </row>
    <row r="10" spans="1:38" ht="13" x14ac:dyDescent="0.25">
      <c r="D10" s="345" t="s">
        <v>529</v>
      </c>
      <c r="E10" s="129">
        <v>3</v>
      </c>
      <c r="F10" s="157" t="s">
        <v>15</v>
      </c>
      <c r="G10" s="130" t="s">
        <v>2</v>
      </c>
      <c r="H10" s="130" t="s">
        <v>2</v>
      </c>
      <c r="I10" s="130" t="s">
        <v>2</v>
      </c>
      <c r="J10" s="130" t="s">
        <v>2</v>
      </c>
      <c r="K10" s="130" t="s">
        <v>2</v>
      </c>
      <c r="L10" s="130" t="s">
        <v>2</v>
      </c>
      <c r="M10" s="130" t="s">
        <v>2</v>
      </c>
      <c r="N10" s="130" t="s">
        <v>2</v>
      </c>
      <c r="O10" s="130" t="s">
        <v>2</v>
      </c>
      <c r="P10" s="130" t="s">
        <v>2</v>
      </c>
      <c r="Q10" s="130" t="s">
        <v>2</v>
      </c>
      <c r="R10" s="130" t="s">
        <v>2</v>
      </c>
      <c r="S10" s="130" t="s">
        <v>2</v>
      </c>
      <c r="T10" s="130" t="s">
        <v>2</v>
      </c>
      <c r="U10" s="130" t="s">
        <v>2</v>
      </c>
      <c r="V10" s="130" t="s">
        <v>2</v>
      </c>
      <c r="W10" s="130" t="s">
        <v>2</v>
      </c>
      <c r="X10" s="130" t="s">
        <v>2</v>
      </c>
      <c r="Y10" s="130" t="s">
        <v>2</v>
      </c>
      <c r="Z10" s="281" t="s">
        <v>2</v>
      </c>
      <c r="AK10" s="38"/>
      <c r="AL10" s="2" t="s">
        <v>534</v>
      </c>
    </row>
    <row r="11" spans="1:38" ht="13" x14ac:dyDescent="0.25">
      <c r="D11" s="346"/>
      <c r="E11" s="82">
        <v>3</v>
      </c>
      <c r="F11" s="158" t="s">
        <v>13</v>
      </c>
      <c r="G11" s="94" t="s">
        <v>2</v>
      </c>
      <c r="H11" s="94" t="s">
        <v>2</v>
      </c>
      <c r="I11" s="94" t="s">
        <v>2</v>
      </c>
      <c r="J11" s="94" t="s">
        <v>2</v>
      </c>
      <c r="K11" s="94" t="s">
        <v>2</v>
      </c>
      <c r="L11" s="94" t="s">
        <v>2</v>
      </c>
      <c r="M11" s="94" t="s">
        <v>2</v>
      </c>
      <c r="N11" s="94" t="s">
        <v>2</v>
      </c>
      <c r="O11" s="94" t="s">
        <v>2</v>
      </c>
      <c r="P11" s="94" t="s">
        <v>2</v>
      </c>
      <c r="Q11" s="94" t="s">
        <v>2</v>
      </c>
      <c r="R11" s="94" t="s">
        <v>2</v>
      </c>
      <c r="S11" s="94" t="s">
        <v>2</v>
      </c>
      <c r="T11" s="94" t="s">
        <v>2</v>
      </c>
      <c r="U11" s="94" t="s">
        <v>2</v>
      </c>
      <c r="V11" s="94" t="s">
        <v>2</v>
      </c>
      <c r="W11" s="94" t="s">
        <v>2</v>
      </c>
      <c r="X11" s="94" t="s">
        <v>2</v>
      </c>
      <c r="Y11" s="94" t="s">
        <v>2</v>
      </c>
      <c r="Z11" s="282" t="s">
        <v>2</v>
      </c>
      <c r="AK11" s="38"/>
      <c r="AL11" s="28" t="s">
        <v>535</v>
      </c>
    </row>
    <row r="12" spans="1:38" ht="13" x14ac:dyDescent="0.25">
      <c r="D12" s="346"/>
      <c r="E12" s="82">
        <v>3</v>
      </c>
      <c r="F12" s="158" t="s">
        <v>14</v>
      </c>
      <c r="G12" s="94" t="s">
        <v>2</v>
      </c>
      <c r="H12" s="94" t="s">
        <v>2</v>
      </c>
      <c r="I12" s="94" t="s">
        <v>2</v>
      </c>
      <c r="J12" s="94" t="s">
        <v>2</v>
      </c>
      <c r="K12" s="94" t="s">
        <v>2</v>
      </c>
      <c r="L12" s="94" t="s">
        <v>2</v>
      </c>
      <c r="M12" s="94" t="s">
        <v>2</v>
      </c>
      <c r="N12" s="94" t="s">
        <v>2</v>
      </c>
      <c r="O12" s="94" t="s">
        <v>2</v>
      </c>
      <c r="P12" s="94" t="s">
        <v>2</v>
      </c>
      <c r="Q12" s="94" t="s">
        <v>2</v>
      </c>
      <c r="R12" s="94" t="s">
        <v>2</v>
      </c>
      <c r="S12" s="94" t="s">
        <v>2</v>
      </c>
      <c r="T12" s="94" t="s">
        <v>2</v>
      </c>
      <c r="U12" s="94" t="s">
        <v>2</v>
      </c>
      <c r="V12" s="94" t="s">
        <v>2</v>
      </c>
      <c r="W12" s="94" t="s">
        <v>2</v>
      </c>
      <c r="X12" s="94" t="s">
        <v>2</v>
      </c>
      <c r="Y12" s="94" t="s">
        <v>2</v>
      </c>
      <c r="Z12" s="282" t="s">
        <v>2</v>
      </c>
      <c r="AK12" s="38"/>
      <c r="AL12" s="28" t="s">
        <v>0</v>
      </c>
    </row>
    <row r="13" spans="1:38" ht="15.65" customHeight="1" x14ac:dyDescent="0.25">
      <c r="D13" s="346"/>
      <c r="E13" s="82">
        <v>3</v>
      </c>
      <c r="F13" s="158" t="s">
        <v>98</v>
      </c>
      <c r="G13" s="94" t="s">
        <v>2</v>
      </c>
      <c r="H13" s="94" t="s">
        <v>2</v>
      </c>
      <c r="I13" s="94" t="s">
        <v>2</v>
      </c>
      <c r="J13" s="94" t="s">
        <v>2</v>
      </c>
      <c r="K13" s="94" t="s">
        <v>2</v>
      </c>
      <c r="L13" s="94" t="s">
        <v>2</v>
      </c>
      <c r="M13" s="94" t="s">
        <v>2</v>
      </c>
      <c r="N13" s="94" t="s">
        <v>2</v>
      </c>
      <c r="O13" s="94" t="s">
        <v>2</v>
      </c>
      <c r="P13" s="94" t="s">
        <v>2</v>
      </c>
      <c r="Q13" s="94" t="s">
        <v>2</v>
      </c>
      <c r="R13" s="94" t="s">
        <v>2</v>
      </c>
      <c r="S13" s="94" t="s">
        <v>2</v>
      </c>
      <c r="T13" s="94" t="s">
        <v>2</v>
      </c>
      <c r="U13" s="94" t="s">
        <v>2</v>
      </c>
      <c r="V13" s="94" t="s">
        <v>2</v>
      </c>
      <c r="W13" s="94" t="s">
        <v>2</v>
      </c>
      <c r="X13" s="94" t="s">
        <v>2</v>
      </c>
      <c r="Y13" s="94" t="s">
        <v>2</v>
      </c>
      <c r="Z13" s="282" t="s">
        <v>2</v>
      </c>
      <c r="AK13" s="38"/>
      <c r="AL13" s="28" t="s">
        <v>536</v>
      </c>
    </row>
    <row r="14" spans="1:38" ht="15.5" x14ac:dyDescent="0.35">
      <c r="D14" s="346"/>
      <c r="E14" s="82">
        <v>3</v>
      </c>
      <c r="F14" s="158" t="s">
        <v>297</v>
      </c>
      <c r="G14" s="148" t="s">
        <v>521</v>
      </c>
      <c r="H14" s="145"/>
      <c r="I14" s="145"/>
      <c r="J14" s="145"/>
      <c r="K14" s="145"/>
      <c r="L14" s="145"/>
      <c r="M14" s="145"/>
      <c r="N14" s="145"/>
      <c r="O14" s="145"/>
      <c r="P14" s="145"/>
      <c r="Q14" s="145"/>
      <c r="R14" s="145"/>
      <c r="S14" s="145"/>
      <c r="T14" s="145"/>
      <c r="U14" s="145"/>
      <c r="V14" s="145"/>
      <c r="W14" s="145"/>
      <c r="X14" s="145"/>
      <c r="Y14" s="145"/>
      <c r="Z14" s="283"/>
      <c r="AK14" s="38"/>
      <c r="AL14" s="2" t="s">
        <v>75</v>
      </c>
    </row>
    <row r="15" spans="1:38" ht="15.5" x14ac:dyDescent="0.35">
      <c r="D15" s="346"/>
      <c r="E15" s="82">
        <v>3</v>
      </c>
      <c r="F15" s="158" t="s">
        <v>298</v>
      </c>
      <c r="G15" s="148" t="s">
        <v>521</v>
      </c>
      <c r="H15" s="145"/>
      <c r="I15" s="145"/>
      <c r="J15" s="145"/>
      <c r="K15" s="145"/>
      <c r="L15" s="145"/>
      <c r="M15" s="145"/>
      <c r="N15" s="145"/>
      <c r="O15" s="145"/>
      <c r="P15" s="145"/>
      <c r="Q15" s="145"/>
      <c r="R15" s="145"/>
      <c r="S15" s="145"/>
      <c r="T15" s="145"/>
      <c r="U15" s="145"/>
      <c r="V15" s="145"/>
      <c r="W15" s="145"/>
      <c r="X15" s="145"/>
      <c r="Y15" s="145"/>
      <c r="Z15" s="283"/>
      <c r="AK15" s="38"/>
      <c r="AL15" s="2" t="s">
        <v>492</v>
      </c>
    </row>
    <row r="16" spans="1:38" ht="14" x14ac:dyDescent="0.3">
      <c r="A16" s="343" t="s">
        <v>328</v>
      </c>
      <c r="B16" s="343"/>
      <c r="D16" s="346"/>
      <c r="E16" s="82">
        <v>3</v>
      </c>
      <c r="F16" s="158" t="s">
        <v>136</v>
      </c>
      <c r="G16" s="94" t="s">
        <v>2</v>
      </c>
      <c r="H16" s="94" t="s">
        <v>2</v>
      </c>
      <c r="I16" s="94" t="s">
        <v>2</v>
      </c>
      <c r="J16" s="94" t="s">
        <v>2</v>
      </c>
      <c r="K16" s="94" t="s">
        <v>2</v>
      </c>
      <c r="L16" s="94" t="s">
        <v>2</v>
      </c>
      <c r="M16" s="94" t="s">
        <v>2</v>
      </c>
      <c r="N16" s="94" t="s">
        <v>2</v>
      </c>
      <c r="O16" s="94" t="s">
        <v>2</v>
      </c>
      <c r="P16" s="94" t="s">
        <v>2</v>
      </c>
      <c r="Q16" s="94" t="s">
        <v>2</v>
      </c>
      <c r="R16" s="94" t="s">
        <v>2</v>
      </c>
      <c r="S16" s="94" t="s">
        <v>2</v>
      </c>
      <c r="T16" s="94" t="s">
        <v>2</v>
      </c>
      <c r="U16" s="94" t="s">
        <v>2</v>
      </c>
      <c r="V16" s="94" t="s">
        <v>2</v>
      </c>
      <c r="W16" s="94" t="s">
        <v>2</v>
      </c>
      <c r="X16" s="94" t="s">
        <v>2</v>
      </c>
      <c r="Y16" s="94" t="s">
        <v>2</v>
      </c>
      <c r="Z16" s="282" t="s">
        <v>2</v>
      </c>
      <c r="AK16" s="38"/>
      <c r="AL16" s="2" t="s">
        <v>372</v>
      </c>
    </row>
    <row r="17" spans="1:38" ht="13" x14ac:dyDescent="0.25">
      <c r="A17" s="3" t="s">
        <v>72</v>
      </c>
      <c r="B17" s="95" t="s">
        <v>73</v>
      </c>
      <c r="D17" s="346"/>
      <c r="E17" s="82">
        <v>3</v>
      </c>
      <c r="F17" s="158" t="s">
        <v>185</v>
      </c>
      <c r="G17" s="94" t="s">
        <v>2</v>
      </c>
      <c r="H17" s="94" t="s">
        <v>2</v>
      </c>
      <c r="I17" s="94" t="s">
        <v>2</v>
      </c>
      <c r="J17" s="94" t="s">
        <v>2</v>
      </c>
      <c r="K17" s="94" t="s">
        <v>2</v>
      </c>
      <c r="L17" s="94" t="s">
        <v>2</v>
      </c>
      <c r="M17" s="94" t="s">
        <v>2</v>
      </c>
      <c r="N17" s="94" t="s">
        <v>2</v>
      </c>
      <c r="O17" s="94" t="s">
        <v>2</v>
      </c>
      <c r="P17" s="94" t="s">
        <v>2</v>
      </c>
      <c r="Q17" s="94" t="s">
        <v>2</v>
      </c>
      <c r="R17" s="94" t="s">
        <v>2</v>
      </c>
      <c r="S17" s="94" t="s">
        <v>2</v>
      </c>
      <c r="T17" s="94" t="s">
        <v>2</v>
      </c>
      <c r="U17" s="94" t="s">
        <v>2</v>
      </c>
      <c r="V17" s="94" t="s">
        <v>2</v>
      </c>
      <c r="W17" s="94" t="s">
        <v>2</v>
      </c>
      <c r="X17" s="94" t="s">
        <v>2</v>
      </c>
      <c r="Y17" s="94" t="s">
        <v>2</v>
      </c>
      <c r="Z17" s="282" t="s">
        <v>2</v>
      </c>
      <c r="AK17" s="38"/>
      <c r="AL17" s="28" t="s">
        <v>537</v>
      </c>
    </row>
    <row r="18" spans="1:38" ht="13" x14ac:dyDescent="0.25">
      <c r="A18" s="3" t="s">
        <v>71</v>
      </c>
      <c r="B18" s="95" t="s">
        <v>509</v>
      </c>
      <c r="D18" s="346"/>
      <c r="E18" s="82">
        <v>3</v>
      </c>
      <c r="F18" s="158" t="s">
        <v>4</v>
      </c>
      <c r="G18" s="94" t="s">
        <v>2</v>
      </c>
      <c r="H18" s="94" t="s">
        <v>2</v>
      </c>
      <c r="I18" s="94" t="s">
        <v>2</v>
      </c>
      <c r="J18" s="94" t="s">
        <v>2</v>
      </c>
      <c r="K18" s="94" t="s">
        <v>2</v>
      </c>
      <c r="L18" s="94" t="s">
        <v>2</v>
      </c>
      <c r="M18" s="94" t="s">
        <v>2</v>
      </c>
      <c r="N18" s="94" t="s">
        <v>2</v>
      </c>
      <c r="O18" s="94" t="s">
        <v>2</v>
      </c>
      <c r="P18" s="94" t="s">
        <v>2</v>
      </c>
      <c r="Q18" s="94" t="s">
        <v>2</v>
      </c>
      <c r="R18" s="94" t="s">
        <v>2</v>
      </c>
      <c r="S18" s="94" t="s">
        <v>2</v>
      </c>
      <c r="T18" s="94" t="s">
        <v>2</v>
      </c>
      <c r="U18" s="94" t="s">
        <v>2</v>
      </c>
      <c r="V18" s="94" t="s">
        <v>2</v>
      </c>
      <c r="W18" s="94" t="s">
        <v>2</v>
      </c>
      <c r="X18" s="94" t="s">
        <v>2</v>
      </c>
      <c r="Y18" s="94" t="s">
        <v>2</v>
      </c>
      <c r="Z18" s="282" t="s">
        <v>2</v>
      </c>
      <c r="AK18" s="38"/>
      <c r="AL18" s="28" t="s">
        <v>531</v>
      </c>
    </row>
    <row r="19" spans="1:38" ht="13" x14ac:dyDescent="0.25">
      <c r="A19" s="3" t="s">
        <v>1</v>
      </c>
      <c r="B19" s="95" t="s">
        <v>369</v>
      </c>
      <c r="D19" s="346"/>
      <c r="E19" s="82">
        <v>3</v>
      </c>
      <c r="F19" s="158" t="s">
        <v>209</v>
      </c>
      <c r="G19" s="94" t="s">
        <v>2</v>
      </c>
      <c r="H19" s="94" t="s">
        <v>2</v>
      </c>
      <c r="I19" s="94" t="s">
        <v>2</v>
      </c>
      <c r="J19" s="94" t="s">
        <v>2</v>
      </c>
      <c r="K19" s="94" t="s">
        <v>2</v>
      </c>
      <c r="L19" s="94" t="s">
        <v>2</v>
      </c>
      <c r="M19" s="94" t="s">
        <v>2</v>
      </c>
      <c r="N19" s="94" t="s">
        <v>2</v>
      </c>
      <c r="O19" s="94" t="s">
        <v>2</v>
      </c>
      <c r="P19" s="94" t="s">
        <v>2</v>
      </c>
      <c r="Q19" s="94" t="s">
        <v>2</v>
      </c>
      <c r="R19" s="94" t="s">
        <v>2</v>
      </c>
      <c r="S19" s="94" t="s">
        <v>2</v>
      </c>
      <c r="T19" s="94" t="s">
        <v>2</v>
      </c>
      <c r="U19" s="94" t="s">
        <v>2</v>
      </c>
      <c r="V19" s="94" t="s">
        <v>2</v>
      </c>
      <c r="W19" s="94" t="s">
        <v>2</v>
      </c>
      <c r="X19" s="94" t="s">
        <v>2</v>
      </c>
      <c r="Y19" s="94" t="s">
        <v>2</v>
      </c>
      <c r="Z19" s="282" t="s">
        <v>2</v>
      </c>
      <c r="AK19" s="38"/>
      <c r="AL19" s="2" t="s">
        <v>538</v>
      </c>
    </row>
    <row r="20" spans="1:38" ht="13" x14ac:dyDescent="0.25">
      <c r="A20" s="3" t="s">
        <v>334</v>
      </c>
      <c r="B20" s="279">
        <v>45296</v>
      </c>
      <c r="D20" s="346"/>
      <c r="E20" s="82">
        <v>3</v>
      </c>
      <c r="F20" s="158" t="s">
        <v>198</v>
      </c>
      <c r="G20" s="94" t="s">
        <v>2</v>
      </c>
      <c r="H20" s="94" t="s">
        <v>2</v>
      </c>
      <c r="I20" s="94" t="s">
        <v>2</v>
      </c>
      <c r="J20" s="94" t="s">
        <v>2</v>
      </c>
      <c r="K20" s="94" t="s">
        <v>2</v>
      </c>
      <c r="L20" s="94" t="s">
        <v>2</v>
      </c>
      <c r="M20" s="94" t="s">
        <v>2</v>
      </c>
      <c r="N20" s="94" t="s">
        <v>2</v>
      </c>
      <c r="O20" s="94" t="s">
        <v>2</v>
      </c>
      <c r="P20" s="94" t="s">
        <v>2</v>
      </c>
      <c r="Q20" s="94" t="s">
        <v>2</v>
      </c>
      <c r="R20" s="94" t="s">
        <v>2</v>
      </c>
      <c r="S20" s="94" t="s">
        <v>2</v>
      </c>
      <c r="T20" s="94" t="s">
        <v>2</v>
      </c>
      <c r="U20" s="94" t="s">
        <v>2</v>
      </c>
      <c r="V20" s="94" t="s">
        <v>2</v>
      </c>
      <c r="W20" s="94" t="s">
        <v>2</v>
      </c>
      <c r="X20" s="94" t="s">
        <v>2</v>
      </c>
      <c r="Y20" s="94" t="s">
        <v>2</v>
      </c>
      <c r="Z20" s="282" t="s">
        <v>2</v>
      </c>
      <c r="AK20" s="38"/>
      <c r="AL20" s="2" t="s">
        <v>3</v>
      </c>
    </row>
    <row r="21" spans="1:38" ht="13" x14ac:dyDescent="0.25">
      <c r="A21" s="3" t="s">
        <v>335</v>
      </c>
      <c r="B21" s="280">
        <v>45310</v>
      </c>
      <c r="D21" s="346"/>
      <c r="E21" s="82">
        <v>3</v>
      </c>
      <c r="F21" s="158" t="s">
        <v>115</v>
      </c>
      <c r="G21" s="94" t="s">
        <v>2</v>
      </c>
      <c r="H21" s="94" t="s">
        <v>2</v>
      </c>
      <c r="I21" s="94" t="s">
        <v>2</v>
      </c>
      <c r="J21" s="94" t="s">
        <v>2</v>
      </c>
      <c r="K21" s="94" t="s">
        <v>2</v>
      </c>
      <c r="L21" s="94" t="s">
        <v>2</v>
      </c>
      <c r="M21" s="94" t="s">
        <v>2</v>
      </c>
      <c r="N21" s="94" t="s">
        <v>2</v>
      </c>
      <c r="O21" s="94" t="s">
        <v>2</v>
      </c>
      <c r="P21" s="94" t="s">
        <v>2</v>
      </c>
      <c r="Q21" s="94" t="s">
        <v>2</v>
      </c>
      <c r="R21" s="94" t="s">
        <v>2</v>
      </c>
      <c r="S21" s="94" t="s">
        <v>2</v>
      </c>
      <c r="T21" s="94" t="s">
        <v>2</v>
      </c>
      <c r="U21" s="94" t="s">
        <v>2</v>
      </c>
      <c r="V21" s="94" t="s">
        <v>2</v>
      </c>
      <c r="W21" s="94" t="s">
        <v>2</v>
      </c>
      <c r="X21" s="94" t="s">
        <v>2</v>
      </c>
      <c r="Y21" s="94" t="s">
        <v>2</v>
      </c>
      <c r="Z21" s="282" t="s">
        <v>2</v>
      </c>
      <c r="AK21" s="38"/>
      <c r="AL21" s="2" t="s">
        <v>2</v>
      </c>
    </row>
    <row r="22" spans="1:38" ht="13" x14ac:dyDescent="0.25">
      <c r="A22" s="46"/>
      <c r="B22" s="46"/>
      <c r="D22" s="346"/>
      <c r="E22" s="82">
        <v>3</v>
      </c>
      <c r="F22" s="158" t="s">
        <v>216</v>
      </c>
      <c r="G22" s="94" t="s">
        <v>2</v>
      </c>
      <c r="H22" s="94" t="s">
        <v>2</v>
      </c>
      <c r="I22" s="94" t="s">
        <v>2</v>
      </c>
      <c r="J22" s="94" t="s">
        <v>2</v>
      </c>
      <c r="K22" s="94" t="s">
        <v>2</v>
      </c>
      <c r="L22" s="94" t="s">
        <v>2</v>
      </c>
      <c r="M22" s="94" t="s">
        <v>2</v>
      </c>
      <c r="N22" s="94" t="s">
        <v>2</v>
      </c>
      <c r="O22" s="94" t="s">
        <v>2</v>
      </c>
      <c r="P22" s="94" t="s">
        <v>2</v>
      </c>
      <c r="Q22" s="94" t="s">
        <v>2</v>
      </c>
      <c r="R22" s="94" t="s">
        <v>2</v>
      </c>
      <c r="S22" s="94" t="s">
        <v>2</v>
      </c>
      <c r="T22" s="94" t="s">
        <v>2</v>
      </c>
      <c r="U22" s="94" t="s">
        <v>2</v>
      </c>
      <c r="V22" s="94" t="s">
        <v>2</v>
      </c>
      <c r="W22" s="94" t="s">
        <v>2</v>
      </c>
      <c r="X22" s="94" t="s">
        <v>2</v>
      </c>
      <c r="Y22" s="94" t="s">
        <v>2</v>
      </c>
      <c r="Z22" s="282" t="s">
        <v>2</v>
      </c>
      <c r="AK22" s="38"/>
      <c r="AL22" s="2" t="s">
        <v>539</v>
      </c>
    </row>
    <row r="23" spans="1:38" ht="15.5" x14ac:dyDescent="0.35">
      <c r="A23" s="344" t="s">
        <v>329</v>
      </c>
      <c r="B23" s="344"/>
      <c r="D23" s="346"/>
      <c r="E23" s="82">
        <v>3</v>
      </c>
      <c r="F23" s="158" t="s">
        <v>231</v>
      </c>
      <c r="G23" s="94" t="s">
        <v>2</v>
      </c>
      <c r="H23" s="94" t="s">
        <v>2</v>
      </c>
      <c r="I23" s="94" t="s">
        <v>2</v>
      </c>
      <c r="J23" s="94" t="s">
        <v>2</v>
      </c>
      <c r="K23" s="94" t="s">
        <v>2</v>
      </c>
      <c r="L23" s="94" t="s">
        <v>2</v>
      </c>
      <c r="M23" s="94" t="s">
        <v>2</v>
      </c>
      <c r="N23" s="94" t="s">
        <v>2</v>
      </c>
      <c r="O23" s="94" t="s">
        <v>2</v>
      </c>
      <c r="P23" s="94" t="s">
        <v>2</v>
      </c>
      <c r="Q23" s="94" t="s">
        <v>2</v>
      </c>
      <c r="R23" s="94" t="s">
        <v>2</v>
      </c>
      <c r="S23" s="94" t="s">
        <v>2</v>
      </c>
      <c r="T23" s="94" t="s">
        <v>2</v>
      </c>
      <c r="U23" s="94" t="s">
        <v>2</v>
      </c>
      <c r="V23" s="94" t="s">
        <v>2</v>
      </c>
      <c r="W23" s="94" t="s">
        <v>2</v>
      </c>
      <c r="X23" s="94" t="s">
        <v>2</v>
      </c>
      <c r="Y23" s="94" t="s">
        <v>2</v>
      </c>
      <c r="Z23" s="282" t="s">
        <v>2</v>
      </c>
      <c r="AK23" s="38"/>
      <c r="AL23" s="2" t="s">
        <v>540</v>
      </c>
    </row>
    <row r="24" spans="1:38" ht="13" x14ac:dyDescent="0.25">
      <c r="A24" s="3" t="s">
        <v>7</v>
      </c>
      <c r="B24" s="96" t="s">
        <v>530</v>
      </c>
      <c r="D24" s="346"/>
      <c r="E24" s="82">
        <v>3</v>
      </c>
      <c r="F24" s="158" t="s">
        <v>91</v>
      </c>
      <c r="G24" s="94" t="s">
        <v>2</v>
      </c>
      <c r="H24" s="94" t="s">
        <v>2</v>
      </c>
      <c r="I24" s="94" t="s">
        <v>2</v>
      </c>
      <c r="J24" s="94" t="s">
        <v>2</v>
      </c>
      <c r="K24" s="94" t="s">
        <v>2</v>
      </c>
      <c r="L24" s="94" t="s">
        <v>2</v>
      </c>
      <c r="M24" s="94" t="s">
        <v>2</v>
      </c>
      <c r="N24" s="94" t="s">
        <v>2</v>
      </c>
      <c r="O24" s="94" t="s">
        <v>2</v>
      </c>
      <c r="P24" s="94" t="s">
        <v>2</v>
      </c>
      <c r="Q24" s="94" t="s">
        <v>2</v>
      </c>
      <c r="R24" s="94" t="s">
        <v>2</v>
      </c>
      <c r="S24" s="94" t="s">
        <v>2</v>
      </c>
      <c r="T24" s="94" t="s">
        <v>2</v>
      </c>
      <c r="U24" s="94" t="s">
        <v>2</v>
      </c>
      <c r="V24" s="94" t="s">
        <v>2</v>
      </c>
      <c r="W24" s="94" t="s">
        <v>2</v>
      </c>
      <c r="X24" s="94" t="s">
        <v>2</v>
      </c>
      <c r="Y24" s="94" t="s">
        <v>2</v>
      </c>
      <c r="Z24" s="282" t="s">
        <v>2</v>
      </c>
      <c r="AK24" s="38"/>
      <c r="AL24" s="2" t="s">
        <v>541</v>
      </c>
    </row>
    <row r="25" spans="1:38" ht="13" x14ac:dyDescent="0.25">
      <c r="A25" s="3" t="s">
        <v>563</v>
      </c>
      <c r="B25" s="97" t="s">
        <v>531</v>
      </c>
      <c r="D25" s="346"/>
      <c r="E25" s="82">
        <v>3</v>
      </c>
      <c r="F25" s="158" t="s">
        <v>240</v>
      </c>
      <c r="G25" s="94" t="s">
        <v>2</v>
      </c>
      <c r="H25" s="94" t="s">
        <v>2</v>
      </c>
      <c r="I25" s="94" t="s">
        <v>2</v>
      </c>
      <c r="J25" s="94" t="s">
        <v>2</v>
      </c>
      <c r="K25" s="94" t="s">
        <v>2</v>
      </c>
      <c r="L25" s="94" t="s">
        <v>2</v>
      </c>
      <c r="M25" s="94" t="s">
        <v>2</v>
      </c>
      <c r="N25" s="94" t="s">
        <v>2</v>
      </c>
      <c r="O25" s="94" t="s">
        <v>2</v>
      </c>
      <c r="P25" s="94" t="s">
        <v>2</v>
      </c>
      <c r="Q25" s="94" t="s">
        <v>2</v>
      </c>
      <c r="R25" s="94" t="s">
        <v>2</v>
      </c>
      <c r="S25" s="94" t="s">
        <v>2</v>
      </c>
      <c r="T25" s="94" t="s">
        <v>2</v>
      </c>
      <c r="U25" s="94" t="s">
        <v>2</v>
      </c>
      <c r="V25" s="94" t="s">
        <v>2</v>
      </c>
      <c r="W25" s="94" t="s">
        <v>2</v>
      </c>
      <c r="X25" s="94" t="s">
        <v>2</v>
      </c>
      <c r="Y25" s="94" t="s">
        <v>2</v>
      </c>
      <c r="Z25" s="282" t="s">
        <v>2</v>
      </c>
      <c r="AK25" s="38"/>
      <c r="AL25" s="47">
        <v>5</v>
      </c>
    </row>
    <row r="26" spans="1:38" ht="13.5" thickBot="1" x14ac:dyDescent="0.3">
      <c r="A26" s="3" t="s">
        <v>75</v>
      </c>
      <c r="B26" s="176" t="s">
        <v>492</v>
      </c>
      <c r="D26" s="347"/>
      <c r="E26" s="131">
        <v>3</v>
      </c>
      <c r="F26" s="159" t="s">
        <v>224</v>
      </c>
      <c r="G26" s="132" t="s">
        <v>2</v>
      </c>
      <c r="H26" s="132" t="s">
        <v>2</v>
      </c>
      <c r="I26" s="132" t="s">
        <v>2</v>
      </c>
      <c r="J26" s="132" t="s">
        <v>2</v>
      </c>
      <c r="K26" s="132" t="s">
        <v>2</v>
      </c>
      <c r="L26" s="132" t="s">
        <v>2</v>
      </c>
      <c r="M26" s="132" t="s">
        <v>2</v>
      </c>
      <c r="N26" s="132" t="s">
        <v>2</v>
      </c>
      <c r="O26" s="132" t="s">
        <v>2</v>
      </c>
      <c r="P26" s="132" t="s">
        <v>2</v>
      </c>
      <c r="Q26" s="132" t="s">
        <v>2</v>
      </c>
      <c r="R26" s="132" t="s">
        <v>2</v>
      </c>
      <c r="S26" s="132" t="s">
        <v>2</v>
      </c>
      <c r="T26" s="132" t="s">
        <v>2</v>
      </c>
      <c r="U26" s="132" t="s">
        <v>2</v>
      </c>
      <c r="V26" s="132" t="s">
        <v>2</v>
      </c>
      <c r="W26" s="132" t="s">
        <v>2</v>
      </c>
      <c r="X26" s="132" t="s">
        <v>2</v>
      </c>
      <c r="Y26" s="132" t="s">
        <v>2</v>
      </c>
      <c r="Z26" s="284" t="s">
        <v>2</v>
      </c>
      <c r="AK26" s="38"/>
      <c r="AL26" s="47">
        <v>10</v>
      </c>
    </row>
    <row r="27" spans="1:38" ht="13" thickBot="1" x14ac:dyDescent="0.3">
      <c r="A27" s="3" t="s">
        <v>432</v>
      </c>
      <c r="B27" s="96" t="s">
        <v>550</v>
      </c>
      <c r="C27" s="147" t="str">
        <f>MID(B27,7,1)</f>
        <v>3</v>
      </c>
      <c r="AK27" s="38"/>
      <c r="AL27" s="47">
        <v>15</v>
      </c>
    </row>
    <row r="28" spans="1:38" ht="13" x14ac:dyDescent="0.3">
      <c r="A28" s="3" t="s">
        <v>622</v>
      </c>
      <c r="B28" s="176" t="s">
        <v>0</v>
      </c>
      <c r="D28" s="336" t="s">
        <v>514</v>
      </c>
      <c r="E28" s="129" t="s">
        <v>2</v>
      </c>
      <c r="F28" s="160" t="s">
        <v>431</v>
      </c>
      <c r="G28" s="285" t="s">
        <v>2</v>
      </c>
      <c r="H28" s="285" t="s">
        <v>2</v>
      </c>
      <c r="I28" s="285" t="s">
        <v>2</v>
      </c>
      <c r="J28" s="285" t="s">
        <v>2</v>
      </c>
      <c r="K28" s="285" t="s">
        <v>2</v>
      </c>
      <c r="L28" s="285" t="s">
        <v>2</v>
      </c>
      <c r="M28" s="285" t="s">
        <v>2</v>
      </c>
      <c r="N28" s="285" t="s">
        <v>2</v>
      </c>
      <c r="O28" s="285" t="s">
        <v>2</v>
      </c>
      <c r="P28" s="285" t="s">
        <v>2</v>
      </c>
      <c r="Q28" s="285" t="s">
        <v>2</v>
      </c>
      <c r="R28" s="285" t="s">
        <v>2</v>
      </c>
      <c r="S28" s="285" t="s">
        <v>2</v>
      </c>
      <c r="T28" s="285" t="s">
        <v>2</v>
      </c>
      <c r="U28" s="285" t="s">
        <v>2</v>
      </c>
      <c r="V28" s="285" t="s">
        <v>2</v>
      </c>
      <c r="W28" s="285" t="s">
        <v>2</v>
      </c>
      <c r="X28" s="285" t="s">
        <v>2</v>
      </c>
      <c r="Y28" s="285" t="s">
        <v>2</v>
      </c>
      <c r="Z28" s="286" t="s">
        <v>2</v>
      </c>
      <c r="AK28" s="38"/>
      <c r="AL28" s="47">
        <v>20</v>
      </c>
    </row>
    <row r="29" spans="1:38" ht="13.5" thickBot="1" x14ac:dyDescent="0.35">
      <c r="A29" s="3" t="s">
        <v>517</v>
      </c>
      <c r="B29" s="176" t="s">
        <v>0</v>
      </c>
      <c r="D29" s="337"/>
      <c r="E29" s="131" t="s">
        <v>2</v>
      </c>
      <c r="F29" s="161" t="s">
        <v>451</v>
      </c>
      <c r="G29" s="287" t="s">
        <v>2</v>
      </c>
      <c r="H29" s="287" t="s">
        <v>2</v>
      </c>
      <c r="I29" s="287" t="s">
        <v>2</v>
      </c>
      <c r="J29" s="287" t="s">
        <v>2</v>
      </c>
      <c r="K29" s="287" t="s">
        <v>2</v>
      </c>
      <c r="L29" s="287" t="s">
        <v>2</v>
      </c>
      <c r="M29" s="287" t="s">
        <v>2</v>
      </c>
      <c r="N29" s="287" t="s">
        <v>2</v>
      </c>
      <c r="O29" s="287" t="s">
        <v>2</v>
      </c>
      <c r="P29" s="287" t="s">
        <v>2</v>
      </c>
      <c r="Q29" s="287" t="s">
        <v>2</v>
      </c>
      <c r="R29" s="287" t="s">
        <v>2</v>
      </c>
      <c r="S29" s="287" t="s">
        <v>2</v>
      </c>
      <c r="T29" s="287" t="s">
        <v>2</v>
      </c>
      <c r="U29" s="287" t="s">
        <v>2</v>
      </c>
      <c r="V29" s="287" t="s">
        <v>2</v>
      </c>
      <c r="W29" s="287" t="s">
        <v>2</v>
      </c>
      <c r="X29" s="287" t="s">
        <v>2</v>
      </c>
      <c r="Y29" s="287" t="s">
        <v>2</v>
      </c>
      <c r="Z29" s="288" t="s">
        <v>2</v>
      </c>
      <c r="AK29" s="38"/>
      <c r="AL29" s="47">
        <v>25</v>
      </c>
    </row>
    <row r="30" spans="1:38" ht="13" thickBot="1" x14ac:dyDescent="0.3">
      <c r="A30" s="3" t="s">
        <v>528</v>
      </c>
      <c r="B30" s="176" t="s">
        <v>0</v>
      </c>
      <c r="AL30" s="47">
        <v>30</v>
      </c>
    </row>
    <row r="31" spans="1:38" ht="13" x14ac:dyDescent="0.25">
      <c r="A31" s="3" t="s">
        <v>518</v>
      </c>
      <c r="B31" s="176" t="s">
        <v>0</v>
      </c>
      <c r="D31" s="338" t="s">
        <v>510</v>
      </c>
      <c r="E31" s="129" t="s">
        <v>2</v>
      </c>
      <c r="F31" s="162" t="s">
        <v>10</v>
      </c>
      <c r="G31" s="285" t="s">
        <v>2</v>
      </c>
      <c r="H31" s="285" t="s">
        <v>2</v>
      </c>
      <c r="I31" s="285" t="s">
        <v>2</v>
      </c>
      <c r="J31" s="285" t="s">
        <v>2</v>
      </c>
      <c r="K31" s="285" t="s">
        <v>2</v>
      </c>
      <c r="L31" s="285" t="s">
        <v>2</v>
      </c>
      <c r="M31" s="285" t="s">
        <v>2</v>
      </c>
      <c r="N31" s="285" t="s">
        <v>2</v>
      </c>
      <c r="O31" s="285" t="s">
        <v>2</v>
      </c>
      <c r="P31" s="285" t="s">
        <v>2</v>
      </c>
      <c r="Q31" s="285" t="s">
        <v>2</v>
      </c>
      <c r="R31" s="285" t="s">
        <v>2</v>
      </c>
      <c r="S31" s="285" t="s">
        <v>2</v>
      </c>
      <c r="T31" s="285" t="s">
        <v>2</v>
      </c>
      <c r="U31" s="285" t="s">
        <v>2</v>
      </c>
      <c r="V31" s="285" t="s">
        <v>2</v>
      </c>
      <c r="W31" s="285" t="s">
        <v>2</v>
      </c>
      <c r="X31" s="285" t="s">
        <v>2</v>
      </c>
      <c r="Y31" s="285" t="s">
        <v>2</v>
      </c>
      <c r="Z31" s="286" t="s">
        <v>2</v>
      </c>
    </row>
    <row r="32" spans="1:38" ht="13.5" thickBot="1" x14ac:dyDescent="0.3">
      <c r="A32" s="46" t="s">
        <v>519</v>
      </c>
      <c r="B32" s="176" t="s">
        <v>0</v>
      </c>
      <c r="D32" s="339"/>
      <c r="E32" s="131" t="s">
        <v>2</v>
      </c>
      <c r="F32" s="163" t="s">
        <v>9</v>
      </c>
      <c r="G32" s="289" t="s">
        <v>2</v>
      </c>
      <c r="H32" s="289" t="s">
        <v>2</v>
      </c>
      <c r="I32" s="289" t="s">
        <v>2</v>
      </c>
      <c r="J32" s="289" t="s">
        <v>2</v>
      </c>
      <c r="K32" s="289" t="s">
        <v>2</v>
      </c>
      <c r="L32" s="289" t="s">
        <v>2</v>
      </c>
      <c r="M32" s="289" t="s">
        <v>2</v>
      </c>
      <c r="N32" s="289" t="s">
        <v>2</v>
      </c>
      <c r="O32" s="289" t="s">
        <v>2</v>
      </c>
      <c r="P32" s="289" t="s">
        <v>2</v>
      </c>
      <c r="Q32" s="289" t="s">
        <v>2</v>
      </c>
      <c r="R32" s="289" t="s">
        <v>2</v>
      </c>
      <c r="S32" s="289" t="s">
        <v>2</v>
      </c>
      <c r="T32" s="289" t="s">
        <v>2</v>
      </c>
      <c r="U32" s="289" t="s">
        <v>2</v>
      </c>
      <c r="V32" s="289" t="s">
        <v>2</v>
      </c>
      <c r="W32" s="289" t="s">
        <v>2</v>
      </c>
      <c r="X32" s="289" t="s">
        <v>2</v>
      </c>
      <c r="Y32" s="289" t="s">
        <v>2</v>
      </c>
      <c r="Z32" s="290" t="s">
        <v>2</v>
      </c>
      <c r="AL32" s="2" t="s">
        <v>542</v>
      </c>
    </row>
    <row r="33" spans="1:38" ht="13" thickBot="1" x14ac:dyDescent="0.3">
      <c r="A33" s="46" t="s">
        <v>625</v>
      </c>
      <c r="B33" s="176" t="s">
        <v>0</v>
      </c>
      <c r="AL33" s="2" t="s">
        <v>543</v>
      </c>
    </row>
    <row r="34" spans="1:38" ht="13.5" thickBot="1" x14ac:dyDescent="0.35">
      <c r="A34" s="46" t="s">
        <v>524</v>
      </c>
      <c r="B34" s="176" t="s">
        <v>0</v>
      </c>
      <c r="D34" s="149" t="s">
        <v>515</v>
      </c>
      <c r="E34" s="133" t="s">
        <v>2</v>
      </c>
      <c r="F34" s="164" t="s">
        <v>452</v>
      </c>
      <c r="G34" s="289" t="s">
        <v>2</v>
      </c>
      <c r="H34" s="289" t="s">
        <v>2</v>
      </c>
      <c r="I34" s="289" t="s">
        <v>2</v>
      </c>
      <c r="J34" s="289" t="s">
        <v>2</v>
      </c>
      <c r="K34" s="289" t="s">
        <v>2</v>
      </c>
      <c r="L34" s="289" t="s">
        <v>2</v>
      </c>
      <c r="M34" s="289" t="s">
        <v>2</v>
      </c>
      <c r="N34" s="289" t="s">
        <v>2</v>
      </c>
      <c r="O34" s="289" t="s">
        <v>2</v>
      </c>
      <c r="P34" s="289" t="s">
        <v>2</v>
      </c>
      <c r="Q34" s="289" t="s">
        <v>2</v>
      </c>
      <c r="R34" s="289" t="s">
        <v>2</v>
      </c>
      <c r="S34" s="289" t="s">
        <v>2</v>
      </c>
      <c r="T34" s="289" t="s">
        <v>2</v>
      </c>
      <c r="U34" s="289" t="s">
        <v>2</v>
      </c>
      <c r="V34" s="289" t="s">
        <v>2</v>
      </c>
      <c r="W34" s="289" t="s">
        <v>2</v>
      </c>
      <c r="X34" s="289" t="s">
        <v>2</v>
      </c>
      <c r="Y34" s="289" t="s">
        <v>2</v>
      </c>
      <c r="Z34" s="290" t="s">
        <v>2</v>
      </c>
      <c r="AL34" s="2" t="s">
        <v>544</v>
      </c>
    </row>
    <row r="35" spans="1:38" ht="12.75" customHeight="1" thickBot="1" x14ac:dyDescent="0.3">
      <c r="A35" s="46" t="s">
        <v>520</v>
      </c>
      <c r="B35" s="176" t="s">
        <v>0</v>
      </c>
      <c r="AL35" s="2" t="s">
        <v>431</v>
      </c>
    </row>
    <row r="36" spans="1:38" ht="13.5" thickBot="1" x14ac:dyDescent="0.3">
      <c r="A36" s="46"/>
      <c r="B36" s="46"/>
      <c r="D36" s="150" t="s">
        <v>512</v>
      </c>
      <c r="E36" s="133" t="s">
        <v>2</v>
      </c>
      <c r="F36" s="165" t="s">
        <v>402</v>
      </c>
      <c r="G36" s="287" t="s">
        <v>2</v>
      </c>
      <c r="H36" s="287" t="s">
        <v>2</v>
      </c>
      <c r="I36" s="287" t="s">
        <v>2</v>
      </c>
      <c r="J36" s="287" t="s">
        <v>2</v>
      </c>
      <c r="K36" s="287" t="s">
        <v>2</v>
      </c>
      <c r="L36" s="287" t="s">
        <v>2</v>
      </c>
      <c r="M36" s="287" t="s">
        <v>2</v>
      </c>
      <c r="N36" s="287" t="s">
        <v>2</v>
      </c>
      <c r="O36" s="287" t="s">
        <v>2</v>
      </c>
      <c r="P36" s="287" t="s">
        <v>2</v>
      </c>
      <c r="Q36" s="287" t="s">
        <v>2</v>
      </c>
      <c r="R36" s="287" t="s">
        <v>2</v>
      </c>
      <c r="S36" s="287" t="s">
        <v>2</v>
      </c>
      <c r="T36" s="287" t="s">
        <v>2</v>
      </c>
      <c r="U36" s="287" t="s">
        <v>2</v>
      </c>
      <c r="V36" s="287" t="s">
        <v>2</v>
      </c>
      <c r="W36" s="287" t="s">
        <v>2</v>
      </c>
      <c r="X36" s="287" t="s">
        <v>2</v>
      </c>
      <c r="Y36" s="287" t="s">
        <v>2</v>
      </c>
      <c r="Z36" s="288" t="s">
        <v>2</v>
      </c>
      <c r="AL36" s="28" t="s">
        <v>571</v>
      </c>
    </row>
    <row r="37" spans="1:38" ht="14.5" thickBot="1" x14ac:dyDescent="0.35">
      <c r="A37" s="343" t="s">
        <v>396</v>
      </c>
      <c r="B37" s="343"/>
      <c r="AL37" s="28" t="s">
        <v>545</v>
      </c>
    </row>
    <row r="38" spans="1:38" ht="13.5" thickBot="1" x14ac:dyDescent="0.3">
      <c r="A38" s="46" t="s">
        <v>338</v>
      </c>
      <c r="B38" s="146">
        <v>20</v>
      </c>
      <c r="D38" s="340" t="s">
        <v>513</v>
      </c>
      <c r="E38" s="129" t="s">
        <v>2</v>
      </c>
      <c r="F38" s="166" t="s">
        <v>403</v>
      </c>
      <c r="G38" s="291" t="s">
        <v>2</v>
      </c>
      <c r="H38" s="291" t="s">
        <v>2</v>
      </c>
      <c r="I38" s="291" t="s">
        <v>2</v>
      </c>
      <c r="J38" s="291" t="s">
        <v>2</v>
      </c>
      <c r="K38" s="291" t="s">
        <v>2</v>
      </c>
      <c r="L38" s="291" t="s">
        <v>2</v>
      </c>
      <c r="M38" s="291" t="s">
        <v>2</v>
      </c>
      <c r="N38" s="291" t="s">
        <v>2</v>
      </c>
      <c r="O38" s="291" t="s">
        <v>2</v>
      </c>
      <c r="P38" s="291" t="s">
        <v>2</v>
      </c>
      <c r="Q38" s="291" t="s">
        <v>2</v>
      </c>
      <c r="R38" s="291" t="s">
        <v>2</v>
      </c>
      <c r="S38" s="291" t="s">
        <v>2</v>
      </c>
      <c r="T38" s="291" t="s">
        <v>2</v>
      </c>
      <c r="U38" s="291" t="s">
        <v>2</v>
      </c>
      <c r="V38" s="291" t="s">
        <v>2</v>
      </c>
      <c r="W38" s="291" t="s">
        <v>2</v>
      </c>
      <c r="X38" s="291" t="s">
        <v>2</v>
      </c>
      <c r="Y38" s="291" t="s">
        <v>2</v>
      </c>
      <c r="Z38" s="292" t="s">
        <v>2</v>
      </c>
      <c r="AL38" s="2" t="s">
        <v>546</v>
      </c>
    </row>
    <row r="39" spans="1:38" ht="13.5" thickBot="1" x14ac:dyDescent="0.3">
      <c r="A39" s="46"/>
      <c r="B39" s="46"/>
      <c r="D39" s="341"/>
      <c r="E39" s="131" t="s">
        <v>2</v>
      </c>
      <c r="F39" s="167" t="s">
        <v>404</v>
      </c>
      <c r="G39" s="291" t="s">
        <v>2</v>
      </c>
      <c r="H39" s="291" t="s">
        <v>2</v>
      </c>
      <c r="I39" s="291" t="s">
        <v>2</v>
      </c>
      <c r="J39" s="291" t="s">
        <v>2</v>
      </c>
      <c r="K39" s="291" t="s">
        <v>2</v>
      </c>
      <c r="L39" s="291" t="s">
        <v>2</v>
      </c>
      <c r="M39" s="291" t="s">
        <v>2</v>
      </c>
      <c r="N39" s="291" t="s">
        <v>2</v>
      </c>
      <c r="O39" s="291" t="s">
        <v>2</v>
      </c>
      <c r="P39" s="291" t="s">
        <v>2</v>
      </c>
      <c r="Q39" s="291" t="s">
        <v>2</v>
      </c>
      <c r="R39" s="291" t="s">
        <v>2</v>
      </c>
      <c r="S39" s="291" t="s">
        <v>2</v>
      </c>
      <c r="T39" s="291" t="s">
        <v>2</v>
      </c>
      <c r="U39" s="291" t="s">
        <v>2</v>
      </c>
      <c r="V39" s="291" t="s">
        <v>2</v>
      </c>
      <c r="W39" s="291" t="s">
        <v>2</v>
      </c>
      <c r="X39" s="291" t="s">
        <v>2</v>
      </c>
      <c r="Y39" s="291" t="s">
        <v>2</v>
      </c>
      <c r="Z39" s="292" t="s">
        <v>2</v>
      </c>
      <c r="AL39" s="2" t="s">
        <v>547</v>
      </c>
    </row>
    <row r="40" spans="1:38" ht="13" thickBot="1" x14ac:dyDescent="0.3">
      <c r="A40" s="3" t="s">
        <v>307</v>
      </c>
      <c r="B40" s="139" t="s">
        <v>610</v>
      </c>
      <c r="C40" s="147">
        <v>1</v>
      </c>
      <c r="AL40" s="2" t="s">
        <v>548</v>
      </c>
    </row>
    <row r="41" spans="1:38" ht="13" x14ac:dyDescent="0.25">
      <c r="A41" s="3" t="s">
        <v>308</v>
      </c>
      <c r="B41" s="139" t="s">
        <v>350</v>
      </c>
      <c r="C41" s="147">
        <v>2</v>
      </c>
      <c r="D41" s="338" t="s">
        <v>511</v>
      </c>
      <c r="E41" s="129" t="s">
        <v>2</v>
      </c>
      <c r="F41" s="168" t="s">
        <v>277</v>
      </c>
      <c r="G41" s="285" t="s">
        <v>2</v>
      </c>
      <c r="H41" s="285" t="s">
        <v>2</v>
      </c>
      <c r="I41" s="285" t="s">
        <v>2</v>
      </c>
      <c r="J41" s="285" t="s">
        <v>2</v>
      </c>
      <c r="K41" s="285" t="s">
        <v>2</v>
      </c>
      <c r="L41" s="285" t="s">
        <v>2</v>
      </c>
      <c r="M41" s="285" t="s">
        <v>2</v>
      </c>
      <c r="N41" s="285" t="s">
        <v>2</v>
      </c>
      <c r="O41" s="285" t="s">
        <v>2</v>
      </c>
      <c r="P41" s="285" t="s">
        <v>2</v>
      </c>
      <c r="Q41" s="285" t="s">
        <v>2</v>
      </c>
      <c r="R41" s="285" t="s">
        <v>2</v>
      </c>
      <c r="S41" s="285" t="s">
        <v>2</v>
      </c>
      <c r="T41" s="285" t="s">
        <v>2</v>
      </c>
      <c r="U41" s="285" t="s">
        <v>2</v>
      </c>
      <c r="V41" s="285" t="s">
        <v>2</v>
      </c>
      <c r="W41" s="285" t="s">
        <v>2</v>
      </c>
      <c r="X41" s="285" t="s">
        <v>2</v>
      </c>
      <c r="Y41" s="285" t="s">
        <v>2</v>
      </c>
      <c r="Z41" s="286" t="s">
        <v>2</v>
      </c>
      <c r="AL41" s="28" t="s">
        <v>571</v>
      </c>
    </row>
    <row r="42" spans="1:38" ht="13.5" thickBot="1" x14ac:dyDescent="0.3">
      <c r="A42" s="3" t="s">
        <v>309</v>
      </c>
      <c r="B42" s="139" t="s">
        <v>351</v>
      </c>
      <c r="C42" s="147">
        <v>3</v>
      </c>
      <c r="D42" s="342"/>
      <c r="E42" s="82" t="s">
        <v>2</v>
      </c>
      <c r="F42" s="169" t="s">
        <v>16</v>
      </c>
      <c r="G42" s="287" t="s">
        <v>2</v>
      </c>
      <c r="H42" s="287" t="s">
        <v>2</v>
      </c>
      <c r="I42" s="287" t="s">
        <v>2</v>
      </c>
      <c r="J42" s="287" t="s">
        <v>2</v>
      </c>
      <c r="K42" s="287" t="s">
        <v>2</v>
      </c>
      <c r="L42" s="287" t="s">
        <v>2</v>
      </c>
      <c r="M42" s="287" t="s">
        <v>2</v>
      </c>
      <c r="N42" s="287" t="s">
        <v>2</v>
      </c>
      <c r="O42" s="287" t="s">
        <v>2</v>
      </c>
      <c r="P42" s="287" t="s">
        <v>2</v>
      </c>
      <c r="Q42" s="287" t="s">
        <v>2</v>
      </c>
      <c r="R42" s="287" t="s">
        <v>2</v>
      </c>
      <c r="S42" s="287" t="s">
        <v>2</v>
      </c>
      <c r="T42" s="287" t="s">
        <v>2</v>
      </c>
      <c r="U42" s="287" t="s">
        <v>2</v>
      </c>
      <c r="V42" s="287" t="s">
        <v>2</v>
      </c>
      <c r="W42" s="287" t="s">
        <v>2</v>
      </c>
      <c r="X42" s="287" t="s">
        <v>2</v>
      </c>
      <c r="Y42" s="287" t="s">
        <v>2</v>
      </c>
      <c r="Z42" s="288" t="s">
        <v>2</v>
      </c>
      <c r="AL42" s="2" t="s">
        <v>545</v>
      </c>
    </row>
    <row r="43" spans="1:38" ht="13" x14ac:dyDescent="0.25">
      <c r="A43" s="3" t="s">
        <v>310</v>
      </c>
      <c r="B43" s="139" t="s">
        <v>352</v>
      </c>
      <c r="C43" s="147">
        <v>4</v>
      </c>
      <c r="D43" s="342"/>
      <c r="E43" s="82" t="s">
        <v>2</v>
      </c>
      <c r="F43" s="169" t="s">
        <v>291</v>
      </c>
      <c r="G43" s="285" t="s">
        <v>2</v>
      </c>
      <c r="H43" s="285" t="s">
        <v>2</v>
      </c>
      <c r="I43" s="285" t="s">
        <v>2</v>
      </c>
      <c r="J43" s="285" t="s">
        <v>2</v>
      </c>
      <c r="K43" s="285" t="s">
        <v>2</v>
      </c>
      <c r="L43" s="285" t="s">
        <v>2</v>
      </c>
      <c r="M43" s="285" t="s">
        <v>2</v>
      </c>
      <c r="N43" s="285" t="s">
        <v>2</v>
      </c>
      <c r="O43" s="285" t="s">
        <v>2</v>
      </c>
      <c r="P43" s="285" t="s">
        <v>2</v>
      </c>
      <c r="Q43" s="285" t="s">
        <v>2</v>
      </c>
      <c r="R43" s="285" t="s">
        <v>2</v>
      </c>
      <c r="S43" s="285" t="s">
        <v>2</v>
      </c>
      <c r="T43" s="285" t="s">
        <v>2</v>
      </c>
      <c r="U43" s="285" t="s">
        <v>2</v>
      </c>
      <c r="V43" s="285" t="s">
        <v>2</v>
      </c>
      <c r="W43" s="285" t="s">
        <v>2</v>
      </c>
      <c r="X43" s="285" t="s">
        <v>2</v>
      </c>
      <c r="Y43" s="285" t="s">
        <v>2</v>
      </c>
      <c r="Z43" s="286" t="s">
        <v>2</v>
      </c>
    </row>
    <row r="44" spans="1:38" ht="13.5" thickBot="1" x14ac:dyDescent="0.3">
      <c r="A44" s="3" t="s">
        <v>311</v>
      </c>
      <c r="B44" s="139" t="s">
        <v>353</v>
      </c>
      <c r="C44" s="147">
        <v>5</v>
      </c>
      <c r="D44" s="339"/>
      <c r="E44" s="131" t="s">
        <v>2</v>
      </c>
      <c r="F44" s="170" t="s">
        <v>17</v>
      </c>
      <c r="G44" s="287" t="s">
        <v>2</v>
      </c>
      <c r="H44" s="287" t="s">
        <v>2</v>
      </c>
      <c r="I44" s="287" t="s">
        <v>2</v>
      </c>
      <c r="J44" s="287" t="s">
        <v>2</v>
      </c>
      <c r="K44" s="287" t="s">
        <v>2</v>
      </c>
      <c r="L44" s="287" t="s">
        <v>2</v>
      </c>
      <c r="M44" s="287" t="s">
        <v>2</v>
      </c>
      <c r="N44" s="287" t="s">
        <v>2</v>
      </c>
      <c r="O44" s="287" t="s">
        <v>2</v>
      </c>
      <c r="P44" s="287" t="s">
        <v>2</v>
      </c>
      <c r="Q44" s="287" t="s">
        <v>2</v>
      </c>
      <c r="R44" s="287" t="s">
        <v>2</v>
      </c>
      <c r="S44" s="287" t="s">
        <v>2</v>
      </c>
      <c r="T44" s="287" t="s">
        <v>2</v>
      </c>
      <c r="U44" s="287" t="s">
        <v>2</v>
      </c>
      <c r="V44" s="287" t="s">
        <v>2</v>
      </c>
      <c r="W44" s="287" t="s">
        <v>2</v>
      </c>
      <c r="X44" s="287" t="s">
        <v>2</v>
      </c>
      <c r="Y44" s="287" t="s">
        <v>2</v>
      </c>
      <c r="Z44" s="288" t="s">
        <v>2</v>
      </c>
    </row>
    <row r="45" spans="1:38" ht="13" thickBot="1" x14ac:dyDescent="0.3">
      <c r="A45" s="3" t="s">
        <v>312</v>
      </c>
      <c r="B45" s="139" t="s">
        <v>354</v>
      </c>
      <c r="C45" s="147">
        <v>6</v>
      </c>
    </row>
    <row r="46" spans="1:38" ht="13.5" thickBot="1" x14ac:dyDescent="0.3">
      <c r="A46" s="3" t="s">
        <v>313</v>
      </c>
      <c r="B46" s="139" t="s">
        <v>355</v>
      </c>
      <c r="C46" s="147">
        <v>7</v>
      </c>
      <c r="D46" s="150" t="s">
        <v>523</v>
      </c>
      <c r="E46" s="133" t="s">
        <v>2</v>
      </c>
      <c r="F46" s="171" t="s">
        <v>5</v>
      </c>
      <c r="G46" s="291" t="s">
        <v>2</v>
      </c>
      <c r="H46" s="291" t="s">
        <v>2</v>
      </c>
      <c r="I46" s="291" t="s">
        <v>2</v>
      </c>
      <c r="J46" s="291" t="s">
        <v>2</v>
      </c>
      <c r="K46" s="291" t="s">
        <v>2</v>
      </c>
      <c r="L46" s="291" t="s">
        <v>2</v>
      </c>
      <c r="M46" s="291" t="s">
        <v>2</v>
      </c>
      <c r="N46" s="291" t="s">
        <v>2</v>
      </c>
      <c r="O46" s="291" t="s">
        <v>2</v>
      </c>
      <c r="P46" s="291" t="s">
        <v>2</v>
      </c>
      <c r="Q46" s="291" t="s">
        <v>2</v>
      </c>
      <c r="R46" s="291" t="s">
        <v>2</v>
      </c>
      <c r="S46" s="291" t="s">
        <v>2</v>
      </c>
      <c r="T46" s="291" t="s">
        <v>2</v>
      </c>
      <c r="U46" s="291" t="s">
        <v>2</v>
      </c>
      <c r="V46" s="291" t="s">
        <v>2</v>
      </c>
      <c r="W46" s="291" t="s">
        <v>2</v>
      </c>
      <c r="X46" s="291" t="s">
        <v>2</v>
      </c>
      <c r="Y46" s="291" t="s">
        <v>2</v>
      </c>
      <c r="Z46" s="292" t="s">
        <v>2</v>
      </c>
    </row>
    <row r="47" spans="1:38" ht="13" thickBot="1" x14ac:dyDescent="0.3">
      <c r="A47" s="3" t="s">
        <v>314</v>
      </c>
      <c r="B47" s="139" t="s">
        <v>356</v>
      </c>
      <c r="C47" s="147">
        <v>8</v>
      </c>
    </row>
    <row r="48" spans="1:38" ht="13.5" thickBot="1" x14ac:dyDescent="0.35">
      <c r="A48" s="3" t="s">
        <v>315</v>
      </c>
      <c r="B48" s="139" t="s">
        <v>357</v>
      </c>
      <c r="C48" s="147">
        <v>9</v>
      </c>
      <c r="D48" s="149" t="s">
        <v>516</v>
      </c>
      <c r="E48" s="133" t="s">
        <v>2</v>
      </c>
      <c r="F48" s="172" t="s">
        <v>453</v>
      </c>
      <c r="G48" s="291" t="s">
        <v>2</v>
      </c>
      <c r="H48" s="291" t="s">
        <v>2</v>
      </c>
      <c r="I48" s="291" t="s">
        <v>2</v>
      </c>
      <c r="J48" s="291" t="s">
        <v>2</v>
      </c>
      <c r="K48" s="291" t="s">
        <v>2</v>
      </c>
      <c r="L48" s="291" t="s">
        <v>2</v>
      </c>
      <c r="M48" s="291" t="s">
        <v>2</v>
      </c>
      <c r="N48" s="291" t="s">
        <v>2</v>
      </c>
      <c r="O48" s="291" t="s">
        <v>2</v>
      </c>
      <c r="P48" s="291" t="s">
        <v>2</v>
      </c>
      <c r="Q48" s="291" t="s">
        <v>2</v>
      </c>
      <c r="R48" s="291" t="s">
        <v>2</v>
      </c>
      <c r="S48" s="291" t="s">
        <v>2</v>
      </c>
      <c r="T48" s="291" t="s">
        <v>2</v>
      </c>
      <c r="U48" s="291" t="s">
        <v>2</v>
      </c>
      <c r="V48" s="291" t="s">
        <v>2</v>
      </c>
      <c r="W48" s="291" t="s">
        <v>2</v>
      </c>
      <c r="X48" s="291" t="s">
        <v>2</v>
      </c>
      <c r="Y48" s="291" t="s">
        <v>2</v>
      </c>
      <c r="Z48" s="292" t="s">
        <v>2</v>
      </c>
    </row>
    <row r="49" spans="1:38" x14ac:dyDescent="0.25">
      <c r="A49" s="3" t="s">
        <v>316</v>
      </c>
      <c r="B49" s="139" t="s">
        <v>358</v>
      </c>
      <c r="C49" s="147">
        <v>10</v>
      </c>
      <c r="E49" s="147">
        <f>MAX(E10:E26,E28:E29,E31:E32,E34,E36,E38:E39,E41:E44,E46,E48)</f>
        <v>3</v>
      </c>
      <c r="G49" s="147">
        <v>1</v>
      </c>
      <c r="H49" s="147">
        <v>2</v>
      </c>
      <c r="I49" s="147">
        <v>3</v>
      </c>
      <c r="J49" s="147">
        <v>4</v>
      </c>
      <c r="K49" s="147">
        <v>5</v>
      </c>
      <c r="L49" s="147">
        <v>6</v>
      </c>
      <c r="M49" s="147">
        <v>7</v>
      </c>
      <c r="N49" s="147">
        <v>8</v>
      </c>
      <c r="O49" s="147">
        <v>9</v>
      </c>
      <c r="P49" s="147">
        <v>10</v>
      </c>
      <c r="Q49" s="147">
        <v>11</v>
      </c>
      <c r="R49" s="147">
        <v>12</v>
      </c>
      <c r="S49" s="147">
        <v>13</v>
      </c>
      <c r="T49" s="147">
        <v>14</v>
      </c>
      <c r="U49" s="147">
        <v>15</v>
      </c>
      <c r="V49" s="147">
        <v>16</v>
      </c>
      <c r="W49" s="147">
        <v>17</v>
      </c>
      <c r="X49" s="147">
        <v>18</v>
      </c>
      <c r="Y49" s="147">
        <v>19</v>
      </c>
      <c r="Z49" s="147">
        <v>20</v>
      </c>
    </row>
    <row r="50" spans="1:38" x14ac:dyDescent="0.25">
      <c r="A50" s="3" t="s">
        <v>339</v>
      </c>
      <c r="B50" s="139" t="s">
        <v>359</v>
      </c>
      <c r="C50" s="147">
        <v>11</v>
      </c>
    </row>
    <row r="51" spans="1:38" x14ac:dyDescent="0.25">
      <c r="A51" s="3" t="s">
        <v>340</v>
      </c>
      <c r="B51" s="139" t="s">
        <v>360</v>
      </c>
      <c r="C51" s="147">
        <v>12</v>
      </c>
    </row>
    <row r="52" spans="1:38" x14ac:dyDescent="0.25">
      <c r="A52" s="3" t="s">
        <v>341</v>
      </c>
      <c r="B52" s="139" t="s">
        <v>361</v>
      </c>
      <c r="C52" s="147">
        <v>13</v>
      </c>
      <c r="AL52" s="275" t="s">
        <v>572</v>
      </c>
    </row>
    <row r="53" spans="1:38" x14ac:dyDescent="0.25">
      <c r="A53" s="3" t="s">
        <v>342</v>
      </c>
      <c r="B53" s="139" t="s">
        <v>362</v>
      </c>
      <c r="C53" s="147">
        <v>14</v>
      </c>
    </row>
    <row r="54" spans="1:38" x14ac:dyDescent="0.25">
      <c r="A54" s="3" t="s">
        <v>343</v>
      </c>
      <c r="B54" s="139" t="s">
        <v>363</v>
      </c>
      <c r="C54" s="147">
        <v>15</v>
      </c>
    </row>
    <row r="55" spans="1:38" x14ac:dyDescent="0.25">
      <c r="A55" s="3" t="s">
        <v>344</v>
      </c>
      <c r="B55" s="139" t="s">
        <v>364</v>
      </c>
      <c r="C55" s="147">
        <v>16</v>
      </c>
    </row>
    <row r="56" spans="1:38" x14ac:dyDescent="0.25">
      <c r="A56" s="3" t="s">
        <v>345</v>
      </c>
      <c r="B56" s="139" t="s">
        <v>365</v>
      </c>
      <c r="C56" s="147">
        <v>17</v>
      </c>
    </row>
    <row r="57" spans="1:38" x14ac:dyDescent="0.25">
      <c r="A57" s="3" t="s">
        <v>346</v>
      </c>
      <c r="B57" s="139" t="s">
        <v>366</v>
      </c>
      <c r="C57" s="147">
        <v>18</v>
      </c>
    </row>
    <row r="58" spans="1:38" x14ac:dyDescent="0.25">
      <c r="A58" s="3" t="s">
        <v>347</v>
      </c>
      <c r="B58" s="139" t="s">
        <v>367</v>
      </c>
      <c r="C58" s="147">
        <v>19</v>
      </c>
    </row>
    <row r="59" spans="1:38" x14ac:dyDescent="0.25">
      <c r="A59" s="3" t="s">
        <v>348</v>
      </c>
      <c r="B59" s="139" t="s">
        <v>368</v>
      </c>
      <c r="C59" s="147">
        <v>20</v>
      </c>
    </row>
    <row r="60" spans="1:38" x14ac:dyDescent="0.25">
      <c r="A60" s="3"/>
    </row>
    <row r="61" spans="1:38" x14ac:dyDescent="0.25">
      <c r="A61" s="3"/>
    </row>
    <row r="62" spans="1:38" x14ac:dyDescent="0.25">
      <c r="A62" s="3"/>
    </row>
    <row r="63" spans="1:38" x14ac:dyDescent="0.25">
      <c r="A63" s="3"/>
    </row>
    <row r="64" spans="1:38" x14ac:dyDescent="0.25">
      <c r="A64" s="3"/>
    </row>
    <row r="65" spans="1:1" x14ac:dyDescent="0.25">
      <c r="A65" s="3"/>
    </row>
    <row r="66" spans="1:1" x14ac:dyDescent="0.25">
      <c r="A66" s="3"/>
    </row>
    <row r="67" spans="1:1" x14ac:dyDescent="0.25">
      <c r="A67" s="3"/>
    </row>
    <row r="68" spans="1:1" x14ac:dyDescent="0.25">
      <c r="A68" s="3"/>
    </row>
    <row r="69" spans="1:1" x14ac:dyDescent="0.25">
      <c r="A69" s="3"/>
    </row>
  </sheetData>
  <sheetProtection sheet="1" objects="1" formatColumns="0" formatRows="0" selectLockedCells="1"/>
  <dataConsolidate/>
  <customSheetViews>
    <customSheetView guid="{F76BC29A-0A9C-41DD-B7BE-86D7BCE1FD7E}" showRuler="0" topLeftCell="A7">
      <selection activeCell="E3" sqref="E3"/>
      <pageMargins left="0" right="0" top="0" bottom="0" header="0" footer="0"/>
      <pageSetup orientation="portrait" horizontalDpi="4294967292" verticalDpi="4294967292"/>
    </customSheetView>
    <customSheetView guid="{F216E611-95A8-4BBB-A2D0-A05645A4F810}" showRuler="0" topLeftCell="A7">
      <selection activeCell="E3" sqref="E3"/>
      <pageMargins left="0" right="0" top="0" bottom="0" header="0" footer="0"/>
      <pageSetup orientation="portrait" horizontalDpi="4294967292" verticalDpi="4294967292"/>
    </customSheetView>
    <customSheetView guid="{D23FD9BC-A501-4E36-8884-84F753B0CB15}" showRuler="0" topLeftCell="A5">
      <selection activeCell="D50" sqref="D49:D50"/>
      <pageMargins left="0" right="0" top="0" bottom="0" header="0" footer="0"/>
      <pageSetup orientation="portrait" horizontalDpi="4294967292" verticalDpi="4294967292"/>
    </customSheetView>
    <customSheetView guid="{DDF300A0-CE9B-449D-94F9-8F1A3C59150B}" showRuler="0">
      <selection activeCell="E3" sqref="E3"/>
      <pageMargins left="0" right="0" top="0" bottom="0" header="0" footer="0"/>
      <pageSetup orientation="portrait" horizontalDpi="4294967292" verticalDpi="4294967292"/>
    </customSheetView>
    <customSheetView guid="{1C702F2C-5DC6-417A-8CD9-6D4AA137478A}" showRuler="0">
      <selection activeCell="B11" sqref="B11"/>
      <pageMargins left="0" right="0" top="0" bottom="0" header="0" footer="0"/>
      <pageSetup orientation="portrait" horizontalDpi="4294967292" verticalDpi="4294967292"/>
    </customSheetView>
    <customSheetView guid="{AE579642-8CB2-4C1F-9885-F92B415EB3B5}" showRuler="0" topLeftCell="A7">
      <selection activeCell="E3" sqref="E3"/>
      <pageMargins left="0" right="0" top="0" bottom="0" header="0" footer="0"/>
      <pageSetup orientation="portrait" horizontalDpi="4294967292" verticalDpi="4294967292"/>
    </customSheetView>
    <customSheetView guid="{2E7CA037-26FA-443C-B70C-6F6A6CE18D00}" showRuler="0">
      <selection activeCell="E3" sqref="E3"/>
      <pageMargins left="0" right="0" top="0" bottom="0" header="0" footer="0"/>
      <pageSetup orientation="portrait" horizontalDpi="4294967292" verticalDpi="4294967292"/>
    </customSheetView>
    <customSheetView guid="{C4DE3436-463F-4F15-BE64-618A981EC133}" showRuler="0">
      <selection activeCell="E3" sqref="E3"/>
      <pageMargins left="0" right="0" top="0" bottom="0" header="0" footer="0"/>
      <pageSetup orientation="portrait" horizontalDpi="4294967292" verticalDpi="4294967292"/>
    </customSheetView>
    <customSheetView guid="{330F078C-0C81-4FF0-ACEE-6341F89270AB}" showRuler="0">
      <pageMargins left="0" right="0" top="0" bottom="0" header="0" footer="0"/>
      <pageSetup orientation="portrait" horizontalDpi="4294967292" verticalDpi="4294967292"/>
    </customSheetView>
  </customSheetViews>
  <mergeCells count="15">
    <mergeCell ref="D28:D29"/>
    <mergeCell ref="D31:D32"/>
    <mergeCell ref="D38:D39"/>
    <mergeCell ref="D41:D44"/>
    <mergeCell ref="A16:B16"/>
    <mergeCell ref="A23:B23"/>
    <mergeCell ref="D10:D26"/>
    <mergeCell ref="A37:B37"/>
    <mergeCell ref="D1:G1"/>
    <mergeCell ref="D2:G2"/>
    <mergeCell ref="D4:G4"/>
    <mergeCell ref="D3:G3"/>
    <mergeCell ref="D8:Z8"/>
    <mergeCell ref="D5:G5"/>
    <mergeCell ref="X4:Z6"/>
  </mergeCells>
  <phoneticPr fontId="9" type="noConversion"/>
  <conditionalFormatting sqref="E10:E48">
    <cfRule type="cellIs" dxfId="1172" priority="10" operator="equal">
      <formula>"OoS"</formula>
    </cfRule>
    <cfRule type="cellIs" dxfId="1171" priority="11" operator="equal">
      <formula>5</formula>
    </cfRule>
    <cfRule type="cellIs" dxfId="1170" priority="12" operator="equal">
      <formula>4</formula>
    </cfRule>
    <cfRule type="cellIs" dxfId="1169" priority="13" operator="equal">
      <formula>3</formula>
    </cfRule>
    <cfRule type="cellIs" dxfId="1168" priority="14" operator="equal">
      <formula>2</formula>
    </cfRule>
    <cfRule type="cellIs" dxfId="1167" priority="15" operator="equal">
      <formula>1</formula>
    </cfRule>
  </conditionalFormatting>
  <conditionalFormatting sqref="G10:Z48">
    <cfRule type="cellIs" dxfId="1166" priority="9" operator="equal">
      <formula>"IS"</formula>
    </cfRule>
  </conditionalFormatting>
  <conditionalFormatting sqref="A26:B26">
    <cfRule type="expression" dxfId="1165" priority="8">
      <formula>($B$25="Capability")</formula>
    </cfRule>
  </conditionalFormatting>
  <conditionalFormatting sqref="A28:B35">
    <cfRule type="expression" dxfId="1164" priority="5">
      <formula>($B$25="Capability")</formula>
    </cfRule>
    <cfRule type="expression" dxfId="1163" priority="7">
      <formula>($B$26="All")</formula>
    </cfRule>
  </conditionalFormatting>
  <conditionalFormatting sqref="G28:Z29 G31:Z32 G34:Z34 G36:Z36 G38:Z39 G41:Z44 G46:Z46 G48:Z48 G10:Z13 G16:Z26">
    <cfRule type="expression" dxfId="1162" priority="6">
      <formula>($E10="OoS")</formula>
    </cfRule>
  </conditionalFormatting>
  <conditionalFormatting sqref="A40:B59">
    <cfRule type="expression" dxfId="1161" priority="4">
      <formula>($C40&gt;$B$38)</formula>
    </cfRule>
  </conditionalFormatting>
  <conditionalFormatting sqref="G9:Z48">
    <cfRule type="expression" dxfId="1160" priority="3">
      <formula>(G$49&gt;$B$38)</formula>
    </cfRule>
  </conditionalFormatting>
  <conditionalFormatting sqref="X4:Z6">
    <cfRule type="cellIs" dxfId="1159" priority="1" operator="equal">
      <formula>"Unlocked"</formula>
    </cfRule>
    <cfRule type="cellIs" dxfId="1158" priority="2" operator="equal">
      <formula>"Locked"</formula>
    </cfRule>
  </conditionalFormatting>
  <dataValidations count="10">
    <dataValidation type="list" allowBlank="1" showInputMessage="1" showErrorMessage="1" sqref="B24" xr:uid="{00000000-0002-0000-0000-000001000000}">
      <formula1>"Benchmark or Sustainment, Evaluation"</formula1>
    </dataValidation>
    <dataValidation type="list" allowBlank="1" showInputMessage="1" showErrorMessage="1" sqref="B36" xr:uid="{5334A02E-5E88-47F0-B6EA-82A0726F853E}">
      <formula1>$AL$12:$AL$13</formula1>
    </dataValidation>
    <dataValidation type="list" allowBlank="1" showInputMessage="1" showErrorMessage="1" sqref="G10:Z13 G16:Z26 G28:Z29 G31:Z32 G34:Z34 G36:Z36 G38:Z39 G41:Z44 G46:Z46 G48:Z48" xr:uid="{DE255EDC-C88C-46FC-99C3-557E3057C160}">
      <formula1>"OoS, IS"</formula1>
    </dataValidation>
    <dataValidation type="list" allowBlank="1" showInputMessage="1" showErrorMessage="1" sqref="B25" xr:uid="{4D6C751E-DE45-485C-B3BA-B13E35F3EAAF}">
      <formula1>"Capability,Maturity"</formula1>
    </dataValidation>
    <dataValidation type="whole" allowBlank="1" showInputMessage="1" showErrorMessage="1" sqref="B38:B39" xr:uid="{3CC55789-DF67-4121-BE1F-4A4F0AE80006}">
      <formula1>1</formula1>
      <formula2>20</formula2>
    </dataValidation>
    <dataValidation type="list" allowBlank="1" showInputMessage="1" showErrorMessage="1" sqref="B27" xr:uid="{00000000-0002-0000-0000-000003000000}">
      <formula1>"Level 1 (Initial), Level 2 (Managed), Level 3 (Defined), Level 4 (Quantitatively Managed), Level 5 (Optimizing)"</formula1>
    </dataValidation>
    <dataValidation type="list" allowBlank="1" showInputMessage="1" showErrorMessage="1" sqref="B26" xr:uid="{00000000-0002-0000-0000-000002000000}">
      <formula1>"Core,All"</formula1>
    </dataValidation>
    <dataValidation type="list" allowBlank="1" showInputMessage="1" showErrorMessage="1" sqref="E48 E46 E38:E44 E36 E34 E31:E32 E10:E26 E28:E29" xr:uid="{B8B93832-726E-40D6-BBF6-86AB9DEA840F}">
      <formula1>"OoS,1,2,3,4,5"</formula1>
    </dataValidation>
    <dataValidation type="list" allowBlank="1" showInputMessage="1" showErrorMessage="1" sqref="B28:B35" xr:uid="{49A05564-4E78-418D-81F1-667126BFE5AD}">
      <formula1>"Yes, No"</formula1>
    </dataValidation>
    <dataValidation type="list" allowBlank="1" showInputMessage="1" showErrorMessage="1" sqref="X4:Z6" xr:uid="{3109322A-00FC-44F3-AA43-3889A2BD6D7D}">
      <formula1>"Locked,Unlocked"</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locked="0" defaultSize="0" print="0" autoFill="0" autoPict="0" macro="[0]!Sheet1.ResetMDDWorkbook">
                <anchor moveWithCells="1" sizeWithCells="1">
                  <from>
                    <xdr:col>0</xdr:col>
                    <xdr:colOff>1308100</xdr:colOff>
                    <xdr:row>61</xdr:row>
                    <xdr:rowOff>107950</xdr:rowOff>
                  </from>
                  <to>
                    <xdr:col>1</xdr:col>
                    <xdr:colOff>3136900</xdr:colOff>
                    <xdr:row>65</xdr:row>
                    <xdr:rowOff>152400</xdr:rowOff>
                  </to>
                </anchor>
              </controlPr>
            </control>
          </mc:Choice>
        </mc:AlternateContent>
        <mc:AlternateContent xmlns:mc="http://schemas.openxmlformats.org/markup-compatibility/2006">
          <mc:Choice Requires="x14">
            <control shapeId="1039" r:id="rId5" name="Button 15">
              <controlPr locked="0" defaultSize="0" print="0" autoFill="0" autoPict="0" macro="[0]!CheckReconfigureWorksheets">
                <anchor moveWithCells="1" sizeWithCells="1">
                  <from>
                    <xdr:col>0</xdr:col>
                    <xdr:colOff>317500</xdr:colOff>
                    <xdr:row>9</xdr:row>
                    <xdr:rowOff>69850</xdr:rowOff>
                  </from>
                  <to>
                    <xdr:col>1</xdr:col>
                    <xdr:colOff>2146300</xdr:colOff>
                    <xdr:row>13</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46"/>
  <sheetViews>
    <sheetView zoomScale="60" workbookViewId="0">
      <selection sqref="A1:B1"/>
    </sheetView>
  </sheetViews>
  <sheetFormatPr defaultColWidth="8.81640625" defaultRowHeight="12.5" x14ac:dyDescent="0.25"/>
  <cols>
    <col min="1" max="1" width="9" bestFit="1" customWidth="1"/>
    <col min="2" max="2" width="4.81640625" customWidth="1"/>
    <col min="3" max="3" width="2.81640625" customWidth="1"/>
    <col min="4" max="4" width="8.453125" bestFit="1" customWidth="1"/>
    <col min="5" max="5" width="4.81640625" customWidth="1"/>
    <col min="6" max="6" width="2.81640625" customWidth="1"/>
    <col min="7" max="7" width="8.453125" bestFit="1" customWidth="1"/>
    <col min="8" max="8" width="4.81640625" customWidth="1"/>
    <col min="9" max="9" width="2.81640625" customWidth="1"/>
    <col min="10" max="10" width="8.453125" bestFit="1" customWidth="1"/>
    <col min="11" max="11" width="4.81640625" customWidth="1"/>
    <col min="12" max="12" width="2.81640625" customWidth="1"/>
    <col min="13" max="13" width="8.453125" bestFit="1" customWidth="1"/>
    <col min="14" max="14" width="4.81640625" customWidth="1"/>
    <col min="15" max="15" width="2.81640625" customWidth="1"/>
    <col min="16" max="16" width="8.453125" bestFit="1" customWidth="1"/>
    <col min="17" max="17" width="4.81640625" customWidth="1"/>
  </cols>
  <sheetData>
    <row r="1" spans="1:17" s="9" customFormat="1" ht="15.5" x14ac:dyDescent="0.35">
      <c r="A1" s="348" t="s">
        <v>6</v>
      </c>
      <c r="B1" s="294"/>
      <c r="C1" s="1"/>
      <c r="D1" s="348" t="s">
        <v>8</v>
      </c>
      <c r="E1" s="294"/>
      <c r="F1" s="1"/>
      <c r="G1" s="348" t="s">
        <v>9</v>
      </c>
      <c r="H1" s="294"/>
      <c r="I1" s="1"/>
      <c r="J1" s="348" t="s">
        <v>10</v>
      </c>
      <c r="K1" s="294"/>
      <c r="L1" s="1"/>
      <c r="M1" s="348" t="s">
        <v>11</v>
      </c>
      <c r="N1" s="294"/>
      <c r="O1" s="1"/>
      <c r="P1" s="348" t="s">
        <v>12</v>
      </c>
      <c r="Q1" s="294"/>
    </row>
    <row r="2" spans="1:17" x14ac:dyDescent="0.25">
      <c r="A2" s="1"/>
      <c r="B2" s="10"/>
      <c r="C2" s="10"/>
      <c r="D2" s="1"/>
      <c r="E2" s="10"/>
      <c r="F2" s="10"/>
      <c r="G2" s="1"/>
      <c r="H2" s="10"/>
      <c r="I2" s="10"/>
      <c r="J2" s="1"/>
      <c r="K2" s="10"/>
      <c r="L2" s="10"/>
      <c r="M2" s="1"/>
      <c r="N2" s="10"/>
      <c r="O2" s="10"/>
      <c r="P2" s="1"/>
      <c r="Q2" s="10"/>
    </row>
    <row r="3" spans="1:17" ht="23" x14ac:dyDescent="0.25">
      <c r="A3" s="6" t="s">
        <v>30</v>
      </c>
      <c r="B3" s="12"/>
      <c r="C3" s="7"/>
      <c r="D3" s="6" t="s">
        <v>30</v>
      </c>
      <c r="E3" s="12"/>
      <c r="F3" s="7"/>
      <c r="G3" s="6" t="s">
        <v>30</v>
      </c>
      <c r="H3" s="12"/>
      <c r="I3" s="7"/>
      <c r="J3" s="6" t="s">
        <v>30</v>
      </c>
      <c r="K3" s="12"/>
      <c r="L3" s="7"/>
      <c r="M3" s="6" t="s">
        <v>30</v>
      </c>
      <c r="N3" s="12"/>
      <c r="O3" s="7"/>
      <c r="P3" s="6" t="s">
        <v>30</v>
      </c>
      <c r="Q3" s="12"/>
    </row>
    <row r="4" spans="1:17" ht="13" x14ac:dyDescent="0.3">
      <c r="A4" s="1" t="s">
        <v>31</v>
      </c>
      <c r="B4" s="13" t="e">
        <f>#REF!</f>
        <v>#REF!</v>
      </c>
      <c r="C4" s="21"/>
      <c r="D4" s="1" t="s">
        <v>31</v>
      </c>
      <c r="E4" s="13" t="e">
        <f>PAD!#REF!</f>
        <v>#REF!</v>
      </c>
      <c r="F4" s="21"/>
      <c r="G4" s="1" t="s">
        <v>31</v>
      </c>
      <c r="H4" s="13" t="e">
        <f>RDM!#REF!</f>
        <v>#REF!</v>
      </c>
      <c r="I4" s="21"/>
      <c r="J4" s="1" t="s">
        <v>31</v>
      </c>
      <c r="K4" s="13">
        <f>PQA!O2</f>
        <v>0</v>
      </c>
      <c r="L4" s="21"/>
      <c r="M4" s="1" t="s">
        <v>31</v>
      </c>
      <c r="N4" s="13">
        <f>VV!O2</f>
        <v>0</v>
      </c>
      <c r="O4" s="21"/>
      <c r="P4" s="1" t="s">
        <v>31</v>
      </c>
      <c r="Q4" s="13">
        <f>PR!O2</f>
        <v>0</v>
      </c>
    </row>
    <row r="5" spans="1:17" ht="13" x14ac:dyDescent="0.3">
      <c r="A5" s="1" t="s">
        <v>32</v>
      </c>
      <c r="B5" s="13" t="e">
        <f>#REF!</f>
        <v>#REF!</v>
      </c>
      <c r="C5" s="21"/>
      <c r="D5" s="1" t="s">
        <v>33</v>
      </c>
      <c r="E5" s="13">
        <f>PAD!O2</f>
        <v>0</v>
      </c>
      <c r="F5" s="21"/>
      <c r="G5" s="1" t="s">
        <v>33</v>
      </c>
      <c r="H5" s="13">
        <f>RDM!O2</f>
        <v>0</v>
      </c>
      <c r="I5" s="21"/>
      <c r="J5" s="1" t="s">
        <v>32</v>
      </c>
      <c r="K5" s="13">
        <f>PQA!O22</f>
        <v>0</v>
      </c>
      <c r="L5" s="21"/>
      <c r="M5" s="1" t="s">
        <v>32</v>
      </c>
      <c r="N5" s="13">
        <f>VV!O22</f>
        <v>0</v>
      </c>
      <c r="O5" s="21"/>
      <c r="P5" s="1" t="s">
        <v>32</v>
      </c>
      <c r="Q5" s="13">
        <f>PR!O22</f>
        <v>0</v>
      </c>
    </row>
    <row r="6" spans="1:17" ht="13" x14ac:dyDescent="0.3">
      <c r="A6" s="1" t="s">
        <v>34</v>
      </c>
      <c r="B6" s="13" t="e">
        <f>#REF!</f>
        <v>#REF!</v>
      </c>
      <c r="C6" s="21"/>
      <c r="D6" s="1" t="s">
        <v>32</v>
      </c>
      <c r="E6" s="13">
        <f>PAD!O22</f>
        <v>0</v>
      </c>
      <c r="F6" s="21"/>
      <c r="G6" s="1" t="s">
        <v>32</v>
      </c>
      <c r="H6" s="13">
        <f>RDM!O22</f>
        <v>0</v>
      </c>
      <c r="I6" s="21"/>
      <c r="J6" s="1" t="s">
        <v>34</v>
      </c>
      <c r="K6" s="13">
        <f>PQA!O42</f>
        <v>0</v>
      </c>
      <c r="L6" s="21"/>
      <c r="M6" s="1" t="s">
        <v>35</v>
      </c>
      <c r="N6" s="13">
        <f>VV!O42</f>
        <v>0</v>
      </c>
      <c r="O6" s="21"/>
      <c r="P6" s="1" t="s">
        <v>35</v>
      </c>
      <c r="Q6" s="13">
        <f>PR!O42</f>
        <v>0</v>
      </c>
    </row>
    <row r="7" spans="1:17" ht="13" x14ac:dyDescent="0.3">
      <c r="A7" s="1" t="s">
        <v>36</v>
      </c>
      <c r="B7" s="13" t="e">
        <f>#REF!</f>
        <v>#REF!</v>
      </c>
      <c r="C7" s="21"/>
      <c r="D7" s="1"/>
      <c r="E7" s="5"/>
      <c r="F7" s="5"/>
      <c r="G7" s="1" t="s">
        <v>34</v>
      </c>
      <c r="H7" s="13" t="e">
        <f>RDM!#REF!</f>
        <v>#REF!</v>
      </c>
      <c r="I7" s="21"/>
      <c r="J7" s="1"/>
      <c r="K7" s="5"/>
      <c r="L7" s="5"/>
      <c r="M7" s="1"/>
      <c r="N7" s="5"/>
      <c r="O7" s="5"/>
      <c r="P7" s="1"/>
      <c r="Q7" s="5"/>
    </row>
    <row r="8" spans="1:17" ht="13" x14ac:dyDescent="0.3">
      <c r="A8" s="1" t="s">
        <v>37</v>
      </c>
      <c r="B8" s="13" t="e">
        <f>#REF!</f>
        <v>#REF!</v>
      </c>
      <c r="C8" s="21"/>
      <c r="D8" s="1"/>
      <c r="E8" s="5"/>
      <c r="F8" s="5"/>
      <c r="G8" s="1"/>
      <c r="H8" s="5"/>
      <c r="I8" s="5"/>
      <c r="J8" s="1"/>
      <c r="K8" s="5"/>
      <c r="L8" s="5"/>
      <c r="M8" s="1"/>
      <c r="N8" s="5"/>
      <c r="O8" s="5"/>
      <c r="P8" s="1"/>
      <c r="Q8" s="5"/>
    </row>
    <row r="9" spans="1:17" x14ac:dyDescent="0.25">
      <c r="A9" s="1"/>
      <c r="B9" s="5"/>
      <c r="C9" s="5"/>
      <c r="D9" s="1"/>
      <c r="E9" s="5"/>
      <c r="F9" s="5"/>
      <c r="G9" s="1"/>
      <c r="H9" s="5"/>
      <c r="I9" s="5"/>
      <c r="J9" s="1"/>
      <c r="K9" s="5"/>
      <c r="L9" s="5"/>
      <c r="M9" s="1"/>
      <c r="N9" s="5"/>
      <c r="O9" s="5"/>
      <c r="P9" s="1"/>
      <c r="Q9" s="5"/>
    </row>
    <row r="10" spans="1:17" x14ac:dyDescent="0.25">
      <c r="A10" s="1"/>
      <c r="B10" s="5"/>
      <c r="C10" s="5"/>
      <c r="D10" s="1"/>
      <c r="E10" s="5"/>
      <c r="F10" s="5"/>
      <c r="G10" s="1"/>
      <c r="H10" s="5"/>
      <c r="I10" s="5"/>
      <c r="J10" s="1"/>
      <c r="K10" s="5"/>
      <c r="L10" s="5"/>
      <c r="M10" s="1"/>
      <c r="N10" s="5"/>
      <c r="O10" s="5"/>
      <c r="P10" s="1"/>
      <c r="Q10" s="5"/>
    </row>
    <row r="11" spans="1:17" x14ac:dyDescent="0.25">
      <c r="A11" s="1"/>
      <c r="B11" s="5"/>
      <c r="C11" s="5"/>
      <c r="D11" s="1"/>
      <c r="E11" s="5"/>
      <c r="F11" s="5"/>
      <c r="G11" s="1"/>
      <c r="H11" s="5"/>
      <c r="I11" s="5"/>
      <c r="J11" s="1"/>
      <c r="K11" s="5"/>
      <c r="L11" s="5"/>
      <c r="M11" s="1"/>
      <c r="N11" s="5"/>
      <c r="O11" s="5"/>
      <c r="P11" s="1"/>
      <c r="Q11" s="5"/>
    </row>
    <row r="12" spans="1:17" ht="23" x14ac:dyDescent="0.25">
      <c r="A12" s="1"/>
      <c r="B12" s="7"/>
      <c r="C12" s="7"/>
      <c r="D12" s="6" t="s">
        <v>38</v>
      </c>
      <c r="E12" s="12"/>
      <c r="F12" s="7"/>
      <c r="G12" s="6" t="s">
        <v>38</v>
      </c>
      <c r="H12" s="12"/>
      <c r="I12" s="7"/>
      <c r="J12" s="6" t="s">
        <v>38</v>
      </c>
      <c r="K12" s="12"/>
      <c r="L12" s="7"/>
      <c r="M12" s="6" t="s">
        <v>38</v>
      </c>
      <c r="N12" s="12"/>
      <c r="O12" s="7"/>
      <c r="P12" s="6" t="s">
        <v>38</v>
      </c>
      <c r="Q12" s="12"/>
    </row>
    <row r="13" spans="1:17" ht="13" x14ac:dyDescent="0.3">
      <c r="A13" s="1"/>
      <c r="B13" s="21"/>
      <c r="C13" s="21"/>
      <c r="D13" s="1" t="s">
        <v>39</v>
      </c>
      <c r="E13" s="13">
        <f>PAD!O42</f>
        <v>0</v>
      </c>
      <c r="F13" s="21"/>
      <c r="G13" s="1" t="s">
        <v>39</v>
      </c>
      <c r="H13" s="13">
        <f>RDM!O42</f>
        <v>0</v>
      </c>
      <c r="I13" s="21"/>
      <c r="J13" s="1" t="s">
        <v>39</v>
      </c>
      <c r="K13" s="13">
        <f>PQA!O62</f>
        <v>0</v>
      </c>
      <c r="L13" s="21"/>
      <c r="M13" s="1" t="s">
        <v>39</v>
      </c>
      <c r="N13" s="13">
        <f>VV!O62</f>
        <v>0</v>
      </c>
      <c r="O13" s="21"/>
      <c r="P13" s="1" t="s">
        <v>39</v>
      </c>
      <c r="Q13" s="13">
        <f>PR!O62</f>
        <v>0</v>
      </c>
    </row>
    <row r="14" spans="1:17" ht="13" x14ac:dyDescent="0.3">
      <c r="A14" s="1"/>
      <c r="B14" s="21"/>
      <c r="C14" s="21"/>
      <c r="D14" s="1" t="s">
        <v>40</v>
      </c>
      <c r="E14" s="13">
        <f>PAD!O62</f>
        <v>0</v>
      </c>
      <c r="F14" s="21"/>
      <c r="G14" s="1" t="s">
        <v>41</v>
      </c>
      <c r="H14" s="13">
        <f>RDM!O62</f>
        <v>0</v>
      </c>
      <c r="I14" s="21"/>
      <c r="J14" s="1" t="s">
        <v>40</v>
      </c>
      <c r="K14" s="13">
        <f>PQA!O82</f>
        <v>0</v>
      </c>
      <c r="L14" s="21"/>
      <c r="M14" s="1" t="s">
        <v>40</v>
      </c>
      <c r="N14" s="13">
        <f>VV!O82</f>
        <v>0</v>
      </c>
      <c r="O14" s="21"/>
      <c r="P14" s="1" t="s">
        <v>40</v>
      </c>
      <c r="Q14" s="13">
        <f>PR!O82</f>
        <v>0</v>
      </c>
    </row>
    <row r="15" spans="1:17" ht="13" x14ac:dyDescent="0.3">
      <c r="A15" s="1"/>
      <c r="B15" s="21"/>
      <c r="C15" s="21"/>
      <c r="D15" s="1" t="s">
        <v>42</v>
      </c>
      <c r="E15" s="13">
        <f>PAD!O82</f>
        <v>0</v>
      </c>
      <c r="F15" s="21"/>
      <c r="G15" s="1" t="s">
        <v>42</v>
      </c>
      <c r="H15" s="13" t="e">
        <f>RDM!#REF!</f>
        <v>#REF!</v>
      </c>
      <c r="I15" s="21"/>
      <c r="J15" s="1"/>
      <c r="K15" s="5"/>
      <c r="L15" s="5"/>
      <c r="M15" s="1" t="s">
        <v>43</v>
      </c>
      <c r="N15" s="13">
        <f>VV!O102</f>
        <v>0</v>
      </c>
      <c r="O15" s="21"/>
      <c r="P15" s="1"/>
      <c r="Q15" s="5"/>
    </row>
    <row r="16" spans="1:17" ht="13" x14ac:dyDescent="0.3">
      <c r="A16" s="1"/>
      <c r="B16" s="21"/>
      <c r="C16" s="21"/>
      <c r="D16" s="1"/>
      <c r="E16" s="5"/>
      <c r="F16" s="5"/>
      <c r="G16" s="1" t="s">
        <v>44</v>
      </c>
      <c r="H16" s="13">
        <f>RDM!O82</f>
        <v>0</v>
      </c>
      <c r="I16" s="21"/>
      <c r="J16" s="1"/>
      <c r="K16" s="5"/>
      <c r="L16" s="5"/>
      <c r="M16" s="1"/>
      <c r="N16" s="5"/>
      <c r="O16" s="5"/>
      <c r="P16" s="1"/>
      <c r="Q16" s="5"/>
    </row>
    <row r="17" spans="1:17" ht="13" x14ac:dyDescent="0.3">
      <c r="A17" s="1"/>
      <c r="B17" s="21"/>
      <c r="C17" s="21"/>
      <c r="D17" s="1"/>
      <c r="E17" s="5"/>
      <c r="F17" s="5"/>
      <c r="G17" s="1" t="s">
        <v>45</v>
      </c>
      <c r="H17" s="13">
        <f>RDM!O102</f>
        <v>0</v>
      </c>
      <c r="I17" s="21"/>
      <c r="J17" s="1"/>
      <c r="K17" s="5"/>
      <c r="L17" s="5"/>
      <c r="M17" s="1"/>
      <c r="N17" s="5"/>
      <c r="O17" s="5"/>
      <c r="P17" s="1"/>
      <c r="Q17" s="5"/>
    </row>
    <row r="18" spans="1:17" ht="13" x14ac:dyDescent="0.25">
      <c r="A18" s="1"/>
      <c r="B18" s="21"/>
      <c r="C18" s="21"/>
      <c r="D18" s="1"/>
      <c r="E18" s="5"/>
      <c r="F18" s="5"/>
      <c r="G18" s="1"/>
      <c r="H18" s="5"/>
      <c r="I18" s="5"/>
      <c r="J18" s="1"/>
      <c r="K18" s="5"/>
      <c r="L18" s="5"/>
      <c r="M18" s="1"/>
      <c r="N18" s="5"/>
      <c r="O18" s="5"/>
      <c r="P18" s="1"/>
      <c r="Q18" s="5"/>
    </row>
    <row r="19" spans="1:17" ht="13" x14ac:dyDescent="0.25">
      <c r="A19" s="1"/>
      <c r="B19" s="21"/>
      <c r="C19" s="21"/>
      <c r="D19" s="1"/>
      <c r="E19" s="5"/>
      <c r="F19" s="5"/>
      <c r="G19" s="1"/>
      <c r="H19" s="5"/>
      <c r="I19" s="5"/>
      <c r="J19" s="1"/>
      <c r="K19" s="5"/>
      <c r="L19" s="5"/>
      <c r="M19" s="1"/>
      <c r="N19" s="5"/>
      <c r="O19" s="5"/>
      <c r="P19" s="1"/>
      <c r="Q19" s="5"/>
    </row>
    <row r="20" spans="1:17" x14ac:dyDescent="0.25">
      <c r="A20" s="1"/>
      <c r="B20" s="5"/>
      <c r="C20" s="5"/>
      <c r="D20" s="1"/>
      <c r="E20" s="5"/>
      <c r="F20" s="5"/>
      <c r="G20" s="1"/>
      <c r="H20" s="5"/>
      <c r="I20" s="5"/>
      <c r="J20" s="1"/>
      <c r="K20" s="5"/>
      <c r="L20" s="5"/>
      <c r="M20" s="1"/>
      <c r="N20" s="5"/>
      <c r="O20" s="5"/>
      <c r="P20" s="1"/>
      <c r="Q20" s="5"/>
    </row>
    <row r="21" spans="1:17" ht="23" x14ac:dyDescent="0.25">
      <c r="A21" s="1"/>
      <c r="B21" s="7"/>
      <c r="C21" s="7"/>
      <c r="D21" s="6" t="s">
        <v>46</v>
      </c>
      <c r="E21" s="12"/>
      <c r="F21" s="7"/>
      <c r="G21" s="6" t="s">
        <v>46</v>
      </c>
      <c r="H21" s="12"/>
      <c r="I21" s="7"/>
      <c r="J21" s="6" t="s">
        <v>46</v>
      </c>
      <c r="K21" s="12"/>
      <c r="L21" s="7"/>
      <c r="M21" s="6" t="s">
        <v>46</v>
      </c>
      <c r="N21" s="12"/>
      <c r="O21" s="7"/>
      <c r="P21" s="1"/>
      <c r="Q21" s="7"/>
    </row>
    <row r="22" spans="1:17" ht="13" x14ac:dyDescent="0.3">
      <c r="A22" s="1"/>
      <c r="B22" s="5"/>
      <c r="C22" s="5"/>
      <c r="D22" s="1" t="s">
        <v>47</v>
      </c>
      <c r="E22" s="13">
        <f>PAD!O102</f>
        <v>0</v>
      </c>
      <c r="F22" s="21"/>
      <c r="G22" s="1" t="s">
        <v>47</v>
      </c>
      <c r="H22" s="13" t="e">
        <f>RDM!#REF!</f>
        <v>#REF!</v>
      </c>
      <c r="I22" s="21"/>
      <c r="J22" s="1" t="s">
        <v>47</v>
      </c>
      <c r="K22" s="13">
        <f>PQA!O102</f>
        <v>0</v>
      </c>
      <c r="L22" s="21"/>
      <c r="M22" s="1" t="s">
        <v>47</v>
      </c>
      <c r="N22" s="13">
        <f>VV!O122</f>
        <v>0</v>
      </c>
      <c r="O22" s="21"/>
      <c r="P22" s="1"/>
      <c r="Q22" s="5"/>
    </row>
    <row r="23" spans="1:17" ht="13" x14ac:dyDescent="0.3">
      <c r="A23" s="1"/>
      <c r="B23" s="5"/>
      <c r="C23" s="5"/>
      <c r="D23" s="1" t="s">
        <v>48</v>
      </c>
      <c r="E23" s="13">
        <f>PAD!O122</f>
        <v>0</v>
      </c>
      <c r="F23" s="21"/>
      <c r="G23" s="1" t="s">
        <v>48</v>
      </c>
      <c r="H23" s="13">
        <f>RDM!O122</f>
        <v>0</v>
      </c>
      <c r="I23" s="21"/>
      <c r="J23" s="1" t="s">
        <v>48</v>
      </c>
      <c r="K23" s="13" t="e">
        <f>PQA!#REF!</f>
        <v>#REF!</v>
      </c>
      <c r="L23" s="21"/>
      <c r="M23" s="1" t="s">
        <v>49</v>
      </c>
      <c r="N23" s="13" t="e">
        <f>VV!#REF!</f>
        <v>#REF!</v>
      </c>
      <c r="O23" s="21"/>
      <c r="P23" s="1"/>
      <c r="Q23" s="5"/>
    </row>
    <row r="24" spans="1:17" ht="13" x14ac:dyDescent="0.3">
      <c r="A24" s="1"/>
      <c r="B24" s="5"/>
      <c r="C24" s="5"/>
      <c r="D24" s="1" t="s">
        <v>50</v>
      </c>
      <c r="E24" s="13">
        <f>PAD!O142</f>
        <v>0</v>
      </c>
      <c r="F24" s="21"/>
      <c r="G24" s="1"/>
      <c r="H24" s="5"/>
      <c r="I24" s="5"/>
      <c r="J24" s="1" t="s">
        <v>50</v>
      </c>
      <c r="K24" s="13" t="e">
        <f>PQA!#REF!</f>
        <v>#REF!</v>
      </c>
      <c r="L24" s="21"/>
      <c r="M24" s="1"/>
      <c r="N24" s="5"/>
      <c r="O24" s="5"/>
      <c r="P24" s="1"/>
      <c r="Q24" s="5"/>
    </row>
    <row r="25" spans="1:17" ht="13" x14ac:dyDescent="0.3">
      <c r="A25" s="1"/>
      <c r="B25" s="5"/>
      <c r="C25" s="5"/>
      <c r="D25" s="1" t="s">
        <v>51</v>
      </c>
      <c r="E25" s="13">
        <f>PAD!O162</f>
        <v>0</v>
      </c>
      <c r="F25" s="21"/>
      <c r="G25" s="1"/>
      <c r="H25" s="5"/>
      <c r="I25" s="5"/>
      <c r="J25" s="1" t="s">
        <v>52</v>
      </c>
      <c r="K25" s="13" t="e">
        <f>PQA!#REF!</f>
        <v>#REF!</v>
      </c>
      <c r="L25" s="21"/>
      <c r="M25" s="1"/>
      <c r="N25" s="5"/>
      <c r="O25" s="5"/>
      <c r="P25" s="1"/>
      <c r="Q25" s="5"/>
    </row>
    <row r="26" spans="1:17" ht="13" x14ac:dyDescent="0.3">
      <c r="A26" s="1"/>
      <c r="B26" s="5"/>
      <c r="C26" s="5"/>
      <c r="D26" s="1" t="s">
        <v>53</v>
      </c>
      <c r="E26" s="13" t="e">
        <f>PAD!#REF!</f>
        <v>#REF!</v>
      </c>
      <c r="F26" s="21"/>
      <c r="G26" s="1"/>
      <c r="H26" s="5"/>
      <c r="I26" s="5"/>
      <c r="J26" s="1"/>
      <c r="K26" s="5"/>
      <c r="L26" s="5"/>
      <c r="M26" s="1"/>
      <c r="N26" s="5"/>
      <c r="O26" s="5"/>
      <c r="P26" s="1"/>
      <c r="Q26" s="5"/>
    </row>
    <row r="27" spans="1:17" ht="13" x14ac:dyDescent="0.3">
      <c r="A27" s="1"/>
      <c r="B27" s="5"/>
      <c r="C27" s="5"/>
      <c r="D27" s="1" t="s">
        <v>54</v>
      </c>
      <c r="E27" s="13">
        <f>PAD!O182</f>
        <v>0</v>
      </c>
      <c r="F27" s="21"/>
      <c r="G27" s="1"/>
      <c r="H27" s="5"/>
      <c r="I27" s="5"/>
      <c r="J27" s="1"/>
      <c r="K27" s="5"/>
      <c r="L27" s="5"/>
      <c r="M27" s="1"/>
      <c r="N27" s="5"/>
      <c r="O27" s="5"/>
      <c r="P27" s="1"/>
      <c r="Q27" s="5"/>
    </row>
    <row r="28" spans="1:17" x14ac:dyDescent="0.25">
      <c r="A28" s="1"/>
      <c r="B28" s="5"/>
      <c r="C28" s="5"/>
      <c r="D28" s="8"/>
      <c r="E28" s="5"/>
      <c r="F28" s="5"/>
      <c r="G28" s="8"/>
      <c r="H28" s="5"/>
      <c r="I28" s="5"/>
      <c r="J28" s="8"/>
      <c r="K28" s="5"/>
      <c r="L28" s="5"/>
      <c r="M28" s="8"/>
      <c r="N28" s="5"/>
      <c r="O28" s="5"/>
      <c r="P28" s="8"/>
      <c r="Q28" s="5"/>
    </row>
    <row r="29" spans="1:17" ht="23" x14ac:dyDescent="0.4">
      <c r="A29" s="6" t="s">
        <v>55</v>
      </c>
      <c r="B29" s="12"/>
      <c r="C29" s="7"/>
      <c r="D29" s="6" t="s">
        <v>55</v>
      </c>
      <c r="E29" s="12"/>
      <c r="F29" s="11"/>
      <c r="G29" s="6" t="s">
        <v>55</v>
      </c>
      <c r="H29" s="12"/>
      <c r="I29" s="11"/>
      <c r="J29" s="6" t="s">
        <v>55</v>
      </c>
      <c r="K29" s="12"/>
      <c r="L29" s="11"/>
      <c r="M29" s="6" t="s">
        <v>55</v>
      </c>
      <c r="N29" s="12"/>
      <c r="O29" s="11"/>
      <c r="P29" s="6" t="s">
        <v>55</v>
      </c>
      <c r="Q29" s="12"/>
    </row>
    <row r="30" spans="1:17" ht="13" x14ac:dyDescent="0.3">
      <c r="A30" s="1" t="s">
        <v>56</v>
      </c>
      <c r="B30" s="13" t="e">
        <f>#REF!</f>
        <v>#REF!</v>
      </c>
      <c r="C30" s="21"/>
      <c r="D30" s="1" t="s">
        <v>56</v>
      </c>
      <c r="E30" s="13" t="e">
        <f>PAD!#REF!</f>
        <v>#REF!</v>
      </c>
      <c r="F30" s="21"/>
      <c r="G30" s="1" t="s">
        <v>56</v>
      </c>
      <c r="H30" s="13">
        <f>RDM!O142</f>
        <v>0</v>
      </c>
      <c r="I30" s="21"/>
      <c r="J30" s="1" t="s">
        <v>56</v>
      </c>
      <c r="K30" s="13" t="e">
        <f>PQA!#REF!</f>
        <v>#REF!</v>
      </c>
      <c r="L30" s="21"/>
      <c r="M30" s="1" t="s">
        <v>56</v>
      </c>
      <c r="N30" s="13" t="e">
        <f>VV!#REF!</f>
        <v>#REF!</v>
      </c>
      <c r="O30" s="21"/>
      <c r="P30" s="1" t="s">
        <v>56</v>
      </c>
      <c r="Q30" s="13">
        <f>PR!O102</f>
        <v>0</v>
      </c>
    </row>
    <row r="31" spans="1:17" ht="13" x14ac:dyDescent="0.25">
      <c r="A31" s="1"/>
      <c r="B31" s="21"/>
      <c r="C31" s="21"/>
      <c r="D31" s="1"/>
      <c r="E31" s="21"/>
      <c r="F31" s="21"/>
      <c r="G31" s="1"/>
      <c r="H31" s="21"/>
      <c r="I31" s="21"/>
      <c r="J31" s="1"/>
      <c r="K31" s="21"/>
      <c r="L31" s="21"/>
      <c r="M31" s="1"/>
      <c r="N31" s="21"/>
      <c r="O31" s="21"/>
      <c r="P31" s="1"/>
      <c r="Q31" s="21"/>
    </row>
    <row r="32" spans="1:17" ht="23" x14ac:dyDescent="0.4">
      <c r="A32" s="6" t="s">
        <v>57</v>
      </c>
      <c r="B32" s="12"/>
      <c r="C32" s="7"/>
      <c r="D32" s="6" t="s">
        <v>57</v>
      </c>
      <c r="E32" s="12"/>
      <c r="F32" s="11"/>
      <c r="G32" s="6" t="s">
        <v>57</v>
      </c>
      <c r="H32" s="12"/>
      <c r="I32" s="11"/>
      <c r="J32" s="6" t="s">
        <v>57</v>
      </c>
      <c r="K32" s="12"/>
      <c r="L32" s="11"/>
      <c r="M32" s="6" t="s">
        <v>57</v>
      </c>
      <c r="N32" s="12"/>
      <c r="O32" s="11"/>
      <c r="P32" s="6" t="s">
        <v>57</v>
      </c>
      <c r="Q32" s="12"/>
    </row>
    <row r="33" spans="1:17" ht="13" x14ac:dyDescent="0.3">
      <c r="A33" s="1" t="s">
        <v>18</v>
      </c>
      <c r="B33" s="13" t="e">
        <f>#REF!</f>
        <v>#REF!</v>
      </c>
      <c r="C33" s="21"/>
      <c r="D33" s="1" t="s">
        <v>18</v>
      </c>
      <c r="E33" s="13" t="e">
        <f>PAD!#REF!</f>
        <v>#REF!</v>
      </c>
      <c r="F33" s="21"/>
      <c r="G33" s="1" t="s">
        <v>18</v>
      </c>
      <c r="H33" s="13">
        <f>RDM!O162</f>
        <v>0</v>
      </c>
      <c r="I33" s="21"/>
      <c r="J33" s="1" t="s">
        <v>18</v>
      </c>
      <c r="K33" s="13" t="e">
        <f>PQA!#REF!</f>
        <v>#REF!</v>
      </c>
      <c r="L33" s="21"/>
      <c r="M33" s="1" t="s">
        <v>18</v>
      </c>
      <c r="N33" s="13" t="e">
        <f>VV!#REF!</f>
        <v>#REF!</v>
      </c>
      <c r="O33" s="21"/>
      <c r="P33" s="1" t="s">
        <v>18</v>
      </c>
      <c r="Q33" s="13" t="e">
        <f>PR!#REF!</f>
        <v>#REF!</v>
      </c>
    </row>
    <row r="34" spans="1:17" ht="13" x14ac:dyDescent="0.3">
      <c r="A34" s="1" t="s">
        <v>19</v>
      </c>
      <c r="B34" s="13" t="e">
        <f>#REF!</f>
        <v>#REF!</v>
      </c>
      <c r="C34" s="21"/>
      <c r="D34" s="1" t="s">
        <v>19</v>
      </c>
      <c r="E34" s="13" t="e">
        <f>PAD!#REF!</f>
        <v>#REF!</v>
      </c>
      <c r="F34" s="21"/>
      <c r="G34" s="1" t="s">
        <v>19</v>
      </c>
      <c r="H34" s="13">
        <f>RDM!O182</f>
        <v>0</v>
      </c>
      <c r="I34" s="21"/>
      <c r="J34" s="1" t="s">
        <v>19</v>
      </c>
      <c r="K34" s="13" t="e">
        <f>PQA!#REF!</f>
        <v>#REF!</v>
      </c>
      <c r="L34" s="21"/>
      <c r="M34" s="1" t="s">
        <v>19</v>
      </c>
      <c r="N34" s="13" t="e">
        <f>VV!#REF!</f>
        <v>#REF!</v>
      </c>
      <c r="O34" s="21"/>
      <c r="P34" s="1" t="s">
        <v>19</v>
      </c>
      <c r="Q34" s="13" t="e">
        <f>PR!#REF!</f>
        <v>#REF!</v>
      </c>
    </row>
    <row r="35" spans="1:17" ht="13" x14ac:dyDescent="0.3">
      <c r="A35" s="1" t="s">
        <v>20</v>
      </c>
      <c r="B35" s="13" t="e">
        <f>#REF!</f>
        <v>#REF!</v>
      </c>
      <c r="C35" s="21"/>
      <c r="D35" s="1" t="s">
        <v>20</v>
      </c>
      <c r="E35" s="13" t="e">
        <f>PAD!#REF!</f>
        <v>#REF!</v>
      </c>
      <c r="F35" s="21"/>
      <c r="G35" s="1" t="s">
        <v>20</v>
      </c>
      <c r="H35" s="13">
        <f>RDM!O202</f>
        <v>0</v>
      </c>
      <c r="I35" s="21"/>
      <c r="J35" s="1" t="s">
        <v>20</v>
      </c>
      <c r="K35" s="13" t="e">
        <f>PQA!#REF!</f>
        <v>#REF!</v>
      </c>
      <c r="L35" s="21"/>
      <c r="M35" s="1" t="s">
        <v>20</v>
      </c>
      <c r="N35" s="13" t="e">
        <f>VV!#REF!</f>
        <v>#REF!</v>
      </c>
      <c r="O35" s="21"/>
      <c r="P35" s="1" t="s">
        <v>20</v>
      </c>
      <c r="Q35" s="13" t="e">
        <f>PR!#REF!</f>
        <v>#REF!</v>
      </c>
    </row>
    <row r="36" spans="1:17" ht="13" x14ac:dyDescent="0.3">
      <c r="A36" s="1" t="s">
        <v>21</v>
      </c>
      <c r="B36" s="13" t="e">
        <f>#REF!</f>
        <v>#REF!</v>
      </c>
      <c r="C36" s="21"/>
      <c r="D36" s="1" t="s">
        <v>21</v>
      </c>
      <c r="E36" s="13" t="e">
        <f>PAD!#REF!</f>
        <v>#REF!</v>
      </c>
      <c r="F36" s="21"/>
      <c r="G36" s="1" t="s">
        <v>21</v>
      </c>
      <c r="H36" s="13">
        <f>RDM!O222</f>
        <v>0</v>
      </c>
      <c r="I36" s="21"/>
      <c r="J36" s="1" t="s">
        <v>21</v>
      </c>
      <c r="K36" s="13" t="e">
        <f>PQA!#REF!</f>
        <v>#REF!</v>
      </c>
      <c r="L36" s="21"/>
      <c r="M36" s="1" t="s">
        <v>21</v>
      </c>
      <c r="N36" s="13" t="e">
        <f>VV!#REF!</f>
        <v>#REF!</v>
      </c>
      <c r="O36" s="21"/>
      <c r="P36" s="1" t="s">
        <v>21</v>
      </c>
      <c r="Q36" s="13" t="e">
        <f>PR!#REF!</f>
        <v>#REF!</v>
      </c>
    </row>
    <row r="37" spans="1:17" ht="13" x14ac:dyDescent="0.3">
      <c r="A37" s="1" t="s">
        <v>22</v>
      </c>
      <c r="B37" s="13" t="e">
        <f>#REF!</f>
        <v>#REF!</v>
      </c>
      <c r="C37" s="21"/>
      <c r="D37" s="1" t="s">
        <v>22</v>
      </c>
      <c r="E37" s="13" t="e">
        <f>PAD!#REF!</f>
        <v>#REF!</v>
      </c>
      <c r="F37" s="21"/>
      <c r="G37" s="1" t="s">
        <v>22</v>
      </c>
      <c r="H37" s="13">
        <f>RDM!O242</f>
        <v>0</v>
      </c>
      <c r="I37" s="21"/>
      <c r="J37" s="1" t="s">
        <v>22</v>
      </c>
      <c r="K37" s="13" t="e">
        <f>PQA!#REF!</f>
        <v>#REF!</v>
      </c>
      <c r="L37" s="21"/>
      <c r="M37" s="1" t="s">
        <v>22</v>
      </c>
      <c r="N37" s="13" t="e">
        <f>VV!#REF!</f>
        <v>#REF!</v>
      </c>
      <c r="O37" s="21"/>
      <c r="P37" s="1" t="s">
        <v>22</v>
      </c>
      <c r="Q37" s="13" t="e">
        <f>PR!#REF!</f>
        <v>#REF!</v>
      </c>
    </row>
    <row r="38" spans="1:17" ht="13" x14ac:dyDescent="0.3">
      <c r="A38" s="1" t="s">
        <v>23</v>
      </c>
      <c r="B38" s="13" t="e">
        <f>#REF!</f>
        <v>#REF!</v>
      </c>
      <c r="C38" s="21"/>
      <c r="D38" s="1" t="s">
        <v>23</v>
      </c>
      <c r="E38" s="13" t="e">
        <f>PAD!#REF!</f>
        <v>#REF!</v>
      </c>
      <c r="F38" s="21"/>
      <c r="G38" s="1" t="s">
        <v>23</v>
      </c>
      <c r="H38" s="13" t="e">
        <f>RDM!#REF!</f>
        <v>#REF!</v>
      </c>
      <c r="I38" s="21"/>
      <c r="J38" s="1" t="s">
        <v>23</v>
      </c>
      <c r="K38" s="13" t="e">
        <f>PQA!#REF!</f>
        <v>#REF!</v>
      </c>
      <c r="L38" s="21"/>
      <c r="M38" s="1" t="s">
        <v>23</v>
      </c>
      <c r="N38" s="13" t="e">
        <f>VV!#REF!</f>
        <v>#REF!</v>
      </c>
      <c r="O38" s="21"/>
      <c r="P38" s="1" t="s">
        <v>23</v>
      </c>
      <c r="Q38" s="13" t="e">
        <f>PR!#REF!</f>
        <v>#REF!</v>
      </c>
    </row>
    <row r="39" spans="1:17" ht="13" x14ac:dyDescent="0.3">
      <c r="A39" s="1" t="s">
        <v>24</v>
      </c>
      <c r="B39" s="13" t="e">
        <f>#REF!</f>
        <v>#REF!</v>
      </c>
      <c r="C39" s="21"/>
      <c r="D39" s="1" t="s">
        <v>24</v>
      </c>
      <c r="E39" s="13" t="e">
        <f>PAD!#REF!</f>
        <v>#REF!</v>
      </c>
      <c r="F39" s="21"/>
      <c r="G39" s="1" t="s">
        <v>24</v>
      </c>
      <c r="H39" s="13" t="e">
        <f>RDM!#REF!</f>
        <v>#REF!</v>
      </c>
      <c r="I39" s="21"/>
      <c r="J39" s="1" t="s">
        <v>24</v>
      </c>
      <c r="K39" s="13" t="e">
        <f>PQA!#REF!</f>
        <v>#REF!</v>
      </c>
      <c r="L39" s="21"/>
      <c r="M39" s="1" t="s">
        <v>24</v>
      </c>
      <c r="N39" s="13" t="e">
        <f>VV!#REF!</f>
        <v>#REF!</v>
      </c>
      <c r="O39" s="21"/>
      <c r="P39" s="1" t="s">
        <v>24</v>
      </c>
      <c r="Q39" s="13" t="e">
        <f>PR!#REF!</f>
        <v>#REF!</v>
      </c>
    </row>
    <row r="40" spans="1:17" ht="13" x14ac:dyDescent="0.3">
      <c r="A40" s="1" t="s">
        <v>25</v>
      </c>
      <c r="B40" s="13" t="e">
        <f>#REF!</f>
        <v>#REF!</v>
      </c>
      <c r="C40" s="21"/>
      <c r="D40" s="1" t="s">
        <v>25</v>
      </c>
      <c r="E40" s="13" t="e">
        <f>PAD!#REF!</f>
        <v>#REF!</v>
      </c>
      <c r="F40" s="21"/>
      <c r="G40" s="1" t="s">
        <v>25</v>
      </c>
      <c r="H40" s="13" t="e">
        <f>RDM!#REF!</f>
        <v>#REF!</v>
      </c>
      <c r="I40" s="21"/>
      <c r="J40" s="1" t="s">
        <v>25</v>
      </c>
      <c r="K40" s="13" t="e">
        <f>PQA!#REF!</f>
        <v>#REF!</v>
      </c>
      <c r="L40" s="21"/>
      <c r="M40" s="1" t="s">
        <v>25</v>
      </c>
      <c r="N40" s="13" t="e">
        <f>VV!#REF!</f>
        <v>#REF!</v>
      </c>
      <c r="O40" s="21"/>
      <c r="P40" s="1" t="s">
        <v>25</v>
      </c>
      <c r="Q40" s="13" t="e">
        <f>PR!#REF!</f>
        <v>#REF!</v>
      </c>
    </row>
    <row r="41" spans="1:17" ht="13" x14ac:dyDescent="0.3">
      <c r="A41" s="1" t="s">
        <v>26</v>
      </c>
      <c r="B41" s="13" t="e">
        <f>#REF!</f>
        <v>#REF!</v>
      </c>
      <c r="C41" s="21"/>
      <c r="D41" s="1" t="s">
        <v>26</v>
      </c>
      <c r="E41" s="13" t="e">
        <f>PAD!#REF!</f>
        <v>#REF!</v>
      </c>
      <c r="F41" s="21"/>
      <c r="G41" s="1" t="s">
        <v>26</v>
      </c>
      <c r="H41" s="13" t="e">
        <f>RDM!#REF!</f>
        <v>#REF!</v>
      </c>
      <c r="I41" s="21"/>
      <c r="J41" s="1" t="s">
        <v>26</v>
      </c>
      <c r="K41" s="13" t="e">
        <f>PQA!#REF!</f>
        <v>#REF!</v>
      </c>
      <c r="L41" s="21"/>
      <c r="M41" s="1" t="s">
        <v>26</v>
      </c>
      <c r="N41" s="13" t="e">
        <f>VV!#REF!</f>
        <v>#REF!</v>
      </c>
      <c r="O41" s="21"/>
      <c r="P41" s="1" t="s">
        <v>26</v>
      </c>
      <c r="Q41" s="13" t="e">
        <f>PR!#REF!</f>
        <v>#REF!</v>
      </c>
    </row>
    <row r="42" spans="1:17" ht="13" x14ac:dyDescent="0.3">
      <c r="A42" s="1" t="s">
        <v>27</v>
      </c>
      <c r="B42" s="13" t="e">
        <f>#REF!</f>
        <v>#REF!</v>
      </c>
      <c r="C42" s="21"/>
      <c r="D42" s="1" t="s">
        <v>27</v>
      </c>
      <c r="E42" s="13" t="e">
        <f>PAD!#REF!</f>
        <v>#REF!</v>
      </c>
      <c r="F42" s="21"/>
      <c r="G42" s="1" t="s">
        <v>27</v>
      </c>
      <c r="H42" s="13" t="e">
        <f>RDM!#REF!</f>
        <v>#REF!</v>
      </c>
      <c r="I42" s="21"/>
      <c r="J42" s="1" t="s">
        <v>27</v>
      </c>
      <c r="K42" s="13" t="e">
        <f>PQA!#REF!</f>
        <v>#REF!</v>
      </c>
      <c r="L42" s="21"/>
      <c r="M42" s="1" t="s">
        <v>27</v>
      </c>
      <c r="N42" s="13" t="e">
        <f>VV!#REF!</f>
        <v>#REF!</v>
      </c>
      <c r="O42" s="21"/>
      <c r="P42" s="1" t="s">
        <v>27</v>
      </c>
      <c r="Q42" s="13" t="e">
        <f>PR!#REF!</f>
        <v>#REF!</v>
      </c>
    </row>
    <row r="43" spans="1:17" x14ac:dyDescent="0.25">
      <c r="A43" s="1"/>
      <c r="B43" s="5"/>
      <c r="C43" s="5"/>
      <c r="D43" s="1"/>
      <c r="E43" s="5"/>
      <c r="F43" s="5"/>
      <c r="G43" s="1"/>
      <c r="H43" s="5"/>
      <c r="I43" s="5"/>
      <c r="J43" s="1"/>
      <c r="K43" s="5"/>
      <c r="L43" s="5"/>
      <c r="M43" s="1"/>
      <c r="N43" s="5"/>
      <c r="O43" s="5"/>
      <c r="P43" s="1"/>
      <c r="Q43" s="5"/>
    </row>
    <row r="44" spans="1:17" ht="23" x14ac:dyDescent="0.25">
      <c r="A44" s="6" t="s">
        <v>58</v>
      </c>
      <c r="B44" s="12"/>
      <c r="C44" s="7"/>
      <c r="D44" s="6" t="s">
        <v>58</v>
      </c>
      <c r="E44" s="12"/>
      <c r="F44" s="7"/>
      <c r="G44" s="6" t="s">
        <v>58</v>
      </c>
      <c r="H44" s="12"/>
      <c r="I44" s="7"/>
      <c r="J44" s="6" t="s">
        <v>58</v>
      </c>
      <c r="K44" s="12"/>
      <c r="L44" s="7"/>
      <c r="M44" s="6" t="s">
        <v>58</v>
      </c>
      <c r="N44" s="12"/>
      <c r="O44" s="7"/>
      <c r="P44" s="6" t="s">
        <v>58</v>
      </c>
      <c r="Q44" s="12"/>
    </row>
    <row r="45" spans="1:17" ht="13" x14ac:dyDescent="0.3">
      <c r="A45" s="1" t="s">
        <v>28</v>
      </c>
      <c r="B45" s="13" t="e">
        <f>#REF!</f>
        <v>#REF!</v>
      </c>
      <c r="C45" s="21"/>
      <c r="D45" s="1" t="s">
        <v>28</v>
      </c>
      <c r="E45" s="13" t="e">
        <f>PAD!#REF!</f>
        <v>#REF!</v>
      </c>
      <c r="F45" s="21"/>
      <c r="G45" s="1" t="s">
        <v>28</v>
      </c>
      <c r="H45" s="13" t="e">
        <f>RDM!#REF!</f>
        <v>#REF!</v>
      </c>
      <c r="I45" s="21"/>
      <c r="J45" s="1" t="s">
        <v>28</v>
      </c>
      <c r="K45" s="13" t="e">
        <f>PQA!#REF!</f>
        <v>#REF!</v>
      </c>
      <c r="L45" s="21"/>
      <c r="M45" s="1" t="s">
        <v>28</v>
      </c>
      <c r="N45" s="13" t="e">
        <f>VV!#REF!</f>
        <v>#REF!</v>
      </c>
      <c r="O45" s="21"/>
      <c r="P45" s="1" t="s">
        <v>28</v>
      </c>
      <c r="Q45" s="13" t="e">
        <f>PR!#REF!</f>
        <v>#REF!</v>
      </c>
    </row>
    <row r="46" spans="1:17" ht="13" x14ac:dyDescent="0.3">
      <c r="A46" s="1" t="s">
        <v>29</v>
      </c>
      <c r="B46" s="13" t="e">
        <f>#REF!</f>
        <v>#REF!</v>
      </c>
      <c r="C46" s="21"/>
      <c r="D46" s="1" t="s">
        <v>29</v>
      </c>
      <c r="E46" s="13" t="e">
        <f>PAD!#REF!</f>
        <v>#REF!</v>
      </c>
      <c r="F46" s="21"/>
      <c r="G46" s="1" t="s">
        <v>29</v>
      </c>
      <c r="H46" s="13" t="e">
        <f>RDM!#REF!</f>
        <v>#REF!</v>
      </c>
      <c r="I46" s="21"/>
      <c r="J46" s="1" t="s">
        <v>29</v>
      </c>
      <c r="K46" s="13" t="e">
        <f>PQA!#REF!</f>
        <v>#REF!</v>
      </c>
      <c r="L46" s="21"/>
      <c r="M46" s="1" t="s">
        <v>29</v>
      </c>
      <c r="N46" s="13" t="e">
        <f>VV!#REF!</f>
        <v>#REF!</v>
      </c>
      <c r="O46" s="21"/>
      <c r="P46" s="1" t="s">
        <v>29</v>
      </c>
      <c r="Q46" s="13" t="e">
        <f>PR!#REF!</f>
        <v>#REF!</v>
      </c>
    </row>
  </sheetData>
  <sheetProtection formatCells="0" formatColumns="0" formatRows="0"/>
  <customSheetViews>
    <customSheetView guid="{F76BC29A-0A9C-41DD-B7BE-86D7BCE1FD7E}" scale="75" showRuler="0">
      <selection activeCell="J40" sqref="J40"/>
      <pageMargins left="0" right="0" top="0" bottom="0" header="0" footer="0"/>
    </customSheetView>
    <customSheetView guid="{F216E611-95A8-4BBB-A2D0-A05645A4F810}" scale="75" showRuler="0">
      <selection activeCell="J40" sqref="J40"/>
      <pageMargins left="0" right="0" top="0" bottom="0" header="0" footer="0"/>
    </customSheetView>
    <customSheetView guid="{D23FD9BC-A501-4E36-8884-84F753B0CB15}" scale="75" showRuler="0">
      <selection activeCell="J40" sqref="J40"/>
      <pageMargins left="0" right="0" top="0" bottom="0" header="0" footer="0"/>
    </customSheetView>
    <customSheetView guid="{DDF300A0-CE9B-449D-94F9-8F1A3C59150B}" scale="75" showRuler="0">
      <selection activeCell="C7" sqref="C7:D7"/>
      <pageMargins left="0" right="0" top="0" bottom="0" header="0" footer="0"/>
    </customSheetView>
    <customSheetView guid="{1C702F2C-5DC6-417A-8CD9-6D4AA137478A}" scale="75" showRuler="0">
      <selection activeCell="C7" sqref="C7:D7"/>
      <pageMargins left="0" right="0" top="0" bottom="0" header="0" footer="0"/>
    </customSheetView>
    <customSheetView guid="{330F078C-0C81-4FF0-ACEE-6341F89270AB}" showRuler="0">
      <selection sqref="A1:B1"/>
      <pageMargins left="0" right="0" top="0" bottom="0" header="0" footer="0"/>
    </customSheetView>
  </customSheetViews>
  <mergeCells count="6">
    <mergeCell ref="M1:N1"/>
    <mergeCell ref="P1:Q1"/>
    <mergeCell ref="A1:B1"/>
    <mergeCell ref="D1:E1"/>
    <mergeCell ref="G1:H1"/>
    <mergeCell ref="J1:K1"/>
  </mergeCells>
  <phoneticPr fontId="9" type="noConversion"/>
  <conditionalFormatting sqref="N30:O31 K45:L46 N33:O42 B30 B33:B42 B4:B8 E30:F31 E33:F42 E13:F15 E45:F46 H30:I31 H33:I42 K33:L42 H45:I46 K30:L31 K22:L25 N4:O6 N13:O15 Q13:Q14 Q4:Q6 E22:F27 H13:I17 H4:I7 H22:I23 K4:L6 K13:L14 B45:B46 E4:F6 N45:O46 N22:O23 Q30:Q31 Q33:Q42 Q45:Q46">
    <cfRule type="cellIs" dxfId="1157" priority="1" stopIfTrue="1" operator="equal">
      <formula>"L"</formula>
    </cfRule>
    <cfRule type="cellIs" dxfId="1156" priority="2" stopIfTrue="1" operator="equal">
      <formula>"M"</formula>
    </cfRule>
    <cfRule type="cellIs" dxfId="1155" priority="3" stopIfTrue="1" operator="equal">
      <formula>"H"</formula>
    </cfRule>
  </conditionalFormatting>
  <conditionalFormatting sqref="B3:C3 N44:O44 B44 Q32 E44:F44 H44:I44 K44:L44 Q21 Q3 Q12 B21:C21 B12:C19 N12:O12 K3:L3 Q29 E21:F21 E12:F12 E3:F3 H3:I3 H21:I21 H12:I12 K12:L12 N3:O3 K21:L21 C44:C46 C29:C42 B29 B31:B32 E32 H32 K32 N32 Q44 E29 H29 K29 N29 N21:O21">
    <cfRule type="cellIs" dxfId="1154" priority="4" stopIfTrue="1" operator="equal">
      <formula>"FM"</formula>
    </cfRule>
    <cfRule type="cellIs" dxfId="1153" priority="5" stopIfTrue="1" operator="equal">
      <formula>"LM"</formula>
    </cfRule>
    <cfRule type="cellIs" dxfId="1152" priority="6" stopIfTrue="1" operator="equal">
      <formula>"PM"</formula>
    </cfRule>
  </conditionalFormatting>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8BC89-6B78-4E26-BF36-40C2E7DD38B5}">
  <sheetPr codeName="Sheet26"/>
  <dimension ref="A1:X4501"/>
  <sheetViews>
    <sheetView zoomScale="80" zoomScaleNormal="80" workbookViewId="0">
      <pane ySplit="2" topLeftCell="A3" activePane="bottomLeft" state="frozen"/>
      <selection pane="bottomLeft" activeCell="B3" sqref="B3"/>
    </sheetView>
  </sheetViews>
  <sheetFormatPr defaultRowHeight="12.5" x14ac:dyDescent="0.25"/>
  <cols>
    <col min="1" max="1" width="3" customWidth="1"/>
    <col min="2" max="2" width="46.1796875" style="48" customWidth="1"/>
    <col min="3" max="3" width="9.81640625" customWidth="1"/>
    <col min="4" max="24" width="9.1796875" customWidth="1"/>
  </cols>
  <sheetData>
    <row r="1" spans="1:24" s="137" customFormat="1" ht="44.5" customHeight="1" x14ac:dyDescent="0.25">
      <c r="A1" s="135"/>
      <c r="B1" s="136" t="s">
        <v>373</v>
      </c>
      <c r="C1" s="138">
        <v>25</v>
      </c>
      <c r="D1" s="151">
        <v>1</v>
      </c>
      <c r="E1" s="151">
        <v>2</v>
      </c>
      <c r="F1" s="151">
        <v>3</v>
      </c>
      <c r="G1" s="151">
        <v>4</v>
      </c>
      <c r="H1" s="151">
        <v>5</v>
      </c>
      <c r="I1" s="151">
        <v>6</v>
      </c>
      <c r="J1" s="151">
        <v>7</v>
      </c>
      <c r="K1" s="151">
        <v>8</v>
      </c>
      <c r="L1" s="151">
        <v>9</v>
      </c>
      <c r="M1" s="151">
        <v>10</v>
      </c>
      <c r="N1" s="151">
        <v>11</v>
      </c>
      <c r="O1" s="151">
        <v>12</v>
      </c>
      <c r="P1" s="151">
        <v>13</v>
      </c>
      <c r="Q1" s="151">
        <v>14</v>
      </c>
      <c r="R1" s="151">
        <v>15</v>
      </c>
      <c r="S1" s="151">
        <v>16</v>
      </c>
      <c r="T1" s="151">
        <v>17</v>
      </c>
      <c r="U1" s="151">
        <v>18</v>
      </c>
      <c r="V1" s="151">
        <v>19</v>
      </c>
      <c r="W1" s="151">
        <v>20</v>
      </c>
      <c r="X1" s="152">
        <f>'Organizational Unit Summary'!B38</f>
        <v>20</v>
      </c>
    </row>
    <row r="2" spans="1:24" ht="15.5" x14ac:dyDescent="0.35">
      <c r="A2" s="106" t="s">
        <v>326</v>
      </c>
      <c r="B2" s="107" t="s">
        <v>371</v>
      </c>
      <c r="C2" s="108" t="s">
        <v>372</v>
      </c>
      <c r="D2" s="109" t="str">
        <f>'Organizational Unit Summary'!$B$40</f>
        <v>P-1</v>
      </c>
      <c r="E2" s="109" t="str">
        <f>'Organizational Unit Summary'!$B$41</f>
        <v>P-2</v>
      </c>
      <c r="F2" s="109" t="str">
        <f>'Organizational Unit Summary'!$B$42</f>
        <v>P-3</v>
      </c>
      <c r="G2" s="109" t="str">
        <f>'Organizational Unit Summary'!$B$43</f>
        <v>P-4</v>
      </c>
      <c r="H2" s="109" t="str">
        <f>'Organizational Unit Summary'!$B$44</f>
        <v>P-5</v>
      </c>
      <c r="I2" s="109" t="str">
        <f>'Organizational Unit Summary'!$B$45</f>
        <v>P-6</v>
      </c>
      <c r="J2" s="109" t="str">
        <f>'Organizational Unit Summary'!$B$46</f>
        <v>P-7</v>
      </c>
      <c r="K2" s="109" t="str">
        <f>'Organizational Unit Summary'!$B$47</f>
        <v>P-8</v>
      </c>
      <c r="L2" s="109" t="str">
        <f>'Organizational Unit Summary'!$B$48</f>
        <v>P-9</v>
      </c>
      <c r="M2" s="109" t="str">
        <f>'Organizational Unit Summary'!$B$49</f>
        <v>P-10</v>
      </c>
      <c r="N2" s="109" t="str">
        <f>'Organizational Unit Summary'!$B$50</f>
        <v>P-11</v>
      </c>
      <c r="O2" s="109" t="str">
        <f>'Organizational Unit Summary'!$B$51</f>
        <v>P-12</v>
      </c>
      <c r="P2" s="109" t="str">
        <f>'Organizational Unit Summary'!$B$52</f>
        <v>P-13</v>
      </c>
      <c r="Q2" s="109" t="str">
        <f>'Organizational Unit Summary'!$B$53</f>
        <v>P-14</v>
      </c>
      <c r="R2" s="109" t="str">
        <f>'Organizational Unit Summary'!$B$54</f>
        <v>P-15</v>
      </c>
      <c r="S2" s="109" t="str">
        <f>'Organizational Unit Summary'!$B$55</f>
        <v>P-16</v>
      </c>
      <c r="T2" s="109" t="str">
        <f>'Organizational Unit Summary'!$B$56</f>
        <v>P-17</v>
      </c>
      <c r="U2" s="109" t="str">
        <f>'Organizational Unit Summary'!$B$57</f>
        <v>P-18</v>
      </c>
      <c r="V2" s="109" t="str">
        <f>'Organizational Unit Summary'!$B$58</f>
        <v>P-19</v>
      </c>
      <c r="W2" s="109" t="str">
        <f>'Organizational Unit Summary'!$B$59</f>
        <v>P-20</v>
      </c>
    </row>
    <row r="3" spans="1:24" x14ac:dyDescent="0.25">
      <c r="A3" s="4">
        <v>1</v>
      </c>
      <c r="B3" s="74" t="s">
        <v>374</v>
      </c>
      <c r="C3" s="277" t="str">
        <f>IF(COUNTIF(D3:W3,"IS")&gt;0, "OoS","IS")</f>
        <v>IS</v>
      </c>
      <c r="D3" s="79" t="s">
        <v>2</v>
      </c>
      <c r="E3" s="79" t="s">
        <v>2</v>
      </c>
      <c r="F3" s="79" t="s">
        <v>2</v>
      </c>
      <c r="G3" s="79" t="s">
        <v>2</v>
      </c>
      <c r="H3" s="79" t="s">
        <v>2</v>
      </c>
      <c r="I3" s="79" t="s">
        <v>2</v>
      </c>
      <c r="J3" s="79" t="s">
        <v>2</v>
      </c>
      <c r="K3" s="79" t="s">
        <v>2</v>
      </c>
      <c r="L3" s="79" t="s">
        <v>2</v>
      </c>
      <c r="M3" s="79" t="s">
        <v>2</v>
      </c>
      <c r="N3" s="79" t="s">
        <v>2</v>
      </c>
      <c r="O3" s="79" t="s">
        <v>2</v>
      </c>
      <c r="P3" s="79" t="s">
        <v>2</v>
      </c>
      <c r="Q3" s="79" t="s">
        <v>2</v>
      </c>
      <c r="R3" s="79" t="s">
        <v>2</v>
      </c>
      <c r="S3" s="79" t="s">
        <v>2</v>
      </c>
      <c r="T3" s="79" t="s">
        <v>2</v>
      </c>
      <c r="U3" s="79" t="s">
        <v>2</v>
      </c>
      <c r="V3" s="79" t="s">
        <v>2</v>
      </c>
      <c r="W3" s="79" t="s">
        <v>2</v>
      </c>
    </row>
    <row r="4" spans="1:24" x14ac:dyDescent="0.25">
      <c r="A4" s="4">
        <v>2</v>
      </c>
      <c r="B4" s="75" t="s">
        <v>375</v>
      </c>
      <c r="C4" s="277" t="str">
        <f t="shared" ref="C4:C27" si="0">IF(COUNTIF(D4:W4,"IS")&gt;0, "OoS","IS")</f>
        <v>IS</v>
      </c>
      <c r="D4" s="79" t="s">
        <v>2</v>
      </c>
      <c r="E4" s="79" t="s">
        <v>2</v>
      </c>
      <c r="F4" s="79" t="s">
        <v>2</v>
      </c>
      <c r="G4" s="79" t="s">
        <v>2</v>
      </c>
      <c r="H4" s="79" t="s">
        <v>2</v>
      </c>
      <c r="I4" s="79" t="s">
        <v>2</v>
      </c>
      <c r="J4" s="79" t="s">
        <v>2</v>
      </c>
      <c r="K4" s="79" t="s">
        <v>2</v>
      </c>
      <c r="L4" s="79" t="s">
        <v>2</v>
      </c>
      <c r="M4" s="79" t="s">
        <v>2</v>
      </c>
      <c r="N4" s="79" t="s">
        <v>2</v>
      </c>
      <c r="O4" s="79" t="s">
        <v>2</v>
      </c>
      <c r="P4" s="79" t="s">
        <v>2</v>
      </c>
      <c r="Q4" s="79" t="s">
        <v>2</v>
      </c>
      <c r="R4" s="79" t="s">
        <v>2</v>
      </c>
      <c r="S4" s="79" t="s">
        <v>2</v>
      </c>
      <c r="T4" s="79" t="s">
        <v>2</v>
      </c>
      <c r="U4" s="79" t="s">
        <v>2</v>
      </c>
      <c r="V4" s="79" t="s">
        <v>2</v>
      </c>
      <c r="W4" s="79" t="s">
        <v>2</v>
      </c>
    </row>
    <row r="5" spans="1:24" x14ac:dyDescent="0.25">
      <c r="A5" s="4">
        <v>3</v>
      </c>
      <c r="B5" s="74" t="s">
        <v>376</v>
      </c>
      <c r="C5" s="277" t="str">
        <f t="shared" si="0"/>
        <v>IS</v>
      </c>
      <c r="D5" s="278" t="s">
        <v>2</v>
      </c>
      <c r="E5" s="79" t="s">
        <v>2</v>
      </c>
      <c r="F5" s="79" t="s">
        <v>2</v>
      </c>
      <c r="G5" s="79" t="s">
        <v>2</v>
      </c>
      <c r="H5" s="79" t="s">
        <v>2</v>
      </c>
      <c r="I5" s="79" t="s">
        <v>2</v>
      </c>
      <c r="J5" s="79" t="s">
        <v>2</v>
      </c>
      <c r="K5" s="79" t="s">
        <v>2</v>
      </c>
      <c r="L5" s="79" t="s">
        <v>2</v>
      </c>
      <c r="M5" s="79" t="s">
        <v>2</v>
      </c>
      <c r="N5" s="79" t="s">
        <v>2</v>
      </c>
      <c r="O5" s="79" t="s">
        <v>2</v>
      </c>
      <c r="P5" s="79" t="s">
        <v>2</v>
      </c>
      <c r="Q5" s="79" t="s">
        <v>2</v>
      </c>
      <c r="R5" s="79" t="s">
        <v>2</v>
      </c>
      <c r="S5" s="79" t="s">
        <v>2</v>
      </c>
      <c r="T5" s="79" t="s">
        <v>2</v>
      </c>
      <c r="U5" s="79" t="s">
        <v>2</v>
      </c>
      <c r="V5" s="79" t="s">
        <v>2</v>
      </c>
      <c r="W5" s="79" t="s">
        <v>2</v>
      </c>
    </row>
    <row r="6" spans="1:24" x14ac:dyDescent="0.25">
      <c r="A6" s="4">
        <v>4</v>
      </c>
      <c r="B6" s="74" t="s">
        <v>377</v>
      </c>
      <c r="C6" s="277" t="str">
        <f t="shared" si="0"/>
        <v>IS</v>
      </c>
      <c r="D6" s="79" t="s">
        <v>2</v>
      </c>
      <c r="E6" s="79" t="s">
        <v>2</v>
      </c>
      <c r="F6" s="79" t="s">
        <v>2</v>
      </c>
      <c r="G6" s="79" t="s">
        <v>2</v>
      </c>
      <c r="H6" s="79" t="s">
        <v>2</v>
      </c>
      <c r="I6" s="79" t="s">
        <v>2</v>
      </c>
      <c r="J6" s="79" t="s">
        <v>2</v>
      </c>
      <c r="K6" s="79" t="s">
        <v>2</v>
      </c>
      <c r="L6" s="79" t="s">
        <v>2</v>
      </c>
      <c r="M6" s="79" t="s">
        <v>2</v>
      </c>
      <c r="N6" s="79" t="s">
        <v>2</v>
      </c>
      <c r="O6" s="79" t="s">
        <v>2</v>
      </c>
      <c r="P6" s="79" t="s">
        <v>2</v>
      </c>
      <c r="Q6" s="79" t="s">
        <v>2</v>
      </c>
      <c r="R6" s="79" t="s">
        <v>2</v>
      </c>
      <c r="S6" s="79" t="s">
        <v>2</v>
      </c>
      <c r="T6" s="79" t="s">
        <v>2</v>
      </c>
      <c r="U6" s="79" t="s">
        <v>2</v>
      </c>
      <c r="V6" s="79" t="s">
        <v>2</v>
      </c>
      <c r="W6" s="79" t="s">
        <v>2</v>
      </c>
    </row>
    <row r="7" spans="1:24" x14ac:dyDescent="0.25">
      <c r="A7" s="4">
        <v>5</v>
      </c>
      <c r="B7" s="75" t="s">
        <v>380</v>
      </c>
      <c r="C7" s="277" t="str">
        <f t="shared" si="0"/>
        <v>IS</v>
      </c>
      <c r="D7" s="79" t="s">
        <v>2</v>
      </c>
      <c r="E7" s="79" t="s">
        <v>2</v>
      </c>
      <c r="F7" s="79" t="s">
        <v>2</v>
      </c>
      <c r="G7" s="79" t="s">
        <v>2</v>
      </c>
      <c r="H7" s="79" t="s">
        <v>2</v>
      </c>
      <c r="I7" s="79" t="s">
        <v>2</v>
      </c>
      <c r="J7" s="79" t="s">
        <v>2</v>
      </c>
      <c r="K7" s="79" t="s">
        <v>2</v>
      </c>
      <c r="L7" s="79" t="s">
        <v>2</v>
      </c>
      <c r="M7" s="79" t="s">
        <v>2</v>
      </c>
      <c r="N7" s="79" t="s">
        <v>2</v>
      </c>
      <c r="O7" s="79" t="s">
        <v>2</v>
      </c>
      <c r="P7" s="79" t="s">
        <v>2</v>
      </c>
      <c r="Q7" s="79" t="s">
        <v>2</v>
      </c>
      <c r="R7" s="79" t="s">
        <v>2</v>
      </c>
      <c r="S7" s="79" t="s">
        <v>2</v>
      </c>
      <c r="T7" s="79" t="s">
        <v>2</v>
      </c>
      <c r="U7" s="79" t="s">
        <v>2</v>
      </c>
      <c r="V7" s="79" t="s">
        <v>2</v>
      </c>
      <c r="W7" s="79" t="s">
        <v>2</v>
      </c>
    </row>
    <row r="8" spans="1:24" x14ac:dyDescent="0.25">
      <c r="A8" s="4">
        <v>6</v>
      </c>
      <c r="B8" s="75" t="s">
        <v>381</v>
      </c>
      <c r="C8" s="277" t="str">
        <f t="shared" si="0"/>
        <v>IS</v>
      </c>
      <c r="D8" s="79" t="s">
        <v>2</v>
      </c>
      <c r="E8" s="79" t="s">
        <v>2</v>
      </c>
      <c r="F8" s="79" t="s">
        <v>2</v>
      </c>
      <c r="G8" s="79" t="s">
        <v>2</v>
      </c>
      <c r="H8" s="79" t="s">
        <v>2</v>
      </c>
      <c r="I8" s="79" t="s">
        <v>2</v>
      </c>
      <c r="J8" s="79" t="s">
        <v>2</v>
      </c>
      <c r="K8" s="79" t="s">
        <v>2</v>
      </c>
      <c r="L8" s="79" t="s">
        <v>2</v>
      </c>
      <c r="M8" s="79" t="s">
        <v>2</v>
      </c>
      <c r="N8" s="79" t="s">
        <v>2</v>
      </c>
      <c r="O8" s="79" t="s">
        <v>2</v>
      </c>
      <c r="P8" s="79" t="s">
        <v>2</v>
      </c>
      <c r="Q8" s="79" t="s">
        <v>2</v>
      </c>
      <c r="R8" s="79" t="s">
        <v>2</v>
      </c>
      <c r="S8" s="79" t="s">
        <v>2</v>
      </c>
      <c r="T8" s="79" t="s">
        <v>2</v>
      </c>
      <c r="U8" s="79" t="s">
        <v>2</v>
      </c>
      <c r="V8" s="79" t="s">
        <v>2</v>
      </c>
      <c r="W8" s="79" t="s">
        <v>2</v>
      </c>
    </row>
    <row r="9" spans="1:24" x14ac:dyDescent="0.25">
      <c r="A9" s="4">
        <v>7</v>
      </c>
      <c r="B9" s="74" t="s">
        <v>382</v>
      </c>
      <c r="C9" s="277" t="str">
        <f t="shared" si="0"/>
        <v>IS</v>
      </c>
      <c r="D9" s="79" t="s">
        <v>2</v>
      </c>
      <c r="E9" s="79" t="s">
        <v>2</v>
      </c>
      <c r="F9" s="79" t="s">
        <v>2</v>
      </c>
      <c r="G9" s="79" t="s">
        <v>2</v>
      </c>
      <c r="H9" s="79" t="s">
        <v>2</v>
      </c>
      <c r="I9" s="79" t="s">
        <v>2</v>
      </c>
      <c r="J9" s="79" t="s">
        <v>2</v>
      </c>
      <c r="K9" s="79" t="s">
        <v>2</v>
      </c>
      <c r="L9" s="79" t="s">
        <v>2</v>
      </c>
      <c r="M9" s="79" t="s">
        <v>2</v>
      </c>
      <c r="N9" s="79" t="s">
        <v>2</v>
      </c>
      <c r="O9" s="79" t="s">
        <v>2</v>
      </c>
      <c r="P9" s="79" t="s">
        <v>2</v>
      </c>
      <c r="Q9" s="79" t="s">
        <v>2</v>
      </c>
      <c r="R9" s="79" t="s">
        <v>2</v>
      </c>
      <c r="S9" s="79" t="s">
        <v>2</v>
      </c>
      <c r="T9" s="79" t="s">
        <v>2</v>
      </c>
      <c r="U9" s="79" t="s">
        <v>2</v>
      </c>
      <c r="V9" s="79" t="s">
        <v>2</v>
      </c>
      <c r="W9" s="278" t="s">
        <v>2</v>
      </c>
    </row>
    <row r="10" spans="1:24" x14ac:dyDescent="0.25">
      <c r="A10" s="4">
        <v>8</v>
      </c>
      <c r="B10" s="74" t="s">
        <v>383</v>
      </c>
      <c r="C10" s="277" t="str">
        <f t="shared" si="0"/>
        <v>IS</v>
      </c>
      <c r="D10" s="79" t="s">
        <v>2</v>
      </c>
      <c r="E10" s="79" t="s">
        <v>2</v>
      </c>
      <c r="F10" s="79" t="s">
        <v>2</v>
      </c>
      <c r="G10" s="79" t="s">
        <v>2</v>
      </c>
      <c r="H10" s="79" t="s">
        <v>2</v>
      </c>
      <c r="I10" s="79" t="s">
        <v>2</v>
      </c>
      <c r="J10" s="79" t="s">
        <v>2</v>
      </c>
      <c r="K10" s="79" t="s">
        <v>2</v>
      </c>
      <c r="L10" s="79" t="s">
        <v>2</v>
      </c>
      <c r="M10" s="79" t="s">
        <v>2</v>
      </c>
      <c r="N10" s="79" t="s">
        <v>2</v>
      </c>
      <c r="O10" s="79" t="s">
        <v>2</v>
      </c>
      <c r="P10" s="79" t="s">
        <v>2</v>
      </c>
      <c r="Q10" s="79" t="s">
        <v>2</v>
      </c>
      <c r="R10" s="79" t="s">
        <v>2</v>
      </c>
      <c r="S10" s="79" t="s">
        <v>2</v>
      </c>
      <c r="T10" s="79" t="s">
        <v>2</v>
      </c>
      <c r="U10" s="79" t="s">
        <v>2</v>
      </c>
      <c r="V10" s="79" t="s">
        <v>2</v>
      </c>
      <c r="W10" s="79" t="s">
        <v>2</v>
      </c>
    </row>
    <row r="11" spans="1:24" x14ac:dyDescent="0.25">
      <c r="A11" s="4">
        <v>9</v>
      </c>
      <c r="B11" s="74" t="s">
        <v>384</v>
      </c>
      <c r="C11" s="277" t="str">
        <f t="shared" si="0"/>
        <v>IS</v>
      </c>
      <c r="D11" s="79" t="s">
        <v>2</v>
      </c>
      <c r="E11" s="79" t="s">
        <v>2</v>
      </c>
      <c r="F11" s="79" t="s">
        <v>2</v>
      </c>
      <c r="G11" s="79" t="s">
        <v>2</v>
      </c>
      <c r="H11" s="79" t="s">
        <v>2</v>
      </c>
      <c r="I11" s="79" t="s">
        <v>2</v>
      </c>
      <c r="J11" s="79" t="s">
        <v>2</v>
      </c>
      <c r="K11" s="79" t="s">
        <v>2</v>
      </c>
      <c r="L11" s="79" t="s">
        <v>2</v>
      </c>
      <c r="M11" s="79" t="s">
        <v>2</v>
      </c>
      <c r="N11" s="79" t="s">
        <v>2</v>
      </c>
      <c r="O11" s="79" t="s">
        <v>2</v>
      </c>
      <c r="P11" s="79" t="s">
        <v>2</v>
      </c>
      <c r="Q11" s="79" t="s">
        <v>2</v>
      </c>
      <c r="R11" s="79" t="s">
        <v>2</v>
      </c>
      <c r="S11" s="79" t="s">
        <v>2</v>
      </c>
      <c r="T11" s="79" t="s">
        <v>2</v>
      </c>
      <c r="U11" s="79" t="s">
        <v>2</v>
      </c>
      <c r="V11" s="79" t="s">
        <v>2</v>
      </c>
      <c r="W11" s="79" t="s">
        <v>2</v>
      </c>
    </row>
    <row r="12" spans="1:24" x14ac:dyDescent="0.25">
      <c r="A12" s="4">
        <v>10</v>
      </c>
      <c r="B12" s="74" t="s">
        <v>379</v>
      </c>
      <c r="C12" s="277" t="str">
        <f t="shared" si="0"/>
        <v>IS</v>
      </c>
      <c r="D12" s="79" t="s">
        <v>2</v>
      </c>
      <c r="E12" s="79" t="s">
        <v>2</v>
      </c>
      <c r="F12" s="79" t="s">
        <v>2</v>
      </c>
      <c r="G12" s="79" t="s">
        <v>2</v>
      </c>
      <c r="H12" s="79" t="s">
        <v>2</v>
      </c>
      <c r="I12" s="79" t="s">
        <v>2</v>
      </c>
      <c r="J12" s="79" t="s">
        <v>2</v>
      </c>
      <c r="K12" s="79" t="s">
        <v>2</v>
      </c>
      <c r="L12" s="79" t="s">
        <v>2</v>
      </c>
      <c r="M12" s="79" t="s">
        <v>2</v>
      </c>
      <c r="N12" s="79" t="s">
        <v>2</v>
      </c>
      <c r="O12" s="79" t="s">
        <v>2</v>
      </c>
      <c r="P12" s="79" t="s">
        <v>2</v>
      </c>
      <c r="Q12" s="79" t="s">
        <v>2</v>
      </c>
      <c r="R12" s="79" t="s">
        <v>2</v>
      </c>
      <c r="S12" s="79" t="s">
        <v>2</v>
      </c>
      <c r="T12" s="79" t="s">
        <v>2</v>
      </c>
      <c r="U12" s="79" t="s">
        <v>2</v>
      </c>
      <c r="V12" s="79" t="s">
        <v>2</v>
      </c>
      <c r="W12" s="79" t="s">
        <v>2</v>
      </c>
    </row>
    <row r="13" spans="1:24" x14ac:dyDescent="0.25">
      <c r="A13" s="4">
        <v>11</v>
      </c>
      <c r="B13" s="74" t="s">
        <v>385</v>
      </c>
      <c r="C13" s="277" t="str">
        <f t="shared" si="0"/>
        <v>IS</v>
      </c>
      <c r="D13" s="79" t="s">
        <v>2</v>
      </c>
      <c r="E13" s="79" t="s">
        <v>2</v>
      </c>
      <c r="F13" s="79" t="s">
        <v>2</v>
      </c>
      <c r="G13" s="79" t="s">
        <v>2</v>
      </c>
      <c r="H13" s="79" t="s">
        <v>2</v>
      </c>
      <c r="I13" s="79" t="s">
        <v>2</v>
      </c>
      <c r="J13" s="79" t="s">
        <v>2</v>
      </c>
      <c r="K13" s="79" t="s">
        <v>2</v>
      </c>
      <c r="L13" s="79" t="s">
        <v>2</v>
      </c>
      <c r="M13" s="79" t="s">
        <v>2</v>
      </c>
      <c r="N13" s="79" t="s">
        <v>2</v>
      </c>
      <c r="O13" s="79" t="s">
        <v>2</v>
      </c>
      <c r="P13" s="79" t="s">
        <v>2</v>
      </c>
      <c r="Q13" s="79" t="s">
        <v>2</v>
      </c>
      <c r="R13" s="79" t="s">
        <v>2</v>
      </c>
      <c r="S13" s="79" t="s">
        <v>2</v>
      </c>
      <c r="T13" s="79" t="s">
        <v>2</v>
      </c>
      <c r="U13" s="79" t="s">
        <v>2</v>
      </c>
      <c r="V13" s="79" t="s">
        <v>2</v>
      </c>
      <c r="W13" s="79" t="s">
        <v>2</v>
      </c>
    </row>
    <row r="14" spans="1:24" x14ac:dyDescent="0.25">
      <c r="A14" s="4">
        <v>12</v>
      </c>
      <c r="B14" s="75" t="s">
        <v>386</v>
      </c>
      <c r="C14" s="277" t="str">
        <f t="shared" si="0"/>
        <v>IS</v>
      </c>
      <c r="D14" s="79" t="s">
        <v>2</v>
      </c>
      <c r="E14" s="79" t="s">
        <v>2</v>
      </c>
      <c r="F14" s="79" t="s">
        <v>2</v>
      </c>
      <c r="G14" s="79" t="s">
        <v>2</v>
      </c>
      <c r="H14" s="79" t="s">
        <v>2</v>
      </c>
      <c r="I14" s="79" t="s">
        <v>2</v>
      </c>
      <c r="J14" s="79" t="s">
        <v>2</v>
      </c>
      <c r="K14" s="79" t="s">
        <v>2</v>
      </c>
      <c r="L14" s="79" t="s">
        <v>2</v>
      </c>
      <c r="M14" s="79" t="s">
        <v>2</v>
      </c>
      <c r="N14" s="79" t="s">
        <v>2</v>
      </c>
      <c r="O14" s="79" t="s">
        <v>2</v>
      </c>
      <c r="P14" s="79" t="s">
        <v>2</v>
      </c>
      <c r="Q14" s="79" t="s">
        <v>2</v>
      </c>
      <c r="R14" s="79" t="s">
        <v>2</v>
      </c>
      <c r="S14" s="79" t="s">
        <v>2</v>
      </c>
      <c r="T14" s="79" t="s">
        <v>2</v>
      </c>
      <c r="U14" s="79" t="s">
        <v>2</v>
      </c>
      <c r="V14" s="79" t="s">
        <v>2</v>
      </c>
      <c r="W14" s="79" t="s">
        <v>2</v>
      </c>
    </row>
    <row r="15" spans="1:24" x14ac:dyDescent="0.25">
      <c r="A15" s="4">
        <v>13</v>
      </c>
      <c r="B15" s="74" t="s">
        <v>387</v>
      </c>
      <c r="C15" s="277" t="str">
        <f t="shared" si="0"/>
        <v>IS</v>
      </c>
      <c r="D15" s="79" t="s">
        <v>2</v>
      </c>
      <c r="E15" s="79" t="s">
        <v>2</v>
      </c>
      <c r="F15" s="79" t="s">
        <v>2</v>
      </c>
      <c r="G15" s="79" t="s">
        <v>2</v>
      </c>
      <c r="H15" s="79" t="s">
        <v>2</v>
      </c>
      <c r="I15" s="79" t="s">
        <v>2</v>
      </c>
      <c r="J15" s="79" t="s">
        <v>2</v>
      </c>
      <c r="K15" s="79" t="s">
        <v>2</v>
      </c>
      <c r="L15" s="79" t="s">
        <v>2</v>
      </c>
      <c r="M15" s="79" t="s">
        <v>2</v>
      </c>
      <c r="N15" s="79" t="s">
        <v>2</v>
      </c>
      <c r="O15" s="79" t="s">
        <v>2</v>
      </c>
      <c r="P15" s="79" t="s">
        <v>2</v>
      </c>
      <c r="Q15" s="79" t="s">
        <v>2</v>
      </c>
      <c r="R15" s="79" t="s">
        <v>2</v>
      </c>
      <c r="S15" s="79" t="s">
        <v>2</v>
      </c>
      <c r="T15" s="79" t="s">
        <v>2</v>
      </c>
      <c r="U15" s="79" t="s">
        <v>2</v>
      </c>
      <c r="V15" s="79" t="s">
        <v>2</v>
      </c>
      <c r="W15" s="79" t="s">
        <v>2</v>
      </c>
    </row>
    <row r="16" spans="1:24" x14ac:dyDescent="0.25">
      <c r="A16" s="4">
        <v>14</v>
      </c>
      <c r="B16" s="74" t="s">
        <v>388</v>
      </c>
      <c r="C16" s="277" t="str">
        <f t="shared" si="0"/>
        <v>IS</v>
      </c>
      <c r="D16" s="79" t="s">
        <v>2</v>
      </c>
      <c r="E16" s="79" t="s">
        <v>2</v>
      </c>
      <c r="F16" s="79" t="s">
        <v>2</v>
      </c>
      <c r="G16" s="79" t="s">
        <v>2</v>
      </c>
      <c r="H16" s="79" t="s">
        <v>2</v>
      </c>
      <c r="I16" s="79" t="s">
        <v>2</v>
      </c>
      <c r="J16" s="79" t="s">
        <v>2</v>
      </c>
      <c r="K16" s="79" t="s">
        <v>2</v>
      </c>
      <c r="L16" s="79" t="s">
        <v>2</v>
      </c>
      <c r="M16" s="79" t="s">
        <v>2</v>
      </c>
      <c r="N16" s="79" t="s">
        <v>2</v>
      </c>
      <c r="O16" s="79" t="s">
        <v>2</v>
      </c>
      <c r="P16" s="79" t="s">
        <v>2</v>
      </c>
      <c r="Q16" s="79" t="s">
        <v>2</v>
      </c>
      <c r="R16" s="79" t="s">
        <v>2</v>
      </c>
      <c r="S16" s="79" t="s">
        <v>2</v>
      </c>
      <c r="T16" s="79" t="s">
        <v>2</v>
      </c>
      <c r="U16" s="79" t="s">
        <v>2</v>
      </c>
      <c r="V16" s="79" t="s">
        <v>2</v>
      </c>
      <c r="W16" s="79" t="s">
        <v>2</v>
      </c>
    </row>
    <row r="17" spans="1:23" x14ac:dyDescent="0.25">
      <c r="A17" s="4">
        <v>15</v>
      </c>
      <c r="B17" s="74" t="s">
        <v>389</v>
      </c>
      <c r="C17" s="277" t="str">
        <f t="shared" si="0"/>
        <v>IS</v>
      </c>
      <c r="D17" s="79" t="s">
        <v>2</v>
      </c>
      <c r="E17" s="79" t="s">
        <v>2</v>
      </c>
      <c r="F17" s="79" t="s">
        <v>2</v>
      </c>
      <c r="G17" s="79" t="s">
        <v>2</v>
      </c>
      <c r="H17" s="79" t="s">
        <v>2</v>
      </c>
      <c r="I17" s="79" t="s">
        <v>2</v>
      </c>
      <c r="J17" s="79" t="s">
        <v>2</v>
      </c>
      <c r="K17" s="79" t="s">
        <v>2</v>
      </c>
      <c r="L17" s="79" t="s">
        <v>2</v>
      </c>
      <c r="M17" s="79" t="s">
        <v>2</v>
      </c>
      <c r="N17" s="79" t="s">
        <v>2</v>
      </c>
      <c r="O17" s="79" t="s">
        <v>2</v>
      </c>
      <c r="P17" s="79" t="s">
        <v>2</v>
      </c>
      <c r="Q17" s="79" t="s">
        <v>2</v>
      </c>
      <c r="R17" s="79" t="s">
        <v>2</v>
      </c>
      <c r="S17" s="79" t="s">
        <v>2</v>
      </c>
      <c r="T17" s="79" t="s">
        <v>2</v>
      </c>
      <c r="U17" s="79" t="s">
        <v>2</v>
      </c>
      <c r="V17" s="79" t="s">
        <v>2</v>
      </c>
      <c r="W17" s="79" t="s">
        <v>2</v>
      </c>
    </row>
    <row r="18" spans="1:23" x14ac:dyDescent="0.25">
      <c r="A18" s="4">
        <v>16</v>
      </c>
      <c r="B18" s="74" t="s">
        <v>390</v>
      </c>
      <c r="C18" s="277" t="str">
        <f t="shared" si="0"/>
        <v>IS</v>
      </c>
      <c r="D18" s="79" t="s">
        <v>2</v>
      </c>
      <c r="E18" s="79" t="s">
        <v>2</v>
      </c>
      <c r="F18" s="79" t="s">
        <v>2</v>
      </c>
      <c r="G18" s="79" t="s">
        <v>2</v>
      </c>
      <c r="H18" s="79" t="s">
        <v>2</v>
      </c>
      <c r="I18" s="79" t="s">
        <v>2</v>
      </c>
      <c r="J18" s="79" t="s">
        <v>2</v>
      </c>
      <c r="K18" s="79" t="s">
        <v>2</v>
      </c>
      <c r="L18" s="79" t="s">
        <v>2</v>
      </c>
      <c r="M18" s="79" t="s">
        <v>2</v>
      </c>
      <c r="N18" s="79" t="s">
        <v>2</v>
      </c>
      <c r="O18" s="79" t="s">
        <v>2</v>
      </c>
      <c r="P18" s="79" t="s">
        <v>2</v>
      </c>
      <c r="Q18" s="79" t="s">
        <v>2</v>
      </c>
      <c r="R18" s="79" t="s">
        <v>2</v>
      </c>
      <c r="S18" s="79" t="s">
        <v>2</v>
      </c>
      <c r="T18" s="79" t="s">
        <v>2</v>
      </c>
      <c r="U18" s="79" t="s">
        <v>2</v>
      </c>
      <c r="V18" s="79" t="s">
        <v>2</v>
      </c>
      <c r="W18" s="79" t="s">
        <v>2</v>
      </c>
    </row>
    <row r="19" spans="1:23" x14ac:dyDescent="0.25">
      <c r="A19" s="4">
        <v>17</v>
      </c>
      <c r="B19" s="74" t="s">
        <v>391</v>
      </c>
      <c r="C19" s="277" t="str">
        <f t="shared" si="0"/>
        <v>IS</v>
      </c>
      <c r="D19" s="79" t="s">
        <v>2</v>
      </c>
      <c r="E19" s="79" t="s">
        <v>2</v>
      </c>
      <c r="F19" s="79" t="s">
        <v>2</v>
      </c>
      <c r="G19" s="79" t="s">
        <v>2</v>
      </c>
      <c r="H19" s="79" t="s">
        <v>2</v>
      </c>
      <c r="I19" s="79" t="s">
        <v>2</v>
      </c>
      <c r="J19" s="79" t="s">
        <v>2</v>
      </c>
      <c r="K19" s="79" t="s">
        <v>2</v>
      </c>
      <c r="L19" s="79" t="s">
        <v>2</v>
      </c>
      <c r="M19" s="79" t="s">
        <v>2</v>
      </c>
      <c r="N19" s="79" t="s">
        <v>2</v>
      </c>
      <c r="O19" s="79" t="s">
        <v>2</v>
      </c>
      <c r="P19" s="79" t="s">
        <v>2</v>
      </c>
      <c r="Q19" s="79" t="s">
        <v>2</v>
      </c>
      <c r="R19" s="79" t="s">
        <v>2</v>
      </c>
      <c r="S19" s="79" t="s">
        <v>2</v>
      </c>
      <c r="T19" s="79" t="s">
        <v>2</v>
      </c>
      <c r="U19" s="79" t="s">
        <v>2</v>
      </c>
      <c r="V19" s="79" t="s">
        <v>2</v>
      </c>
      <c r="W19" s="79" t="s">
        <v>2</v>
      </c>
    </row>
    <row r="20" spans="1:23" x14ac:dyDescent="0.25">
      <c r="A20" s="4">
        <v>18</v>
      </c>
      <c r="B20" s="74" t="s">
        <v>392</v>
      </c>
      <c r="C20" s="277" t="str">
        <f t="shared" si="0"/>
        <v>IS</v>
      </c>
      <c r="D20" s="79" t="s">
        <v>2</v>
      </c>
      <c r="E20" s="79" t="s">
        <v>2</v>
      </c>
      <c r="F20" s="79" t="s">
        <v>2</v>
      </c>
      <c r="G20" s="79" t="s">
        <v>2</v>
      </c>
      <c r="H20" s="79" t="s">
        <v>2</v>
      </c>
      <c r="I20" s="79" t="s">
        <v>2</v>
      </c>
      <c r="J20" s="79" t="s">
        <v>2</v>
      </c>
      <c r="K20" s="79" t="s">
        <v>2</v>
      </c>
      <c r="L20" s="79" t="s">
        <v>2</v>
      </c>
      <c r="M20" s="79" t="s">
        <v>2</v>
      </c>
      <c r="N20" s="79" t="s">
        <v>2</v>
      </c>
      <c r="O20" s="79" t="s">
        <v>2</v>
      </c>
      <c r="P20" s="79" t="s">
        <v>2</v>
      </c>
      <c r="Q20" s="79" t="s">
        <v>2</v>
      </c>
      <c r="R20" s="79" t="s">
        <v>2</v>
      </c>
      <c r="S20" s="79" t="s">
        <v>2</v>
      </c>
      <c r="T20" s="79" t="s">
        <v>2</v>
      </c>
      <c r="U20" s="79" t="s">
        <v>2</v>
      </c>
      <c r="V20" s="79" t="s">
        <v>2</v>
      </c>
      <c r="W20" s="79" t="s">
        <v>2</v>
      </c>
    </row>
    <row r="21" spans="1:23" x14ac:dyDescent="0.25">
      <c r="A21" s="4">
        <v>19</v>
      </c>
      <c r="B21" s="74" t="s">
        <v>393</v>
      </c>
      <c r="C21" s="277" t="str">
        <f t="shared" si="0"/>
        <v>IS</v>
      </c>
      <c r="D21" s="79" t="s">
        <v>2</v>
      </c>
      <c r="E21" s="79" t="s">
        <v>2</v>
      </c>
      <c r="F21" s="79" t="s">
        <v>2</v>
      </c>
      <c r="G21" s="79" t="s">
        <v>2</v>
      </c>
      <c r="H21" s="79" t="s">
        <v>2</v>
      </c>
      <c r="I21" s="79" t="s">
        <v>2</v>
      </c>
      <c r="J21" s="79" t="s">
        <v>2</v>
      </c>
      <c r="K21" s="79" t="s">
        <v>2</v>
      </c>
      <c r="L21" s="79" t="s">
        <v>2</v>
      </c>
      <c r="M21" s="79" t="s">
        <v>2</v>
      </c>
      <c r="N21" s="79" t="s">
        <v>2</v>
      </c>
      <c r="O21" s="79" t="s">
        <v>2</v>
      </c>
      <c r="P21" s="79" t="s">
        <v>2</v>
      </c>
      <c r="Q21" s="79" t="s">
        <v>2</v>
      </c>
      <c r="R21" s="79" t="s">
        <v>2</v>
      </c>
      <c r="S21" s="79" t="s">
        <v>2</v>
      </c>
      <c r="T21" s="79" t="s">
        <v>2</v>
      </c>
      <c r="U21" s="79" t="s">
        <v>2</v>
      </c>
      <c r="V21" s="79" t="s">
        <v>2</v>
      </c>
      <c r="W21" s="79" t="s">
        <v>2</v>
      </c>
    </row>
    <row r="22" spans="1:23" x14ac:dyDescent="0.25">
      <c r="A22" s="4">
        <v>20</v>
      </c>
      <c r="B22" s="75" t="s">
        <v>378</v>
      </c>
      <c r="C22" s="277" t="str">
        <f t="shared" si="0"/>
        <v>IS</v>
      </c>
      <c r="D22" s="79" t="s">
        <v>2</v>
      </c>
      <c r="E22" s="79" t="s">
        <v>2</v>
      </c>
      <c r="F22" s="79" t="s">
        <v>2</v>
      </c>
      <c r="G22" s="79" t="s">
        <v>2</v>
      </c>
      <c r="H22" s="79" t="s">
        <v>2</v>
      </c>
      <c r="I22" s="79" t="s">
        <v>2</v>
      </c>
      <c r="J22" s="79" t="s">
        <v>2</v>
      </c>
      <c r="K22" s="79" t="s">
        <v>2</v>
      </c>
      <c r="L22" s="79" t="s">
        <v>2</v>
      </c>
      <c r="M22" s="79" t="s">
        <v>2</v>
      </c>
      <c r="N22" s="79" t="s">
        <v>2</v>
      </c>
      <c r="O22" s="79" t="s">
        <v>2</v>
      </c>
      <c r="P22" s="79" t="s">
        <v>2</v>
      </c>
      <c r="Q22" s="79" t="s">
        <v>2</v>
      </c>
      <c r="R22" s="79" t="s">
        <v>2</v>
      </c>
      <c r="S22" s="79" t="s">
        <v>2</v>
      </c>
      <c r="T22" s="79" t="s">
        <v>2</v>
      </c>
      <c r="U22" s="79" t="s">
        <v>2</v>
      </c>
      <c r="V22" s="79" t="s">
        <v>2</v>
      </c>
      <c r="W22" s="79" t="s">
        <v>2</v>
      </c>
    </row>
    <row r="23" spans="1:23" x14ac:dyDescent="0.25">
      <c r="A23" s="4">
        <v>21</v>
      </c>
      <c r="B23" s="75" t="s">
        <v>397</v>
      </c>
      <c r="C23" s="277" t="str">
        <f t="shared" si="0"/>
        <v>IS</v>
      </c>
      <c r="D23" s="79" t="s">
        <v>2</v>
      </c>
      <c r="E23" s="79" t="s">
        <v>2</v>
      </c>
      <c r="F23" s="79" t="s">
        <v>2</v>
      </c>
      <c r="G23" s="79" t="s">
        <v>2</v>
      </c>
      <c r="H23" s="79" t="s">
        <v>2</v>
      </c>
      <c r="I23" s="79" t="s">
        <v>2</v>
      </c>
      <c r="J23" s="79" t="s">
        <v>2</v>
      </c>
      <c r="K23" s="79" t="s">
        <v>2</v>
      </c>
      <c r="L23" s="79" t="s">
        <v>2</v>
      </c>
      <c r="M23" s="79" t="s">
        <v>2</v>
      </c>
      <c r="N23" s="79" t="s">
        <v>2</v>
      </c>
      <c r="O23" s="79" t="s">
        <v>2</v>
      </c>
      <c r="P23" s="79" t="s">
        <v>2</v>
      </c>
      <c r="Q23" s="79" t="s">
        <v>2</v>
      </c>
      <c r="R23" s="79" t="s">
        <v>2</v>
      </c>
      <c r="S23" s="79" t="s">
        <v>2</v>
      </c>
      <c r="T23" s="79" t="s">
        <v>2</v>
      </c>
      <c r="U23" s="79" t="s">
        <v>2</v>
      </c>
      <c r="V23" s="79" t="s">
        <v>2</v>
      </c>
      <c r="W23" s="79" t="s">
        <v>2</v>
      </c>
    </row>
    <row r="24" spans="1:23" x14ac:dyDescent="0.25">
      <c r="A24" s="4">
        <v>22</v>
      </c>
      <c r="B24" s="75" t="s">
        <v>398</v>
      </c>
      <c r="C24" s="277" t="str">
        <f t="shared" si="0"/>
        <v>IS</v>
      </c>
      <c r="D24" s="79" t="s">
        <v>2</v>
      </c>
      <c r="E24" s="79" t="s">
        <v>2</v>
      </c>
      <c r="F24" s="79" t="s">
        <v>2</v>
      </c>
      <c r="G24" s="79" t="s">
        <v>2</v>
      </c>
      <c r="H24" s="79" t="s">
        <v>2</v>
      </c>
      <c r="I24" s="79" t="s">
        <v>2</v>
      </c>
      <c r="J24" s="79" t="s">
        <v>2</v>
      </c>
      <c r="K24" s="79" t="s">
        <v>2</v>
      </c>
      <c r="L24" s="79" t="s">
        <v>2</v>
      </c>
      <c r="M24" s="79" t="s">
        <v>2</v>
      </c>
      <c r="N24" s="79" t="s">
        <v>2</v>
      </c>
      <c r="O24" s="79" t="s">
        <v>2</v>
      </c>
      <c r="P24" s="79" t="s">
        <v>2</v>
      </c>
      <c r="Q24" s="79" t="s">
        <v>2</v>
      </c>
      <c r="R24" s="79" t="s">
        <v>2</v>
      </c>
      <c r="S24" s="79" t="s">
        <v>2</v>
      </c>
      <c r="T24" s="79" t="s">
        <v>2</v>
      </c>
      <c r="U24" s="79" t="s">
        <v>2</v>
      </c>
      <c r="V24" s="79" t="s">
        <v>2</v>
      </c>
      <c r="W24" s="79" t="s">
        <v>2</v>
      </c>
    </row>
    <row r="25" spans="1:23" x14ac:dyDescent="0.25">
      <c r="A25" s="4">
        <v>23</v>
      </c>
      <c r="B25" s="75" t="s">
        <v>399</v>
      </c>
      <c r="C25" s="277" t="str">
        <f t="shared" si="0"/>
        <v>IS</v>
      </c>
      <c r="D25" s="79" t="s">
        <v>2</v>
      </c>
      <c r="E25" s="79" t="s">
        <v>2</v>
      </c>
      <c r="F25" s="79" t="s">
        <v>2</v>
      </c>
      <c r="G25" s="79" t="s">
        <v>2</v>
      </c>
      <c r="H25" s="79" t="s">
        <v>2</v>
      </c>
      <c r="I25" s="79" t="s">
        <v>2</v>
      </c>
      <c r="J25" s="79" t="s">
        <v>2</v>
      </c>
      <c r="K25" s="79" t="s">
        <v>2</v>
      </c>
      <c r="L25" s="79" t="s">
        <v>2</v>
      </c>
      <c r="M25" s="79" t="s">
        <v>2</v>
      </c>
      <c r="N25" s="79" t="s">
        <v>2</v>
      </c>
      <c r="O25" s="79" t="s">
        <v>2</v>
      </c>
      <c r="P25" s="79" t="s">
        <v>2</v>
      </c>
      <c r="Q25" s="79" t="s">
        <v>2</v>
      </c>
      <c r="R25" s="79" t="s">
        <v>2</v>
      </c>
      <c r="S25" s="79" t="s">
        <v>2</v>
      </c>
      <c r="T25" s="79" t="s">
        <v>2</v>
      </c>
      <c r="U25" s="79" t="s">
        <v>2</v>
      </c>
      <c r="V25" s="79" t="s">
        <v>2</v>
      </c>
      <c r="W25" s="79" t="s">
        <v>2</v>
      </c>
    </row>
    <row r="26" spans="1:23" x14ac:dyDescent="0.25">
      <c r="A26" s="4">
        <v>24</v>
      </c>
      <c r="B26" s="75" t="s">
        <v>400</v>
      </c>
      <c r="C26" s="277" t="str">
        <f t="shared" si="0"/>
        <v>IS</v>
      </c>
      <c r="D26" s="79" t="s">
        <v>2</v>
      </c>
      <c r="E26" s="79" t="s">
        <v>2</v>
      </c>
      <c r="F26" s="79" t="s">
        <v>2</v>
      </c>
      <c r="G26" s="79" t="s">
        <v>2</v>
      </c>
      <c r="H26" s="79" t="s">
        <v>2</v>
      </c>
      <c r="I26" s="79" t="s">
        <v>2</v>
      </c>
      <c r="J26" s="79" t="s">
        <v>2</v>
      </c>
      <c r="K26" s="79" t="s">
        <v>2</v>
      </c>
      <c r="L26" s="79" t="s">
        <v>2</v>
      </c>
      <c r="M26" s="79" t="s">
        <v>2</v>
      </c>
      <c r="N26" s="79" t="s">
        <v>2</v>
      </c>
      <c r="O26" s="79" t="s">
        <v>2</v>
      </c>
      <c r="P26" s="79" t="s">
        <v>2</v>
      </c>
      <c r="Q26" s="79" t="s">
        <v>2</v>
      </c>
      <c r="R26" s="79" t="s">
        <v>2</v>
      </c>
      <c r="S26" s="79" t="s">
        <v>2</v>
      </c>
      <c r="T26" s="79" t="s">
        <v>2</v>
      </c>
      <c r="U26" s="79" t="s">
        <v>2</v>
      </c>
      <c r="V26" s="79" t="s">
        <v>2</v>
      </c>
      <c r="W26" s="79" t="s">
        <v>2</v>
      </c>
    </row>
    <row r="27" spans="1:23" x14ac:dyDescent="0.25">
      <c r="A27" s="4">
        <v>25</v>
      </c>
      <c r="B27" s="75" t="s">
        <v>401</v>
      </c>
      <c r="C27" s="277" t="str">
        <f t="shared" si="0"/>
        <v>IS</v>
      </c>
      <c r="D27" s="79" t="s">
        <v>2</v>
      </c>
      <c r="E27" s="79" t="s">
        <v>2</v>
      </c>
      <c r="F27" s="79" t="s">
        <v>2</v>
      </c>
      <c r="G27" s="79" t="s">
        <v>2</v>
      </c>
      <c r="H27" s="79" t="s">
        <v>2</v>
      </c>
      <c r="I27" s="79" t="s">
        <v>2</v>
      </c>
      <c r="J27" s="79" t="s">
        <v>2</v>
      </c>
      <c r="K27" s="79" t="s">
        <v>2</v>
      </c>
      <c r="L27" s="79" t="s">
        <v>2</v>
      </c>
      <c r="M27" s="79" t="s">
        <v>2</v>
      </c>
      <c r="N27" s="79" t="s">
        <v>2</v>
      </c>
      <c r="O27" s="79" t="s">
        <v>2</v>
      </c>
      <c r="P27" s="79" t="s">
        <v>2</v>
      </c>
      <c r="Q27" s="79" t="s">
        <v>2</v>
      </c>
      <c r="R27" s="79" t="s">
        <v>2</v>
      </c>
      <c r="S27" s="79" t="s">
        <v>2</v>
      </c>
      <c r="T27" s="79" t="s">
        <v>2</v>
      </c>
      <c r="U27" s="79" t="s">
        <v>2</v>
      </c>
      <c r="V27" s="79" t="s">
        <v>2</v>
      </c>
      <c r="W27" s="79" t="s">
        <v>2</v>
      </c>
    </row>
    <row r="28" spans="1:23" x14ac:dyDescent="0.25">
      <c r="B28" s="50"/>
    </row>
    <row r="29" spans="1:23" x14ac:dyDescent="0.25">
      <c r="B29" s="50"/>
    </row>
    <row r="30" spans="1:23" x14ac:dyDescent="0.25">
      <c r="B30" s="50"/>
    </row>
    <row r="31" spans="1:23" x14ac:dyDescent="0.25">
      <c r="B31" s="50"/>
    </row>
    <row r="32" spans="1:23" x14ac:dyDescent="0.25">
      <c r="B32" s="50"/>
    </row>
    <row r="33" spans="2:2" x14ac:dyDescent="0.25">
      <c r="B33" s="50"/>
    </row>
    <row r="34" spans="2:2" x14ac:dyDescent="0.25">
      <c r="B34" s="50"/>
    </row>
    <row r="35" spans="2:2" x14ac:dyDescent="0.25">
      <c r="B35" s="50"/>
    </row>
    <row r="36" spans="2:2" x14ac:dyDescent="0.25">
      <c r="B36" s="50"/>
    </row>
    <row r="37" spans="2:2" x14ac:dyDescent="0.25">
      <c r="B37" s="50"/>
    </row>
    <row r="38" spans="2:2" x14ac:dyDescent="0.25">
      <c r="B38" s="50"/>
    </row>
    <row r="39" spans="2:2" x14ac:dyDescent="0.25">
      <c r="B39" s="50"/>
    </row>
    <row r="40" spans="2:2" x14ac:dyDescent="0.25">
      <c r="B40" s="50"/>
    </row>
    <row r="41" spans="2:2" x14ac:dyDescent="0.25">
      <c r="B41" s="50"/>
    </row>
    <row r="42" spans="2:2" x14ac:dyDescent="0.25">
      <c r="B42" s="50"/>
    </row>
    <row r="43" spans="2:2" x14ac:dyDescent="0.25">
      <c r="B43" s="50"/>
    </row>
    <row r="44" spans="2:2" x14ac:dyDescent="0.25">
      <c r="B44" s="50"/>
    </row>
    <row r="45" spans="2:2" x14ac:dyDescent="0.25">
      <c r="B45" s="50"/>
    </row>
    <row r="46" spans="2:2" x14ac:dyDescent="0.25">
      <c r="B46" s="50"/>
    </row>
    <row r="47" spans="2:2" x14ac:dyDescent="0.25">
      <c r="B47" s="50"/>
    </row>
    <row r="48" spans="2:2" x14ac:dyDescent="0.25">
      <c r="B48" s="50"/>
    </row>
    <row r="49" spans="1:23" x14ac:dyDescent="0.25">
      <c r="B49" s="50"/>
    </row>
    <row r="50" spans="1:23" x14ac:dyDescent="0.25">
      <c r="B50" s="50"/>
    </row>
    <row r="51" spans="1:23" ht="16.5" customHeight="1" x14ac:dyDescent="0.25">
      <c r="B51" s="50"/>
    </row>
    <row r="52" spans="1:23" ht="16.5" hidden="1" customHeight="1" x14ac:dyDescent="0.25">
      <c r="B52" s="50"/>
    </row>
    <row r="53" spans="1:23" hidden="1" x14ac:dyDescent="0.25">
      <c r="B53" s="50"/>
    </row>
    <row r="54" spans="1:23" hidden="1" x14ac:dyDescent="0.25">
      <c r="A54">
        <v>1</v>
      </c>
      <c r="C54" s="49" t="b">
        <f>IF(OR(D3="IS",E3="IS",F3="IS",G3="IS",H3="IS",I3="IS",J3="IS",K3="IS",L3="IS",M3="IS",N3="IS",O3="IS",P3="IS",Q3="IS",R3="IS",S3="IS",T3="IS",U3="IS",V3="IS",W3="IS"),FALSE,TRUE)</f>
        <v>1</v>
      </c>
      <c r="D54" s="49" t="b">
        <f t="shared" ref="D54:W55" si="1">IF(D3="IS",TRUE,FALSE)</f>
        <v>0</v>
      </c>
      <c r="E54" s="49" t="b">
        <f t="shared" si="1"/>
        <v>0</v>
      </c>
      <c r="F54" s="49" t="b">
        <f t="shared" si="1"/>
        <v>0</v>
      </c>
      <c r="G54" s="49" t="b">
        <f t="shared" si="1"/>
        <v>0</v>
      </c>
      <c r="H54" s="49" t="b">
        <f t="shared" si="1"/>
        <v>0</v>
      </c>
      <c r="I54" s="49" t="b">
        <f t="shared" si="1"/>
        <v>0</v>
      </c>
      <c r="J54" s="49" t="b">
        <f t="shared" si="1"/>
        <v>0</v>
      </c>
      <c r="K54" s="49" t="b">
        <f t="shared" si="1"/>
        <v>0</v>
      </c>
      <c r="L54" s="49" t="b">
        <f t="shared" si="1"/>
        <v>0</v>
      </c>
      <c r="M54" s="49" t="b">
        <f t="shared" si="1"/>
        <v>0</v>
      </c>
      <c r="N54" s="49" t="b">
        <f t="shared" si="1"/>
        <v>0</v>
      </c>
      <c r="O54" s="49" t="b">
        <f t="shared" si="1"/>
        <v>0</v>
      </c>
      <c r="P54" s="49" t="b">
        <f t="shared" si="1"/>
        <v>0</v>
      </c>
      <c r="Q54" s="49" t="b">
        <f t="shared" si="1"/>
        <v>0</v>
      </c>
      <c r="R54" s="49" t="b">
        <f t="shared" si="1"/>
        <v>0</v>
      </c>
      <c r="S54" s="49" t="b">
        <f t="shared" si="1"/>
        <v>0</v>
      </c>
      <c r="T54" s="49" t="b">
        <f t="shared" si="1"/>
        <v>0</v>
      </c>
      <c r="U54" s="49" t="b">
        <f t="shared" si="1"/>
        <v>0</v>
      </c>
      <c r="V54" s="49" t="b">
        <f t="shared" si="1"/>
        <v>0</v>
      </c>
      <c r="W54" s="49" t="b">
        <f t="shared" si="1"/>
        <v>0</v>
      </c>
    </row>
    <row r="55" spans="1:23" hidden="1" x14ac:dyDescent="0.25">
      <c r="A55">
        <v>2</v>
      </c>
      <c r="C55" s="49" t="b">
        <f>IF(OR(D4="IS",E4="IS",F4="IS",G4="IS",H4="IS",I4="IS",J4="IS",K4="IS",L4="IS",M4="IS",N4="IS",O4="IS",P4="IS",Q4="IS",R4="IS",S4="IS",T4="IS",U4="IS",V4="IS",W4="IS"),FALSE,IF($C$1&lt;2,FALSE,TRUE))</f>
        <v>1</v>
      </c>
      <c r="D55" s="49" t="b">
        <f t="shared" si="1"/>
        <v>0</v>
      </c>
      <c r="E55" s="49" t="b">
        <f t="shared" si="1"/>
        <v>0</v>
      </c>
      <c r="F55" s="49" t="b">
        <f t="shared" si="1"/>
        <v>0</v>
      </c>
      <c r="G55" s="49" t="b">
        <f t="shared" si="1"/>
        <v>0</v>
      </c>
      <c r="H55" s="49" t="b">
        <f t="shared" si="1"/>
        <v>0</v>
      </c>
      <c r="I55" s="49" t="b">
        <f t="shared" si="1"/>
        <v>0</v>
      </c>
      <c r="J55" s="49" t="b">
        <f t="shared" si="1"/>
        <v>0</v>
      </c>
      <c r="K55" s="49" t="b">
        <f t="shared" si="1"/>
        <v>0</v>
      </c>
      <c r="L55" s="49" t="b">
        <f t="shared" si="1"/>
        <v>0</v>
      </c>
      <c r="M55" s="49" t="b">
        <f t="shared" si="1"/>
        <v>0</v>
      </c>
      <c r="N55" s="49" t="b">
        <f t="shared" si="1"/>
        <v>0</v>
      </c>
      <c r="O55" s="49" t="b">
        <f t="shared" si="1"/>
        <v>0</v>
      </c>
      <c r="P55" s="49" t="b">
        <f t="shared" si="1"/>
        <v>0</v>
      </c>
      <c r="Q55" s="49" t="b">
        <f t="shared" si="1"/>
        <v>0</v>
      </c>
      <c r="R55" s="49" t="b">
        <f t="shared" si="1"/>
        <v>0</v>
      </c>
      <c r="S55" s="49" t="b">
        <f t="shared" si="1"/>
        <v>0</v>
      </c>
      <c r="T55" s="49" t="b">
        <f t="shared" si="1"/>
        <v>0</v>
      </c>
      <c r="U55" s="49" t="b">
        <f t="shared" si="1"/>
        <v>0</v>
      </c>
      <c r="V55" s="49" t="b">
        <f t="shared" si="1"/>
        <v>0</v>
      </c>
      <c r="W55" s="49" t="b">
        <f t="shared" si="1"/>
        <v>0</v>
      </c>
    </row>
    <row r="56" spans="1:23" hidden="1" x14ac:dyDescent="0.25">
      <c r="A56">
        <v>3</v>
      </c>
      <c r="C56" s="49" t="b">
        <f>IF(OR(D5="IS",E5="IS",F5="IS",G5="IS",H5="IS",I5="IS",J5="IS",K5="IS",L5="IS",M5="IS",N5="IS",O5="IS",P5="IS",Q5="IS",R5="IS",S5="IS",T5="IS",U5="IS",V5="IS",W5="IS"),FALSE,IF($C$1&lt;3,FALSE,TRUE))</f>
        <v>1</v>
      </c>
      <c r="D56" s="49" t="b">
        <f t="shared" ref="D56:W56" si="2">IF(D5="IS",TRUE,FALSE)</f>
        <v>0</v>
      </c>
      <c r="E56" s="49" t="b">
        <f t="shared" si="2"/>
        <v>0</v>
      </c>
      <c r="F56" s="49" t="b">
        <f t="shared" si="2"/>
        <v>0</v>
      </c>
      <c r="G56" s="49" t="b">
        <f t="shared" si="2"/>
        <v>0</v>
      </c>
      <c r="H56" s="49" t="b">
        <f t="shared" si="2"/>
        <v>0</v>
      </c>
      <c r="I56" s="49" t="b">
        <f t="shared" si="2"/>
        <v>0</v>
      </c>
      <c r="J56" s="49" t="b">
        <f t="shared" si="2"/>
        <v>0</v>
      </c>
      <c r="K56" s="49" t="b">
        <f t="shared" si="2"/>
        <v>0</v>
      </c>
      <c r="L56" s="49" t="b">
        <f t="shared" si="2"/>
        <v>0</v>
      </c>
      <c r="M56" s="49" t="b">
        <f t="shared" si="2"/>
        <v>0</v>
      </c>
      <c r="N56" s="49" t="b">
        <f t="shared" si="2"/>
        <v>0</v>
      </c>
      <c r="O56" s="49" t="b">
        <f t="shared" si="2"/>
        <v>0</v>
      </c>
      <c r="P56" s="49" t="b">
        <f t="shared" si="2"/>
        <v>0</v>
      </c>
      <c r="Q56" s="49" t="b">
        <f t="shared" si="2"/>
        <v>0</v>
      </c>
      <c r="R56" s="49" t="b">
        <f t="shared" si="2"/>
        <v>0</v>
      </c>
      <c r="S56" s="49" t="b">
        <f t="shared" si="2"/>
        <v>0</v>
      </c>
      <c r="T56" s="49" t="b">
        <f t="shared" si="2"/>
        <v>0</v>
      </c>
      <c r="U56" s="49" t="b">
        <f t="shared" si="2"/>
        <v>0</v>
      </c>
      <c r="V56" s="49" t="b">
        <f t="shared" si="2"/>
        <v>0</v>
      </c>
      <c r="W56" s="49" t="b">
        <f t="shared" si="2"/>
        <v>0</v>
      </c>
    </row>
    <row r="57" spans="1:23" hidden="1" x14ac:dyDescent="0.25">
      <c r="A57">
        <v>4</v>
      </c>
      <c r="C57" s="49" t="b">
        <f>IF(OR(D6="IS",E6="IS",F6="IS",G6="IS",H6="IS",I6="IS",J6="IS",K6="IS",L6="IS",M6="IS",N6="IS",O6="IS",P6="IS",Q6="IS",R6="IS",S6="IS",T6="IS",U6="IS",V6="IS",W6="IS"),FALSE,IF($C$1&lt;4,FALSE,TRUE))</f>
        <v>1</v>
      </c>
      <c r="D57" s="49" t="b">
        <f t="shared" ref="D57:W57" si="3">IF(D6="IS",TRUE,FALSE)</f>
        <v>0</v>
      </c>
      <c r="E57" s="49" t="b">
        <f t="shared" si="3"/>
        <v>0</v>
      </c>
      <c r="F57" s="49" t="b">
        <f t="shared" si="3"/>
        <v>0</v>
      </c>
      <c r="G57" s="49" t="b">
        <f t="shared" si="3"/>
        <v>0</v>
      </c>
      <c r="H57" s="49" t="b">
        <f t="shared" si="3"/>
        <v>0</v>
      </c>
      <c r="I57" s="49" t="b">
        <f t="shared" si="3"/>
        <v>0</v>
      </c>
      <c r="J57" s="49" t="b">
        <f t="shared" si="3"/>
        <v>0</v>
      </c>
      <c r="K57" s="49" t="b">
        <f t="shared" si="3"/>
        <v>0</v>
      </c>
      <c r="L57" s="49" t="b">
        <f t="shared" si="3"/>
        <v>0</v>
      </c>
      <c r="M57" s="49" t="b">
        <f t="shared" si="3"/>
        <v>0</v>
      </c>
      <c r="N57" s="49" t="b">
        <f t="shared" si="3"/>
        <v>0</v>
      </c>
      <c r="O57" s="49" t="b">
        <f t="shared" si="3"/>
        <v>0</v>
      </c>
      <c r="P57" s="49" t="b">
        <f t="shared" si="3"/>
        <v>0</v>
      </c>
      <c r="Q57" s="49" t="b">
        <f t="shared" si="3"/>
        <v>0</v>
      </c>
      <c r="R57" s="49" t="b">
        <f t="shared" si="3"/>
        <v>0</v>
      </c>
      <c r="S57" s="49" t="b">
        <f t="shared" si="3"/>
        <v>0</v>
      </c>
      <c r="T57" s="49" t="b">
        <f t="shared" si="3"/>
        <v>0</v>
      </c>
      <c r="U57" s="49" t="b">
        <f t="shared" si="3"/>
        <v>0</v>
      </c>
      <c r="V57" s="49" t="b">
        <f t="shared" si="3"/>
        <v>0</v>
      </c>
      <c r="W57" s="49" t="b">
        <f t="shared" si="3"/>
        <v>0</v>
      </c>
    </row>
    <row r="58" spans="1:23" hidden="1" x14ac:dyDescent="0.25">
      <c r="A58">
        <v>5</v>
      </c>
      <c r="C58" s="49" t="b">
        <f>IF(OR(D7="IS",E7="IS",F7="IS",G7="IS",H7="IS",I7="IS",J7="IS",K7="IS",L7="IS",M7="IS",N7="IS",O7="IS",P7="IS",Q7="IS",R7="IS",S7="IS",T7="IS",U7="IS",V7="IS",W7="IS"),FALSE,IF($C$1&lt;5,FALSE,TRUE))</f>
        <v>1</v>
      </c>
      <c r="D58" s="49" t="b">
        <f t="shared" ref="D58:W58" si="4">IF(D7="IS",TRUE,FALSE)</f>
        <v>0</v>
      </c>
      <c r="E58" s="49" t="b">
        <f t="shared" si="4"/>
        <v>0</v>
      </c>
      <c r="F58" s="49" t="b">
        <f t="shared" si="4"/>
        <v>0</v>
      </c>
      <c r="G58" s="49" t="b">
        <f t="shared" si="4"/>
        <v>0</v>
      </c>
      <c r="H58" s="49" t="b">
        <f t="shared" si="4"/>
        <v>0</v>
      </c>
      <c r="I58" s="49" t="b">
        <f t="shared" si="4"/>
        <v>0</v>
      </c>
      <c r="J58" s="49" t="b">
        <f t="shared" si="4"/>
        <v>0</v>
      </c>
      <c r="K58" s="49" t="b">
        <f t="shared" si="4"/>
        <v>0</v>
      </c>
      <c r="L58" s="49" t="b">
        <f t="shared" si="4"/>
        <v>0</v>
      </c>
      <c r="M58" s="49" t="b">
        <f t="shared" si="4"/>
        <v>0</v>
      </c>
      <c r="N58" s="49" t="b">
        <f t="shared" si="4"/>
        <v>0</v>
      </c>
      <c r="O58" s="49" t="b">
        <f t="shared" si="4"/>
        <v>0</v>
      </c>
      <c r="P58" s="49" t="b">
        <f t="shared" si="4"/>
        <v>0</v>
      </c>
      <c r="Q58" s="49" t="b">
        <f t="shared" si="4"/>
        <v>0</v>
      </c>
      <c r="R58" s="49" t="b">
        <f t="shared" si="4"/>
        <v>0</v>
      </c>
      <c r="S58" s="49" t="b">
        <f t="shared" si="4"/>
        <v>0</v>
      </c>
      <c r="T58" s="49" t="b">
        <f t="shared" si="4"/>
        <v>0</v>
      </c>
      <c r="U58" s="49" t="b">
        <f t="shared" si="4"/>
        <v>0</v>
      </c>
      <c r="V58" s="49" t="b">
        <f t="shared" si="4"/>
        <v>0</v>
      </c>
      <c r="W58" s="49" t="b">
        <f t="shared" si="4"/>
        <v>0</v>
      </c>
    </row>
    <row r="59" spans="1:23" hidden="1" x14ac:dyDescent="0.25">
      <c r="A59">
        <v>6</v>
      </c>
      <c r="C59" s="49" t="b">
        <f>IF(OR(D8="IS",E8="IS",F8="IS",G8="IS",H8="IS",I8="IS",J8="IS",K8="IS",L8="IS",M8="IS",N8="IS",O8="IS",P8="IS",Q8="IS",R8="IS",S8="IS",T8="IS",U8="IS",V8="IS",W8="IS"),FALSE,IF($C$1&lt;6,FALSE,TRUE))</f>
        <v>1</v>
      </c>
      <c r="D59" s="49" t="b">
        <f t="shared" ref="D59:W59" si="5">IF(D8="IS",TRUE,FALSE)</f>
        <v>0</v>
      </c>
      <c r="E59" s="49" t="b">
        <f t="shared" si="5"/>
        <v>0</v>
      </c>
      <c r="F59" s="49" t="b">
        <f t="shared" si="5"/>
        <v>0</v>
      </c>
      <c r="G59" s="49" t="b">
        <f t="shared" si="5"/>
        <v>0</v>
      </c>
      <c r="H59" s="49" t="b">
        <f t="shared" si="5"/>
        <v>0</v>
      </c>
      <c r="I59" s="49" t="b">
        <f t="shared" si="5"/>
        <v>0</v>
      </c>
      <c r="J59" s="49" t="b">
        <f t="shared" si="5"/>
        <v>0</v>
      </c>
      <c r="K59" s="49" t="b">
        <f t="shared" si="5"/>
        <v>0</v>
      </c>
      <c r="L59" s="49" t="b">
        <f t="shared" si="5"/>
        <v>0</v>
      </c>
      <c r="M59" s="49" t="b">
        <f t="shared" si="5"/>
        <v>0</v>
      </c>
      <c r="N59" s="49" t="b">
        <f t="shared" si="5"/>
        <v>0</v>
      </c>
      <c r="O59" s="49" t="b">
        <f t="shared" si="5"/>
        <v>0</v>
      </c>
      <c r="P59" s="49" t="b">
        <f t="shared" si="5"/>
        <v>0</v>
      </c>
      <c r="Q59" s="49" t="b">
        <f t="shared" si="5"/>
        <v>0</v>
      </c>
      <c r="R59" s="49" t="b">
        <f t="shared" si="5"/>
        <v>0</v>
      </c>
      <c r="S59" s="49" t="b">
        <f t="shared" si="5"/>
        <v>0</v>
      </c>
      <c r="T59" s="49" t="b">
        <f t="shared" si="5"/>
        <v>0</v>
      </c>
      <c r="U59" s="49" t="b">
        <f t="shared" si="5"/>
        <v>0</v>
      </c>
      <c r="V59" s="49" t="b">
        <f t="shared" si="5"/>
        <v>0</v>
      </c>
      <c r="W59" s="49" t="b">
        <f t="shared" si="5"/>
        <v>0</v>
      </c>
    </row>
    <row r="60" spans="1:23" hidden="1" x14ac:dyDescent="0.25">
      <c r="A60">
        <v>7</v>
      </c>
      <c r="C60" s="49" t="b">
        <f>IF(OR(D9="IS",E9="IS",F9="IS",G9="IS",H9="IS",I9="IS",J9="IS",K9="IS",L9="IS",M9="IS",N9="IS",O9="IS",P9="IS",Q9="IS",R9="IS",S9="IS",T9="IS",U9="IS",V9="IS",W9="IS"),FALSE,IF($C$1&lt;7,FALSE,TRUE))</f>
        <v>1</v>
      </c>
      <c r="D60" s="49" t="b">
        <f t="shared" ref="D60:W60" si="6">IF(D9="IS",TRUE,FALSE)</f>
        <v>0</v>
      </c>
      <c r="E60" s="49" t="b">
        <f t="shared" si="6"/>
        <v>0</v>
      </c>
      <c r="F60" s="49" t="b">
        <f t="shared" si="6"/>
        <v>0</v>
      </c>
      <c r="G60" s="49" t="b">
        <f t="shared" si="6"/>
        <v>0</v>
      </c>
      <c r="H60" s="49" t="b">
        <f t="shared" si="6"/>
        <v>0</v>
      </c>
      <c r="I60" s="49" t="b">
        <f t="shared" si="6"/>
        <v>0</v>
      </c>
      <c r="J60" s="49" t="b">
        <f t="shared" si="6"/>
        <v>0</v>
      </c>
      <c r="K60" s="49" t="b">
        <f t="shared" si="6"/>
        <v>0</v>
      </c>
      <c r="L60" s="49" t="b">
        <f t="shared" si="6"/>
        <v>0</v>
      </c>
      <c r="M60" s="49" t="b">
        <f t="shared" si="6"/>
        <v>0</v>
      </c>
      <c r="N60" s="49" t="b">
        <f t="shared" si="6"/>
        <v>0</v>
      </c>
      <c r="O60" s="49" t="b">
        <f t="shared" si="6"/>
        <v>0</v>
      </c>
      <c r="P60" s="49" t="b">
        <f t="shared" si="6"/>
        <v>0</v>
      </c>
      <c r="Q60" s="49" t="b">
        <f t="shared" si="6"/>
        <v>0</v>
      </c>
      <c r="R60" s="49" t="b">
        <f t="shared" si="6"/>
        <v>0</v>
      </c>
      <c r="S60" s="49" t="b">
        <f t="shared" si="6"/>
        <v>0</v>
      </c>
      <c r="T60" s="49" t="b">
        <f t="shared" si="6"/>
        <v>0</v>
      </c>
      <c r="U60" s="49" t="b">
        <f t="shared" si="6"/>
        <v>0</v>
      </c>
      <c r="V60" s="49" t="b">
        <f t="shared" si="6"/>
        <v>0</v>
      </c>
      <c r="W60" s="49" t="b">
        <f t="shared" si="6"/>
        <v>0</v>
      </c>
    </row>
    <row r="61" spans="1:23" hidden="1" x14ac:dyDescent="0.25">
      <c r="A61">
        <v>8</v>
      </c>
      <c r="C61" s="49" t="b">
        <f>IF(OR(D10="IS",E10="IS",F10="IS",G10="IS",H10="IS",I10="IS",J10="IS",K10="IS",L10="IS",M10="IS",N10="IS",O10="IS",P10="IS",Q10="IS",R10="IS",S10="IS",T10="IS",U10="IS",V10="IS",W10="IS"),FALSE,IF($C$1&lt;8,FALSE,TRUE))</f>
        <v>1</v>
      </c>
      <c r="D61" s="49" t="b">
        <f t="shared" ref="D61:W61" si="7">IF(D10="IS",TRUE,FALSE)</f>
        <v>0</v>
      </c>
      <c r="E61" s="49" t="b">
        <f t="shared" si="7"/>
        <v>0</v>
      </c>
      <c r="F61" s="49" t="b">
        <f t="shared" si="7"/>
        <v>0</v>
      </c>
      <c r="G61" s="49" t="b">
        <f t="shared" si="7"/>
        <v>0</v>
      </c>
      <c r="H61" s="49" t="b">
        <f t="shared" si="7"/>
        <v>0</v>
      </c>
      <c r="I61" s="49" t="b">
        <f t="shared" si="7"/>
        <v>0</v>
      </c>
      <c r="J61" s="49" t="b">
        <f t="shared" si="7"/>
        <v>0</v>
      </c>
      <c r="K61" s="49" t="b">
        <f t="shared" si="7"/>
        <v>0</v>
      </c>
      <c r="L61" s="49" t="b">
        <f t="shared" si="7"/>
        <v>0</v>
      </c>
      <c r="M61" s="49" t="b">
        <f t="shared" si="7"/>
        <v>0</v>
      </c>
      <c r="N61" s="49" t="b">
        <f t="shared" si="7"/>
        <v>0</v>
      </c>
      <c r="O61" s="49" t="b">
        <f t="shared" si="7"/>
        <v>0</v>
      </c>
      <c r="P61" s="49" t="b">
        <f t="shared" si="7"/>
        <v>0</v>
      </c>
      <c r="Q61" s="49" t="b">
        <f t="shared" si="7"/>
        <v>0</v>
      </c>
      <c r="R61" s="49" t="b">
        <f t="shared" si="7"/>
        <v>0</v>
      </c>
      <c r="S61" s="49" t="b">
        <f t="shared" si="7"/>
        <v>0</v>
      </c>
      <c r="T61" s="49" t="b">
        <f t="shared" si="7"/>
        <v>0</v>
      </c>
      <c r="U61" s="49" t="b">
        <f t="shared" si="7"/>
        <v>0</v>
      </c>
      <c r="V61" s="49" t="b">
        <f t="shared" si="7"/>
        <v>0</v>
      </c>
      <c r="W61" s="49" t="b">
        <f t="shared" si="7"/>
        <v>0</v>
      </c>
    </row>
    <row r="62" spans="1:23" hidden="1" x14ac:dyDescent="0.25">
      <c r="A62">
        <v>9</v>
      </c>
      <c r="C62" s="49" t="b">
        <f>IF(OR(D11="IS",E11="IS",F11="IS",G11="IS",H11="IS",I11="IS",J11="IS",K11="IS",L11="IS",M11="IS",N11="IS",O11="IS",P11="IS",Q11="IS",R11="IS",S11="IS",T11="IS",U11="IS",V11="IS",W11="IS"),FALSE,IF($C$1&lt;9,FALSE,TRUE))</f>
        <v>1</v>
      </c>
      <c r="D62" s="49" t="b">
        <f t="shared" ref="D62:W62" si="8">IF(D11="IS",TRUE,FALSE)</f>
        <v>0</v>
      </c>
      <c r="E62" s="49" t="b">
        <f t="shared" si="8"/>
        <v>0</v>
      </c>
      <c r="F62" s="49" t="b">
        <f t="shared" si="8"/>
        <v>0</v>
      </c>
      <c r="G62" s="49" t="b">
        <f t="shared" si="8"/>
        <v>0</v>
      </c>
      <c r="H62" s="49" t="b">
        <f t="shared" si="8"/>
        <v>0</v>
      </c>
      <c r="I62" s="49" t="b">
        <f t="shared" si="8"/>
        <v>0</v>
      </c>
      <c r="J62" s="49" t="b">
        <f t="shared" si="8"/>
        <v>0</v>
      </c>
      <c r="K62" s="49" t="b">
        <f t="shared" si="8"/>
        <v>0</v>
      </c>
      <c r="L62" s="49" t="b">
        <f t="shared" si="8"/>
        <v>0</v>
      </c>
      <c r="M62" s="49" t="b">
        <f t="shared" si="8"/>
        <v>0</v>
      </c>
      <c r="N62" s="49" t="b">
        <f t="shared" si="8"/>
        <v>0</v>
      </c>
      <c r="O62" s="49" t="b">
        <f t="shared" si="8"/>
        <v>0</v>
      </c>
      <c r="P62" s="49" t="b">
        <f t="shared" si="8"/>
        <v>0</v>
      </c>
      <c r="Q62" s="49" t="b">
        <f t="shared" si="8"/>
        <v>0</v>
      </c>
      <c r="R62" s="49" t="b">
        <f t="shared" si="8"/>
        <v>0</v>
      </c>
      <c r="S62" s="49" t="b">
        <f t="shared" si="8"/>
        <v>0</v>
      </c>
      <c r="T62" s="49" t="b">
        <f t="shared" si="8"/>
        <v>0</v>
      </c>
      <c r="U62" s="49" t="b">
        <f t="shared" si="8"/>
        <v>0</v>
      </c>
      <c r="V62" s="49" t="b">
        <f t="shared" si="8"/>
        <v>0</v>
      </c>
      <c r="W62" s="49" t="b">
        <f t="shared" si="8"/>
        <v>0</v>
      </c>
    </row>
    <row r="63" spans="1:23" hidden="1" x14ac:dyDescent="0.25">
      <c r="A63">
        <v>10</v>
      </c>
      <c r="C63" s="49" t="b">
        <f>IF(OR(D12="IS",E12="IS",F12="IS",G12="IS",H12="IS",I12="IS",J12="IS",K12="IS",L12="IS",M12="IS",N12="IS",O12="IS",P12="IS",Q12="IS",R12="IS",S12="IS",T12="IS",U12="IS",V12="IS",W12="IS"),FALSE,IF($C$1&lt;10,FALSE,TRUE))</f>
        <v>1</v>
      </c>
      <c r="D63" s="49" t="b">
        <f t="shared" ref="D63:W63" si="9">IF(D12="IS",TRUE,FALSE)</f>
        <v>0</v>
      </c>
      <c r="E63" s="49" t="b">
        <f t="shared" si="9"/>
        <v>0</v>
      </c>
      <c r="F63" s="49" t="b">
        <f t="shared" si="9"/>
        <v>0</v>
      </c>
      <c r="G63" s="49" t="b">
        <f t="shared" si="9"/>
        <v>0</v>
      </c>
      <c r="H63" s="49" t="b">
        <f t="shared" si="9"/>
        <v>0</v>
      </c>
      <c r="I63" s="49" t="b">
        <f t="shared" si="9"/>
        <v>0</v>
      </c>
      <c r="J63" s="49" t="b">
        <f t="shared" si="9"/>
        <v>0</v>
      </c>
      <c r="K63" s="49" t="b">
        <f t="shared" si="9"/>
        <v>0</v>
      </c>
      <c r="L63" s="49" t="b">
        <f t="shared" si="9"/>
        <v>0</v>
      </c>
      <c r="M63" s="49" t="b">
        <f t="shared" si="9"/>
        <v>0</v>
      </c>
      <c r="N63" s="49" t="b">
        <f t="shared" si="9"/>
        <v>0</v>
      </c>
      <c r="O63" s="49" t="b">
        <f t="shared" si="9"/>
        <v>0</v>
      </c>
      <c r="P63" s="49" t="b">
        <f t="shared" si="9"/>
        <v>0</v>
      </c>
      <c r="Q63" s="49" t="b">
        <f t="shared" si="9"/>
        <v>0</v>
      </c>
      <c r="R63" s="49" t="b">
        <f t="shared" si="9"/>
        <v>0</v>
      </c>
      <c r="S63" s="49" t="b">
        <f t="shared" si="9"/>
        <v>0</v>
      </c>
      <c r="T63" s="49" t="b">
        <f t="shared" si="9"/>
        <v>0</v>
      </c>
      <c r="U63" s="49" t="b">
        <f t="shared" si="9"/>
        <v>0</v>
      </c>
      <c r="V63" s="49" t="b">
        <f t="shared" si="9"/>
        <v>0</v>
      </c>
      <c r="W63" s="49" t="b">
        <f t="shared" si="9"/>
        <v>0</v>
      </c>
    </row>
    <row r="64" spans="1:23" hidden="1" x14ac:dyDescent="0.25">
      <c r="A64">
        <v>11</v>
      </c>
      <c r="C64" s="49" t="b">
        <f>IF(OR(D13="IS",E13="IS",F13="IS",G13="IS",H13="IS",I13="IS",J13="IS",K13="IS",L13="IS",M13="IS",N13="IS",O13="IS",P13="IS",Q13="IS",R13="IS",S13="IS",T13="IS",U13="IS",V13="IS",W13="IS"),FALSE,IF($C$1&lt;11,FALSE,TRUE))</f>
        <v>1</v>
      </c>
      <c r="D64" s="49" t="b">
        <f t="shared" ref="D64:W64" si="10">IF(D13="IS",TRUE,FALSE)</f>
        <v>0</v>
      </c>
      <c r="E64" s="49" t="b">
        <f t="shared" si="10"/>
        <v>0</v>
      </c>
      <c r="F64" s="49" t="b">
        <f t="shared" si="10"/>
        <v>0</v>
      </c>
      <c r="G64" s="49" t="b">
        <f t="shared" si="10"/>
        <v>0</v>
      </c>
      <c r="H64" s="49" t="b">
        <f t="shared" si="10"/>
        <v>0</v>
      </c>
      <c r="I64" s="49" t="b">
        <f t="shared" si="10"/>
        <v>0</v>
      </c>
      <c r="J64" s="49" t="b">
        <f t="shared" si="10"/>
        <v>0</v>
      </c>
      <c r="K64" s="49" t="b">
        <f t="shared" si="10"/>
        <v>0</v>
      </c>
      <c r="L64" s="49" t="b">
        <f t="shared" si="10"/>
        <v>0</v>
      </c>
      <c r="M64" s="49" t="b">
        <f t="shared" si="10"/>
        <v>0</v>
      </c>
      <c r="N64" s="49" t="b">
        <f t="shared" si="10"/>
        <v>0</v>
      </c>
      <c r="O64" s="49" t="b">
        <f t="shared" si="10"/>
        <v>0</v>
      </c>
      <c r="P64" s="49" t="b">
        <f t="shared" si="10"/>
        <v>0</v>
      </c>
      <c r="Q64" s="49" t="b">
        <f t="shared" si="10"/>
        <v>0</v>
      </c>
      <c r="R64" s="49" t="b">
        <f t="shared" si="10"/>
        <v>0</v>
      </c>
      <c r="S64" s="49" t="b">
        <f t="shared" si="10"/>
        <v>0</v>
      </c>
      <c r="T64" s="49" t="b">
        <f t="shared" si="10"/>
        <v>0</v>
      </c>
      <c r="U64" s="49" t="b">
        <f t="shared" si="10"/>
        <v>0</v>
      </c>
      <c r="V64" s="49" t="b">
        <f t="shared" si="10"/>
        <v>0</v>
      </c>
      <c r="W64" s="49" t="b">
        <f t="shared" si="10"/>
        <v>0</v>
      </c>
    </row>
    <row r="65" spans="1:23" hidden="1" x14ac:dyDescent="0.25">
      <c r="A65">
        <v>12</v>
      </c>
      <c r="C65" s="49" t="b">
        <f>IF(OR(D14="IS",E14="IS",F14="IS",G14="IS",H14="IS",I14="IS",J14="IS",K14="IS",L14="IS",M14="IS",N14="IS",O14="IS",P14="IS",Q14="IS",R14="IS",S14="IS",T14="IS",U14="IS",V14="IS",W14="IS"),FALSE,IF($C$1&lt;12,FALSE,TRUE))</f>
        <v>1</v>
      </c>
      <c r="D65" s="49" t="b">
        <f t="shared" ref="D65:W65" si="11">IF(D14="IS",TRUE,FALSE)</f>
        <v>0</v>
      </c>
      <c r="E65" s="49" t="b">
        <f t="shared" si="11"/>
        <v>0</v>
      </c>
      <c r="F65" s="49" t="b">
        <f t="shared" si="11"/>
        <v>0</v>
      </c>
      <c r="G65" s="49" t="b">
        <f t="shared" si="11"/>
        <v>0</v>
      </c>
      <c r="H65" s="49" t="b">
        <f t="shared" si="11"/>
        <v>0</v>
      </c>
      <c r="I65" s="49" t="b">
        <f t="shared" si="11"/>
        <v>0</v>
      </c>
      <c r="J65" s="49" t="b">
        <f t="shared" si="11"/>
        <v>0</v>
      </c>
      <c r="K65" s="49" t="b">
        <f t="shared" si="11"/>
        <v>0</v>
      </c>
      <c r="L65" s="49" t="b">
        <f t="shared" si="11"/>
        <v>0</v>
      </c>
      <c r="M65" s="49" t="b">
        <f t="shared" si="11"/>
        <v>0</v>
      </c>
      <c r="N65" s="49" t="b">
        <f t="shared" si="11"/>
        <v>0</v>
      </c>
      <c r="O65" s="49" t="b">
        <f t="shared" si="11"/>
        <v>0</v>
      </c>
      <c r="P65" s="49" t="b">
        <f t="shared" si="11"/>
        <v>0</v>
      </c>
      <c r="Q65" s="49" t="b">
        <f t="shared" si="11"/>
        <v>0</v>
      </c>
      <c r="R65" s="49" t="b">
        <f t="shared" si="11"/>
        <v>0</v>
      </c>
      <c r="S65" s="49" t="b">
        <f t="shared" si="11"/>
        <v>0</v>
      </c>
      <c r="T65" s="49" t="b">
        <f t="shared" si="11"/>
        <v>0</v>
      </c>
      <c r="U65" s="49" t="b">
        <f t="shared" si="11"/>
        <v>0</v>
      </c>
      <c r="V65" s="49" t="b">
        <f t="shared" si="11"/>
        <v>0</v>
      </c>
      <c r="W65" s="49" t="b">
        <f t="shared" si="11"/>
        <v>0</v>
      </c>
    </row>
    <row r="66" spans="1:23" hidden="1" x14ac:dyDescent="0.25">
      <c r="A66">
        <v>13</v>
      </c>
      <c r="C66" s="49" t="b">
        <f>IF(OR(D15="IS",E15="IS",F15="IS",G15="IS",H15="IS",I15="IS",J15="IS",K15="IS",L15="IS",M15="IS",N15="IS",O15="IS",P15="IS",Q15="IS",R15="IS",S15="IS",T15="IS",U15="IS",V15="IS",W15="IS"),FALSE,IF($C$1&lt;13,FALSE,TRUE))</f>
        <v>1</v>
      </c>
      <c r="D66" s="49" t="b">
        <f t="shared" ref="D66:W66" si="12">IF(D15="IS",TRUE,FALSE)</f>
        <v>0</v>
      </c>
      <c r="E66" s="49" t="b">
        <f t="shared" si="12"/>
        <v>0</v>
      </c>
      <c r="F66" s="49" t="b">
        <f t="shared" si="12"/>
        <v>0</v>
      </c>
      <c r="G66" s="49" t="b">
        <f t="shared" si="12"/>
        <v>0</v>
      </c>
      <c r="H66" s="49" t="b">
        <f t="shared" si="12"/>
        <v>0</v>
      </c>
      <c r="I66" s="49" t="b">
        <f t="shared" si="12"/>
        <v>0</v>
      </c>
      <c r="J66" s="49" t="b">
        <f t="shared" si="12"/>
        <v>0</v>
      </c>
      <c r="K66" s="49" t="b">
        <f t="shared" si="12"/>
        <v>0</v>
      </c>
      <c r="L66" s="49" t="b">
        <f t="shared" si="12"/>
        <v>0</v>
      </c>
      <c r="M66" s="49" t="b">
        <f t="shared" si="12"/>
        <v>0</v>
      </c>
      <c r="N66" s="49" t="b">
        <f t="shared" si="12"/>
        <v>0</v>
      </c>
      <c r="O66" s="49" t="b">
        <f t="shared" si="12"/>
        <v>0</v>
      </c>
      <c r="P66" s="49" t="b">
        <f t="shared" si="12"/>
        <v>0</v>
      </c>
      <c r="Q66" s="49" t="b">
        <f t="shared" si="12"/>
        <v>0</v>
      </c>
      <c r="R66" s="49" t="b">
        <f t="shared" si="12"/>
        <v>0</v>
      </c>
      <c r="S66" s="49" t="b">
        <f t="shared" si="12"/>
        <v>0</v>
      </c>
      <c r="T66" s="49" t="b">
        <f t="shared" si="12"/>
        <v>0</v>
      </c>
      <c r="U66" s="49" t="b">
        <f t="shared" si="12"/>
        <v>0</v>
      </c>
      <c r="V66" s="49" t="b">
        <f t="shared" si="12"/>
        <v>0</v>
      </c>
      <c r="W66" s="49" t="b">
        <f t="shared" si="12"/>
        <v>0</v>
      </c>
    </row>
    <row r="67" spans="1:23" hidden="1" x14ac:dyDescent="0.25">
      <c r="A67">
        <v>14</v>
      </c>
      <c r="C67" s="49" t="b">
        <f>IF(OR(D16="IS",E16="IS",F16="IS",G16="IS",H16="IS",I16="IS",J16="IS",K16="IS",L16="IS",M16="IS",N16="IS",O16="IS",P16="IS",Q16="IS",R16="IS",S16="IS",T16="IS",U16="IS",V16="IS",W16="IS"),FALSE,IF($C$1&lt;14,FALSE,TRUE))</f>
        <v>1</v>
      </c>
      <c r="D67" s="49" t="b">
        <f t="shared" ref="D67:W67" si="13">IF(D16="IS",TRUE,FALSE)</f>
        <v>0</v>
      </c>
      <c r="E67" s="49" t="b">
        <f t="shared" si="13"/>
        <v>0</v>
      </c>
      <c r="F67" s="49" t="b">
        <f t="shared" si="13"/>
        <v>0</v>
      </c>
      <c r="G67" s="49" t="b">
        <f t="shared" si="13"/>
        <v>0</v>
      </c>
      <c r="H67" s="49" t="b">
        <f t="shared" si="13"/>
        <v>0</v>
      </c>
      <c r="I67" s="49" t="b">
        <f t="shared" si="13"/>
        <v>0</v>
      </c>
      <c r="J67" s="49" t="b">
        <f t="shared" si="13"/>
        <v>0</v>
      </c>
      <c r="K67" s="49" t="b">
        <f t="shared" si="13"/>
        <v>0</v>
      </c>
      <c r="L67" s="49" t="b">
        <f t="shared" si="13"/>
        <v>0</v>
      </c>
      <c r="M67" s="49" t="b">
        <f t="shared" si="13"/>
        <v>0</v>
      </c>
      <c r="N67" s="49" t="b">
        <f t="shared" si="13"/>
        <v>0</v>
      </c>
      <c r="O67" s="49" t="b">
        <f t="shared" si="13"/>
        <v>0</v>
      </c>
      <c r="P67" s="49" t="b">
        <f t="shared" si="13"/>
        <v>0</v>
      </c>
      <c r="Q67" s="49" t="b">
        <f t="shared" si="13"/>
        <v>0</v>
      </c>
      <c r="R67" s="49" t="b">
        <f t="shared" si="13"/>
        <v>0</v>
      </c>
      <c r="S67" s="49" t="b">
        <f t="shared" si="13"/>
        <v>0</v>
      </c>
      <c r="T67" s="49" t="b">
        <f t="shared" si="13"/>
        <v>0</v>
      </c>
      <c r="U67" s="49" t="b">
        <f t="shared" si="13"/>
        <v>0</v>
      </c>
      <c r="V67" s="49" t="b">
        <f t="shared" si="13"/>
        <v>0</v>
      </c>
      <c r="W67" s="49" t="b">
        <f t="shared" si="13"/>
        <v>0</v>
      </c>
    </row>
    <row r="68" spans="1:23" hidden="1" x14ac:dyDescent="0.25">
      <c r="A68">
        <v>15</v>
      </c>
      <c r="C68" s="49" t="b">
        <f>IF(OR(D17="IS",E17="IS",F17="IS",G17="IS",H17="IS",I17="IS",J17="IS",K17="IS",L17="IS",M17="IS",N17="IS",O17="IS",P17="IS",Q17="IS",R17="IS",S17="IS",T17="IS",U17="IS",V17="IS",W17="IS"),FALSE,IF($C$1&lt;15,FALSE,TRUE))</f>
        <v>1</v>
      </c>
      <c r="D68" s="49" t="b">
        <f t="shared" ref="D68:W68" si="14">IF(D17="IS",TRUE,FALSE)</f>
        <v>0</v>
      </c>
      <c r="E68" s="49" t="b">
        <f t="shared" si="14"/>
        <v>0</v>
      </c>
      <c r="F68" s="49" t="b">
        <f t="shared" si="14"/>
        <v>0</v>
      </c>
      <c r="G68" s="49" t="b">
        <f t="shared" si="14"/>
        <v>0</v>
      </c>
      <c r="H68" s="49" t="b">
        <f t="shared" si="14"/>
        <v>0</v>
      </c>
      <c r="I68" s="49" t="b">
        <f t="shared" si="14"/>
        <v>0</v>
      </c>
      <c r="J68" s="49" t="b">
        <f t="shared" si="14"/>
        <v>0</v>
      </c>
      <c r="K68" s="49" t="b">
        <f t="shared" si="14"/>
        <v>0</v>
      </c>
      <c r="L68" s="49" t="b">
        <f t="shared" si="14"/>
        <v>0</v>
      </c>
      <c r="M68" s="49" t="b">
        <f t="shared" si="14"/>
        <v>0</v>
      </c>
      <c r="N68" s="49" t="b">
        <f t="shared" si="14"/>
        <v>0</v>
      </c>
      <c r="O68" s="49" t="b">
        <f t="shared" si="14"/>
        <v>0</v>
      </c>
      <c r="P68" s="49" t="b">
        <f t="shared" si="14"/>
        <v>0</v>
      </c>
      <c r="Q68" s="49" t="b">
        <f t="shared" si="14"/>
        <v>0</v>
      </c>
      <c r="R68" s="49" t="b">
        <f t="shared" si="14"/>
        <v>0</v>
      </c>
      <c r="S68" s="49" t="b">
        <f t="shared" si="14"/>
        <v>0</v>
      </c>
      <c r="T68" s="49" t="b">
        <f t="shared" si="14"/>
        <v>0</v>
      </c>
      <c r="U68" s="49" t="b">
        <f t="shared" si="14"/>
        <v>0</v>
      </c>
      <c r="V68" s="49" t="b">
        <f t="shared" si="14"/>
        <v>0</v>
      </c>
      <c r="W68" s="49" t="b">
        <f t="shared" si="14"/>
        <v>0</v>
      </c>
    </row>
    <row r="69" spans="1:23" hidden="1" x14ac:dyDescent="0.25">
      <c r="A69">
        <v>16</v>
      </c>
      <c r="C69" s="49" t="b">
        <f>IF(OR(D18="IS",E18="IS",F18="IS",G18="IS",H18="IS",I18="IS",J18="IS",K18="IS",L18="IS",M18="IS",N18="IS",O18="IS",P18="IS",Q18="IS",R18="IS",S18="IS",T18="IS",U18="IS",V18="IS",W18="IS"),FALSE,IF($C$1&lt;16,FALSE,TRUE))</f>
        <v>1</v>
      </c>
      <c r="D69" s="49" t="b">
        <f t="shared" ref="D69:W69" si="15">IF(D18="IS",TRUE,FALSE)</f>
        <v>0</v>
      </c>
      <c r="E69" s="49" t="b">
        <f t="shared" si="15"/>
        <v>0</v>
      </c>
      <c r="F69" s="49" t="b">
        <f t="shared" si="15"/>
        <v>0</v>
      </c>
      <c r="G69" s="49" t="b">
        <f t="shared" si="15"/>
        <v>0</v>
      </c>
      <c r="H69" s="49" t="b">
        <f t="shared" si="15"/>
        <v>0</v>
      </c>
      <c r="I69" s="49" t="b">
        <f t="shared" si="15"/>
        <v>0</v>
      </c>
      <c r="J69" s="49" t="b">
        <f t="shared" si="15"/>
        <v>0</v>
      </c>
      <c r="K69" s="49" t="b">
        <f t="shared" si="15"/>
        <v>0</v>
      </c>
      <c r="L69" s="49" t="b">
        <f t="shared" si="15"/>
        <v>0</v>
      </c>
      <c r="M69" s="49" t="b">
        <f t="shared" si="15"/>
        <v>0</v>
      </c>
      <c r="N69" s="49" t="b">
        <f t="shared" si="15"/>
        <v>0</v>
      </c>
      <c r="O69" s="49" t="b">
        <f t="shared" si="15"/>
        <v>0</v>
      </c>
      <c r="P69" s="49" t="b">
        <f t="shared" si="15"/>
        <v>0</v>
      </c>
      <c r="Q69" s="49" t="b">
        <f t="shared" si="15"/>
        <v>0</v>
      </c>
      <c r="R69" s="49" t="b">
        <f t="shared" si="15"/>
        <v>0</v>
      </c>
      <c r="S69" s="49" t="b">
        <f t="shared" si="15"/>
        <v>0</v>
      </c>
      <c r="T69" s="49" t="b">
        <f t="shared" si="15"/>
        <v>0</v>
      </c>
      <c r="U69" s="49" t="b">
        <f t="shared" si="15"/>
        <v>0</v>
      </c>
      <c r="V69" s="49" t="b">
        <f t="shared" si="15"/>
        <v>0</v>
      </c>
      <c r="W69" s="49" t="b">
        <f t="shared" si="15"/>
        <v>0</v>
      </c>
    </row>
    <row r="70" spans="1:23" hidden="1" x14ac:dyDescent="0.25">
      <c r="A70">
        <v>17</v>
      </c>
      <c r="C70" s="49" t="b">
        <f>IF(OR(D19="IS",E19="IS",F19="IS",G19="IS",H19="IS",I19="IS",J19="IS",K19="IS",L19="IS",M19="IS",N19="IS",O19="IS",P19="IS",Q19="IS",R19="IS",S19="IS",T19="IS",U19="IS",V19="IS",W19="IS"),FALSE,IF($C$1&lt;17,FALSE,TRUE))</f>
        <v>1</v>
      </c>
      <c r="D70" s="49" t="b">
        <f t="shared" ref="D70:W70" si="16">IF(D19="IS",TRUE,FALSE)</f>
        <v>0</v>
      </c>
      <c r="E70" s="49" t="b">
        <f t="shared" si="16"/>
        <v>0</v>
      </c>
      <c r="F70" s="49" t="b">
        <f t="shared" si="16"/>
        <v>0</v>
      </c>
      <c r="G70" s="49" t="b">
        <f t="shared" si="16"/>
        <v>0</v>
      </c>
      <c r="H70" s="49" t="b">
        <f t="shared" si="16"/>
        <v>0</v>
      </c>
      <c r="I70" s="49" t="b">
        <f t="shared" si="16"/>
        <v>0</v>
      </c>
      <c r="J70" s="49" t="b">
        <f t="shared" si="16"/>
        <v>0</v>
      </c>
      <c r="K70" s="49" t="b">
        <f t="shared" si="16"/>
        <v>0</v>
      </c>
      <c r="L70" s="49" t="b">
        <f t="shared" si="16"/>
        <v>0</v>
      </c>
      <c r="M70" s="49" t="b">
        <f t="shared" si="16"/>
        <v>0</v>
      </c>
      <c r="N70" s="49" t="b">
        <f t="shared" si="16"/>
        <v>0</v>
      </c>
      <c r="O70" s="49" t="b">
        <f t="shared" si="16"/>
        <v>0</v>
      </c>
      <c r="P70" s="49" t="b">
        <f t="shared" si="16"/>
        <v>0</v>
      </c>
      <c r="Q70" s="49" t="b">
        <f t="shared" si="16"/>
        <v>0</v>
      </c>
      <c r="R70" s="49" t="b">
        <f t="shared" si="16"/>
        <v>0</v>
      </c>
      <c r="S70" s="49" t="b">
        <f t="shared" si="16"/>
        <v>0</v>
      </c>
      <c r="T70" s="49" t="b">
        <f t="shared" si="16"/>
        <v>0</v>
      </c>
      <c r="U70" s="49" t="b">
        <f t="shared" si="16"/>
        <v>0</v>
      </c>
      <c r="V70" s="49" t="b">
        <f t="shared" si="16"/>
        <v>0</v>
      </c>
      <c r="W70" s="49" t="b">
        <f t="shared" si="16"/>
        <v>0</v>
      </c>
    </row>
    <row r="71" spans="1:23" hidden="1" x14ac:dyDescent="0.25">
      <c r="A71">
        <v>18</v>
      </c>
      <c r="C71" s="49" t="b">
        <f>IF(OR(D20="IS",E20="IS",F20="IS",G20="IS",H20="IS",I20="IS",J20="IS",K20="IS",L20="IS",M20="IS",N20="IS",O20="IS",P20="IS",Q20="IS",R20="IS",S20="IS",T20="IS",U20="IS",V20="IS",W20="IS"),FALSE,IF($C$1&lt;18,FALSE,TRUE))</f>
        <v>1</v>
      </c>
      <c r="D71" s="49" t="b">
        <f t="shared" ref="D71:W71" si="17">IF(D20="IS",TRUE,FALSE)</f>
        <v>0</v>
      </c>
      <c r="E71" s="49" t="b">
        <f t="shared" si="17"/>
        <v>0</v>
      </c>
      <c r="F71" s="49" t="b">
        <f t="shared" si="17"/>
        <v>0</v>
      </c>
      <c r="G71" s="49" t="b">
        <f t="shared" si="17"/>
        <v>0</v>
      </c>
      <c r="H71" s="49" t="b">
        <f t="shared" si="17"/>
        <v>0</v>
      </c>
      <c r="I71" s="49" t="b">
        <f t="shared" si="17"/>
        <v>0</v>
      </c>
      <c r="J71" s="49" t="b">
        <f t="shared" si="17"/>
        <v>0</v>
      </c>
      <c r="K71" s="49" t="b">
        <f t="shared" si="17"/>
        <v>0</v>
      </c>
      <c r="L71" s="49" t="b">
        <f t="shared" si="17"/>
        <v>0</v>
      </c>
      <c r="M71" s="49" t="b">
        <f t="shared" si="17"/>
        <v>0</v>
      </c>
      <c r="N71" s="49" t="b">
        <f t="shared" si="17"/>
        <v>0</v>
      </c>
      <c r="O71" s="49" t="b">
        <f t="shared" si="17"/>
        <v>0</v>
      </c>
      <c r="P71" s="49" t="b">
        <f t="shared" si="17"/>
        <v>0</v>
      </c>
      <c r="Q71" s="49" t="b">
        <f t="shared" si="17"/>
        <v>0</v>
      </c>
      <c r="R71" s="49" t="b">
        <f t="shared" si="17"/>
        <v>0</v>
      </c>
      <c r="S71" s="49" t="b">
        <f t="shared" si="17"/>
        <v>0</v>
      </c>
      <c r="T71" s="49" t="b">
        <f t="shared" si="17"/>
        <v>0</v>
      </c>
      <c r="U71" s="49" t="b">
        <f t="shared" si="17"/>
        <v>0</v>
      </c>
      <c r="V71" s="49" t="b">
        <f t="shared" si="17"/>
        <v>0</v>
      </c>
      <c r="W71" s="49" t="b">
        <f t="shared" si="17"/>
        <v>0</v>
      </c>
    </row>
    <row r="72" spans="1:23" hidden="1" x14ac:dyDescent="0.25">
      <c r="A72">
        <v>19</v>
      </c>
      <c r="C72" s="49" t="b">
        <f>IF(OR(D21="IS",E21="IS",F21="IS",G21="IS",H21="IS",I21="IS",J21="IS",K21="IS",L21="IS",M21="IS",N21="IS",O21="IS",P21="IS",Q21="IS",R21="IS",S21="IS",T21="IS",U21="IS",V21="IS",W21="IS"),FALSE,IF($C$1&lt;19,FALSE,TRUE))</f>
        <v>1</v>
      </c>
      <c r="D72" s="49" t="b">
        <f t="shared" ref="D72:W72" si="18">IF(D21="IS",TRUE,FALSE)</f>
        <v>0</v>
      </c>
      <c r="E72" s="49" t="b">
        <f t="shared" si="18"/>
        <v>0</v>
      </c>
      <c r="F72" s="49" t="b">
        <f t="shared" si="18"/>
        <v>0</v>
      </c>
      <c r="G72" s="49" t="b">
        <f t="shared" si="18"/>
        <v>0</v>
      </c>
      <c r="H72" s="49" t="b">
        <f t="shared" si="18"/>
        <v>0</v>
      </c>
      <c r="I72" s="49" t="b">
        <f t="shared" si="18"/>
        <v>0</v>
      </c>
      <c r="J72" s="49" t="b">
        <f t="shared" si="18"/>
        <v>0</v>
      </c>
      <c r="K72" s="49" t="b">
        <f t="shared" si="18"/>
        <v>0</v>
      </c>
      <c r="L72" s="49" t="b">
        <f t="shared" si="18"/>
        <v>0</v>
      </c>
      <c r="M72" s="49" t="b">
        <f t="shared" si="18"/>
        <v>0</v>
      </c>
      <c r="N72" s="49" t="b">
        <f t="shared" si="18"/>
        <v>0</v>
      </c>
      <c r="O72" s="49" t="b">
        <f t="shared" si="18"/>
        <v>0</v>
      </c>
      <c r="P72" s="49" t="b">
        <f t="shared" si="18"/>
        <v>0</v>
      </c>
      <c r="Q72" s="49" t="b">
        <f t="shared" si="18"/>
        <v>0</v>
      </c>
      <c r="R72" s="49" t="b">
        <f t="shared" si="18"/>
        <v>0</v>
      </c>
      <c r="S72" s="49" t="b">
        <f t="shared" si="18"/>
        <v>0</v>
      </c>
      <c r="T72" s="49" t="b">
        <f t="shared" si="18"/>
        <v>0</v>
      </c>
      <c r="U72" s="49" t="b">
        <f t="shared" si="18"/>
        <v>0</v>
      </c>
      <c r="V72" s="49" t="b">
        <f t="shared" si="18"/>
        <v>0</v>
      </c>
      <c r="W72" s="49" t="b">
        <f t="shared" si="18"/>
        <v>0</v>
      </c>
    </row>
    <row r="73" spans="1:23" hidden="1" x14ac:dyDescent="0.25">
      <c r="A73">
        <v>20</v>
      </c>
      <c r="C73" s="49" t="b">
        <f>IF(OR(D22="IS",E22="IS",F22="IS",G22="IS",H22="IS",I22="IS",J22="IS",K22="IS",L22="IS",M22="IS",N22="IS",O22="IS",P22="IS",Q22="IS",R22="IS",S22="IS",T22="IS",U22="IS",V22="IS",W22="IS"),FALSE,IF($C$1&lt;20,FALSE,TRUE))</f>
        <v>1</v>
      </c>
      <c r="D73" s="49" t="b">
        <f t="shared" ref="D73:W73" si="19">IF(D22="IS",TRUE,FALSE)</f>
        <v>0</v>
      </c>
      <c r="E73" s="49" t="b">
        <f t="shared" si="19"/>
        <v>0</v>
      </c>
      <c r="F73" s="49" t="b">
        <f t="shared" si="19"/>
        <v>0</v>
      </c>
      <c r="G73" s="49" t="b">
        <f t="shared" si="19"/>
        <v>0</v>
      </c>
      <c r="H73" s="49" t="b">
        <f t="shared" si="19"/>
        <v>0</v>
      </c>
      <c r="I73" s="49" t="b">
        <f t="shared" si="19"/>
        <v>0</v>
      </c>
      <c r="J73" s="49" t="b">
        <f t="shared" si="19"/>
        <v>0</v>
      </c>
      <c r="K73" s="49" t="b">
        <f t="shared" si="19"/>
        <v>0</v>
      </c>
      <c r="L73" s="49" t="b">
        <f t="shared" si="19"/>
        <v>0</v>
      </c>
      <c r="M73" s="49" t="b">
        <f t="shared" si="19"/>
        <v>0</v>
      </c>
      <c r="N73" s="49" t="b">
        <f t="shared" si="19"/>
        <v>0</v>
      </c>
      <c r="O73" s="49" t="b">
        <f t="shared" si="19"/>
        <v>0</v>
      </c>
      <c r="P73" s="49" t="b">
        <f t="shared" si="19"/>
        <v>0</v>
      </c>
      <c r="Q73" s="49" t="b">
        <f t="shared" si="19"/>
        <v>0</v>
      </c>
      <c r="R73" s="49" t="b">
        <f t="shared" si="19"/>
        <v>0</v>
      </c>
      <c r="S73" s="49" t="b">
        <f t="shared" si="19"/>
        <v>0</v>
      </c>
      <c r="T73" s="49" t="b">
        <f t="shared" si="19"/>
        <v>0</v>
      </c>
      <c r="U73" s="49" t="b">
        <f t="shared" si="19"/>
        <v>0</v>
      </c>
      <c r="V73" s="49" t="b">
        <f t="shared" si="19"/>
        <v>0</v>
      </c>
      <c r="W73" s="49" t="b">
        <f t="shared" si="19"/>
        <v>0</v>
      </c>
    </row>
    <row r="74" spans="1:23" hidden="1" x14ac:dyDescent="0.25">
      <c r="A74">
        <v>21</v>
      </c>
      <c r="C74" s="49" t="b">
        <f>IF(OR(D23="IS",E23="IS",F23="IS",G23="IS",H23="IS",I23="IS",J23="IS",K23="IS",L23="IS",M23="IS",N23="IS",O23="IS",P23="IS",Q23="IS",R23="IS",S23="IS",T23="IS",U23="IS",V23="IS",W23="IS"),FALSE,IF($C$1&lt;21,FALSE,TRUE))</f>
        <v>1</v>
      </c>
      <c r="D74" s="49" t="b">
        <f t="shared" ref="D74:W74" si="20">IF(D23="IS",TRUE,FALSE)</f>
        <v>0</v>
      </c>
      <c r="E74" s="49" t="b">
        <f t="shared" si="20"/>
        <v>0</v>
      </c>
      <c r="F74" s="49" t="b">
        <f t="shared" si="20"/>
        <v>0</v>
      </c>
      <c r="G74" s="49" t="b">
        <f t="shared" si="20"/>
        <v>0</v>
      </c>
      <c r="H74" s="49" t="b">
        <f t="shared" si="20"/>
        <v>0</v>
      </c>
      <c r="I74" s="49" t="b">
        <f t="shared" si="20"/>
        <v>0</v>
      </c>
      <c r="J74" s="49" t="b">
        <f t="shared" si="20"/>
        <v>0</v>
      </c>
      <c r="K74" s="49" t="b">
        <f t="shared" si="20"/>
        <v>0</v>
      </c>
      <c r="L74" s="49" t="b">
        <f t="shared" si="20"/>
        <v>0</v>
      </c>
      <c r="M74" s="49" t="b">
        <f t="shared" si="20"/>
        <v>0</v>
      </c>
      <c r="N74" s="49" t="b">
        <f t="shared" si="20"/>
        <v>0</v>
      </c>
      <c r="O74" s="49" t="b">
        <f t="shared" si="20"/>
        <v>0</v>
      </c>
      <c r="P74" s="49" t="b">
        <f t="shared" si="20"/>
        <v>0</v>
      </c>
      <c r="Q74" s="49" t="b">
        <f t="shared" si="20"/>
        <v>0</v>
      </c>
      <c r="R74" s="49" t="b">
        <f t="shared" si="20"/>
        <v>0</v>
      </c>
      <c r="S74" s="49" t="b">
        <f t="shared" si="20"/>
        <v>0</v>
      </c>
      <c r="T74" s="49" t="b">
        <f t="shared" si="20"/>
        <v>0</v>
      </c>
      <c r="U74" s="49" t="b">
        <f t="shared" si="20"/>
        <v>0</v>
      </c>
      <c r="V74" s="49" t="b">
        <f t="shared" si="20"/>
        <v>0</v>
      </c>
      <c r="W74" s="49" t="b">
        <f t="shared" si="20"/>
        <v>0</v>
      </c>
    </row>
    <row r="75" spans="1:23" hidden="1" x14ac:dyDescent="0.25">
      <c r="A75">
        <v>22</v>
      </c>
      <c r="C75" s="49" t="b">
        <f>IF(OR(D24="IS",E24="IS",F24="IS",G24="IS",H24="IS",I24="IS",J24="IS",K24="IS",L24="IS",M24="IS",N24="IS",O24="IS",P24="IS",Q24="IS",R24="IS",S24="IS",T24="IS",U24="IS",V24="IS",W24="IS"),FALSE,IF($C$1&lt;22,FALSE,TRUE))</f>
        <v>1</v>
      </c>
      <c r="D75" s="49" t="b">
        <f t="shared" ref="D75:W75" si="21">IF(D24="IS",TRUE,FALSE)</f>
        <v>0</v>
      </c>
      <c r="E75" s="49" t="b">
        <f t="shared" si="21"/>
        <v>0</v>
      </c>
      <c r="F75" s="49" t="b">
        <f t="shared" si="21"/>
        <v>0</v>
      </c>
      <c r="G75" s="49" t="b">
        <f t="shared" si="21"/>
        <v>0</v>
      </c>
      <c r="H75" s="49" t="b">
        <f t="shared" si="21"/>
        <v>0</v>
      </c>
      <c r="I75" s="49" t="b">
        <f t="shared" si="21"/>
        <v>0</v>
      </c>
      <c r="J75" s="49" t="b">
        <f t="shared" si="21"/>
        <v>0</v>
      </c>
      <c r="K75" s="49" t="b">
        <f t="shared" si="21"/>
        <v>0</v>
      </c>
      <c r="L75" s="49" t="b">
        <f t="shared" si="21"/>
        <v>0</v>
      </c>
      <c r="M75" s="49" t="b">
        <f t="shared" si="21"/>
        <v>0</v>
      </c>
      <c r="N75" s="49" t="b">
        <f t="shared" si="21"/>
        <v>0</v>
      </c>
      <c r="O75" s="49" t="b">
        <f t="shared" si="21"/>
        <v>0</v>
      </c>
      <c r="P75" s="49" t="b">
        <f t="shared" si="21"/>
        <v>0</v>
      </c>
      <c r="Q75" s="49" t="b">
        <f t="shared" si="21"/>
        <v>0</v>
      </c>
      <c r="R75" s="49" t="b">
        <f t="shared" si="21"/>
        <v>0</v>
      </c>
      <c r="S75" s="49" t="b">
        <f t="shared" si="21"/>
        <v>0</v>
      </c>
      <c r="T75" s="49" t="b">
        <f t="shared" si="21"/>
        <v>0</v>
      </c>
      <c r="U75" s="49" t="b">
        <f t="shared" si="21"/>
        <v>0</v>
      </c>
      <c r="V75" s="49" t="b">
        <f t="shared" si="21"/>
        <v>0</v>
      </c>
      <c r="W75" s="49" t="b">
        <f t="shared" si="21"/>
        <v>0</v>
      </c>
    </row>
    <row r="76" spans="1:23" hidden="1" x14ac:dyDescent="0.25">
      <c r="A76">
        <v>23</v>
      </c>
      <c r="C76" s="49" t="b">
        <f>IF(OR(D25="IS",E25="IS",F25="IS",G25="IS",H25="IS",I25="IS",J25="IS",K25="IS",L25="IS",M25="IS",N25="IS",O25="IS",P25="IS",Q25="IS",R25="IS",S25="IS",T25="IS",U25="IS",V25="IS",W25="IS"),FALSE,IF($C$1&lt;23,FALSE,TRUE))</f>
        <v>1</v>
      </c>
      <c r="D76" s="49" t="b">
        <f t="shared" ref="D76:W76" si="22">IF(D25="IS",TRUE,FALSE)</f>
        <v>0</v>
      </c>
      <c r="E76" s="49" t="b">
        <f t="shared" si="22"/>
        <v>0</v>
      </c>
      <c r="F76" s="49" t="b">
        <f t="shared" si="22"/>
        <v>0</v>
      </c>
      <c r="G76" s="49" t="b">
        <f t="shared" si="22"/>
        <v>0</v>
      </c>
      <c r="H76" s="49" t="b">
        <f t="shared" si="22"/>
        <v>0</v>
      </c>
      <c r="I76" s="49" t="b">
        <f t="shared" si="22"/>
        <v>0</v>
      </c>
      <c r="J76" s="49" t="b">
        <f t="shared" si="22"/>
        <v>0</v>
      </c>
      <c r="K76" s="49" t="b">
        <f t="shared" si="22"/>
        <v>0</v>
      </c>
      <c r="L76" s="49" t="b">
        <f t="shared" si="22"/>
        <v>0</v>
      </c>
      <c r="M76" s="49" t="b">
        <f t="shared" si="22"/>
        <v>0</v>
      </c>
      <c r="N76" s="49" t="b">
        <f t="shared" si="22"/>
        <v>0</v>
      </c>
      <c r="O76" s="49" t="b">
        <f t="shared" si="22"/>
        <v>0</v>
      </c>
      <c r="P76" s="49" t="b">
        <f t="shared" si="22"/>
        <v>0</v>
      </c>
      <c r="Q76" s="49" t="b">
        <f t="shared" si="22"/>
        <v>0</v>
      </c>
      <c r="R76" s="49" t="b">
        <f t="shared" si="22"/>
        <v>0</v>
      </c>
      <c r="S76" s="49" t="b">
        <f t="shared" si="22"/>
        <v>0</v>
      </c>
      <c r="T76" s="49" t="b">
        <f t="shared" si="22"/>
        <v>0</v>
      </c>
      <c r="U76" s="49" t="b">
        <f t="shared" si="22"/>
        <v>0</v>
      </c>
      <c r="V76" s="49" t="b">
        <f t="shared" si="22"/>
        <v>0</v>
      </c>
      <c r="W76" s="49" t="b">
        <f t="shared" si="22"/>
        <v>0</v>
      </c>
    </row>
    <row r="77" spans="1:23" hidden="1" x14ac:dyDescent="0.25">
      <c r="A77">
        <v>24</v>
      </c>
      <c r="C77" s="49" t="b">
        <f>IF(OR(D26="IS",E26="IS",F26="IS",G26="IS",H26="IS",I26="IS",J26="IS",K26="IS",L26="IS",M26="IS",N26="IS",O26="IS",P26="IS",Q26="IS",R26="IS",S26="IS",T26="IS",U26="IS",V26="IS",W26="IS"),FALSE,IF($C$1&lt;24,FALSE,TRUE))</f>
        <v>1</v>
      </c>
      <c r="D77" s="49" t="b">
        <f t="shared" ref="D77:W77" si="23">IF(D26="IS",TRUE,FALSE)</f>
        <v>0</v>
      </c>
      <c r="E77" s="49" t="b">
        <f t="shared" si="23"/>
        <v>0</v>
      </c>
      <c r="F77" s="49" t="b">
        <f t="shared" si="23"/>
        <v>0</v>
      </c>
      <c r="G77" s="49" t="b">
        <f t="shared" si="23"/>
        <v>0</v>
      </c>
      <c r="H77" s="49" t="b">
        <f t="shared" si="23"/>
        <v>0</v>
      </c>
      <c r="I77" s="49" t="b">
        <f t="shared" si="23"/>
        <v>0</v>
      </c>
      <c r="J77" s="49" t="b">
        <f t="shared" si="23"/>
        <v>0</v>
      </c>
      <c r="K77" s="49" t="b">
        <f t="shared" si="23"/>
        <v>0</v>
      </c>
      <c r="L77" s="49" t="b">
        <f t="shared" si="23"/>
        <v>0</v>
      </c>
      <c r="M77" s="49" t="b">
        <f t="shared" si="23"/>
        <v>0</v>
      </c>
      <c r="N77" s="49" t="b">
        <f t="shared" si="23"/>
        <v>0</v>
      </c>
      <c r="O77" s="49" t="b">
        <f t="shared" si="23"/>
        <v>0</v>
      </c>
      <c r="P77" s="49" t="b">
        <f t="shared" si="23"/>
        <v>0</v>
      </c>
      <c r="Q77" s="49" t="b">
        <f t="shared" si="23"/>
        <v>0</v>
      </c>
      <c r="R77" s="49" t="b">
        <f t="shared" si="23"/>
        <v>0</v>
      </c>
      <c r="S77" s="49" t="b">
        <f t="shared" si="23"/>
        <v>0</v>
      </c>
      <c r="T77" s="49" t="b">
        <f t="shared" si="23"/>
        <v>0</v>
      </c>
      <c r="U77" s="49" t="b">
        <f t="shared" si="23"/>
        <v>0</v>
      </c>
      <c r="V77" s="49" t="b">
        <f t="shared" si="23"/>
        <v>0</v>
      </c>
      <c r="W77" s="49" t="b">
        <f t="shared" si="23"/>
        <v>0</v>
      </c>
    </row>
    <row r="78" spans="1:23" hidden="1" x14ac:dyDescent="0.25">
      <c r="A78">
        <v>25</v>
      </c>
      <c r="C78" s="49" t="b">
        <f>IF(OR(D27="IS",E27="IS",F27="IS",G27="IS",H27="IS",I27="IS",J27="IS",K27="IS",L27="IS",M27="IS",N27="IS",O27="IS",P27="IS",Q27="IS",R27="IS",S27="IS",T27="IS",U27="IS",V27="IS",W27="IS"),FALSE,IF($C$1&lt;25,FALSE,TRUE))</f>
        <v>1</v>
      </c>
      <c r="D78" s="49" t="b">
        <f t="shared" ref="D78:W78" si="24">IF(D27="IS",TRUE,FALSE)</f>
        <v>0</v>
      </c>
      <c r="E78" s="49" t="b">
        <f t="shared" si="24"/>
        <v>0</v>
      </c>
      <c r="F78" s="49" t="b">
        <f t="shared" si="24"/>
        <v>0</v>
      </c>
      <c r="G78" s="49" t="b">
        <f t="shared" si="24"/>
        <v>0</v>
      </c>
      <c r="H78" s="49" t="b">
        <f t="shared" si="24"/>
        <v>0</v>
      </c>
      <c r="I78" s="49" t="b">
        <f t="shared" si="24"/>
        <v>0</v>
      </c>
      <c r="J78" s="49" t="b">
        <f t="shared" si="24"/>
        <v>0</v>
      </c>
      <c r="K78" s="49" t="b">
        <f t="shared" si="24"/>
        <v>0</v>
      </c>
      <c r="L78" s="49" t="b">
        <f t="shared" si="24"/>
        <v>0</v>
      </c>
      <c r="M78" s="49" t="b">
        <f t="shared" si="24"/>
        <v>0</v>
      </c>
      <c r="N78" s="49" t="b">
        <f t="shared" si="24"/>
        <v>0</v>
      </c>
      <c r="O78" s="49" t="b">
        <f t="shared" si="24"/>
        <v>0</v>
      </c>
      <c r="P78" s="49" t="b">
        <f t="shared" si="24"/>
        <v>0</v>
      </c>
      <c r="Q78" s="49" t="b">
        <f t="shared" si="24"/>
        <v>0</v>
      </c>
      <c r="R78" s="49" t="b">
        <f t="shared" si="24"/>
        <v>0</v>
      </c>
      <c r="S78" s="49" t="b">
        <f t="shared" si="24"/>
        <v>0</v>
      </c>
      <c r="T78" s="49" t="b">
        <f t="shared" si="24"/>
        <v>0</v>
      </c>
      <c r="U78" s="49" t="b">
        <f t="shared" si="24"/>
        <v>0</v>
      </c>
      <c r="V78" s="49" t="b">
        <f t="shared" si="24"/>
        <v>0</v>
      </c>
      <c r="W78" s="49" t="b">
        <f t="shared" si="24"/>
        <v>0</v>
      </c>
    </row>
    <row r="79" spans="1:23" hidden="1" x14ac:dyDescent="0.25"/>
    <row r="80" spans="1:23" hidden="1" x14ac:dyDescent="0.25"/>
    <row r="81" hidden="1" x14ac:dyDescent="0.25"/>
    <row r="104" spans="4:9" x14ac:dyDescent="0.25">
      <c r="D104" s="20"/>
    </row>
    <row r="109" spans="4:9" x14ac:dyDescent="0.25">
      <c r="I109" s="20"/>
    </row>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sheetData>
  <sheetProtection sheet="1" objects="1" formatColumns="0" formatRows="0" selectLockedCells="1"/>
  <phoneticPr fontId="32" type="noConversion"/>
  <conditionalFormatting sqref="C3:W27">
    <cfRule type="cellIs" dxfId="1151" priority="6" operator="equal">
      <formula>"IS"</formula>
    </cfRule>
  </conditionalFormatting>
  <conditionalFormatting sqref="C3:W27">
    <cfRule type="cellIs" dxfId="1150" priority="3" operator="equal">
      <formula>"OoS"</formula>
    </cfRule>
  </conditionalFormatting>
  <conditionalFormatting sqref="D2:W27">
    <cfRule type="expression" dxfId="1149" priority="2">
      <formula>(D$1&gt;$X$1)</formula>
    </cfRule>
  </conditionalFormatting>
  <conditionalFormatting sqref="A3:W27">
    <cfRule type="expression" dxfId="1148" priority="1">
      <formula>($A3&gt;$C$1)</formula>
    </cfRule>
  </conditionalFormatting>
  <dataValidations count="2">
    <dataValidation type="list" allowBlank="1" showInputMessage="1" showErrorMessage="1" sqref="C1" xr:uid="{DA6B4BDC-F4F4-49D7-BA9C-3C1492B1748C}">
      <formula1>$A$3:$A$27</formula1>
    </dataValidation>
    <dataValidation type="list" allowBlank="1" showInputMessage="1" showErrorMessage="1" sqref="C3:W27" xr:uid="{EB23391F-4D85-42BD-8794-5BCA617ED2F8}">
      <formula1>"IS,OoS"</formula1>
    </dataValidation>
  </dataValidations>
  <pageMargins left="0.7" right="0.7" top="0.75" bottom="0.75" header="0.3" footer="0.3"/>
  <pageSetup orientation="portrait" r:id="rId1"/>
  <ignoredErrors>
    <ignoredError sqref="C54 D57:W78 D55:W56 D54:W54"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210"/>
  <sheetViews>
    <sheetView showGridLines="0" zoomScale="70" zoomScaleNormal="70" zoomScalePageLayoutView="60" workbookViewId="0"/>
  </sheetViews>
  <sheetFormatPr defaultColWidth="8.81640625" defaultRowHeight="12.5" x14ac:dyDescent="0.25"/>
  <cols>
    <col min="1" max="1" width="14.81640625" customWidth="1"/>
    <col min="2" max="4" width="8.81640625" customWidth="1"/>
    <col min="5" max="5" width="9.453125" customWidth="1"/>
    <col min="6" max="8" width="8.81640625" customWidth="1"/>
    <col min="9" max="9" width="8.81640625" style="16" customWidth="1"/>
    <col min="10" max="18" width="8.81640625" customWidth="1"/>
    <col min="19" max="32" width="8.81640625" hidden="1" customWidth="1"/>
  </cols>
  <sheetData>
    <row r="1" spans="1:32" ht="18" x14ac:dyDescent="0.4">
      <c r="A1" s="30" t="str">
        <f>'Organizational Unit Summary'!B27</f>
        <v>Level 3 (Defined)</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2" customHeight="1" x14ac:dyDescent="0.25">
      <c r="A2" s="349" t="s">
        <v>331</v>
      </c>
      <c r="B2" s="350"/>
      <c r="C2" s="350"/>
      <c r="D2" s="350"/>
      <c r="E2" s="350"/>
      <c r="F2" s="350"/>
      <c r="G2" s="350"/>
      <c r="H2" s="350"/>
      <c r="I2" s="350"/>
      <c r="J2" s="350"/>
      <c r="K2" s="350"/>
      <c r="L2" s="350"/>
      <c r="M2" s="350"/>
      <c r="N2" s="350"/>
      <c r="O2" s="350"/>
      <c r="P2" s="350"/>
      <c r="Q2" s="350"/>
      <c r="R2" s="350"/>
      <c r="S2" s="350"/>
      <c r="T2" s="350"/>
      <c r="U2" s="350"/>
      <c r="V2" s="350"/>
      <c r="W2" s="350"/>
      <c r="X2" s="350"/>
      <c r="Y2" s="350"/>
      <c r="Z2" s="350"/>
      <c r="AA2" s="350"/>
      <c r="AB2" s="350"/>
      <c r="AC2" s="350"/>
      <c r="AD2" s="350"/>
      <c r="AE2" s="350"/>
      <c r="AF2" s="350"/>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89" t="s">
        <v>431</v>
      </c>
      <c r="T3" s="89" t="s">
        <v>451</v>
      </c>
      <c r="U3" s="41" t="s">
        <v>10</v>
      </c>
      <c r="V3" s="41" t="s">
        <v>9</v>
      </c>
      <c r="W3" s="90"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43">
        <f>CAR!$Q$2</f>
        <v>0</v>
      </c>
      <c r="C4" s="43">
        <f>CM!$Q$2</f>
        <v>0</v>
      </c>
      <c r="D4" s="43">
        <f>DAR!$Q$2</f>
        <v>0</v>
      </c>
      <c r="E4" s="43">
        <f>EST!$Q$2</f>
        <v>0</v>
      </c>
      <c r="F4" s="43">
        <f>GOV!$R$2</f>
        <v>0</v>
      </c>
      <c r="G4" s="43">
        <f>II!$R$2</f>
        <v>0</v>
      </c>
      <c r="H4" s="43">
        <f>MC!$Q$2</f>
        <v>0</v>
      </c>
      <c r="I4" s="43">
        <f>MPM!$Q$2</f>
        <v>0</v>
      </c>
      <c r="J4" s="43">
        <f>OT!$Q$2</f>
        <v>0</v>
      </c>
      <c r="K4" s="43">
        <f>PAD!$Q$2</f>
        <v>0</v>
      </c>
      <c r="L4" s="43">
        <f>PCM!$Q$2</f>
        <v>0</v>
      </c>
      <c r="M4" s="43">
        <f>PLAN!$Q$2</f>
        <v>0</v>
      </c>
      <c r="N4" s="43">
        <f>PQA!$Q$2</f>
        <v>0</v>
      </c>
      <c r="O4" s="43">
        <f>PR!$Q$2</f>
        <v>0</v>
      </c>
      <c r="P4" s="43">
        <f>RDM!$Q$2</f>
        <v>0</v>
      </c>
      <c r="Q4" s="43">
        <f>RSK!$Q$2</f>
        <v>0</v>
      </c>
      <c r="R4" s="43">
        <f>VV!$Q$2</f>
        <v>0</v>
      </c>
      <c r="S4" s="43">
        <f>DM!$Q$2</f>
        <v>0</v>
      </c>
      <c r="T4" s="43">
        <f>DQ!$Q$2</f>
        <v>0</v>
      </c>
      <c r="U4" s="43">
        <f>PI!$Q$2</f>
        <v>0</v>
      </c>
      <c r="V4" s="43">
        <f>TS!$Q$2</f>
        <v>0</v>
      </c>
      <c r="W4" s="43">
        <f>WE!$Q$2</f>
        <v>0</v>
      </c>
      <c r="X4" s="43">
        <f>ESAF!$Q$2</f>
        <v>0</v>
      </c>
      <c r="Y4" s="43">
        <f>ESEC!$Q$2</f>
        <v>0</v>
      </c>
      <c r="Z4" s="43">
        <f>MST!$Q$2</f>
        <v>0</v>
      </c>
      <c r="AA4" s="43">
        <f>CONT!$Q$2</f>
        <v>0</v>
      </c>
      <c r="AB4" s="43">
        <f>IRP!$Q$2</f>
        <v>0</v>
      </c>
      <c r="AC4" s="43">
        <f>SDM!$Q$2</f>
        <v>0</v>
      </c>
      <c r="AD4" s="43">
        <f>STSM!$Q$2</f>
        <v>0</v>
      </c>
      <c r="AE4" s="43">
        <f>SAM!$Q$2</f>
        <v>0</v>
      </c>
      <c r="AF4" s="43">
        <f>EVW!$Q$2</f>
        <v>0</v>
      </c>
    </row>
    <row r="5" spans="1:32" ht="13" x14ac:dyDescent="0.3">
      <c r="A5" s="18">
        <v>1.1000000000000001</v>
      </c>
      <c r="B5" s="14">
        <f>CAR!$O$2</f>
        <v>0</v>
      </c>
      <c r="C5" s="14">
        <f>CM!$O$2</f>
        <v>0</v>
      </c>
      <c r="D5" s="14">
        <f>DAR!$O$2</f>
        <v>0</v>
      </c>
      <c r="E5" s="14">
        <f>EST!$O$2</f>
        <v>0</v>
      </c>
      <c r="F5" s="14">
        <f>IF(GOV!$D$4010="OoS",0,GOV!$D$4010)</f>
        <v>0</v>
      </c>
      <c r="G5" s="14">
        <f>IF(II!$D$3510="OoS",0,II!$D$3510)</f>
        <v>0</v>
      </c>
      <c r="H5" s="14">
        <f>MC!$O$2</f>
        <v>0</v>
      </c>
      <c r="I5" s="14">
        <f>MPM!$O$2</f>
        <v>0</v>
      </c>
      <c r="J5" s="14">
        <f>OT!$O$2</f>
        <v>0</v>
      </c>
      <c r="K5" s="14">
        <f>PAD!$O$2</f>
        <v>0</v>
      </c>
      <c r="L5" s="14">
        <f>PCM!$O$2</f>
        <v>0</v>
      </c>
      <c r="M5" s="14">
        <f>PLAN!$O$2</f>
        <v>0</v>
      </c>
      <c r="N5" s="14">
        <f>PQA!$O$2</f>
        <v>0</v>
      </c>
      <c r="O5" s="14">
        <f>PR!$O$2</f>
        <v>0</v>
      </c>
      <c r="P5" s="14">
        <f>RDM!$O$2</f>
        <v>0</v>
      </c>
      <c r="Q5" s="14">
        <f>RSK!$O$2</f>
        <v>0</v>
      </c>
      <c r="R5" s="14">
        <f>VV!$O$2</f>
        <v>0</v>
      </c>
      <c r="S5" s="14">
        <f>DM!$O$2</f>
        <v>0</v>
      </c>
      <c r="T5" s="14">
        <f>DQ!$O$2</f>
        <v>0</v>
      </c>
      <c r="U5" s="14">
        <f>PI!$O$2</f>
        <v>0</v>
      </c>
      <c r="V5" s="14">
        <f>TS!$O$2</f>
        <v>0</v>
      </c>
      <c r="W5" s="14">
        <f>WE!$O$2</f>
        <v>0</v>
      </c>
      <c r="X5" s="14">
        <f>ESAF!$O$2</f>
        <v>0</v>
      </c>
      <c r="Y5" s="14">
        <f>ESEC!$O$2</f>
        <v>0</v>
      </c>
      <c r="Z5" s="14">
        <f>MST!$O$2</f>
        <v>0</v>
      </c>
      <c r="AA5" s="14">
        <f>CONT!$O$2</f>
        <v>0</v>
      </c>
      <c r="AB5" s="14">
        <f>IRP!$O$2</f>
        <v>0</v>
      </c>
      <c r="AC5" s="14">
        <f>SDM!$O$2</f>
        <v>0</v>
      </c>
      <c r="AD5" s="14">
        <f>STSM!$O$2</f>
        <v>0</v>
      </c>
      <c r="AE5" s="14">
        <f>SAM!$O$2</f>
        <v>0</v>
      </c>
      <c r="AF5" s="14">
        <f>EVW!$O$2</f>
        <v>0</v>
      </c>
    </row>
    <row r="6" spans="1:32" ht="13" x14ac:dyDescent="0.3">
      <c r="A6" s="18">
        <v>1.2</v>
      </c>
      <c r="B6" s="15"/>
      <c r="C6" s="15"/>
      <c r="D6" s="14">
        <f>DAR!$O$22</f>
        <v>0</v>
      </c>
      <c r="E6" s="15"/>
      <c r="F6" s="15"/>
      <c r="G6" s="15"/>
      <c r="H6" s="14">
        <f>MC!$O$22</f>
        <v>0</v>
      </c>
      <c r="I6" s="14">
        <f>MPM!$O$22</f>
        <v>0</v>
      </c>
      <c r="J6" s="15"/>
      <c r="K6" s="15"/>
      <c r="L6" s="14">
        <f>PCM!$O$22</f>
        <v>0</v>
      </c>
      <c r="M6" s="14">
        <f>PLAN!$O$22</f>
        <v>0</v>
      </c>
      <c r="N6" s="15"/>
      <c r="O6" s="15"/>
      <c r="P6" s="15"/>
      <c r="Q6" s="15"/>
      <c r="R6" s="14">
        <f>VV!$O$22</f>
        <v>0</v>
      </c>
      <c r="S6" s="14">
        <f>DM!$O$22</f>
        <v>0</v>
      </c>
      <c r="T6" s="14">
        <f>DQ!$O$22</f>
        <v>0</v>
      </c>
      <c r="U6" s="15"/>
      <c r="V6" s="15"/>
      <c r="W6" s="15"/>
      <c r="X6" s="14">
        <f>ESAF!$O$22</f>
        <v>0</v>
      </c>
      <c r="Y6" s="14">
        <f>ESEC!$O$22</f>
        <v>0</v>
      </c>
      <c r="Z6" s="14">
        <f>MST!$O$22</f>
        <v>0</v>
      </c>
      <c r="AA6" s="15"/>
      <c r="AB6" s="15"/>
      <c r="AC6" s="15"/>
      <c r="AD6" s="15"/>
      <c r="AE6" s="14">
        <f>SAM!$O$22</f>
        <v>0</v>
      </c>
      <c r="AF6" s="14">
        <f>EVW!$O$22</f>
        <v>0</v>
      </c>
    </row>
    <row r="7" spans="1:32" ht="13" x14ac:dyDescent="0.3">
      <c r="A7" s="18">
        <v>1.3</v>
      </c>
      <c r="B7" s="15"/>
      <c r="C7" s="15"/>
      <c r="D7" s="15"/>
      <c r="E7" s="15"/>
      <c r="F7" s="15"/>
      <c r="G7" s="15"/>
      <c r="H7" s="15"/>
      <c r="I7" s="15"/>
      <c r="J7" s="15"/>
      <c r="K7" s="15"/>
      <c r="L7" s="14">
        <f>PCM!$O$42</f>
        <v>0</v>
      </c>
      <c r="M7" s="15"/>
      <c r="N7" s="15"/>
      <c r="O7" s="15"/>
      <c r="P7" s="15"/>
      <c r="Q7" s="15"/>
      <c r="R7" s="15"/>
      <c r="S7" s="15"/>
      <c r="T7" s="15"/>
      <c r="U7" s="15"/>
      <c r="V7" s="15"/>
      <c r="W7" s="15"/>
      <c r="X7" s="15"/>
      <c r="Y7" s="15"/>
      <c r="Z7" s="15"/>
      <c r="AA7" s="15"/>
      <c r="AB7" s="15"/>
      <c r="AC7" s="15"/>
      <c r="AD7" s="15"/>
      <c r="AE7" s="14">
        <f>SAM!$O$42</f>
        <v>0</v>
      </c>
      <c r="AF7" s="15"/>
    </row>
    <row r="8" spans="1:32" ht="13" x14ac:dyDescent="0.3">
      <c r="A8" s="18">
        <v>1.4</v>
      </c>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c r="AE8" s="14">
        <f>SAM!$O$62</f>
        <v>0</v>
      </c>
      <c r="AF8" s="15"/>
    </row>
    <row r="9" spans="1:32" ht="13" x14ac:dyDescent="0.3">
      <c r="A9" s="18"/>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row>
    <row r="10" spans="1:32" ht="18" customHeight="1" x14ac:dyDescent="0.3">
      <c r="A10" s="19" t="s">
        <v>89</v>
      </c>
      <c r="B10" s="43">
        <f>CAR!$Q$22</f>
        <v>0</v>
      </c>
      <c r="C10" s="43">
        <f>CM!$Q$22</f>
        <v>0</v>
      </c>
      <c r="D10" s="43">
        <f>DAR!$Q$42</f>
        <v>0</v>
      </c>
      <c r="E10" s="43">
        <f>EST!$Q$22</f>
        <v>0</v>
      </c>
      <c r="F10" s="43">
        <f>GOV!$R$502</f>
        <v>0</v>
      </c>
      <c r="G10" s="43">
        <f>II!$R$502</f>
        <v>0</v>
      </c>
      <c r="H10" s="43">
        <f>MC!$Q$42</f>
        <v>0</v>
      </c>
      <c r="I10" s="43">
        <f>MPM!$Q$42</f>
        <v>0</v>
      </c>
      <c r="J10" s="43">
        <f>OT!$Q$22</f>
        <v>0</v>
      </c>
      <c r="K10" s="43">
        <f>PAD!$Q$22</f>
        <v>0</v>
      </c>
      <c r="L10" s="43">
        <f>PCM!$Q$62</f>
        <v>0</v>
      </c>
      <c r="M10" s="43">
        <f>PLAN!$Q$42</f>
        <v>0</v>
      </c>
      <c r="N10" s="43">
        <f>PQA!$Q$22</f>
        <v>0</v>
      </c>
      <c r="O10" s="43">
        <f>PR!$Q$22</f>
        <v>0</v>
      </c>
      <c r="P10" s="43">
        <f>RDM!$Q$22</f>
        <v>0</v>
      </c>
      <c r="Q10" s="43">
        <f>RSK!$Q$22</f>
        <v>0</v>
      </c>
      <c r="R10" s="43">
        <f>VV!$Q$42</f>
        <v>0</v>
      </c>
      <c r="S10" s="43">
        <f>DM!$Q$42</f>
        <v>0</v>
      </c>
      <c r="T10" s="43">
        <f>DQ!$Q$42</f>
        <v>0</v>
      </c>
      <c r="U10" s="43">
        <f>PI!$Q$22</f>
        <v>0</v>
      </c>
      <c r="V10" s="43">
        <f>TS!$Q$22</f>
        <v>0</v>
      </c>
      <c r="W10" s="43">
        <f>WE!$Q$22</f>
        <v>0</v>
      </c>
      <c r="X10" s="43">
        <f>ESAF!$Q$42</f>
        <v>0</v>
      </c>
      <c r="Y10" s="43">
        <f>ESEC!$Q$42</f>
        <v>0</v>
      </c>
      <c r="Z10" s="43">
        <f>MST!$Q$42</f>
        <v>0</v>
      </c>
      <c r="AA10" s="43">
        <f>CONT!$Q$22</f>
        <v>0</v>
      </c>
      <c r="AB10" s="43">
        <f>IRP!$Q$22</f>
        <v>0</v>
      </c>
      <c r="AC10" s="43">
        <f>SDM!$Q$22</f>
        <v>0</v>
      </c>
      <c r="AD10" s="43">
        <f>STSM!$Q$22</f>
        <v>0</v>
      </c>
      <c r="AE10" s="43">
        <f>SAM!$Q$82</f>
        <v>0</v>
      </c>
      <c r="AF10" s="43">
        <f>EVW!$Q$42</f>
        <v>0</v>
      </c>
    </row>
    <row r="11" spans="1:32" ht="13" x14ac:dyDescent="0.3">
      <c r="A11" s="18">
        <v>2.1</v>
      </c>
      <c r="B11" s="14">
        <f>CAR!$O$22</f>
        <v>0</v>
      </c>
      <c r="C11" s="14">
        <f>CM!$O$22</f>
        <v>0</v>
      </c>
      <c r="D11" s="14">
        <f>DAR!$O$42</f>
        <v>0</v>
      </c>
      <c r="E11" s="14">
        <f>EST!$O$22</f>
        <v>0</v>
      </c>
      <c r="F11" s="14">
        <f>IF(GOV!$D$4030="OoS",0,GOV!$D$4030)</f>
        <v>0</v>
      </c>
      <c r="G11" s="14">
        <f>IF(II!$D$3530="OoS",0,II!$D$3530)</f>
        <v>0</v>
      </c>
      <c r="H11" s="14">
        <f>MC!$O$42</f>
        <v>0</v>
      </c>
      <c r="I11" s="14">
        <f>MPM!$O$42</f>
        <v>0</v>
      </c>
      <c r="J11" s="14">
        <f>OT!$O$22</f>
        <v>0</v>
      </c>
      <c r="K11" s="14">
        <f>PAD!$O$22</f>
        <v>0</v>
      </c>
      <c r="L11" s="14">
        <f>PCM!$O$62</f>
        <v>0</v>
      </c>
      <c r="M11" s="14">
        <f>PLAN!$O$42</f>
        <v>0</v>
      </c>
      <c r="N11" s="14">
        <f>PQA!$O$22</f>
        <v>0</v>
      </c>
      <c r="O11" s="14">
        <f>PR!$O$22</f>
        <v>0</v>
      </c>
      <c r="P11" s="14">
        <f>RDM!$O$22</f>
        <v>0</v>
      </c>
      <c r="Q11" s="14">
        <f>RSK!$O$22</f>
        <v>0</v>
      </c>
      <c r="R11" s="14">
        <f>VV!$O$42</f>
        <v>0</v>
      </c>
      <c r="S11" s="14">
        <f>DM!$O$42</f>
        <v>0</v>
      </c>
      <c r="T11" s="14">
        <f>DQ!$O$42</f>
        <v>0</v>
      </c>
      <c r="U11" s="14">
        <f>PI!$O$22</f>
        <v>0</v>
      </c>
      <c r="V11" s="14">
        <f>TS!$O$22</f>
        <v>0</v>
      </c>
      <c r="W11" s="14">
        <f>WE!$O$22</f>
        <v>0</v>
      </c>
      <c r="X11" s="14">
        <f>ESAF!$O$42</f>
        <v>0</v>
      </c>
      <c r="Y11" s="14">
        <f>ESEC!$O$42</f>
        <v>0</v>
      </c>
      <c r="Z11" s="14">
        <f>MST!$O$42</f>
        <v>0</v>
      </c>
      <c r="AA11" s="14">
        <f>CONT!$O$22</f>
        <v>0</v>
      </c>
      <c r="AB11" s="14">
        <f>IRP!$O$22</f>
        <v>0</v>
      </c>
      <c r="AC11" s="14">
        <f>SDM!$O$22</f>
        <v>0</v>
      </c>
      <c r="AD11" s="14">
        <f>STSM!$O$22</f>
        <v>0</v>
      </c>
      <c r="AE11" s="14">
        <f>SAM!$O$82</f>
        <v>0</v>
      </c>
      <c r="AF11" s="14">
        <f>EVW!$O$42</f>
        <v>0</v>
      </c>
    </row>
    <row r="12" spans="1:32" ht="13" x14ac:dyDescent="0.3">
      <c r="A12" s="18">
        <v>2.2000000000000002</v>
      </c>
      <c r="B12" s="14">
        <f>CAR!$O$42</f>
        <v>0</v>
      </c>
      <c r="C12" s="14">
        <f>CM!$O$42</f>
        <v>0</v>
      </c>
      <c r="D12" s="14">
        <f>DAR!$O$62</f>
        <v>0</v>
      </c>
      <c r="E12" s="14">
        <f>EST!$O$42</f>
        <v>0</v>
      </c>
      <c r="F12" s="14">
        <f>IF(GOV!$D$4050="OoS",0,GOV!$D$4050)</f>
        <v>0</v>
      </c>
      <c r="G12" s="14">
        <f>IF(II!$D$3550="OoS",0,II!$D$3550)</f>
        <v>0</v>
      </c>
      <c r="H12" s="14">
        <f>MC!$O$62</f>
        <v>0</v>
      </c>
      <c r="I12" s="14">
        <f>MPM!$O$62</f>
        <v>0</v>
      </c>
      <c r="J12" s="14">
        <f>OT!$O$42</f>
        <v>0</v>
      </c>
      <c r="K12" s="14">
        <f>PAD!$O$42</f>
        <v>0</v>
      </c>
      <c r="L12" s="14">
        <f>PCM!$O$82</f>
        <v>0</v>
      </c>
      <c r="M12" s="14">
        <f>PLAN!$O$62</f>
        <v>0</v>
      </c>
      <c r="N12" s="14">
        <f>PQA!$O$42</f>
        <v>0</v>
      </c>
      <c r="O12" s="14">
        <f>PR!$O$42</f>
        <v>0</v>
      </c>
      <c r="P12" s="14">
        <f>RDM!$O$42</f>
        <v>0</v>
      </c>
      <c r="Q12" s="14">
        <f>RSK!$O$42</f>
        <v>0</v>
      </c>
      <c r="R12" s="14">
        <f>VV!$O$62</f>
        <v>0</v>
      </c>
      <c r="S12" s="14">
        <f>DM!$O$62</f>
        <v>0</v>
      </c>
      <c r="T12" s="14">
        <f>DQ!$O$62</f>
        <v>0</v>
      </c>
      <c r="U12" s="14">
        <f>PI!$O$42</f>
        <v>0</v>
      </c>
      <c r="V12" s="14">
        <f>TS!$O$42</f>
        <v>0</v>
      </c>
      <c r="W12" s="14">
        <f>WE!$O$42</f>
        <v>0</v>
      </c>
      <c r="X12" s="14">
        <f>ESAF!$O$62</f>
        <v>0</v>
      </c>
      <c r="Y12" s="14">
        <f>ESEC!$O$62</f>
        <v>0</v>
      </c>
      <c r="Z12" s="14">
        <f>MST!$O$62</f>
        <v>0</v>
      </c>
      <c r="AA12" s="14">
        <f>CONT!$O$42</f>
        <v>0</v>
      </c>
      <c r="AB12" s="14">
        <f>IRP!$O$42</f>
        <v>0</v>
      </c>
      <c r="AC12" s="14">
        <f>SDM!$O$42</f>
        <v>0</v>
      </c>
      <c r="AD12" s="14">
        <f>STSM!$O$42</f>
        <v>0</v>
      </c>
      <c r="AE12" s="14">
        <f>SAM!$O$102</f>
        <v>0</v>
      </c>
      <c r="AF12" s="14">
        <f>EVW!$O$62</f>
        <v>0</v>
      </c>
    </row>
    <row r="13" spans="1:32" ht="13" x14ac:dyDescent="0.3">
      <c r="A13" s="18">
        <v>2.2999999999999998</v>
      </c>
      <c r="B13" s="15"/>
      <c r="C13" s="14">
        <f>CM!$O$62</f>
        <v>0</v>
      </c>
      <c r="D13" s="14">
        <f>DAR!$O$82</f>
        <v>0</v>
      </c>
      <c r="E13" s="14">
        <f>EST!$O$62</f>
        <v>0</v>
      </c>
      <c r="F13" s="14">
        <f>IF(GOV!$D$4070="OoS",0,GOV!$D$4070)</f>
        <v>0</v>
      </c>
      <c r="G13" s="15"/>
      <c r="H13" s="14">
        <f>MC!$O$82</f>
        <v>0</v>
      </c>
      <c r="I13" s="14">
        <f>MPM!$O$82</f>
        <v>0</v>
      </c>
      <c r="J13" s="15"/>
      <c r="K13" s="14">
        <f>PAD!$O$62</f>
        <v>0</v>
      </c>
      <c r="L13" s="15"/>
      <c r="M13" s="14">
        <f>PLAN!$O$82</f>
        <v>0</v>
      </c>
      <c r="N13" s="14">
        <f>PQA!$O$62</f>
        <v>0</v>
      </c>
      <c r="O13" s="14">
        <f>PR!$O$62</f>
        <v>0</v>
      </c>
      <c r="P13" s="14">
        <f>RDM!$O$62</f>
        <v>0</v>
      </c>
      <c r="Q13" s="15"/>
      <c r="R13" s="14">
        <f>VV!$O$82</f>
        <v>0</v>
      </c>
      <c r="S13" s="15"/>
      <c r="T13" s="14">
        <f>DQ!$O$82</f>
        <v>0</v>
      </c>
      <c r="U13" s="14">
        <f>PI!$O$62</f>
        <v>0</v>
      </c>
      <c r="V13" s="14">
        <f>TS!$O$62</f>
        <v>0</v>
      </c>
      <c r="W13" s="14">
        <f>WE!$O$62</f>
        <v>0</v>
      </c>
      <c r="X13" s="14">
        <f>ESAF!$O$82</f>
        <v>0</v>
      </c>
      <c r="Y13" s="14">
        <f>ESEC!$O$82</f>
        <v>0</v>
      </c>
      <c r="Z13" s="14">
        <f>MST!$O$82</f>
        <v>0</v>
      </c>
      <c r="AA13" s="14">
        <f>CONT!$O$62</f>
        <v>0</v>
      </c>
      <c r="AB13" s="14">
        <f>IRP!$O$62</f>
        <v>0</v>
      </c>
      <c r="AC13" s="14">
        <f>SDM!$O$62</f>
        <v>0</v>
      </c>
      <c r="AD13" s="14">
        <f>STSM!$O$62</f>
        <v>0</v>
      </c>
      <c r="AE13" s="14">
        <f>SAM!$O$122</f>
        <v>0</v>
      </c>
      <c r="AF13" s="15"/>
    </row>
    <row r="14" spans="1:32" ht="13" x14ac:dyDescent="0.3">
      <c r="A14" s="18">
        <v>2.4</v>
      </c>
      <c r="B14" s="15"/>
      <c r="C14" s="14">
        <f>CM!$O$82</f>
        <v>0</v>
      </c>
      <c r="D14" s="14">
        <f>DAR!$O$102</f>
        <v>0</v>
      </c>
      <c r="E14" s="15"/>
      <c r="F14" s="14">
        <f>IF(GOV!$D$4090="OoS",0,GOV!$D$4090)</f>
        <v>0</v>
      </c>
      <c r="G14" s="15"/>
      <c r="H14" s="14">
        <f>MC!$O$102</f>
        <v>0</v>
      </c>
      <c r="I14" s="14">
        <f>MPM!$O$102</f>
        <v>0</v>
      </c>
      <c r="J14" s="15"/>
      <c r="K14" s="15"/>
      <c r="L14" s="15"/>
      <c r="M14" s="14">
        <f>PLAN!$O$102</f>
        <v>0</v>
      </c>
      <c r="N14" s="14">
        <f>PQA!$O$82</f>
        <v>0</v>
      </c>
      <c r="O14" s="14">
        <f>PR!$O$82</f>
        <v>0</v>
      </c>
      <c r="P14" s="14">
        <f>RDM!$O$82</f>
        <v>0</v>
      </c>
      <c r="Q14" s="15"/>
      <c r="R14" s="15"/>
      <c r="S14" s="15"/>
      <c r="T14" s="15"/>
      <c r="U14" s="14">
        <f>PI!$O$82</f>
        <v>0</v>
      </c>
      <c r="V14" s="15"/>
      <c r="W14" s="15"/>
      <c r="X14" s="15"/>
      <c r="Y14" s="14">
        <f>ESEC!$O$102</f>
        <v>0</v>
      </c>
      <c r="Z14" s="14">
        <f>MST!$O$102</f>
        <v>0</v>
      </c>
      <c r="AA14" s="15"/>
      <c r="AB14" s="15"/>
      <c r="AC14" s="14">
        <f>SDM!$O$82</f>
        <v>0</v>
      </c>
      <c r="AD14" s="15"/>
      <c r="AE14" s="14">
        <f>SAM!$O$142</f>
        <v>0</v>
      </c>
      <c r="AF14" s="15"/>
    </row>
    <row r="15" spans="1:32" ht="13" x14ac:dyDescent="0.3">
      <c r="A15" s="18">
        <v>2.5</v>
      </c>
      <c r="B15" s="15"/>
      <c r="C15" s="14">
        <f>CM!$O$102</f>
        <v>0</v>
      </c>
      <c r="D15" s="14">
        <f>DAR!$O$122</f>
        <v>0</v>
      </c>
      <c r="E15" s="15"/>
      <c r="F15" s="15"/>
      <c r="G15" s="15"/>
      <c r="H15" s="15"/>
      <c r="I15" s="14">
        <f>MPM!$O$122</f>
        <v>0</v>
      </c>
      <c r="J15" s="15"/>
      <c r="K15" s="15"/>
      <c r="L15" s="15"/>
      <c r="M15" s="14">
        <f>PLAN!$O$122</f>
        <v>0</v>
      </c>
      <c r="N15" s="15"/>
      <c r="O15" s="15"/>
      <c r="P15" s="14">
        <f>RDM!$O$102</f>
        <v>0</v>
      </c>
      <c r="Q15" s="15"/>
      <c r="R15" s="15"/>
      <c r="S15" s="15"/>
      <c r="T15" s="15"/>
      <c r="U15" s="14">
        <f>PI!$O$102</f>
        <v>0</v>
      </c>
      <c r="V15" s="15"/>
      <c r="W15" s="15"/>
      <c r="X15" s="15"/>
      <c r="Y15" s="15"/>
      <c r="Z15" s="15"/>
      <c r="AA15" s="15"/>
      <c r="AB15" s="15"/>
      <c r="AC15" s="14">
        <f>SDM!$O$102</f>
        <v>0</v>
      </c>
      <c r="AD15" s="15"/>
      <c r="AE15" s="14">
        <f>SAM!$O$162</f>
        <v>0</v>
      </c>
      <c r="AF15" s="15"/>
    </row>
    <row r="16" spans="1:32" ht="13" x14ac:dyDescent="0.3">
      <c r="A16" s="18">
        <v>2.6</v>
      </c>
      <c r="B16" s="15"/>
      <c r="C16" s="14">
        <f>CM!$O$122</f>
        <v>0</v>
      </c>
      <c r="D16" s="15"/>
      <c r="E16" s="15"/>
      <c r="F16" s="15"/>
      <c r="G16" s="15"/>
      <c r="H16" s="15"/>
      <c r="I16" s="14">
        <f>MPM!$O$142</f>
        <v>0</v>
      </c>
      <c r="J16" s="15"/>
      <c r="K16" s="15"/>
      <c r="L16" s="15"/>
      <c r="M16" s="14">
        <f>PLAN!$O$142</f>
        <v>0</v>
      </c>
      <c r="N16" s="15"/>
      <c r="O16" s="15"/>
      <c r="P16" s="15"/>
      <c r="Q16" s="15"/>
      <c r="R16" s="15"/>
      <c r="S16" s="15"/>
      <c r="T16" s="15"/>
      <c r="U16" s="14">
        <f>PI!$O$122</f>
        <v>0</v>
      </c>
      <c r="V16" s="15"/>
      <c r="W16" s="15"/>
      <c r="X16" s="15"/>
      <c r="Y16" s="15"/>
      <c r="Z16" s="15"/>
      <c r="AA16" s="15"/>
      <c r="AB16" s="15"/>
      <c r="AC16" s="14">
        <f>SDM!$O$122</f>
        <v>0</v>
      </c>
      <c r="AD16" s="15"/>
      <c r="AE16" s="15"/>
      <c r="AF16" s="15"/>
    </row>
    <row r="17" spans="1:32" ht="13" x14ac:dyDescent="0.3">
      <c r="A17" s="18">
        <v>2.7</v>
      </c>
      <c r="B17" s="15"/>
      <c r="C17" s="15"/>
      <c r="D17" s="15"/>
      <c r="E17" s="15"/>
      <c r="F17" s="15"/>
      <c r="G17" s="15"/>
      <c r="H17" s="15"/>
      <c r="I17" s="15"/>
      <c r="J17" s="15"/>
      <c r="K17" s="15"/>
      <c r="L17" s="15"/>
      <c r="M17" s="14">
        <f>PLAN!$O$162</f>
        <v>0</v>
      </c>
      <c r="N17" s="15"/>
      <c r="O17" s="15"/>
      <c r="P17" s="15"/>
      <c r="Q17" s="15"/>
      <c r="R17" s="15"/>
      <c r="S17" s="15"/>
      <c r="T17" s="15"/>
      <c r="U17" s="15"/>
      <c r="V17" s="15"/>
      <c r="W17" s="15"/>
      <c r="X17" s="15"/>
      <c r="Y17" s="15"/>
      <c r="Z17" s="15"/>
      <c r="AA17" s="15"/>
      <c r="AB17" s="15"/>
      <c r="AC17" s="15"/>
      <c r="AD17" s="15"/>
      <c r="AE17" s="15"/>
      <c r="AF17" s="15"/>
    </row>
    <row r="18" spans="1:32" ht="13" x14ac:dyDescent="0.3">
      <c r="A18" s="18">
        <v>2.8</v>
      </c>
      <c r="B18" s="15"/>
      <c r="C18" s="15"/>
      <c r="D18" s="15"/>
      <c r="E18" s="15"/>
      <c r="F18" s="15"/>
      <c r="G18" s="15"/>
      <c r="H18" s="15"/>
      <c r="I18" s="15"/>
      <c r="J18" s="15"/>
      <c r="K18" s="15"/>
      <c r="L18" s="15"/>
      <c r="M18" s="14">
        <f>PLAN!$O$182</f>
        <v>0</v>
      </c>
      <c r="N18" s="15"/>
      <c r="O18" s="15"/>
      <c r="P18" s="15"/>
      <c r="Q18" s="15"/>
      <c r="R18" s="15"/>
      <c r="S18" s="15"/>
      <c r="T18" s="15"/>
      <c r="U18" s="15"/>
      <c r="V18" s="15"/>
      <c r="W18" s="15"/>
      <c r="X18" s="15"/>
      <c r="Y18" s="15"/>
      <c r="Z18" s="15"/>
      <c r="AA18" s="15"/>
      <c r="AB18" s="15"/>
      <c r="AC18" s="15"/>
      <c r="AD18" s="15"/>
      <c r="AE18" s="15"/>
      <c r="AF18" s="15"/>
    </row>
    <row r="19" spans="1:32" ht="13" x14ac:dyDescent="0.3">
      <c r="A19" s="18"/>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row>
    <row r="20" spans="1:32" ht="18" customHeight="1" x14ac:dyDescent="0.3">
      <c r="A20" s="19" t="s">
        <v>90</v>
      </c>
      <c r="B20" s="43">
        <f>CAR!$Q$62</f>
        <v>0</v>
      </c>
      <c r="C20" s="44"/>
      <c r="D20" s="43">
        <f>DAR!$Q$142</f>
        <v>0</v>
      </c>
      <c r="E20" s="43">
        <f>EST!$Q$82</f>
        <v>0</v>
      </c>
      <c r="F20" s="43">
        <f>GOV!$R$2502</f>
        <v>0</v>
      </c>
      <c r="G20" s="43">
        <f>II!$R$1502</f>
        <v>0</v>
      </c>
      <c r="H20" s="43">
        <f>MC!$Q$122</f>
        <v>0</v>
      </c>
      <c r="I20" s="43">
        <f>MPM!$Q$162</f>
        <v>0</v>
      </c>
      <c r="J20" s="43">
        <f>OT!$Q$62</f>
        <v>0</v>
      </c>
      <c r="K20" s="43">
        <f>PAD!$Q$82</f>
        <v>0</v>
      </c>
      <c r="L20" s="43">
        <f>PCM!$Q$102</f>
        <v>0</v>
      </c>
      <c r="M20" s="43">
        <f>PLAN!$Q$202</f>
        <v>0</v>
      </c>
      <c r="N20" s="43">
        <f>PQA!$Q$102</f>
        <v>0</v>
      </c>
      <c r="O20" s="43">
        <f>PR!$Q$102</f>
        <v>0</v>
      </c>
      <c r="P20" s="43">
        <f>RDM!$Q$122</f>
        <v>0</v>
      </c>
      <c r="Q20" s="43">
        <f>RSK!$Q$62</f>
        <v>0</v>
      </c>
      <c r="R20" s="43">
        <f>VV!$Q$102</f>
        <v>0</v>
      </c>
      <c r="S20" s="43">
        <f>DM!$Q$82</f>
        <v>0</v>
      </c>
      <c r="T20" s="43">
        <f>DQ!$Q$102</f>
        <v>0</v>
      </c>
      <c r="U20" s="43">
        <f>PI!$Q$142</f>
        <v>0</v>
      </c>
      <c r="V20" s="43">
        <f>TS!$Q$82</f>
        <v>0</v>
      </c>
      <c r="W20" s="43">
        <f>WE!$Q$82</f>
        <v>0</v>
      </c>
      <c r="X20" s="43">
        <f>ESAF!$Q$102</f>
        <v>0</v>
      </c>
      <c r="Y20" s="43">
        <f>ESEC!$Q$122</f>
        <v>0</v>
      </c>
      <c r="Z20" s="43">
        <f>MST!$Q$122</f>
        <v>0</v>
      </c>
      <c r="AA20" s="43">
        <f>CONT!$Q$82</f>
        <v>0</v>
      </c>
      <c r="AB20" s="43">
        <f>IRP!$Q$82</f>
        <v>0</v>
      </c>
      <c r="AC20" s="43">
        <f>SDM!$Q$142</f>
        <v>0</v>
      </c>
      <c r="AD20" s="43">
        <f>STSM!$Q$82</f>
        <v>0</v>
      </c>
      <c r="AE20" s="43">
        <f>SAM!$Q$182</f>
        <v>0</v>
      </c>
      <c r="AF20" s="43">
        <f>EVW!$Q$82</f>
        <v>0</v>
      </c>
    </row>
    <row r="21" spans="1:32" ht="13" x14ac:dyDescent="0.3">
      <c r="A21" s="18">
        <v>3.1</v>
      </c>
      <c r="B21" s="14">
        <f>CAR!$O$62</f>
        <v>0</v>
      </c>
      <c r="C21" s="15"/>
      <c r="D21" s="14">
        <f>DAR!$O$142</f>
        <v>0</v>
      </c>
      <c r="E21" s="14">
        <f>EST!$O$82</f>
        <v>0</v>
      </c>
      <c r="F21" s="14">
        <f>IF(GOV!$D$4110="OoS",0,GOV!$D$4110)</f>
        <v>0</v>
      </c>
      <c r="G21" s="14">
        <f>IF(II!$D$3570="OoS",0,II!$D$3570)</f>
        <v>0</v>
      </c>
      <c r="H21" s="14">
        <f>MC!$O$122</f>
        <v>0</v>
      </c>
      <c r="I21" s="14">
        <f>MPM!$O$162</f>
        <v>0</v>
      </c>
      <c r="J21" s="14">
        <f>OT!$O$62</f>
        <v>0</v>
      </c>
      <c r="K21" s="14">
        <f>PAD!$O$82</f>
        <v>0</v>
      </c>
      <c r="L21" s="14">
        <f>PCM!$O$102</f>
        <v>0</v>
      </c>
      <c r="M21" s="14">
        <f>PLAN!$O$202</f>
        <v>0</v>
      </c>
      <c r="N21" s="14">
        <f>PQA!$O$102</f>
        <v>0</v>
      </c>
      <c r="O21" s="14">
        <f>PR!$O$102</f>
        <v>0</v>
      </c>
      <c r="P21" s="14">
        <f>RDM!$O$122</f>
        <v>0</v>
      </c>
      <c r="Q21" s="14">
        <f>RSK!$O$62</f>
        <v>0</v>
      </c>
      <c r="R21" s="14">
        <f>VV!$O$102</f>
        <v>0</v>
      </c>
      <c r="S21" s="14">
        <f>DM!$O$82</f>
        <v>0</v>
      </c>
      <c r="T21" s="14">
        <f>DQ!$O$102</f>
        <v>0</v>
      </c>
      <c r="U21" s="14">
        <f>PI!$O$142</f>
        <v>0</v>
      </c>
      <c r="V21" s="14">
        <f>TS!$O$82</f>
        <v>0</v>
      </c>
      <c r="W21" s="14">
        <f>WE!$O$82</f>
        <v>0</v>
      </c>
      <c r="X21" s="14">
        <f>ESAF!$O$102</f>
        <v>0</v>
      </c>
      <c r="Y21" s="14">
        <f>ESEC!$O$122</f>
        <v>0</v>
      </c>
      <c r="Z21" s="14">
        <f>MST!$O$122</f>
        <v>0</v>
      </c>
      <c r="AA21" s="14">
        <f>CONT!$O$82</f>
        <v>0</v>
      </c>
      <c r="AB21" s="14">
        <f>IRP!$O$82</f>
        <v>0</v>
      </c>
      <c r="AC21" s="14">
        <f>SDM!$O$142</f>
        <v>0</v>
      </c>
      <c r="AD21" s="14">
        <f>STSM!$O$82</f>
        <v>0</v>
      </c>
      <c r="AE21" s="14">
        <f>SAM!$O$182</f>
        <v>0</v>
      </c>
      <c r="AF21" s="14">
        <f>EVW!$O$82</f>
        <v>0</v>
      </c>
    </row>
    <row r="22" spans="1:32" ht="13" x14ac:dyDescent="0.3">
      <c r="A22" s="18">
        <v>3.2</v>
      </c>
      <c r="B22" s="14">
        <f>CAR!$O$82</f>
        <v>0</v>
      </c>
      <c r="C22" s="15"/>
      <c r="D22" s="15"/>
      <c r="E22" s="14">
        <f>EST!$O$102</f>
        <v>0</v>
      </c>
      <c r="F22" s="14">
        <f>IF(GOV!$D$4130="OoS",0,GOV!$D$4130)</f>
        <v>0</v>
      </c>
      <c r="G22" s="14">
        <f>IF(II!$D$3590="OoS",0,II!$D$3590)</f>
        <v>0</v>
      </c>
      <c r="H22" s="14">
        <f>MC!$O$142</f>
        <v>0</v>
      </c>
      <c r="I22" s="14">
        <f>MPM!$O$182</f>
        <v>0</v>
      </c>
      <c r="J22" s="14">
        <f>OT!$O$82</f>
        <v>0</v>
      </c>
      <c r="K22" s="14">
        <f>PAD!$O$102</f>
        <v>0</v>
      </c>
      <c r="L22" s="14">
        <f>PCM!$O$122</f>
        <v>0</v>
      </c>
      <c r="M22" s="14">
        <f>PLAN!$O$222</f>
        <v>0</v>
      </c>
      <c r="N22" s="15"/>
      <c r="O22" s="15"/>
      <c r="P22" s="14">
        <f>RDM!$O$142</f>
        <v>0</v>
      </c>
      <c r="Q22" s="14">
        <f>RSK!$O$82</f>
        <v>0</v>
      </c>
      <c r="R22" s="14">
        <f>VV!$O$122</f>
        <v>0</v>
      </c>
      <c r="S22" s="14">
        <f>DM!$O$102</f>
        <v>0</v>
      </c>
      <c r="T22" s="14">
        <f>DQ!$O$122</f>
        <v>0</v>
      </c>
      <c r="U22" s="14">
        <f>PI!$O$162</f>
        <v>0</v>
      </c>
      <c r="V22" s="14">
        <f>TS!$O$102</f>
        <v>0</v>
      </c>
      <c r="W22" s="14">
        <f>WE!$O$102</f>
        <v>0</v>
      </c>
      <c r="X22" s="14">
        <f>ESAF!$O$122</f>
        <v>0</v>
      </c>
      <c r="Y22" s="14">
        <f>ESEC!$O$142</f>
        <v>0</v>
      </c>
      <c r="Z22" s="14">
        <f>MST!$O$142</f>
        <v>0</v>
      </c>
      <c r="AA22" s="14">
        <f>CONT!$O$102</f>
        <v>0</v>
      </c>
      <c r="AB22" s="14">
        <f>IRP!$O$102</f>
        <v>0</v>
      </c>
      <c r="AC22" s="15"/>
      <c r="AD22" s="15"/>
      <c r="AE22" s="14">
        <f>SAM!$O$202</f>
        <v>0</v>
      </c>
      <c r="AF22" s="14">
        <f>EVW!$O$102</f>
        <v>0</v>
      </c>
    </row>
    <row r="23" spans="1:32" ht="13" x14ac:dyDescent="0.3">
      <c r="A23" s="18">
        <v>3.3</v>
      </c>
      <c r="B23" s="14">
        <f>CAR!$O$102</f>
        <v>0</v>
      </c>
      <c r="C23" s="15"/>
      <c r="D23" s="15"/>
      <c r="E23" s="15"/>
      <c r="F23" s="15"/>
      <c r="G23" s="14">
        <f>IF(II!$D$3610="OoS",0,II!$D$3610)</f>
        <v>0</v>
      </c>
      <c r="H23" s="14">
        <f>MC!$O$162</f>
        <v>0</v>
      </c>
      <c r="I23" s="14">
        <f>MPM!$O$202</f>
        <v>0</v>
      </c>
      <c r="J23" s="14">
        <f>OT!$O$102</f>
        <v>0</v>
      </c>
      <c r="K23" s="14">
        <f>PAD!$O$122</f>
        <v>0</v>
      </c>
      <c r="L23" s="14">
        <f>PCM!$O$142</f>
        <v>0</v>
      </c>
      <c r="M23" s="14">
        <f>PLAN!$O$242</f>
        <v>0</v>
      </c>
      <c r="N23" s="15"/>
      <c r="O23" s="15"/>
      <c r="P23" s="14">
        <f>RDM!$O$162</f>
        <v>0</v>
      </c>
      <c r="Q23" s="14">
        <f>RSK!$O$102</f>
        <v>0</v>
      </c>
      <c r="R23" s="15"/>
      <c r="S23" s="15"/>
      <c r="T23" s="15"/>
      <c r="U23" s="14">
        <f>PI!$O$182</f>
        <v>0</v>
      </c>
      <c r="V23" s="14">
        <f>TS!$O$122</f>
        <v>0</v>
      </c>
      <c r="W23" s="14">
        <f>WE!$O$122</f>
        <v>0</v>
      </c>
      <c r="X23" s="14">
        <f>ESAF!$O$142</f>
        <v>0</v>
      </c>
      <c r="Y23" s="14">
        <f>ESEC!$O$162</f>
        <v>0</v>
      </c>
      <c r="Z23" s="14">
        <f>MST!$O$162</f>
        <v>0</v>
      </c>
      <c r="AA23" s="14">
        <f>CONT!$O$122</f>
        <v>0</v>
      </c>
      <c r="AB23" s="15"/>
      <c r="AC23" s="15"/>
      <c r="AD23" s="15"/>
      <c r="AE23" s="15"/>
      <c r="AF23" s="15"/>
    </row>
    <row r="24" spans="1:32" ht="13" x14ac:dyDescent="0.3">
      <c r="A24" s="18">
        <v>3.4</v>
      </c>
      <c r="B24" s="14">
        <f>CAR!$O$122</f>
        <v>0</v>
      </c>
      <c r="C24" s="15"/>
      <c r="D24" s="15"/>
      <c r="E24" s="15"/>
      <c r="F24" s="15"/>
      <c r="G24" s="15"/>
      <c r="H24" s="14">
        <f>MC!$O$182</f>
        <v>0</v>
      </c>
      <c r="I24" s="14">
        <f>MPM!$O$222</f>
        <v>0</v>
      </c>
      <c r="J24" s="14">
        <f>OT!$O$122</f>
        <v>0</v>
      </c>
      <c r="K24" s="14">
        <f>PAD!$O$142</f>
        <v>0</v>
      </c>
      <c r="L24" s="14">
        <f>PCM!$O$162</f>
        <v>0</v>
      </c>
      <c r="M24" s="14">
        <f>PLAN!$O$262</f>
        <v>0</v>
      </c>
      <c r="N24" s="15"/>
      <c r="O24" s="15"/>
      <c r="P24" s="14">
        <f>RDM!$O$182</f>
        <v>0</v>
      </c>
      <c r="Q24" s="14">
        <f>RSK!$O$122</f>
        <v>0</v>
      </c>
      <c r="R24" s="15"/>
      <c r="S24" s="15"/>
      <c r="T24" s="15"/>
      <c r="U24" s="15"/>
      <c r="V24" s="14">
        <f>TS!$O$142</f>
        <v>0</v>
      </c>
      <c r="W24" s="15"/>
      <c r="X24" s="15"/>
      <c r="Y24" s="15"/>
      <c r="Z24" s="15"/>
      <c r="AA24" s="15"/>
      <c r="AB24" s="15"/>
      <c r="AC24" s="15"/>
      <c r="AD24" s="15"/>
      <c r="AE24" s="15"/>
      <c r="AF24" s="15"/>
    </row>
    <row r="25" spans="1:32" ht="13" x14ac:dyDescent="0.3">
      <c r="A25" s="18">
        <v>3.5</v>
      </c>
      <c r="B25" s="14">
        <f>CAR!$O$142</f>
        <v>0</v>
      </c>
      <c r="C25" s="15"/>
      <c r="D25" s="15"/>
      <c r="E25" s="15"/>
      <c r="F25" s="15"/>
      <c r="G25" s="15"/>
      <c r="H25" s="15"/>
      <c r="I25" s="14">
        <f>MPM!$O$242</f>
        <v>0</v>
      </c>
      <c r="J25" s="14">
        <f>OT!$O$142</f>
        <v>0</v>
      </c>
      <c r="K25" s="14">
        <f>PAD!$O$162</f>
        <v>0</v>
      </c>
      <c r="L25" s="14">
        <f>PCM!$O$182</f>
        <v>0</v>
      </c>
      <c r="M25" s="15"/>
      <c r="N25" s="15"/>
      <c r="O25" s="15"/>
      <c r="P25" s="14">
        <f>RDM!$O$202</f>
        <v>0</v>
      </c>
      <c r="Q25" s="14">
        <f>RSK!$O$142</f>
        <v>0</v>
      </c>
      <c r="R25" s="15"/>
      <c r="S25" s="15"/>
      <c r="T25" s="15"/>
      <c r="U25" s="15"/>
      <c r="V25" s="14">
        <f>TS!$O$162</f>
        <v>0</v>
      </c>
      <c r="W25" s="15"/>
      <c r="X25" s="15"/>
      <c r="Y25" s="15"/>
      <c r="Z25" s="15"/>
      <c r="AA25" s="15"/>
      <c r="AB25" s="15"/>
      <c r="AC25" s="15"/>
      <c r="AD25" s="15"/>
      <c r="AE25" s="15"/>
      <c r="AF25" s="15"/>
    </row>
    <row r="26" spans="1:32" ht="13" x14ac:dyDescent="0.3">
      <c r="A26" s="18">
        <v>3.6</v>
      </c>
      <c r="B26" s="23"/>
      <c r="C26" s="15"/>
      <c r="D26" s="15"/>
      <c r="E26" s="15"/>
      <c r="F26" s="15"/>
      <c r="G26" s="15"/>
      <c r="H26" s="15"/>
      <c r="I26" s="14">
        <f>MPM!$O$262</f>
        <v>0</v>
      </c>
      <c r="J26" s="14">
        <f>OT!$O$162</f>
        <v>0</v>
      </c>
      <c r="K26" s="14">
        <f>PAD!$O$182</f>
        <v>0</v>
      </c>
      <c r="L26" s="14">
        <f>PCM!$O$202</f>
        <v>0</v>
      </c>
      <c r="M26" s="15"/>
      <c r="N26" s="15"/>
      <c r="O26" s="15"/>
      <c r="P26" s="14">
        <f>RDM!$O$222</f>
        <v>0</v>
      </c>
      <c r="Q26" s="15"/>
      <c r="R26" s="15"/>
      <c r="S26" s="15"/>
      <c r="T26" s="15"/>
      <c r="U26" s="15"/>
      <c r="V26" s="14">
        <f>TS!$O$182</f>
        <v>0</v>
      </c>
      <c r="W26" s="15"/>
      <c r="X26" s="15"/>
      <c r="Y26" s="15"/>
      <c r="Z26" s="15"/>
      <c r="AA26" s="15"/>
      <c r="AB26" s="15"/>
      <c r="AC26" s="15"/>
      <c r="AD26" s="15"/>
      <c r="AE26" s="15"/>
      <c r="AF26" s="15"/>
    </row>
    <row r="27" spans="1:32" ht="13" x14ac:dyDescent="0.3">
      <c r="A27" s="18">
        <v>3.7</v>
      </c>
      <c r="B27" s="23"/>
      <c r="C27" s="15"/>
      <c r="D27" s="15"/>
      <c r="E27" s="15"/>
      <c r="F27" s="15"/>
      <c r="G27" s="15"/>
      <c r="H27" s="15"/>
      <c r="I27" s="15"/>
      <c r="J27" s="15"/>
      <c r="K27" s="15"/>
      <c r="L27" s="15"/>
      <c r="M27" s="15"/>
      <c r="N27" s="15"/>
      <c r="O27" s="15"/>
      <c r="P27" s="14">
        <f>RDM!$O$242</f>
        <v>0</v>
      </c>
      <c r="Q27" s="15"/>
      <c r="R27" s="15"/>
      <c r="S27" s="15"/>
      <c r="T27" s="15"/>
      <c r="U27" s="15"/>
      <c r="V27" s="15"/>
      <c r="W27" s="15"/>
      <c r="X27" s="15"/>
      <c r="Y27" s="15"/>
      <c r="Z27" s="15"/>
      <c r="AA27" s="15"/>
      <c r="AB27" s="15"/>
      <c r="AC27" s="15"/>
      <c r="AD27" s="15"/>
      <c r="AE27" s="15"/>
      <c r="AF27" s="15"/>
    </row>
    <row r="28" spans="1:32" ht="13" x14ac:dyDescent="0.3">
      <c r="A28" s="18"/>
      <c r="B28" s="23"/>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row>
    <row r="29" spans="1:32" ht="18" hidden="1" customHeight="1" x14ac:dyDescent="0.3">
      <c r="A29" s="19" t="s">
        <v>114</v>
      </c>
      <c r="B29" s="43">
        <f>CAR!$Q$162</f>
        <v>0</v>
      </c>
      <c r="C29" s="44"/>
      <c r="D29" s="44"/>
      <c r="E29" s="44"/>
      <c r="F29" s="43">
        <f>GOV!$R$3502</f>
        <v>0</v>
      </c>
      <c r="G29" s="43">
        <f>II!$R$3002</f>
        <v>0</v>
      </c>
      <c r="H29" s="44"/>
      <c r="I29" s="43">
        <f>MPM!$Q$282</f>
        <v>0</v>
      </c>
      <c r="J29" s="44"/>
      <c r="K29" s="44"/>
      <c r="L29" s="43">
        <f>PCM!$Q$222</f>
        <v>0</v>
      </c>
      <c r="M29" s="43">
        <f>PLAN!$Q$282</f>
        <v>0</v>
      </c>
      <c r="N29" s="44"/>
      <c r="O29" s="44"/>
      <c r="P29" s="44"/>
      <c r="Q29" s="44"/>
      <c r="R29" s="44"/>
      <c r="S29" s="43"/>
      <c r="T29" s="43"/>
      <c r="U29" s="44"/>
      <c r="V29" s="44"/>
      <c r="W29" s="43"/>
      <c r="X29" s="44"/>
      <c r="Y29" s="44"/>
      <c r="Z29" s="43">
        <f>MST!$Q$182</f>
        <v>0</v>
      </c>
      <c r="AA29" s="44"/>
      <c r="AB29" s="44"/>
      <c r="AC29" s="44"/>
      <c r="AD29" s="44"/>
      <c r="AE29" s="43">
        <f>SAM!$Q$222</f>
        <v>0</v>
      </c>
      <c r="AF29" s="44"/>
    </row>
    <row r="30" spans="1:32" ht="13" hidden="1" x14ac:dyDescent="0.3">
      <c r="A30" s="18">
        <v>4.0999999999999996</v>
      </c>
      <c r="B30" s="14">
        <f>CAR!$O$162</f>
        <v>0</v>
      </c>
      <c r="C30" s="15"/>
      <c r="D30" s="15"/>
      <c r="E30" s="15"/>
      <c r="F30" s="14">
        <f>IF(GOV!$D$4150="OoS",0,GOV!$D$4150)</f>
        <v>0</v>
      </c>
      <c r="G30" s="14">
        <f>IF(II!$D$3630="OoS",0,II!$D$3630)</f>
        <v>0</v>
      </c>
      <c r="H30" s="15"/>
      <c r="I30" s="14">
        <f>MPM!$O$282</f>
        <v>0</v>
      </c>
      <c r="J30" s="15"/>
      <c r="K30" s="15"/>
      <c r="L30" s="14">
        <f>PCM!$O$222</f>
        <v>0</v>
      </c>
      <c r="M30" s="14">
        <f>PLAN!$O$282</f>
        <v>0</v>
      </c>
      <c r="N30" s="15"/>
      <c r="O30" s="15"/>
      <c r="P30" s="15"/>
      <c r="Q30" s="15"/>
      <c r="R30" s="15"/>
      <c r="S30" s="15"/>
      <c r="T30" s="15"/>
      <c r="U30" s="15"/>
      <c r="V30" s="15"/>
      <c r="W30" s="15"/>
      <c r="X30" s="15"/>
      <c r="Y30" s="15"/>
      <c r="Z30" s="14">
        <f>MST!$O$182</f>
        <v>0</v>
      </c>
      <c r="AA30" s="15"/>
      <c r="AB30" s="15"/>
      <c r="AC30" s="15"/>
      <c r="AD30" s="15"/>
      <c r="AE30" s="14">
        <f>SAM!$O$222</f>
        <v>0</v>
      </c>
      <c r="AF30" s="15"/>
    </row>
    <row r="31" spans="1:32" ht="13" hidden="1" x14ac:dyDescent="0.3">
      <c r="A31" s="18">
        <v>4.2</v>
      </c>
      <c r="B31" s="14">
        <f>CAR!$O$182</f>
        <v>0</v>
      </c>
      <c r="C31" s="15"/>
      <c r="D31" s="15"/>
      <c r="E31" s="15"/>
      <c r="F31" s="15"/>
      <c r="G31" s="15"/>
      <c r="H31" s="15"/>
      <c r="I31" s="14">
        <f>MPM!$O$302</f>
        <v>0</v>
      </c>
      <c r="J31" s="15"/>
      <c r="K31" s="15"/>
      <c r="L31" s="15"/>
      <c r="M31" s="15"/>
      <c r="N31" s="15"/>
      <c r="O31" s="15"/>
      <c r="P31" s="15"/>
      <c r="Q31" s="15"/>
      <c r="R31" s="15"/>
      <c r="S31" s="15"/>
      <c r="T31" s="15"/>
      <c r="U31" s="15"/>
      <c r="V31" s="15"/>
      <c r="W31" s="15"/>
      <c r="X31" s="15"/>
      <c r="Y31" s="15"/>
      <c r="Z31" s="15"/>
      <c r="AA31" s="15"/>
      <c r="AB31" s="15"/>
      <c r="AC31" s="15"/>
      <c r="AD31" s="15"/>
      <c r="AE31" s="15"/>
      <c r="AF31" s="15"/>
    </row>
    <row r="32" spans="1:32" ht="13" hidden="1" x14ac:dyDescent="0.3">
      <c r="A32" s="18">
        <v>4.3</v>
      </c>
      <c r="B32" s="17"/>
      <c r="C32" s="15"/>
      <c r="D32" s="15"/>
      <c r="E32" s="15"/>
      <c r="F32" s="15"/>
      <c r="G32" s="15"/>
      <c r="H32" s="15"/>
      <c r="I32" s="14">
        <f>MPM!$O$322</f>
        <v>0</v>
      </c>
      <c r="J32" s="15"/>
      <c r="K32" s="15"/>
      <c r="L32" s="15"/>
      <c r="M32" s="15"/>
      <c r="N32" s="15"/>
      <c r="O32" s="15"/>
      <c r="P32" s="15"/>
      <c r="Q32" s="15"/>
      <c r="R32" s="15"/>
      <c r="S32" s="15"/>
      <c r="T32" s="15"/>
      <c r="U32" s="15"/>
      <c r="V32" s="15"/>
      <c r="W32" s="15"/>
      <c r="X32" s="15"/>
      <c r="Y32" s="15"/>
      <c r="Z32" s="15"/>
      <c r="AA32" s="15"/>
      <c r="AB32" s="15"/>
      <c r="AC32" s="15"/>
      <c r="AD32" s="15"/>
      <c r="AE32" s="15"/>
      <c r="AF32" s="15"/>
    </row>
    <row r="33" spans="1:32" ht="13" hidden="1" x14ac:dyDescent="0.3">
      <c r="A33" s="18">
        <v>4.4000000000000004</v>
      </c>
      <c r="B33" s="17"/>
      <c r="C33" s="15"/>
      <c r="D33" s="15"/>
      <c r="E33" s="15"/>
      <c r="F33" s="15"/>
      <c r="G33" s="15"/>
      <c r="H33" s="15"/>
      <c r="I33" s="14">
        <f>MPM!$O$342</f>
        <v>0</v>
      </c>
      <c r="J33" s="15"/>
      <c r="K33" s="15"/>
      <c r="L33" s="15"/>
      <c r="M33" s="15"/>
      <c r="N33" s="15"/>
      <c r="O33" s="15"/>
      <c r="P33" s="15"/>
      <c r="Q33" s="15"/>
      <c r="R33" s="15"/>
      <c r="S33" s="15"/>
      <c r="T33" s="15"/>
      <c r="U33" s="15"/>
      <c r="V33" s="15"/>
      <c r="W33" s="15"/>
      <c r="X33" s="15"/>
      <c r="Y33" s="15"/>
      <c r="Z33" s="15"/>
      <c r="AA33" s="15"/>
      <c r="AB33" s="15"/>
      <c r="AC33" s="15"/>
      <c r="AD33" s="15"/>
      <c r="AE33" s="15"/>
      <c r="AF33" s="15"/>
    </row>
    <row r="34" spans="1:32" ht="13" hidden="1" x14ac:dyDescent="0.3">
      <c r="A34" s="18">
        <v>4.5</v>
      </c>
      <c r="B34" s="17"/>
      <c r="C34" s="15"/>
      <c r="D34" s="15"/>
      <c r="E34" s="15"/>
      <c r="F34" s="15"/>
      <c r="G34" s="15"/>
      <c r="H34" s="15"/>
      <c r="I34" s="14">
        <f>MPM!$O$362</f>
        <v>0</v>
      </c>
      <c r="J34" s="15"/>
      <c r="K34" s="15"/>
      <c r="L34" s="15"/>
      <c r="M34" s="15"/>
      <c r="N34" s="15"/>
      <c r="O34" s="15"/>
      <c r="P34" s="15"/>
      <c r="Q34" s="15"/>
      <c r="R34" s="15"/>
      <c r="S34" s="15"/>
      <c r="T34" s="15"/>
      <c r="U34" s="15"/>
      <c r="V34" s="15"/>
      <c r="W34" s="15"/>
      <c r="X34" s="15"/>
      <c r="Y34" s="15"/>
      <c r="Z34" s="15"/>
      <c r="AA34" s="15"/>
      <c r="AB34" s="15"/>
      <c r="AC34" s="15"/>
      <c r="AD34" s="15"/>
      <c r="AE34" s="15"/>
      <c r="AF34" s="15"/>
    </row>
    <row r="35" spans="1:32" ht="13" hidden="1" x14ac:dyDescent="0.3">
      <c r="A35" s="18"/>
      <c r="B35" s="23"/>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row>
    <row r="36" spans="1:32" ht="18" hidden="1" customHeight="1" x14ac:dyDescent="0.3">
      <c r="A36" s="19" t="s">
        <v>147</v>
      </c>
      <c r="B36" s="43">
        <f>CAR!$Q$202</f>
        <v>0</v>
      </c>
      <c r="C36" s="44"/>
      <c r="D36" s="44"/>
      <c r="E36" s="44"/>
      <c r="F36" s="44"/>
      <c r="G36" s="44"/>
      <c r="H36" s="44"/>
      <c r="I36" s="43">
        <f>MPM!$Q$382</f>
        <v>0</v>
      </c>
      <c r="J36" s="44"/>
      <c r="K36" s="19"/>
      <c r="L36" s="19"/>
      <c r="M36" s="19"/>
      <c r="N36" s="19"/>
      <c r="O36" s="19"/>
      <c r="P36" s="19"/>
      <c r="Q36" s="19"/>
      <c r="R36" s="19"/>
      <c r="S36" s="43"/>
      <c r="T36" s="43"/>
      <c r="U36" s="19"/>
      <c r="V36" s="19"/>
      <c r="W36" s="43"/>
      <c r="X36" s="19"/>
      <c r="Y36" s="19"/>
      <c r="Z36" s="19"/>
      <c r="AA36" s="19"/>
      <c r="AB36" s="19"/>
      <c r="AC36" s="19"/>
      <c r="AD36" s="19"/>
      <c r="AE36" s="19"/>
      <c r="AF36" s="19"/>
    </row>
    <row r="37" spans="1:32" ht="13" hidden="1" x14ac:dyDescent="0.3">
      <c r="A37" s="18">
        <v>5.0999999999999996</v>
      </c>
      <c r="B37" s="14">
        <f>CAR!$O$202</f>
        <v>0</v>
      </c>
      <c r="C37" s="15"/>
      <c r="D37" s="15"/>
      <c r="E37" s="15"/>
      <c r="F37" s="15"/>
      <c r="G37" s="15"/>
      <c r="H37" s="15"/>
      <c r="I37" s="14">
        <f>MPM!$O$382</f>
        <v>0</v>
      </c>
      <c r="J37" s="15"/>
      <c r="K37" s="15"/>
      <c r="L37" s="15"/>
      <c r="M37" s="15"/>
      <c r="N37" s="15"/>
      <c r="O37" s="15"/>
      <c r="P37" s="15"/>
      <c r="Q37" s="15"/>
      <c r="R37" s="15"/>
      <c r="S37" s="15"/>
      <c r="T37" s="15"/>
      <c r="U37" s="15"/>
      <c r="V37" s="15"/>
      <c r="W37" s="15"/>
      <c r="X37" s="15"/>
      <c r="Y37" s="15"/>
      <c r="Z37" s="15"/>
      <c r="AA37" s="15"/>
      <c r="AB37" s="15"/>
      <c r="AC37" s="15"/>
      <c r="AD37" s="15"/>
      <c r="AE37" s="15"/>
      <c r="AF37" s="15"/>
    </row>
    <row r="38" spans="1:32" ht="13" hidden="1" x14ac:dyDescent="0.3">
      <c r="A38" s="18">
        <v>5.2</v>
      </c>
      <c r="B38" s="17"/>
      <c r="C38" s="15"/>
      <c r="D38" s="15"/>
      <c r="E38" s="15"/>
      <c r="F38" s="15"/>
      <c r="G38" s="15"/>
      <c r="H38" s="15"/>
      <c r="I38" s="14">
        <f>MPM!$O$402</f>
        <v>0</v>
      </c>
      <c r="J38" s="15"/>
      <c r="K38" s="15"/>
      <c r="L38" s="15"/>
      <c r="M38" s="15"/>
      <c r="N38" s="15"/>
      <c r="O38" s="15"/>
      <c r="P38" s="15"/>
      <c r="Q38" s="15"/>
      <c r="R38" s="15"/>
      <c r="S38" s="15"/>
      <c r="T38" s="15"/>
      <c r="U38" s="15"/>
      <c r="V38" s="15"/>
      <c r="W38" s="15"/>
      <c r="X38" s="15"/>
      <c r="Y38" s="15"/>
      <c r="Z38" s="15"/>
      <c r="AA38" s="15"/>
      <c r="AB38" s="15"/>
      <c r="AC38" s="15"/>
      <c r="AD38" s="15"/>
      <c r="AE38" s="15"/>
      <c r="AF38" s="15"/>
    </row>
    <row r="39" spans="1:32" ht="13" hidden="1" x14ac:dyDescent="0.3">
      <c r="A39" s="18">
        <v>5.3</v>
      </c>
      <c r="B39" s="17"/>
      <c r="C39" s="15"/>
      <c r="D39" s="15"/>
      <c r="E39" s="15"/>
      <c r="F39" s="15"/>
      <c r="G39" s="15"/>
      <c r="H39" s="15"/>
      <c r="I39" s="14">
        <f>MPM!$O$422</f>
        <v>0</v>
      </c>
      <c r="J39" s="15"/>
      <c r="K39" s="15"/>
      <c r="L39" s="15"/>
      <c r="M39" s="15"/>
      <c r="N39" s="15"/>
      <c r="O39" s="15"/>
      <c r="P39" s="15"/>
      <c r="Q39" s="15"/>
      <c r="R39" s="15"/>
      <c r="S39" s="15"/>
      <c r="T39" s="15"/>
      <c r="U39" s="15"/>
      <c r="V39" s="15"/>
      <c r="W39" s="15"/>
      <c r="X39" s="15"/>
      <c r="Y39" s="15"/>
      <c r="Z39" s="15"/>
      <c r="AA39" s="15"/>
      <c r="AB39" s="15"/>
      <c r="AC39" s="15"/>
      <c r="AD39" s="15"/>
      <c r="AE39" s="15"/>
      <c r="AF39" s="15"/>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ustomSheetViews>
    <customSheetView guid="{F76BC29A-0A9C-41DD-B7BE-86D7BCE1FD7E}" showRuler="0">
      <pageMargins left="0" right="0" top="0" bottom="0" header="0" footer="0"/>
      <pageSetup paperSize="9" orientation="portrait" verticalDpi="0"/>
    </customSheetView>
    <customSheetView guid="{F216E611-95A8-4BBB-A2D0-A05645A4F810}" showRuler="0">
      <pageMargins left="0" right="0" top="0" bottom="0" header="0" footer="0"/>
      <pageSetup paperSize="9" orientation="portrait" verticalDpi="0"/>
    </customSheetView>
    <customSheetView guid="{D23FD9BC-A501-4E36-8884-84F753B0CB15}" scale="75" showRuler="0">
      <selection activeCell="B48" activeCellId="2" sqref="B6:B10 B36:B45 B48:B49"/>
      <pageMargins left="0" right="0" top="0" bottom="0" header="0" footer="0"/>
      <pageSetup paperSize="9" orientation="portrait" verticalDpi="0"/>
    </customSheetView>
    <customSheetView guid="{DDF300A0-CE9B-449D-94F9-8F1A3C59150B}" showRuler="0">
      <pageMargins left="0" right="0" top="0" bottom="0" header="0" footer="0"/>
      <pageSetup paperSize="9" orientation="portrait" verticalDpi="0"/>
    </customSheetView>
    <customSheetView guid="{1C702F2C-5DC6-417A-8CD9-6D4AA137478A}" scale="75" showRuler="0">
      <selection activeCell="B6" sqref="B6 B36:B45 B48:B49"/>
      <pageMargins left="0" right="0" top="0" bottom="0" header="0" footer="0"/>
      <pageSetup paperSize="9" orientation="portrait" verticalDpi="0"/>
    </customSheetView>
    <customSheetView guid="{AE579642-8CB2-4C1F-9885-F92B415EB3B5}" scale="75" showRuler="0">
      <selection activeCell="B6" sqref="B6 B36:B45 B48:B49"/>
      <pageMargins left="0" right="0" top="0" bottom="0" header="0" footer="0"/>
      <pageSetup paperSize="9" orientation="portrait" verticalDpi="0"/>
    </customSheetView>
    <customSheetView guid="{2E7CA037-26FA-443C-B70C-6F6A6CE18D00}" showRuler="0">
      <pageMargins left="0" right="0" top="0" bottom="0" header="0" footer="0"/>
      <pageSetup paperSize="9" orientation="portrait" verticalDpi="0"/>
    </customSheetView>
    <customSheetView guid="{C4DE3436-463F-4F15-BE64-618A981EC133}" showRuler="0">
      <pageMargins left="0" right="0" top="0" bottom="0" header="0" footer="0"/>
      <pageSetup paperSize="9" orientation="portrait" verticalDpi="0"/>
    </customSheetView>
    <customSheetView guid="{330F078C-0C81-4FF0-ACEE-6341F89270AB}" scale="75" showRuler="0">
      <pane xSplit="1" ySplit="2" topLeftCell="B14" activePane="bottomRight" state="frozenSplit"/>
      <selection pane="bottomRight" activeCell="C15" sqref="C15 B36:B45 B48:B49"/>
      <pageMargins left="0" right="0" top="0" bottom="0" header="0" footer="0"/>
      <pageSetup paperSize="9" orientation="portrait" verticalDpi="0"/>
    </customSheetView>
  </customSheetViews>
  <mergeCells count="1">
    <mergeCell ref="A2:AF2"/>
  </mergeCells>
  <phoneticPr fontId="9" type="noConversion"/>
  <conditionalFormatting sqref="B4:W10 AA4:AF10 X10:AF10 B5:AF9 B11:B19 B20:AF20 B29:AF29 B21:B28 B36:AF36 B30:B35 B37:B39">
    <cfRule type="expression" dxfId="1147" priority="31" stopIfTrue="1">
      <formula>OR(B4="L",B4="FM",B4="S")</formula>
    </cfRule>
    <cfRule type="expression" dxfId="1146" priority="32" stopIfTrue="1">
      <formula>OR(B4="M",B4="LM",B4="NR")</formula>
    </cfRule>
    <cfRule type="expression" dxfId="1145" priority="232" stopIfTrue="1">
      <formula>OR(B4="H",B4="PM",B4="NM",B4="DM",B4="U")</formula>
    </cfRule>
    <cfRule type="expression" dxfId="1144" priority="233" stopIfTrue="1">
      <formula>OR(B4="NC")</formula>
    </cfRule>
    <cfRule type="expression" dxfId="1143" priority="234" stopIfTrue="1">
      <formula>OR(B4="NY")</formula>
    </cfRule>
  </conditionalFormatting>
  <conditionalFormatting sqref="AF4:AF6">
    <cfRule type="expression" dxfId="1142" priority="184" stopIfTrue="1">
      <formula>OR(AF4="L",AF4="FM",AF4="S")</formula>
    </cfRule>
    <cfRule type="expression" dxfId="1141" priority="185" stopIfTrue="1">
      <formula>OR(AF4="M",AF4="LM",AF4="NR")</formula>
    </cfRule>
    <cfRule type="expression" dxfId="1140" priority="186" stopIfTrue="1">
      <formula>OR(AF4="H",AF4="PM",AF4="NM",AF4="DM",AF4="U")</formula>
    </cfRule>
  </conditionalFormatting>
  <conditionalFormatting sqref="AF10">
    <cfRule type="expression" dxfId="1139" priority="181" stopIfTrue="1">
      <formula>OR(AF10="L",AF10="FM",AF10="S")</formula>
    </cfRule>
    <cfRule type="expression" dxfId="1138" priority="182" stopIfTrue="1">
      <formula>OR(AF10="M",AF10="LM",AF10="NR")</formula>
    </cfRule>
    <cfRule type="expression" dxfId="1137" priority="183" stopIfTrue="1">
      <formula>OR(AF10="H",AF10="PM",AF10="NM",AF10="DM",AF10="U")</formula>
    </cfRule>
  </conditionalFormatting>
  <conditionalFormatting sqref="AF20">
    <cfRule type="expression" dxfId="1136" priority="172" stopIfTrue="1">
      <formula>OR(AF20="L",AF20="FM",AF20="S")</formula>
    </cfRule>
    <cfRule type="expression" dxfId="1135" priority="173" stopIfTrue="1">
      <formula>OR(AF20="M",AF20="LM",AF20="NR")</formula>
    </cfRule>
    <cfRule type="expression" dxfId="1134" priority="174" stopIfTrue="1">
      <formula>OR(AF20="H",AF20="PM",AF20="NM",AF20="DM",AF20="U")</formula>
    </cfRule>
  </conditionalFormatting>
  <conditionalFormatting sqref="S4:S10 S20 S29 S36">
    <cfRule type="expression" dxfId="1133" priority="133" stopIfTrue="1">
      <formula>OR(S4="L",S4="FM",S4="S")</formula>
    </cfRule>
    <cfRule type="expression" dxfId="1132" priority="134" stopIfTrue="1">
      <formula>OR(S4="M",S4="LM",S4="NR")</formula>
    </cfRule>
    <cfRule type="expression" dxfId="1131" priority="135">
      <formula>OR(S4="H",S4="PM",S4="NM",S4="DM",S4="U")</formula>
    </cfRule>
  </conditionalFormatting>
  <conditionalFormatting sqref="T4:T10 T20 T29 T36">
    <cfRule type="expression" dxfId="1130" priority="130" stopIfTrue="1">
      <formula>OR(T4="L",T4="FM",T4="S")</formula>
    </cfRule>
    <cfRule type="expression" dxfId="1129" priority="131" stopIfTrue="1">
      <formula>OR(T4="M",T4="LM",T4="NR")</formula>
    </cfRule>
    <cfRule type="expression" dxfId="1128" priority="132" stopIfTrue="1">
      <formula>OR(T4="H",T4="PM",T4="NM",T4="DM",T4="U")</formula>
    </cfRule>
  </conditionalFormatting>
  <conditionalFormatting sqref="W4:W10 W20 W29 W36">
    <cfRule type="expression" dxfId="1127" priority="127" stopIfTrue="1">
      <formula>OR(W4="L",W4="FM",W4="S")</formula>
    </cfRule>
    <cfRule type="expression" dxfId="1126" priority="128" stopIfTrue="1">
      <formula>OR(W4="M",W4="LM",W4="NR")</formula>
    </cfRule>
    <cfRule type="expression" dxfId="1125" priority="129" stopIfTrue="1">
      <formula>OR(W4="H",W4="PM",W4="NM",W4="DM",W4="U")</formula>
    </cfRule>
  </conditionalFormatting>
  <conditionalFormatting sqref="B11:B19">
    <cfRule type="expression" dxfId="1124" priority="125" stopIfTrue="1">
      <formula>(B$40&lt;2)</formula>
    </cfRule>
  </conditionalFormatting>
  <conditionalFormatting sqref="B10:AF10">
    <cfRule type="expression" dxfId="1123" priority="124" stopIfTrue="1">
      <formula>(B$40&lt;2)</formula>
    </cfRule>
  </conditionalFormatting>
  <conditionalFormatting sqref="B20:AF20">
    <cfRule type="expression" dxfId="1122" priority="123" stopIfTrue="1">
      <formula>(B$40&lt;3)</formula>
    </cfRule>
  </conditionalFormatting>
  <conditionalFormatting sqref="B21:B28">
    <cfRule type="expression" dxfId="1121" priority="122" stopIfTrue="1">
      <formula>(B$40&lt;3)</formula>
    </cfRule>
  </conditionalFormatting>
  <conditionalFormatting sqref="B29:AF29">
    <cfRule type="expression" dxfId="1120" priority="120" stopIfTrue="1">
      <formula>(B$40&lt;4)</formula>
    </cfRule>
  </conditionalFormatting>
  <conditionalFormatting sqref="B30:B35">
    <cfRule type="expression" dxfId="1119" priority="119" stopIfTrue="1">
      <formula>(B$40&lt;4)</formula>
    </cfRule>
  </conditionalFormatting>
  <conditionalFormatting sqref="B36:AF36">
    <cfRule type="expression" dxfId="1118" priority="118" stopIfTrue="1">
      <formula>(B$40&lt;5)</formula>
    </cfRule>
  </conditionalFormatting>
  <conditionalFormatting sqref="B37:B39">
    <cfRule type="expression" dxfId="1117" priority="117" stopIfTrue="1">
      <formula>(B$40&lt;5)</formula>
    </cfRule>
  </conditionalFormatting>
  <conditionalFormatting sqref="X4:X6">
    <cfRule type="expression" dxfId="1116" priority="114" stopIfTrue="1">
      <formula>OR(X4="L",X4="FM",X4="S")</formula>
    </cfRule>
    <cfRule type="expression" dxfId="1115" priority="115" stopIfTrue="1">
      <formula>OR(X4="M",X4="LM",X4="NR")</formula>
    </cfRule>
    <cfRule type="expression" dxfId="1114" priority="116" stopIfTrue="1">
      <formula>OR(X4="H",X4="PM",X4="NM",X4="DM",X4="U")</formula>
    </cfRule>
  </conditionalFormatting>
  <conditionalFormatting sqref="X10">
    <cfRule type="expression" dxfId="1113" priority="111" stopIfTrue="1">
      <formula>OR(X10="L",X10="FM",X10="S")</formula>
    </cfRule>
    <cfRule type="expression" dxfId="1112" priority="112" stopIfTrue="1">
      <formula>OR(X10="M",X10="LM",X10="NR")</formula>
    </cfRule>
    <cfRule type="expression" dxfId="1111" priority="113" stopIfTrue="1">
      <formula>OR(X10="H",X10="PM",X10="NM",X10="DM",X10="U")</formula>
    </cfRule>
  </conditionalFormatting>
  <conditionalFormatting sqref="X20">
    <cfRule type="expression" dxfId="1110" priority="102" stopIfTrue="1">
      <formula>OR(X20="L",X20="FM",X20="S")</formula>
    </cfRule>
    <cfRule type="expression" dxfId="1109" priority="103" stopIfTrue="1">
      <formula>OR(X20="M",X20="LM",X20="NR")</formula>
    </cfRule>
    <cfRule type="expression" dxfId="1108" priority="104" stopIfTrue="1">
      <formula>OR(X20="H",X20="PM",X20="NM",X20="DM",X20="U")</formula>
    </cfRule>
  </conditionalFormatting>
  <conditionalFormatting sqref="Y4:Y6">
    <cfRule type="expression" dxfId="1107" priority="93" stopIfTrue="1">
      <formula>OR(Y4="L",Y4="FM",Y4="S")</formula>
    </cfRule>
    <cfRule type="expression" dxfId="1106" priority="94" stopIfTrue="1">
      <formula>OR(Y4="M",Y4="LM",Y4="NR")</formula>
    </cfRule>
    <cfRule type="expression" dxfId="1105" priority="95" stopIfTrue="1">
      <formula>OR(Y4="H",Y4="PM",Y4="NM",Y4="DM",Y4="U")</formula>
    </cfRule>
  </conditionalFormatting>
  <conditionalFormatting sqref="Y10">
    <cfRule type="expression" dxfId="1104" priority="90" stopIfTrue="1">
      <formula>OR(Y10="L",Y10="FM",Y10="S")</formula>
    </cfRule>
    <cfRule type="expression" dxfId="1103" priority="91" stopIfTrue="1">
      <formula>OR(Y10="M",Y10="LM",Y10="NR")</formula>
    </cfRule>
    <cfRule type="expression" dxfId="1102" priority="92" stopIfTrue="1">
      <formula>OR(Y10="H",Y10="PM",Y10="NM",Y10="DM",Y10="U")</formula>
    </cfRule>
  </conditionalFormatting>
  <conditionalFormatting sqref="Y20">
    <cfRule type="expression" dxfId="1101" priority="81" stopIfTrue="1">
      <formula>OR(Y20="L",Y20="FM",Y20="S")</formula>
    </cfRule>
    <cfRule type="expression" dxfId="1100" priority="82" stopIfTrue="1">
      <formula>OR(Y20="M",Y20="LM",Y20="NR")</formula>
    </cfRule>
    <cfRule type="expression" dxfId="1099" priority="83" stopIfTrue="1">
      <formula>OR(Y20="H",Y20="PM",Y20="NM",Y20="DM",Y20="U")</formula>
    </cfRule>
  </conditionalFormatting>
  <conditionalFormatting sqref="Z29">
    <cfRule type="expression" dxfId="1098" priority="51" stopIfTrue="1">
      <formula>OR(Z29="L",Z29="FM",Z29="S")</formula>
    </cfRule>
    <cfRule type="expression" dxfId="1097" priority="52" stopIfTrue="1">
      <formula>OR(Z29="M",Z29="LM",Z29="NR")</formula>
    </cfRule>
    <cfRule type="expression" dxfId="1096" priority="53" stopIfTrue="1">
      <formula>OR(Z29="H",Z29="PM",Z29="NM",Z29="DM",Z29="U")</formula>
    </cfRule>
  </conditionalFormatting>
  <conditionalFormatting sqref="Z4:Z6">
    <cfRule type="expression" dxfId="1095" priority="72" stopIfTrue="1">
      <formula>OR(Z4="L",Z4="FM",Z4="S")</formula>
    </cfRule>
    <cfRule type="expression" dxfId="1094" priority="73" stopIfTrue="1">
      <formula>OR(Z4="M",Z4="LM",Z4="NR")</formula>
    </cfRule>
    <cfRule type="expression" dxfId="1093" priority="74" stopIfTrue="1">
      <formula>OR(Z4="H",Z4="PM",Z4="NM",Z4="DM",Z4="U")</formula>
    </cfRule>
  </conditionalFormatting>
  <conditionalFormatting sqref="Z10">
    <cfRule type="expression" dxfId="1092" priority="69" stopIfTrue="1">
      <formula>OR(Z10="L",Z10="FM",Z10="S")</formula>
    </cfRule>
    <cfRule type="expression" dxfId="1091" priority="70" stopIfTrue="1">
      <formula>OR(Z10="M",Z10="LM",Z10="NR")</formula>
    </cfRule>
    <cfRule type="expression" dxfId="1090" priority="71" stopIfTrue="1">
      <formula>OR(Z10="H",Z10="PM",Z10="NM",Z10="DM",Z10="U")</formula>
    </cfRule>
  </conditionalFormatting>
  <conditionalFormatting sqref="Z20">
    <cfRule type="expression" dxfId="1089" priority="60" stopIfTrue="1">
      <formula>OR(Z20="L",Z20="FM",Z20="S")</formula>
    </cfRule>
    <cfRule type="expression" dxfId="1088" priority="61" stopIfTrue="1">
      <formula>OR(Z20="M",Z20="LM",Z20="NR")</formula>
    </cfRule>
    <cfRule type="expression" dxfId="1087" priority="62" stopIfTrue="1">
      <formula>OR(Z20="H",Z20="PM",Z20="NM",Z20="DM",Z20="U")</formula>
    </cfRule>
  </conditionalFormatting>
  <conditionalFormatting sqref="X4:Z4">
    <cfRule type="expression" dxfId="1086" priority="45" stopIfTrue="1">
      <formula>OR(X4="L",X4="FM",X4="S")</formula>
    </cfRule>
    <cfRule type="expression" dxfId="1085" priority="46" stopIfTrue="1">
      <formula>OR(X4="M",X4="LM",X4="NR")</formula>
    </cfRule>
    <cfRule type="expression" dxfId="1084" priority="47" stopIfTrue="1">
      <formula>OR(X4="H",X4="PM",X4="NM",X4="DM",X4="U")</formula>
    </cfRule>
  </conditionalFormatting>
  <conditionalFormatting sqref="X4:Z4">
    <cfRule type="expression" dxfId="1083" priority="42" stopIfTrue="1">
      <formula>OR(X4="L",X4="FM",X4="S")</formula>
    </cfRule>
    <cfRule type="expression" dxfId="1082" priority="43" stopIfTrue="1">
      <formula>OR(X4="M",X4="LM",X4="NR")</formula>
    </cfRule>
    <cfRule type="expression" dxfId="1081" priority="44" stopIfTrue="1">
      <formula>OR(X4="H",X4="PM",X4="NM",X4="DM",X4="U")</formula>
    </cfRule>
  </conditionalFormatting>
  <conditionalFormatting sqref="X10:AF10">
    <cfRule type="expression" dxfId="1080" priority="39" stopIfTrue="1">
      <formula>OR(X10="L",X10="FM",X10="S")</formula>
    </cfRule>
    <cfRule type="expression" dxfId="1079" priority="40" stopIfTrue="1">
      <formula>OR(X10="M",X10="LM",X10="NR")</formula>
    </cfRule>
    <cfRule type="expression" dxfId="1078" priority="41" stopIfTrue="1">
      <formula>OR(X10="H",X10="PM",X10="NM",X10="DM",X10="U")</formula>
    </cfRule>
  </conditionalFormatting>
  <conditionalFormatting sqref="X20:AF20">
    <cfRule type="expression" dxfId="1077" priority="36" stopIfTrue="1">
      <formula>OR(X20="L",X20="FM",X20="S")</formula>
    </cfRule>
    <cfRule type="expression" dxfId="1076" priority="37" stopIfTrue="1">
      <formula>OR(X20="M",X20="LM",X20="NR")</formula>
    </cfRule>
    <cfRule type="expression" dxfId="1075" priority="38" stopIfTrue="1">
      <formula>OR(X20="H",X20="PM",X20="NM",X20="DM",X20="U")</formula>
    </cfRule>
  </conditionalFormatting>
  <conditionalFormatting sqref="Y10">
    <cfRule type="expression" dxfId="1074" priority="33" stopIfTrue="1">
      <formula>OR(Y10="L",Y10="FM",Y10="S")</formula>
    </cfRule>
    <cfRule type="expression" dxfId="1073" priority="34" stopIfTrue="1">
      <formula>OR(Y10="M",Y10="LM",Y10="NR")</formula>
    </cfRule>
    <cfRule type="expression" dxfId="1072" priority="35" stopIfTrue="1">
      <formula>OR(Y10="H",Y10="PM",Y10="NM",Y10="DM",Y10="U")</formula>
    </cfRule>
  </conditionalFormatting>
  <conditionalFormatting sqref="C11:AF19">
    <cfRule type="expression" dxfId="1071" priority="19" stopIfTrue="1">
      <formula>OR(C11="L",C11="FM",C11="S")</formula>
    </cfRule>
    <cfRule type="expression" dxfId="1070" priority="20" stopIfTrue="1">
      <formula>OR(C11="M",C11="LM",C11="NR")</formula>
    </cfRule>
    <cfRule type="expression" dxfId="1069" priority="22" stopIfTrue="1">
      <formula>OR(C11="H",C11="PM",C11="NM",C11="DM",C11="U")</formula>
    </cfRule>
    <cfRule type="expression" dxfId="1068" priority="23" stopIfTrue="1">
      <formula>OR(C11="NC")</formula>
    </cfRule>
    <cfRule type="expression" dxfId="1067" priority="24" stopIfTrue="1">
      <formula>OR(C11="NY")</formula>
    </cfRule>
  </conditionalFormatting>
  <conditionalFormatting sqref="C11:AF19">
    <cfRule type="expression" dxfId="1066" priority="21" stopIfTrue="1">
      <formula>(C$40&lt;2)</formula>
    </cfRule>
  </conditionalFormatting>
  <conditionalFormatting sqref="C21:AF28">
    <cfRule type="expression" dxfId="1065" priority="13" stopIfTrue="1">
      <formula>OR(C21="L",C21="FM",C21="S")</formula>
    </cfRule>
    <cfRule type="expression" dxfId="1064" priority="14" stopIfTrue="1">
      <formula>OR(C21="M",C21="LM",C21="NR")</formula>
    </cfRule>
    <cfRule type="expression" dxfId="1063" priority="16" stopIfTrue="1">
      <formula>OR(C21="H",C21="PM",C21="NM",C21="DM",C21="U")</formula>
    </cfRule>
    <cfRule type="expression" dxfId="1062" priority="17" stopIfTrue="1">
      <formula>OR(C21="NC")</formula>
    </cfRule>
    <cfRule type="expression" dxfId="1061" priority="18" stopIfTrue="1">
      <formula>OR(C21="NY")</formula>
    </cfRule>
  </conditionalFormatting>
  <conditionalFormatting sqref="C21:AF28">
    <cfRule type="expression" dxfId="1060" priority="15" stopIfTrue="1">
      <formula>(C$40&lt;3)</formula>
    </cfRule>
  </conditionalFormatting>
  <conditionalFormatting sqref="C30:AF35">
    <cfRule type="expression" dxfId="1059" priority="7" stopIfTrue="1">
      <formula>OR(C30="L",C30="FM",C30="S")</formula>
    </cfRule>
    <cfRule type="expression" dxfId="1058" priority="8" stopIfTrue="1">
      <formula>OR(C30="M",C30="LM",C30="NR")</formula>
    </cfRule>
    <cfRule type="expression" dxfId="1057" priority="10" stopIfTrue="1">
      <formula>OR(C30="H",C30="PM",C30="NM",C30="DM",C30="U")</formula>
    </cfRule>
    <cfRule type="expression" dxfId="1056" priority="11" stopIfTrue="1">
      <formula>OR(C30="NC")</formula>
    </cfRule>
    <cfRule type="expression" dxfId="1055" priority="12" stopIfTrue="1">
      <formula>OR(C30="NY")</formula>
    </cfRule>
  </conditionalFormatting>
  <conditionalFormatting sqref="C30:AF35">
    <cfRule type="expression" dxfId="1054" priority="9" stopIfTrue="1">
      <formula>(C$40&lt;4)</formula>
    </cfRule>
  </conditionalFormatting>
  <conditionalFormatting sqref="C37:AF39">
    <cfRule type="expression" dxfId="1053" priority="1" stopIfTrue="1">
      <formula>OR(C37="L",C37="FM",C37="S")</formula>
    </cfRule>
    <cfRule type="expression" dxfId="1052" priority="2" stopIfTrue="1">
      <formula>OR(C37="M",C37="LM",C37="NR")</formula>
    </cfRule>
    <cfRule type="expression" dxfId="1051" priority="4" stopIfTrue="1">
      <formula>OR(C37="H",C37="PM",C37="NM",C37="DM",C37="U")</formula>
    </cfRule>
    <cfRule type="expression" dxfId="1050" priority="5" stopIfTrue="1">
      <formula>OR(C37="NC")</formula>
    </cfRule>
    <cfRule type="expression" dxfId="1049" priority="6" stopIfTrue="1">
      <formula>OR(C37="NY")</formula>
    </cfRule>
  </conditionalFormatting>
  <conditionalFormatting sqref="C37:AF39">
    <cfRule type="expression" dxfId="1048" priority="3" stopIfTrue="1">
      <formula>(C$40&lt;5)</formula>
    </cfRule>
  </conditionalFormatting>
  <pageMargins left="0.75" right="0.75" top="1" bottom="1" header="0.5" footer="0.5"/>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26" stopIfTrue="1" id="{061F814B-FC45-454C-9496-D37C502ED703}">
            <xm:f>'Organizational Unit Summary'!$B$24="Evaluation"</xm:f>
            <x14:dxf>
              <fill>
                <patternFill>
                  <bgColor theme="1"/>
                </patternFill>
              </fill>
            </x14:dxf>
          </x14:cfRule>
          <xm:sqref>B4:AF4 B20:AF20 B29:AF29 B36:AF36 B10:AF10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70C0"/>
  </sheetPr>
  <dimension ref="A1:Q701"/>
  <sheetViews>
    <sheetView zoomScale="80" zoomScaleNormal="80" zoomScalePageLayoutView="75" workbookViewId="0">
      <pane ySplit="1" topLeftCell="A2" activePane="bottomLeft" state="frozen"/>
      <selection pane="bottomLeft" activeCell="L17" sqref="L17"/>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8" width="8.81640625" style="56" customWidth="1"/>
    <col min="19" max="16384" width="8.81640625" style="56"/>
  </cols>
  <sheetData>
    <row r="1" spans="1:17" s="52"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137</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Summary'!$G$10="OoS","OoS",IF(AND(F2=1,G2=1,NOT(ISTEXT(I2))),4,IF(AND(F2=1,G2=1,ISTEXT(I2)),3,IF(AND(OR(F2=1,G2=1),ISTEXT(I2)),2,1))))</f>
        <v>OoS</v>
      </c>
      <c r="E2" s="57" t="b">
        <f>OR(NOT(ISBLANK(F2)),OR(C2="OoS"))</f>
        <v>1</v>
      </c>
      <c r="F2" s="59"/>
      <c r="G2" s="59"/>
      <c r="H2" s="59"/>
      <c r="I2" s="59"/>
      <c r="J2" s="59"/>
      <c r="K2" s="59"/>
      <c r="L2" s="59"/>
      <c r="M2" s="59"/>
      <c r="N2" s="63"/>
      <c r="O2" s="369"/>
      <c r="P2" s="264"/>
      <c r="Q2" s="366"/>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Summary'!$H$10="OoS","OoS",IF(AND(F3=1,G3=1,NOT(ISTEXT(I3))),4,IF(AND(F3=1,G3=1,ISTEXT(I3)),3,IF(AND(OR(F3=1,G3=1),ISTEXT(I3)),2,1))))</f>
        <v>OoS</v>
      </c>
      <c r="E3" s="57" t="b">
        <f t="shared" ref="E3:E22" si="0">OR(NOT(ISBLANK(F3)),OR(C3="OoS"))</f>
        <v>1</v>
      </c>
      <c r="F3" s="59"/>
      <c r="G3" s="59"/>
      <c r="H3" s="59"/>
      <c r="I3" s="59"/>
      <c r="J3" s="59"/>
      <c r="K3" s="59"/>
      <c r="L3" s="59"/>
      <c r="M3" s="59"/>
      <c r="N3" s="63"/>
      <c r="O3" s="370"/>
      <c r="P3" s="264"/>
      <c r="Q3" s="367"/>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Summary'!$I$10="OoS","OoS",IF(AND(F4=1,G4=1,NOT(ISTEXT(I4))),4,IF(AND(F4=1,G4=1,ISTEXT(I4)),3,IF(AND(OR(F4=1,G4=1),ISTEXT(I4)),2,1))))</f>
        <v>OoS</v>
      </c>
      <c r="E4" s="57" t="b">
        <f t="shared" si="0"/>
        <v>1</v>
      </c>
      <c r="F4" s="59"/>
      <c r="G4" s="59"/>
      <c r="H4" s="59"/>
      <c r="I4" s="59"/>
      <c r="J4" s="59"/>
      <c r="K4" s="59"/>
      <c r="L4" s="59"/>
      <c r="M4" s="59"/>
      <c r="N4" s="63"/>
      <c r="O4" s="370"/>
      <c r="P4" s="264"/>
      <c r="Q4" s="367"/>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Summary'!$J$10="OoS","OoS",IF(AND(F5=1,G5=1,NOT(ISTEXT(I5))),4,IF(AND(F5=1,G5=1,ISTEXT(I5)),3,IF(AND(OR(F5=1,G5=1),ISTEXT(I5)),2,1))))</f>
        <v>OoS</v>
      </c>
      <c r="E5" s="57" t="b">
        <f t="shared" si="0"/>
        <v>1</v>
      </c>
      <c r="F5" s="59"/>
      <c r="G5" s="59"/>
      <c r="H5" s="59"/>
      <c r="I5" s="59"/>
      <c r="J5" s="59"/>
      <c r="K5" s="64"/>
      <c r="L5" s="59"/>
      <c r="M5" s="59"/>
      <c r="N5" s="63"/>
      <c r="O5" s="370"/>
      <c r="P5" s="264"/>
      <c r="Q5" s="367"/>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Summary'!$K$10="OoS","OoS",IF(AND(F6=1,G6=1,NOT(ISTEXT(I6))),4,IF(AND(F6=1,G6=1,ISTEXT(I6)),3,IF(AND(OR(F6=1,G6=1),ISTEXT(I6)),2,1))))</f>
        <v>OoS</v>
      </c>
      <c r="E6" s="57" t="b">
        <f t="shared" si="0"/>
        <v>1</v>
      </c>
      <c r="F6" s="59"/>
      <c r="G6" s="59"/>
      <c r="H6" s="59"/>
      <c r="I6" s="59"/>
      <c r="J6" s="59"/>
      <c r="K6" s="59"/>
      <c r="L6" s="59"/>
      <c r="M6" s="59"/>
      <c r="N6" s="63"/>
      <c r="O6" s="370"/>
      <c r="P6" s="264"/>
      <c r="Q6" s="367"/>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Summary'!$L$10="OoS","OoS",IF(AND(F7=1,G7=1,NOT(ISTEXT(I7))),4,IF(AND(F7=1,G7=1,ISTEXT(I7)),3,IF(AND(OR(F7=1,G7=1),ISTEXT(I7)),2,1))))</f>
        <v>OoS</v>
      </c>
      <c r="E7" s="57" t="b">
        <f t="shared" si="0"/>
        <v>1</v>
      </c>
      <c r="F7" s="59"/>
      <c r="G7" s="59"/>
      <c r="H7" s="59"/>
      <c r="I7" s="59"/>
      <c r="J7" s="59"/>
      <c r="K7" s="59"/>
      <c r="L7" s="59"/>
      <c r="M7" s="59"/>
      <c r="N7" s="63"/>
      <c r="O7" s="370"/>
      <c r="P7" s="264"/>
      <c r="Q7" s="367"/>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Summary'!$M$10="OoS","OoS",IF(AND(F8=1,G8=1,NOT(ISTEXT(I8))),4,IF(AND(F8=1,G8=1,ISTEXT(I8)),3,IF(AND(OR(F8=1,G8=1),ISTEXT(I8)),2,1))))</f>
        <v>OoS</v>
      </c>
      <c r="E8" s="57" t="b">
        <f t="shared" si="0"/>
        <v>1</v>
      </c>
      <c r="F8" s="59"/>
      <c r="G8" s="59"/>
      <c r="H8" s="59"/>
      <c r="I8" s="59"/>
      <c r="J8" s="59"/>
      <c r="K8" s="59"/>
      <c r="L8" s="59"/>
      <c r="M8" s="59"/>
      <c r="N8" s="63"/>
      <c r="O8" s="370"/>
      <c r="P8" s="264"/>
      <c r="Q8" s="367"/>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Summary'!$N$10="OoS","OoS",IF(AND(F9=1,G9=1,NOT(ISTEXT(I9))),4,IF(AND(F9=1,G9=1,ISTEXT(I9)),3,IF(AND(OR(F9=1,G9=1),ISTEXT(I9)),2,1))))</f>
        <v>OoS</v>
      </c>
      <c r="E9" s="57" t="b">
        <f t="shared" si="0"/>
        <v>1</v>
      </c>
      <c r="F9" s="59"/>
      <c r="G9" s="59"/>
      <c r="H9" s="59"/>
      <c r="I9" s="59"/>
      <c r="J9" s="59"/>
      <c r="K9" s="59"/>
      <c r="L9" s="59"/>
      <c r="M9" s="59"/>
      <c r="N9" s="63"/>
      <c r="O9" s="370"/>
      <c r="P9" s="264"/>
      <c r="Q9" s="367"/>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Summary'!$O$10="OoS","OoS",IF(AND(F10=1,G10=1,NOT(ISTEXT(I10))),4,IF(AND(F10=1,G10=1,ISTEXT(I10)),3,IF(AND(OR(F10=1,G10=1),ISTEXT(I10)),2,1))))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Summary'!$P$10="OoS","OoS",IF(AND(F11=1,G11=1,NOT(ISTEXT(I11))),4,IF(AND(F11=1,G11=1,ISTEXT(I11)),3,IF(AND(OR(F11=1,G11=1),ISTEXT(I11)),2,1))))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Summary'!$Q$10="OoS","OoS",IF(AND(F12=1,G12=1,NOT(ISTEXT(I12))),4,IF(AND(F12=1,G12=1,ISTEXT(I12)),3,IF(AND(OR(F12=1,G12=1),ISTEXT(I12)),2,1))))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Summary'!$R$10="OoS","OoS",IF(AND(F13=1,G13=1,NOT(ISTEXT(I13))),4,IF(AND(F13=1,G13=1,ISTEXT(I13)),3,IF(AND(OR(F13=1,G13=1),ISTEXT(I13)),2,1))))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Summary'!$S$10="OoS","OoS",IF(AND(F14=1,G14=1,NOT(ISTEXT(I14))),4,IF(AND(F14=1,G14=1,ISTEXT(I14)),3,IF(AND(OR(F14=1,G14=1),ISTEXT(I14)),2,1))))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Summary'!$T$10="OoS","OoS",IF(AND(F15=1,G15=1,NOT(ISTEXT(I15))),4,IF(AND(F15=1,G15=1,ISTEXT(I15)),3,IF(AND(OR(F15=1,G15=1),ISTEXT(I15)),2,1))))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Summary'!$U$10="OoS","OoS",IF(AND(F16=1,G16=1,NOT(ISTEXT(I16))),4,IF(AND(F16=1,G16=1,ISTEXT(I16)),3,IF(AND(OR(F16=1,G16=1),ISTEXT(I16)),2,1))))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Summary'!$V$10="OoS","OoS",IF(AND(F17=1,G17=1,NOT(ISTEXT(I17))),4,IF(AND(F17=1,G17=1,ISTEXT(I17)),3,IF(AND(OR(F17=1,G17=1),ISTEXT(I17)),2,1))))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Summary'!$W$10="OoS","OoS",IF(AND(F18=1,G18=1,NOT(ISTEXT(I18))),4,IF(AND(F18=1,G18=1,ISTEXT(I18)),3,IF(AND(OR(F18=1,G18=1),ISTEXT(I18)),2,1))))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Summary'!$X$10="OoS","OoS",IF(AND(F19=1,G19=1,NOT(ISTEXT(I19))),4,IF(AND(F19=1,G19=1,ISTEXT(I19)),3,IF(AND(OR(F19=1,G19=1),ISTEXT(I19)),2,1))))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Summary'!$Y$10="OoS","OoS",IF(AND(F20=1,G20=1,NOT(ISTEXT(I20))),4,IF(AND(F20=1,G20=1,ISTEXT(I20)),3,IF(AND(OR(F20=1,G20=1),ISTEXT(I20)),2,1))))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Summary'!$Z$10="OoS","OoS",IF(AND(F21=1,G21=1,NOT(ISTEXT(I21))),4,IF(AND(F21=1,G21=1,ISTEXT(I21)),3,IF(AND(OR(F21=1,G21=1),ISTEXT(I21)),2,1))))</f>
        <v>OoS</v>
      </c>
      <c r="E21" s="57" t="b">
        <f t="shared" si="0"/>
        <v>1</v>
      </c>
      <c r="F21" s="59"/>
      <c r="G21" s="59"/>
      <c r="H21" s="59"/>
      <c r="I21" s="59"/>
      <c r="J21" s="59"/>
      <c r="K21" s="59"/>
      <c r="L21" s="59"/>
      <c r="M21" s="59"/>
      <c r="N21" s="63"/>
      <c r="O21" s="371"/>
      <c r="P21" s="264"/>
      <c r="Q21" s="368"/>
    </row>
    <row r="22" spans="1:17" ht="13" x14ac:dyDescent="0.25">
      <c r="A22" s="354" t="s">
        <v>138</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Summary'!$G$10="OoS","OoS",IF(AND(F22=1,G22=1,NOT(ISTEXT(I22))),4,IF(AND(F22=1,G22=1,ISTEXT(I22)),3,IF(AND(OR(F22=1,G22=1),ISTEXT(I22)),2,1))))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Summary'!$H$10="OoS","OoS",IF(AND(F23=1,G23=1,NOT(ISTEXT(I23))),4,IF(AND(F23=1,G23=1,ISTEXT(I23)),3,IF(AND(OR(F23=1,G23=1),ISTEXT(I23)),2,1))))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Summary'!$I$10="OoS","OoS",IF(AND(F24=1,G24=1,NOT(ISTEXT(I24))),4,IF(AND(F24=1,G24=1,ISTEXT(I24)),3,IF(AND(OR(F24=1,G24=1),ISTEXT(I24)),2,1))))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Summary'!$J$10="OoS","OoS",IF(AND(F25=1,G25=1,NOT(ISTEXT(I25))),4,IF(AND(F25=1,G25=1,ISTEXT(I25)),3,IF(AND(OR(F25=1,G25=1),ISTEXT(I25)),2,1))))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Summary'!$K$10="OoS","OoS",IF(AND(F26=1,G26=1,NOT(ISTEXT(I26))),4,IF(AND(F26=1,G26=1,ISTEXT(I26)),3,IF(AND(OR(F26=1,G26=1),ISTEXT(I26)),2,1))))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Summary'!$L$10="OoS","OoS",IF(AND(F27=1,G27=1,NOT(ISTEXT(I27))),4,IF(AND(F27=1,G27=1,ISTEXT(I27)),3,IF(AND(OR(F27=1,G27=1),ISTEXT(I27)),2,1))))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Summary'!$M$10="OoS","OoS",IF(AND(F28=1,G28=1,NOT(ISTEXT(I28))),4,IF(AND(F28=1,G28=1,ISTEXT(I28)),3,IF(AND(OR(F28=1,G28=1),ISTEXT(I28)),2,1))))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Summary'!$N$10="OoS","OoS",IF(AND(F29=1,G29=1,NOT(ISTEXT(I29))),4,IF(AND(F29=1,G29=1,ISTEXT(I29)),3,IF(AND(OR(F29=1,G29=1),ISTEXT(I29)),2,1))))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Summary'!$O$10="OoS","OoS",IF(AND(F30=1,G30=1,NOT(ISTEXT(I30))),4,IF(AND(F30=1,G30=1,ISTEXT(I30)),3,IF(AND(OR(F30=1,G30=1),ISTEXT(I30)),2,1))))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Summary'!$P$10="OoS","OoS",IF(AND(F31=1,G31=1,NOT(ISTEXT(I31))),4,IF(AND(F31=1,G31=1,ISTEXT(I31)),3,IF(AND(OR(F31=1,G31=1),ISTEXT(I31)),2,1))))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Summary'!$Q$10="OoS","OoS",IF(AND(F32=1,G32=1,NOT(ISTEXT(I32))),4,IF(AND(F32=1,G32=1,ISTEXT(I32)),3,IF(AND(OR(F32=1,G32=1),ISTEXT(I32)),2,1))))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Summary'!$R$10="OoS","OoS",IF(AND(F33=1,G33=1,NOT(ISTEXT(I33))),4,IF(AND(F33=1,G33=1,ISTEXT(I33)),3,IF(AND(OR(F33=1,G33=1),ISTEXT(I33)),2,1))))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Summary'!$S$10="OoS","OoS",IF(AND(F34=1,G34=1,NOT(ISTEXT(I34))),4,IF(AND(F34=1,G34=1,ISTEXT(I34)),3,IF(AND(OR(F34=1,G34=1),ISTEXT(I34)),2,1))))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Summary'!$T$10="OoS","OoS",IF(AND(F35=1,G35=1,NOT(ISTEXT(I35))),4,IF(AND(F35=1,G35=1,ISTEXT(I35)),3,IF(AND(OR(F35=1,G35=1),ISTEXT(I35)),2,1))))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Summary'!$U$10="OoS","OoS",IF(AND(F36=1,G36=1,NOT(ISTEXT(I36))),4,IF(AND(F36=1,G36=1,ISTEXT(I36)),3,IF(AND(OR(F36=1,G36=1),ISTEXT(I36)),2,1))))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Summary'!$V$10="OoS","OoS",IF(AND(F37=1,G37=1,NOT(ISTEXT(I37))),4,IF(AND(F37=1,G37=1,ISTEXT(I37)),3,IF(AND(OR(F37=1,G37=1),ISTEXT(I37)),2,1))))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Summary'!$W$10="OoS","OoS",IF(AND(F38=1,G38=1,NOT(ISTEXT(I38))),4,IF(AND(F38=1,G38=1,ISTEXT(I38)),3,IF(AND(OR(F38=1,G38=1),ISTEXT(I38)),2,1))))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Summary'!$X$10="OoS","OoS",IF(AND(F39=1,G39=1,NOT(ISTEXT(I39))),4,IF(AND(F39=1,G39=1,ISTEXT(I39)),3,IF(AND(OR(F39=1,G39=1),ISTEXT(I39)),2,1))))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Summary'!$Y$10="OoS","OoS",IF(AND(F40=1,G40=1,NOT(ISTEXT(I40))),4,IF(AND(F40=1,G40=1,ISTEXT(I40)),3,IF(AND(OR(F40=1,G40=1),ISTEXT(I40)),2,1))))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Summary'!$Z$10="OoS","OoS",IF(AND(F41=1,G41=1,NOT(ISTEXT(I41))),4,IF(AND(F41=1,G41=1,ISTEXT(I41)),3,IF(AND(OR(F41=1,G41=1),ISTEXT(I41)),2,1))))</f>
        <v>OoS</v>
      </c>
      <c r="E41" s="57" t="b">
        <f t="shared" si="1"/>
        <v>1</v>
      </c>
      <c r="F41" s="59"/>
      <c r="G41" s="59"/>
      <c r="H41" s="59"/>
      <c r="I41" s="59"/>
      <c r="J41" s="59"/>
      <c r="K41" s="59"/>
      <c r="L41" s="59"/>
      <c r="M41" s="59"/>
      <c r="N41" s="63"/>
      <c r="O41" s="371"/>
      <c r="P41" s="264"/>
      <c r="Q41" s="364"/>
    </row>
    <row r="42" spans="1:17" ht="13" x14ac:dyDescent="0.25">
      <c r="A42" s="351" t="s">
        <v>139</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Summary'!$G$10="OoS","OoS",IF(AND(F42=1,G42=1,NOT(ISTEXT(I42))),4,IF(AND(F42=1,G42=1,ISTEXT(I42)),3,IF(AND(OR(F42=1,G42=1),ISTEXT(I42)),2,1))))</f>
        <v>OoS</v>
      </c>
      <c r="E42" s="57" t="b">
        <f t="shared" si="1"/>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Summary'!$H$10="OoS","OoS",IF(AND(F43=1,G43=1,NOT(ISTEXT(I43))),4,IF(AND(F43=1,G43=1,ISTEXT(I43)),3,IF(AND(OR(F43=1,G43=1),ISTEXT(I43)),2,1))))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Summary'!$I$10="OoS","OoS",IF(AND(F44=1,G44=1,NOT(ISTEXT(I44))),4,IF(AND(F44=1,G44=1,ISTEXT(I44)),3,IF(AND(OR(F44=1,G44=1),ISTEXT(I44)),2,1))))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Summary'!$J$10="OoS","OoS",IF(AND(F45=1,G45=1,NOT(ISTEXT(I45))),4,IF(AND(F45=1,G45=1,ISTEXT(I45)),3,IF(AND(OR(F45=1,G45=1),ISTEXT(I45)),2,1))))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Summary'!$K$10="OoS","OoS",IF(AND(F46=1,G46=1,NOT(ISTEXT(I46))),4,IF(AND(F46=1,G46=1,ISTEXT(I46)),3,IF(AND(OR(F46=1,G46=1),ISTEXT(I46)),2,1))))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Summary'!$L$10="OoS","OoS",IF(AND(F47=1,G47=1,NOT(ISTEXT(I47))),4,IF(AND(F47=1,G47=1,ISTEXT(I47)),3,IF(AND(OR(F47=1,G47=1),ISTEXT(I47)),2,1))))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Summary'!$M$10="OoS","OoS",IF(AND(F48=1,G48=1,NOT(ISTEXT(I48))),4,IF(AND(F48=1,G48=1,ISTEXT(I48)),3,IF(AND(OR(F48=1,G48=1),ISTEXT(I48)),2,1))))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Summary'!$N$10="OoS","OoS",IF(AND(F49=1,G49=1,NOT(ISTEXT(I49))),4,IF(AND(F49=1,G49=1,ISTEXT(I49)),3,IF(AND(OR(F49=1,G49=1),ISTEXT(I49)),2,1))))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Summary'!$O$10="OoS","OoS",IF(AND(F50=1,G50=1,NOT(ISTEXT(I50))),4,IF(AND(F50=1,G50=1,ISTEXT(I50)),3,IF(AND(OR(F50=1,G50=1),ISTEXT(I50)),2,1))))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Summary'!$P$10="OoS","OoS",IF(AND(F51=1,G51=1,NOT(ISTEXT(I51))),4,IF(AND(F51=1,G51=1,ISTEXT(I51)),3,IF(AND(OR(F51=1,G51=1),ISTEXT(I51)),2,1))))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Summary'!$Q$10="OoS","OoS",IF(AND(F52=1,G52=1,NOT(ISTEXT(I52))),4,IF(AND(F52=1,G52=1,ISTEXT(I52)),3,IF(AND(OR(F52=1,G52=1),ISTEXT(I52)),2,1))))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Summary'!$R$10="OoS","OoS",IF(AND(F53=1,G53=1,NOT(ISTEXT(I53))),4,IF(AND(F53=1,G53=1,ISTEXT(I53)),3,IF(AND(OR(F53=1,G53=1),ISTEXT(I53)),2,1))))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Summary'!$S$10="OoS","OoS",IF(AND(F54=1,G54=1,NOT(ISTEXT(I54))),4,IF(AND(F54=1,G54=1,ISTEXT(I54)),3,IF(AND(OR(F54=1,G54=1),ISTEXT(I54)),2,1))))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Summary'!$T$10="OoS","OoS",IF(AND(F55=1,G55=1,NOT(ISTEXT(I55))),4,IF(AND(F55=1,G55=1,ISTEXT(I55)),3,IF(AND(OR(F55=1,G55=1),ISTEXT(I55)),2,1))))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Summary'!$U$10="OoS","OoS",IF(AND(F56=1,G56=1,NOT(ISTEXT(I56))),4,IF(AND(F56=1,G56=1,ISTEXT(I56)),3,IF(AND(OR(F56=1,G56=1),ISTEXT(I56)),2,1))))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Summary'!$V$10="OoS","OoS",IF(AND(F57=1,G57=1,NOT(ISTEXT(I57))),4,IF(AND(F57=1,G57=1,ISTEXT(I57)),3,IF(AND(OR(F57=1,G57=1),ISTEXT(I57)),2,1))))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Summary'!$W$10="OoS","OoS",IF(AND(F58=1,G58=1,NOT(ISTEXT(I58))),4,IF(AND(F58=1,G58=1,ISTEXT(I58)),3,IF(AND(OR(F58=1,G58=1),ISTEXT(I58)),2,1))))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Summary'!$X$10="OoS","OoS",IF(AND(F59=1,G59=1,NOT(ISTEXT(I59))),4,IF(AND(F59=1,G59=1,ISTEXT(I59)),3,IF(AND(OR(F59=1,G59=1),ISTEXT(I59)),2,1))))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Summary'!$Y$10="OoS","OoS",IF(AND(F60=1,G60=1,NOT(ISTEXT(I60))),4,IF(AND(F60=1,G60=1,ISTEXT(I60)),3,IF(AND(OR(F60=1,G60=1),ISTEXT(I60)),2,1))))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Summary'!$Z$10="OoS","OoS",IF(AND(F61=1,G61=1,NOT(ISTEXT(I61))),4,IF(AND(F61=1,G61=1,ISTEXT(I61)),3,IF(AND(OR(F61=1,G61=1),ISTEXT(I61)),2,1))))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140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Summary'!$G$10="OoS","OoS",IF(AND(F62=1,G62=1,NOT(ISTEXT(I62))),4,IF(AND(F62=1,G62=1,ISTEXT(I62)),3,IF(AND(OR(F62=1,G62=1),ISTEXT(I62)),2,1))))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Summary'!$H$10="OoS","OoS",IF(AND(F63=1,G63=1,NOT(ISTEXT(I63))),4,IF(AND(F63=1,G63=1,ISTEXT(I63)),3,IF(AND(OR(F63=1,G63=1),ISTEXT(I63)),2,1))))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Summary'!$I$10="OoS","OoS",IF(AND(F64=1,G64=1,NOT(ISTEXT(I64))),4,IF(AND(F64=1,G64=1,ISTEXT(I64)),3,IF(AND(OR(F64=1,G64=1),ISTEXT(I64)),2,1))))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Summary'!$J$10="OoS","OoS",IF(AND(F65=1,G65=1,NOT(ISTEXT(I65))),4,IF(AND(F65=1,G65=1,ISTEXT(I65)),3,IF(AND(OR(F65=1,G65=1),ISTEXT(I65)),2,1))))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Summary'!$K$10="OoS","OoS",IF(AND(F66=1,G66=1,NOT(ISTEXT(I66))),4,IF(AND(F66=1,G66=1,ISTEXT(I66)),3,IF(AND(OR(F66=1,G66=1),ISTEXT(I66)),2,1))))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Summary'!$L$10="OoS","OoS",IF(AND(F67=1,G67=1,NOT(ISTEXT(I67))),4,IF(AND(F67=1,G67=1,ISTEXT(I67)),3,IF(AND(OR(F67=1,G67=1),ISTEXT(I67)),2,1))))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Summary'!$M$10="OoS","OoS",IF(AND(F68=1,G68=1,NOT(ISTEXT(I68))),4,IF(AND(F68=1,G68=1,ISTEXT(I68)),3,IF(AND(OR(F68=1,G68=1),ISTEXT(I68)),2,1))))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Summary'!$N$10="OoS","OoS",IF(AND(F69=1,G69=1,NOT(ISTEXT(I69))),4,IF(AND(F69=1,G69=1,ISTEXT(I69)),3,IF(AND(OR(F69=1,G69=1),ISTEXT(I69)),2,1))))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Summary'!$O$10="OoS","OoS",IF(AND(F70=1,G70=1,NOT(ISTEXT(I70))),4,IF(AND(F70=1,G70=1,ISTEXT(I70)),3,IF(AND(OR(F70=1,G70=1),ISTEXT(I70)),2,1))))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Summary'!$P$10="OoS","OoS",IF(AND(F71=1,G71=1,NOT(ISTEXT(I71))),4,IF(AND(F71=1,G71=1,ISTEXT(I71)),3,IF(AND(OR(F71=1,G71=1),ISTEXT(I71)),2,1))))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Summary'!$Q$10="OoS","OoS",IF(AND(F72=1,G72=1,NOT(ISTEXT(I72))),4,IF(AND(F72=1,G72=1,ISTEXT(I72)),3,IF(AND(OR(F72=1,G72=1),ISTEXT(I72)),2,1))))</f>
        <v>OoS</v>
      </c>
      <c r="E72" s="57" t="b">
        <f t="shared" si="2"/>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Summary'!$R$10="OoS","OoS",IF(AND(F73=1,G73=1,NOT(ISTEXT(I73))),4,IF(AND(F73=1,G73=1,ISTEXT(I73)),3,IF(AND(OR(F73=1,G73=1),ISTEXT(I73)),2,1))))</f>
        <v>OoS</v>
      </c>
      <c r="E73" s="57" t="b">
        <f t="shared" si="2"/>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Summary'!$S$10="OoS","OoS",IF(AND(F74=1,G74=1,NOT(ISTEXT(I74))),4,IF(AND(F74=1,G74=1,ISTEXT(I74)),3,IF(AND(OR(F74=1,G74=1),ISTEXT(I74)),2,1))))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Summary'!$T$10="OoS","OoS",IF(AND(F75=1,G75=1,NOT(ISTEXT(I75))),4,IF(AND(F75=1,G75=1,ISTEXT(I75)),3,IF(AND(OR(F75=1,G75=1),ISTEXT(I75)),2,1))))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Summary'!$U$10="OoS","OoS",IF(AND(F76=1,G76=1,NOT(ISTEXT(I76))),4,IF(AND(F76=1,G76=1,ISTEXT(I76)),3,IF(AND(OR(F76=1,G76=1),ISTEXT(I76)),2,1))))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Summary'!$V$10="OoS","OoS",IF(AND(F77=1,G77=1,NOT(ISTEXT(I77))),4,IF(AND(F77=1,G77=1,ISTEXT(I77)),3,IF(AND(OR(F77=1,G77=1),ISTEXT(I77)),2,1))))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Summary'!$W$10="OoS","OoS",IF(AND(F78=1,G78=1,NOT(ISTEXT(I78))),4,IF(AND(F78=1,G78=1,ISTEXT(I78)),3,IF(AND(OR(F78=1,G78=1),ISTEXT(I78)),2,1))))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Summary'!$X$10="OoS","OoS",IF(AND(F79=1,G79=1,NOT(ISTEXT(I79))),4,IF(AND(F79=1,G79=1,ISTEXT(I79)),3,IF(AND(OR(F79=1,G79=1),ISTEXT(I79)),2,1))))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Summary'!$Y$10="OoS","OoS",IF(AND(F80=1,G80=1,NOT(ISTEXT(I80))),4,IF(AND(F80=1,G80=1,ISTEXT(I80)),3,IF(AND(OR(F80=1,G80=1),ISTEXT(I80)),2,1))))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Summary'!$Z$10="OoS","OoS",IF(AND(F81=1,G81=1,NOT(ISTEXT(I81))),4,IF(AND(F81=1,G81=1,ISTEXT(I81)),3,IF(AND(OR(F81=1,G81=1),ISTEXT(I81)),2,1))))</f>
        <v>OoS</v>
      </c>
      <c r="E81" s="57" t="b">
        <f t="shared" si="2"/>
        <v>1</v>
      </c>
      <c r="F81" s="59"/>
      <c r="G81" s="59"/>
      <c r="H81" s="59"/>
      <c r="I81" s="59"/>
      <c r="J81" s="59"/>
      <c r="K81" s="59"/>
      <c r="L81" s="59"/>
      <c r="M81" s="59"/>
      <c r="N81" s="63"/>
      <c r="O81" s="371"/>
      <c r="P81" s="264"/>
      <c r="Q81" s="364"/>
    </row>
    <row r="82" spans="1:17" ht="13" x14ac:dyDescent="0.25">
      <c r="A82" s="351" t="s">
        <v>141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Summary'!$G$10="OoS","OoS",IF(AND(F82=1,G82=1,NOT(ISTEXT(I82))),4,IF(AND(F82=1,G82=1,ISTEXT(I82)),3,IF(AND(OR(F82=1,G82=1),ISTEXT(I82)),2,1))))</f>
        <v>OoS</v>
      </c>
      <c r="E82" s="57" t="b">
        <f t="shared" si="2"/>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Summary'!$H$10="OoS","OoS",IF(AND(F83=1,G83=1,NOT(ISTEXT(I83))),4,IF(AND(F83=1,G83=1,ISTEXT(I83)),3,IF(AND(OR(F83=1,G83=1),ISTEXT(I83)),2,1))))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Summary'!$I$10="OoS","OoS",IF(AND(F84=1,G84=1,NOT(ISTEXT(I84))),4,IF(AND(F84=1,G84=1,ISTEXT(I84)),3,IF(AND(OR(F84=1,G84=1),ISTEXT(I84)),2,1))))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Summary'!$J$10="OoS","OoS",IF(AND(F85=1,G85=1,NOT(ISTEXT(I85))),4,IF(AND(F85=1,G85=1,ISTEXT(I85)),3,IF(AND(OR(F85=1,G85=1),ISTEXT(I85)),2,1))))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Summary'!$K$10="OoS","OoS",IF(AND(F86=1,G86=1,NOT(ISTEXT(I86))),4,IF(AND(F86=1,G86=1,ISTEXT(I86)),3,IF(AND(OR(F86=1,G86=1),ISTEXT(I86)),2,1))))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Summary'!$L$10="OoS","OoS",IF(AND(F87=1,G87=1,NOT(ISTEXT(I87))),4,IF(AND(F87=1,G87=1,ISTEXT(I87)),3,IF(AND(OR(F87=1,G87=1),ISTEXT(I87)),2,1))))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Summary'!$M$10="OoS","OoS",IF(AND(F88=1,G88=1,NOT(ISTEXT(I88))),4,IF(AND(F88=1,G88=1,ISTEXT(I88)),3,IF(AND(OR(F88=1,G88=1),ISTEXT(I88)),2,1))))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Summary'!$N$10="OoS","OoS",IF(AND(F89=1,G89=1,NOT(ISTEXT(I89))),4,IF(AND(F89=1,G89=1,ISTEXT(I89)),3,IF(AND(OR(F89=1,G89=1),ISTEXT(I89)),2,1))))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Summary'!$O$10="OoS","OoS",IF(AND(F90=1,G90=1,NOT(ISTEXT(I90))),4,IF(AND(F90=1,G90=1,ISTEXT(I90)),3,IF(AND(OR(F90=1,G90=1),ISTEXT(I90)),2,1))))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Summary'!$P$10="OoS","OoS",IF(AND(F91=1,G91=1,NOT(ISTEXT(I91))),4,IF(AND(F91=1,G91=1,ISTEXT(I91)),3,IF(AND(OR(F91=1,G91=1),ISTEXT(I91)),2,1))))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Summary'!$Q$10="OoS","OoS",IF(AND(F92=1,G92=1,NOT(ISTEXT(I92))),4,IF(AND(F92=1,G92=1,ISTEXT(I92)),3,IF(AND(OR(F92=1,G92=1),ISTEXT(I92)),2,1))))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Summary'!$R$10="OoS","OoS",IF(AND(F93=1,G93=1,NOT(ISTEXT(I93))),4,IF(AND(F93=1,G93=1,ISTEXT(I93)),3,IF(AND(OR(F93=1,G93=1),ISTEXT(I93)),2,1))))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Summary'!$S$10="OoS","OoS",IF(AND(F94=1,G94=1,NOT(ISTEXT(I94))),4,IF(AND(F94=1,G94=1,ISTEXT(I94)),3,IF(AND(OR(F94=1,G94=1),ISTEXT(I94)),2,1))))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Summary'!$T$10="OoS","OoS",IF(AND(F95=1,G95=1,NOT(ISTEXT(I95))),4,IF(AND(F95=1,G95=1,ISTEXT(I95)),3,IF(AND(OR(F95=1,G95=1),ISTEXT(I95)),2,1))))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Summary'!$U$10="OoS","OoS",IF(AND(F96=1,G96=1,NOT(ISTEXT(I96))),4,IF(AND(F96=1,G96=1,ISTEXT(I96)),3,IF(AND(OR(F96=1,G96=1),ISTEXT(I96)),2,1))))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Summary'!$V$10="OoS","OoS",IF(AND(F97=1,G97=1,NOT(ISTEXT(I97))),4,IF(AND(F97=1,G97=1,ISTEXT(I97)),3,IF(AND(OR(F97=1,G97=1),ISTEXT(I97)),2,1))))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Summary'!$W$10="OoS","OoS",IF(AND(F98=1,G98=1,NOT(ISTEXT(I98))),4,IF(AND(F98=1,G98=1,ISTEXT(I98)),3,IF(AND(OR(F98=1,G98=1),ISTEXT(I98)),2,1))))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Summary'!$X$10="OoS","OoS",IF(AND(F99=1,G99=1,NOT(ISTEXT(I99))),4,IF(AND(F99=1,G99=1,ISTEXT(I99)),3,IF(AND(OR(F99=1,G99=1),ISTEXT(I99)),2,1))))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Summary'!$Y$10="OoS","OoS",IF(AND(F100=1,G100=1,NOT(ISTEXT(I100))),4,IF(AND(F100=1,G100=1,ISTEXT(I100)),3,IF(AND(OR(F100=1,G100=1),ISTEXT(I100)),2,1))))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Summary'!$Z$10="OoS","OoS",IF(AND(F101=1,G101=1,NOT(ISTEXT(I101))),4,IF(AND(F101=1,G101=1,ISTEXT(I101)),3,IF(AND(OR(F101=1,G101=1),ISTEXT(I101)),2,1))))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142</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Summary'!$G$10="OoS","OoS",IF(AND(F102=1,G102=1,NOT(ISTEXT(I102))),4,IF(AND(F102=1,G102=1,ISTEXT(I102)),3,IF(AND(OR(F102=1,G102=1),ISTEXT(I102)),2,1))))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Summary'!$H$10="OoS","OoS",IF(AND(F103=1,G103=1,NOT(ISTEXT(I103))),4,IF(AND(F103=1,G103=1,ISTEXT(I103)),3,IF(AND(OR(F103=1,G103=1),ISTEXT(I103)),2,1))))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Summary'!$I$10="OoS","OoS",IF(AND(F104=1,G104=1,NOT(ISTEXT(I104))),4,IF(AND(F104=1,G104=1,ISTEXT(I104)),3,IF(AND(OR(F104=1,G104=1),ISTEXT(I104)),2,1))))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Summary'!$J$10="OoS","OoS",IF(AND(F105=1,G105=1,NOT(ISTEXT(I105))),4,IF(AND(F105=1,G105=1,ISTEXT(I105)),3,IF(AND(OR(F105=1,G105=1),ISTEXT(I105)),2,1))))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Summary'!$K$10="OoS","OoS",IF(AND(F106=1,G106=1,NOT(ISTEXT(I106))),4,IF(AND(F106=1,G106=1,ISTEXT(I106)),3,IF(AND(OR(F106=1,G106=1),ISTEXT(I106)),2,1))))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Summary'!$L$10="OoS","OoS",IF(AND(F107=1,G107=1,NOT(ISTEXT(I107))),4,IF(AND(F107=1,G107=1,ISTEXT(I107)),3,IF(AND(OR(F107=1,G107=1),ISTEXT(I107)),2,1))))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Summary'!$M$10="OoS","OoS",IF(AND(F108=1,G108=1,NOT(ISTEXT(I108))),4,IF(AND(F108=1,G108=1,ISTEXT(I108)),3,IF(AND(OR(F108=1,G108=1),ISTEXT(I108)),2,1))))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Summary'!$N$10="OoS","OoS",IF(AND(F109=1,G109=1,NOT(ISTEXT(I109))),4,IF(AND(F109=1,G109=1,ISTEXT(I109)),3,IF(AND(OR(F109=1,G109=1),ISTEXT(I109)),2,1))))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Summary'!$O$10="OoS","OoS",IF(AND(F110=1,G110=1,NOT(ISTEXT(I110))),4,IF(AND(F110=1,G110=1,ISTEXT(I110)),3,IF(AND(OR(F110=1,G110=1),ISTEXT(I110)),2,1))))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Summary'!$P$10="OoS","OoS",IF(AND(F111=1,G111=1,NOT(ISTEXT(I111))),4,IF(AND(F111=1,G111=1,ISTEXT(I111)),3,IF(AND(OR(F111=1,G111=1),ISTEXT(I111)),2,1))))</f>
        <v>OoS</v>
      </c>
      <c r="E111" s="57" t="b">
        <f t="shared" ref="E111:E154"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Summary'!$Q$10="OoS","OoS",IF(AND(F112=1,G112=1,NOT(ISTEXT(I112))),4,IF(AND(F112=1,G112=1,ISTEXT(I112)),3,IF(AND(OR(F112=1,G112=1),ISTEXT(I112)),2,1))))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Summary'!$R$10="OoS","OoS",IF(AND(F113=1,G113=1,NOT(ISTEXT(I113))),4,IF(AND(F113=1,G113=1,ISTEXT(I113)),3,IF(AND(OR(F113=1,G113=1),ISTEXT(I113)),2,1))))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Summary'!$S$10="OoS","OoS",IF(AND(F114=1,G114=1,NOT(ISTEXT(I114))),4,IF(AND(F114=1,G114=1,ISTEXT(I114)),3,IF(AND(OR(F114=1,G114=1),ISTEXT(I114)),2,1))))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Summary'!$T$10="OoS","OoS",IF(AND(F115=1,G115=1,NOT(ISTEXT(I115))),4,IF(AND(F115=1,G115=1,ISTEXT(I115)),3,IF(AND(OR(F115=1,G115=1),ISTEXT(I115)),2,1))))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Summary'!$U$10="OoS","OoS",IF(AND(F116=1,G116=1,NOT(ISTEXT(I116))),4,IF(AND(F116=1,G116=1,ISTEXT(I116)),3,IF(AND(OR(F116=1,G116=1),ISTEXT(I116)),2,1))))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Summary'!$V$10="OoS","OoS",IF(AND(F117=1,G117=1,NOT(ISTEXT(I117))),4,IF(AND(F117=1,G117=1,ISTEXT(I117)),3,IF(AND(OR(F117=1,G117=1),ISTEXT(I117)),2,1))))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Summary'!$W$10="OoS","OoS",IF(AND(F118=1,G118=1,NOT(ISTEXT(I118))),4,IF(AND(F118=1,G118=1,ISTEXT(I118)),3,IF(AND(OR(F118=1,G118=1),ISTEXT(I118)),2,1))))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Summary'!$X$10="OoS","OoS",IF(AND(F119=1,G119=1,NOT(ISTEXT(I119))),4,IF(AND(F119=1,G119=1,ISTEXT(I119)),3,IF(AND(OR(F119=1,G119=1),ISTEXT(I119)),2,1))))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Summary'!$Y$10="OoS","OoS",IF(AND(F120=1,G120=1,NOT(ISTEXT(I120))),4,IF(AND(F120=1,G120=1,ISTEXT(I120)),3,IF(AND(OR(F120=1,G120=1),ISTEXT(I120)),2,1))))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Summary'!$Z$10="OoS","OoS",IF(AND(F121=1,G121=1,NOT(ISTEXT(I121))),4,IF(AND(F121=1,G121=1,ISTEXT(I121)),3,IF(AND(OR(F121=1,G121=1),ISTEXT(I121)),2,1))))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4"/>
    </row>
    <row r="122" spans="1:17" ht="13" x14ac:dyDescent="0.25">
      <c r="A122" s="351" t="s">
        <v>143</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Summary'!$G$10="OoS","OoS",IF(AND(F122=1,G122=1,NOT(ISTEXT(I122))),4,IF(AND(F122=1,G122=1,ISTEXT(I122)),3,IF(AND(OR(F122=1,G122=1),ISTEXT(I122)),2,1))))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Summary'!$H$10="OoS","OoS",IF(AND(F123=1,G123=1,NOT(ISTEXT(I123))),4,IF(AND(F123=1,G123=1,ISTEXT(I123)),3,IF(AND(OR(F123=1,G123=1),ISTEXT(I123)),2,1))))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Summary'!$I$10="OoS","OoS",IF(AND(F124=1,G124=1,NOT(ISTEXT(I124))),4,IF(AND(F124=1,G124=1,ISTEXT(I124)),3,IF(AND(OR(F124=1,G124=1),ISTEXT(I124)),2,1))))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Summary'!$J$10="OoS","OoS",IF(AND(F125=1,G125=1,NOT(ISTEXT(I125))),4,IF(AND(F125=1,G125=1,ISTEXT(I125)),3,IF(AND(OR(F125=1,G125=1),ISTEXT(I125)),2,1))))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Summary'!$K$10="OoS","OoS",IF(AND(F126=1,G126=1,NOT(ISTEXT(I126))),4,IF(AND(F126=1,G126=1,ISTEXT(I126)),3,IF(AND(OR(F126=1,G126=1),ISTEXT(I126)),2,1))))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Summary'!$L$10="OoS","OoS",IF(AND(F127=1,G127=1,NOT(ISTEXT(I127))),4,IF(AND(F127=1,G127=1,ISTEXT(I127)),3,IF(AND(OR(F127=1,G127=1),ISTEXT(I127)),2,1))))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Summary'!$M$10="OoS","OoS",IF(AND(F128=1,G128=1,NOT(ISTEXT(I128))),4,IF(AND(F128=1,G128=1,ISTEXT(I128)),3,IF(AND(OR(F128=1,G128=1),ISTEXT(I128)),2,1))))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Summary'!$N$10="OoS","OoS",IF(AND(F129=1,G129=1,NOT(ISTEXT(I129))),4,IF(AND(F129=1,G129=1,ISTEXT(I129)),3,IF(AND(OR(F129=1,G129=1),ISTEXT(I129)),2,1))))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Summary'!$O$10="OoS","OoS",IF(AND(F130=1,G130=1,NOT(ISTEXT(I130))),4,IF(AND(F130=1,G130=1,ISTEXT(I130)),3,IF(AND(OR(F130=1,G130=1),ISTEXT(I130)),2,1))))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Summary'!$P$10="OoS","OoS",IF(AND(F131=1,G131=1,NOT(ISTEXT(I131))),4,IF(AND(F131=1,G131=1,ISTEXT(I131)),3,IF(AND(OR(F131=1,G131=1),ISTEXT(I131)),2,1))))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Summary'!$Q$10="OoS","OoS",IF(AND(F132=1,G132=1,NOT(ISTEXT(I132))),4,IF(AND(F132=1,G132=1,ISTEXT(I132)),3,IF(AND(OR(F132=1,G132=1),ISTEXT(I132)),2,1))))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Summary'!$R$10="OoS","OoS",IF(AND(F133=1,G133=1,NOT(ISTEXT(I133))),4,IF(AND(F133=1,G133=1,ISTEXT(I133)),3,IF(AND(OR(F133=1,G133=1),ISTEXT(I133)),2,1))))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Summary'!$S$10="OoS","OoS",IF(AND(F134=1,G134=1,NOT(ISTEXT(I134))),4,IF(AND(F134=1,G134=1,ISTEXT(I134)),3,IF(AND(OR(F134=1,G134=1),ISTEXT(I134)),2,1))))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Summary'!$T$10="OoS","OoS",IF(AND(F135=1,G135=1,NOT(ISTEXT(I135))),4,IF(AND(F135=1,G135=1,ISTEXT(I135)),3,IF(AND(OR(F135=1,G135=1),ISTEXT(I135)),2,1))))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Summary'!$U$10="OoS","OoS",IF(AND(F136=1,G136=1,NOT(ISTEXT(I136))),4,IF(AND(F136=1,G136=1,ISTEXT(I136)),3,IF(AND(OR(F136=1,G136=1),ISTEXT(I136)),2,1))))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Summary'!$V$10="OoS","OoS",IF(AND(F137=1,G137=1,NOT(ISTEXT(I137))),4,IF(AND(F137=1,G137=1,ISTEXT(I137)),3,IF(AND(OR(F137=1,G137=1),ISTEXT(I137)),2,1))))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Summary'!$W$10="OoS","OoS",IF(AND(F138=1,G138=1,NOT(ISTEXT(I138))),4,IF(AND(F138=1,G138=1,ISTEXT(I138)),3,IF(AND(OR(F138=1,G138=1),ISTEXT(I138)),2,1))))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Summary'!$X$10="OoS","OoS",IF(AND(F139=1,G139=1,NOT(ISTEXT(I139))),4,IF(AND(F139=1,G139=1,ISTEXT(I139)),3,IF(AND(OR(F139=1,G139=1),ISTEXT(I139)),2,1))))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Summary'!$Y$10="OoS","OoS",IF(AND(F140=1,G140=1,NOT(ISTEXT(I140))),4,IF(AND(F140=1,G140=1,ISTEXT(I140)),3,IF(AND(OR(F140=1,G140=1),ISTEXT(I140)),2,1))))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Summary'!$Z$10="OoS","OoS",IF(AND(F141=1,G141=1,NOT(ISTEXT(I141))),4,IF(AND(F141=1,G141=1,ISTEXT(I141)),3,IF(AND(OR(F141=1,G141=1),ISTEXT(I141)),2,1))))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144</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Summary'!$G$10="OoS","OoS",IF(AND(F142=1,G142=1,NOT(ISTEXT(I142))),4,IF(AND(F142=1,G142=1,ISTEXT(I142)),3,IF(AND(OR(F142=1,G142=1),ISTEXT(I142)),2,1))))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Summary'!$H$10="OoS","OoS",IF(AND(F143=1,G143=1,NOT(ISTEXT(I143))),4,IF(AND(F143=1,G143=1,ISTEXT(I143)),3,IF(AND(OR(F143=1,G143=1),ISTEXT(I143)),2,1))))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Summary'!$I$10="OoS","OoS",IF(AND(F144=1,G144=1,NOT(ISTEXT(I144))),4,IF(AND(F144=1,G144=1,ISTEXT(I144)),3,IF(AND(OR(F144=1,G144=1),ISTEXT(I144)),2,1))))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Summary'!$J$10="OoS","OoS",IF(AND(F145=1,G145=1,NOT(ISTEXT(I145))),4,IF(AND(F145=1,G145=1,ISTEXT(I145)),3,IF(AND(OR(F145=1,G145=1),ISTEXT(I145)),2,1))))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Summary'!$K$10="OoS","OoS",IF(AND(F146=1,G146=1,NOT(ISTEXT(I146))),4,IF(AND(F146=1,G146=1,ISTEXT(I146)),3,IF(AND(OR(F146=1,G146=1),ISTEXT(I146)),2,1))))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Summary'!$L$10="OoS","OoS",IF(AND(F147=1,G147=1,NOT(ISTEXT(I147))),4,IF(AND(F147=1,G147=1,ISTEXT(I147)),3,IF(AND(OR(F147=1,G147=1),ISTEXT(I147)),2,1))))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Summary'!$M$10="OoS","OoS",IF(AND(F148=1,G148=1,NOT(ISTEXT(I148))),4,IF(AND(F148=1,G148=1,ISTEXT(I148)),3,IF(AND(OR(F148=1,G148=1),ISTEXT(I148)),2,1))))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Summary'!$N$10="OoS","OoS",IF(AND(F149=1,G149=1,NOT(ISTEXT(I149))),4,IF(AND(F149=1,G149=1,ISTEXT(I149)),3,IF(AND(OR(F149=1,G149=1),ISTEXT(I149)),2,1))))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Summary'!$O$10="OoS","OoS",IF(AND(F150=1,G150=1,NOT(ISTEXT(I150))),4,IF(AND(F150=1,G150=1,ISTEXT(I150)),3,IF(AND(OR(F150=1,G150=1),ISTEXT(I150)),2,1))))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Summary'!$P$10="OoS","OoS",IF(AND(F151=1,G151=1,NOT(ISTEXT(I151))),4,IF(AND(F151=1,G151=1,ISTEXT(I151)),3,IF(AND(OR(F151=1,G151=1),ISTEXT(I151)),2,1))))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Summary'!$Q$10="OoS","OoS",IF(AND(F152=1,G152=1,NOT(ISTEXT(I152))),4,IF(AND(F152=1,G152=1,ISTEXT(I152)),3,IF(AND(OR(F152=1,G152=1),ISTEXT(I152)),2,1))))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Summary'!$R$10="OoS","OoS",IF(AND(F153=1,G153=1,NOT(ISTEXT(I153))),4,IF(AND(F153=1,G153=1,ISTEXT(I153)),3,IF(AND(OR(F153=1,G153=1),ISTEXT(I153)),2,1))))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Summary'!$S$10="OoS","OoS",IF(AND(F154=1,G154=1,NOT(ISTEXT(I154))),4,IF(AND(F154=1,G154=1,ISTEXT(I154)),3,IF(AND(OR(F154=1,G154=1),ISTEXT(I154)),2,1))))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Summary'!$T$10="OoS","OoS",IF(AND(F155=1,G155=1,NOT(ISTEXT(I155))),4,IF(AND(F155=1,G155=1,ISTEXT(I155)),3,IF(AND(OR(F155=1,G155=1),ISTEXT(I155)),2,1))))</f>
        <v>OoS</v>
      </c>
      <c r="E155" s="57" t="b">
        <f t="shared" ref="E155:E198" si="4">OR(NOT(ISBLANK(F155)),OR(C155="OoS"))</f>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Summary'!$U$10="OoS","OoS",IF(AND(F156=1,G156=1,NOT(ISTEXT(I156))),4,IF(AND(F156=1,G156=1,ISTEXT(I156)),3,IF(AND(OR(F156=1,G156=1),ISTEXT(I156)),2,1))))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Summary'!$V$10="OoS","OoS",IF(AND(F157=1,G157=1,NOT(ISTEXT(I157))),4,IF(AND(F157=1,G157=1,ISTEXT(I157)),3,IF(AND(OR(F157=1,G157=1),ISTEXT(I157)),2,1))))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Summary'!$W$10="OoS","OoS",IF(AND(F158=1,G158=1,NOT(ISTEXT(I158))),4,IF(AND(F158=1,G158=1,ISTEXT(I158)),3,IF(AND(OR(F158=1,G158=1),ISTEXT(I158)),2,1))))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Summary'!$X$10="OoS","OoS",IF(AND(F159=1,G159=1,NOT(ISTEXT(I159))),4,IF(AND(F159=1,G159=1,ISTEXT(I159)),3,IF(AND(OR(F159=1,G159=1),ISTEXT(I159)),2,1))))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Summary'!$Y$10="OoS","OoS",IF(AND(F160=1,G160=1,NOT(ISTEXT(I160))),4,IF(AND(F160=1,G160=1,ISTEXT(I160)),3,IF(AND(OR(F160=1,G160=1),ISTEXT(I160)),2,1))))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Summary'!$Z$10="OoS","OoS",IF(AND(F161=1,G161=1,NOT(ISTEXT(I161))),4,IF(AND(F161=1,G161=1,ISTEXT(I161)),3,IF(AND(OR(F161=1,G161=1),ISTEXT(I161)),2,1))))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5"/>
    </row>
    <row r="162" spans="1:17" ht="13" hidden="1" x14ac:dyDescent="0.25">
      <c r="A162" s="351" t="s">
        <v>145</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Summary'!$G$10="OoS","OoS",IF(AND(F162=1,G162=1,NOT(ISTEXT(I162))),4,IF(AND(F162=1,G162=1,ISTEXT(I162)),3,IF(AND(OR(F162=1,G162=1),ISTEXT(I162)),2,1))))</f>
        <v>OoS</v>
      </c>
      <c r="E162" s="57" t="b">
        <f t="shared" si="4"/>
        <v>1</v>
      </c>
      <c r="F162" s="59"/>
      <c r="G162" s="59"/>
      <c r="H162" s="59"/>
      <c r="I162" s="59"/>
      <c r="J162" s="59"/>
      <c r="K162" s="59"/>
      <c r="L162" s="59"/>
      <c r="M162" s="59"/>
      <c r="N162" s="63"/>
      <c r="O162" s="369"/>
      <c r="P162" s="100"/>
      <c r="Q162" s="360"/>
    </row>
    <row r="163" spans="1:17" ht="13" hidden="1"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Summary'!$H$10="OoS","OoS",IF(AND(F163=1,G163=1,NOT(ISTEXT(I163))),4,IF(AND(F163=1,G163=1,ISTEXT(I163)),3,IF(AND(OR(F163=1,G163=1),ISTEXT(I163)),2,1))))</f>
        <v>OoS</v>
      </c>
      <c r="E163" s="57" t="b">
        <f t="shared" si="4"/>
        <v>1</v>
      </c>
      <c r="F163" s="59"/>
      <c r="G163" s="59"/>
      <c r="H163" s="59"/>
      <c r="I163" s="59"/>
      <c r="J163" s="59"/>
      <c r="K163" s="59"/>
      <c r="L163" s="59"/>
      <c r="M163" s="59"/>
      <c r="N163" s="63"/>
      <c r="O163" s="370"/>
      <c r="P163" s="100"/>
      <c r="Q163" s="361"/>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Summary'!$I$10="OoS","OoS",IF(AND(F164=1,G164=1,NOT(ISTEXT(I164))),4,IF(AND(F164=1,G164=1,ISTEXT(I164)),3,IF(AND(OR(F164=1,G164=1),ISTEXT(I164)),2,1))))</f>
        <v>OoS</v>
      </c>
      <c r="E164" s="57" t="b">
        <f t="shared" si="4"/>
        <v>1</v>
      </c>
      <c r="F164" s="59"/>
      <c r="G164" s="59"/>
      <c r="H164" s="59"/>
      <c r="I164" s="59"/>
      <c r="J164" s="59"/>
      <c r="K164" s="59"/>
      <c r="L164" s="59"/>
      <c r="M164" s="59"/>
      <c r="N164" s="63"/>
      <c r="O164" s="370"/>
      <c r="P164" s="100"/>
      <c r="Q164" s="361"/>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Summary'!$J$10="OoS","OoS",IF(AND(F165=1,G165=1,NOT(ISTEXT(I165))),4,IF(AND(F165=1,G165=1,ISTEXT(I165)),3,IF(AND(OR(F165=1,G165=1),ISTEXT(I165)),2,1))))</f>
        <v>OoS</v>
      </c>
      <c r="E165" s="57" t="b">
        <f t="shared" si="4"/>
        <v>1</v>
      </c>
      <c r="F165" s="59"/>
      <c r="G165" s="59"/>
      <c r="H165" s="64"/>
      <c r="I165" s="59"/>
      <c r="J165" s="64"/>
      <c r="K165" s="64"/>
      <c r="L165" s="59"/>
      <c r="M165" s="59"/>
      <c r="N165" s="63"/>
      <c r="O165" s="370"/>
      <c r="P165" s="100"/>
      <c r="Q165" s="361"/>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Summary'!$K$10="OoS","OoS",IF(AND(F166=1,G166=1,NOT(ISTEXT(I166))),4,IF(AND(F166=1,G166=1,ISTEXT(I166)),3,IF(AND(OR(F166=1,G166=1),ISTEXT(I166)),2,1))))</f>
        <v>OoS</v>
      </c>
      <c r="E166" s="57" t="b">
        <f t="shared" si="4"/>
        <v>1</v>
      </c>
      <c r="F166" s="59"/>
      <c r="G166" s="59"/>
      <c r="H166" s="59"/>
      <c r="I166" s="59"/>
      <c r="J166" s="59"/>
      <c r="K166" s="59"/>
      <c r="L166" s="59"/>
      <c r="M166" s="59"/>
      <c r="N166" s="63"/>
      <c r="O166" s="370"/>
      <c r="P166" s="100"/>
      <c r="Q166" s="361"/>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Summary'!$L$10="OoS","OoS",IF(AND(F167=1,G167=1,NOT(ISTEXT(I167))),4,IF(AND(F167=1,G167=1,ISTEXT(I167)),3,IF(AND(OR(F167=1,G167=1),ISTEXT(I167)),2,1))))</f>
        <v>OoS</v>
      </c>
      <c r="E167" s="57" t="b">
        <f t="shared" si="4"/>
        <v>1</v>
      </c>
      <c r="F167" s="59"/>
      <c r="G167" s="59"/>
      <c r="H167" s="59"/>
      <c r="I167" s="59"/>
      <c r="J167" s="59"/>
      <c r="K167" s="59"/>
      <c r="L167" s="59"/>
      <c r="M167" s="59"/>
      <c r="N167" s="63"/>
      <c r="O167" s="370"/>
      <c r="P167" s="100"/>
      <c r="Q167" s="361"/>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Summary'!$M$10="OoS","OoS",IF(AND(F168=1,G168=1,NOT(ISTEXT(I168))),4,IF(AND(F168=1,G168=1,ISTEXT(I168)),3,IF(AND(OR(F168=1,G168=1),ISTEXT(I168)),2,1))))</f>
        <v>OoS</v>
      </c>
      <c r="E168" s="57" t="b">
        <f t="shared" si="4"/>
        <v>1</v>
      </c>
      <c r="F168" s="59"/>
      <c r="G168" s="59"/>
      <c r="H168" s="59"/>
      <c r="I168" s="59"/>
      <c r="J168" s="59"/>
      <c r="K168" s="59"/>
      <c r="L168" s="59"/>
      <c r="M168" s="59"/>
      <c r="N168" s="63"/>
      <c r="O168" s="370"/>
      <c r="P168" s="100"/>
      <c r="Q168" s="361"/>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Summary'!$N$10="OoS","OoS",IF(AND(F169=1,G169=1,NOT(ISTEXT(I169))),4,IF(AND(F169=1,G169=1,ISTEXT(I169)),3,IF(AND(OR(F169=1,G169=1),ISTEXT(I169)),2,1))))</f>
        <v>OoS</v>
      </c>
      <c r="E169" s="57" t="b">
        <f t="shared" si="4"/>
        <v>1</v>
      </c>
      <c r="F169" s="59"/>
      <c r="G169" s="59"/>
      <c r="H169" s="59"/>
      <c r="I169" s="59"/>
      <c r="J169" s="59"/>
      <c r="K169" s="59"/>
      <c r="L169" s="59"/>
      <c r="M169" s="59"/>
      <c r="N169" s="63"/>
      <c r="O169" s="370"/>
      <c r="P169" s="100"/>
      <c r="Q169" s="361"/>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Summary'!$O$10="OoS","OoS",IF(AND(F170=1,G170=1,NOT(ISTEXT(I170))),4,IF(AND(F170=1,G170=1,ISTEXT(I170)),3,IF(AND(OR(F170=1,G170=1),ISTEXT(I170)),2,1))))</f>
        <v>OoS</v>
      </c>
      <c r="E170" s="57" t="b">
        <f t="shared" si="4"/>
        <v>1</v>
      </c>
      <c r="F170" s="59"/>
      <c r="G170" s="59"/>
      <c r="H170" s="59"/>
      <c r="I170" s="59"/>
      <c r="J170" s="59"/>
      <c r="K170" s="59"/>
      <c r="L170" s="59"/>
      <c r="M170" s="59"/>
      <c r="N170" s="63"/>
      <c r="O170" s="370"/>
      <c r="P170" s="100"/>
      <c r="Q170" s="361"/>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Summary'!$P$10="OoS","OoS",IF(AND(F171=1,G171=1,NOT(ISTEXT(I171))),4,IF(AND(F171=1,G171=1,ISTEXT(I171)),3,IF(AND(OR(F171=1,G171=1),ISTEXT(I171)),2,1))))</f>
        <v>OoS</v>
      </c>
      <c r="E171" s="57" t="b">
        <f t="shared" si="4"/>
        <v>1</v>
      </c>
      <c r="F171" s="59"/>
      <c r="G171" s="59"/>
      <c r="H171" s="59"/>
      <c r="I171" s="59"/>
      <c r="J171" s="59"/>
      <c r="K171" s="59"/>
      <c r="L171" s="59"/>
      <c r="M171" s="59"/>
      <c r="N171" s="63"/>
      <c r="O171" s="370"/>
      <c r="P171" s="100"/>
      <c r="Q171" s="361"/>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Summary'!$Q$10="OoS","OoS",IF(AND(F172=1,G172=1,NOT(ISTEXT(I172))),4,IF(AND(F172=1,G172=1,ISTEXT(I172)),3,IF(AND(OR(F172=1,G172=1),ISTEXT(I172)),2,1))))</f>
        <v>OoS</v>
      </c>
      <c r="E172" s="57" t="b">
        <f t="shared" si="4"/>
        <v>1</v>
      </c>
      <c r="F172" s="59"/>
      <c r="G172" s="59"/>
      <c r="H172" s="59"/>
      <c r="I172" s="59"/>
      <c r="J172" s="59"/>
      <c r="K172" s="59"/>
      <c r="L172" s="59"/>
      <c r="M172" s="59"/>
      <c r="N172" s="63"/>
      <c r="O172" s="370"/>
      <c r="P172" s="100"/>
      <c r="Q172" s="361"/>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Summary'!$R$10="OoS","OoS",IF(AND(F173=1,G173=1,NOT(ISTEXT(I173))),4,IF(AND(F173=1,G173=1,ISTEXT(I173)),3,IF(AND(OR(F173=1,G173=1),ISTEXT(I173)),2,1))))</f>
        <v>OoS</v>
      </c>
      <c r="E173" s="57" t="b">
        <f t="shared" si="4"/>
        <v>1</v>
      </c>
      <c r="F173" s="59"/>
      <c r="G173" s="59"/>
      <c r="H173" s="59"/>
      <c r="I173" s="59"/>
      <c r="J173" s="59"/>
      <c r="K173" s="59"/>
      <c r="L173" s="59"/>
      <c r="M173" s="59"/>
      <c r="N173" s="63"/>
      <c r="O173" s="370"/>
      <c r="P173" s="100"/>
      <c r="Q173" s="361"/>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Summary'!$S$10="OoS","OoS",IF(AND(F174=1,G174=1,NOT(ISTEXT(I174))),4,IF(AND(F174=1,G174=1,ISTEXT(I174)),3,IF(AND(OR(F174=1,G174=1),ISTEXT(I174)),2,1))))</f>
        <v>OoS</v>
      </c>
      <c r="E174" s="57" t="b">
        <f t="shared" si="4"/>
        <v>1</v>
      </c>
      <c r="F174" s="59"/>
      <c r="G174" s="59"/>
      <c r="H174" s="59"/>
      <c r="I174" s="59"/>
      <c r="J174" s="59"/>
      <c r="K174" s="59"/>
      <c r="L174" s="59"/>
      <c r="M174" s="59"/>
      <c r="N174" s="63"/>
      <c r="O174" s="370"/>
      <c r="P174" s="100"/>
      <c r="Q174" s="361"/>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Summary'!$T$10="OoS","OoS",IF(AND(F175=1,G175=1,NOT(ISTEXT(I175))),4,IF(AND(F175=1,G175=1,ISTEXT(I175)),3,IF(AND(OR(F175=1,G175=1),ISTEXT(I175)),2,1))))</f>
        <v>OoS</v>
      </c>
      <c r="E175" s="57" t="b">
        <f t="shared" si="4"/>
        <v>1</v>
      </c>
      <c r="F175" s="59"/>
      <c r="G175" s="59"/>
      <c r="H175" s="64"/>
      <c r="I175" s="59"/>
      <c r="J175" s="64"/>
      <c r="K175" s="64"/>
      <c r="L175" s="59"/>
      <c r="M175" s="59"/>
      <c r="N175" s="63"/>
      <c r="O175" s="370"/>
      <c r="P175" s="100"/>
      <c r="Q175" s="361"/>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Summary'!$U$10="OoS","OoS",IF(AND(F176=1,G176=1,NOT(ISTEXT(I176))),4,IF(AND(F176=1,G176=1,ISTEXT(I176)),3,IF(AND(OR(F176=1,G176=1),ISTEXT(I176)),2,1))))</f>
        <v>OoS</v>
      </c>
      <c r="E176" s="57" t="b">
        <f t="shared" si="4"/>
        <v>1</v>
      </c>
      <c r="F176" s="59"/>
      <c r="G176" s="59"/>
      <c r="H176" s="59"/>
      <c r="I176" s="59"/>
      <c r="J176" s="59"/>
      <c r="K176" s="59"/>
      <c r="L176" s="59"/>
      <c r="M176" s="59"/>
      <c r="N176" s="63"/>
      <c r="O176" s="370"/>
      <c r="P176" s="100"/>
      <c r="Q176" s="361"/>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Summary'!$V$10="OoS","OoS",IF(AND(F177=1,G177=1,NOT(ISTEXT(I177))),4,IF(AND(F177=1,G177=1,ISTEXT(I177)),3,IF(AND(OR(F177=1,G177=1),ISTEXT(I177)),2,1))))</f>
        <v>OoS</v>
      </c>
      <c r="E177" s="57" t="b">
        <f t="shared" si="4"/>
        <v>1</v>
      </c>
      <c r="F177" s="59"/>
      <c r="G177" s="59"/>
      <c r="H177" s="59"/>
      <c r="I177" s="59"/>
      <c r="J177" s="59"/>
      <c r="K177" s="59"/>
      <c r="L177" s="59"/>
      <c r="M177" s="59"/>
      <c r="N177" s="63"/>
      <c r="O177" s="370"/>
      <c r="P177" s="100"/>
      <c r="Q177" s="361"/>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Summary'!$W$10="OoS","OoS",IF(AND(F178=1,G178=1,NOT(ISTEXT(I178))),4,IF(AND(F178=1,G178=1,ISTEXT(I178)),3,IF(AND(OR(F178=1,G178=1),ISTEXT(I178)),2,1))))</f>
        <v>OoS</v>
      </c>
      <c r="E178" s="57" t="b">
        <f t="shared" si="4"/>
        <v>1</v>
      </c>
      <c r="F178" s="59"/>
      <c r="G178" s="59"/>
      <c r="H178" s="59"/>
      <c r="I178" s="59"/>
      <c r="J178" s="59"/>
      <c r="K178" s="59"/>
      <c r="L178" s="59"/>
      <c r="M178" s="59"/>
      <c r="N178" s="63"/>
      <c r="O178" s="370"/>
      <c r="P178" s="100"/>
      <c r="Q178" s="361"/>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Summary'!$X$10="OoS","OoS",IF(AND(F179=1,G179=1,NOT(ISTEXT(I179))),4,IF(AND(F179=1,G179=1,ISTEXT(I179)),3,IF(AND(OR(F179=1,G179=1),ISTEXT(I179)),2,1))))</f>
        <v>OoS</v>
      </c>
      <c r="E179" s="57" t="b">
        <f t="shared" si="4"/>
        <v>1</v>
      </c>
      <c r="F179" s="59"/>
      <c r="G179" s="59"/>
      <c r="H179" s="59"/>
      <c r="I179" s="59"/>
      <c r="J179" s="59"/>
      <c r="K179" s="59"/>
      <c r="L179" s="59"/>
      <c r="M179" s="59"/>
      <c r="N179" s="63"/>
      <c r="O179" s="370"/>
      <c r="P179" s="100"/>
      <c r="Q179" s="361"/>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Summary'!$Y$10="OoS","OoS",IF(AND(F180=1,G180=1,NOT(ISTEXT(I180))),4,IF(AND(F180=1,G180=1,ISTEXT(I180)),3,IF(AND(OR(F180=1,G180=1),ISTEXT(I180)),2,1))))</f>
        <v>OoS</v>
      </c>
      <c r="E180" s="57" t="b">
        <f t="shared" si="4"/>
        <v>1</v>
      </c>
      <c r="F180" s="59"/>
      <c r="G180" s="59"/>
      <c r="H180" s="59"/>
      <c r="I180" s="59"/>
      <c r="J180" s="59"/>
      <c r="K180" s="59"/>
      <c r="L180" s="59"/>
      <c r="M180" s="59"/>
      <c r="N180" s="63"/>
      <c r="O180" s="370"/>
      <c r="P180" s="100"/>
      <c r="Q180" s="361"/>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Summary'!$Z$10="OoS","OoS",IF(AND(F181=1,G181=1,NOT(ISTEXT(I181))),4,IF(AND(F181=1,G181=1,ISTEXT(I181)),3,IF(AND(OR(F181=1,G181=1),ISTEXT(I181)),2,1))))</f>
        <v>OoS</v>
      </c>
      <c r="E181" s="57" t="b">
        <f t="shared" si="4"/>
        <v>1</v>
      </c>
      <c r="F181" s="59"/>
      <c r="G181" s="59"/>
      <c r="H181" s="59"/>
      <c r="I181" s="59"/>
      <c r="J181" s="59"/>
      <c r="K181" s="59"/>
      <c r="L181" s="59"/>
      <c r="M181" s="59"/>
      <c r="N181" s="63"/>
      <c r="O181" s="371"/>
      <c r="P181" s="100"/>
      <c r="Q181" s="361"/>
    </row>
    <row r="182" spans="1:17" ht="13" hidden="1" x14ac:dyDescent="0.25">
      <c r="A182" s="351" t="s">
        <v>349</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Summary'!$G$10="OoS","OoS",IF(AND(F182=1,G182=1,NOT(ISTEXT(I182))),4,IF(AND(F182=1,G182=1,ISTEXT(I182)),3,IF(AND(OR(F182=1,G182=1),ISTEXT(I182)),2,1))))</f>
        <v>OoS</v>
      </c>
      <c r="E182" s="57" t="b">
        <f t="shared" si="4"/>
        <v>1</v>
      </c>
      <c r="F182" s="59"/>
      <c r="G182" s="59"/>
      <c r="H182" s="59"/>
      <c r="I182" s="59"/>
      <c r="J182" s="59"/>
      <c r="K182" s="59"/>
      <c r="L182" s="59"/>
      <c r="M182" s="59"/>
      <c r="N182" s="63"/>
      <c r="O182" s="369"/>
      <c r="P182" s="100"/>
      <c r="Q182" s="361"/>
    </row>
    <row r="183" spans="1:17" ht="13" hidden="1"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Summary'!$H$10="OoS","OoS",IF(AND(F183=1,G183=1,NOT(ISTEXT(I183))),4,IF(AND(F183=1,G183=1,ISTEXT(I183)),3,IF(AND(OR(F183=1,G183=1),ISTEXT(I183)),2,1))))</f>
        <v>OoS</v>
      </c>
      <c r="E183" s="57" t="b">
        <f t="shared" si="4"/>
        <v>1</v>
      </c>
      <c r="F183" s="59"/>
      <c r="G183" s="59"/>
      <c r="H183" s="59"/>
      <c r="I183" s="59"/>
      <c r="J183" s="59"/>
      <c r="K183" s="59"/>
      <c r="L183" s="59"/>
      <c r="M183" s="59"/>
      <c r="N183" s="63"/>
      <c r="O183" s="370"/>
      <c r="P183" s="100"/>
      <c r="Q183" s="361"/>
    </row>
    <row r="184" spans="1:17" ht="13" hidden="1"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Summary'!$I$10="OoS","OoS",IF(AND(F184=1,G184=1,NOT(ISTEXT(I184))),4,IF(AND(F184=1,G184=1,ISTEXT(I184)),3,IF(AND(OR(F184=1,G184=1),ISTEXT(I184)),2,1))))</f>
        <v>OoS</v>
      </c>
      <c r="E184" s="57" t="b">
        <f t="shared" si="4"/>
        <v>1</v>
      </c>
      <c r="F184" s="59"/>
      <c r="G184" s="59"/>
      <c r="H184" s="59"/>
      <c r="I184" s="59"/>
      <c r="J184" s="59"/>
      <c r="K184" s="59"/>
      <c r="L184" s="59"/>
      <c r="M184" s="59"/>
      <c r="N184" s="63"/>
      <c r="O184" s="370"/>
      <c r="P184" s="100"/>
      <c r="Q184" s="361"/>
    </row>
    <row r="185" spans="1:17" ht="13" hidden="1"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Summary'!$J$10="OoS","OoS",IF(AND(F185=1,G185=1,NOT(ISTEXT(I185))),4,IF(AND(F185=1,G185=1,ISTEXT(I185)),3,IF(AND(OR(F185=1,G185=1),ISTEXT(I185)),2,1))))</f>
        <v>OoS</v>
      </c>
      <c r="E185" s="57" t="b">
        <f t="shared" si="4"/>
        <v>1</v>
      </c>
      <c r="F185" s="59"/>
      <c r="G185" s="59"/>
      <c r="H185" s="64"/>
      <c r="I185" s="59"/>
      <c r="J185" s="64"/>
      <c r="K185" s="64"/>
      <c r="L185" s="59"/>
      <c r="M185" s="59"/>
      <c r="N185" s="63"/>
      <c r="O185" s="370"/>
      <c r="P185" s="100"/>
      <c r="Q185" s="361"/>
    </row>
    <row r="186" spans="1:17" ht="13" hidden="1"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Summary'!$K$10="OoS","OoS",IF(AND(F186=1,G186=1,NOT(ISTEXT(I186))),4,IF(AND(F186=1,G186=1,ISTEXT(I186)),3,IF(AND(OR(F186=1,G186=1),ISTEXT(I186)),2,1))))</f>
        <v>OoS</v>
      </c>
      <c r="E186" s="57" t="b">
        <f t="shared" si="4"/>
        <v>1</v>
      </c>
      <c r="F186" s="59"/>
      <c r="G186" s="59"/>
      <c r="H186" s="59"/>
      <c r="I186" s="59"/>
      <c r="J186" s="59"/>
      <c r="K186" s="59"/>
      <c r="L186" s="59"/>
      <c r="M186" s="59"/>
      <c r="N186" s="63"/>
      <c r="O186" s="370"/>
      <c r="P186" s="100"/>
      <c r="Q186" s="361"/>
    </row>
    <row r="187" spans="1:17" ht="13" hidden="1"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Summary'!$L$10="OoS","OoS",IF(AND(F187=1,G187=1,NOT(ISTEXT(I187))),4,IF(AND(F187=1,G187=1,ISTEXT(I187)),3,IF(AND(OR(F187=1,G187=1),ISTEXT(I187)),2,1))))</f>
        <v>OoS</v>
      </c>
      <c r="E187" s="57" t="b">
        <f t="shared" si="4"/>
        <v>1</v>
      </c>
      <c r="F187" s="59"/>
      <c r="G187" s="59"/>
      <c r="H187" s="59"/>
      <c r="I187" s="59"/>
      <c r="J187" s="59"/>
      <c r="K187" s="59"/>
      <c r="L187" s="59"/>
      <c r="M187" s="59"/>
      <c r="N187" s="63"/>
      <c r="O187" s="370"/>
      <c r="P187" s="100"/>
      <c r="Q187" s="361"/>
    </row>
    <row r="188" spans="1:17" ht="13" hidden="1"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Summary'!$M$10="OoS","OoS",IF(AND(F188=1,G188=1,NOT(ISTEXT(I188))),4,IF(AND(F188=1,G188=1,ISTEXT(I188)),3,IF(AND(OR(F188=1,G188=1),ISTEXT(I188)),2,1))))</f>
        <v>OoS</v>
      </c>
      <c r="E188" s="57" t="b">
        <f t="shared" si="4"/>
        <v>1</v>
      </c>
      <c r="F188" s="59"/>
      <c r="G188" s="59"/>
      <c r="H188" s="59"/>
      <c r="I188" s="59"/>
      <c r="J188" s="59"/>
      <c r="K188" s="59"/>
      <c r="L188" s="59"/>
      <c r="M188" s="59"/>
      <c r="N188" s="63"/>
      <c r="O188" s="370"/>
      <c r="P188" s="100"/>
      <c r="Q188" s="361"/>
    </row>
    <row r="189" spans="1:17" ht="13" hidden="1"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Summary'!$N$10="OoS","OoS",IF(AND(F189=1,G189=1,NOT(ISTEXT(I189))),4,IF(AND(F189=1,G189=1,ISTEXT(I189)),3,IF(AND(OR(F189=1,G189=1),ISTEXT(I189)),2,1))))</f>
        <v>OoS</v>
      </c>
      <c r="E189" s="57" t="b">
        <f t="shared" si="4"/>
        <v>1</v>
      </c>
      <c r="F189" s="59"/>
      <c r="G189" s="59"/>
      <c r="H189" s="59"/>
      <c r="I189" s="59"/>
      <c r="J189" s="59"/>
      <c r="K189" s="59"/>
      <c r="L189" s="59"/>
      <c r="M189" s="59"/>
      <c r="N189" s="63"/>
      <c r="O189" s="370"/>
      <c r="P189" s="100"/>
      <c r="Q189" s="361"/>
    </row>
    <row r="190" spans="1:17" ht="13" hidden="1"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Summary'!$O$10="OoS","OoS",IF(AND(F190=1,G190=1,NOT(ISTEXT(I190))),4,IF(AND(F190=1,G190=1,ISTEXT(I190)),3,IF(AND(OR(F190=1,G190=1),ISTEXT(I190)),2,1))))</f>
        <v>OoS</v>
      </c>
      <c r="E190" s="57" t="b">
        <f t="shared" si="4"/>
        <v>1</v>
      </c>
      <c r="F190" s="59"/>
      <c r="G190" s="59"/>
      <c r="H190" s="59"/>
      <c r="I190" s="59"/>
      <c r="J190" s="59"/>
      <c r="K190" s="59"/>
      <c r="L190" s="59"/>
      <c r="M190" s="59"/>
      <c r="N190" s="63"/>
      <c r="O190" s="370"/>
      <c r="P190" s="100"/>
      <c r="Q190" s="361"/>
    </row>
    <row r="191" spans="1:17" ht="13" hidden="1"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Summary'!$P$10="OoS","OoS",IF(AND(F191=1,G191=1,NOT(ISTEXT(I191))),4,IF(AND(F191=1,G191=1,ISTEXT(I191)),3,IF(AND(OR(F191=1,G191=1),ISTEXT(I191)),2,1))))</f>
        <v>OoS</v>
      </c>
      <c r="E191" s="57" t="b">
        <f t="shared" si="4"/>
        <v>1</v>
      </c>
      <c r="F191" s="59"/>
      <c r="G191" s="59"/>
      <c r="H191" s="59"/>
      <c r="I191" s="59"/>
      <c r="J191" s="59"/>
      <c r="K191" s="59"/>
      <c r="L191" s="59"/>
      <c r="M191" s="59"/>
      <c r="N191" s="63"/>
      <c r="O191" s="370"/>
      <c r="P191" s="100"/>
      <c r="Q191" s="361"/>
    </row>
    <row r="192" spans="1:17" ht="13" hidden="1"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Summary'!$Q$10="OoS","OoS",IF(AND(F192=1,G192=1,NOT(ISTEXT(I192))),4,IF(AND(F192=1,G192=1,ISTEXT(I192)),3,IF(AND(OR(F192=1,G192=1),ISTEXT(I192)),2,1))))</f>
        <v>OoS</v>
      </c>
      <c r="E192" s="57" t="b">
        <f t="shared" si="4"/>
        <v>1</v>
      </c>
      <c r="F192" s="59"/>
      <c r="G192" s="59"/>
      <c r="H192" s="59"/>
      <c r="I192" s="59"/>
      <c r="J192" s="59"/>
      <c r="K192" s="59"/>
      <c r="L192" s="59"/>
      <c r="M192" s="59"/>
      <c r="N192" s="63"/>
      <c r="O192" s="370"/>
      <c r="P192" s="100"/>
      <c r="Q192" s="361"/>
    </row>
    <row r="193" spans="1:17" ht="13" hidden="1"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Summary'!$R$10="OoS","OoS",IF(AND(F193=1,G193=1,NOT(ISTEXT(I193))),4,IF(AND(F193=1,G193=1,ISTEXT(I193)),3,IF(AND(OR(F193=1,G193=1),ISTEXT(I193)),2,1))))</f>
        <v>OoS</v>
      </c>
      <c r="E193" s="57" t="b">
        <f t="shared" si="4"/>
        <v>1</v>
      </c>
      <c r="F193" s="59"/>
      <c r="G193" s="59"/>
      <c r="H193" s="59"/>
      <c r="I193" s="59"/>
      <c r="J193" s="59"/>
      <c r="K193" s="59"/>
      <c r="L193" s="59"/>
      <c r="M193" s="59"/>
      <c r="N193" s="63"/>
      <c r="O193" s="370"/>
      <c r="P193" s="100"/>
      <c r="Q193" s="361"/>
    </row>
    <row r="194" spans="1:17" ht="13" hidden="1"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Summary'!$S$10="OoS","OoS",IF(AND(F194=1,G194=1,NOT(ISTEXT(I194))),4,IF(AND(F194=1,G194=1,ISTEXT(I194)),3,IF(AND(OR(F194=1,G194=1),ISTEXT(I194)),2,1))))</f>
        <v>OoS</v>
      </c>
      <c r="E194" s="57" t="b">
        <f t="shared" si="4"/>
        <v>1</v>
      </c>
      <c r="F194" s="59"/>
      <c r="G194" s="59"/>
      <c r="H194" s="59"/>
      <c r="I194" s="59"/>
      <c r="J194" s="59"/>
      <c r="K194" s="59"/>
      <c r="L194" s="59"/>
      <c r="M194" s="59"/>
      <c r="N194" s="63"/>
      <c r="O194" s="370"/>
      <c r="P194" s="100"/>
      <c r="Q194" s="361"/>
    </row>
    <row r="195" spans="1:17" ht="13" hidden="1"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Summary'!$T$10="OoS","OoS",IF(AND(F195=1,G195=1,NOT(ISTEXT(I195))),4,IF(AND(F195=1,G195=1,ISTEXT(I195)),3,IF(AND(OR(F195=1,G195=1),ISTEXT(I195)),2,1))))</f>
        <v>OoS</v>
      </c>
      <c r="E195" s="57" t="b">
        <f t="shared" si="4"/>
        <v>1</v>
      </c>
      <c r="F195" s="59"/>
      <c r="G195" s="59"/>
      <c r="H195" s="64"/>
      <c r="I195" s="59"/>
      <c r="J195" s="64"/>
      <c r="K195" s="64"/>
      <c r="L195" s="59"/>
      <c r="M195" s="59"/>
      <c r="N195" s="63"/>
      <c r="O195" s="370"/>
      <c r="P195" s="100"/>
      <c r="Q195" s="361"/>
    </row>
    <row r="196" spans="1:17" ht="13" hidden="1"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Summary'!$U$10="OoS","OoS",IF(AND(F196=1,G196=1,NOT(ISTEXT(I196))),4,IF(AND(F196=1,G196=1,ISTEXT(I196)),3,IF(AND(OR(F196=1,G196=1),ISTEXT(I196)),2,1))))</f>
        <v>OoS</v>
      </c>
      <c r="E196" s="57" t="b">
        <f t="shared" si="4"/>
        <v>1</v>
      </c>
      <c r="F196" s="59"/>
      <c r="G196" s="59"/>
      <c r="H196" s="59"/>
      <c r="I196" s="59"/>
      <c r="J196" s="59"/>
      <c r="K196" s="59"/>
      <c r="L196" s="59"/>
      <c r="M196" s="59"/>
      <c r="N196" s="63"/>
      <c r="O196" s="370"/>
      <c r="P196" s="100"/>
      <c r="Q196" s="361"/>
    </row>
    <row r="197" spans="1:17" ht="13" hidden="1"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Summary'!$V$10="OoS","OoS",IF(AND(F197=1,G197=1,NOT(ISTEXT(I197))),4,IF(AND(F197=1,G197=1,ISTEXT(I197)),3,IF(AND(OR(F197=1,G197=1),ISTEXT(I197)),2,1))))</f>
        <v>OoS</v>
      </c>
      <c r="E197" s="57" t="b">
        <f t="shared" si="4"/>
        <v>1</v>
      </c>
      <c r="F197" s="59"/>
      <c r="G197" s="59"/>
      <c r="H197" s="59"/>
      <c r="I197" s="59"/>
      <c r="J197" s="59"/>
      <c r="K197" s="59"/>
      <c r="L197" s="59"/>
      <c r="M197" s="59"/>
      <c r="N197" s="63"/>
      <c r="O197" s="370"/>
      <c r="P197" s="100"/>
      <c r="Q197" s="361"/>
    </row>
    <row r="198" spans="1:17" ht="13" hidden="1"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Summary'!$W$10="OoS","OoS",IF(AND(F198=1,G198=1,NOT(ISTEXT(I198))),4,IF(AND(F198=1,G198=1,ISTEXT(I198)),3,IF(AND(OR(F198=1,G198=1),ISTEXT(I198)),2,1))))</f>
        <v>OoS</v>
      </c>
      <c r="E198" s="57" t="b">
        <f t="shared" si="4"/>
        <v>1</v>
      </c>
      <c r="F198" s="59"/>
      <c r="G198" s="59"/>
      <c r="H198" s="59"/>
      <c r="I198" s="59"/>
      <c r="J198" s="59"/>
      <c r="K198" s="59"/>
      <c r="L198" s="59"/>
      <c r="M198" s="59"/>
      <c r="N198" s="63"/>
      <c r="O198" s="370"/>
      <c r="P198" s="100"/>
      <c r="Q198" s="361"/>
    </row>
    <row r="199" spans="1:17" ht="13" hidden="1"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Summary'!$X$10="OoS","OoS",IF(AND(F199=1,G199=1,NOT(ISTEXT(I199))),4,IF(AND(F199=1,G199=1,ISTEXT(I199)),3,IF(AND(OR(F199=1,G199=1),ISTEXT(I199)),2,1))))</f>
        <v>OoS</v>
      </c>
      <c r="E199" s="57" t="b">
        <f t="shared" ref="E199:E221" si="5">OR(NOT(ISBLANK(F199)),OR(C199="OoS"))</f>
        <v>1</v>
      </c>
      <c r="F199" s="59"/>
      <c r="G199" s="59"/>
      <c r="H199" s="59"/>
      <c r="I199" s="59"/>
      <c r="J199" s="59"/>
      <c r="K199" s="59"/>
      <c r="L199" s="59"/>
      <c r="M199" s="59"/>
      <c r="N199" s="63"/>
      <c r="O199" s="370"/>
      <c r="P199" s="100"/>
      <c r="Q199" s="361"/>
    </row>
    <row r="200" spans="1:17" ht="13" hidden="1"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Summary'!$Y$10="OoS","OoS",IF(AND(F200=1,G200=1,NOT(ISTEXT(I200))),4,IF(AND(F200=1,G200=1,ISTEXT(I200)),3,IF(AND(OR(F200=1,G200=1),ISTEXT(I200)),2,1))))</f>
        <v>OoS</v>
      </c>
      <c r="E200" s="57" t="b">
        <f t="shared" si="5"/>
        <v>1</v>
      </c>
      <c r="F200" s="59"/>
      <c r="G200" s="59"/>
      <c r="H200" s="59"/>
      <c r="I200" s="59"/>
      <c r="J200" s="59"/>
      <c r="K200" s="59"/>
      <c r="L200" s="59"/>
      <c r="M200" s="59"/>
      <c r="N200" s="63"/>
      <c r="O200" s="370"/>
      <c r="P200" s="100"/>
      <c r="Q200" s="361"/>
    </row>
    <row r="201" spans="1:17" ht="13.5" hidden="1"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Summary'!$Z$10="OoS","OoS",IF(AND(F201=1,G201=1,NOT(ISTEXT(I201))),4,IF(AND(F201=1,G201=1,ISTEXT(I201)),3,IF(AND(OR(F201=1,G201=1),ISTEXT(I201)),2,1))))</f>
        <v>OoS</v>
      </c>
      <c r="E201" s="57" t="b">
        <f t="shared" si="5"/>
        <v>1</v>
      </c>
      <c r="F201" s="59"/>
      <c r="G201" s="59"/>
      <c r="H201" s="59"/>
      <c r="I201" s="59"/>
      <c r="J201" s="59"/>
      <c r="K201" s="59"/>
      <c r="L201" s="59"/>
      <c r="M201" s="59"/>
      <c r="N201" s="63"/>
      <c r="O201" s="371"/>
      <c r="P201" s="100"/>
      <c r="Q201" s="362"/>
    </row>
    <row r="202" spans="1:17" ht="13" hidden="1" x14ac:dyDescent="0.25">
      <c r="A202" s="351" t="s">
        <v>146</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Summary'!$G$10="OoS","OoS",IF(AND(F202=1,G202=1,NOT(ISTEXT(I202))),4,IF(AND(F202=1,G202=1,ISTEXT(I202)),3,IF(AND(OR(F202=1,G202=1),ISTEXT(I202)),2,1))))</f>
        <v>OoS</v>
      </c>
      <c r="E202" s="57" t="b">
        <f t="shared" si="5"/>
        <v>1</v>
      </c>
      <c r="F202" s="59"/>
      <c r="G202" s="59"/>
      <c r="H202" s="59"/>
      <c r="I202" s="59"/>
      <c r="J202" s="59"/>
      <c r="K202" s="59"/>
      <c r="L202" s="59"/>
      <c r="M202" s="59"/>
      <c r="N202" s="63"/>
      <c r="O202" s="369"/>
      <c r="P202" s="100"/>
      <c r="Q202" s="357"/>
    </row>
    <row r="203" spans="1:17" ht="13" hidden="1"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Summary'!$H$10="OoS","OoS",IF(AND(F203=1,G203=1,NOT(ISTEXT(I203))),4,IF(AND(F203=1,G203=1,ISTEXT(I203)),3,IF(AND(OR(F203=1,G203=1),ISTEXT(I203)),2,1))))</f>
        <v>OoS</v>
      </c>
      <c r="E203" s="57" t="b">
        <f t="shared" si="5"/>
        <v>1</v>
      </c>
      <c r="F203" s="59"/>
      <c r="G203" s="59"/>
      <c r="H203" s="59"/>
      <c r="I203" s="59"/>
      <c r="J203" s="59"/>
      <c r="K203" s="59"/>
      <c r="L203" s="59"/>
      <c r="M203" s="59"/>
      <c r="N203" s="63"/>
      <c r="O203" s="370"/>
      <c r="P203" s="100"/>
      <c r="Q203" s="358"/>
    </row>
    <row r="204" spans="1:17" ht="13" hidden="1"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Summary'!$I$10="OoS","OoS",IF(AND(F204=1,G204=1,NOT(ISTEXT(I204))),4,IF(AND(F204=1,G204=1,ISTEXT(I204)),3,IF(AND(OR(F204=1,G204=1),ISTEXT(I204)),2,1))))</f>
        <v>OoS</v>
      </c>
      <c r="E204" s="57" t="b">
        <f t="shared" si="5"/>
        <v>1</v>
      </c>
      <c r="F204" s="59"/>
      <c r="G204" s="59"/>
      <c r="H204" s="59"/>
      <c r="I204" s="59"/>
      <c r="J204" s="59"/>
      <c r="K204" s="59"/>
      <c r="L204" s="59"/>
      <c r="M204" s="59"/>
      <c r="N204" s="63"/>
      <c r="O204" s="370"/>
      <c r="P204" s="100"/>
      <c r="Q204" s="358"/>
    </row>
    <row r="205" spans="1:17" ht="13" hidden="1"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Summary'!$J$10="OoS","OoS",IF(AND(F205=1,G205=1,NOT(ISTEXT(I205))),4,IF(AND(F205=1,G205=1,ISTEXT(I205)),3,IF(AND(OR(F205=1,G205=1),ISTEXT(I205)),2,1))))</f>
        <v>OoS</v>
      </c>
      <c r="E205" s="57" t="b">
        <f t="shared" si="5"/>
        <v>1</v>
      </c>
      <c r="F205" s="59"/>
      <c r="G205" s="59"/>
      <c r="H205" s="64"/>
      <c r="I205" s="59"/>
      <c r="J205" s="64"/>
      <c r="K205" s="64"/>
      <c r="L205" s="59"/>
      <c r="M205" s="59"/>
      <c r="N205" s="63"/>
      <c r="O205" s="370"/>
      <c r="P205" s="100"/>
      <c r="Q205" s="358"/>
    </row>
    <row r="206" spans="1:17" ht="13" hidden="1"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Summary'!$K$10="OoS","OoS",IF(AND(F206=1,G206=1,NOT(ISTEXT(I206))),4,IF(AND(F206=1,G206=1,ISTEXT(I206)),3,IF(AND(OR(F206=1,G206=1),ISTEXT(I206)),2,1))))</f>
        <v>OoS</v>
      </c>
      <c r="E206" s="57" t="b">
        <f t="shared" si="5"/>
        <v>1</v>
      </c>
      <c r="F206" s="59"/>
      <c r="G206" s="59"/>
      <c r="H206" s="59"/>
      <c r="I206" s="59"/>
      <c r="J206" s="59"/>
      <c r="K206" s="59"/>
      <c r="L206" s="59"/>
      <c r="M206" s="59"/>
      <c r="N206" s="63"/>
      <c r="O206" s="370"/>
      <c r="P206" s="100"/>
      <c r="Q206" s="358"/>
    </row>
    <row r="207" spans="1:17" ht="13" hidden="1"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Summary'!$L$10="OoS","OoS",IF(AND(F207=1,G207=1,NOT(ISTEXT(I207))),4,IF(AND(F207=1,G207=1,ISTEXT(I207)),3,IF(AND(OR(F207=1,G207=1),ISTEXT(I207)),2,1))))</f>
        <v>OoS</v>
      </c>
      <c r="E207" s="57" t="b">
        <f t="shared" si="5"/>
        <v>1</v>
      </c>
      <c r="F207" s="59"/>
      <c r="G207" s="59"/>
      <c r="H207" s="59"/>
      <c r="I207" s="59"/>
      <c r="J207" s="59"/>
      <c r="K207" s="59"/>
      <c r="L207" s="59"/>
      <c r="M207" s="59"/>
      <c r="N207" s="63"/>
      <c r="O207" s="370"/>
      <c r="P207" s="100"/>
      <c r="Q207" s="358"/>
    </row>
    <row r="208" spans="1:17" ht="13" hidden="1"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Summary'!$M$10="OoS","OoS",IF(AND(F208=1,G208=1,NOT(ISTEXT(I208))),4,IF(AND(F208=1,G208=1,ISTEXT(I208)),3,IF(AND(OR(F208=1,G208=1),ISTEXT(I208)),2,1))))</f>
        <v>OoS</v>
      </c>
      <c r="E208" s="57" t="b">
        <f t="shared" si="5"/>
        <v>1</v>
      </c>
      <c r="F208" s="59"/>
      <c r="G208" s="59"/>
      <c r="H208" s="59"/>
      <c r="I208" s="59"/>
      <c r="J208" s="59"/>
      <c r="K208" s="59"/>
      <c r="L208" s="59"/>
      <c r="M208" s="59"/>
      <c r="N208" s="63"/>
      <c r="O208" s="370"/>
      <c r="P208" s="100"/>
      <c r="Q208" s="358"/>
    </row>
    <row r="209" spans="1:17" ht="13" hidden="1"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Summary'!$N$10="OoS","OoS",IF(AND(F209=1,G209=1,NOT(ISTEXT(I209))),4,IF(AND(F209=1,G209=1,ISTEXT(I209)),3,IF(AND(OR(F209=1,G209=1),ISTEXT(I209)),2,1))))</f>
        <v>OoS</v>
      </c>
      <c r="E209" s="57" t="b">
        <f t="shared" si="5"/>
        <v>1</v>
      </c>
      <c r="F209" s="59"/>
      <c r="G209" s="59"/>
      <c r="H209" s="59"/>
      <c r="I209" s="59"/>
      <c r="J209" s="59"/>
      <c r="K209" s="59"/>
      <c r="L209" s="59"/>
      <c r="M209" s="59"/>
      <c r="N209" s="63"/>
      <c r="O209" s="370"/>
      <c r="P209" s="100"/>
      <c r="Q209" s="358"/>
    </row>
    <row r="210" spans="1:17" ht="13" hidden="1"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Summary'!$O$10="OoS","OoS",IF(AND(F210=1,G210=1,NOT(ISTEXT(I210))),4,IF(AND(F210=1,G210=1,ISTEXT(I210)),3,IF(AND(OR(F210=1,G210=1),ISTEXT(I210)),2,1))))</f>
        <v>OoS</v>
      </c>
      <c r="E210" s="57" t="b">
        <f t="shared" si="5"/>
        <v>1</v>
      </c>
      <c r="F210" s="59"/>
      <c r="G210" s="59"/>
      <c r="H210" s="59"/>
      <c r="I210" s="59"/>
      <c r="J210" s="59"/>
      <c r="K210" s="59"/>
      <c r="L210" s="59"/>
      <c r="M210" s="59"/>
      <c r="N210" s="63"/>
      <c r="O210" s="370"/>
      <c r="P210" s="100"/>
      <c r="Q210" s="358"/>
    </row>
    <row r="211" spans="1:17" ht="13" hidden="1"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Summary'!$P$10="OoS","OoS",IF(AND(F211=1,G211=1,NOT(ISTEXT(I211))),4,IF(AND(F211=1,G211=1,ISTEXT(I211)),3,IF(AND(OR(F211=1,G211=1),ISTEXT(I211)),2,1))))</f>
        <v>OoS</v>
      </c>
      <c r="E211" s="57" t="b">
        <f t="shared" si="5"/>
        <v>1</v>
      </c>
      <c r="F211" s="59"/>
      <c r="G211" s="59"/>
      <c r="H211" s="59"/>
      <c r="I211" s="59"/>
      <c r="J211" s="59"/>
      <c r="K211" s="59"/>
      <c r="L211" s="59"/>
      <c r="M211" s="59"/>
      <c r="N211" s="63"/>
      <c r="O211" s="370"/>
      <c r="P211" s="100"/>
      <c r="Q211" s="358"/>
    </row>
    <row r="212" spans="1:17" ht="13" hidden="1"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Summary'!$Q$10="OoS","OoS",IF(AND(F212=1,G212=1,NOT(ISTEXT(I212))),4,IF(AND(F212=1,G212=1,ISTEXT(I212)),3,IF(AND(OR(F212=1,G212=1),ISTEXT(I212)),2,1))))</f>
        <v>OoS</v>
      </c>
      <c r="E212" s="57" t="b">
        <f t="shared" si="5"/>
        <v>1</v>
      </c>
      <c r="F212" s="59"/>
      <c r="G212" s="59"/>
      <c r="H212" s="59"/>
      <c r="I212" s="59"/>
      <c r="J212" s="59"/>
      <c r="K212" s="59"/>
      <c r="L212" s="59"/>
      <c r="M212" s="59"/>
      <c r="N212" s="63"/>
      <c r="O212" s="370"/>
      <c r="P212" s="100"/>
      <c r="Q212" s="358"/>
    </row>
    <row r="213" spans="1:17" ht="13" hidden="1"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Summary'!$R$10="OoS","OoS",IF(AND(F213=1,G213=1,NOT(ISTEXT(I213))),4,IF(AND(F213=1,G213=1,ISTEXT(I213)),3,IF(AND(OR(F213=1,G213=1),ISTEXT(I213)),2,1))))</f>
        <v>OoS</v>
      </c>
      <c r="E213" s="57" t="b">
        <f t="shared" si="5"/>
        <v>1</v>
      </c>
      <c r="F213" s="59"/>
      <c r="G213" s="59"/>
      <c r="H213" s="59"/>
      <c r="I213" s="59"/>
      <c r="J213" s="59"/>
      <c r="K213" s="59"/>
      <c r="L213" s="59"/>
      <c r="M213" s="59"/>
      <c r="N213" s="63"/>
      <c r="O213" s="370"/>
      <c r="P213" s="100"/>
      <c r="Q213" s="358"/>
    </row>
    <row r="214" spans="1:17" ht="13" hidden="1"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Summary'!$S$10="OoS","OoS",IF(AND(F214=1,G214=1,NOT(ISTEXT(I214))),4,IF(AND(F214=1,G214=1,ISTEXT(I214)),3,IF(AND(OR(F214=1,G214=1),ISTEXT(I214)),2,1))))</f>
        <v>OoS</v>
      </c>
      <c r="E214" s="57" t="b">
        <f t="shared" si="5"/>
        <v>1</v>
      </c>
      <c r="F214" s="59"/>
      <c r="G214" s="59"/>
      <c r="H214" s="59"/>
      <c r="I214" s="59"/>
      <c r="J214" s="59"/>
      <c r="K214" s="59"/>
      <c r="L214" s="59"/>
      <c r="M214" s="59"/>
      <c r="N214" s="63"/>
      <c r="O214" s="370"/>
      <c r="P214" s="100"/>
      <c r="Q214" s="358"/>
    </row>
    <row r="215" spans="1:17" ht="13" hidden="1"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Summary'!$T$10="OoS","OoS",IF(AND(F215=1,G215=1,NOT(ISTEXT(I215))),4,IF(AND(F215=1,G215=1,ISTEXT(I215)),3,IF(AND(OR(F215=1,G215=1),ISTEXT(I215)),2,1))))</f>
        <v>OoS</v>
      </c>
      <c r="E215" s="57" t="b">
        <f t="shared" si="5"/>
        <v>1</v>
      </c>
      <c r="F215" s="59"/>
      <c r="G215" s="59"/>
      <c r="H215" s="64"/>
      <c r="I215" s="59"/>
      <c r="J215" s="64"/>
      <c r="K215" s="64"/>
      <c r="L215" s="59"/>
      <c r="M215" s="59"/>
      <c r="N215" s="63"/>
      <c r="O215" s="370"/>
      <c r="P215" s="100"/>
      <c r="Q215" s="358"/>
    </row>
    <row r="216" spans="1:17" ht="13" hidden="1"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Summary'!$U$10="OoS","OoS",IF(AND(F216=1,G216=1,NOT(ISTEXT(I216))),4,IF(AND(F216=1,G216=1,ISTEXT(I216)),3,IF(AND(OR(F216=1,G216=1),ISTEXT(I216)),2,1))))</f>
        <v>OoS</v>
      </c>
      <c r="E216" s="57" t="b">
        <f t="shared" si="5"/>
        <v>1</v>
      </c>
      <c r="F216" s="59"/>
      <c r="G216" s="59"/>
      <c r="H216" s="59"/>
      <c r="I216" s="59"/>
      <c r="J216" s="59"/>
      <c r="K216" s="59"/>
      <c r="L216" s="59"/>
      <c r="M216" s="59"/>
      <c r="N216" s="63"/>
      <c r="O216" s="370"/>
      <c r="P216" s="100"/>
      <c r="Q216" s="358"/>
    </row>
    <row r="217" spans="1:17" ht="13" hidden="1"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Summary'!$V$10="OoS","OoS",IF(AND(F217=1,G217=1,NOT(ISTEXT(I217))),4,IF(AND(F217=1,G217=1,ISTEXT(I217)),3,IF(AND(OR(F217=1,G217=1),ISTEXT(I217)),2,1))))</f>
        <v>OoS</v>
      </c>
      <c r="E217" s="57" t="b">
        <f t="shared" si="5"/>
        <v>1</v>
      </c>
      <c r="F217" s="59"/>
      <c r="G217" s="59"/>
      <c r="H217" s="59"/>
      <c r="I217" s="59"/>
      <c r="J217" s="59"/>
      <c r="K217" s="59"/>
      <c r="L217" s="59"/>
      <c r="M217" s="59"/>
      <c r="N217" s="63"/>
      <c r="O217" s="370"/>
      <c r="P217" s="100"/>
      <c r="Q217" s="358"/>
    </row>
    <row r="218" spans="1:17" ht="13" hidden="1"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Summary'!$W$10="OoS","OoS",IF(AND(F218=1,G218=1,NOT(ISTEXT(I218))),4,IF(AND(F218=1,G218=1,ISTEXT(I218)),3,IF(AND(OR(F218=1,G218=1),ISTEXT(I218)),2,1))))</f>
        <v>OoS</v>
      </c>
      <c r="E218" s="57" t="b">
        <f t="shared" si="5"/>
        <v>1</v>
      </c>
      <c r="F218" s="59"/>
      <c r="G218" s="59"/>
      <c r="H218" s="59"/>
      <c r="I218" s="59"/>
      <c r="J218" s="59"/>
      <c r="K218" s="59"/>
      <c r="L218" s="59"/>
      <c r="M218" s="59"/>
      <c r="N218" s="63"/>
      <c r="O218" s="370"/>
      <c r="P218" s="100"/>
      <c r="Q218" s="358"/>
    </row>
    <row r="219" spans="1:17" ht="13" hidden="1"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Summary'!$X$10="OoS","OoS",IF(AND(F219=1,G219=1,NOT(ISTEXT(I219))),4,IF(AND(F219=1,G219=1,ISTEXT(I219)),3,IF(AND(OR(F219=1,G219=1),ISTEXT(I219)),2,1))))</f>
        <v>OoS</v>
      </c>
      <c r="E219" s="57" t="b">
        <f t="shared" si="5"/>
        <v>1</v>
      </c>
      <c r="F219" s="59"/>
      <c r="G219" s="59"/>
      <c r="H219" s="59"/>
      <c r="I219" s="59"/>
      <c r="J219" s="59"/>
      <c r="K219" s="59"/>
      <c r="L219" s="59"/>
      <c r="M219" s="59"/>
      <c r="N219" s="63"/>
      <c r="O219" s="370"/>
      <c r="P219" s="100"/>
      <c r="Q219" s="358"/>
    </row>
    <row r="220" spans="1:17" ht="13" hidden="1"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Summary'!$Y$10="OoS","OoS",IF(AND(F220=1,G220=1,NOT(ISTEXT(I220))),4,IF(AND(F220=1,G220=1,ISTEXT(I220)),3,IF(AND(OR(F220=1,G220=1),ISTEXT(I220)),2,1))))</f>
        <v>OoS</v>
      </c>
      <c r="E220" s="57" t="b">
        <f t="shared" si="5"/>
        <v>1</v>
      </c>
      <c r="F220" s="59"/>
      <c r="G220" s="59"/>
      <c r="H220" s="59"/>
      <c r="I220" s="59"/>
      <c r="J220" s="59"/>
      <c r="K220" s="59"/>
      <c r="L220" s="59"/>
      <c r="M220" s="59"/>
      <c r="N220" s="63"/>
      <c r="O220" s="370"/>
      <c r="P220" s="100"/>
      <c r="Q220" s="358"/>
    </row>
    <row r="221" spans="1:17" ht="13.5" hidden="1"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Summary'!$Z$10="OoS","OoS",IF(AND(F221=1,G221=1,NOT(ISTEXT(I221))),4,IF(AND(F221=1,G221=1,ISTEXT(I221)),3,IF(AND(OR(F221=1,G221=1),ISTEXT(I221)),2,1))))</f>
        <v>OoS</v>
      </c>
      <c r="E221" s="57" t="b">
        <f t="shared" si="5"/>
        <v>1</v>
      </c>
      <c r="F221" s="59"/>
      <c r="G221" s="59"/>
      <c r="H221" s="59"/>
      <c r="I221" s="59"/>
      <c r="J221" s="59"/>
      <c r="K221" s="59"/>
      <c r="L221" s="59"/>
      <c r="M221" s="59"/>
      <c r="N221" s="63"/>
      <c r="O221" s="371"/>
      <c r="P221" s="100"/>
      <c r="Q221" s="359"/>
    </row>
    <row r="222" spans="1:17" ht="12.65" hidden="1" customHeight="1" thickBot="1" x14ac:dyDescent="0.3"/>
    <row r="223" spans="1:17" ht="12.65" hidden="1" customHeight="1" x14ac:dyDescent="0.25"/>
    <row r="224" spans="1:17"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1"/>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spans="1:17" hidden="1" x14ac:dyDescent="0.25"/>
    <row r="674" spans="1:17" hidden="1" x14ac:dyDescent="0.25"/>
    <row r="675" spans="1:17" hidden="1" x14ac:dyDescent="0.25"/>
    <row r="676" spans="1:17" hidden="1" x14ac:dyDescent="0.25"/>
    <row r="677" spans="1:17" hidden="1" x14ac:dyDescent="0.25"/>
    <row r="678" spans="1:17" hidden="1" x14ac:dyDescent="0.25"/>
    <row r="679" spans="1:17" hidden="1" x14ac:dyDescent="0.25"/>
    <row r="680" spans="1:17" hidden="1" x14ac:dyDescent="0.25"/>
    <row r="681" spans="1:17" hidden="1" x14ac:dyDescent="0.25"/>
    <row r="682" spans="1:17" ht="13" thickTop="1" x14ac:dyDescent="0.25">
      <c r="A682" s="140"/>
      <c r="B682" s="140"/>
      <c r="C682" s="141"/>
      <c r="D682" s="140"/>
      <c r="E682" s="140"/>
      <c r="F682" s="140"/>
      <c r="G682" s="140"/>
      <c r="H682" s="140"/>
      <c r="I682" s="140"/>
      <c r="J682" s="140"/>
      <c r="K682" s="140"/>
      <c r="L682" s="140"/>
      <c r="M682" s="140"/>
      <c r="N682" s="140"/>
      <c r="O682" s="141"/>
      <c r="P682" s="140"/>
      <c r="Q682" s="141"/>
    </row>
    <row r="683" spans="1:17" hidden="1" x14ac:dyDescent="0.25"/>
    <row r="684" spans="1:17" hidden="1" x14ac:dyDescent="0.25"/>
    <row r="685" spans="1:17" hidden="1" x14ac:dyDescent="0.25"/>
    <row r="686" spans="1:17" hidden="1" x14ac:dyDescent="0.25"/>
    <row r="687" spans="1:17" hidden="1" x14ac:dyDescent="0.25"/>
    <row r="688" spans="1:17"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sheetData>
  <sheetProtection sheet="1" objects="1" formatColumns="0" formatRows="0" selectLockedCells="1"/>
  <autoFilter ref="A1:N21" xr:uid="{00000000-0001-0000-0700-000000000000}"/>
  <customSheetViews>
    <customSheetView guid="{F76BC29A-0A9C-41DD-B7BE-86D7BCE1FD7E}" showRuler="0">
      <pane xSplit="5" ySplit="3" topLeftCell="G112" activePane="bottomRight" state="frozenSplit"/>
      <selection pane="bottomRight" activeCell="L130" sqref="L130"/>
      <pageMargins left="0" right="0" top="0" bottom="0" header="0" footer="0"/>
    </customSheetView>
    <customSheetView guid="{F216E611-95A8-4BBB-A2D0-A05645A4F810}" showRuler="0">
      <pane xSplit="5" ySplit="3" topLeftCell="F4" activePane="bottomRight" state="frozenSplit"/>
      <selection pane="bottomRight" activeCell="C204" sqref="A204:XFD205"/>
      <pageMargins left="0" right="0" top="0" bottom="0" header="0" footer="0"/>
    </customSheetView>
    <customSheetView guid="{D23FD9BC-A501-4E36-8884-84F753B0CB15}" showRuler="0">
      <pane xSplit="5" ySplit="3" topLeftCell="G4" activePane="bottomRight" state="frozenSplit"/>
      <selection pane="bottomRight" activeCell="K3" sqref="K3"/>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topLeftCell="M46">
      <pageMargins left="0" right="0" top="0" bottom="0" header="0" footer="0"/>
    </customSheetView>
  </customSheetViews>
  <mergeCells count="27">
    <mergeCell ref="O202:O221"/>
    <mergeCell ref="O102:O121"/>
    <mergeCell ref="O122:O141"/>
    <mergeCell ref="O142:O161"/>
    <mergeCell ref="O162:O181"/>
    <mergeCell ref="O182:O201"/>
    <mergeCell ref="O2:O21"/>
    <mergeCell ref="O22:O41"/>
    <mergeCell ref="O42:O61"/>
    <mergeCell ref="O62:O81"/>
    <mergeCell ref="O82:O101"/>
    <mergeCell ref="A2:A21"/>
    <mergeCell ref="A22:A41"/>
    <mergeCell ref="Q202:Q221"/>
    <mergeCell ref="Q162:Q201"/>
    <mergeCell ref="Q22:Q61"/>
    <mergeCell ref="Q2:Q21"/>
    <mergeCell ref="Q62:Q161"/>
    <mergeCell ref="A142:A161"/>
    <mergeCell ref="A162:A181"/>
    <mergeCell ref="A182:A201"/>
    <mergeCell ref="A202:A221"/>
    <mergeCell ref="A42:A61"/>
    <mergeCell ref="A62:A81"/>
    <mergeCell ref="A82:A101"/>
    <mergeCell ref="A102:A121"/>
    <mergeCell ref="A122:A141"/>
  </mergeCells>
  <phoneticPr fontId="9" type="noConversion"/>
  <conditionalFormatting sqref="Q2 Q22 Q62 Q162 Q202">
    <cfRule type="cellIs" dxfId="1046" priority="338" stopIfTrue="1" operator="equal">
      <formula>"S"</formula>
    </cfRule>
    <cfRule type="cellIs" dxfId="1045" priority="339" stopIfTrue="1" operator="equal">
      <formula>"NR"</formula>
    </cfRule>
    <cfRule type="cellIs" dxfId="1044" priority="340" stopIfTrue="1" operator="equal">
      <formula>"U"</formula>
    </cfRule>
  </conditionalFormatting>
  <conditionalFormatting sqref="O2 O22 O42 O62 O82 O102 O122 O142 O162 O182 O202">
    <cfRule type="expression" dxfId="1043" priority="2" stopIfTrue="1">
      <formula>OR(O2="L",O2="FM")</formula>
    </cfRule>
    <cfRule type="expression" dxfId="1042" priority="3" stopIfTrue="1">
      <formula>OR(O2="M",O2="LM")</formula>
    </cfRule>
    <cfRule type="expression" dxfId="1041" priority="35" stopIfTrue="1">
      <formula>OR(O2="H",O2="PM",O2="NM",O2="DM")</formula>
    </cfRule>
    <cfRule type="expression" dxfId="1040" priority="36" stopIfTrue="1">
      <formula>OR(O2="NC")</formula>
    </cfRule>
    <cfRule type="expression" dxfId="1039" priority="37" stopIfTrue="1">
      <formula>OR(O2="NY")</formula>
    </cfRule>
  </conditionalFormatting>
  <conditionalFormatting sqref="C2:C221">
    <cfRule type="expression" dxfId="1038" priority="5" stopIfTrue="1">
      <formula>D2=4</formula>
    </cfRule>
    <cfRule type="expression" dxfId="1037" priority="6" stopIfTrue="1">
      <formula>D2=3</formula>
    </cfRule>
    <cfRule type="expression" dxfId="1036" priority="7" stopIfTrue="1">
      <formula>OR(D2=1,D2=2)</formula>
    </cfRule>
  </conditionalFormatting>
  <conditionalFormatting sqref="D2:E221">
    <cfRule type="cellIs" dxfId="1035" priority="8" stopIfTrue="1" operator="equal">
      <formula>"L"</formula>
    </cfRule>
    <cfRule type="cellIs" dxfId="1034" priority="9" stopIfTrue="1" operator="equal">
      <formula>"M"</formula>
    </cfRule>
    <cfRule type="cellIs" dxfId="1033" priority="10" stopIfTrue="1" operator="equal">
      <formula>"H"</formula>
    </cfRule>
  </conditionalFormatting>
  <conditionalFormatting sqref="C2:C221">
    <cfRule type="cellIs" dxfId="1032" priority="1" stopIfTrue="1" operator="equal">
      <formula>"NC"</formula>
    </cfRule>
    <cfRule type="cellIs" dxfId="1031" priority="4" stopIfTrue="1" operator="equal">
      <formula>"NY"</formula>
    </cfRule>
  </conditionalFormatting>
  <dataValidations count="2">
    <dataValidation type="whole" operator="greaterThanOrEqual" allowBlank="1" showInputMessage="1" showErrorMessage="1" error="Only numeric entries allowed" sqref="J2:J30 J42:J221 H2:H221" xr:uid="{C0974691-19A0-4FFB-A386-5CADBE32EABA}">
      <formula1>0</formula1>
    </dataValidation>
    <dataValidation type="list" allowBlank="1" showInputMessage="1" showErrorMessage="1" sqref="F2:G221" xr:uid="{B29ECB87-DA66-4AA7-8638-3A1384C836BA}">
      <formula1>"1,0,NY"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2AD98275-C028-4E29-976B-E7EC4C037433}">
          <x14:formula1>
            <xm:f>'Organizational Unit Summary'!$AL$22:$AL$24</xm:f>
          </x14:formula1>
          <xm:sqref>Q2 Q22 Q62 Q162 Q202</xm:sqref>
        </x14:dataValidation>
        <x14:dataValidation type="list" allowBlank="1" showInputMessage="1" showErrorMessage="1" xr:uid="{87B4E99E-DFFD-40DA-A45A-22FE3A5A449E}">
          <x14:formula1>
            <xm:f>IF('Organizational Unit Summary'!$B$24="Evaluation", Eval_Char, Benchmark_Char)</xm:f>
          </x14:formula1>
          <xm:sqref>O2 O22 O42 O62 O82 O102 O122 O142 O162 O182 O202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70C0"/>
  </sheetPr>
  <dimension ref="A1:Q663"/>
  <sheetViews>
    <sheetView zoomScale="80" zoomScaleNormal="80" zoomScalePageLayoutView="85" workbookViewId="0">
      <pane ySplit="1" topLeftCell="A2" activePane="bottomLeft" state="frozen"/>
      <selection pane="bottomLeft" activeCell="F2" sqref="F2"/>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8" width="8.81640625" style="56" customWidth="1"/>
    <col min="19" max="16384" width="8.81640625" style="56"/>
  </cols>
  <sheetData>
    <row r="1" spans="1:17" s="73"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156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Summary'!$G$11="OoS","OoS",IF(AND(F2=1,G2=1,NOT(ISTEXT(I2))),4,IF(AND(F2=1,G2=1,ISTEXT(I2)),3,IF(AND(OR(F2=1,G2=1),ISTEXT(I2)),2,1))))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Summary'!$H$11="OoS","OoS",IF(AND(F3=1,G3=1,NOT(ISTEXT(I3))),4,IF(AND(F3=1,G3=1,ISTEXT(I3)),3,IF(AND(OR(F3=1,G3=1),ISTEXT(I3)),2,1))))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Summary'!$I$11="OoS","OoS",IF(AND(F4=1,G4=1,NOT(ISTEXT(I4))),4,IF(AND(F4=1,G4=1,ISTEXT(I4)),3,IF(AND(OR(F4=1,G4=1),ISTEXT(I4)),2,1))))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Summary'!$J$11="OoS","OoS",IF(AND(F5=1,G5=1,NOT(ISTEXT(I5))),4,IF(AND(F5=1,G5=1,ISTEXT(I5)),3,IF(AND(OR(F5=1,G5=1),ISTEXT(I5)),2,1))))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Summary'!$K$11="OoS","OoS",IF(AND(F6=1,G6=1,NOT(ISTEXT(I6))),4,IF(AND(F6=1,G6=1,ISTEXT(I6)),3,IF(AND(OR(F6=1,G6=1),ISTEXT(I6)),2,1))))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Summary'!$L$11="OoS","OoS",IF(AND(F7=1,G7=1,NOT(ISTEXT(I7))),4,IF(AND(F7=1,G7=1,ISTEXT(I7)),3,IF(AND(OR(F7=1,G7=1),ISTEXT(I7)),2,1))))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Summary'!$M$11="OoS","OoS",IF(AND(F8=1,G8=1,NOT(ISTEXT(I8))),4,IF(AND(F8=1,G8=1,ISTEXT(I8)),3,IF(AND(OR(F8=1,G8=1),ISTEXT(I8)),2,1))))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Summary'!$N$11="OoS","OoS",IF(AND(F9=1,G9=1,NOT(ISTEXT(I9))),4,IF(AND(F9=1,G9=1,ISTEXT(I9)),3,IF(AND(OR(F9=1,G9=1),ISTEXT(I9)),2,1))))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Summary'!$Z$11="OoS","OoS",IF(AND(F21=1,G21=1,NOT(ISTEXT(I21))),4,IF(AND(F21=1,G21=1,ISTEXT(I21)),3,IF(AND(OR(F21=1,G21=1),ISTEXT(I21)),2,1))))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157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Summary'!$G$11="OoS","OoS",IF(AND(F22=1,G22=1,NOT(ISTEXT(I22))),4,IF(AND(F22=1,G22=1,ISTEXT(I22)),3,IF(AND(OR(F22=1,G22=1),ISTEXT(I22)),2,1))))</f>
        <v>OoS</v>
      </c>
      <c r="E22" s="57" t="b">
        <f t="shared" si="0"/>
        <v>1</v>
      </c>
      <c r="F22" s="59"/>
      <c r="G22" s="59"/>
      <c r="H22" s="59"/>
      <c r="I22" s="59"/>
      <c r="J22" s="59"/>
      <c r="K22" s="59"/>
      <c r="L22" s="59"/>
      <c r="M22" s="59"/>
      <c r="N22" s="63"/>
      <c r="O22" s="369"/>
      <c r="P22" s="264"/>
      <c r="Q22" s="366"/>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Summary'!$H$11="OoS","OoS",IF(AND(F23=1,G23=1,NOT(ISTEXT(I23))),4,IF(AND(F23=1,G23=1,ISTEXT(I23)),3,IF(AND(OR(F23=1,G23=1),ISTEXT(I23)),2,1))))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7"/>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Summary'!$I$11="OoS","OoS",IF(AND(F24=1,G24=1,NOT(ISTEXT(I24))),4,IF(AND(F24=1,G24=1,ISTEXT(I24)),3,IF(AND(OR(F24=1,G24=1),ISTEXT(I24)),2,1))))</f>
        <v>OoS</v>
      </c>
      <c r="E24" s="57" t="b">
        <f t="shared" si="1"/>
        <v>1</v>
      </c>
      <c r="F24" s="59"/>
      <c r="G24" s="59"/>
      <c r="H24" s="59"/>
      <c r="I24" s="59"/>
      <c r="J24" s="59"/>
      <c r="K24" s="59"/>
      <c r="L24" s="59"/>
      <c r="M24" s="59"/>
      <c r="N24" s="63"/>
      <c r="O24" s="370"/>
      <c r="P24" s="264"/>
      <c r="Q24" s="367"/>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Summary'!$J$11="OoS","OoS",IF(AND(F25=1,G25=1,NOT(ISTEXT(I25))),4,IF(AND(F25=1,G25=1,ISTEXT(I25)),3,IF(AND(OR(F25=1,G25=1),ISTEXT(I25)),2,1))))</f>
        <v>OoS</v>
      </c>
      <c r="E25" s="57" t="b">
        <f t="shared" si="1"/>
        <v>1</v>
      </c>
      <c r="F25" s="59"/>
      <c r="G25" s="59"/>
      <c r="H25" s="59"/>
      <c r="I25" s="59"/>
      <c r="J25" s="59"/>
      <c r="K25" s="59"/>
      <c r="L25" s="59"/>
      <c r="M25" s="59"/>
      <c r="N25" s="63"/>
      <c r="O25" s="370"/>
      <c r="P25" s="264"/>
      <c r="Q25" s="367"/>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Summary'!$K$11="OoS","OoS",IF(AND(F26=1,G26=1,NOT(ISTEXT(I26))),4,IF(AND(F26=1,G26=1,ISTEXT(I26)),3,IF(AND(OR(F26=1,G26=1),ISTEXT(I26)),2,1))))</f>
        <v>OoS</v>
      </c>
      <c r="E26" s="57" t="b">
        <f t="shared" si="1"/>
        <v>1</v>
      </c>
      <c r="F26" s="59"/>
      <c r="G26" s="59"/>
      <c r="H26" s="59"/>
      <c r="I26" s="59"/>
      <c r="J26" s="59"/>
      <c r="K26" s="59"/>
      <c r="L26" s="59"/>
      <c r="M26" s="59"/>
      <c r="N26" s="63"/>
      <c r="O26" s="370"/>
      <c r="P26" s="264"/>
      <c r="Q26" s="367"/>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Summary'!$L$11="OoS","OoS",IF(AND(F27=1,G27=1,NOT(ISTEXT(I27))),4,IF(AND(F27=1,G27=1,ISTEXT(I27)),3,IF(AND(OR(F27=1,G27=1),ISTEXT(I27)),2,1))))</f>
        <v>OoS</v>
      </c>
      <c r="E27" s="57" t="b">
        <f t="shared" si="1"/>
        <v>1</v>
      </c>
      <c r="F27" s="59"/>
      <c r="G27" s="59"/>
      <c r="H27" s="59"/>
      <c r="I27" s="59"/>
      <c r="J27" s="59"/>
      <c r="K27" s="59"/>
      <c r="L27" s="59"/>
      <c r="M27" s="59"/>
      <c r="N27" s="63"/>
      <c r="O27" s="370"/>
      <c r="P27" s="264"/>
      <c r="Q27" s="367"/>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Summary'!$M$11="OoS","OoS",IF(AND(F28=1,G28=1,NOT(ISTEXT(I28))),4,IF(AND(F28=1,G28=1,ISTEXT(I28)),3,IF(AND(OR(F28=1,G28=1),ISTEXT(I28)),2,1))))</f>
        <v>OoS</v>
      </c>
      <c r="E28" s="57" t="b">
        <f t="shared" si="1"/>
        <v>1</v>
      </c>
      <c r="F28" s="59"/>
      <c r="G28" s="59"/>
      <c r="H28" s="59"/>
      <c r="I28" s="59"/>
      <c r="J28" s="59"/>
      <c r="K28" s="59"/>
      <c r="L28" s="59"/>
      <c r="M28" s="59"/>
      <c r="N28" s="63"/>
      <c r="O28" s="370"/>
      <c r="P28" s="264"/>
      <c r="Q28" s="367"/>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Summary'!$N$11="OoS","OoS",IF(AND(F29=1,G29=1,NOT(ISTEXT(I29))),4,IF(AND(F29=1,G29=1,ISTEXT(I29)),3,IF(AND(OR(F29=1,G29=1),ISTEXT(I29)),2,1))))</f>
        <v>OoS</v>
      </c>
      <c r="E29" s="57" t="b">
        <f t="shared" si="1"/>
        <v>1</v>
      </c>
      <c r="F29" s="59"/>
      <c r="G29" s="59"/>
      <c r="H29" s="59"/>
      <c r="I29" s="59"/>
      <c r="J29" s="59"/>
      <c r="K29" s="59"/>
      <c r="L29" s="59"/>
      <c r="M29" s="59"/>
      <c r="N29" s="63"/>
      <c r="O29" s="370"/>
      <c r="P29" s="264"/>
      <c r="Q29" s="367"/>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Summary'!$O$11="OoS","OoS",IF(AND(F30=1,G30=1,NOT(ISTEXT(I30))),4,IF(AND(F30=1,G30=1,ISTEXT(I30)),3,IF(AND(OR(F30=1,G30=1),ISTEXT(I30)),2,1))))</f>
        <v>OoS</v>
      </c>
      <c r="E30" s="57" t="b">
        <f t="shared" si="1"/>
        <v>1</v>
      </c>
      <c r="F30" s="59"/>
      <c r="G30" s="59"/>
      <c r="H30" s="59"/>
      <c r="I30" s="59"/>
      <c r="J30" s="59"/>
      <c r="K30" s="59"/>
      <c r="L30" s="59"/>
      <c r="M30" s="59"/>
      <c r="N30" s="63"/>
      <c r="O30" s="370"/>
      <c r="P30" s="264"/>
      <c r="Q30" s="367"/>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Summary'!$P$11="OoS","OoS",IF(AND(F31=1,G31=1,NOT(ISTEXT(I31))),4,IF(AND(F31=1,G31=1,ISTEXT(I31)),3,IF(AND(OR(F31=1,G31=1),ISTEXT(I31)),2,1))))</f>
        <v>OoS</v>
      </c>
      <c r="E31" s="57" t="b">
        <f t="shared" si="1"/>
        <v>1</v>
      </c>
      <c r="F31" s="59"/>
      <c r="G31" s="59"/>
      <c r="H31" s="59"/>
      <c r="I31" s="59"/>
      <c r="J31" s="59"/>
      <c r="K31" s="59"/>
      <c r="L31" s="59"/>
      <c r="M31" s="59"/>
      <c r="N31" s="63"/>
      <c r="O31" s="370"/>
      <c r="P31" s="264"/>
      <c r="Q31" s="367"/>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Summary'!$Q$11="OoS","OoS",IF(AND(F32=1,G32=1,NOT(ISTEXT(I32))),4,IF(AND(F32=1,G32=1,ISTEXT(I32)),3,IF(AND(OR(F32=1,G32=1),ISTEXT(I32)),2,1))))</f>
        <v>OoS</v>
      </c>
      <c r="E32" s="57" t="b">
        <f t="shared" si="1"/>
        <v>1</v>
      </c>
      <c r="F32" s="59"/>
      <c r="G32" s="59"/>
      <c r="H32" s="59"/>
      <c r="I32" s="59"/>
      <c r="J32" s="59"/>
      <c r="K32" s="59"/>
      <c r="L32" s="59"/>
      <c r="M32" s="59"/>
      <c r="N32" s="63"/>
      <c r="O32" s="370"/>
      <c r="P32" s="264"/>
      <c r="Q32" s="367"/>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Summary'!$R$11="OoS","OoS",IF(AND(F33=1,G33=1,NOT(ISTEXT(I33))),4,IF(AND(F33=1,G33=1,ISTEXT(I33)),3,IF(AND(OR(F33=1,G33=1),ISTEXT(I33)),2,1))))</f>
        <v>OoS</v>
      </c>
      <c r="E33" s="57" t="b">
        <f t="shared" si="1"/>
        <v>1</v>
      </c>
      <c r="F33" s="59"/>
      <c r="G33" s="59"/>
      <c r="H33" s="59"/>
      <c r="I33" s="59"/>
      <c r="J33" s="59"/>
      <c r="K33" s="59"/>
      <c r="L33" s="59"/>
      <c r="M33" s="59"/>
      <c r="N33" s="63"/>
      <c r="O33" s="370"/>
      <c r="P33" s="264"/>
      <c r="Q33" s="367"/>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Summary'!$S$11="OoS","OoS",IF(AND(F34=1,G34=1,NOT(ISTEXT(I34))),4,IF(AND(F34=1,G34=1,ISTEXT(I34)),3,IF(AND(OR(F34=1,G34=1),ISTEXT(I34)),2,1))))</f>
        <v>OoS</v>
      </c>
      <c r="E34" s="57" t="b">
        <f t="shared" si="1"/>
        <v>1</v>
      </c>
      <c r="F34" s="59"/>
      <c r="G34" s="59"/>
      <c r="H34" s="59"/>
      <c r="I34" s="59"/>
      <c r="J34" s="59"/>
      <c r="K34" s="59"/>
      <c r="L34" s="59"/>
      <c r="M34" s="59"/>
      <c r="N34" s="63"/>
      <c r="O34" s="370"/>
      <c r="P34" s="264"/>
      <c r="Q34" s="367"/>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Summary'!$T$11="OoS","OoS",IF(AND(F35=1,G35=1,NOT(ISTEXT(I35))),4,IF(AND(F35=1,G35=1,ISTEXT(I35)),3,IF(AND(OR(F35=1,G35=1),ISTEXT(I35)),2,1))))</f>
        <v>OoS</v>
      </c>
      <c r="E35" s="57" t="b">
        <f t="shared" si="1"/>
        <v>1</v>
      </c>
      <c r="F35" s="59"/>
      <c r="G35" s="59"/>
      <c r="H35" s="59"/>
      <c r="I35" s="59"/>
      <c r="J35" s="59"/>
      <c r="K35" s="59"/>
      <c r="L35" s="59"/>
      <c r="M35" s="59"/>
      <c r="N35" s="63"/>
      <c r="O35" s="370"/>
      <c r="P35" s="264"/>
      <c r="Q35" s="367"/>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Summary'!$U$11="OoS","OoS",IF(AND(F36=1,G36=1,NOT(ISTEXT(I36))),4,IF(AND(F36=1,G36=1,ISTEXT(I36)),3,IF(AND(OR(F36=1,G36=1),ISTEXT(I36)),2,1))))</f>
        <v>OoS</v>
      </c>
      <c r="E36" s="57" t="b">
        <f t="shared" si="1"/>
        <v>1</v>
      </c>
      <c r="F36" s="59"/>
      <c r="G36" s="59"/>
      <c r="H36" s="59"/>
      <c r="I36" s="59"/>
      <c r="J36" s="59"/>
      <c r="K36" s="59"/>
      <c r="L36" s="59"/>
      <c r="M36" s="59"/>
      <c r="N36" s="63"/>
      <c r="O36" s="370"/>
      <c r="P36" s="264"/>
      <c r="Q36" s="367"/>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Summary'!$V$11="OoS","OoS",IF(AND(F37=1,G37=1,NOT(ISTEXT(I37))),4,IF(AND(F37=1,G37=1,ISTEXT(I37)),3,IF(AND(OR(F37=1,G37=1),ISTEXT(I37)),2,1))))</f>
        <v>OoS</v>
      </c>
      <c r="E37" s="57" t="b">
        <f t="shared" si="1"/>
        <v>1</v>
      </c>
      <c r="F37" s="59"/>
      <c r="G37" s="59"/>
      <c r="H37" s="59"/>
      <c r="I37" s="59"/>
      <c r="J37" s="59"/>
      <c r="K37" s="59"/>
      <c r="L37" s="59"/>
      <c r="M37" s="59"/>
      <c r="N37" s="63"/>
      <c r="O37" s="370"/>
      <c r="P37" s="264"/>
      <c r="Q37" s="367"/>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Summary'!$W$11="OoS","OoS",IF(AND(F38=1,G38=1,NOT(ISTEXT(I38))),4,IF(AND(F38=1,G38=1,ISTEXT(I38)),3,IF(AND(OR(F38=1,G38=1),ISTEXT(I38)),2,1))))</f>
        <v>OoS</v>
      </c>
      <c r="E38" s="57" t="b">
        <f t="shared" si="1"/>
        <v>1</v>
      </c>
      <c r="F38" s="59"/>
      <c r="G38" s="59"/>
      <c r="H38" s="59"/>
      <c r="I38" s="59"/>
      <c r="J38" s="59"/>
      <c r="K38" s="59"/>
      <c r="L38" s="59"/>
      <c r="M38" s="59"/>
      <c r="N38" s="63"/>
      <c r="O38" s="370"/>
      <c r="P38" s="264"/>
      <c r="Q38" s="367"/>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Summary'!$X$11="OoS","OoS",IF(AND(F39=1,G39=1,NOT(ISTEXT(I39))),4,IF(AND(F39=1,G39=1,ISTEXT(I39)),3,IF(AND(OR(F39=1,G39=1),ISTEXT(I39)),2,1))))</f>
        <v>OoS</v>
      </c>
      <c r="E39" s="57" t="b">
        <f t="shared" si="1"/>
        <v>1</v>
      </c>
      <c r="F39" s="59"/>
      <c r="G39" s="59"/>
      <c r="H39" s="59"/>
      <c r="I39" s="59"/>
      <c r="J39" s="59"/>
      <c r="K39" s="59"/>
      <c r="L39" s="59"/>
      <c r="M39" s="59"/>
      <c r="N39" s="63"/>
      <c r="O39" s="370"/>
      <c r="P39" s="264"/>
      <c r="Q39" s="367"/>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Summary'!$Y$11="OoS","OoS",IF(AND(F40=1,G40=1,NOT(ISTEXT(I40))),4,IF(AND(F40=1,G40=1,ISTEXT(I40)),3,IF(AND(OR(F40=1,G40=1),ISTEXT(I40)),2,1))))</f>
        <v>OoS</v>
      </c>
      <c r="E40" s="57" t="b">
        <f t="shared" si="1"/>
        <v>1</v>
      </c>
      <c r="F40" s="59"/>
      <c r="G40" s="59"/>
      <c r="H40" s="59"/>
      <c r="I40" s="59"/>
      <c r="J40" s="59"/>
      <c r="K40" s="59"/>
      <c r="L40" s="59"/>
      <c r="M40" s="59"/>
      <c r="N40" s="63"/>
      <c r="O40" s="370"/>
      <c r="P40" s="264"/>
      <c r="Q40" s="367"/>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Summary'!$Z$11="OoS","OoS",IF(AND(F41=1,G41=1,NOT(ISTEXT(I41))),4,IF(AND(F41=1,G41=1,ISTEXT(I41)),3,IF(AND(OR(F41=1,G41=1),ISTEXT(I41)),2,1))))</f>
        <v>OoS</v>
      </c>
      <c r="E41" s="57" t="b">
        <f t="shared" si="1"/>
        <v>1</v>
      </c>
      <c r="F41" s="59"/>
      <c r="G41" s="59"/>
      <c r="H41" s="59"/>
      <c r="I41" s="59"/>
      <c r="J41" s="59"/>
      <c r="K41" s="59"/>
      <c r="L41" s="59"/>
      <c r="M41" s="59"/>
      <c r="N41" s="63"/>
      <c r="O41" s="371"/>
      <c r="P41" s="264"/>
      <c r="Q41" s="367"/>
    </row>
    <row r="42" spans="1:17" ht="13" x14ac:dyDescent="0.25">
      <c r="A42" s="351" t="s">
        <v>158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Summary'!$G$11="OoS","OoS",IF(AND(F42=1,G42=1,NOT(ISTEXT(I42))),4,IF(AND(F42=1,G42=1,ISTEXT(I42)),3,IF(AND(OR(F42=1,G42=1),ISTEXT(I42)),2,1))))</f>
        <v>OoS</v>
      </c>
      <c r="E42" s="57" t="b">
        <f t="shared" si="1"/>
        <v>1</v>
      </c>
      <c r="F42" s="59"/>
      <c r="G42" s="59"/>
      <c r="H42" s="59"/>
      <c r="I42" s="59"/>
      <c r="J42" s="59"/>
      <c r="K42" s="59"/>
      <c r="L42" s="59"/>
      <c r="M42" s="59"/>
      <c r="N42" s="63"/>
      <c r="O42" s="369"/>
      <c r="P42" s="264"/>
      <c r="Q42" s="367"/>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Summary'!$H$11="OoS","OoS",IF(AND(F43=1,G43=1,NOT(ISTEXT(I43))),4,IF(AND(F43=1,G43=1,ISTEXT(I43)),3,IF(AND(OR(F43=1,G43=1),ISTEXT(I43)),2,1))))</f>
        <v>OoS</v>
      </c>
      <c r="E43" s="57" t="b">
        <f t="shared" si="1"/>
        <v>1</v>
      </c>
      <c r="F43" s="59"/>
      <c r="G43" s="59"/>
      <c r="H43" s="59"/>
      <c r="I43" s="59"/>
      <c r="J43" s="59"/>
      <c r="K43" s="59"/>
      <c r="L43" s="59"/>
      <c r="M43" s="59"/>
      <c r="N43" s="63"/>
      <c r="O43" s="370"/>
      <c r="P43" s="264"/>
      <c r="Q43" s="367"/>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Summary'!$I$11="OoS","OoS",IF(AND(F44=1,G44=1,NOT(ISTEXT(I44))),4,IF(AND(F44=1,G44=1,ISTEXT(I44)),3,IF(AND(OR(F44=1,G44=1),ISTEXT(I44)),2,1))))</f>
        <v>OoS</v>
      </c>
      <c r="E44" s="57" t="b">
        <f t="shared" si="1"/>
        <v>1</v>
      </c>
      <c r="F44" s="59"/>
      <c r="G44" s="59"/>
      <c r="H44" s="59"/>
      <c r="I44" s="59"/>
      <c r="J44" s="59"/>
      <c r="K44" s="59"/>
      <c r="L44" s="59"/>
      <c r="M44" s="59"/>
      <c r="N44" s="63"/>
      <c r="O44" s="370"/>
      <c r="P44" s="264"/>
      <c r="Q44" s="367"/>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Summary'!$J$11="OoS","OoS",IF(AND(F45=1,G45=1,NOT(ISTEXT(I45))),4,IF(AND(F45=1,G45=1,ISTEXT(I45)),3,IF(AND(OR(F45=1,G45=1),ISTEXT(I45)),2,1))))</f>
        <v>OoS</v>
      </c>
      <c r="E45" s="57" t="b">
        <f t="shared" si="1"/>
        <v>1</v>
      </c>
      <c r="F45" s="59"/>
      <c r="G45" s="59"/>
      <c r="H45" s="59"/>
      <c r="I45" s="59"/>
      <c r="J45" s="59"/>
      <c r="K45" s="59"/>
      <c r="L45" s="59"/>
      <c r="M45" s="59"/>
      <c r="N45" s="63"/>
      <c r="O45" s="370"/>
      <c r="P45" s="264"/>
      <c r="Q45" s="367"/>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Summary'!$K$11="OoS","OoS",IF(AND(F46=1,G46=1,NOT(ISTEXT(I46))),4,IF(AND(F46=1,G46=1,ISTEXT(I46)),3,IF(AND(OR(F46=1,G46=1),ISTEXT(I46)),2,1))))</f>
        <v>OoS</v>
      </c>
      <c r="E46" s="57" t="b">
        <f t="shared" si="1"/>
        <v>1</v>
      </c>
      <c r="F46" s="59"/>
      <c r="G46" s="59"/>
      <c r="H46" s="59"/>
      <c r="I46" s="59"/>
      <c r="J46" s="59"/>
      <c r="K46" s="59"/>
      <c r="L46" s="59"/>
      <c r="M46" s="59"/>
      <c r="N46" s="63"/>
      <c r="O46" s="370"/>
      <c r="P46" s="264"/>
      <c r="Q46" s="367"/>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Summary'!$L$11="OoS","OoS",IF(AND(F47=1,G47=1,NOT(ISTEXT(I47))),4,IF(AND(F47=1,G47=1,ISTEXT(I47)),3,IF(AND(OR(F47=1,G47=1),ISTEXT(I47)),2,1))))</f>
        <v>OoS</v>
      </c>
      <c r="E47" s="57" t="b">
        <f t="shared" si="1"/>
        <v>1</v>
      </c>
      <c r="F47" s="59"/>
      <c r="G47" s="59"/>
      <c r="H47" s="59"/>
      <c r="I47" s="59"/>
      <c r="J47" s="59"/>
      <c r="K47" s="59"/>
      <c r="L47" s="59"/>
      <c r="M47" s="59"/>
      <c r="N47" s="63"/>
      <c r="O47" s="370"/>
      <c r="P47" s="264"/>
      <c r="Q47" s="367"/>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Summary'!$M$11="OoS","OoS",IF(AND(F48=1,G48=1,NOT(ISTEXT(I48))),4,IF(AND(F48=1,G48=1,ISTEXT(I48)),3,IF(AND(OR(F48=1,G48=1),ISTEXT(I48)),2,1))))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Summary'!$N$11="OoS","OoS",IF(AND(F49=1,G49=1,NOT(ISTEXT(I49))),4,IF(AND(F49=1,G49=1,ISTEXT(I49)),3,IF(AND(OR(F49=1,G49=1),ISTEXT(I49)),2,1))))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Summary'!$O$11="OoS","OoS",IF(AND(F50=1,G50=1,NOT(ISTEXT(I50))),4,IF(AND(F50=1,G50=1,ISTEXT(I50)),3,IF(AND(OR(F50=1,G50=1),ISTEXT(I50)),2,1))))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Summary'!$P$11="OoS","OoS",IF(AND(F51=1,G51=1,NOT(ISTEXT(I51))),4,IF(AND(F51=1,G51=1,ISTEXT(I51)),3,IF(AND(OR(F51=1,G51=1),ISTEXT(I51)),2,1))))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Summary'!$Q$11="OoS","OoS",IF(AND(F52=1,G52=1,NOT(ISTEXT(I52))),4,IF(AND(F52=1,G52=1,ISTEXT(I52)),3,IF(AND(OR(F52=1,G52=1),ISTEXT(I52)),2,1))))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Summary'!$R$11="OoS","OoS",IF(AND(F53=1,G53=1,NOT(ISTEXT(I53))),4,IF(AND(F53=1,G53=1,ISTEXT(I53)),3,IF(AND(OR(F53=1,G53=1),ISTEXT(I53)),2,1))))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Summary'!$S$11="OoS","OoS",IF(AND(F54=1,G54=1,NOT(ISTEXT(I54))),4,IF(AND(F54=1,G54=1,ISTEXT(I54)),3,IF(AND(OR(F54=1,G54=1),ISTEXT(I54)),2,1))))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Summary'!$T$11="OoS","OoS",IF(AND(F55=1,G55=1,NOT(ISTEXT(I55))),4,IF(AND(F55=1,G55=1,ISTEXT(I55)),3,IF(AND(OR(F55=1,G55=1),ISTEXT(I55)),2,1))))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Summary'!$U$11="OoS","OoS",IF(AND(F56=1,G56=1,NOT(ISTEXT(I56))),4,IF(AND(F56=1,G56=1,ISTEXT(I56)),3,IF(AND(OR(F56=1,G56=1),ISTEXT(I56)),2,1))))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Summary'!$V$11="OoS","OoS",IF(AND(F57=1,G57=1,NOT(ISTEXT(I57))),4,IF(AND(F57=1,G57=1,ISTEXT(I57)),3,IF(AND(OR(F57=1,G57=1),ISTEXT(I57)),2,1))))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Summary'!$W$11="OoS","OoS",IF(AND(F58=1,G58=1,NOT(ISTEXT(I58))),4,IF(AND(F58=1,G58=1,ISTEXT(I58)),3,IF(AND(OR(F58=1,G58=1),ISTEXT(I58)),2,1))))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Summary'!$X$11="OoS","OoS",IF(AND(F59=1,G59=1,NOT(ISTEXT(I59))),4,IF(AND(F59=1,G59=1,ISTEXT(I59)),3,IF(AND(OR(F59=1,G59=1),ISTEXT(I59)),2,1))))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Summary'!$Y$11="OoS","OoS",IF(AND(F60=1,G60=1,NOT(ISTEXT(I60))),4,IF(AND(F60=1,G60=1,ISTEXT(I60)),3,IF(AND(OR(F60=1,G60=1),ISTEXT(I60)),2,1))))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Summary'!$Z$11="OoS","OoS",IF(AND(F61=1,G61=1,NOT(ISTEXT(I61))),4,IF(AND(F61=1,G61=1,ISTEXT(I61)),3,IF(AND(OR(F61=1,G61=1),ISTEXT(I61)),2,1))))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159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Summary'!$G$11="OoS","OoS",IF(AND(F62=1,G62=1,NOT(ISTEXT(I62))),4,IF(AND(F62=1,G62=1,ISTEXT(I62)),3,IF(AND(OR(F62=1,G62=1),ISTEXT(I62)),2,1))))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Summary'!$H$11="OoS","OoS",IF(AND(F63=1,G63=1,NOT(ISTEXT(I63))),4,IF(AND(F63=1,G63=1,ISTEXT(I63)),3,IF(AND(OR(F63=1,G63=1),ISTEXT(I63)),2,1))))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Summary'!$I$11="OoS","OoS",IF(AND(F64=1,G64=1,NOT(ISTEXT(I64))),4,IF(AND(F64=1,G64=1,ISTEXT(I64)),3,IF(AND(OR(F64=1,G64=1),ISTEXT(I64)),2,1))))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Summary'!$J$11="OoS","OoS",IF(AND(F65=1,G65=1,NOT(ISTEXT(I65))),4,IF(AND(F65=1,G65=1,ISTEXT(I65)),3,IF(AND(OR(F65=1,G65=1),ISTEXT(I65)),2,1))))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Summary'!$K$11="OoS","OoS",IF(AND(F66=1,G66=1,NOT(ISTEXT(I66))),4,IF(AND(F66=1,G66=1,ISTEXT(I66)),3,IF(AND(OR(F66=1,G66=1),ISTEXT(I66)),2,1))))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Summary'!$L$11="OoS","OoS",IF(AND(F67=1,G67=1,NOT(ISTEXT(I67))),4,IF(AND(F67=1,G67=1,ISTEXT(I67)),3,IF(AND(OR(F67=1,G67=1),ISTEXT(I67)),2,1))))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7"/>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Summary'!$M$11="OoS","OoS",IF(AND(F68=1,G68=1,NOT(ISTEXT(I68))),4,IF(AND(F68=1,G68=1,ISTEXT(I68)),3,IF(AND(OR(F68=1,G68=1),ISTEXT(I68)),2,1))))</f>
        <v>OoS</v>
      </c>
      <c r="E68" s="57" t="b">
        <f t="shared" si="2"/>
        <v>1</v>
      </c>
      <c r="F68" s="59"/>
      <c r="G68" s="59"/>
      <c r="H68" s="59"/>
      <c r="I68" s="59"/>
      <c r="J68" s="59"/>
      <c r="K68" s="59"/>
      <c r="L68" s="59"/>
      <c r="M68" s="59"/>
      <c r="N68" s="63"/>
      <c r="O68" s="370"/>
      <c r="P68" s="264"/>
      <c r="Q68" s="367"/>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Summary'!$N$11="OoS","OoS",IF(AND(F69=1,G69=1,NOT(ISTEXT(I69))),4,IF(AND(F69=1,G69=1,ISTEXT(I69)),3,IF(AND(OR(F69=1,G69=1),ISTEXT(I69)),2,1))))</f>
        <v>OoS</v>
      </c>
      <c r="E69" s="57" t="b">
        <f t="shared" si="2"/>
        <v>1</v>
      </c>
      <c r="F69" s="59"/>
      <c r="G69" s="59"/>
      <c r="H69" s="59"/>
      <c r="I69" s="59"/>
      <c r="J69" s="59"/>
      <c r="K69" s="59"/>
      <c r="L69" s="59"/>
      <c r="M69" s="59"/>
      <c r="N69" s="63"/>
      <c r="O69" s="370"/>
      <c r="P69" s="264"/>
      <c r="Q69" s="367"/>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Summary'!$O$11="OoS","OoS",IF(AND(F70=1,G70=1,NOT(ISTEXT(I70))),4,IF(AND(F70=1,G70=1,ISTEXT(I70)),3,IF(AND(OR(F70=1,G70=1),ISTEXT(I70)),2,1))))</f>
        <v>OoS</v>
      </c>
      <c r="E70" s="57" t="b">
        <f t="shared" si="2"/>
        <v>1</v>
      </c>
      <c r="F70" s="59"/>
      <c r="G70" s="59"/>
      <c r="H70" s="59"/>
      <c r="I70" s="59"/>
      <c r="J70" s="59"/>
      <c r="K70" s="59"/>
      <c r="L70" s="59"/>
      <c r="M70" s="59"/>
      <c r="N70" s="63"/>
      <c r="O70" s="370"/>
      <c r="P70" s="264"/>
      <c r="Q70" s="367"/>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Summary'!$P$11="OoS","OoS",IF(AND(F71=1,G71=1,NOT(ISTEXT(I71))),4,IF(AND(F71=1,G71=1,ISTEXT(I71)),3,IF(AND(OR(F71=1,G71=1),ISTEXT(I71)),2,1))))</f>
        <v>OoS</v>
      </c>
      <c r="E71" s="57" t="b">
        <f t="shared" si="2"/>
        <v>1</v>
      </c>
      <c r="F71" s="59"/>
      <c r="G71" s="59"/>
      <c r="H71" s="59"/>
      <c r="I71" s="59"/>
      <c r="J71" s="59"/>
      <c r="K71" s="59"/>
      <c r="L71" s="59"/>
      <c r="M71" s="59"/>
      <c r="N71" s="63"/>
      <c r="O71" s="370"/>
      <c r="P71" s="264"/>
      <c r="Q71" s="367"/>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Summary'!$Q$11="OoS","OoS",IF(AND(F72=1,G72=1,NOT(ISTEXT(I72))),4,IF(AND(F72=1,G72=1,ISTEXT(I72)),3,IF(AND(OR(F72=1,G72=1),ISTEXT(I72)),2,1))))</f>
        <v>OoS</v>
      </c>
      <c r="E72" s="57" t="b">
        <f t="shared" si="2"/>
        <v>1</v>
      </c>
      <c r="F72" s="59"/>
      <c r="G72" s="59"/>
      <c r="H72" s="59"/>
      <c r="I72" s="59"/>
      <c r="J72" s="59"/>
      <c r="K72" s="59"/>
      <c r="L72" s="59"/>
      <c r="M72" s="59"/>
      <c r="N72" s="63"/>
      <c r="O72" s="370"/>
      <c r="P72" s="264"/>
      <c r="Q72" s="367"/>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Summary'!$R$11="OoS","OoS",IF(AND(F73=1,G73=1,NOT(ISTEXT(I73))),4,IF(AND(F73=1,G73=1,ISTEXT(I73)),3,IF(AND(OR(F73=1,G73=1),ISTEXT(I73)),2,1))))</f>
        <v>OoS</v>
      </c>
      <c r="E73" s="57" t="b">
        <f t="shared" si="2"/>
        <v>1</v>
      </c>
      <c r="F73" s="59"/>
      <c r="G73" s="59"/>
      <c r="H73" s="59"/>
      <c r="I73" s="59"/>
      <c r="J73" s="59"/>
      <c r="K73" s="59"/>
      <c r="L73" s="59"/>
      <c r="M73" s="59"/>
      <c r="N73" s="63"/>
      <c r="O73" s="370"/>
      <c r="P73" s="264"/>
      <c r="Q73" s="367"/>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Summary'!$S$11="OoS","OoS",IF(AND(F74=1,G74=1,NOT(ISTEXT(I74))),4,IF(AND(F74=1,G74=1,ISTEXT(I74)),3,IF(AND(OR(F74=1,G74=1),ISTEXT(I74)),2,1))))</f>
        <v>OoS</v>
      </c>
      <c r="E74" s="57" t="b">
        <f t="shared" si="2"/>
        <v>1</v>
      </c>
      <c r="F74" s="59"/>
      <c r="G74" s="59"/>
      <c r="H74" s="59"/>
      <c r="I74" s="59"/>
      <c r="J74" s="59"/>
      <c r="K74" s="59"/>
      <c r="L74" s="59"/>
      <c r="M74" s="59"/>
      <c r="N74" s="63"/>
      <c r="O74" s="370"/>
      <c r="P74" s="264"/>
      <c r="Q74" s="367"/>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Summary'!$T$11="OoS","OoS",IF(AND(F75=1,G75=1,NOT(ISTEXT(I75))),4,IF(AND(F75=1,G75=1,ISTEXT(I75)),3,IF(AND(OR(F75=1,G75=1),ISTEXT(I75)),2,1))))</f>
        <v>OoS</v>
      </c>
      <c r="E75" s="57" t="b">
        <f t="shared" si="2"/>
        <v>1</v>
      </c>
      <c r="F75" s="59"/>
      <c r="G75" s="59"/>
      <c r="H75" s="59"/>
      <c r="I75" s="59"/>
      <c r="J75" s="59"/>
      <c r="K75" s="59"/>
      <c r="L75" s="59"/>
      <c r="M75" s="59"/>
      <c r="N75" s="63"/>
      <c r="O75" s="370"/>
      <c r="P75" s="264"/>
      <c r="Q75" s="367"/>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Summary'!$U$11="OoS","OoS",IF(AND(F76=1,G76=1,NOT(ISTEXT(I76))),4,IF(AND(F76=1,G76=1,ISTEXT(I76)),3,IF(AND(OR(F76=1,G76=1),ISTEXT(I76)),2,1))))</f>
        <v>OoS</v>
      </c>
      <c r="E76" s="57" t="b">
        <f t="shared" si="2"/>
        <v>1</v>
      </c>
      <c r="F76" s="59"/>
      <c r="G76" s="59"/>
      <c r="H76" s="59"/>
      <c r="I76" s="59"/>
      <c r="J76" s="59"/>
      <c r="K76" s="59"/>
      <c r="L76" s="59"/>
      <c r="M76" s="59"/>
      <c r="N76" s="63"/>
      <c r="O76" s="370"/>
      <c r="P76" s="264"/>
      <c r="Q76" s="367"/>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Summary'!$V$11="OoS","OoS",IF(AND(F77=1,G77=1,NOT(ISTEXT(I77))),4,IF(AND(F77=1,G77=1,ISTEXT(I77)),3,IF(AND(OR(F77=1,G77=1),ISTEXT(I77)),2,1))))</f>
        <v>OoS</v>
      </c>
      <c r="E77" s="57" t="b">
        <f t="shared" si="2"/>
        <v>1</v>
      </c>
      <c r="F77" s="59"/>
      <c r="G77" s="59"/>
      <c r="H77" s="59"/>
      <c r="I77" s="59"/>
      <c r="J77" s="59"/>
      <c r="K77" s="59"/>
      <c r="L77" s="59"/>
      <c r="M77" s="59"/>
      <c r="N77" s="63"/>
      <c r="O77" s="370"/>
      <c r="P77" s="264"/>
      <c r="Q77" s="367"/>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Summary'!$W$11="OoS","OoS",IF(AND(F78=1,G78=1,NOT(ISTEXT(I78))),4,IF(AND(F78=1,G78=1,ISTEXT(I78)),3,IF(AND(OR(F78=1,G78=1),ISTEXT(I78)),2,1))))</f>
        <v>OoS</v>
      </c>
      <c r="E78" s="57" t="b">
        <f t="shared" si="2"/>
        <v>1</v>
      </c>
      <c r="F78" s="59"/>
      <c r="G78" s="59"/>
      <c r="H78" s="59"/>
      <c r="I78" s="59"/>
      <c r="J78" s="59"/>
      <c r="K78" s="59"/>
      <c r="L78" s="59"/>
      <c r="M78" s="59"/>
      <c r="N78" s="63"/>
      <c r="O78" s="370"/>
      <c r="P78" s="264"/>
      <c r="Q78" s="367"/>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Summary'!$X$11="OoS","OoS",IF(AND(F79=1,G79=1,NOT(ISTEXT(I79))),4,IF(AND(F79=1,G79=1,ISTEXT(I79)),3,IF(AND(OR(F79=1,G79=1),ISTEXT(I79)),2,1))))</f>
        <v>OoS</v>
      </c>
      <c r="E79" s="57" t="b">
        <f t="shared" si="2"/>
        <v>1</v>
      </c>
      <c r="F79" s="59"/>
      <c r="G79" s="59"/>
      <c r="H79" s="59"/>
      <c r="I79" s="59"/>
      <c r="J79" s="59"/>
      <c r="K79" s="59"/>
      <c r="L79" s="59"/>
      <c r="M79" s="59"/>
      <c r="N79" s="63"/>
      <c r="O79" s="370"/>
      <c r="P79" s="264"/>
      <c r="Q79" s="367"/>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Summary'!$Y$11="OoS","OoS",IF(AND(F80=1,G80=1,NOT(ISTEXT(I80))),4,IF(AND(F80=1,G80=1,ISTEXT(I80)),3,IF(AND(OR(F80=1,G80=1),ISTEXT(I80)),2,1))))</f>
        <v>OoS</v>
      </c>
      <c r="E80" s="57" t="b">
        <f t="shared" si="2"/>
        <v>1</v>
      </c>
      <c r="F80" s="59"/>
      <c r="G80" s="59"/>
      <c r="H80" s="59"/>
      <c r="I80" s="59"/>
      <c r="J80" s="59"/>
      <c r="K80" s="59"/>
      <c r="L80" s="59"/>
      <c r="M80" s="59"/>
      <c r="N80" s="63"/>
      <c r="O80" s="370"/>
      <c r="P80" s="264"/>
      <c r="Q80" s="367"/>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Summary'!$Z$11="OoS","OoS",IF(AND(F81=1,G81=1,NOT(ISTEXT(I81))),4,IF(AND(F81=1,G81=1,ISTEXT(I81)),3,IF(AND(OR(F81=1,G81=1),ISTEXT(I81)),2,1))))</f>
        <v>OoS</v>
      </c>
      <c r="E81" s="57" t="b">
        <f t="shared" si="2"/>
        <v>1</v>
      </c>
      <c r="F81" s="59"/>
      <c r="G81" s="59"/>
      <c r="H81" s="59"/>
      <c r="I81" s="59"/>
      <c r="J81" s="59"/>
      <c r="K81" s="59"/>
      <c r="L81" s="59"/>
      <c r="M81" s="59"/>
      <c r="N81" s="63"/>
      <c r="O81" s="371"/>
      <c r="P81" s="264"/>
      <c r="Q81" s="367"/>
    </row>
    <row r="82" spans="1:17" ht="13" x14ac:dyDescent="0.25">
      <c r="A82" s="351" t="s">
        <v>160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Summary'!$G$11="OoS","OoS",IF(AND(F82=1,G82=1,NOT(ISTEXT(I82))),4,IF(AND(F82=1,G82=1,ISTEXT(I82)),3,IF(AND(OR(F82=1,G82=1),ISTEXT(I82)),2,1))))</f>
        <v>OoS</v>
      </c>
      <c r="E82" s="57" t="b">
        <f t="shared" si="2"/>
        <v>1</v>
      </c>
      <c r="F82" s="59"/>
      <c r="G82" s="59"/>
      <c r="H82" s="59"/>
      <c r="I82" s="59"/>
      <c r="J82" s="59"/>
      <c r="K82" s="59"/>
      <c r="L82" s="59"/>
      <c r="M82" s="59"/>
      <c r="N82" s="63"/>
      <c r="O82" s="369"/>
      <c r="P82" s="264"/>
      <c r="Q82" s="367"/>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Summary'!$H$11="OoS","OoS",IF(AND(F83=1,G83=1,NOT(ISTEXT(I83))),4,IF(AND(F83=1,G83=1,ISTEXT(I83)),3,IF(AND(OR(F83=1,G83=1),ISTEXT(I83)),2,1))))</f>
        <v>OoS</v>
      </c>
      <c r="E83" s="57" t="b">
        <f t="shared" si="2"/>
        <v>1</v>
      </c>
      <c r="F83" s="59"/>
      <c r="G83" s="59"/>
      <c r="H83" s="59"/>
      <c r="I83" s="59"/>
      <c r="J83" s="59"/>
      <c r="K83" s="59"/>
      <c r="L83" s="59"/>
      <c r="M83" s="59"/>
      <c r="N83" s="63"/>
      <c r="O83" s="370"/>
      <c r="P83" s="264"/>
      <c r="Q83" s="367"/>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Summary'!$I$11="OoS","OoS",IF(AND(F84=1,G84=1,NOT(ISTEXT(I84))),4,IF(AND(F84=1,G84=1,ISTEXT(I84)),3,IF(AND(OR(F84=1,G84=1),ISTEXT(I84)),2,1))))</f>
        <v>OoS</v>
      </c>
      <c r="E84" s="57" t="b">
        <f t="shared" si="2"/>
        <v>1</v>
      </c>
      <c r="F84" s="59"/>
      <c r="G84" s="59"/>
      <c r="H84" s="59"/>
      <c r="I84" s="59"/>
      <c r="J84" s="59"/>
      <c r="K84" s="59"/>
      <c r="L84" s="59"/>
      <c r="M84" s="59"/>
      <c r="N84" s="63"/>
      <c r="O84" s="370"/>
      <c r="P84" s="264"/>
      <c r="Q84" s="367"/>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Summary'!$J$11="OoS","OoS",IF(AND(F85=1,G85=1,NOT(ISTEXT(I85))),4,IF(AND(F85=1,G85=1,ISTEXT(I85)),3,IF(AND(OR(F85=1,G85=1),ISTEXT(I85)),2,1))))</f>
        <v>OoS</v>
      </c>
      <c r="E85" s="57" t="b">
        <f t="shared" si="2"/>
        <v>1</v>
      </c>
      <c r="F85" s="59"/>
      <c r="G85" s="59"/>
      <c r="H85" s="59"/>
      <c r="I85" s="59"/>
      <c r="J85" s="59"/>
      <c r="K85" s="59"/>
      <c r="L85" s="59"/>
      <c r="M85" s="59"/>
      <c r="N85" s="63"/>
      <c r="O85" s="370"/>
      <c r="P85" s="264"/>
      <c r="Q85" s="367"/>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Summary'!$K$11="OoS","OoS",IF(AND(F86=1,G86=1,NOT(ISTEXT(I86))),4,IF(AND(F86=1,G86=1,ISTEXT(I86)),3,IF(AND(OR(F86=1,G86=1),ISTEXT(I86)),2,1))))</f>
        <v>OoS</v>
      </c>
      <c r="E86" s="57" t="b">
        <f t="shared" si="2"/>
        <v>1</v>
      </c>
      <c r="F86" s="59"/>
      <c r="G86" s="59"/>
      <c r="H86" s="59"/>
      <c r="I86" s="59"/>
      <c r="J86" s="59"/>
      <c r="K86" s="59"/>
      <c r="L86" s="59"/>
      <c r="M86" s="59"/>
      <c r="N86" s="63"/>
      <c r="O86" s="370"/>
      <c r="P86" s="264"/>
      <c r="Q86" s="367"/>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Summary'!$L$11="OoS","OoS",IF(AND(F87=1,G87=1,NOT(ISTEXT(I87))),4,IF(AND(F87=1,G87=1,ISTEXT(I87)),3,IF(AND(OR(F87=1,G87=1),ISTEXT(I87)),2,1))))</f>
        <v>OoS</v>
      </c>
      <c r="E87" s="57" t="b">
        <f t="shared" si="2"/>
        <v>1</v>
      </c>
      <c r="F87" s="59"/>
      <c r="G87" s="59"/>
      <c r="H87" s="59"/>
      <c r="I87" s="59"/>
      <c r="J87" s="59"/>
      <c r="K87" s="59"/>
      <c r="L87" s="59"/>
      <c r="M87" s="59"/>
      <c r="N87" s="63"/>
      <c r="O87" s="370"/>
      <c r="P87" s="264"/>
      <c r="Q87" s="367"/>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Summary'!$M$11="OoS","OoS",IF(AND(F88=1,G88=1,NOT(ISTEXT(I88))),4,IF(AND(F88=1,G88=1,ISTEXT(I88)),3,IF(AND(OR(F88=1,G88=1),ISTEXT(I88)),2,1))))</f>
        <v>OoS</v>
      </c>
      <c r="E88" s="57" t="b">
        <f t="shared" si="2"/>
        <v>1</v>
      </c>
      <c r="F88" s="59"/>
      <c r="G88" s="59"/>
      <c r="H88" s="59"/>
      <c r="I88" s="59"/>
      <c r="J88" s="59"/>
      <c r="K88" s="59"/>
      <c r="L88" s="59"/>
      <c r="M88" s="59"/>
      <c r="N88" s="63"/>
      <c r="O88" s="370"/>
      <c r="P88" s="264"/>
      <c r="Q88" s="367"/>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Summary'!$N$11="OoS","OoS",IF(AND(F89=1,G89=1,NOT(ISTEXT(I89))),4,IF(AND(F89=1,G89=1,ISTEXT(I89)),3,IF(AND(OR(F89=1,G89=1),ISTEXT(I89)),2,1))))</f>
        <v>OoS</v>
      </c>
      <c r="E89" s="57" t="b">
        <f t="shared" si="2"/>
        <v>1</v>
      </c>
      <c r="F89" s="59"/>
      <c r="G89" s="59"/>
      <c r="H89" s="59"/>
      <c r="I89" s="59"/>
      <c r="J89" s="59"/>
      <c r="K89" s="59"/>
      <c r="L89" s="59"/>
      <c r="M89" s="59"/>
      <c r="N89" s="63"/>
      <c r="O89" s="370"/>
      <c r="P89" s="264"/>
      <c r="Q89" s="367"/>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Summary'!$O$11="OoS","OoS",IF(AND(F90=1,G90=1,NOT(ISTEXT(I90))),4,IF(AND(F90=1,G90=1,ISTEXT(I90)),3,IF(AND(OR(F90=1,G90=1),ISTEXT(I90)),2,1))))</f>
        <v>OoS</v>
      </c>
      <c r="E90" s="57" t="b">
        <f t="shared" si="2"/>
        <v>1</v>
      </c>
      <c r="F90" s="59"/>
      <c r="G90" s="59"/>
      <c r="H90" s="59"/>
      <c r="I90" s="59"/>
      <c r="J90" s="59"/>
      <c r="K90" s="59"/>
      <c r="L90" s="59"/>
      <c r="M90" s="59"/>
      <c r="N90" s="63"/>
      <c r="O90" s="370"/>
      <c r="P90" s="264"/>
      <c r="Q90" s="367"/>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Summary'!$P$11="OoS","OoS",IF(AND(F91=1,G91=1,NOT(ISTEXT(I91))),4,IF(AND(F91=1,G91=1,ISTEXT(I91)),3,IF(AND(OR(F91=1,G91=1),ISTEXT(I91)),2,1))))</f>
        <v>OoS</v>
      </c>
      <c r="E91" s="57" t="b">
        <f t="shared" si="2"/>
        <v>1</v>
      </c>
      <c r="F91" s="59"/>
      <c r="G91" s="59"/>
      <c r="H91" s="59"/>
      <c r="I91" s="59"/>
      <c r="J91" s="59"/>
      <c r="K91" s="59"/>
      <c r="L91" s="59"/>
      <c r="M91" s="59"/>
      <c r="N91" s="63"/>
      <c r="O91" s="370"/>
      <c r="P91" s="264"/>
      <c r="Q91" s="367"/>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Summary'!$Q$11="OoS","OoS",IF(AND(F92=1,G92=1,NOT(ISTEXT(I92))),4,IF(AND(F92=1,G92=1,ISTEXT(I92)),3,IF(AND(OR(F92=1,G92=1),ISTEXT(I92)),2,1))))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Summary'!$R$11="OoS","OoS",IF(AND(F93=1,G93=1,NOT(ISTEXT(I93))),4,IF(AND(F93=1,G93=1,ISTEXT(I93)),3,IF(AND(OR(F93=1,G93=1),ISTEXT(I93)),2,1))))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Summary'!$S$11="OoS","OoS",IF(AND(F94=1,G94=1,NOT(ISTEXT(I94))),4,IF(AND(F94=1,G94=1,ISTEXT(I94)),3,IF(AND(OR(F94=1,G94=1),ISTEXT(I94)),2,1))))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Summary'!$T$11="OoS","OoS",IF(AND(F95=1,G95=1,NOT(ISTEXT(I95))),4,IF(AND(F95=1,G95=1,ISTEXT(I95)),3,IF(AND(OR(F95=1,G95=1),ISTEXT(I95)),2,1))))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Summary'!$U$11="OoS","OoS",IF(AND(F96=1,G96=1,NOT(ISTEXT(I96))),4,IF(AND(F96=1,G96=1,ISTEXT(I96)),3,IF(AND(OR(F96=1,G96=1),ISTEXT(I96)),2,1))))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Summary'!$V$11="OoS","OoS",IF(AND(F97=1,G97=1,NOT(ISTEXT(I97))),4,IF(AND(F97=1,G97=1,ISTEXT(I97)),3,IF(AND(OR(F97=1,G97=1),ISTEXT(I97)),2,1))))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Summary'!$W$11="OoS","OoS",IF(AND(F98=1,G98=1,NOT(ISTEXT(I98))),4,IF(AND(F98=1,G98=1,ISTEXT(I98)),3,IF(AND(OR(F98=1,G98=1),ISTEXT(I98)),2,1))))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Summary'!$X$11="OoS","OoS",IF(AND(F99=1,G99=1,NOT(ISTEXT(I99))),4,IF(AND(F99=1,G99=1,ISTEXT(I99)),3,IF(AND(OR(F99=1,G99=1),ISTEXT(I99)),2,1))))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161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Summary'!$P$11="OoS","OoS",IF(AND(F111=1,G111=1,NOT(ISTEXT(I111))),4,IF(AND(F111=1,G111=1,ISTEXT(I111)),3,IF(AND(OR(F111=1,G111=1),ISTEXT(I111)),2,1))))</f>
        <v>OoS</v>
      </c>
      <c r="E111" s="57" t="b">
        <f t="shared" ref="E111:E141" si="3">OR(NOT(ISBLANK(F111)),OR(C111="OoS"))</f>
        <v>1</v>
      </c>
      <c r="F111" s="59"/>
      <c r="G111" s="59"/>
      <c r="H111" s="59"/>
      <c r="I111" s="59"/>
      <c r="J111" s="59"/>
      <c r="K111" s="59"/>
      <c r="L111" s="59"/>
      <c r="M111" s="59"/>
      <c r="N111" s="63"/>
      <c r="O111" s="370"/>
      <c r="P111" s="264"/>
      <c r="Q111" s="367"/>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Summary'!$Q$11="OoS","OoS",IF(AND(F112=1,G112=1,NOT(ISTEXT(I112))),4,IF(AND(F112=1,G112=1,ISTEXT(I112)),3,IF(AND(OR(F112=1,G112=1),ISTEXT(I112)),2,1))))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7"/>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Summary'!$R$11="OoS","OoS",IF(AND(F113=1,G113=1,NOT(ISTEXT(I113))),4,IF(AND(F113=1,G113=1,ISTEXT(I113)),3,IF(AND(OR(F113=1,G113=1),ISTEXT(I113)),2,1))))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7"/>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Summary'!$S$11="OoS","OoS",IF(AND(F114=1,G114=1,NOT(ISTEXT(I114))),4,IF(AND(F114=1,G114=1,ISTEXT(I114)),3,IF(AND(OR(F114=1,G114=1),ISTEXT(I114)),2,1))))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7"/>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Summary'!$T$11="OoS","OoS",IF(AND(F115=1,G115=1,NOT(ISTEXT(I115))),4,IF(AND(F115=1,G115=1,ISTEXT(I115)),3,IF(AND(OR(F115=1,G115=1),ISTEXT(I115)),2,1))))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7"/>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Summary'!$U$11="OoS","OoS",IF(AND(F116=1,G116=1,NOT(ISTEXT(I116))),4,IF(AND(F116=1,G116=1,ISTEXT(I116)),3,IF(AND(OR(F116=1,G116=1),ISTEXT(I116)),2,1))))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7"/>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Summary'!$V$11="OoS","OoS",IF(AND(F117=1,G117=1,NOT(ISTEXT(I117))),4,IF(AND(F117=1,G117=1,ISTEXT(I117)),3,IF(AND(OR(F117=1,G117=1),ISTEXT(I117)),2,1))))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7"/>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Summary'!$W$11="OoS","OoS",IF(AND(F118=1,G118=1,NOT(ISTEXT(I118))),4,IF(AND(F118=1,G118=1,ISTEXT(I118)),3,IF(AND(OR(F118=1,G118=1),ISTEXT(I118)),2,1))))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7"/>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Summary'!$X$11="OoS","OoS",IF(AND(F119=1,G119=1,NOT(ISTEXT(I119))),4,IF(AND(F119=1,G119=1,ISTEXT(I119)),3,IF(AND(OR(F119=1,G119=1),ISTEXT(I119)),2,1))))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7"/>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Summary'!$Y$11="OoS","OoS",IF(AND(F120=1,G120=1,NOT(ISTEXT(I120))),4,IF(AND(F120=1,G120=1,ISTEXT(I120)),3,IF(AND(OR(F120=1,G120=1),ISTEXT(I120)),2,1))))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7"/>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Summary'!$Z$11="OoS","OoS",IF(AND(F121=1,G121=1,NOT(ISTEXT(I121))),4,IF(AND(F121=1,G121=1,ISTEXT(I121)),3,IF(AND(OR(F121=1,G121=1),ISTEXT(I121)),2,1))))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7"/>
    </row>
    <row r="122" spans="1:17" ht="13" x14ac:dyDescent="0.25">
      <c r="A122" s="351" t="s">
        <v>162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Summary'!$G$11="OoS","OoS",IF(AND(F122=1,G122=1,NOT(ISTEXT(I122))),4,IF(AND(F122=1,G122=1,ISTEXT(I122)),3,IF(AND(OR(F122=1,G122=1),ISTEXT(I122)),2,1))))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7"/>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Summary'!$H$11="OoS","OoS",IF(AND(F123=1,G123=1,NOT(ISTEXT(I123))),4,IF(AND(F123=1,G123=1,ISTEXT(I123)),3,IF(AND(OR(F123=1,G123=1),ISTEXT(I123)),2,1))))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7"/>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Summary'!$I$11="OoS","OoS",IF(AND(F124=1,G124=1,NOT(ISTEXT(I124))),4,IF(AND(F124=1,G124=1,ISTEXT(I124)),3,IF(AND(OR(F124=1,G124=1),ISTEXT(I124)),2,1))))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7"/>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Summary'!$J$11="OoS","OoS",IF(AND(F125=1,G125=1,NOT(ISTEXT(I125))),4,IF(AND(F125=1,G125=1,ISTEXT(I125)),3,IF(AND(OR(F125=1,G125=1),ISTEXT(I125)),2,1))))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7"/>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Summary'!$K$11="OoS","OoS",IF(AND(F126=1,G126=1,NOT(ISTEXT(I126))),4,IF(AND(F126=1,G126=1,ISTEXT(I126)),3,IF(AND(OR(F126=1,G126=1),ISTEXT(I126)),2,1))))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7"/>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Summary'!$L$11="OoS","OoS",IF(AND(F127=1,G127=1,NOT(ISTEXT(I127))),4,IF(AND(F127=1,G127=1,ISTEXT(I127)),3,IF(AND(OR(F127=1,G127=1),ISTEXT(I127)),2,1))))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7"/>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Summary'!$M$11="OoS","OoS",IF(AND(F128=1,G128=1,NOT(ISTEXT(I128))),4,IF(AND(F128=1,G128=1,ISTEXT(I128)),3,IF(AND(OR(F128=1,G128=1),ISTEXT(I128)),2,1))))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7"/>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Summary'!$N$11="OoS","OoS",IF(AND(F129=1,G129=1,NOT(ISTEXT(I129))),4,IF(AND(F129=1,G129=1,ISTEXT(I129)),3,IF(AND(OR(F129=1,G129=1),ISTEXT(I129)),2,1))))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7"/>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Summary'!$O$11="OoS","OoS",IF(AND(F130=1,G130=1,NOT(ISTEXT(I130))),4,IF(AND(F130=1,G130=1,ISTEXT(I130)),3,IF(AND(OR(F130=1,G130=1),ISTEXT(I130)),2,1))))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7"/>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Summary'!$P$11="OoS","OoS",IF(AND(F131=1,G131=1,NOT(ISTEXT(I131))),4,IF(AND(F131=1,G131=1,ISTEXT(I131)),3,IF(AND(OR(F131=1,G131=1),ISTEXT(I131)),2,1))))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7"/>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Summary'!$Q$11="OoS","OoS",IF(AND(F132=1,G132=1,NOT(ISTEXT(I132))),4,IF(AND(F132=1,G132=1,ISTEXT(I132)),3,IF(AND(OR(F132=1,G132=1),ISTEXT(I132)),2,1))))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7"/>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Summary'!$R$11="OoS","OoS",IF(AND(F133=1,G133=1,NOT(ISTEXT(I133))),4,IF(AND(F133=1,G133=1,ISTEXT(I133)),3,IF(AND(OR(F133=1,G133=1),ISTEXT(I133)),2,1))))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7"/>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Summary'!$S$11="OoS","OoS",IF(AND(F134=1,G134=1,NOT(ISTEXT(I134))),4,IF(AND(F134=1,G134=1,ISTEXT(I134)),3,IF(AND(OR(F134=1,G134=1),ISTEXT(I134)),2,1))))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7"/>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Summary'!$T$11="OoS","OoS",IF(AND(F135=1,G135=1,NOT(ISTEXT(I135))),4,IF(AND(F135=1,G135=1,ISTEXT(I135)),3,IF(AND(OR(F135=1,G135=1),ISTEXT(I135)),2,1))))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7"/>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8"/>
    </row>
    <row r="142" spans="1:17" ht="13" hidden="1" thickBot="1" x14ac:dyDescent="0.3"/>
    <row r="143" spans="1:17" hidden="1" x14ac:dyDescent="0.25"/>
    <row r="144" spans="1:17"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selectLockedCells="1"/>
  <autoFilter ref="A1:N1" xr:uid="{00000000-0009-0000-0000-000009000000}"/>
  <customSheetViews>
    <customSheetView guid="{F76BC29A-0A9C-41DD-B7BE-86D7BCE1FD7E}" showRuler="0">
      <pane xSplit="5" ySplit="3" topLeftCell="G100" activePane="bottomRight" state="frozenSplit"/>
      <selection pane="bottomRight" activeCell="L105" sqref="L105"/>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howRuler="0">
      <pane xSplit="5" ySplit="3" topLeftCell="G84" activePane="bottomRight" state="frozenSplit"/>
      <selection pane="bottomRight" activeCell="L97" sqref="L97"/>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6">
    <mergeCell ref="A102:A121"/>
    <mergeCell ref="A122:A141"/>
    <mergeCell ref="Q2:Q21"/>
    <mergeCell ref="A2:A21"/>
    <mergeCell ref="A22:A41"/>
    <mergeCell ref="A42:A61"/>
    <mergeCell ref="A62:A81"/>
    <mergeCell ref="A82:A101"/>
    <mergeCell ref="Q22:Q141"/>
    <mergeCell ref="O2:O21"/>
    <mergeCell ref="O22:O41"/>
    <mergeCell ref="O42:O61"/>
    <mergeCell ref="O62:O81"/>
    <mergeCell ref="O82:O101"/>
    <mergeCell ref="O102:O121"/>
    <mergeCell ref="O122:O141"/>
  </mergeCells>
  <phoneticPr fontId="9" type="noConversion"/>
  <conditionalFormatting sqref="Q2 Q22">
    <cfRule type="cellIs" dxfId="1030" priority="261" stopIfTrue="1" operator="equal">
      <formula>"S"</formula>
    </cfRule>
    <cfRule type="cellIs" dxfId="1029" priority="262" stopIfTrue="1" operator="equal">
      <formula>"NR"</formula>
    </cfRule>
    <cfRule type="cellIs" dxfId="1028" priority="263" stopIfTrue="1" operator="equal">
      <formula>"U"</formula>
    </cfRule>
  </conditionalFormatting>
  <conditionalFormatting sqref="D2:E141">
    <cfRule type="cellIs" dxfId="1027" priority="36" stopIfTrue="1" operator="equal">
      <formula>"L"</formula>
    </cfRule>
    <cfRule type="cellIs" dxfId="1026" priority="37" stopIfTrue="1" operator="equal">
      <formula>"M"</formula>
    </cfRule>
    <cfRule type="cellIs" dxfId="1025" priority="38" stopIfTrue="1" operator="equal">
      <formula>"H"</formula>
    </cfRule>
  </conditionalFormatting>
  <conditionalFormatting sqref="C2:C141">
    <cfRule type="expression" dxfId="1024" priority="8" stopIfTrue="1">
      <formula>D2=4</formula>
    </cfRule>
    <cfRule type="expression" dxfId="1023" priority="9" stopIfTrue="1">
      <formula>D2=3</formula>
    </cfRule>
    <cfRule type="expression" dxfId="1022" priority="10" stopIfTrue="1">
      <formula>OR(D2=1,D2=2)</formula>
    </cfRule>
  </conditionalFormatting>
  <conditionalFormatting sqref="C2:C141">
    <cfRule type="cellIs" dxfId="1021" priority="6" stopIfTrue="1" operator="equal">
      <formula>"NC"</formula>
    </cfRule>
    <cfRule type="cellIs" dxfId="1020" priority="7" stopIfTrue="1" operator="equal">
      <formula>"NY"</formula>
    </cfRule>
  </conditionalFormatting>
  <conditionalFormatting sqref="O2 O22 O42 O62 O82 O102 O122">
    <cfRule type="expression" dxfId="1019" priority="1" stopIfTrue="1">
      <formula>OR(O2="L",O2="FM")</formula>
    </cfRule>
    <cfRule type="expression" dxfId="1018" priority="2" stopIfTrue="1">
      <formula>OR(O2="M",O2="LM")</formula>
    </cfRule>
    <cfRule type="expression" dxfId="1017" priority="3" stopIfTrue="1">
      <formula>OR(O2="H",O2="PM",O2="NM",O2="DM")</formula>
    </cfRule>
    <cfRule type="expression" dxfId="1016" priority="4" stopIfTrue="1">
      <formula>OR(O2="NC")</formula>
    </cfRule>
    <cfRule type="expression" dxfId="1015" priority="5" stopIfTrue="1">
      <formula>OR(O2="NY")</formula>
    </cfRule>
  </conditionalFormatting>
  <dataValidations count="2">
    <dataValidation type="whole" operator="greaterThanOrEqual" allowBlank="1" showInputMessage="1" showErrorMessage="1" error="Only numeric entries allowed" sqref="J2:J141 H2:H141" xr:uid="{C4767A2D-1044-4BC8-9635-D4F5C1EA4801}">
      <formula1>0</formula1>
    </dataValidation>
    <dataValidation type="list" allowBlank="1" showInputMessage="1" showErrorMessage="1" sqref="F2:G141" xr:uid="{6D34BC73-6101-441C-90FB-B2A0E5FCDB49}">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3CF32096-1345-43A0-ABDA-2F144CE97A07}">
          <x14:formula1>
            <xm:f>'Organizational Unit Summary'!$AL$22:$AL$24</xm:f>
          </x14:formula1>
          <xm:sqref>Q2 Q22</xm:sqref>
        </x14:dataValidation>
        <x14:dataValidation type="list" allowBlank="1" showInputMessage="1" showErrorMessage="1" xr:uid="{967B1570-2197-445A-9339-86C0E13EB24B}">
          <x14:formula1>
            <xm:f>IF('Organizational Unit Summary'!$B$24="Evaluation", Eval_Char, Benchmark_Char)</xm:f>
          </x14:formula1>
          <xm:sqref>O2 O22 O42 O62 O82 O102 O122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70C0"/>
  </sheetPr>
  <dimension ref="A1:Q663"/>
  <sheetViews>
    <sheetView zoomScale="80" zoomScaleNormal="80" zoomScalePageLayoutView="8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73"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148</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Summary'!$G$12="OoS","OoS",IF(AND(F2=1,G2=1,NOT(ISTEXT(I2))),4,IF(AND(F2=1,G2=1,ISTEXT(I2)),3,IF(AND(OR(F2=1,G2=1),ISTEXT(I2)),2,1))))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Summary'!$H$12="OoS","OoS",IF(AND(F3=1,G3=1,NOT(ISTEXT(I3))),4,IF(AND(F3=1,G3=1,ISTEXT(I3)),3,IF(AND(OR(F3=1,G3=1),ISTEXT(I3)),2,1))))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Summary'!$I$12="OoS","OoS",IF(AND(F4=1,G4=1,NOT(ISTEXT(I4))),4,IF(AND(F4=1,G4=1,ISTEXT(I4)),3,IF(AND(OR(F4=1,G4=1),ISTEXT(I4)),2,1))))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Summary'!$J$12="OoS","OoS",IF(AND(F5=1,G5=1,NOT(ISTEXT(I5))),4,IF(AND(F5=1,G5=1,ISTEXT(I5)),3,IF(AND(OR(F5=1,G5=1),ISTEXT(I5)),2,1))))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Summary'!$K$12="OoS","OoS",IF(AND(F6=1,G6=1,NOT(ISTEXT(I6))),4,IF(AND(F6=1,G6=1,ISTEXT(I6)),3,IF(AND(OR(F6=1,G6=1),ISTEXT(I6)),2,1))))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Summary'!$L$12="OoS","OoS",IF(AND(F7=1,G7=1,NOT(ISTEXT(I7))),4,IF(AND(F7=1,G7=1,ISTEXT(I7)),3,IF(AND(OR(F7=1,G7=1),ISTEXT(I7)),2,1))))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Summary'!$M$12="OoS","OoS",IF(AND(F8=1,G8=1,NOT(ISTEXT(I8))),4,IF(AND(F8=1,G8=1,ISTEXT(I8)),3,IF(AND(OR(F8=1,G8=1),ISTEXT(I8)),2,1))))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Summary'!$N$12="OoS","OoS",IF(AND(F9=1,G9=1,NOT(ISTEXT(I9))),4,IF(AND(F9=1,G9=1,ISTEXT(I9)),3,IF(AND(OR(F9=1,G9=1),ISTEXT(I9)),2,1))))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Summary'!$Z$12="OoS","OoS",IF(AND(F21=1,G21=1,NOT(ISTEXT(I21))),4,IF(AND(F21=1,G21=1,ISTEXT(I21)),3,IF(AND(OR(F21=1,G21=1),ISTEXT(I21)),2,1))))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149</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Summary'!$G$12="OoS","OoS",IF(AND(F22=1,G22=1,NOT(ISTEXT(I22))),4,IF(AND(F22=1,G22=1,ISTEXT(I22)),3,IF(AND(OR(F22=1,G22=1),ISTEXT(I22)),2,1))))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Summary'!$H$12="OoS","OoS",IF(AND(F23=1,G23=1,NOT(ISTEXT(I23))),4,IF(AND(F23=1,G23=1,ISTEXT(I23)),3,IF(AND(OR(F23=1,G23=1),ISTEXT(I23)),2,1))))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Summary'!$I$12="OoS","OoS",IF(AND(F24=1,G24=1,NOT(ISTEXT(I24))),4,IF(AND(F24=1,G24=1,ISTEXT(I24)),3,IF(AND(OR(F24=1,G24=1),ISTEXT(I24)),2,1))))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Summary'!$J$12="OoS","OoS",IF(AND(F25=1,G25=1,NOT(ISTEXT(I25))),4,IF(AND(F25=1,G25=1,ISTEXT(I25)),3,IF(AND(OR(F25=1,G25=1),ISTEXT(I25)),2,1))))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Summary'!$K$12="OoS","OoS",IF(AND(F26=1,G26=1,NOT(ISTEXT(I26))),4,IF(AND(F26=1,G26=1,ISTEXT(I26)),3,IF(AND(OR(F26=1,G26=1),ISTEXT(I26)),2,1))))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Summary'!$L$12="OoS","OoS",IF(AND(F27=1,G27=1,NOT(ISTEXT(I27))),4,IF(AND(F27=1,G27=1,ISTEXT(I27)),3,IF(AND(OR(F27=1,G27=1),ISTEXT(I27)),2,1))))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Summary'!$M$12="OoS","OoS",IF(AND(F28=1,G28=1,NOT(ISTEXT(I28))),4,IF(AND(F28=1,G28=1,ISTEXT(I28)),3,IF(AND(OR(F28=1,G28=1),ISTEXT(I28)),2,1))))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Summary'!$N$12="OoS","OoS",IF(AND(F29=1,G29=1,NOT(ISTEXT(I29))),4,IF(AND(F29=1,G29=1,ISTEXT(I29)),3,IF(AND(OR(F29=1,G29=1),ISTEXT(I29)),2,1))))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Summary'!$O$12="OoS","OoS",IF(AND(F30=1,G30=1,NOT(ISTEXT(I30))),4,IF(AND(F30=1,G30=1,ISTEXT(I30)),3,IF(AND(OR(F30=1,G30=1),ISTEXT(I30)),2,1))))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Summary'!$P$12="OoS","OoS",IF(AND(F31=1,G31=1,NOT(ISTEXT(I31))),4,IF(AND(F31=1,G31=1,ISTEXT(I31)),3,IF(AND(OR(F31=1,G31=1),ISTEXT(I31)),2,1))))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Summary'!$Q$12="OoS","OoS",IF(AND(F32=1,G32=1,NOT(ISTEXT(I32))),4,IF(AND(F32=1,G32=1,ISTEXT(I32)),3,IF(AND(OR(F32=1,G32=1),ISTEXT(I32)),2,1))))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Summary'!$R$12="OoS","OoS",IF(AND(F33=1,G33=1,NOT(ISTEXT(I33))),4,IF(AND(F33=1,G33=1,ISTEXT(I33)),3,IF(AND(OR(F33=1,G33=1),ISTEXT(I33)),2,1))))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Summary'!$S$12="OoS","OoS",IF(AND(F34=1,G34=1,NOT(ISTEXT(I34))),4,IF(AND(F34=1,G34=1,ISTEXT(I34)),3,IF(AND(OR(F34=1,G34=1),ISTEXT(I34)),2,1))))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Summary'!$T$12="OoS","OoS",IF(AND(F35=1,G35=1,NOT(ISTEXT(I35))),4,IF(AND(F35=1,G35=1,ISTEXT(I35)),3,IF(AND(OR(F35=1,G35=1),ISTEXT(I35)),2,1))))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Summary'!$U$12="OoS","OoS",IF(AND(F36=1,G36=1,NOT(ISTEXT(I36))),4,IF(AND(F36=1,G36=1,ISTEXT(I36)),3,IF(AND(OR(F36=1,G36=1),ISTEXT(I36)),2,1))))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Summary'!$V$12="OoS","OoS",IF(AND(F37=1,G37=1,NOT(ISTEXT(I37))),4,IF(AND(F37=1,G37=1,ISTEXT(I37)),3,IF(AND(OR(F37=1,G37=1),ISTEXT(I37)),2,1))))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Summary'!$W$12="OoS","OoS",IF(AND(F38=1,G38=1,NOT(ISTEXT(I38))),4,IF(AND(F38=1,G38=1,ISTEXT(I38)),3,IF(AND(OR(F38=1,G38=1),ISTEXT(I38)),2,1))))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Summary'!$X$12="OoS","OoS",IF(AND(F39=1,G39=1,NOT(ISTEXT(I39))),4,IF(AND(F39=1,G39=1,ISTEXT(I39)),3,IF(AND(OR(F39=1,G39=1),ISTEXT(I39)),2,1))))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Summary'!$Y$12="OoS","OoS",IF(AND(F40=1,G40=1,NOT(ISTEXT(I40))),4,IF(AND(F40=1,G40=1,ISTEXT(I40)),3,IF(AND(OR(F40=1,G40=1),ISTEXT(I40)),2,1))))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Summary'!$Z$12="OoS","OoS",IF(AND(F41=1,G41=1,NOT(ISTEXT(I41))),4,IF(AND(F41=1,G41=1,ISTEXT(I41)),3,IF(AND(OR(F41=1,G41=1),ISTEXT(I41)),2,1))))</f>
        <v>OoS</v>
      </c>
      <c r="E41" s="57" t="b">
        <f t="shared" si="1"/>
        <v>1</v>
      </c>
      <c r="F41" s="59"/>
      <c r="G41" s="59"/>
      <c r="H41" s="59"/>
      <c r="I41" s="59"/>
      <c r="J41" s="59"/>
      <c r="K41" s="59"/>
      <c r="L41" s="59"/>
      <c r="M41" s="59"/>
      <c r="N41" s="63"/>
      <c r="O41" s="371"/>
      <c r="P41" s="264"/>
      <c r="Q41" s="365"/>
    </row>
    <row r="42" spans="1:17" ht="13" x14ac:dyDescent="0.25">
      <c r="A42" s="351" t="s">
        <v>150</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Summary'!$G$12="OoS","OoS",IF(AND(F42=1,G42=1,NOT(ISTEXT(I42))),4,IF(AND(F42=1,G42=1,ISTEXT(I42)),3,IF(AND(OR(F42=1,G42=1),ISTEXT(I42)),2,1))))</f>
        <v>OoS</v>
      </c>
      <c r="E42" s="57" t="b">
        <f t="shared" si="1"/>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Summary'!$H$12="OoS","OoS",IF(AND(F43=1,G43=1,NOT(ISTEXT(I43))),4,IF(AND(F43=1,G43=1,ISTEXT(I43)),3,IF(AND(OR(F43=1,G43=1),ISTEXT(I43)),2,1))))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Summary'!$I$12="OoS","OoS",IF(AND(F44=1,G44=1,NOT(ISTEXT(I44))),4,IF(AND(F44=1,G44=1,ISTEXT(I44)),3,IF(AND(OR(F44=1,G44=1),ISTEXT(I44)),2,1))))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Summary'!$J$12="OoS","OoS",IF(AND(F45=1,G45=1,NOT(ISTEXT(I45))),4,IF(AND(F45=1,G45=1,ISTEXT(I45)),3,IF(AND(OR(F45=1,G45=1),ISTEXT(I45)),2,1))))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Summary'!$K$12="OoS","OoS",IF(AND(F46=1,G46=1,NOT(ISTEXT(I46))),4,IF(AND(F46=1,G46=1,ISTEXT(I46)),3,IF(AND(OR(F46=1,G46=1),ISTEXT(I46)),2,1))))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Summary'!$L$12="OoS","OoS",IF(AND(F47=1,G47=1,NOT(ISTEXT(I47))),4,IF(AND(F47=1,G47=1,ISTEXT(I47)),3,IF(AND(OR(F47=1,G47=1),ISTEXT(I47)),2,1))))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151</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Summary'!$H$12="OoS","OoS",IF(AND(F63=1,G63=1,NOT(ISTEXT(I63))),4,IF(AND(F63=1,G63=1,ISTEXT(I63)),3,IF(AND(OR(F63=1,G63=1),ISTEXT(I63)),2,1))))</f>
        <v>OoS</v>
      </c>
      <c r="E63" s="57" t="b">
        <f t="shared" si="1"/>
        <v>1</v>
      </c>
      <c r="F63" s="59"/>
      <c r="G63" s="59"/>
      <c r="H63" s="59"/>
      <c r="I63" s="59"/>
      <c r="J63" s="59"/>
      <c r="K63" s="59"/>
      <c r="L63" s="59"/>
      <c r="M63" s="65"/>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Summary'!$L$12="OoS","OoS",IF(AND(F67=1,G67=1,NOT(ISTEXT(I67))),4,IF(AND(F67=1,G67=1,ISTEXT(I67)),3,IF(AND(OR(F67=1,G67=1),ISTEXT(I67)),2,1))))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Summary'!$M$12="OoS","OoS",IF(AND(F68=1,G68=1,NOT(ISTEXT(I68))),4,IF(AND(F68=1,G68=1,ISTEXT(I68)),3,IF(AND(OR(F68=1,G68=1),ISTEXT(I68)),2,1))))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Summary'!$N$12="OoS","OoS",IF(AND(F69=1,G69=1,NOT(ISTEXT(I69))),4,IF(AND(F69=1,G69=1,ISTEXT(I69)),3,IF(AND(OR(F69=1,G69=1),ISTEXT(I69)),2,1))))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Summary'!$O$12="OoS","OoS",IF(AND(F70=1,G70=1,NOT(ISTEXT(I70))),4,IF(AND(F70=1,G70=1,ISTEXT(I70)),3,IF(AND(OR(F70=1,G70=1),ISTEXT(I70)),2,1))))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Summary'!$P$12="OoS","OoS",IF(AND(F71=1,G71=1,NOT(ISTEXT(I71))),4,IF(AND(F71=1,G71=1,ISTEXT(I71)),3,IF(AND(OR(F71=1,G71=1),ISTEXT(I71)),2,1))))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Summary'!$Q$12="OoS","OoS",IF(AND(F72=1,G72=1,NOT(ISTEXT(I72))),4,IF(AND(F72=1,G72=1,ISTEXT(I72)),3,IF(AND(OR(F72=1,G72=1),ISTEXT(I72)),2,1))))</f>
        <v>OoS</v>
      </c>
      <c r="E72" s="57" t="b">
        <f t="shared" si="2"/>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Summary'!$R$12="OoS","OoS",IF(AND(F73=1,G73=1,NOT(ISTEXT(I73))),4,IF(AND(F73=1,G73=1,ISTEXT(I73)),3,IF(AND(OR(F73=1,G73=1),ISTEXT(I73)),2,1))))</f>
        <v>OoS</v>
      </c>
      <c r="E73" s="57" t="b">
        <f t="shared" si="2"/>
        <v>1</v>
      </c>
      <c r="F73" s="59"/>
      <c r="G73" s="59"/>
      <c r="H73" s="59"/>
      <c r="I73" s="59"/>
      <c r="J73" s="59"/>
      <c r="K73" s="59"/>
      <c r="L73" s="59"/>
      <c r="M73" s="65"/>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Summary'!$S$12="OoS","OoS",IF(AND(F74=1,G74=1,NOT(ISTEXT(I74))),4,IF(AND(F74=1,G74=1,ISTEXT(I74)),3,IF(AND(OR(F74=1,G74=1),ISTEXT(I74)),2,1))))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Summary'!$T$12="OoS","OoS",IF(AND(F75=1,G75=1,NOT(ISTEXT(I75))),4,IF(AND(F75=1,G75=1,ISTEXT(I75)),3,IF(AND(OR(F75=1,G75=1),ISTEXT(I75)),2,1))))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Summary'!$U$12="OoS","OoS",IF(AND(F76=1,G76=1,NOT(ISTEXT(I76))),4,IF(AND(F76=1,G76=1,ISTEXT(I76)),3,IF(AND(OR(F76=1,G76=1),ISTEXT(I76)),2,1))))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Summary'!$V$12="OoS","OoS",IF(AND(F77=1,G77=1,NOT(ISTEXT(I77))),4,IF(AND(F77=1,G77=1,ISTEXT(I77)),3,IF(AND(OR(F77=1,G77=1),ISTEXT(I77)),2,1))))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Summary'!$W$12="OoS","OoS",IF(AND(F78=1,G78=1,NOT(ISTEXT(I78))),4,IF(AND(F78=1,G78=1,ISTEXT(I78)),3,IF(AND(OR(F78=1,G78=1),ISTEXT(I78)),2,1))))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Summary'!$X$12="OoS","OoS",IF(AND(F79=1,G79=1,NOT(ISTEXT(I79))),4,IF(AND(F79=1,G79=1,ISTEXT(I79)),3,IF(AND(OR(F79=1,G79=1),ISTEXT(I79)),2,1))))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Summary'!$Y$12="OoS","OoS",IF(AND(F80=1,G80=1,NOT(ISTEXT(I80))),4,IF(AND(F80=1,G80=1,ISTEXT(I80)),3,IF(AND(OR(F80=1,G80=1),ISTEXT(I80)),2,1))))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Summary'!$Z$12="OoS","OoS",IF(AND(F81=1,G81=1,NOT(ISTEXT(I81))),4,IF(AND(F81=1,G81=1,ISTEXT(I81)),3,IF(AND(OR(F81=1,G81=1),ISTEXT(I81)),2,1))))</f>
        <v>OoS</v>
      </c>
      <c r="E81" s="57" t="b">
        <f t="shared" si="2"/>
        <v>1</v>
      </c>
      <c r="F81" s="59"/>
      <c r="G81" s="59"/>
      <c r="H81" s="59"/>
      <c r="I81" s="59"/>
      <c r="J81" s="59"/>
      <c r="K81" s="59"/>
      <c r="L81" s="59"/>
      <c r="M81" s="59"/>
      <c r="N81" s="63"/>
      <c r="O81" s="371"/>
      <c r="P81" s="264"/>
      <c r="Q81" s="364"/>
    </row>
    <row r="82" spans="1:17" ht="13" x14ac:dyDescent="0.25">
      <c r="A82" s="351" t="s">
        <v>152</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Summary'!$G$12="OoS","OoS",IF(AND(F82=1,G82=1,NOT(ISTEXT(I82))),4,IF(AND(F82=1,G82=1,ISTEXT(I82)),3,IF(AND(OR(F82=1,G82=1),ISTEXT(I82)),2,1))))</f>
        <v>OoS</v>
      </c>
      <c r="E82" s="57" t="b">
        <f t="shared" si="2"/>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Summary'!$H$12="OoS","OoS",IF(AND(F83=1,G83=1,NOT(ISTEXT(I83))),4,IF(AND(F83=1,G83=1,ISTEXT(I83)),3,IF(AND(OR(F83=1,G83=1),ISTEXT(I83)),2,1))))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Summary'!$I$12="OoS","OoS",IF(AND(F84=1,G84=1,NOT(ISTEXT(I84))),4,IF(AND(F84=1,G84=1,ISTEXT(I84)),3,IF(AND(OR(F84=1,G84=1),ISTEXT(I84)),2,1))))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Summary'!$J$12="OoS","OoS",IF(AND(F85=1,G85=1,NOT(ISTEXT(I85))),4,IF(AND(F85=1,G85=1,ISTEXT(I85)),3,IF(AND(OR(F85=1,G85=1),ISTEXT(I85)),2,1))))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Summary'!$K$12="OoS","OoS",IF(AND(F86=1,G86=1,NOT(ISTEXT(I86))),4,IF(AND(F86=1,G86=1,ISTEXT(I86)),3,IF(AND(OR(F86=1,G86=1),ISTEXT(I86)),2,1))))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Summary'!$L$12="OoS","OoS",IF(AND(F87=1,G87=1,NOT(ISTEXT(I87))),4,IF(AND(F87=1,G87=1,ISTEXT(I87)),3,IF(AND(OR(F87=1,G87=1),ISTEXT(I87)),2,1))))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Summary'!$M$12="OoS","OoS",IF(AND(F88=1,G88=1,NOT(ISTEXT(I88))),4,IF(AND(F88=1,G88=1,ISTEXT(I88)),3,IF(AND(OR(F88=1,G88=1),ISTEXT(I88)),2,1))))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Summary'!$N$12="OoS","OoS",IF(AND(F89=1,G89=1,NOT(ISTEXT(I89))),4,IF(AND(F89=1,G89=1,ISTEXT(I89)),3,IF(AND(OR(F89=1,G89=1),ISTEXT(I89)),2,1))))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Summary'!$O$12="OoS","OoS",IF(AND(F90=1,G90=1,NOT(ISTEXT(I90))),4,IF(AND(F90=1,G90=1,ISTEXT(I90)),3,IF(AND(OR(F90=1,G90=1),ISTEXT(I90)),2,1))))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Summary'!$P$12="OoS","OoS",IF(AND(F91=1,G91=1,NOT(ISTEXT(I91))),4,IF(AND(F91=1,G91=1,ISTEXT(I91)),3,IF(AND(OR(F91=1,G91=1),ISTEXT(I91)),2,1))))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153</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Summary'!$P$12="OoS","OoS",IF(AND(F111=1,G111=1,NOT(ISTEXT(I111))),4,IF(AND(F111=1,G111=1,ISTEXT(I111)),3,IF(AND(OR(F111=1,G111=1),ISTEXT(I111)),2,1))))</f>
        <v>OoS</v>
      </c>
      <c r="E111" s="57" t="b">
        <f t="shared" ref="E111:E154"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Summary'!$Q$12="OoS","OoS",IF(AND(F112=1,G112=1,NOT(ISTEXT(I112))),4,IF(AND(F112=1,G112=1,ISTEXT(I112)),3,IF(AND(OR(F112=1,G112=1),ISTEXT(I112)),2,1))))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Summary'!$R$12="OoS","OoS",IF(AND(F113=1,G113=1,NOT(ISTEXT(I113))),4,IF(AND(F113=1,G113=1,ISTEXT(I113)),3,IF(AND(OR(F113=1,G113=1),ISTEXT(I113)),2,1))))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Summary'!$S$12="OoS","OoS",IF(AND(F114=1,G114=1,NOT(ISTEXT(I114))),4,IF(AND(F114=1,G114=1,ISTEXT(I114)),3,IF(AND(OR(F114=1,G114=1),ISTEXT(I114)),2,1))))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Summary'!$T$12="OoS","OoS",IF(AND(F115=1,G115=1,NOT(ISTEXT(I115))),4,IF(AND(F115=1,G115=1,ISTEXT(I115)),3,IF(AND(OR(F115=1,G115=1),ISTEXT(I115)),2,1))))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Summary'!$U$12="OoS","OoS",IF(AND(F116=1,G116=1,NOT(ISTEXT(I116))),4,IF(AND(F116=1,G116=1,ISTEXT(I116)),3,IF(AND(OR(F116=1,G116=1),ISTEXT(I116)),2,1))))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Summary'!$V$12="OoS","OoS",IF(AND(F117=1,G117=1,NOT(ISTEXT(I117))),4,IF(AND(F117=1,G117=1,ISTEXT(I117)),3,IF(AND(OR(F117=1,G117=1),ISTEXT(I117)),2,1))))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Summary'!$W$12="OoS","OoS",IF(AND(F118=1,G118=1,NOT(ISTEXT(I118))),4,IF(AND(F118=1,G118=1,ISTEXT(I118)),3,IF(AND(OR(F118=1,G118=1),ISTEXT(I118)),2,1))))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Summary'!$X$12="OoS","OoS",IF(AND(F119=1,G119=1,NOT(ISTEXT(I119))),4,IF(AND(F119=1,G119=1,ISTEXT(I119)),3,IF(AND(OR(F119=1,G119=1),ISTEXT(I119)),2,1))))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Summary'!$Y$12="OoS","OoS",IF(AND(F120=1,G120=1,NOT(ISTEXT(I120))),4,IF(AND(F120=1,G120=1,ISTEXT(I120)),3,IF(AND(OR(F120=1,G120=1),ISTEXT(I120)),2,1))))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Summary'!$Z$12="OoS","OoS",IF(AND(F121=1,G121=1,NOT(ISTEXT(I121))),4,IF(AND(F121=1,G121=1,ISTEXT(I121)),3,IF(AND(OR(F121=1,G121=1),ISTEXT(I121)),2,1))))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4"/>
    </row>
    <row r="122" spans="1:17" ht="13" x14ac:dyDescent="0.25">
      <c r="A122" s="351" t="s">
        <v>154</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Summary'!$G$12="OoS","OoS",IF(AND(F122=1,G122=1,NOT(ISTEXT(I122))),4,IF(AND(F122=1,G122=1,ISTEXT(I122)),3,IF(AND(OR(F122=1,G122=1),ISTEXT(I122)),2,1))))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Summary'!$H$12="OoS","OoS",IF(AND(F123=1,G123=1,NOT(ISTEXT(I123))),4,IF(AND(F123=1,G123=1,ISTEXT(I123)),3,IF(AND(OR(F123=1,G123=1),ISTEXT(I123)),2,1))))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Summary'!$I$12="OoS","OoS",IF(AND(F124=1,G124=1,NOT(ISTEXT(I124))),4,IF(AND(F124=1,G124=1,ISTEXT(I124)),3,IF(AND(OR(F124=1,G124=1),ISTEXT(I124)),2,1))))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Summary'!$J$12="OoS","OoS",IF(AND(F125=1,G125=1,NOT(ISTEXT(I125))),4,IF(AND(F125=1,G125=1,ISTEXT(I125)),3,IF(AND(OR(F125=1,G125=1),ISTEXT(I125)),2,1))))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Summary'!$K$12="OoS","OoS",IF(AND(F126=1,G126=1,NOT(ISTEXT(I126))),4,IF(AND(F126=1,G126=1,ISTEXT(I126)),3,IF(AND(OR(F126=1,G126=1),ISTEXT(I126)),2,1))))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Summary'!$L$12="OoS","OoS",IF(AND(F127=1,G127=1,NOT(ISTEXT(I127))),4,IF(AND(F127=1,G127=1,ISTEXT(I127)),3,IF(AND(OR(F127=1,G127=1),ISTEXT(I127)),2,1))))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Summary'!$M$12="OoS","OoS",IF(AND(F128=1,G128=1,NOT(ISTEXT(I128))),4,IF(AND(F128=1,G128=1,ISTEXT(I128)),3,IF(AND(OR(F128=1,G128=1),ISTEXT(I128)),2,1))))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Summary'!$N$12="OoS","OoS",IF(AND(F129=1,G129=1,NOT(ISTEXT(I129))),4,IF(AND(F129=1,G129=1,ISTEXT(I129)),3,IF(AND(OR(F129=1,G129=1),ISTEXT(I129)),2,1))))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Summary'!$O$12="OoS","OoS",IF(AND(F130=1,G130=1,NOT(ISTEXT(I130))),4,IF(AND(F130=1,G130=1,ISTEXT(I130)),3,IF(AND(OR(F130=1,G130=1),ISTEXT(I130)),2,1))))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Summary'!$P$12="OoS","OoS",IF(AND(F131=1,G131=1,NOT(ISTEXT(I131))),4,IF(AND(F131=1,G131=1,ISTEXT(I131)),3,IF(AND(OR(F131=1,G131=1),ISTEXT(I131)),2,1))))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Summary'!$Q$12="OoS","OoS",IF(AND(F132=1,G132=1,NOT(ISTEXT(I132))),4,IF(AND(F132=1,G132=1,ISTEXT(I132)),3,IF(AND(OR(F132=1,G132=1),ISTEXT(I132)),2,1))))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Summary'!$R$12="OoS","OoS",IF(AND(F133=1,G133=1,NOT(ISTEXT(I133))),4,IF(AND(F133=1,G133=1,ISTEXT(I133)),3,IF(AND(OR(F133=1,G133=1),ISTEXT(I133)),2,1))))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Summary'!$S$12="OoS","OoS",IF(AND(F134=1,G134=1,NOT(ISTEXT(I134))),4,IF(AND(F134=1,G134=1,ISTEXT(I134)),3,IF(AND(OR(F134=1,G134=1),ISTEXT(I134)),2,1))))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Summary'!$T$12="OoS","OoS",IF(AND(F135=1,G135=1,NOT(ISTEXT(I135))),4,IF(AND(F135=1,G135=1,ISTEXT(I135)),3,IF(AND(OR(F135=1,G135=1),ISTEXT(I135)),2,1))))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Summary'!$U$12="OoS","OoS",IF(AND(F136=1,G136=1,NOT(ISTEXT(I136))),4,IF(AND(F136=1,G136=1,ISTEXT(I136)),3,IF(AND(OR(F136=1,G136=1),ISTEXT(I136)),2,1))))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Summary'!$V$12="OoS","OoS",IF(AND(F137=1,G137=1,NOT(ISTEXT(I137))),4,IF(AND(F137=1,G137=1,ISTEXT(I137)),3,IF(AND(OR(F137=1,G137=1),ISTEXT(I137)),2,1))))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Summary'!$W$12="OoS","OoS",IF(AND(F138=1,G138=1,NOT(ISTEXT(I138))),4,IF(AND(F138=1,G138=1,ISTEXT(I138)),3,IF(AND(OR(F138=1,G138=1),ISTEXT(I138)),2,1))))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Summary'!$X$12="OoS","OoS",IF(AND(F139=1,G139=1,NOT(ISTEXT(I139))),4,IF(AND(F139=1,G139=1,ISTEXT(I139)),3,IF(AND(OR(F139=1,G139=1),ISTEXT(I139)),2,1))))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Summary'!$Y$12="OoS","OoS",IF(AND(F140=1,G140=1,NOT(ISTEXT(I140))),4,IF(AND(F140=1,G140=1,ISTEXT(I140)),3,IF(AND(OR(F140=1,G140=1),ISTEXT(I140)),2,1))))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Summary'!$Z$12="OoS","OoS",IF(AND(F141=1,G141=1,NOT(ISTEXT(I141))),4,IF(AND(F141=1,G141=1,ISTEXT(I141)),3,IF(AND(OR(F141=1,G141=1),ISTEXT(I141)),2,1))))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x14ac:dyDescent="0.25">
      <c r="A142" s="351" t="s">
        <v>155</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Summary'!$G$12="OoS","OoS",IF(AND(F142=1,G142=1,NOT(ISTEXT(I142))),4,IF(AND(F142=1,G142=1,ISTEXT(I142)),3,IF(AND(OR(F142=1,G142=1),ISTEXT(I142)),2,1))))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3"/>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Summary'!$H$12="OoS","OoS",IF(AND(F143=1,G143=1,NOT(ISTEXT(I143))),4,IF(AND(F143=1,G143=1,ISTEXT(I143)),3,IF(AND(OR(F143=1,G143=1),ISTEXT(I143)),2,1))))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Summary'!$I$12="OoS","OoS",IF(AND(F144=1,G144=1,NOT(ISTEXT(I144))),4,IF(AND(F144=1,G144=1,ISTEXT(I144)),3,IF(AND(OR(F144=1,G144=1),ISTEXT(I144)),2,1))))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Summary'!$J$12="OoS","OoS",IF(AND(F145=1,G145=1,NOT(ISTEXT(I145))),4,IF(AND(F145=1,G145=1,ISTEXT(I145)),3,IF(AND(OR(F145=1,G145=1),ISTEXT(I145)),2,1))))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Summary'!$K$12="OoS","OoS",IF(AND(F146=1,G146=1,NOT(ISTEXT(I146))),4,IF(AND(F146=1,G146=1,ISTEXT(I146)),3,IF(AND(OR(F146=1,G146=1),ISTEXT(I146)),2,1))))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Summary'!$L$12="OoS","OoS",IF(AND(F147=1,G147=1,NOT(ISTEXT(I147))),4,IF(AND(F147=1,G147=1,ISTEXT(I147)),3,IF(AND(OR(F147=1,G147=1),ISTEXT(I147)),2,1))))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Summary'!$M$12="OoS","OoS",IF(AND(F148=1,G148=1,NOT(ISTEXT(I148))),4,IF(AND(F148=1,G148=1,ISTEXT(I148)),3,IF(AND(OR(F148=1,G148=1),ISTEXT(I148)),2,1))))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Summary'!$N$12="OoS","OoS",IF(AND(F149=1,G149=1,NOT(ISTEXT(I149))),4,IF(AND(F149=1,G149=1,ISTEXT(I149)),3,IF(AND(OR(F149=1,G149=1),ISTEXT(I149)),2,1))))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Summary'!$O$12="OoS","OoS",IF(AND(F150=1,G150=1,NOT(ISTEXT(I150))),4,IF(AND(F150=1,G150=1,ISTEXT(I150)),3,IF(AND(OR(F150=1,G150=1),ISTEXT(I150)),2,1))))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Summary'!$P$12="OoS","OoS",IF(AND(F151=1,G151=1,NOT(ISTEXT(I151))),4,IF(AND(F151=1,G151=1,ISTEXT(I151)),3,IF(AND(OR(F151=1,G151=1),ISTEXT(I151)),2,1))))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Summary'!$Q$12="OoS","OoS",IF(AND(F152=1,G152=1,NOT(ISTEXT(I152))),4,IF(AND(F152=1,G152=1,ISTEXT(I152)),3,IF(AND(OR(F152=1,G152=1),ISTEXT(I152)),2,1))))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Summary'!$R$12="OoS","OoS",IF(AND(F153=1,G153=1,NOT(ISTEXT(I153))),4,IF(AND(F153=1,G153=1,ISTEXT(I153)),3,IF(AND(OR(F153=1,G153=1),ISTEXT(I153)),2,1))))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Summary'!$S$12="OoS","OoS",IF(AND(F154=1,G154=1,NOT(ISTEXT(I154))),4,IF(AND(F154=1,G154=1,ISTEXT(I154)),3,IF(AND(OR(F154=1,G154=1),ISTEXT(I154)),2,1))))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Summary'!$T$12="OoS","OoS",IF(AND(F155=1,G155=1,NOT(ISTEXT(I155))),4,IF(AND(F155=1,G155=1,ISTEXT(I155)),3,IF(AND(OR(F155=1,G155=1),ISTEXT(I155)),2,1))))</f>
        <v>OoS</v>
      </c>
      <c r="E155" s="57" t="b">
        <f t="shared" ref="E155:E161" si="4">OR(NOT(ISBLANK(F155)),OR(C155="OoS"))</f>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Summary'!$U$12="OoS","OoS",IF(AND(F156=1,G156=1,NOT(ISTEXT(I156))),4,IF(AND(F156=1,G156=1,ISTEXT(I156)),3,IF(AND(OR(F156=1,G156=1),ISTEXT(I156)),2,1))))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Summary'!$V$12="OoS","OoS",IF(AND(F157=1,G157=1,NOT(ISTEXT(I157))),4,IF(AND(F157=1,G157=1,ISTEXT(I157)),3,IF(AND(OR(F157=1,G157=1),ISTEXT(I157)),2,1))))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Summary'!$W$12="OoS","OoS",IF(AND(F158=1,G158=1,NOT(ISTEXT(I158))),4,IF(AND(F158=1,G158=1,ISTEXT(I158)),3,IF(AND(OR(F158=1,G158=1),ISTEXT(I158)),2,1))))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Summary'!$X$12="OoS","OoS",IF(AND(F159=1,G159=1,NOT(ISTEXT(I159))),4,IF(AND(F159=1,G159=1,ISTEXT(I159)),3,IF(AND(OR(F159=1,G159=1),ISTEXT(I159)),2,1))))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Summary'!$Y$12="OoS","OoS",IF(AND(F160=1,G160=1,NOT(ISTEXT(I160))),4,IF(AND(F160=1,G160=1,ISTEXT(I160)),3,IF(AND(OR(F160=1,G160=1),ISTEXT(I160)),2,1))))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Summary'!$Z$12="OoS","OoS",IF(AND(F161=1,G161=1,NOT(ISTEXT(I161))),4,IF(AND(F161=1,G161=1,ISTEXT(I161)),3,IF(AND(OR(F161=1,G161=1),ISTEXT(I161)),2,1))))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5"/>
    </row>
    <row r="162" spans="1:17" ht="12.65" hidden="1" customHeight="1" thickBot="1" x14ac:dyDescent="0.3"/>
    <row r="163" spans="1:17" ht="12.65" hidden="1" customHeight="1" x14ac:dyDescent="0.25"/>
    <row r="164" spans="1:17" ht="12.65" hidden="1" customHeight="1" x14ac:dyDescent="0.25"/>
    <row r="165" spans="1:17" ht="12.65" hidden="1" customHeight="1" x14ac:dyDescent="0.25"/>
    <row r="166" spans="1:17" ht="12.65" hidden="1" customHeight="1" x14ac:dyDescent="0.25"/>
    <row r="167" spans="1:17" ht="12.65" hidden="1" customHeight="1" x14ac:dyDescent="0.25"/>
    <row r="168" spans="1:17" ht="12.65" hidden="1" customHeight="1" x14ac:dyDescent="0.25"/>
    <row r="169" spans="1:17" ht="12.65" hidden="1" customHeight="1" x14ac:dyDescent="0.25"/>
    <row r="170" spans="1:17" ht="12.65" hidden="1" customHeight="1" x14ac:dyDescent="0.25"/>
    <row r="171" spans="1:17" ht="12.65" hidden="1" customHeight="1" x14ac:dyDescent="0.25"/>
    <row r="172" spans="1:17" ht="12.65" hidden="1" customHeight="1" x14ac:dyDescent="0.25"/>
    <row r="173" spans="1:17" ht="12.65" hidden="1" customHeight="1" x14ac:dyDescent="0.25"/>
    <row r="174" spans="1:17" ht="12.65" hidden="1" customHeight="1" x14ac:dyDescent="0.25"/>
    <row r="175" spans="1:17" ht="12.65" hidden="1" customHeight="1" x14ac:dyDescent="0.25"/>
    <row r="176" spans="1:17"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 xr:uid="{00000000-0009-0000-0000-000008000000}"/>
  <customSheetViews>
    <customSheetView guid="{F76BC29A-0A9C-41DD-B7BE-86D7BCE1FD7E}" showRuler="0">
      <pane xSplit="5" ySplit="3" topLeftCell="G70" activePane="bottomRight" state="frozenSplit"/>
      <selection pane="bottomRight" activeCell="L88" sqref="L88"/>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howRuler="0">
      <pane xSplit="5" ySplit="3" topLeftCell="F127" activePane="bottomRight" state="frozenSplit"/>
      <selection pane="bottomRight" activeCell="L137" sqref="L137"/>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9">
    <mergeCell ref="A142:A161"/>
    <mergeCell ref="Q42:Q141"/>
    <mergeCell ref="Q142:Q161"/>
    <mergeCell ref="O42:O61"/>
    <mergeCell ref="O62:O81"/>
    <mergeCell ref="O82:O101"/>
    <mergeCell ref="O102:O121"/>
    <mergeCell ref="O122:O141"/>
    <mergeCell ref="O142:O161"/>
    <mergeCell ref="A42:A61"/>
    <mergeCell ref="A62:A81"/>
    <mergeCell ref="A82:A101"/>
    <mergeCell ref="Q2:Q41"/>
    <mergeCell ref="O2:O21"/>
    <mergeCell ref="O22:O41"/>
    <mergeCell ref="A102:A121"/>
    <mergeCell ref="A122:A141"/>
    <mergeCell ref="A2:A21"/>
    <mergeCell ref="A22:A41"/>
  </mergeCells>
  <phoneticPr fontId="9" type="noConversion"/>
  <conditionalFormatting sqref="Q2 Q42 Q142">
    <cfRule type="cellIs" dxfId="1014" priority="294" stopIfTrue="1" operator="equal">
      <formula>"S"</formula>
    </cfRule>
    <cfRule type="cellIs" dxfId="1013" priority="295" stopIfTrue="1" operator="equal">
      <formula>"NR"</formula>
    </cfRule>
    <cfRule type="cellIs" dxfId="1012" priority="296" stopIfTrue="1" operator="equal">
      <formula>"U"</formula>
    </cfRule>
  </conditionalFormatting>
  <conditionalFormatting sqref="D2:E161">
    <cfRule type="cellIs" dxfId="1011" priority="39" stopIfTrue="1" operator="equal">
      <formula>"L"</formula>
    </cfRule>
    <cfRule type="cellIs" dxfId="1010" priority="40" stopIfTrue="1" operator="equal">
      <formula>"M"</formula>
    </cfRule>
    <cfRule type="cellIs" dxfId="1009" priority="41" stopIfTrue="1" operator="equal">
      <formula>"H"</formula>
    </cfRule>
  </conditionalFormatting>
  <conditionalFormatting sqref="C2:C161">
    <cfRule type="expression" dxfId="1008" priority="8" stopIfTrue="1">
      <formula>D2=4</formula>
    </cfRule>
    <cfRule type="expression" dxfId="1007" priority="9" stopIfTrue="1">
      <formula>D2=3</formula>
    </cfRule>
    <cfRule type="expression" dxfId="1006" priority="10" stopIfTrue="1">
      <formula>OR(D2=1,D2=2)</formula>
    </cfRule>
  </conditionalFormatting>
  <conditionalFormatting sqref="C2:C161">
    <cfRule type="cellIs" dxfId="1005" priority="6" stopIfTrue="1" operator="equal">
      <formula>"NC"</formula>
    </cfRule>
    <cfRule type="cellIs" dxfId="1004" priority="7" stopIfTrue="1" operator="equal">
      <formula>"NY"</formula>
    </cfRule>
  </conditionalFormatting>
  <conditionalFormatting sqref="O2 O22 O42 O62 O82 O102 O122 O142">
    <cfRule type="expression" dxfId="1003" priority="1" stopIfTrue="1">
      <formula>OR(O2="L",O2="FM")</formula>
    </cfRule>
    <cfRule type="expression" dxfId="1002" priority="2" stopIfTrue="1">
      <formula>OR(O2="M",O2="LM")</formula>
    </cfRule>
    <cfRule type="expression" dxfId="1001" priority="3" stopIfTrue="1">
      <formula>OR(O2="H",O2="PM",O2="NM",O2="DM")</formula>
    </cfRule>
    <cfRule type="expression" dxfId="1000" priority="4" stopIfTrue="1">
      <formula>OR(O2="NC")</formula>
    </cfRule>
    <cfRule type="expression" dxfId="999" priority="5" stopIfTrue="1">
      <formula>OR(O2="NY")</formula>
    </cfRule>
  </conditionalFormatting>
  <dataValidations count="2">
    <dataValidation type="whole" operator="greaterThanOrEqual" allowBlank="1" showInputMessage="1" showErrorMessage="1" error="Only numeric entries allowed" sqref="H2:H161 J2:J161" xr:uid="{49BB1FAD-7414-40CA-BBB4-D492A81381B0}">
      <formula1>0</formula1>
    </dataValidation>
    <dataValidation type="list" allowBlank="1" showInputMessage="1" showErrorMessage="1" sqref="F2:G161" xr:uid="{ED8C37A1-AB5E-445D-9076-7D9BF9F21D02}">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E3476DAD-0EC6-474C-9F2D-A229B0C6F1B2}">
          <x14:formula1>
            <xm:f>'Organizational Unit Summary'!$AL$22:$AL$24</xm:f>
          </x14:formula1>
          <xm:sqref>Q2 Q42 Q142</xm:sqref>
        </x14:dataValidation>
        <x14:dataValidation type="list" allowBlank="1" showInputMessage="1" showErrorMessage="1" xr:uid="{3563916F-DF59-44E3-A59E-AEF3EFB8BADB}">
          <x14:formula1>
            <xm:f>IF('Organizational Unit Summary'!$B$24="Evaluation", Eval_Char, Benchmark_Char)</xm:f>
          </x14:formula1>
          <xm:sqref>O2 O22 O42 O62 O82 O102 O122 O142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92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Summary'!$G$13="OoS","OoS",IF(AND(F2=1,G2=1,NOT(ISTEXT(I2))),4,IF(AND(F2=1,G2=1,ISTEXT(I2)),3,IF(AND(OR(F2=1,G2=1),ISTEXT(I2)),2,1))))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Summary'!$H$13="OoS","OoS",IF(AND(F3=1,G3=1,NOT(ISTEXT(I3))),4,IF(AND(F3=1,G3=1,ISTEXT(I3)),3,IF(AND(OR(F3=1,G3=1),ISTEXT(I3)),2,1))))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Summary'!$I$13="OoS","OoS",IF(AND(F4=1,G4=1,NOT(ISTEXT(I4))),4,IF(AND(F4=1,G4=1,ISTEXT(I4)),3,IF(AND(OR(F4=1,G4=1),ISTEXT(I4)),2,1))))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Summary'!$J$13="OoS","OoS",IF(AND(F5=1,G5=1,NOT(ISTEXT(I5))),4,IF(AND(F5=1,G5=1,ISTEXT(I5)),3,IF(AND(OR(F5=1,G5=1),ISTEXT(I5)),2,1))))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Summary'!$K$13="OoS","OoS",IF(AND(F6=1,G6=1,NOT(ISTEXT(I6))),4,IF(AND(F6=1,G6=1,ISTEXT(I6)),3,IF(AND(OR(F6=1,G6=1),ISTEXT(I6)),2,1))))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Summary'!$L$13="OoS","OoS",IF(AND(F7=1,G7=1,NOT(ISTEXT(I7))),4,IF(AND(F7=1,G7=1,ISTEXT(I7)),3,IF(AND(OR(F7=1,G7=1),ISTEXT(I7)),2,1))))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Summary'!$M$13="OoS","OoS",IF(AND(F8=1,G8=1,NOT(ISTEXT(I8))),4,IF(AND(F8=1,G8=1,ISTEXT(I8)),3,IF(AND(OR(F8=1,G8=1),ISTEXT(I8)),2,1))))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Summary'!$N$13="OoS","OoS",IF(AND(F9=1,G9=1,NOT(ISTEXT(I9))),4,IF(AND(F9=1,G9=1,ISTEXT(I9)),3,IF(AND(OR(F9=1,G9=1),ISTEXT(I9)),2,1))))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Summary'!$O$13="OoS","OoS",IF(AND(F10=1,G10=1,NOT(ISTEXT(I10))),4,IF(AND(F10=1,G10=1,ISTEXT(I10)),3,IF(AND(OR(F10=1,G10=1),ISTEXT(I10)),2,1))))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Summary'!$P$13="OoS","OoS",IF(AND(F11=1,G11=1,NOT(ISTEXT(I11))),4,IF(AND(F11=1,G11=1,ISTEXT(I11)),3,IF(AND(OR(F11=1,G11=1),ISTEXT(I11)),2,1))))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Summary'!$Q$13="OoS","OoS",IF(AND(F12=1,G12=1,NOT(ISTEXT(I12))),4,IF(AND(F12=1,G12=1,ISTEXT(I12)),3,IF(AND(OR(F12=1,G12=1),ISTEXT(I12)),2,1))))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Summary'!$R$13="OoS","OoS",IF(AND(F13=1,G13=1,NOT(ISTEXT(I13))),4,IF(AND(F13=1,G13=1,ISTEXT(I13)),3,IF(AND(OR(F13=1,G13=1),ISTEXT(I13)),2,1))))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Summary'!$S$13="OoS","OoS",IF(AND(F14=1,G14=1,NOT(ISTEXT(I14))),4,IF(AND(F14=1,G14=1,ISTEXT(I14)),3,IF(AND(OR(F14=1,G14=1),ISTEXT(I14)),2,1))))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Summary'!$T$13="OoS","OoS",IF(AND(F15=1,G15=1,NOT(ISTEXT(I15))),4,IF(AND(F15=1,G15=1,ISTEXT(I15)),3,IF(AND(OR(F15=1,G15=1),ISTEXT(I15)),2,1))))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Summary'!$U$13="OoS","OoS",IF(AND(F16=1,G16=1,NOT(ISTEXT(I16))),4,IF(AND(F16=1,G16=1,ISTEXT(I16)),3,IF(AND(OR(F16=1,G16=1),ISTEXT(I16)),2,1))))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Summary'!$V$13="OoS","OoS",IF(AND(F17=1,G17=1,NOT(ISTEXT(I17))),4,IF(AND(F17=1,G17=1,ISTEXT(I17)),3,IF(AND(OR(F17=1,G17=1),ISTEXT(I17)),2,1))))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Summary'!$W$13="OoS","OoS",IF(AND(F18=1,G18=1,NOT(ISTEXT(I18))),4,IF(AND(F18=1,G18=1,ISTEXT(I18)),3,IF(AND(OR(F18=1,G18=1),ISTEXT(I18)),2,1))))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Summary'!$X$13="OoS","OoS",IF(AND(F19=1,G19=1,NOT(ISTEXT(I19))),4,IF(AND(F19=1,G19=1,ISTEXT(I19)),3,IF(AND(OR(F19=1,G19=1),ISTEXT(I19)),2,1))))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Summary'!$Y$13="OoS","OoS",IF(AND(F20=1,G20=1,NOT(ISTEXT(I20))),4,IF(AND(F20=1,G20=1,ISTEXT(I20)),3,IF(AND(OR(F20=1,G20=1),ISTEXT(I20)),2,1))))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Summary'!$Z$13="OoS","OoS",IF(AND(F21=1,G21=1,NOT(ISTEXT(I21))),4,IF(AND(F21=1,G21=1,ISTEXT(I21)),3,IF(AND(OR(F21=1,G21=1),ISTEXT(I21)),2,1))))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93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Summary'!$G$13="OoS","OoS",IF(AND(F22=1,G22=1,NOT(ISTEXT(I22))),4,IF(AND(F22=1,G22=1,ISTEXT(I22)),3,IF(AND(OR(F22=1,G22=1),ISTEXT(I22)),2,1))))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Summary'!$H$13="OoS","OoS",IF(AND(F23=1,G23=1,NOT(ISTEXT(I23))),4,IF(AND(F23=1,G23=1,ISTEXT(I23)),3,IF(AND(OR(F23=1,G23=1),ISTEXT(I23)),2,1))))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Summary'!$I$13="OoS","OoS",IF(AND(F24=1,G24=1,NOT(ISTEXT(I24))),4,IF(AND(F24=1,G24=1,ISTEXT(I24)),3,IF(AND(OR(F24=1,G24=1),ISTEXT(I24)),2,1))))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Summary'!$J$13="OoS","OoS",IF(AND(F25=1,G25=1,NOT(ISTEXT(I25))),4,IF(AND(F25=1,G25=1,ISTEXT(I25)),3,IF(AND(OR(F25=1,G25=1),ISTEXT(I25)),2,1))))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Summary'!$K$13="OoS","OoS",IF(AND(F26=1,G26=1,NOT(ISTEXT(I26))),4,IF(AND(F26=1,G26=1,ISTEXT(I26)),3,IF(AND(OR(F26=1,G26=1),ISTEXT(I26)),2,1))))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Summary'!$L$13="OoS","OoS",IF(AND(F27=1,G27=1,NOT(ISTEXT(I27))),4,IF(AND(F27=1,G27=1,ISTEXT(I27)),3,IF(AND(OR(F27=1,G27=1),ISTEXT(I27)),2,1))))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Summary'!$M$13="OoS","OoS",IF(AND(F28=1,G28=1,NOT(ISTEXT(I28))),4,IF(AND(F28=1,G28=1,ISTEXT(I28)),3,IF(AND(OR(F28=1,G28=1),ISTEXT(I28)),2,1))))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Summary'!$N$13="OoS","OoS",IF(AND(F29=1,G29=1,NOT(ISTEXT(I29))),4,IF(AND(F29=1,G29=1,ISTEXT(I29)),3,IF(AND(OR(F29=1,G29=1),ISTEXT(I29)),2,1))))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Summary'!$O$13="OoS","OoS",IF(AND(F30=1,G30=1,NOT(ISTEXT(I30))),4,IF(AND(F30=1,G30=1,ISTEXT(I30)),3,IF(AND(OR(F30=1,G30=1),ISTEXT(I30)),2,1))))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Summary'!$P$13="OoS","OoS",IF(AND(F31=1,G31=1,NOT(ISTEXT(I31))),4,IF(AND(F31=1,G31=1,ISTEXT(I31)),3,IF(AND(OR(F31=1,G31=1),ISTEXT(I31)),2,1))))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Summary'!$Q$13="OoS","OoS",IF(AND(F32=1,G32=1,NOT(ISTEXT(I32))),4,IF(AND(F32=1,G32=1,ISTEXT(I32)),3,IF(AND(OR(F32=1,G32=1),ISTEXT(I32)),2,1))))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Summary'!$R$13="OoS","OoS",IF(AND(F33=1,G33=1,NOT(ISTEXT(I33))),4,IF(AND(F33=1,G33=1,ISTEXT(I33)),3,IF(AND(OR(F33=1,G33=1),ISTEXT(I33)),2,1))))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Summary'!$S$13="OoS","OoS",IF(AND(F34=1,G34=1,NOT(ISTEXT(I34))),4,IF(AND(F34=1,G34=1,ISTEXT(I34)),3,IF(AND(OR(F34=1,G34=1),ISTEXT(I34)),2,1))))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Summary'!$T$13="OoS","OoS",IF(AND(F35=1,G35=1,NOT(ISTEXT(I35))),4,IF(AND(F35=1,G35=1,ISTEXT(I35)),3,IF(AND(OR(F35=1,G35=1),ISTEXT(I35)),2,1))))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Summary'!$U$13="OoS","OoS",IF(AND(F36=1,G36=1,NOT(ISTEXT(I36))),4,IF(AND(F36=1,G36=1,ISTEXT(I36)),3,IF(AND(OR(F36=1,G36=1),ISTEXT(I36)),2,1))))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Summary'!$V$13="OoS","OoS",IF(AND(F37=1,G37=1,NOT(ISTEXT(I37))),4,IF(AND(F37=1,G37=1,ISTEXT(I37)),3,IF(AND(OR(F37=1,G37=1),ISTEXT(I37)),2,1))))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Summary'!$W$13="OoS","OoS",IF(AND(F38=1,G38=1,NOT(ISTEXT(I38))),4,IF(AND(F38=1,G38=1,ISTEXT(I38)),3,IF(AND(OR(F38=1,G38=1),ISTEXT(I38)),2,1))))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Summary'!$X$13="OoS","OoS",IF(AND(F39=1,G39=1,NOT(ISTEXT(I39))),4,IF(AND(F39=1,G39=1,ISTEXT(I39)),3,IF(AND(OR(F39=1,G39=1),ISTEXT(I39)),2,1))))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Summary'!$Y$13="OoS","OoS",IF(AND(F40=1,G40=1,NOT(ISTEXT(I40))),4,IF(AND(F40=1,G40=1,ISTEXT(I40)),3,IF(AND(OR(F40=1,G40=1),ISTEXT(I40)),2,1))))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Summary'!$Z$13="OoS","OoS",IF(AND(F41=1,G41=1,NOT(ISTEXT(I41))),4,IF(AND(F41=1,G41=1,ISTEXT(I41)),3,IF(AND(OR(F41=1,G41=1),ISTEXT(I41)),2,1))))</f>
        <v>OoS</v>
      </c>
      <c r="E41" s="57" t="b">
        <f t="shared" si="1"/>
        <v>1</v>
      </c>
      <c r="F41" s="59"/>
      <c r="G41" s="59"/>
      <c r="H41" s="59"/>
      <c r="I41" s="59"/>
      <c r="J41" s="59"/>
      <c r="K41" s="59"/>
      <c r="L41" s="59"/>
      <c r="M41" s="59"/>
      <c r="N41" s="63"/>
      <c r="O41" s="371"/>
      <c r="P41" s="264"/>
      <c r="Q41" s="364"/>
    </row>
    <row r="42" spans="1:17" ht="13" x14ac:dyDescent="0.25">
      <c r="A42" s="351" t="s">
        <v>94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Summary'!$G$13="OoS","OoS",IF(AND(F42=1,G42=1,NOT(ISTEXT(I42))),4,IF(AND(F42=1,G42=1,ISTEXT(I42)),3,IF(AND(OR(F42=1,G42=1),ISTEXT(I42)),2,1))))</f>
        <v>OoS</v>
      </c>
      <c r="E42" s="57" t="b">
        <f t="shared" si="1"/>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Summary'!$H$13="OoS","OoS",IF(AND(F43=1,G43=1,NOT(ISTEXT(I43))),4,IF(AND(F43=1,G43=1,ISTEXT(I43)),3,IF(AND(OR(F43=1,G43=1),ISTEXT(I43)),2,1))))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Summary'!$I$13="OoS","OoS",IF(AND(F44=1,G44=1,NOT(ISTEXT(I44))),4,IF(AND(F44=1,G44=1,ISTEXT(I44)),3,IF(AND(OR(F44=1,G44=1),ISTEXT(I44)),2,1))))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Summary'!$J$13="OoS","OoS",IF(AND(F45=1,G45=1,NOT(ISTEXT(I45))),4,IF(AND(F45=1,G45=1,ISTEXT(I45)),3,IF(AND(OR(F45=1,G45=1),ISTEXT(I45)),2,1))))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Summary'!$K$13="OoS","OoS",IF(AND(F46=1,G46=1,NOT(ISTEXT(I46))),4,IF(AND(F46=1,G46=1,ISTEXT(I46)),3,IF(AND(OR(F46=1,G46=1),ISTEXT(I46)),2,1))))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Summary'!$L$13="OoS","OoS",IF(AND(F47=1,G47=1,NOT(ISTEXT(I47))),4,IF(AND(F47=1,G47=1,ISTEXT(I47)),3,IF(AND(OR(F47=1,G47=1),ISTEXT(I47)),2,1))))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Summary'!$M$13="OoS","OoS",IF(AND(F48=1,G48=1,NOT(ISTEXT(I48))),4,IF(AND(F48=1,G48=1,ISTEXT(I48)),3,IF(AND(OR(F48=1,G48=1),ISTEXT(I48)),2,1))))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Summary'!$N$13="OoS","OoS",IF(AND(F49=1,G49=1,NOT(ISTEXT(I49))),4,IF(AND(F49=1,G49=1,ISTEXT(I49)),3,IF(AND(OR(F49=1,G49=1),ISTEXT(I49)),2,1))))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Summary'!$O$13="OoS","OoS",IF(AND(F50=1,G50=1,NOT(ISTEXT(I50))),4,IF(AND(F50=1,G50=1,ISTEXT(I50)),3,IF(AND(OR(F50=1,G50=1),ISTEXT(I50)),2,1))))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Summary'!$P$13="OoS","OoS",IF(AND(F51=1,G51=1,NOT(ISTEXT(I51))),4,IF(AND(F51=1,G51=1,ISTEXT(I51)),3,IF(AND(OR(F51=1,G51=1),ISTEXT(I51)),2,1))))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Summary'!$Q$13="OoS","OoS",IF(AND(F52=1,G52=1,NOT(ISTEXT(I52))),4,IF(AND(F52=1,G52=1,ISTEXT(I52)),3,IF(AND(OR(F52=1,G52=1),ISTEXT(I52)),2,1))))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Summary'!$R$13="OoS","OoS",IF(AND(F53=1,G53=1,NOT(ISTEXT(I53))),4,IF(AND(F53=1,G53=1,ISTEXT(I53)),3,IF(AND(OR(F53=1,G53=1),ISTEXT(I53)),2,1))))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Summary'!$S$13="OoS","OoS",IF(AND(F54=1,G54=1,NOT(ISTEXT(I54))),4,IF(AND(F54=1,G54=1,ISTEXT(I54)),3,IF(AND(OR(F54=1,G54=1),ISTEXT(I54)),2,1))))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Summary'!$T$13="OoS","OoS",IF(AND(F55=1,G55=1,NOT(ISTEXT(I55))),4,IF(AND(F55=1,G55=1,ISTEXT(I55)),3,IF(AND(OR(F55=1,G55=1),ISTEXT(I55)),2,1))))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Summary'!$U$13="OoS","OoS",IF(AND(F56=1,G56=1,NOT(ISTEXT(I56))),4,IF(AND(F56=1,G56=1,ISTEXT(I56)),3,IF(AND(OR(F56=1,G56=1),ISTEXT(I56)),2,1))))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Summary'!$V$13="OoS","OoS",IF(AND(F57=1,G57=1,NOT(ISTEXT(I57))),4,IF(AND(F57=1,G57=1,ISTEXT(I57)),3,IF(AND(OR(F57=1,G57=1),ISTEXT(I57)),2,1))))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Summary'!$W$13="OoS","OoS",IF(AND(F58=1,G58=1,NOT(ISTEXT(I58))),4,IF(AND(F58=1,G58=1,ISTEXT(I58)),3,IF(AND(OR(F58=1,G58=1),ISTEXT(I58)),2,1))))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Summary'!$X$13="OoS","OoS",IF(AND(F59=1,G59=1,NOT(ISTEXT(I59))),4,IF(AND(F59=1,G59=1,ISTEXT(I59)),3,IF(AND(OR(F59=1,G59=1),ISTEXT(I59)),2,1))))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Summary'!$Y$13="OoS","OoS",IF(AND(F60=1,G60=1,NOT(ISTEXT(I60))),4,IF(AND(F60=1,G60=1,ISTEXT(I60)),3,IF(AND(OR(F60=1,G60=1),ISTEXT(I60)),2,1))))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Summary'!$Z$13="OoS","OoS",IF(AND(F61=1,G61=1,NOT(ISTEXT(I61))),4,IF(AND(F61=1,G61=1,ISTEXT(I61)),3,IF(AND(OR(F61=1,G61=1),ISTEXT(I61)),2,1))))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95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Summary'!$G$13="OoS","OoS",IF(AND(F62=1,G62=1,NOT(ISTEXT(I62))),4,IF(AND(F62=1,G62=1,ISTEXT(I62)),3,IF(AND(OR(F62=1,G62=1),ISTEXT(I62)),2,1))))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Summary'!$H$13="OoS","OoS",IF(AND(F63=1,G63=1,NOT(ISTEXT(I63))),4,IF(AND(F63=1,G63=1,ISTEXT(I63)),3,IF(AND(OR(F63=1,G63=1),ISTEXT(I63)),2,1))))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Summary'!$I$13="OoS","OoS",IF(AND(F64=1,G64=1,NOT(ISTEXT(I64))),4,IF(AND(F64=1,G64=1,ISTEXT(I64)),3,IF(AND(OR(F64=1,G64=1),ISTEXT(I64)),2,1))))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Summary'!$J$13="OoS","OoS",IF(AND(F65=1,G65=1,NOT(ISTEXT(I65))),4,IF(AND(F65=1,G65=1,ISTEXT(I65)),3,IF(AND(OR(F65=1,G65=1),ISTEXT(I65)),2,1))))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Summary'!$K$13="OoS","OoS",IF(AND(F66=1,G66=1,NOT(ISTEXT(I66))),4,IF(AND(F66=1,G66=1,ISTEXT(I66)),3,IF(AND(OR(F66=1,G66=1),ISTEXT(I66)),2,1))))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Summary'!$L$13="OoS","OoS",IF(AND(F67=1,G67=1,NOT(ISTEXT(I67))),4,IF(AND(F67=1,G67=1,ISTEXT(I67)),3,IF(AND(OR(F67=1,G67=1),ISTEXT(I67)),2,1))))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Summary'!$M$13="OoS","OoS",IF(AND(F68=1,G68=1,NOT(ISTEXT(I68))),4,IF(AND(F68=1,G68=1,ISTEXT(I68)),3,IF(AND(OR(F68=1,G68=1),ISTEXT(I68)),2,1))))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Summary'!$N$13="OoS","OoS",IF(AND(F69=1,G69=1,NOT(ISTEXT(I69))),4,IF(AND(F69=1,G69=1,ISTEXT(I69)),3,IF(AND(OR(F69=1,G69=1),ISTEXT(I69)),2,1))))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Summary'!$O$13="OoS","OoS",IF(AND(F70=1,G70=1,NOT(ISTEXT(I70))),4,IF(AND(F70=1,G70=1,ISTEXT(I70)),3,IF(AND(OR(F70=1,G70=1),ISTEXT(I70)),2,1))))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Summary'!$P$13="OoS","OoS",IF(AND(F71=1,G71=1,NOT(ISTEXT(I71))),4,IF(AND(F71=1,G71=1,ISTEXT(I71)),3,IF(AND(OR(F71=1,G71=1),ISTEXT(I71)),2,1))))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Summary'!$Q$13="OoS","OoS",IF(AND(F72=1,G72=1,NOT(ISTEXT(I72))),4,IF(AND(F72=1,G72=1,ISTEXT(I72)),3,IF(AND(OR(F72=1,G72=1),ISTEXT(I72)),2,1))))</f>
        <v>OoS</v>
      </c>
      <c r="E72" s="57" t="b">
        <f t="shared" si="2"/>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Summary'!$R$13="OoS","OoS",IF(AND(F73=1,G73=1,NOT(ISTEXT(I73))),4,IF(AND(F73=1,G73=1,ISTEXT(I73)),3,IF(AND(OR(F73=1,G73=1),ISTEXT(I73)),2,1))))</f>
        <v>OoS</v>
      </c>
      <c r="E73" s="57" t="b">
        <f t="shared" si="2"/>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Summary'!$S$13="OoS","OoS",IF(AND(F74=1,G74=1,NOT(ISTEXT(I74))),4,IF(AND(F74=1,G74=1,ISTEXT(I74)),3,IF(AND(OR(F74=1,G74=1),ISTEXT(I74)),2,1))))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Summary'!$T$13="OoS","OoS",IF(AND(F75=1,G75=1,NOT(ISTEXT(I75))),4,IF(AND(F75=1,G75=1,ISTEXT(I75)),3,IF(AND(OR(F75=1,G75=1),ISTEXT(I75)),2,1))))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Summary'!$U$13="OoS","OoS",IF(AND(F76=1,G76=1,NOT(ISTEXT(I76))),4,IF(AND(F76=1,G76=1,ISTEXT(I76)),3,IF(AND(OR(F76=1,G76=1),ISTEXT(I76)),2,1))))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Summary'!$V$13="OoS","OoS",IF(AND(F77=1,G77=1,NOT(ISTEXT(I77))),4,IF(AND(F77=1,G77=1,ISTEXT(I77)),3,IF(AND(OR(F77=1,G77=1),ISTEXT(I77)),2,1))))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Summary'!$W$13="OoS","OoS",IF(AND(F78=1,G78=1,NOT(ISTEXT(I78))),4,IF(AND(F78=1,G78=1,ISTEXT(I78)),3,IF(AND(OR(F78=1,G78=1),ISTEXT(I78)),2,1))))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Summary'!$X$13="OoS","OoS",IF(AND(F79=1,G79=1,NOT(ISTEXT(I79))),4,IF(AND(F79=1,G79=1,ISTEXT(I79)),3,IF(AND(OR(F79=1,G79=1),ISTEXT(I79)),2,1))))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Summary'!$Y$13="OoS","OoS",IF(AND(F80=1,G80=1,NOT(ISTEXT(I80))),4,IF(AND(F80=1,G80=1,ISTEXT(I80)),3,IF(AND(OR(F80=1,G80=1),ISTEXT(I80)),2,1))))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Summary'!$Z$13="OoS","OoS",IF(AND(F81=1,G81=1,NOT(ISTEXT(I81))),4,IF(AND(F81=1,G81=1,ISTEXT(I81)),3,IF(AND(OR(F81=1,G81=1),ISTEXT(I81)),2,1))))</f>
        <v>OoS</v>
      </c>
      <c r="E81" s="57" t="b">
        <f t="shared" si="2"/>
        <v>1</v>
      </c>
      <c r="F81" s="59"/>
      <c r="G81" s="59"/>
      <c r="H81" s="59"/>
      <c r="I81" s="59"/>
      <c r="J81" s="59"/>
      <c r="K81" s="59"/>
      <c r="L81" s="59"/>
      <c r="M81" s="59"/>
      <c r="N81" s="63"/>
      <c r="O81" s="371"/>
      <c r="P81" s="264"/>
      <c r="Q81" s="365"/>
    </row>
    <row r="82" spans="1:17" ht="13" x14ac:dyDescent="0.25">
      <c r="A82" s="351" t="s">
        <v>96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Summary'!$G$13="OoS","OoS",IF(AND(F82=1,G82=1,NOT(ISTEXT(I82))),4,IF(AND(F82=1,G82=1,ISTEXT(I82)),3,IF(AND(OR(F82=1,G82=1),ISTEXT(I82)),2,1))))</f>
        <v>OoS</v>
      </c>
      <c r="E82" s="57" t="b">
        <f t="shared" si="2"/>
        <v>1</v>
      </c>
      <c r="F82" s="59"/>
      <c r="G82" s="59"/>
      <c r="H82" s="59"/>
      <c r="I82" s="59"/>
      <c r="J82" s="59"/>
      <c r="K82" s="59"/>
      <c r="L82" s="59"/>
      <c r="M82" s="59"/>
      <c r="N82" s="63"/>
      <c r="O82" s="369"/>
      <c r="P82" s="264"/>
      <c r="Q82" s="363"/>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Summary'!$H$13="OoS","OoS",IF(AND(F83=1,G83=1,NOT(ISTEXT(I83))),4,IF(AND(F83=1,G83=1,ISTEXT(I83)),3,IF(AND(OR(F83=1,G83=1),ISTEXT(I83)),2,1))))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Summary'!$I$13="OoS","OoS",IF(AND(F84=1,G84=1,NOT(ISTEXT(I84))),4,IF(AND(F84=1,G84=1,ISTEXT(I84)),3,IF(AND(OR(F84=1,G84=1),ISTEXT(I84)),2,1))))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Summary'!$J$13="OoS","OoS",IF(AND(F85=1,G85=1,NOT(ISTEXT(I85))),4,IF(AND(F85=1,G85=1,ISTEXT(I85)),3,IF(AND(OR(F85=1,G85=1),ISTEXT(I85)),2,1))))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Summary'!$K$13="OoS","OoS",IF(AND(F86=1,G86=1,NOT(ISTEXT(I86))),4,IF(AND(F86=1,G86=1,ISTEXT(I86)),3,IF(AND(OR(F86=1,G86=1),ISTEXT(I86)),2,1))))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Summary'!$L$13="OoS","OoS",IF(AND(F87=1,G87=1,NOT(ISTEXT(I87))),4,IF(AND(F87=1,G87=1,ISTEXT(I87)),3,IF(AND(OR(F87=1,G87=1),ISTEXT(I87)),2,1))))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Summary'!$M$13="OoS","OoS",IF(AND(F88=1,G88=1,NOT(ISTEXT(I88))),4,IF(AND(F88=1,G88=1,ISTEXT(I88)),3,IF(AND(OR(F88=1,G88=1),ISTEXT(I88)),2,1))))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Summary'!$N$13="OoS","OoS",IF(AND(F89=1,G89=1,NOT(ISTEXT(I89))),4,IF(AND(F89=1,G89=1,ISTEXT(I89)),3,IF(AND(OR(F89=1,G89=1),ISTEXT(I89)),2,1))))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Summary'!$O$13="OoS","OoS",IF(AND(F90=1,G90=1,NOT(ISTEXT(I90))),4,IF(AND(F90=1,G90=1,ISTEXT(I90)),3,IF(AND(OR(F90=1,G90=1),ISTEXT(I90)),2,1))))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Summary'!$P$13="OoS","OoS",IF(AND(F91=1,G91=1,NOT(ISTEXT(I91))),4,IF(AND(F91=1,G91=1,ISTEXT(I91)),3,IF(AND(OR(F91=1,G91=1),ISTEXT(I91)),2,1))))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Summary'!$Q$13="OoS","OoS",IF(AND(F92=1,G92=1,NOT(ISTEXT(I92))),4,IF(AND(F92=1,G92=1,ISTEXT(I92)),3,IF(AND(OR(F92=1,G92=1),ISTEXT(I92)),2,1))))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Summary'!$R$13="OoS","OoS",IF(AND(F93=1,G93=1,NOT(ISTEXT(I93))),4,IF(AND(F93=1,G93=1,ISTEXT(I93)),3,IF(AND(OR(F93=1,G93=1),ISTEXT(I93)),2,1))))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Summary'!$S$13="OoS","OoS",IF(AND(F94=1,G94=1,NOT(ISTEXT(I94))),4,IF(AND(F94=1,G94=1,ISTEXT(I94)),3,IF(AND(OR(F94=1,G94=1),ISTEXT(I94)),2,1))))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Summary'!$T$13="OoS","OoS",IF(AND(F95=1,G95=1,NOT(ISTEXT(I95))),4,IF(AND(F95=1,G95=1,ISTEXT(I95)),3,IF(AND(OR(F95=1,G95=1),ISTEXT(I95)),2,1))))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Summary'!$U$13="OoS","OoS",IF(AND(F96=1,G96=1,NOT(ISTEXT(I96))),4,IF(AND(F96=1,G96=1,ISTEXT(I96)),3,IF(AND(OR(F96=1,G96=1),ISTEXT(I96)),2,1))))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Summary'!$V$13="OoS","OoS",IF(AND(F97=1,G97=1,NOT(ISTEXT(I97))),4,IF(AND(F97=1,G97=1,ISTEXT(I97)),3,IF(AND(OR(F97=1,G97=1),ISTEXT(I97)),2,1))))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Summary'!$W$13="OoS","OoS",IF(AND(F98=1,G98=1,NOT(ISTEXT(I98))),4,IF(AND(F98=1,G98=1,ISTEXT(I98)),3,IF(AND(OR(F98=1,G98=1),ISTEXT(I98)),2,1))))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Summary'!$X$13="OoS","OoS",IF(AND(F99=1,G99=1,NOT(ISTEXT(I99))),4,IF(AND(F99=1,G99=1,ISTEXT(I99)),3,IF(AND(OR(F99=1,G99=1),ISTEXT(I99)),2,1))))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Summary'!$Y$13="OoS","OoS",IF(AND(F100=1,G100=1,NOT(ISTEXT(I100))),4,IF(AND(F100=1,G100=1,ISTEXT(I100)),3,IF(AND(OR(F100=1,G100=1),ISTEXT(I100)),2,1))))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Summary'!$Z$13="OoS","OoS",IF(AND(F101=1,G101=1,NOT(ISTEXT(I101))),4,IF(AND(F101=1,G101=1,ISTEXT(I101)),3,IF(AND(OR(F101=1,G101=1),ISTEXT(I101)),2,1))))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97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Summary'!$G$13="OoS","OoS",IF(AND(F102=1,G102=1,NOT(ISTEXT(I102))),4,IF(AND(F102=1,G102=1,ISTEXT(I102)),3,IF(AND(OR(F102=1,G102=1),ISTEXT(I102)),2,1))))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Summary'!$H$13="OoS","OoS",IF(AND(F103=1,G103=1,NOT(ISTEXT(I103))),4,IF(AND(F103=1,G103=1,ISTEXT(I103)),3,IF(AND(OR(F103=1,G103=1),ISTEXT(I103)),2,1))))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Summary'!$I$13="OoS","OoS",IF(AND(F104=1,G104=1,NOT(ISTEXT(I104))),4,IF(AND(F104=1,G104=1,ISTEXT(I104)),3,IF(AND(OR(F104=1,G104=1),ISTEXT(I104)),2,1))))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Summary'!$J$13="OoS","OoS",IF(AND(F105=1,G105=1,NOT(ISTEXT(I105))),4,IF(AND(F105=1,G105=1,ISTEXT(I105)),3,IF(AND(OR(F105=1,G105=1),ISTEXT(I105)),2,1))))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Summary'!$K$13="OoS","OoS",IF(AND(F106=1,G106=1,NOT(ISTEXT(I106))),4,IF(AND(F106=1,G106=1,ISTEXT(I106)),3,IF(AND(OR(F106=1,G106=1),ISTEXT(I106)),2,1))))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Summary'!$L$13="OoS","OoS",IF(AND(F107=1,G107=1,NOT(ISTEXT(I107))),4,IF(AND(F107=1,G107=1,ISTEXT(I107)),3,IF(AND(OR(F107=1,G107=1),ISTEXT(I107)),2,1))))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Summary'!$M$13="OoS","OoS",IF(AND(F108=1,G108=1,NOT(ISTEXT(I108))),4,IF(AND(F108=1,G108=1,ISTEXT(I108)),3,IF(AND(OR(F108=1,G108=1),ISTEXT(I108)),2,1))))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Summary'!$N$13="OoS","OoS",IF(AND(F109=1,G109=1,NOT(ISTEXT(I109))),4,IF(AND(F109=1,G109=1,ISTEXT(I109)),3,IF(AND(OR(F109=1,G109=1),ISTEXT(I109)),2,1))))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Summary'!$O$13="OoS","OoS",IF(AND(F110=1,G110=1,NOT(ISTEXT(I110))),4,IF(AND(F110=1,G110=1,ISTEXT(I110)),3,IF(AND(OR(F110=1,G110=1),ISTEXT(I110)),2,1))))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Summary'!$P$13="OoS","OoS",IF(AND(F111=1,G111=1,NOT(ISTEXT(I111))),4,IF(AND(F111=1,G111=1,ISTEXT(I111)),3,IF(AND(OR(F111=1,G111=1),ISTEXT(I111)),2,1))))</f>
        <v>OoS</v>
      </c>
      <c r="E111" s="57" t="b">
        <f t="shared" ref="E111:E121"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Summary'!$Q$13="OoS","OoS",IF(AND(F112=1,G112=1,NOT(ISTEXT(I112))),4,IF(AND(F112=1,G112=1,ISTEXT(I112)),3,IF(AND(OR(F112=1,G112=1),ISTEXT(I112)),2,1))))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Summary'!$R$13="OoS","OoS",IF(AND(F113=1,G113=1,NOT(ISTEXT(I113))),4,IF(AND(F113=1,G113=1,ISTEXT(I113)),3,IF(AND(OR(F113=1,G113=1),ISTEXT(I113)),2,1))))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Summary'!$S$13="OoS","OoS",IF(AND(F114=1,G114=1,NOT(ISTEXT(I114))),4,IF(AND(F114=1,G114=1,ISTEXT(I114)),3,IF(AND(OR(F114=1,G114=1),ISTEXT(I114)),2,1))))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Summary'!$T$13="OoS","OoS",IF(AND(F115=1,G115=1,NOT(ISTEXT(I115))),4,IF(AND(F115=1,G115=1,ISTEXT(I115)),3,IF(AND(OR(F115=1,G115=1),ISTEXT(I115)),2,1))))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Summary'!$U$13="OoS","OoS",IF(AND(F116=1,G116=1,NOT(ISTEXT(I116))),4,IF(AND(F116=1,G116=1,ISTEXT(I116)),3,IF(AND(OR(F116=1,G116=1),ISTEXT(I116)),2,1))))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Summary'!$V$13="OoS","OoS",IF(AND(F117=1,G117=1,NOT(ISTEXT(I117))),4,IF(AND(F117=1,G117=1,ISTEXT(I117)),3,IF(AND(OR(F117=1,G117=1),ISTEXT(I117)),2,1))))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Summary'!$W$13="OoS","OoS",IF(AND(F118=1,G118=1,NOT(ISTEXT(I118))),4,IF(AND(F118=1,G118=1,ISTEXT(I118)),3,IF(AND(OR(F118=1,G118=1),ISTEXT(I118)),2,1))))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Summary'!$X$13="OoS","OoS",IF(AND(F119=1,G119=1,NOT(ISTEXT(I119))),4,IF(AND(F119=1,G119=1,ISTEXT(I119)),3,IF(AND(OR(F119=1,G119=1),ISTEXT(I119)),2,1))))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Summary'!$Y$13="OoS","OoS",IF(AND(F120=1,G120=1,NOT(ISTEXT(I120))),4,IF(AND(F120=1,G120=1,ISTEXT(I120)),3,IF(AND(OR(F120=1,G120=1),ISTEXT(I120)),2,1))))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Summary'!$Z$13="OoS","OoS",IF(AND(F121=1,G121=1,NOT(ISTEXT(I121))),4,IF(AND(F121=1,G121=1,ISTEXT(I121)),3,IF(AND(OR(F121=1,G121=1),ISTEXT(I121)),2,1))))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5"/>
    </row>
    <row r="122" spans="1:17" ht="13" hidden="1" thickBot="1" x14ac:dyDescent="0.3"/>
    <row r="123" spans="1:17" hidden="1" x14ac:dyDescent="0.25"/>
    <row r="124" spans="1:17" hidden="1" x14ac:dyDescent="0.25"/>
    <row r="125" spans="1:17" hidden="1" x14ac:dyDescent="0.25"/>
    <row r="126" spans="1:17" hidden="1" x14ac:dyDescent="0.25"/>
    <row r="127" spans="1:17" hidden="1" x14ac:dyDescent="0.25"/>
    <row r="128" spans="1:17"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 xr:uid="{3802716D-0CDD-4650-8DD9-1EA29EA202B8}"/>
  <mergeCells count="15">
    <mergeCell ref="Q2:Q21"/>
    <mergeCell ref="A2:A21"/>
    <mergeCell ref="Q82:Q121"/>
    <mergeCell ref="Q22:Q81"/>
    <mergeCell ref="A22:A41"/>
    <mergeCell ref="A42:A61"/>
    <mergeCell ref="A62:A81"/>
    <mergeCell ref="A82:A101"/>
    <mergeCell ref="A102:A121"/>
    <mergeCell ref="O2:O21"/>
    <mergeCell ref="O22:O41"/>
    <mergeCell ref="O42:O61"/>
    <mergeCell ref="O62:O81"/>
    <mergeCell ref="O82:O101"/>
    <mergeCell ref="O102:O121"/>
  </mergeCells>
  <conditionalFormatting sqref="Q2 Q22 Q82">
    <cfRule type="cellIs" dxfId="998" priority="231" stopIfTrue="1" operator="equal">
      <formula>"S"</formula>
    </cfRule>
    <cfRule type="cellIs" dxfId="997" priority="232" stopIfTrue="1" operator="equal">
      <formula>"NR"</formula>
    </cfRule>
    <cfRule type="cellIs" dxfId="996" priority="233" stopIfTrue="1" operator="equal">
      <formula>"U"</formula>
    </cfRule>
  </conditionalFormatting>
  <conditionalFormatting sqref="D2:E121">
    <cfRule type="cellIs" dxfId="995" priority="36" stopIfTrue="1" operator="equal">
      <formula>"L"</formula>
    </cfRule>
    <cfRule type="cellIs" dxfId="994" priority="37" stopIfTrue="1" operator="equal">
      <formula>"M"</formula>
    </cfRule>
    <cfRule type="cellIs" dxfId="993" priority="38" stopIfTrue="1" operator="equal">
      <formula>"H"</formula>
    </cfRule>
  </conditionalFormatting>
  <conditionalFormatting sqref="C2:C121">
    <cfRule type="expression" dxfId="992" priority="8" stopIfTrue="1">
      <formula>D2=4</formula>
    </cfRule>
    <cfRule type="expression" dxfId="991" priority="9" stopIfTrue="1">
      <formula>D2=3</formula>
    </cfRule>
    <cfRule type="expression" dxfId="990" priority="10" stopIfTrue="1">
      <formula>OR(D2=1,D2=2)</formula>
    </cfRule>
  </conditionalFormatting>
  <conditionalFormatting sqref="C2:C121">
    <cfRule type="cellIs" dxfId="989" priority="6" stopIfTrue="1" operator="equal">
      <formula>"NC"</formula>
    </cfRule>
    <cfRule type="cellIs" dxfId="988" priority="7" stopIfTrue="1" operator="equal">
      <formula>"NY"</formula>
    </cfRule>
  </conditionalFormatting>
  <conditionalFormatting sqref="O2 O22 O42 O62 O82 O102">
    <cfRule type="expression" dxfId="987" priority="1" stopIfTrue="1">
      <formula>OR(O2="L",O2="FM")</formula>
    </cfRule>
    <cfRule type="expression" dxfId="986" priority="2" stopIfTrue="1">
      <formula>OR(O2="M",O2="LM")</formula>
    </cfRule>
    <cfRule type="expression" dxfId="985" priority="3" stopIfTrue="1">
      <formula>OR(O2="H",O2="PM",O2="NM",O2="DM")</formula>
    </cfRule>
    <cfRule type="expression" dxfId="984" priority="4" stopIfTrue="1">
      <formula>OR(O2="NC")</formula>
    </cfRule>
    <cfRule type="expression" dxfId="983" priority="5" stopIfTrue="1">
      <formula>OR(O2="NY")</formula>
    </cfRule>
  </conditionalFormatting>
  <dataValidations count="2">
    <dataValidation type="whole" operator="greaterThanOrEqual" allowBlank="1" showInputMessage="1" showErrorMessage="1" error="Only numeric entries allowed" sqref="J2:J121 H2:H121" xr:uid="{5D470D49-2594-4D0D-B180-6AF01ECB1BBC}">
      <formula1>0</formula1>
    </dataValidation>
    <dataValidation type="list" allowBlank="1" showInputMessage="1" showErrorMessage="1" sqref="F2:G121" xr:uid="{330E7650-F236-47EC-B0A8-FA2E48702744}">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F6BBB9B0-1233-4C6C-9B53-08F36BB14F73}">
          <x14:formula1>
            <xm:f>'Organizational Unit Summary'!$AL$22:$AL$24</xm:f>
          </x14:formula1>
          <xm:sqref>Q2 Q22 Q82</xm:sqref>
        </x14:dataValidation>
        <x14:dataValidation type="list" allowBlank="1" showInputMessage="1" showErrorMessage="1" xr:uid="{34EFE084-1373-4FF7-8D17-5A6DE348EA5F}">
          <x14:formula1>
            <xm:f>IF('Organizational Unit Summary'!$B$24="Evaluation", Eval_Char, Benchmark_Char)</xm:f>
          </x14:formula1>
          <xm:sqref>O2 O22 O42 O62 O82 O102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tabColor rgb="FF0070C0"/>
  </sheetPr>
  <dimension ref="A1:R4503"/>
  <sheetViews>
    <sheetView zoomScale="80" zoomScaleNormal="80" zoomScalePageLayoutView="90" workbookViewId="0">
      <pane ySplit="1" topLeftCell="A2" activePane="bottomLeft" state="frozen"/>
      <selection pane="bottomLeft"/>
    </sheetView>
  </sheetViews>
  <sheetFormatPr defaultColWidth="8.81640625" defaultRowHeight="13" x14ac:dyDescent="0.25"/>
  <cols>
    <col min="1" max="1" width="8.81640625" style="56" customWidth="1"/>
    <col min="2" max="2" width="12.81640625" style="56" customWidth="1"/>
    <col min="3" max="3" width="18.54296875" style="56" customWidth="1"/>
    <col min="4" max="4" width="7.1796875" style="52" customWidth="1"/>
    <col min="5" max="5" width="7.81640625" style="56" hidden="1" customWidth="1"/>
    <col min="6" max="6" width="6.81640625" style="56" hidden="1" customWidth="1"/>
    <col min="7" max="7" width="7.1796875" style="56" customWidth="1"/>
    <col min="8" max="8" width="6.81640625" style="56" customWidth="1"/>
    <col min="9" max="9" width="8.81640625" style="56" customWidth="1"/>
    <col min="10" max="10" width="40.81640625" style="56" customWidth="1"/>
    <col min="11" max="14" width="15.54296875" style="56" customWidth="1"/>
    <col min="15" max="15" width="40.81640625" style="56" customWidth="1"/>
    <col min="16" max="16" width="8.1796875" style="73" customWidth="1"/>
    <col min="17" max="17" width="26.1796875" style="56" customWidth="1"/>
    <col min="18" max="18" width="12.81640625" style="61" customWidth="1"/>
    <col min="19" max="16384" width="8.81640625" style="56"/>
  </cols>
  <sheetData>
    <row r="1" spans="1:18" s="98" customFormat="1" ht="38" thickBot="1" x14ac:dyDescent="0.3">
      <c r="A1" s="178" t="s">
        <v>59</v>
      </c>
      <c r="B1" s="178" t="s">
        <v>370</v>
      </c>
      <c r="C1" s="178" t="s">
        <v>60</v>
      </c>
      <c r="D1" s="178" t="s">
        <v>332</v>
      </c>
      <c r="E1" s="178" t="s">
        <v>61</v>
      </c>
      <c r="F1" s="178" t="s">
        <v>62</v>
      </c>
      <c r="G1" s="178" t="s">
        <v>63</v>
      </c>
      <c r="H1" s="178" t="s">
        <v>64</v>
      </c>
      <c r="I1" s="178" t="s">
        <v>65</v>
      </c>
      <c r="J1" s="178" t="s">
        <v>497</v>
      </c>
      <c r="K1" s="178" t="s">
        <v>66</v>
      </c>
      <c r="L1" s="178" t="s">
        <v>323</v>
      </c>
      <c r="M1" s="178" t="s">
        <v>624</v>
      </c>
      <c r="N1" s="178" t="s">
        <v>68</v>
      </c>
      <c r="O1" s="178" t="s">
        <v>496</v>
      </c>
      <c r="P1" s="179" t="s">
        <v>69</v>
      </c>
      <c r="Q1" s="178" t="s">
        <v>484</v>
      </c>
      <c r="R1" s="263" t="s">
        <v>325</v>
      </c>
    </row>
    <row r="2" spans="1:18" ht="13.5" customHeight="1" x14ac:dyDescent="0.25">
      <c r="A2" s="378" t="s">
        <v>299</v>
      </c>
      <c r="B2" s="378" t="str">
        <f>IF(ISTEXT(Processes!$B$3),Processes!$B$3,"")</f>
        <v>Process 1</v>
      </c>
      <c r="C2" s="54" t="str">
        <f>IF(ISTEXT('Organizational Unit Summary'!$B$40),'Organizational Unit Summary'!$B$40,"")</f>
        <v>P-1</v>
      </c>
      <c r="D2" s="51" t="str">
        <f>IF('Organizational Unit Summary'!$B$24="Benchmark or Sustainment",IF(E2="OoS","OoS",IF(E2=1,"DM",IF(E2=2,"PM",IF(E2=3,"LM",IF(E2=4,"FM"))))),IF(E2="OoS","OoS",IF(E2&lt;=2,"H",IF(E2=3,"M",IF(E2=4,"L")))))</f>
        <v>DM</v>
      </c>
      <c r="E2" s="58">
        <f>IF(OR(Processes!$C$54=TRUE,Processes!D$54=TRUE),IF(AND(G2=1,H2=1,NOT(ISTEXT(J2))),4,IF(AND(G2=1,H2=1,ISTEXT(J2)),3,IF(AND(OR(G2=1,H2=1),ISTEXT(J2)),2,1))),"OoS")</f>
        <v>1</v>
      </c>
      <c r="F2" s="57"/>
      <c r="G2" s="59"/>
      <c r="H2" s="59"/>
      <c r="I2" s="59"/>
      <c r="J2" s="59"/>
      <c r="K2" s="59"/>
      <c r="L2" s="59"/>
      <c r="M2" s="59"/>
      <c r="N2" s="59"/>
      <c r="O2" s="63"/>
      <c r="P2" s="369"/>
      <c r="Q2" s="264"/>
      <c r="R2" s="379"/>
    </row>
    <row r="3" spans="1:18" s="60" customFormat="1" x14ac:dyDescent="0.25">
      <c r="A3" s="378"/>
      <c r="B3" s="378"/>
      <c r="C3" s="54" t="str">
        <f>IF(ISTEXT('Organizational Unit Summary'!$B$41),'Organizational Unit Summary'!$B$41,"")</f>
        <v>P-2</v>
      </c>
      <c r="D3" s="51" t="str">
        <f>IF('Organizational Unit Summary'!$B$24="Benchmark or Sustainment",IF(E3="OoS","OoS",IF(E3=1,"DM",IF(E3=2,"PM",IF(E3=3,"LM",IF(E3=4,"FM"))))),IF(E3="OoS","OoS",IF(E3&lt;=2,"H",IF(E3=3,"M",IF(E3=4,"L")))))</f>
        <v>DM</v>
      </c>
      <c r="E3" s="58">
        <f>IF(OR(Processes!$C$54=TRUE,Processes!E$54=TRUE),IF(AND(G3=1,H3=1,NOT(ISTEXT(J3))),4,IF(AND(G3=1,H3=1,ISTEXT(J3)),3,IF(AND(OR(G3=1,H3=1),ISTEXT(J3)),2,1))),"OoS")</f>
        <v>1</v>
      </c>
      <c r="F3" s="57"/>
      <c r="G3" s="59"/>
      <c r="H3" s="59"/>
      <c r="I3" s="59"/>
      <c r="J3" s="59"/>
      <c r="K3" s="59"/>
      <c r="L3" s="59"/>
      <c r="M3" s="59"/>
      <c r="N3" s="59"/>
      <c r="O3" s="63"/>
      <c r="P3" s="370"/>
      <c r="Q3" s="264"/>
      <c r="R3" s="380"/>
    </row>
    <row r="4" spans="1:18" x14ac:dyDescent="0.25">
      <c r="A4" s="378"/>
      <c r="B4" s="378"/>
      <c r="C4" s="54" t="str">
        <f>IF(ISTEXT('Organizational Unit Summary'!$B$42),'Organizational Unit Summary'!$B$42,"")</f>
        <v>P-3</v>
      </c>
      <c r="D4" s="51" t="str">
        <f>IF('Organizational Unit Summary'!$B$24="Benchmark or Sustainment",IF(E4="OoS","OoS",IF(E4=1,"DM",IF(E4=2,"PM",IF(E4=3,"LM",IF(E4=4,"FM"))))),IF(E4="OoS","OoS",IF(E4&lt;=2,"H",IF(E4=3,"M",IF(E4=4,"L")))))</f>
        <v>DM</v>
      </c>
      <c r="E4" s="58">
        <f>IF(OR(Processes!$C$54=TRUE,Processes!F$54=TRUE),IF(AND(G4=1,H4=1,NOT(ISTEXT(J4))),4,IF(AND(G4=1,H4=1,ISTEXT(J4)),3,IF(AND(OR(G4=1,H4=1),ISTEXT(J4)),2,1))),"OoS")</f>
        <v>1</v>
      </c>
      <c r="F4" s="57"/>
      <c r="G4" s="59"/>
      <c r="H4" s="59"/>
      <c r="I4" s="59"/>
      <c r="J4" s="59"/>
      <c r="K4" s="59"/>
      <c r="L4" s="59"/>
      <c r="M4" s="59"/>
      <c r="N4" s="59"/>
      <c r="O4" s="63"/>
      <c r="P4" s="370"/>
      <c r="Q4" s="264"/>
      <c r="R4" s="380"/>
    </row>
    <row r="5" spans="1:18" x14ac:dyDescent="0.25">
      <c r="A5" s="378"/>
      <c r="B5" s="378"/>
      <c r="C5" s="54" t="str">
        <f>IF(ISTEXT('Organizational Unit Summary'!$B$43),'Organizational Unit Summary'!$B$43,"")</f>
        <v>P-4</v>
      </c>
      <c r="D5" s="51" t="str">
        <f>IF('Organizational Unit Summary'!$B$24="Benchmark or Sustainment",IF(E5="OoS","OoS",IF(E5=1,"DM",IF(E5=2,"PM",IF(E5=3,"LM",IF(E5=4,"FM"))))),IF(E5="OoS","OoS",IF(E5&lt;=2,"H",IF(E5=3,"M",IF(E5=4,"L")))))</f>
        <v>DM</v>
      </c>
      <c r="E5" s="58">
        <f>IF(OR(Processes!$C$54=TRUE,Processes!G$54=TRUE),IF(AND(G5=1,H5=1,NOT(ISTEXT(J5))),4,IF(AND(G5=1,H5=1,ISTEXT(J5)),3,IF(AND(OR(G5=1,H5=1),ISTEXT(J5)),2,1))),"OoS")</f>
        <v>1</v>
      </c>
      <c r="F5" s="57"/>
      <c r="G5" s="59"/>
      <c r="H5" s="59"/>
      <c r="I5" s="59"/>
      <c r="J5" s="59"/>
      <c r="K5" s="59"/>
      <c r="L5" s="59"/>
      <c r="M5" s="59"/>
      <c r="N5" s="59"/>
      <c r="O5" s="63"/>
      <c r="P5" s="370"/>
      <c r="Q5" s="264"/>
      <c r="R5" s="380"/>
    </row>
    <row r="6" spans="1:18" x14ac:dyDescent="0.25">
      <c r="A6" s="378"/>
      <c r="B6" s="378"/>
      <c r="C6" s="54" t="str">
        <f>IF(ISTEXT('Organizational Unit Summary'!$B$44),'Organizational Unit Summary'!$B$44,"")</f>
        <v>P-5</v>
      </c>
      <c r="D6" s="51" t="str">
        <f>IF('Organizational Unit Summary'!$B$24="Benchmark or Sustainment",IF(E6="OoS","OoS",IF(E6=1,"DM",IF(E6=2,"PM",IF(E6=3,"LM",IF(E6=4,"FM"))))),IF(E6="OoS","OoS",IF(E6&lt;=2,"H",IF(E6=3,"M",IF(E6=4,"L")))))</f>
        <v>DM</v>
      </c>
      <c r="E6" s="58">
        <f>IF(OR(Processes!$C$54=TRUE,Processes!H$54=TRUE),IF(AND(G6=1,H6=1,NOT(ISTEXT(J6))),4,IF(AND(G6=1,H6=1,ISTEXT(J6)),3,IF(AND(OR(G6=1,H6=1),ISTEXT(J6)),2,1))),"OoS")</f>
        <v>1</v>
      </c>
      <c r="F6" s="57"/>
      <c r="G6" s="59"/>
      <c r="H6" s="59"/>
      <c r="I6" s="59"/>
      <c r="J6" s="59"/>
      <c r="K6" s="59"/>
      <c r="L6" s="59"/>
      <c r="M6" s="59"/>
      <c r="N6" s="59"/>
      <c r="O6" s="63"/>
      <c r="P6" s="370"/>
      <c r="Q6" s="264"/>
      <c r="R6" s="380"/>
    </row>
    <row r="7" spans="1:18" x14ac:dyDescent="0.25">
      <c r="A7" s="378"/>
      <c r="B7" s="378"/>
      <c r="C7" s="54" t="str">
        <f>IF(ISTEXT('Organizational Unit Summary'!$B$45),'Organizational Unit Summary'!$B$45,"")</f>
        <v>P-6</v>
      </c>
      <c r="D7" s="51" t="str">
        <f>IF('Organizational Unit Summary'!$B$24="Benchmark or Sustainment",IF(E7="OoS","OoS",IF(E7=1,"DM",IF(E7=2,"PM",IF(E7=3,"LM",IF(E7=4,"FM"))))),IF(E7="OoS","OoS",IF(E7&lt;=2,"H",IF(E7=3,"M",IF(E7=4,"L")))))</f>
        <v>DM</v>
      </c>
      <c r="E7" s="58">
        <f>IF(OR(Processes!$C$54=TRUE,Processes!I$54=TRUE),IF(AND(G7=1,H7=1,NOT(ISTEXT(J7))),4,IF(AND(G7=1,H7=1,ISTEXT(J7)),3,IF(AND(OR(G7=1,H7=1),ISTEXT(J7)),2,1))),"OoS")</f>
        <v>1</v>
      </c>
      <c r="F7" s="57"/>
      <c r="G7" s="59"/>
      <c r="H7" s="59"/>
      <c r="I7" s="59"/>
      <c r="J7" s="59"/>
      <c r="K7" s="59"/>
      <c r="L7" s="59"/>
      <c r="M7" s="59"/>
      <c r="N7" s="59"/>
      <c r="O7" s="63"/>
      <c r="P7" s="370"/>
      <c r="Q7" s="264"/>
      <c r="R7" s="380"/>
    </row>
    <row r="8" spans="1:18" x14ac:dyDescent="0.25">
      <c r="A8" s="378"/>
      <c r="B8" s="378"/>
      <c r="C8" s="54" t="str">
        <f>IF(ISTEXT('Organizational Unit Summary'!$B$46),'Organizational Unit Summary'!$B$46,"")</f>
        <v>P-7</v>
      </c>
      <c r="D8" s="51" t="str">
        <f>IF('Organizational Unit Summary'!$B$24="Benchmark or Sustainment",IF(E8="OoS","OoS",IF(E8=1,"DM",IF(E8=2,"PM",IF(E8=3,"LM",IF(E8=4,"FM"))))),IF(E8="OoS","OoS",IF(E8&lt;=2,"H",IF(E8=3,"M",IF(E8=4,"L")))))</f>
        <v>DM</v>
      </c>
      <c r="E8" s="58">
        <f>IF(OR(Processes!$C$54=TRUE,Processes!J$54=TRUE),IF(AND(G8=1,H8=1,NOT(ISTEXT(J8))),4,IF(AND(G8=1,H8=1,ISTEXT(J8)),3,IF(AND(OR(G8=1,H8=1),ISTEXT(J8)),2,1))),"OoS")</f>
        <v>1</v>
      </c>
      <c r="F8" s="57"/>
      <c r="G8" s="59"/>
      <c r="H8" s="59"/>
      <c r="I8" s="59"/>
      <c r="J8" s="59"/>
      <c r="K8" s="59"/>
      <c r="L8" s="59"/>
      <c r="M8" s="59"/>
      <c r="N8" s="59"/>
      <c r="O8" s="63"/>
      <c r="P8" s="370"/>
      <c r="Q8" s="264"/>
      <c r="R8" s="380"/>
    </row>
    <row r="9" spans="1:18" x14ac:dyDescent="0.25">
      <c r="A9" s="378"/>
      <c r="B9" s="378"/>
      <c r="C9" s="54" t="str">
        <f>IF(ISTEXT('Organizational Unit Summary'!$B$47),'Organizational Unit Summary'!$B$47,"")</f>
        <v>P-8</v>
      </c>
      <c r="D9" s="51" t="str">
        <f>IF('Organizational Unit Summary'!$B$24="Benchmark or Sustainment",IF(E9="OoS","OoS",IF(E9=1,"DM",IF(E9=2,"PM",IF(E9=3,"LM",IF(E9=4,"FM"))))),IF(E9="OoS","OoS",IF(E9&lt;=2,"H",IF(E9=3,"M",IF(E9=4,"L")))))</f>
        <v>DM</v>
      </c>
      <c r="E9" s="58">
        <f>IF(OR(Processes!$C$54=TRUE,Processes!K$54=TRUE),IF(AND(G9=1,H9=1,NOT(ISTEXT(J9))),4,IF(AND(G9=1,H9=1,ISTEXT(J9)),3,IF(AND(OR(G9=1,H9=1),ISTEXT(J9)),2,1))),"OoS")</f>
        <v>1</v>
      </c>
      <c r="F9" s="57"/>
      <c r="G9" s="59"/>
      <c r="H9" s="59"/>
      <c r="I9" s="59"/>
      <c r="J9" s="59"/>
      <c r="K9" s="59"/>
      <c r="L9" s="59"/>
      <c r="M9" s="59"/>
      <c r="N9" s="59"/>
      <c r="O9" s="63"/>
      <c r="P9" s="370"/>
      <c r="Q9" s="264"/>
      <c r="R9" s="380"/>
    </row>
    <row r="10" spans="1:18" x14ac:dyDescent="0.25">
      <c r="A10" s="378"/>
      <c r="B10" s="378"/>
      <c r="C10" s="54" t="str">
        <f>IF(ISTEXT('Organizational Unit Summary'!$B$48),'Organizational Unit Summary'!$B$48,"")</f>
        <v>P-9</v>
      </c>
      <c r="D10" s="51" t="str">
        <f>IF('Organizational Unit Summary'!$B$24="Benchmark or Sustainment",IF(E10="OoS","OoS",IF(E10=1,"DM",IF(E10=2,"PM",IF(E10=3,"LM",IF(E10=4,"FM"))))),IF(E10="OoS","OoS",IF(E10&lt;=2,"H",IF(E10=3,"M",IF(E10=4,"L")))))</f>
        <v>DM</v>
      </c>
      <c r="E10" s="58">
        <f>IF(OR(Processes!$C$54=TRUE,Processes!L$54=TRUE),IF(AND(G10=1,H10=1,NOT(ISTEXT(J10))),4,IF(AND(G10=1,H10=1,ISTEXT(J10)),3,IF(AND(OR(G10=1,H10=1),ISTEXT(J10)),2,1))),"OoS")</f>
        <v>1</v>
      </c>
      <c r="F10" s="57"/>
      <c r="G10" s="59"/>
      <c r="H10" s="59"/>
      <c r="I10" s="59"/>
      <c r="J10" s="59"/>
      <c r="K10" s="59"/>
      <c r="L10" s="59"/>
      <c r="M10" s="59"/>
      <c r="N10" s="59"/>
      <c r="O10" s="63"/>
      <c r="P10" s="370"/>
      <c r="Q10" s="264"/>
      <c r="R10" s="380"/>
    </row>
    <row r="11" spans="1:18" x14ac:dyDescent="0.25">
      <c r="A11" s="378"/>
      <c r="B11" s="378"/>
      <c r="C11" s="54" t="str">
        <f>IF(ISTEXT('Organizational Unit Summary'!$B$49),'Organizational Unit Summary'!$B$49,"")</f>
        <v>P-10</v>
      </c>
      <c r="D11" s="51" t="str">
        <f>IF('Organizational Unit Summary'!$B$24="Benchmark or Sustainment",IF(E11="OoS","OoS",IF(E11=1,"DM",IF(E11=2,"PM",IF(E11=3,"LM",IF(E11=4,"FM"))))),IF(E11="OoS","OoS",IF(E11&lt;=2,"H",IF(E11=3,"M",IF(E11=4,"L")))))</f>
        <v>DM</v>
      </c>
      <c r="E11" s="58">
        <f>IF(OR(Processes!$C$54=TRUE,Processes!M$54=TRUE),IF(AND(G11=1,H11=1,NOT(ISTEXT(J11))),4,IF(AND(G11=1,H11=1,ISTEXT(J11)),3,IF(AND(OR(G11=1,H11=1),ISTEXT(J11)),2,1))),"OoS")</f>
        <v>1</v>
      </c>
      <c r="F11" s="57"/>
      <c r="G11" s="59"/>
      <c r="H11" s="59"/>
      <c r="I11" s="59"/>
      <c r="J11" s="59"/>
      <c r="K11" s="71"/>
      <c r="L11" s="59"/>
      <c r="M11" s="59"/>
      <c r="N11" s="59"/>
      <c r="O11" s="63"/>
      <c r="P11" s="370"/>
      <c r="Q11" s="264"/>
      <c r="R11" s="380"/>
    </row>
    <row r="12" spans="1:18" ht="13.5" customHeight="1" x14ac:dyDescent="0.25">
      <c r="A12" s="378"/>
      <c r="B12" s="378"/>
      <c r="C12" s="54" t="str">
        <f>IF(ISTEXT('Organizational Unit Summary'!$B$50),'Organizational Unit Summary'!$B$50,"")</f>
        <v>P-11</v>
      </c>
      <c r="D12" s="51" t="str">
        <f>IF('Organizational Unit Summary'!$B$24="Benchmark or Sustainment",IF(E12="OoS","OoS",IF(E12=1,"DM",IF(E12=2,"PM",IF(E12=3,"LM",IF(E12=4,"FM"))))),IF(E12="OoS","OoS",IF(E12&lt;=2,"H",IF(E12=3,"M",IF(E12=4,"L")))))</f>
        <v>DM</v>
      </c>
      <c r="E12" s="58">
        <f>IF(OR(Processes!$C$54=TRUE,Processes!N$54=TRUE),IF(AND(G12=1,H12=1,NOT(ISTEXT(J12))),4,IF(AND(G12=1,H12=1,ISTEXT(J12)),3,IF(AND(OR(G12=1,H12=1),ISTEXT(J12)),2,1))),"OoS")</f>
        <v>1</v>
      </c>
      <c r="F12" s="57"/>
      <c r="G12" s="59"/>
      <c r="H12" s="59"/>
      <c r="I12" s="59"/>
      <c r="J12" s="59"/>
      <c r="K12" s="59"/>
      <c r="L12" s="59"/>
      <c r="M12" s="59"/>
      <c r="N12" s="59"/>
      <c r="O12" s="63"/>
      <c r="P12" s="370"/>
      <c r="Q12" s="264"/>
      <c r="R12" s="380"/>
    </row>
    <row r="13" spans="1:18" s="60" customFormat="1" x14ac:dyDescent="0.25">
      <c r="A13" s="378"/>
      <c r="B13" s="378"/>
      <c r="C13" s="54" t="str">
        <f>IF(ISTEXT('Organizational Unit Summary'!$B$51),'Organizational Unit Summary'!$B$51,"")</f>
        <v>P-12</v>
      </c>
      <c r="D13" s="51" t="str">
        <f>IF('Organizational Unit Summary'!$B$24="Benchmark or Sustainment",IF(E13="OoS","OoS",IF(E13=1,"DM",IF(E13=2,"PM",IF(E13=3,"LM",IF(E13=4,"FM"))))),IF(E13="OoS","OoS",IF(E13&lt;=2,"H",IF(E13=3,"M",IF(E13=4,"L")))))</f>
        <v>DM</v>
      </c>
      <c r="E13" s="58">
        <f>IF(OR(Processes!$C$54=TRUE,Processes!O$54=TRUE),IF(AND(G13=1,H13=1,NOT(ISTEXT(J13))),4,IF(AND(G13=1,H13=1,ISTEXT(J13)),3,IF(AND(OR(G13=1,H13=1),ISTEXT(J13)),2,1))),"OoS")</f>
        <v>1</v>
      </c>
      <c r="F13" s="57"/>
      <c r="G13" s="59"/>
      <c r="H13" s="59"/>
      <c r="I13" s="59"/>
      <c r="J13" s="59"/>
      <c r="K13" s="59"/>
      <c r="L13" s="59"/>
      <c r="M13" s="59"/>
      <c r="N13" s="59"/>
      <c r="O13" s="63"/>
      <c r="P13" s="370"/>
      <c r="Q13" s="264"/>
      <c r="R13" s="380"/>
    </row>
    <row r="14" spans="1:18" x14ac:dyDescent="0.25">
      <c r="A14" s="378"/>
      <c r="B14" s="378"/>
      <c r="C14" s="54" t="str">
        <f>IF(ISTEXT('Organizational Unit Summary'!$B$52),'Organizational Unit Summary'!$B$52,"")</f>
        <v>P-13</v>
      </c>
      <c r="D14" s="51" t="str">
        <f>IF('Organizational Unit Summary'!$B$24="Benchmark or Sustainment",IF(E14="OoS","OoS",IF(E14=1,"DM",IF(E14=2,"PM",IF(E14=3,"LM",IF(E14=4,"FM"))))),IF(E14="OoS","OoS",IF(E14&lt;=2,"H",IF(E14=3,"M",IF(E14=4,"L")))))</f>
        <v>DM</v>
      </c>
      <c r="E14" s="58">
        <f>IF(OR(Processes!$C$54=TRUE,Processes!P$54=TRUE),IF(AND(G14=1,H14=1,NOT(ISTEXT(J14))),4,IF(AND(G14=1,H14=1,ISTEXT(J14)),3,IF(AND(OR(G14=1,H14=1),ISTEXT(J14)),2,1))),"OoS")</f>
        <v>1</v>
      </c>
      <c r="F14" s="57"/>
      <c r="G14" s="59"/>
      <c r="H14" s="59"/>
      <c r="I14" s="59"/>
      <c r="J14" s="59"/>
      <c r="K14" s="59"/>
      <c r="L14" s="59"/>
      <c r="M14" s="59"/>
      <c r="N14" s="59"/>
      <c r="O14" s="63"/>
      <c r="P14" s="370"/>
      <c r="Q14" s="264"/>
      <c r="R14" s="380"/>
    </row>
    <row r="15" spans="1:18" x14ac:dyDescent="0.25">
      <c r="A15" s="378"/>
      <c r="B15" s="378"/>
      <c r="C15" s="54" t="str">
        <f>IF(ISTEXT('Organizational Unit Summary'!$B$53),'Organizational Unit Summary'!$B$53,"")</f>
        <v>P-14</v>
      </c>
      <c r="D15" s="51" t="str">
        <f>IF('Organizational Unit Summary'!$B$24="Benchmark or Sustainment",IF(E15="OoS","OoS",IF(E15=1,"DM",IF(E15=2,"PM",IF(E15=3,"LM",IF(E15=4,"FM"))))),IF(E15="OoS","OoS",IF(E15&lt;=2,"H",IF(E15=3,"M",IF(E15=4,"L")))))</f>
        <v>DM</v>
      </c>
      <c r="E15" s="58">
        <f>IF(OR(Processes!$C$54=TRUE,Processes!Q$54=TRUE),IF(AND(G15=1,H15=1,NOT(ISTEXT(J15))),4,IF(AND(G15=1,H15=1,ISTEXT(J15)),3,IF(AND(OR(G15=1,H15=1),ISTEXT(J15)),2,1))),"OoS")</f>
        <v>1</v>
      </c>
      <c r="F15" s="57"/>
      <c r="G15" s="59"/>
      <c r="H15" s="59"/>
      <c r="I15" s="59"/>
      <c r="J15" s="59"/>
      <c r="K15" s="59"/>
      <c r="L15" s="59"/>
      <c r="M15" s="59"/>
      <c r="N15" s="59"/>
      <c r="O15" s="63"/>
      <c r="P15" s="370"/>
      <c r="Q15" s="264"/>
      <c r="R15" s="380"/>
    </row>
    <row r="16" spans="1:18" x14ac:dyDescent="0.25">
      <c r="A16" s="378"/>
      <c r="B16" s="378"/>
      <c r="C16" s="54" t="str">
        <f>IF(ISTEXT('Organizational Unit Summary'!$B$54),'Organizational Unit Summary'!$B$54,"")</f>
        <v>P-15</v>
      </c>
      <c r="D16" s="51" t="str">
        <f>IF('Organizational Unit Summary'!$B$24="Benchmark or Sustainment",IF(E16="OoS","OoS",IF(E16=1,"DM",IF(E16=2,"PM",IF(E16=3,"LM",IF(E16=4,"FM"))))),IF(E16="OoS","OoS",IF(E16&lt;=2,"H",IF(E16=3,"M",IF(E16=4,"L")))))</f>
        <v>DM</v>
      </c>
      <c r="E16" s="58">
        <f>IF(OR(Processes!$C$54=TRUE,Processes!R$54=TRUE),IF(AND(G16=1,H16=1,NOT(ISTEXT(J16))),4,IF(AND(G16=1,H16=1,ISTEXT(J16)),3,IF(AND(OR(G16=1,H16=1),ISTEXT(J16)),2,1))),"OoS")</f>
        <v>1</v>
      </c>
      <c r="F16" s="57"/>
      <c r="G16" s="59"/>
      <c r="H16" s="59"/>
      <c r="I16" s="59"/>
      <c r="J16" s="59"/>
      <c r="K16" s="59"/>
      <c r="L16" s="59"/>
      <c r="M16" s="59"/>
      <c r="N16" s="59"/>
      <c r="O16" s="63"/>
      <c r="P16" s="370"/>
      <c r="Q16" s="264"/>
      <c r="R16" s="380"/>
    </row>
    <row r="17" spans="1:18" x14ac:dyDescent="0.25">
      <c r="A17" s="378"/>
      <c r="B17" s="378"/>
      <c r="C17" s="54" t="str">
        <f>IF(ISTEXT('Organizational Unit Summary'!$B$55),'Organizational Unit Summary'!$B$55,"")</f>
        <v>P-16</v>
      </c>
      <c r="D17" s="51" t="str">
        <f>IF('Organizational Unit Summary'!$B$24="Benchmark or Sustainment",IF(E17="OoS","OoS",IF(E17=1,"DM",IF(E17=2,"PM",IF(E17=3,"LM",IF(E17=4,"FM"))))),IF(E17="OoS","OoS",IF(E17&lt;=2,"H",IF(E17=3,"M",IF(E17=4,"L")))))</f>
        <v>DM</v>
      </c>
      <c r="E17" s="58">
        <f>IF(OR(Processes!$C$54=TRUE,Processes!S$54=TRUE),IF(AND(G17=1,H17=1,NOT(ISTEXT(J17))),4,IF(AND(G17=1,H17=1,ISTEXT(J17)),3,IF(AND(OR(G17=1,H17=1),ISTEXT(J17)),2,1))),"OoS")</f>
        <v>1</v>
      </c>
      <c r="F17" s="57"/>
      <c r="G17" s="59"/>
      <c r="H17" s="59"/>
      <c r="I17" s="59"/>
      <c r="J17" s="59"/>
      <c r="K17" s="59"/>
      <c r="L17" s="59"/>
      <c r="M17" s="59"/>
      <c r="N17" s="59"/>
      <c r="O17" s="63"/>
      <c r="P17" s="370"/>
      <c r="Q17" s="264"/>
      <c r="R17" s="380"/>
    </row>
    <row r="18" spans="1:18" x14ac:dyDescent="0.25">
      <c r="A18" s="378"/>
      <c r="B18" s="378"/>
      <c r="C18" s="54" t="str">
        <f>IF(ISTEXT('Organizational Unit Summary'!$B$56),'Organizational Unit Summary'!$B$56,"")</f>
        <v>P-17</v>
      </c>
      <c r="D18" s="51" t="str">
        <f>IF('Organizational Unit Summary'!$B$24="Benchmark or Sustainment",IF(E18="OoS","OoS",IF(E18=1,"DM",IF(E18=2,"PM",IF(E18=3,"LM",IF(E18=4,"FM"))))),IF(E18="OoS","OoS",IF(E18&lt;=2,"H",IF(E18=3,"M",IF(E18=4,"L")))))</f>
        <v>DM</v>
      </c>
      <c r="E18" s="58">
        <f>IF(OR(Processes!$C$54=TRUE,Processes!T$54=TRUE),IF(AND(G18=1,H18=1,NOT(ISTEXT(J18))),4,IF(AND(G18=1,H18=1,ISTEXT(J18)),3,IF(AND(OR(G18=1,H18=1),ISTEXT(J18)),2,1))),"OoS")</f>
        <v>1</v>
      </c>
      <c r="F18" s="57"/>
      <c r="G18" s="59"/>
      <c r="H18" s="59"/>
      <c r="I18" s="59"/>
      <c r="J18" s="59"/>
      <c r="K18" s="59"/>
      <c r="L18" s="59"/>
      <c r="M18" s="59"/>
      <c r="N18" s="59"/>
      <c r="O18" s="63"/>
      <c r="P18" s="370"/>
      <c r="Q18" s="264"/>
      <c r="R18" s="380"/>
    </row>
    <row r="19" spans="1:18" x14ac:dyDescent="0.25">
      <c r="A19" s="378"/>
      <c r="B19" s="378"/>
      <c r="C19" s="54" t="str">
        <f>IF(ISTEXT('Organizational Unit Summary'!$B$57),'Organizational Unit Summary'!$B$57,"")</f>
        <v>P-18</v>
      </c>
      <c r="D19" s="51" t="str">
        <f>IF('Organizational Unit Summary'!$B$24="Benchmark or Sustainment",IF(E19="OoS","OoS",IF(E19=1,"DM",IF(E19=2,"PM",IF(E19=3,"LM",IF(E19=4,"FM"))))),IF(E19="OoS","OoS",IF(E19&lt;=2,"H",IF(E19=3,"M",IF(E19=4,"L")))))</f>
        <v>DM</v>
      </c>
      <c r="E19" s="58">
        <f>IF(OR(Processes!$C$54=TRUE,Processes!U$54=TRUE),IF(AND(G19=1,H19=1,NOT(ISTEXT(J19))),4,IF(AND(G19=1,H19=1,ISTEXT(J19)),3,IF(AND(OR(G19=1,H19=1),ISTEXT(J19)),2,1))),"OoS")</f>
        <v>1</v>
      </c>
      <c r="F19" s="57"/>
      <c r="G19" s="59"/>
      <c r="H19" s="59"/>
      <c r="I19" s="59"/>
      <c r="J19" s="59"/>
      <c r="K19" s="59"/>
      <c r="L19" s="59"/>
      <c r="M19" s="59"/>
      <c r="N19" s="59"/>
      <c r="O19" s="63"/>
      <c r="P19" s="370"/>
      <c r="Q19" s="264"/>
      <c r="R19" s="380"/>
    </row>
    <row r="20" spans="1:18" x14ac:dyDescent="0.25">
      <c r="A20" s="378"/>
      <c r="B20" s="378"/>
      <c r="C20" s="54" t="str">
        <f>IF(ISTEXT('Organizational Unit Summary'!$B$58),'Organizational Unit Summary'!$B$58,"")</f>
        <v>P-19</v>
      </c>
      <c r="D20" s="51" t="str">
        <f>IF('Organizational Unit Summary'!$B$24="Benchmark or Sustainment",IF(E20="OoS","OoS",IF(E20=1,"DM",IF(E20=2,"PM",IF(E20=3,"LM",IF(E20=4,"FM"))))),IF(E20="OoS","OoS",IF(E20&lt;=2,"H",IF(E20=3,"M",IF(E20=4,"L")))))</f>
        <v>DM</v>
      </c>
      <c r="E20" s="58">
        <f>IF(OR(Processes!$C$54=TRUE,Processes!V$54=TRUE),IF(AND(G20=1,H20=1,NOT(ISTEXT(J20))),4,IF(AND(G20=1,H20=1,ISTEXT(J20)),3,IF(AND(OR(G20=1,H20=1),ISTEXT(J20)),2,1))),"OoS")</f>
        <v>1</v>
      </c>
      <c r="F20" s="57"/>
      <c r="G20" s="59"/>
      <c r="H20" s="59"/>
      <c r="I20" s="59"/>
      <c r="J20" s="59"/>
      <c r="K20" s="59"/>
      <c r="L20" s="59"/>
      <c r="M20" s="59"/>
      <c r="N20" s="59"/>
      <c r="O20" s="63"/>
      <c r="P20" s="370"/>
      <c r="Q20" s="264"/>
      <c r="R20" s="380"/>
    </row>
    <row r="21" spans="1:18" ht="13.5" thickBot="1" x14ac:dyDescent="0.3">
      <c r="A21" s="378"/>
      <c r="B21" s="378"/>
      <c r="C21" s="54" t="str">
        <f>IF(ISTEXT('Organizational Unit Summary'!$B$59),'Organizational Unit Summary'!$B$59,"")</f>
        <v>P-20</v>
      </c>
      <c r="D21" s="51" t="str">
        <f>IF('Organizational Unit Summary'!$B$24="Benchmark or Sustainment",IF(E21="OoS","OoS",IF(E21=1,"DM",IF(E21=2,"PM",IF(E21=3,"LM",IF(E21=4,"FM"))))),IF(E21="OoS","OoS",IF(E21&lt;=2,"H",IF(E21=3,"M",IF(E21=4,"L")))))</f>
        <v>DM</v>
      </c>
      <c r="E21" s="58">
        <f>IF(OR(Processes!$C$54=TRUE,Processes!W$54=TRUE),IF(AND(G21=1,H21=1,NOT(ISTEXT(J21))),4,IF(AND(G21=1,H21=1,ISTEXT(J21)),3,IF(AND(OR(G21=1,H21=1),ISTEXT(J21)),2,1))),"OoS")</f>
        <v>1</v>
      </c>
      <c r="F21" s="57"/>
      <c r="G21" s="59"/>
      <c r="H21" s="59"/>
      <c r="I21" s="59"/>
      <c r="J21" s="59"/>
      <c r="K21" s="59"/>
      <c r="L21" s="59"/>
      <c r="M21" s="59"/>
      <c r="N21" s="59"/>
      <c r="O21" s="63"/>
      <c r="P21" s="371"/>
      <c r="Q21" s="264"/>
      <c r="R21" s="380"/>
    </row>
    <row r="22" spans="1:18" ht="13.5" customHeight="1" x14ac:dyDescent="0.25">
      <c r="A22" s="378"/>
      <c r="B22" s="378" t="str">
        <f>IF(ISTEXT(Processes!$B$4),Processes!$B$4,"")</f>
        <v>Process 2</v>
      </c>
      <c r="C22" s="54" t="str">
        <f>IF(ISTEXT('Organizational Unit Summary'!$B$40),'Organizational Unit Summary'!$B$40,"")</f>
        <v>P-1</v>
      </c>
      <c r="D22" s="51" t="str">
        <f>IF('Organizational Unit Summary'!$B$24="Benchmark or Sustainment",IF(E22="OoS","OoS",IF(E22=1,"DM",IF(E22=2,"PM",IF(E22=3,"LM",IF(E22=4,"FM"))))),IF(E22="OoS","OoS",IF(E22&lt;=2,"H",IF(E22=3,"M",IF(E22=4,"L")))))</f>
        <v>DM</v>
      </c>
      <c r="E22" s="58">
        <f>IF(OR(Processes!$C$55=TRUE,Processes!D$55=TRUE),IF(AND(G22=1,H22=1,NOT(ISTEXT(J22))),4,IF(AND(G22=1,H22=1,ISTEXT(J22)),3,IF(AND(OR(G22=1,H22=1),ISTEXT(J22)),2,1))),"OoS")</f>
        <v>1</v>
      </c>
      <c r="F22" s="57"/>
      <c r="G22" s="59"/>
      <c r="H22" s="59"/>
      <c r="I22" s="59"/>
      <c r="J22" s="59"/>
      <c r="K22" s="59"/>
      <c r="L22" s="59"/>
      <c r="M22" s="59"/>
      <c r="N22" s="59"/>
      <c r="O22" s="63"/>
      <c r="P22" s="369"/>
      <c r="Q22" s="264"/>
      <c r="R22" s="380"/>
    </row>
    <row r="23" spans="1:18" x14ac:dyDescent="0.25">
      <c r="A23" s="378"/>
      <c r="B23" s="378"/>
      <c r="C23" s="54" t="str">
        <f>IF(ISTEXT('Organizational Unit Summary'!$B$41),'Organizational Unit Summary'!$B$41,"")</f>
        <v>P-2</v>
      </c>
      <c r="D23" s="51" t="str">
        <f>IF('Organizational Unit Summary'!$B$24="Benchmark or Sustainment",IF(E23="OoS","OoS",IF(E23=1,"DM",IF(E23=2,"PM",IF(E23=3,"LM",IF(E23=4,"FM"))))),IF(E23="OoS","OoS",IF(E23&lt;=2,"H",IF(E23=3,"M",IF(E23=4,"L")))))</f>
        <v>DM</v>
      </c>
      <c r="E23" s="58">
        <f>IF(OR(Processes!$C$55=TRUE,Processes!E$55=TRUE),IF(AND(G23=1,H23=1,NOT(ISTEXT(J23))),4,IF(AND(G23=1,H23=1,ISTEXT(J23)),3,IF(AND(OR(G23=1,H23=1),ISTEXT(J23)),2,1))),"OoS")</f>
        <v>1</v>
      </c>
      <c r="F23" s="57"/>
      <c r="G23" s="59"/>
      <c r="H23" s="59"/>
      <c r="I23" s="59"/>
      <c r="J23" s="59"/>
      <c r="K23" s="59"/>
      <c r="L23" s="59"/>
      <c r="M23" s="59"/>
      <c r="N23" s="59"/>
      <c r="O23" s="63"/>
      <c r="P23" s="370"/>
      <c r="Q23" s="264"/>
      <c r="R23" s="380"/>
    </row>
    <row r="24" spans="1:18" x14ac:dyDescent="0.25">
      <c r="A24" s="378"/>
      <c r="B24" s="378"/>
      <c r="C24" s="54" t="str">
        <f>IF(ISTEXT('Organizational Unit Summary'!$B$42),'Organizational Unit Summary'!$B$42,"")</f>
        <v>P-3</v>
      </c>
      <c r="D24" s="51" t="str">
        <f>IF('Organizational Unit Summary'!$B$24="Benchmark or Sustainment",IF(E24="OoS","OoS",IF(E24=1,"DM",IF(E24=2,"PM",IF(E24=3,"LM",IF(E24=4,"FM"))))),IF(E24="OoS","OoS",IF(E24&lt;=2,"H",IF(E24=3,"M",IF(E24=4,"L")))))</f>
        <v>DM</v>
      </c>
      <c r="E24" s="58">
        <f>IF(OR(Processes!$C$55=TRUE,Processes!F$55=TRUE),IF(AND(G24=1,H24=1,NOT(ISTEXT(J24))),4,IF(AND(G24=1,H24=1,ISTEXT(J24)),3,IF(AND(OR(G24=1,H24=1),ISTEXT(J24)),2,1))),"OoS")</f>
        <v>1</v>
      </c>
      <c r="F24" s="57"/>
      <c r="G24" s="59"/>
      <c r="H24" s="59"/>
      <c r="I24" s="59"/>
      <c r="J24" s="59"/>
      <c r="K24" s="59"/>
      <c r="L24" s="59"/>
      <c r="M24" s="59"/>
      <c r="N24" s="59"/>
      <c r="O24" s="63"/>
      <c r="P24" s="370"/>
      <c r="Q24" s="264"/>
      <c r="R24" s="380"/>
    </row>
    <row r="25" spans="1:18" x14ac:dyDescent="0.25">
      <c r="A25" s="378"/>
      <c r="B25" s="378"/>
      <c r="C25" s="54" t="str">
        <f>IF(ISTEXT('Organizational Unit Summary'!$B$43),'Organizational Unit Summary'!$B$43,"")</f>
        <v>P-4</v>
      </c>
      <c r="D25" s="51" t="str">
        <f>IF('Organizational Unit Summary'!$B$24="Benchmark or Sustainment",IF(E25="OoS","OoS",IF(E25=1,"DM",IF(E25=2,"PM",IF(E25=3,"LM",IF(E25=4,"FM"))))),IF(E25="OoS","OoS",IF(E25&lt;=2,"H",IF(E25=3,"M",IF(E25=4,"L")))))</f>
        <v>DM</v>
      </c>
      <c r="E25" s="58">
        <f>IF(OR(Processes!$C$55=TRUE,Processes!G$55=TRUE),IF(AND(G25=1,H25=1,NOT(ISTEXT(J25))),4,IF(AND(G25=1,H25=1,ISTEXT(J25)),3,IF(AND(OR(G25=1,H25=1),ISTEXT(J25)),2,1))),"OoS")</f>
        <v>1</v>
      </c>
      <c r="F25" s="57"/>
      <c r="G25" s="59"/>
      <c r="H25" s="59"/>
      <c r="I25" s="59"/>
      <c r="J25" s="59"/>
      <c r="K25" s="59"/>
      <c r="L25" s="59"/>
      <c r="M25" s="59"/>
      <c r="N25" s="59"/>
      <c r="O25" s="63"/>
      <c r="P25" s="370"/>
      <c r="Q25" s="264"/>
      <c r="R25" s="380"/>
    </row>
    <row r="26" spans="1:18" x14ac:dyDescent="0.25">
      <c r="A26" s="378"/>
      <c r="B26" s="378"/>
      <c r="C26" s="54" t="str">
        <f>IF(ISTEXT('Organizational Unit Summary'!$B$44),'Organizational Unit Summary'!$B$44,"")</f>
        <v>P-5</v>
      </c>
      <c r="D26" s="51" t="str">
        <f>IF('Organizational Unit Summary'!$B$24="Benchmark or Sustainment",IF(E26="OoS","OoS",IF(E26=1,"DM",IF(E26=2,"PM",IF(E26=3,"LM",IF(E26=4,"FM"))))),IF(E26="OoS","OoS",IF(E26&lt;=2,"H",IF(E26=3,"M",IF(E26=4,"L")))))</f>
        <v>DM</v>
      </c>
      <c r="E26" s="58">
        <f>IF(OR(Processes!$C$55=TRUE,Processes!H$55=TRUE),IF(AND(G26=1,H26=1,NOT(ISTEXT(J26))),4,IF(AND(G26=1,H26=1,ISTEXT(J26)),3,IF(AND(OR(G26=1,H26=1),ISTEXT(J26)),2,1))),"OoS")</f>
        <v>1</v>
      </c>
      <c r="F26" s="57"/>
      <c r="G26" s="59"/>
      <c r="H26" s="59"/>
      <c r="I26" s="59"/>
      <c r="J26" s="59"/>
      <c r="K26" s="59"/>
      <c r="L26" s="59"/>
      <c r="M26" s="59"/>
      <c r="N26" s="59"/>
      <c r="O26" s="63"/>
      <c r="P26" s="370"/>
      <c r="Q26" s="264"/>
      <c r="R26" s="380"/>
    </row>
    <row r="27" spans="1:18" x14ac:dyDescent="0.25">
      <c r="A27" s="378"/>
      <c r="B27" s="378"/>
      <c r="C27" s="54" t="str">
        <f>IF(ISTEXT('Organizational Unit Summary'!$B$45),'Organizational Unit Summary'!$B$45,"")</f>
        <v>P-6</v>
      </c>
      <c r="D27" s="51" t="str">
        <f>IF('Organizational Unit Summary'!$B$24="Benchmark or Sustainment",IF(E27="OoS","OoS",IF(E27=1,"DM",IF(E27=2,"PM",IF(E27=3,"LM",IF(E27=4,"FM"))))),IF(E27="OoS","OoS",IF(E27&lt;=2,"H",IF(E27=3,"M",IF(E27=4,"L")))))</f>
        <v>DM</v>
      </c>
      <c r="E27" s="58">
        <f>IF(OR(Processes!$C$55=TRUE,Processes!I$55=TRUE),IF(AND(G27=1,H27=1,NOT(ISTEXT(J27))),4,IF(AND(G27=1,H27=1,ISTEXT(J27)),3,IF(AND(OR(G27=1,H27=1),ISTEXT(J27)),2,1))),"OoS")</f>
        <v>1</v>
      </c>
      <c r="F27" s="57"/>
      <c r="G27" s="59"/>
      <c r="H27" s="59"/>
      <c r="I27" s="59"/>
      <c r="J27" s="59"/>
      <c r="K27" s="59"/>
      <c r="L27" s="59"/>
      <c r="M27" s="59"/>
      <c r="N27" s="59"/>
      <c r="O27" s="63"/>
      <c r="P27" s="370"/>
      <c r="Q27" s="264"/>
      <c r="R27" s="380"/>
    </row>
    <row r="28" spans="1:18" x14ac:dyDescent="0.25">
      <c r="A28" s="378"/>
      <c r="B28" s="378"/>
      <c r="C28" s="54" t="str">
        <f>IF(ISTEXT('Organizational Unit Summary'!$B$46),'Organizational Unit Summary'!$B$46,"")</f>
        <v>P-7</v>
      </c>
      <c r="D28" s="51" t="str">
        <f>IF('Organizational Unit Summary'!$B$24="Benchmark or Sustainment",IF(E28="OoS","OoS",IF(E28=1,"DM",IF(E28=2,"PM",IF(E28=3,"LM",IF(E28=4,"FM"))))),IF(E28="OoS","OoS",IF(E28&lt;=2,"H",IF(E28=3,"M",IF(E28=4,"L")))))</f>
        <v>DM</v>
      </c>
      <c r="E28" s="58">
        <f>IF(OR(Processes!$C$55=TRUE,Processes!J$55=TRUE),IF(AND(G28=1,H28=1,NOT(ISTEXT(J28))),4,IF(AND(G28=1,H28=1,ISTEXT(J28)),3,IF(AND(OR(G28=1,H28=1),ISTEXT(J28)),2,1))),"OoS")</f>
        <v>1</v>
      </c>
      <c r="F28" s="57"/>
      <c r="G28" s="59"/>
      <c r="H28" s="59"/>
      <c r="I28" s="59"/>
      <c r="J28" s="59"/>
      <c r="K28" s="59"/>
      <c r="L28" s="59"/>
      <c r="M28" s="59"/>
      <c r="N28" s="59"/>
      <c r="O28" s="63"/>
      <c r="P28" s="370"/>
      <c r="Q28" s="264"/>
      <c r="R28" s="380"/>
    </row>
    <row r="29" spans="1:18" x14ac:dyDescent="0.25">
      <c r="A29" s="378"/>
      <c r="B29" s="378"/>
      <c r="C29" s="54" t="str">
        <f>IF(ISTEXT('Organizational Unit Summary'!$B$47),'Organizational Unit Summary'!$B$47,"")</f>
        <v>P-8</v>
      </c>
      <c r="D29" s="51" t="str">
        <f>IF('Organizational Unit Summary'!$B$24="Benchmark or Sustainment",IF(E29="OoS","OoS",IF(E29=1,"DM",IF(E29=2,"PM",IF(E29=3,"LM",IF(E29=4,"FM"))))),IF(E29="OoS","OoS",IF(E29&lt;=2,"H",IF(E29=3,"M",IF(E29=4,"L")))))</f>
        <v>DM</v>
      </c>
      <c r="E29" s="58">
        <f>IF(OR(Processes!$C$55=TRUE,Processes!K$55=TRUE),IF(AND(G29=1,H29=1,NOT(ISTEXT(J29))),4,IF(AND(G29=1,H29=1,ISTEXT(J29)),3,IF(AND(OR(G29=1,H29=1),ISTEXT(J29)),2,1))),"OoS")</f>
        <v>1</v>
      </c>
      <c r="F29" s="57"/>
      <c r="G29" s="59"/>
      <c r="H29" s="59"/>
      <c r="I29" s="59"/>
      <c r="J29" s="59"/>
      <c r="K29" s="59"/>
      <c r="L29" s="59"/>
      <c r="M29" s="59"/>
      <c r="N29" s="59"/>
      <c r="O29" s="63"/>
      <c r="P29" s="370"/>
      <c r="Q29" s="264"/>
      <c r="R29" s="380"/>
    </row>
    <row r="30" spans="1:18" x14ac:dyDescent="0.25">
      <c r="A30" s="378"/>
      <c r="B30" s="378"/>
      <c r="C30" s="54" t="str">
        <f>IF(ISTEXT('Organizational Unit Summary'!$B$48),'Organizational Unit Summary'!$B$48,"")</f>
        <v>P-9</v>
      </c>
      <c r="D30" s="51" t="str">
        <f>IF('Organizational Unit Summary'!$B$24="Benchmark or Sustainment",IF(E30="OoS","OoS",IF(E30=1,"DM",IF(E30=2,"PM",IF(E30=3,"LM",IF(E30=4,"FM"))))),IF(E30="OoS","OoS",IF(E30&lt;=2,"H",IF(E30=3,"M",IF(E30=4,"L")))))</f>
        <v>DM</v>
      </c>
      <c r="E30" s="58">
        <f>IF(OR(Processes!$C$55=TRUE,Processes!L$55=TRUE),IF(AND(G30=1,H30=1,NOT(ISTEXT(J30))),4,IF(AND(G30=1,H30=1,ISTEXT(J30)),3,IF(AND(OR(G30=1,H30=1),ISTEXT(J30)),2,1))),"OoS")</f>
        <v>1</v>
      </c>
      <c r="F30" s="57"/>
      <c r="G30" s="59"/>
      <c r="H30" s="59"/>
      <c r="I30" s="59"/>
      <c r="J30" s="59"/>
      <c r="K30" s="59"/>
      <c r="L30" s="59"/>
      <c r="M30" s="59"/>
      <c r="N30" s="59"/>
      <c r="O30" s="63"/>
      <c r="P30" s="370"/>
      <c r="Q30" s="264"/>
      <c r="R30" s="380"/>
    </row>
    <row r="31" spans="1:18" x14ac:dyDescent="0.25">
      <c r="A31" s="378"/>
      <c r="B31" s="378"/>
      <c r="C31" s="54" t="str">
        <f>IF(ISTEXT('Organizational Unit Summary'!$B$49),'Organizational Unit Summary'!$B$49,"")</f>
        <v>P-10</v>
      </c>
      <c r="D31" s="51" t="str">
        <f>IF('Organizational Unit Summary'!$B$24="Benchmark or Sustainment",IF(E31="OoS","OoS",IF(E31=1,"DM",IF(E31=2,"PM",IF(E31=3,"LM",IF(E31=4,"FM"))))),IF(E31="OoS","OoS",IF(E31&lt;=2,"H",IF(E31=3,"M",IF(E31=4,"L")))))</f>
        <v>DM</v>
      </c>
      <c r="E31" s="58">
        <f>IF(OR(Processes!$C$55=TRUE,Processes!M$55=TRUE),IF(AND(G31=1,H31=1,NOT(ISTEXT(J31))),4,IF(AND(G31=1,H31=1,ISTEXT(J31)),3,IF(AND(OR(G31=1,H31=1),ISTEXT(J31)),2,1))),"OoS")</f>
        <v>1</v>
      </c>
      <c r="F31" s="57"/>
      <c r="G31" s="59"/>
      <c r="H31" s="59"/>
      <c r="I31" s="59"/>
      <c r="J31" s="59"/>
      <c r="K31" s="59"/>
      <c r="L31" s="59"/>
      <c r="M31" s="59"/>
      <c r="N31" s="59"/>
      <c r="O31" s="63"/>
      <c r="P31" s="370"/>
      <c r="Q31" s="264"/>
      <c r="R31" s="380"/>
    </row>
    <row r="32" spans="1:18" ht="13.5" customHeight="1" x14ac:dyDescent="0.25">
      <c r="A32" s="378"/>
      <c r="B32" s="378"/>
      <c r="C32" s="54" t="str">
        <f>IF(ISTEXT('Organizational Unit Summary'!$B$50),'Organizational Unit Summary'!$B$50,"")</f>
        <v>P-11</v>
      </c>
      <c r="D32" s="51" t="str">
        <f>IF('Organizational Unit Summary'!$B$24="Benchmark or Sustainment",IF(E32="OoS","OoS",IF(E32=1,"DM",IF(E32=2,"PM",IF(E32=3,"LM",IF(E32=4,"FM"))))),IF(E32="OoS","OoS",IF(E32&lt;=2,"H",IF(E32=3,"M",IF(E32=4,"L")))))</f>
        <v>DM</v>
      </c>
      <c r="E32" s="58">
        <f>IF(OR(Processes!$C$55=TRUE,Processes!N$55=TRUE),IF(AND(G32=1,H32=1,NOT(ISTEXT(J32))),4,IF(AND(G32=1,H32=1,ISTEXT(J32)),3,IF(AND(OR(G32=1,H32=1),ISTEXT(J32)),2,1))),"OoS")</f>
        <v>1</v>
      </c>
      <c r="F32" s="57"/>
      <c r="G32" s="59"/>
      <c r="H32" s="59"/>
      <c r="I32" s="59"/>
      <c r="J32" s="59"/>
      <c r="K32" s="59"/>
      <c r="L32" s="59"/>
      <c r="M32" s="59"/>
      <c r="N32" s="59"/>
      <c r="O32" s="63"/>
      <c r="P32" s="370"/>
      <c r="Q32" s="264"/>
      <c r="R32" s="380"/>
    </row>
    <row r="33" spans="1:18" x14ac:dyDescent="0.25">
      <c r="A33" s="378"/>
      <c r="B33" s="378"/>
      <c r="C33" s="54" t="str">
        <f>IF(ISTEXT('Organizational Unit Summary'!$B$51),'Organizational Unit Summary'!$B$51,"")</f>
        <v>P-12</v>
      </c>
      <c r="D33" s="51" t="str">
        <f>IF('Organizational Unit Summary'!$B$24="Benchmark or Sustainment",IF(E33="OoS","OoS",IF(E33=1,"DM",IF(E33=2,"PM",IF(E33=3,"LM",IF(E33=4,"FM"))))),IF(E33="OoS","OoS",IF(E33&lt;=2,"H",IF(E33=3,"M",IF(E33=4,"L")))))</f>
        <v>DM</v>
      </c>
      <c r="E33" s="58">
        <f>IF(OR(Processes!$C$55=TRUE,Processes!O$55=TRUE),IF(AND(G33=1,H33=1,NOT(ISTEXT(J33))),4,IF(AND(G33=1,H33=1,ISTEXT(J33)),3,IF(AND(OR(G33=1,H33=1),ISTEXT(J33)),2,1))),"OoS")</f>
        <v>1</v>
      </c>
      <c r="F33" s="57"/>
      <c r="G33" s="59"/>
      <c r="H33" s="59"/>
      <c r="I33" s="59"/>
      <c r="J33" s="59"/>
      <c r="K33" s="59"/>
      <c r="L33" s="59"/>
      <c r="M33" s="59"/>
      <c r="N33" s="59"/>
      <c r="O33" s="63"/>
      <c r="P33" s="370"/>
      <c r="Q33" s="264"/>
      <c r="R33" s="380"/>
    </row>
    <row r="34" spans="1:18" x14ac:dyDescent="0.25">
      <c r="A34" s="378"/>
      <c r="B34" s="378"/>
      <c r="C34" s="54" t="str">
        <f>IF(ISTEXT('Organizational Unit Summary'!$B$52),'Organizational Unit Summary'!$B$52,"")</f>
        <v>P-13</v>
      </c>
      <c r="D34" s="51" t="str">
        <f>IF('Organizational Unit Summary'!$B$24="Benchmark or Sustainment",IF(E34="OoS","OoS",IF(E34=1,"DM",IF(E34=2,"PM",IF(E34=3,"LM",IF(E34=4,"FM"))))),IF(E34="OoS","OoS",IF(E34&lt;=2,"H",IF(E34=3,"M",IF(E34=4,"L")))))</f>
        <v>DM</v>
      </c>
      <c r="E34" s="58">
        <f>IF(OR(Processes!$C$55=TRUE,Processes!P$55=TRUE),IF(AND(G34=1,H34=1,NOT(ISTEXT(J34))),4,IF(AND(G34=1,H34=1,ISTEXT(J34)),3,IF(AND(OR(G34=1,H34=1),ISTEXT(J34)),2,1))),"OoS")</f>
        <v>1</v>
      </c>
      <c r="F34" s="57"/>
      <c r="G34" s="59"/>
      <c r="H34" s="59"/>
      <c r="I34" s="59"/>
      <c r="J34" s="59"/>
      <c r="K34" s="59"/>
      <c r="L34" s="59"/>
      <c r="M34" s="59"/>
      <c r="N34" s="59"/>
      <c r="O34" s="63"/>
      <c r="P34" s="370"/>
      <c r="Q34" s="264"/>
      <c r="R34" s="380"/>
    </row>
    <row r="35" spans="1:18" x14ac:dyDescent="0.25">
      <c r="A35" s="378"/>
      <c r="B35" s="378"/>
      <c r="C35" s="54" t="str">
        <f>IF(ISTEXT('Organizational Unit Summary'!$B$53),'Organizational Unit Summary'!$B$53,"")</f>
        <v>P-14</v>
      </c>
      <c r="D35" s="51" t="str">
        <f>IF('Organizational Unit Summary'!$B$24="Benchmark or Sustainment",IF(E35="OoS","OoS",IF(E35=1,"DM",IF(E35=2,"PM",IF(E35=3,"LM",IF(E35=4,"FM"))))),IF(E35="OoS","OoS",IF(E35&lt;=2,"H",IF(E35=3,"M",IF(E35=4,"L")))))</f>
        <v>DM</v>
      </c>
      <c r="E35" s="58">
        <f>IF(OR(Processes!$C$55=TRUE,Processes!Q$55=TRUE),IF(AND(G35=1,H35=1,NOT(ISTEXT(J35))),4,IF(AND(G35=1,H35=1,ISTEXT(J35)),3,IF(AND(OR(G35=1,H35=1),ISTEXT(J35)),2,1))),"OoS")</f>
        <v>1</v>
      </c>
      <c r="F35" s="57"/>
      <c r="G35" s="59"/>
      <c r="H35" s="59"/>
      <c r="I35" s="59"/>
      <c r="J35" s="59"/>
      <c r="K35" s="59"/>
      <c r="L35" s="59"/>
      <c r="M35" s="59"/>
      <c r="N35" s="59"/>
      <c r="O35" s="63"/>
      <c r="P35" s="370"/>
      <c r="Q35" s="264"/>
      <c r="R35" s="380"/>
    </row>
    <row r="36" spans="1:18" x14ac:dyDescent="0.25">
      <c r="A36" s="378"/>
      <c r="B36" s="378"/>
      <c r="C36" s="54" t="str">
        <f>IF(ISTEXT('Organizational Unit Summary'!$B$54),'Organizational Unit Summary'!$B$54,"")</f>
        <v>P-15</v>
      </c>
      <c r="D36" s="51" t="str">
        <f>IF('Organizational Unit Summary'!$B$24="Benchmark or Sustainment",IF(E36="OoS","OoS",IF(E36=1,"DM",IF(E36=2,"PM",IF(E36=3,"LM",IF(E36=4,"FM"))))),IF(E36="OoS","OoS",IF(E36&lt;=2,"H",IF(E36=3,"M",IF(E36=4,"L")))))</f>
        <v>DM</v>
      </c>
      <c r="E36" s="58">
        <f>IF(OR(Processes!$C$55=TRUE,Processes!R$55=TRUE),IF(AND(G36=1,H36=1,NOT(ISTEXT(J36))),4,IF(AND(G36=1,H36=1,ISTEXT(J36)),3,IF(AND(OR(G36=1,H36=1),ISTEXT(J36)),2,1))),"OoS")</f>
        <v>1</v>
      </c>
      <c r="F36" s="57"/>
      <c r="G36" s="59"/>
      <c r="H36" s="59"/>
      <c r="I36" s="59"/>
      <c r="J36" s="59"/>
      <c r="K36" s="59"/>
      <c r="L36" s="59"/>
      <c r="M36" s="59"/>
      <c r="N36" s="59"/>
      <c r="O36" s="63"/>
      <c r="P36" s="370"/>
      <c r="Q36" s="264"/>
      <c r="R36" s="380"/>
    </row>
    <row r="37" spans="1:18" x14ac:dyDescent="0.25">
      <c r="A37" s="378"/>
      <c r="B37" s="378"/>
      <c r="C37" s="54" t="str">
        <f>IF(ISTEXT('Organizational Unit Summary'!$B$55),'Organizational Unit Summary'!$B$55,"")</f>
        <v>P-16</v>
      </c>
      <c r="D37" s="51" t="str">
        <f>IF('Organizational Unit Summary'!$B$24="Benchmark or Sustainment",IF(E37="OoS","OoS",IF(E37=1,"DM",IF(E37=2,"PM",IF(E37=3,"LM",IF(E37=4,"FM"))))),IF(E37="OoS","OoS",IF(E37&lt;=2,"H",IF(E37=3,"M",IF(E37=4,"L")))))</f>
        <v>DM</v>
      </c>
      <c r="E37" s="58">
        <f>IF(OR(Processes!$C$55=TRUE,Processes!S$55=TRUE),IF(AND(G37=1,H37=1,NOT(ISTEXT(J37))),4,IF(AND(G37=1,H37=1,ISTEXT(J37)),3,IF(AND(OR(G37=1,H37=1),ISTEXT(J37)),2,1))),"OoS")</f>
        <v>1</v>
      </c>
      <c r="F37" s="57"/>
      <c r="G37" s="59"/>
      <c r="H37" s="59"/>
      <c r="I37" s="59"/>
      <c r="J37" s="59"/>
      <c r="K37" s="59"/>
      <c r="L37" s="59"/>
      <c r="M37" s="59"/>
      <c r="N37" s="59"/>
      <c r="O37" s="63"/>
      <c r="P37" s="370"/>
      <c r="Q37" s="264"/>
      <c r="R37" s="380"/>
    </row>
    <row r="38" spans="1:18" x14ac:dyDescent="0.25">
      <c r="A38" s="378"/>
      <c r="B38" s="378"/>
      <c r="C38" s="54" t="str">
        <f>IF(ISTEXT('Organizational Unit Summary'!$B$56),'Organizational Unit Summary'!$B$56,"")</f>
        <v>P-17</v>
      </c>
      <c r="D38" s="51" t="str">
        <f>IF('Organizational Unit Summary'!$B$24="Benchmark or Sustainment",IF(E38="OoS","OoS",IF(E38=1,"DM",IF(E38=2,"PM",IF(E38=3,"LM",IF(E38=4,"FM"))))),IF(E38="OoS","OoS",IF(E38&lt;=2,"H",IF(E38=3,"M",IF(E38=4,"L")))))</f>
        <v>DM</v>
      </c>
      <c r="E38" s="58">
        <f>IF(OR(Processes!$C$55=TRUE,Processes!T$55=TRUE),IF(AND(G38=1,H38=1,NOT(ISTEXT(J38))),4,IF(AND(G38=1,H38=1,ISTEXT(J38)),3,IF(AND(OR(G38=1,H38=1),ISTEXT(J38)),2,1))),"OoS")</f>
        <v>1</v>
      </c>
      <c r="F38" s="57"/>
      <c r="G38" s="59"/>
      <c r="H38" s="59"/>
      <c r="I38" s="59"/>
      <c r="J38" s="59"/>
      <c r="K38" s="59"/>
      <c r="L38" s="59"/>
      <c r="M38" s="59"/>
      <c r="N38" s="59"/>
      <c r="O38" s="63"/>
      <c r="P38" s="370"/>
      <c r="Q38" s="264"/>
      <c r="R38" s="380"/>
    </row>
    <row r="39" spans="1:18" x14ac:dyDescent="0.25">
      <c r="A39" s="378"/>
      <c r="B39" s="378"/>
      <c r="C39" s="54" t="str">
        <f>IF(ISTEXT('Organizational Unit Summary'!$B$57),'Organizational Unit Summary'!$B$57,"")</f>
        <v>P-18</v>
      </c>
      <c r="D39" s="51" t="str">
        <f>IF('Organizational Unit Summary'!$B$24="Benchmark or Sustainment",IF(E39="OoS","OoS",IF(E39=1,"DM",IF(E39=2,"PM",IF(E39=3,"LM",IF(E39=4,"FM"))))),IF(E39="OoS","OoS",IF(E39&lt;=2,"H",IF(E39=3,"M",IF(E39=4,"L")))))</f>
        <v>DM</v>
      </c>
      <c r="E39" s="58">
        <f>IF(OR(Processes!$C$55=TRUE,Processes!U$55=TRUE),IF(AND(G39=1,H39=1,NOT(ISTEXT(J39))),4,IF(AND(G39=1,H39=1,ISTEXT(J39)),3,IF(AND(OR(G39=1,H39=1),ISTEXT(J39)),2,1))),"OoS")</f>
        <v>1</v>
      </c>
      <c r="F39" s="57"/>
      <c r="G39" s="59"/>
      <c r="H39" s="59"/>
      <c r="I39" s="59"/>
      <c r="J39" s="59"/>
      <c r="K39" s="59"/>
      <c r="L39" s="59"/>
      <c r="M39" s="59"/>
      <c r="N39" s="59"/>
      <c r="O39" s="63"/>
      <c r="P39" s="370"/>
      <c r="Q39" s="264"/>
      <c r="R39" s="380"/>
    </row>
    <row r="40" spans="1:18" x14ac:dyDescent="0.25">
      <c r="A40" s="378"/>
      <c r="B40" s="378"/>
      <c r="C40" s="54" t="str">
        <f>IF(ISTEXT('Organizational Unit Summary'!$B$58),'Organizational Unit Summary'!$B$58,"")</f>
        <v>P-19</v>
      </c>
      <c r="D40" s="51" t="str">
        <f>IF('Organizational Unit Summary'!$B$24="Benchmark or Sustainment",IF(E40="OoS","OoS",IF(E40=1,"DM",IF(E40=2,"PM",IF(E40=3,"LM",IF(E40=4,"FM"))))),IF(E40="OoS","OoS",IF(E40&lt;=2,"H",IF(E40=3,"M",IF(E40=4,"L")))))</f>
        <v>DM</v>
      </c>
      <c r="E40" s="58">
        <f>IF(OR(Processes!$C$55=TRUE,Processes!V$55=TRUE),IF(AND(G40=1,H40=1,NOT(ISTEXT(J40))),4,IF(AND(G40=1,H40=1,ISTEXT(J40)),3,IF(AND(OR(G40=1,H40=1),ISTEXT(J40)),2,1))),"OoS")</f>
        <v>1</v>
      </c>
      <c r="F40" s="57"/>
      <c r="G40" s="59"/>
      <c r="H40" s="59"/>
      <c r="I40" s="59"/>
      <c r="J40" s="59"/>
      <c r="K40" s="59"/>
      <c r="L40" s="59"/>
      <c r="M40" s="59"/>
      <c r="N40" s="59"/>
      <c r="O40" s="63"/>
      <c r="P40" s="370"/>
      <c r="Q40" s="264"/>
      <c r="R40" s="380"/>
    </row>
    <row r="41" spans="1:18" ht="13.5" thickBot="1" x14ac:dyDescent="0.3">
      <c r="A41" s="378"/>
      <c r="B41" s="378"/>
      <c r="C41" s="54" t="str">
        <f>IF(ISTEXT('Organizational Unit Summary'!$B$59),'Organizational Unit Summary'!$B$59,"")</f>
        <v>P-20</v>
      </c>
      <c r="D41" s="51" t="str">
        <f>IF('Organizational Unit Summary'!$B$24="Benchmark or Sustainment",IF(E41="OoS","OoS",IF(E41=1,"DM",IF(E41=2,"PM",IF(E41=3,"LM",IF(E41=4,"FM"))))),IF(E41="OoS","OoS",IF(E41&lt;=2,"H",IF(E41=3,"M",IF(E41=4,"L")))))</f>
        <v>DM</v>
      </c>
      <c r="E41" s="58">
        <f>IF(OR(Processes!$C$55=TRUE,Processes!W$55=TRUE),IF(AND(G41=1,H41=1,NOT(ISTEXT(J41))),4,IF(AND(G41=1,H41=1,ISTEXT(J41)),3,IF(AND(OR(G41=1,H41=1),ISTEXT(J41)),2,1))),"OoS")</f>
        <v>1</v>
      </c>
      <c r="F41" s="57"/>
      <c r="G41" s="59"/>
      <c r="H41" s="59"/>
      <c r="I41" s="59"/>
      <c r="J41" s="59"/>
      <c r="K41" s="59"/>
      <c r="L41" s="59"/>
      <c r="M41" s="59"/>
      <c r="N41" s="59"/>
      <c r="O41" s="63"/>
      <c r="P41" s="371"/>
      <c r="Q41" s="264"/>
      <c r="R41" s="380"/>
    </row>
    <row r="42" spans="1:18" ht="13.5" customHeight="1" x14ac:dyDescent="0.25">
      <c r="A42" s="378"/>
      <c r="B42" s="378" t="str">
        <f>IF(ISTEXT(Processes!$B$5),Processes!$B$5,"")</f>
        <v>Process 3</v>
      </c>
      <c r="C42" s="54" t="str">
        <f>IF(ISTEXT('Organizational Unit Summary'!$B$40),'Organizational Unit Summary'!$B$40,"")</f>
        <v>P-1</v>
      </c>
      <c r="D42" s="51" t="str">
        <f>IF('Organizational Unit Summary'!$B$24="Benchmark or Sustainment",IF(E42="OoS","OoS",IF(E42=1,"DM",IF(E42=2,"PM",IF(E42=3,"LM",IF(E42=4,"FM"))))),IF(E42="OoS","OoS",IF(E42&lt;=2,"H",IF(E42=3,"M",IF(E42=4,"L")))))</f>
        <v>DM</v>
      </c>
      <c r="E42" s="58">
        <f>IF(OR(Processes!$C$56=TRUE,Processes!D$56=TRUE),IF(AND(G42=1,H42=1,NOT(ISTEXT(J42))),4,IF(AND(G42=1,H42=1,ISTEXT(J42)),3,IF(AND(OR(G42=1,H42=1),ISTEXT(J42)),2,1))),"OoS")</f>
        <v>1</v>
      </c>
      <c r="F42" s="57"/>
      <c r="G42" s="59"/>
      <c r="H42" s="59"/>
      <c r="I42" s="59"/>
      <c r="J42" s="59"/>
      <c r="K42" s="59"/>
      <c r="L42" s="59"/>
      <c r="M42" s="59"/>
      <c r="N42" s="59"/>
      <c r="O42" s="59"/>
      <c r="P42" s="369"/>
      <c r="Q42" s="59"/>
      <c r="R42" s="380"/>
    </row>
    <row r="43" spans="1:18" x14ac:dyDescent="0.25">
      <c r="A43" s="378"/>
      <c r="B43" s="378"/>
      <c r="C43" s="54" t="str">
        <f>IF(ISTEXT('Organizational Unit Summary'!$B$41),'Organizational Unit Summary'!$B$41,"")</f>
        <v>P-2</v>
      </c>
      <c r="D43" s="51" t="str">
        <f>IF('Organizational Unit Summary'!$B$24="Benchmark or Sustainment",IF(E43="OoS","OoS",IF(E43=1,"DM",IF(E43=2,"PM",IF(E43=3,"LM",IF(E43=4,"FM"))))),IF(E43="OoS","OoS",IF(E43&lt;=2,"H",IF(E43=3,"M",IF(E43=4,"L")))))</f>
        <v>DM</v>
      </c>
      <c r="E43" s="58">
        <f>IF(OR(Processes!$C$56=TRUE,Processes!E$56=TRUE),IF(AND(G43=1,H43=1,NOT(ISTEXT(J43))),4,IF(AND(G43=1,H43=1,ISTEXT(J43)),3,IF(AND(OR(G43=1,H43=1),ISTEXT(J43)),2,1))),"OoS")</f>
        <v>1</v>
      </c>
      <c r="F43" s="57"/>
      <c r="G43" s="59"/>
      <c r="H43" s="59"/>
      <c r="I43" s="59"/>
      <c r="J43" s="59"/>
      <c r="K43" s="59"/>
      <c r="L43" s="59"/>
      <c r="M43" s="59"/>
      <c r="N43" s="59"/>
      <c r="O43" s="59"/>
      <c r="P43" s="370"/>
      <c r="Q43" s="59"/>
      <c r="R43" s="380"/>
    </row>
    <row r="44" spans="1:18" x14ac:dyDescent="0.25">
      <c r="A44" s="378"/>
      <c r="B44" s="378"/>
      <c r="C44" s="54" t="str">
        <f>IF(ISTEXT('Organizational Unit Summary'!$B$42),'Organizational Unit Summary'!$B$42,"")</f>
        <v>P-3</v>
      </c>
      <c r="D44" s="51" t="str">
        <f>IF('Organizational Unit Summary'!$B$24="Benchmark or Sustainment",IF(E44="OoS","OoS",IF(E44=1,"DM",IF(E44=2,"PM",IF(E44=3,"LM",IF(E44=4,"FM"))))),IF(E44="OoS","OoS",IF(E44&lt;=2,"H",IF(E44=3,"M",IF(E44=4,"L")))))</f>
        <v>DM</v>
      </c>
      <c r="E44" s="58">
        <f>IF(OR(Processes!$C$56=TRUE,Processes!F$56=TRUE),IF(AND(G44=1,H44=1,NOT(ISTEXT(J44))),4,IF(AND(G44=1,H44=1,ISTEXT(J44)),3,IF(AND(OR(G44=1,H44=1),ISTEXT(J44)),2,1))),"OoS")</f>
        <v>1</v>
      </c>
      <c r="F44" s="57"/>
      <c r="G44" s="59"/>
      <c r="H44" s="59"/>
      <c r="I44" s="59"/>
      <c r="J44" s="59"/>
      <c r="K44" s="59"/>
      <c r="L44" s="59"/>
      <c r="M44" s="59"/>
      <c r="N44" s="59"/>
      <c r="O44" s="59"/>
      <c r="P44" s="370"/>
      <c r="Q44" s="59"/>
      <c r="R44" s="380"/>
    </row>
    <row r="45" spans="1:18" x14ac:dyDescent="0.25">
      <c r="A45" s="378"/>
      <c r="B45" s="378"/>
      <c r="C45" s="54" t="str">
        <f>IF(ISTEXT('Organizational Unit Summary'!$B$43),'Organizational Unit Summary'!$B$43,"")</f>
        <v>P-4</v>
      </c>
      <c r="D45" s="51" t="str">
        <f>IF('Organizational Unit Summary'!$B$24="Benchmark or Sustainment",IF(E45="OoS","OoS",IF(E45=1,"DM",IF(E45=2,"PM",IF(E45=3,"LM",IF(E45=4,"FM"))))),IF(E45="OoS","OoS",IF(E45&lt;=2,"H",IF(E45=3,"M",IF(E45=4,"L")))))</f>
        <v>DM</v>
      </c>
      <c r="E45" s="58">
        <f>IF(OR(Processes!$C$56=TRUE,Processes!G$56=TRUE),IF(AND(G45=1,H45=1,NOT(ISTEXT(J45))),4,IF(AND(G45=1,H45=1,ISTEXT(J45)),3,IF(AND(OR(G45=1,H45=1),ISTEXT(J45)),2,1))),"OoS")</f>
        <v>1</v>
      </c>
      <c r="F45" s="57"/>
      <c r="G45" s="59"/>
      <c r="H45" s="59"/>
      <c r="I45" s="59"/>
      <c r="J45" s="59"/>
      <c r="K45" s="59"/>
      <c r="L45" s="59"/>
      <c r="M45" s="59"/>
      <c r="N45" s="59"/>
      <c r="O45" s="59"/>
      <c r="P45" s="370"/>
      <c r="Q45" s="59"/>
      <c r="R45" s="380"/>
    </row>
    <row r="46" spans="1:18" x14ac:dyDescent="0.25">
      <c r="A46" s="378"/>
      <c r="B46" s="378"/>
      <c r="C46" s="54" t="str">
        <f>IF(ISTEXT('Organizational Unit Summary'!$B$44),'Organizational Unit Summary'!$B$44,"")</f>
        <v>P-5</v>
      </c>
      <c r="D46" s="51" t="str">
        <f>IF('Organizational Unit Summary'!$B$24="Benchmark or Sustainment",IF(E46="OoS","OoS",IF(E46=1,"DM",IF(E46=2,"PM",IF(E46=3,"LM",IF(E46=4,"FM"))))),IF(E46="OoS","OoS",IF(E46&lt;=2,"H",IF(E46=3,"M",IF(E46=4,"L")))))</f>
        <v>DM</v>
      </c>
      <c r="E46" s="58">
        <f>IF(OR(Processes!$C$56=TRUE,Processes!H$56=TRUE),IF(AND(G46=1,H46=1,NOT(ISTEXT(J46))),4,IF(AND(G46=1,H46=1,ISTEXT(J46)),3,IF(AND(OR(G46=1,H46=1),ISTEXT(J46)),2,1))),"OoS")</f>
        <v>1</v>
      </c>
      <c r="F46" s="57"/>
      <c r="G46" s="59"/>
      <c r="H46" s="59"/>
      <c r="I46" s="59"/>
      <c r="J46" s="59"/>
      <c r="K46" s="59"/>
      <c r="L46" s="59"/>
      <c r="M46" s="59"/>
      <c r="N46" s="59"/>
      <c r="O46" s="59"/>
      <c r="P46" s="370"/>
      <c r="Q46" s="59"/>
      <c r="R46" s="380"/>
    </row>
    <row r="47" spans="1:18" x14ac:dyDescent="0.25">
      <c r="A47" s="378"/>
      <c r="B47" s="378"/>
      <c r="C47" s="54" t="str">
        <f>IF(ISTEXT('Organizational Unit Summary'!$B$45),'Organizational Unit Summary'!$B$45,"")</f>
        <v>P-6</v>
      </c>
      <c r="D47" s="51" t="str">
        <f>IF('Organizational Unit Summary'!$B$24="Benchmark or Sustainment",IF(E47="OoS","OoS",IF(E47=1,"DM",IF(E47=2,"PM",IF(E47=3,"LM",IF(E47=4,"FM"))))),IF(E47="OoS","OoS",IF(E47&lt;=2,"H",IF(E47=3,"M",IF(E47=4,"L")))))</f>
        <v>DM</v>
      </c>
      <c r="E47" s="58">
        <f>IF(OR(Processes!$C$56=TRUE,Processes!I$56=TRUE),IF(AND(G47=1,H47=1,NOT(ISTEXT(J47))),4,IF(AND(G47=1,H47=1,ISTEXT(J47)),3,IF(AND(OR(G47=1,H47=1),ISTEXT(J47)),2,1))),"OoS")</f>
        <v>1</v>
      </c>
      <c r="F47" s="57"/>
      <c r="G47" s="59"/>
      <c r="H47" s="59"/>
      <c r="I47" s="59"/>
      <c r="J47" s="59"/>
      <c r="K47" s="59"/>
      <c r="L47" s="59"/>
      <c r="M47" s="59"/>
      <c r="N47" s="59"/>
      <c r="O47" s="59"/>
      <c r="P47" s="370"/>
      <c r="Q47" s="59"/>
      <c r="R47" s="380"/>
    </row>
    <row r="48" spans="1:18" x14ac:dyDescent="0.25">
      <c r="A48" s="378"/>
      <c r="B48" s="378"/>
      <c r="C48" s="54" t="str">
        <f>IF(ISTEXT('Organizational Unit Summary'!$B$46),'Organizational Unit Summary'!$B$46,"")</f>
        <v>P-7</v>
      </c>
      <c r="D48" s="51" t="str">
        <f>IF('Organizational Unit Summary'!$B$24="Benchmark or Sustainment",IF(E48="OoS","OoS",IF(E48=1,"DM",IF(E48=2,"PM",IF(E48=3,"LM",IF(E48=4,"FM"))))),IF(E48="OoS","OoS",IF(E48&lt;=2,"H",IF(E48=3,"M",IF(E48=4,"L")))))</f>
        <v>DM</v>
      </c>
      <c r="E48" s="58">
        <f>IF(OR(Processes!$C$56=TRUE,Processes!J$56=TRUE),IF(AND(G48=1,H48=1,NOT(ISTEXT(J48))),4,IF(AND(G48=1,H48=1,ISTEXT(J48)),3,IF(AND(OR(G48=1,H48=1),ISTEXT(J48)),2,1))),"OoS")</f>
        <v>1</v>
      </c>
      <c r="F48" s="57"/>
      <c r="G48" s="59"/>
      <c r="H48" s="59"/>
      <c r="I48" s="59"/>
      <c r="J48" s="59"/>
      <c r="K48" s="59"/>
      <c r="L48" s="59"/>
      <c r="M48" s="59"/>
      <c r="N48" s="59"/>
      <c r="O48" s="59"/>
      <c r="P48" s="370"/>
      <c r="Q48" s="59"/>
      <c r="R48" s="380"/>
    </row>
    <row r="49" spans="1:18" x14ac:dyDescent="0.25">
      <c r="A49" s="378"/>
      <c r="B49" s="378"/>
      <c r="C49" s="54" t="str">
        <f>IF(ISTEXT('Organizational Unit Summary'!$B$47),'Organizational Unit Summary'!$B$47,"")</f>
        <v>P-8</v>
      </c>
      <c r="D49" s="51" t="str">
        <f>IF('Organizational Unit Summary'!$B$24="Benchmark or Sustainment",IF(E49="OoS","OoS",IF(E49=1,"DM",IF(E49=2,"PM",IF(E49=3,"LM",IF(E49=4,"FM"))))),IF(E49="OoS","OoS",IF(E49&lt;=2,"H",IF(E49=3,"M",IF(E49=4,"L")))))</f>
        <v>DM</v>
      </c>
      <c r="E49" s="58">
        <f>IF(OR(Processes!$C$56=TRUE,Processes!K$56=TRUE),IF(AND(G49=1,H49=1,NOT(ISTEXT(J49))),4,IF(AND(G49=1,H49=1,ISTEXT(J49)),3,IF(AND(OR(G49=1,H49=1),ISTEXT(J49)),2,1))),"OoS")</f>
        <v>1</v>
      </c>
      <c r="F49" s="57"/>
      <c r="G49" s="59"/>
      <c r="H49" s="59"/>
      <c r="I49" s="59"/>
      <c r="J49" s="59"/>
      <c r="K49" s="59"/>
      <c r="L49" s="59"/>
      <c r="M49" s="59"/>
      <c r="N49" s="59"/>
      <c r="O49" s="59"/>
      <c r="P49" s="370"/>
      <c r="Q49" s="59"/>
      <c r="R49" s="380"/>
    </row>
    <row r="50" spans="1:18" x14ac:dyDescent="0.25">
      <c r="A50" s="378"/>
      <c r="B50" s="378"/>
      <c r="C50" s="54" t="str">
        <f>IF(ISTEXT('Organizational Unit Summary'!$B$48),'Organizational Unit Summary'!$B$48,"")</f>
        <v>P-9</v>
      </c>
      <c r="D50" s="51" t="str">
        <f>IF('Organizational Unit Summary'!$B$24="Benchmark or Sustainment",IF(E50="OoS","OoS",IF(E50=1,"DM",IF(E50=2,"PM",IF(E50=3,"LM",IF(E50=4,"FM"))))),IF(E50="OoS","OoS",IF(E50&lt;=2,"H",IF(E50=3,"M",IF(E50=4,"L")))))</f>
        <v>DM</v>
      </c>
      <c r="E50" s="58">
        <f>IF(OR(Processes!$C$56=TRUE,Processes!L$56=TRUE),IF(AND(G50=1,H50=1,NOT(ISTEXT(J50))),4,IF(AND(G50=1,H50=1,ISTEXT(J50)),3,IF(AND(OR(G50=1,H50=1),ISTEXT(J50)),2,1))),"OoS")</f>
        <v>1</v>
      </c>
      <c r="F50" s="57"/>
      <c r="G50" s="59"/>
      <c r="H50" s="59"/>
      <c r="I50" s="59"/>
      <c r="J50" s="59"/>
      <c r="K50" s="59"/>
      <c r="L50" s="59"/>
      <c r="M50" s="59"/>
      <c r="N50" s="59"/>
      <c r="O50" s="59"/>
      <c r="P50" s="370"/>
      <c r="Q50" s="59"/>
      <c r="R50" s="380"/>
    </row>
    <row r="51" spans="1:18" x14ac:dyDescent="0.25">
      <c r="A51" s="378"/>
      <c r="B51" s="378"/>
      <c r="C51" s="54" t="str">
        <f>IF(ISTEXT('Organizational Unit Summary'!$B$49),'Organizational Unit Summary'!$B$49,"")</f>
        <v>P-10</v>
      </c>
      <c r="D51" s="51" t="str">
        <f>IF('Organizational Unit Summary'!$B$24="Benchmark or Sustainment",IF(E51="OoS","OoS",IF(E51=1,"DM",IF(E51=2,"PM",IF(E51=3,"LM",IF(E51=4,"FM"))))),IF(E51="OoS","OoS",IF(E51&lt;=2,"H",IF(E51=3,"M",IF(E51=4,"L")))))</f>
        <v>DM</v>
      </c>
      <c r="E51" s="58">
        <f>IF(OR(Processes!$C$56=TRUE,Processes!M$56=TRUE),IF(AND(G51=1,H51=1,NOT(ISTEXT(J51))),4,IF(AND(G51=1,H51=1,ISTEXT(J51)),3,IF(AND(OR(G51=1,H51=1),ISTEXT(J51)),2,1))),"OoS")</f>
        <v>1</v>
      </c>
      <c r="F51" s="57"/>
      <c r="G51" s="59"/>
      <c r="H51" s="59"/>
      <c r="I51" s="59"/>
      <c r="J51" s="59"/>
      <c r="K51" s="59"/>
      <c r="L51" s="59"/>
      <c r="M51" s="59"/>
      <c r="N51" s="59"/>
      <c r="O51" s="59"/>
      <c r="P51" s="370"/>
      <c r="Q51" s="59"/>
      <c r="R51" s="380"/>
    </row>
    <row r="52" spans="1:18" ht="13.5" customHeight="1" x14ac:dyDescent="0.25">
      <c r="A52" s="378"/>
      <c r="B52" s="378"/>
      <c r="C52" s="54" t="str">
        <f>IF(ISTEXT('Organizational Unit Summary'!$B$50),'Organizational Unit Summary'!$B$50,"")</f>
        <v>P-11</v>
      </c>
      <c r="D52" s="51" t="str">
        <f>IF('Organizational Unit Summary'!$B$24="Benchmark or Sustainment",IF(E52="OoS","OoS",IF(E52=1,"DM",IF(E52=2,"PM",IF(E52=3,"LM",IF(E52=4,"FM"))))),IF(E52="OoS","OoS",IF(E52&lt;=2,"H",IF(E52=3,"M",IF(E52=4,"L")))))</f>
        <v>DM</v>
      </c>
      <c r="E52" s="58">
        <f>IF(OR(Processes!$C$56=TRUE,Processes!N$56=TRUE),IF(AND(G52=1,H52=1,NOT(ISTEXT(J52))),4,IF(AND(G52=1,H52=1,ISTEXT(J52)),3,IF(AND(OR(G52=1,H52=1),ISTEXT(J52)),2,1))),"OoS")</f>
        <v>1</v>
      </c>
      <c r="F52" s="57"/>
      <c r="G52" s="59"/>
      <c r="H52" s="59"/>
      <c r="I52" s="59"/>
      <c r="J52" s="59"/>
      <c r="K52" s="59"/>
      <c r="L52" s="59"/>
      <c r="M52" s="59"/>
      <c r="N52" s="59"/>
      <c r="O52" s="59"/>
      <c r="P52" s="370"/>
      <c r="Q52" s="59"/>
      <c r="R52" s="380"/>
    </row>
    <row r="53" spans="1:18" x14ac:dyDescent="0.25">
      <c r="A53" s="378"/>
      <c r="B53" s="378"/>
      <c r="C53" s="54" t="str">
        <f>IF(ISTEXT('Organizational Unit Summary'!$B$51),'Organizational Unit Summary'!$B$51,"")</f>
        <v>P-12</v>
      </c>
      <c r="D53" s="51" t="str">
        <f>IF('Organizational Unit Summary'!$B$24="Benchmark or Sustainment",IF(E53="OoS","OoS",IF(E53=1,"DM",IF(E53=2,"PM",IF(E53=3,"LM",IF(E53=4,"FM"))))),IF(E53="OoS","OoS",IF(E53&lt;=2,"H",IF(E53=3,"M",IF(E53=4,"L")))))</f>
        <v>DM</v>
      </c>
      <c r="E53" s="58">
        <f>IF(OR(Processes!$C$56=TRUE,Processes!O$56=TRUE),IF(AND(G53=1,H53=1,NOT(ISTEXT(J53))),4,IF(AND(G53=1,H53=1,ISTEXT(J53)),3,IF(AND(OR(G53=1,H53=1),ISTEXT(J53)),2,1))),"OoS")</f>
        <v>1</v>
      </c>
      <c r="F53" s="57"/>
      <c r="G53" s="59"/>
      <c r="H53" s="59"/>
      <c r="I53" s="59"/>
      <c r="J53" s="59"/>
      <c r="K53" s="59"/>
      <c r="L53" s="59"/>
      <c r="M53" s="59"/>
      <c r="N53" s="59"/>
      <c r="O53" s="59"/>
      <c r="P53" s="370"/>
      <c r="Q53" s="59"/>
      <c r="R53" s="380"/>
    </row>
    <row r="54" spans="1:18" x14ac:dyDescent="0.25">
      <c r="A54" s="378"/>
      <c r="B54" s="378"/>
      <c r="C54" s="54" t="str">
        <f>IF(ISTEXT('Organizational Unit Summary'!$B$52),'Organizational Unit Summary'!$B$52,"")</f>
        <v>P-13</v>
      </c>
      <c r="D54" s="51" t="str">
        <f>IF('Organizational Unit Summary'!$B$24="Benchmark or Sustainment",IF(E54="OoS","OoS",IF(E54=1,"DM",IF(E54=2,"PM",IF(E54=3,"LM",IF(E54=4,"FM"))))),IF(E54="OoS","OoS",IF(E54&lt;=2,"H",IF(E54=3,"M",IF(E54=4,"L")))))</f>
        <v>DM</v>
      </c>
      <c r="E54" s="58">
        <f>IF(OR(Processes!$C$56=TRUE,Processes!P$56=TRUE),IF(AND(G54=1,H54=1,NOT(ISTEXT(J54))),4,IF(AND(G54=1,H54=1,ISTEXT(J54)),3,IF(AND(OR(G54=1,H54=1),ISTEXT(J54)),2,1))),"OoS")</f>
        <v>1</v>
      </c>
      <c r="F54" s="57"/>
      <c r="G54" s="59"/>
      <c r="H54" s="59"/>
      <c r="I54" s="59"/>
      <c r="J54" s="59"/>
      <c r="K54" s="59"/>
      <c r="L54" s="59"/>
      <c r="M54" s="59"/>
      <c r="N54" s="59"/>
      <c r="O54" s="59"/>
      <c r="P54" s="370"/>
      <c r="Q54" s="59"/>
      <c r="R54" s="380"/>
    </row>
    <row r="55" spans="1:18" x14ac:dyDescent="0.25">
      <c r="A55" s="378"/>
      <c r="B55" s="378"/>
      <c r="C55" s="54" t="str">
        <f>IF(ISTEXT('Organizational Unit Summary'!$B$53),'Organizational Unit Summary'!$B$53,"")</f>
        <v>P-14</v>
      </c>
      <c r="D55" s="51" t="str">
        <f>IF('Organizational Unit Summary'!$B$24="Benchmark or Sustainment",IF(E55="OoS","OoS",IF(E55=1,"DM",IF(E55=2,"PM",IF(E55=3,"LM",IF(E55=4,"FM"))))),IF(E55="OoS","OoS",IF(E55&lt;=2,"H",IF(E55=3,"M",IF(E55=4,"L")))))</f>
        <v>DM</v>
      </c>
      <c r="E55" s="58">
        <f>IF(OR(Processes!$C$56=TRUE,Processes!Q$56=TRUE),IF(AND(G55=1,H55=1,NOT(ISTEXT(J55))),4,IF(AND(G55=1,H55=1,ISTEXT(J55)),3,IF(AND(OR(G55=1,H55=1),ISTEXT(J55)),2,1))),"OoS")</f>
        <v>1</v>
      </c>
      <c r="F55" s="57"/>
      <c r="G55" s="59"/>
      <c r="H55" s="59"/>
      <c r="I55" s="59"/>
      <c r="J55" s="59"/>
      <c r="K55" s="59"/>
      <c r="L55" s="59"/>
      <c r="M55" s="59"/>
      <c r="N55" s="59"/>
      <c r="O55" s="59"/>
      <c r="P55" s="370"/>
      <c r="Q55" s="59"/>
      <c r="R55" s="380"/>
    </row>
    <row r="56" spans="1:18" x14ac:dyDescent="0.25">
      <c r="A56" s="378"/>
      <c r="B56" s="378"/>
      <c r="C56" s="54" t="str">
        <f>IF(ISTEXT('Organizational Unit Summary'!$B$54),'Organizational Unit Summary'!$B$54,"")</f>
        <v>P-15</v>
      </c>
      <c r="D56" s="51" t="str">
        <f>IF('Organizational Unit Summary'!$B$24="Benchmark or Sustainment",IF(E56="OoS","OoS",IF(E56=1,"DM",IF(E56=2,"PM",IF(E56=3,"LM",IF(E56=4,"FM"))))),IF(E56="OoS","OoS",IF(E56&lt;=2,"H",IF(E56=3,"M",IF(E56=4,"L")))))</f>
        <v>DM</v>
      </c>
      <c r="E56" s="58">
        <f>IF(OR(Processes!$C$56=TRUE,Processes!R$56=TRUE),IF(AND(G56=1,H56=1,NOT(ISTEXT(J56))),4,IF(AND(G56=1,H56=1,ISTEXT(J56)),3,IF(AND(OR(G56=1,H56=1),ISTEXT(J56)),2,1))),"OoS")</f>
        <v>1</v>
      </c>
      <c r="F56" s="57"/>
      <c r="G56" s="59"/>
      <c r="H56" s="59"/>
      <c r="I56" s="59"/>
      <c r="J56" s="59"/>
      <c r="K56" s="59"/>
      <c r="L56" s="59"/>
      <c r="M56" s="59"/>
      <c r="N56" s="59"/>
      <c r="O56" s="59"/>
      <c r="P56" s="370"/>
      <c r="Q56" s="59"/>
      <c r="R56" s="380"/>
    </row>
    <row r="57" spans="1:18" x14ac:dyDescent="0.25">
      <c r="A57" s="378"/>
      <c r="B57" s="378"/>
      <c r="C57" s="54" t="str">
        <f>IF(ISTEXT('Organizational Unit Summary'!$B$55),'Organizational Unit Summary'!$B$55,"")</f>
        <v>P-16</v>
      </c>
      <c r="D57" s="51" t="str">
        <f>IF('Organizational Unit Summary'!$B$24="Benchmark or Sustainment",IF(E57="OoS","OoS",IF(E57=1,"DM",IF(E57=2,"PM",IF(E57=3,"LM",IF(E57=4,"FM"))))),IF(E57="OoS","OoS",IF(E57&lt;=2,"H",IF(E57=3,"M",IF(E57=4,"L")))))</f>
        <v>DM</v>
      </c>
      <c r="E57" s="58">
        <f>IF(OR(Processes!$C$56=TRUE,Processes!S$56=TRUE),IF(AND(G57=1,H57=1,NOT(ISTEXT(J57))),4,IF(AND(G57=1,H57=1,ISTEXT(J57)),3,IF(AND(OR(G57=1,H57=1),ISTEXT(J57)),2,1))),"OoS")</f>
        <v>1</v>
      </c>
      <c r="F57" s="57"/>
      <c r="G57" s="59"/>
      <c r="H57" s="59"/>
      <c r="I57" s="59"/>
      <c r="J57" s="59"/>
      <c r="K57" s="59"/>
      <c r="L57" s="59"/>
      <c r="M57" s="59"/>
      <c r="N57" s="59"/>
      <c r="O57" s="59"/>
      <c r="P57" s="370"/>
      <c r="Q57" s="59"/>
      <c r="R57" s="380"/>
    </row>
    <row r="58" spans="1:18" x14ac:dyDescent="0.25">
      <c r="A58" s="378"/>
      <c r="B58" s="378"/>
      <c r="C58" s="54" t="str">
        <f>IF(ISTEXT('Organizational Unit Summary'!$B$56),'Organizational Unit Summary'!$B$56,"")</f>
        <v>P-17</v>
      </c>
      <c r="D58" s="51" t="str">
        <f>IF('Organizational Unit Summary'!$B$24="Benchmark or Sustainment",IF(E58="OoS","OoS",IF(E58=1,"DM",IF(E58=2,"PM",IF(E58=3,"LM",IF(E58=4,"FM"))))),IF(E58="OoS","OoS",IF(E58&lt;=2,"H",IF(E58=3,"M",IF(E58=4,"L")))))</f>
        <v>DM</v>
      </c>
      <c r="E58" s="58">
        <f>IF(OR(Processes!$C$56=TRUE,Processes!T$56=TRUE),IF(AND(G58=1,H58=1,NOT(ISTEXT(J58))),4,IF(AND(G58=1,H58=1,ISTEXT(J58)),3,IF(AND(OR(G58=1,H58=1),ISTEXT(J58)),2,1))),"OoS")</f>
        <v>1</v>
      </c>
      <c r="F58" s="57"/>
      <c r="G58" s="59"/>
      <c r="H58" s="59"/>
      <c r="I58" s="59"/>
      <c r="J58" s="59"/>
      <c r="K58" s="59"/>
      <c r="L58" s="59"/>
      <c r="M58" s="59"/>
      <c r="N58" s="59"/>
      <c r="O58" s="59"/>
      <c r="P58" s="370"/>
      <c r="Q58" s="59"/>
      <c r="R58" s="380"/>
    </row>
    <row r="59" spans="1:18" x14ac:dyDescent="0.25">
      <c r="A59" s="378"/>
      <c r="B59" s="378"/>
      <c r="C59" s="54" t="str">
        <f>IF(ISTEXT('Organizational Unit Summary'!$B$57),'Organizational Unit Summary'!$B$57,"")</f>
        <v>P-18</v>
      </c>
      <c r="D59" s="51" t="str">
        <f>IF('Organizational Unit Summary'!$B$24="Benchmark or Sustainment",IF(E59="OoS","OoS",IF(E59=1,"DM",IF(E59=2,"PM",IF(E59=3,"LM",IF(E59=4,"FM"))))),IF(E59="OoS","OoS",IF(E59&lt;=2,"H",IF(E59=3,"M",IF(E59=4,"L")))))</f>
        <v>DM</v>
      </c>
      <c r="E59" s="58">
        <f>IF(OR(Processes!$C$56=TRUE,Processes!U$56=TRUE),IF(AND(G59=1,H59=1,NOT(ISTEXT(J59))),4,IF(AND(G59=1,H59=1,ISTEXT(J59)),3,IF(AND(OR(G59=1,H59=1),ISTEXT(J59)),2,1))),"OoS")</f>
        <v>1</v>
      </c>
      <c r="F59" s="57"/>
      <c r="G59" s="59"/>
      <c r="H59" s="59"/>
      <c r="I59" s="59"/>
      <c r="J59" s="59"/>
      <c r="K59" s="59"/>
      <c r="L59" s="59"/>
      <c r="M59" s="59"/>
      <c r="N59" s="59"/>
      <c r="O59" s="59"/>
      <c r="P59" s="370"/>
      <c r="Q59" s="59"/>
      <c r="R59" s="380"/>
    </row>
    <row r="60" spans="1:18" x14ac:dyDescent="0.25">
      <c r="A60" s="378"/>
      <c r="B60" s="378"/>
      <c r="C60" s="54" t="str">
        <f>IF(ISTEXT('Organizational Unit Summary'!$B$58),'Organizational Unit Summary'!$B$58,"")</f>
        <v>P-19</v>
      </c>
      <c r="D60" s="51" t="str">
        <f>IF('Organizational Unit Summary'!$B$24="Benchmark or Sustainment",IF(E60="OoS","OoS",IF(E60=1,"DM",IF(E60=2,"PM",IF(E60=3,"LM",IF(E60=4,"FM"))))),IF(E60="OoS","OoS",IF(E60&lt;=2,"H",IF(E60=3,"M",IF(E60=4,"L")))))</f>
        <v>DM</v>
      </c>
      <c r="E60" s="58">
        <f>IF(OR(Processes!$C$56=TRUE,Processes!V$56=TRUE),IF(AND(G60=1,H60=1,NOT(ISTEXT(J60))),4,IF(AND(G60=1,H60=1,ISTEXT(J60)),3,IF(AND(OR(G60=1,H60=1),ISTEXT(J60)),2,1))),"OoS")</f>
        <v>1</v>
      </c>
      <c r="F60" s="57"/>
      <c r="G60" s="59"/>
      <c r="H60" s="59"/>
      <c r="I60" s="59"/>
      <c r="J60" s="59"/>
      <c r="K60" s="59"/>
      <c r="L60" s="59"/>
      <c r="M60" s="59"/>
      <c r="N60" s="59"/>
      <c r="O60" s="59"/>
      <c r="P60" s="370"/>
      <c r="Q60" s="59"/>
      <c r="R60" s="380"/>
    </row>
    <row r="61" spans="1:18" ht="13.5" thickBot="1" x14ac:dyDescent="0.3">
      <c r="A61" s="378"/>
      <c r="B61" s="378"/>
      <c r="C61" s="54" t="str">
        <f>IF(ISTEXT('Organizational Unit Summary'!$B$59),'Organizational Unit Summary'!$B$59,"")</f>
        <v>P-20</v>
      </c>
      <c r="D61" s="51" t="str">
        <f>IF('Organizational Unit Summary'!$B$24="Benchmark or Sustainment",IF(E61="OoS","OoS",IF(E61=1,"DM",IF(E61=2,"PM",IF(E61=3,"LM",IF(E61=4,"FM"))))),IF(E61="OoS","OoS",IF(E61&lt;=2,"H",IF(E61=3,"M",IF(E61=4,"L")))))</f>
        <v>DM</v>
      </c>
      <c r="E61" s="58">
        <f>IF(OR(Processes!$C$56=TRUE,Processes!W$56=TRUE),IF(AND(G61=1,H61=1,NOT(ISTEXT(J61))),4,IF(AND(G61=1,H61=1,ISTEXT(J61)),3,IF(AND(OR(G61=1,H61=1),ISTEXT(J61)),2,1))),"OoS")</f>
        <v>1</v>
      </c>
      <c r="F61" s="57"/>
      <c r="G61" s="59"/>
      <c r="H61" s="59"/>
      <c r="I61" s="59"/>
      <c r="J61" s="59"/>
      <c r="K61" s="59"/>
      <c r="L61" s="59"/>
      <c r="M61" s="59"/>
      <c r="N61" s="59"/>
      <c r="O61" s="59"/>
      <c r="P61" s="371"/>
      <c r="Q61" s="59"/>
      <c r="R61" s="380"/>
    </row>
    <row r="62" spans="1:18" ht="13.5" customHeight="1" x14ac:dyDescent="0.25">
      <c r="A62" s="378"/>
      <c r="B62" s="378" t="str">
        <f>IF(ISTEXT(Processes!$B$6),Processes!$B$6,"")</f>
        <v>Process 4</v>
      </c>
      <c r="C62" s="54" t="str">
        <f>IF(ISTEXT('Organizational Unit Summary'!$B$40),'Organizational Unit Summary'!$B$40,"")</f>
        <v>P-1</v>
      </c>
      <c r="D62" s="51" t="str">
        <f>IF('Organizational Unit Summary'!$B$24="Benchmark or Sustainment",IF(E62="OoS","OoS",IF(E62=1,"DM",IF(E62=2,"PM",IF(E62=3,"LM",IF(E62=4,"FM"))))),IF(E62="OoS","OoS",IF(E62&lt;=2,"H",IF(E62=3,"M",IF(E62=4,"L")))))</f>
        <v>DM</v>
      </c>
      <c r="E62" s="58">
        <f>IF(OR(Processes!$C$57=TRUE,Processes!D$57=TRUE),IF(AND(G62=1,H62=1,NOT(ISTEXT(J62))),4,IF(AND(G62=1,H62=1,ISTEXT(J62)),3,IF(AND(OR(G62=1,H62=1),ISTEXT(J62)),2,1))),"OoS")</f>
        <v>1</v>
      </c>
      <c r="F62" s="57"/>
      <c r="G62" s="59"/>
      <c r="H62" s="59"/>
      <c r="I62" s="59"/>
      <c r="J62" s="59"/>
      <c r="K62" s="59"/>
      <c r="L62" s="59"/>
      <c r="M62" s="59"/>
      <c r="N62" s="59"/>
      <c r="O62" s="59"/>
      <c r="P62" s="369"/>
      <c r="Q62" s="59"/>
      <c r="R62" s="380"/>
    </row>
    <row r="63" spans="1:18" x14ac:dyDescent="0.25">
      <c r="A63" s="378"/>
      <c r="B63" s="378"/>
      <c r="C63" s="54" t="str">
        <f>IF(ISTEXT('Organizational Unit Summary'!$B$41),'Organizational Unit Summary'!$B$41,"")</f>
        <v>P-2</v>
      </c>
      <c r="D63" s="51" t="str">
        <f>IF('Organizational Unit Summary'!$B$24="Benchmark or Sustainment",IF(E63="OoS","OoS",IF(E63=1,"DM",IF(E63=2,"PM",IF(E63=3,"LM",IF(E63=4,"FM"))))),IF(E63="OoS","OoS",IF(E63&lt;=2,"H",IF(E63=3,"M",IF(E63=4,"L")))))</f>
        <v>DM</v>
      </c>
      <c r="E63" s="58">
        <f>IF(OR(Processes!$C$57=TRUE,Processes!E$57=TRUE),IF(AND(G63=1,H63=1,NOT(ISTEXT(J63))),4,IF(AND(G63=1,H63=1,ISTEXT(J63)),3,IF(AND(OR(G63=1,H63=1),ISTEXT(J63)),2,1))),"OoS")</f>
        <v>1</v>
      </c>
      <c r="F63" s="57"/>
      <c r="G63" s="59"/>
      <c r="H63" s="59"/>
      <c r="I63" s="59"/>
      <c r="J63" s="59"/>
      <c r="K63" s="59"/>
      <c r="L63" s="59"/>
      <c r="M63" s="59"/>
      <c r="N63" s="59"/>
      <c r="O63" s="59"/>
      <c r="P63" s="370"/>
      <c r="Q63" s="59"/>
      <c r="R63" s="380"/>
    </row>
    <row r="64" spans="1:18" x14ac:dyDescent="0.25">
      <c r="A64" s="378"/>
      <c r="B64" s="378"/>
      <c r="C64" s="54" t="str">
        <f>IF(ISTEXT('Organizational Unit Summary'!$B$42),'Organizational Unit Summary'!$B$42,"")</f>
        <v>P-3</v>
      </c>
      <c r="D64" s="51" t="str">
        <f>IF('Organizational Unit Summary'!$B$24="Benchmark or Sustainment",IF(E64="OoS","OoS",IF(E64=1,"DM",IF(E64=2,"PM",IF(E64=3,"LM",IF(E64=4,"FM"))))),IF(E64="OoS","OoS",IF(E64&lt;=2,"H",IF(E64=3,"M",IF(E64=4,"L")))))</f>
        <v>DM</v>
      </c>
      <c r="E64" s="58">
        <f>IF(OR(Processes!$C$57=TRUE,Processes!F$57=TRUE),IF(AND(G64=1,H64=1,NOT(ISTEXT(J64))),4,IF(AND(G64=1,H64=1,ISTEXT(J64)),3,IF(AND(OR(G64=1,H64=1),ISTEXT(J64)),2,1))),"OoS")</f>
        <v>1</v>
      </c>
      <c r="F64" s="57"/>
      <c r="G64" s="59"/>
      <c r="H64" s="59"/>
      <c r="I64" s="59"/>
      <c r="J64" s="59"/>
      <c r="K64" s="59"/>
      <c r="L64" s="59"/>
      <c r="M64" s="59"/>
      <c r="N64" s="59"/>
      <c r="O64" s="59"/>
      <c r="P64" s="370"/>
      <c r="Q64" s="59"/>
      <c r="R64" s="380"/>
    </row>
    <row r="65" spans="1:18" x14ac:dyDescent="0.25">
      <c r="A65" s="378"/>
      <c r="B65" s="378"/>
      <c r="C65" s="54" t="str">
        <f>IF(ISTEXT('Organizational Unit Summary'!$B$43),'Organizational Unit Summary'!$B$43,"")</f>
        <v>P-4</v>
      </c>
      <c r="D65" s="51" t="str">
        <f>IF('Organizational Unit Summary'!$B$24="Benchmark or Sustainment",IF(E65="OoS","OoS",IF(E65=1,"DM",IF(E65=2,"PM",IF(E65=3,"LM",IF(E65=4,"FM"))))),IF(E65="OoS","OoS",IF(E65&lt;=2,"H",IF(E65=3,"M",IF(E65=4,"L")))))</f>
        <v>DM</v>
      </c>
      <c r="E65" s="58">
        <f>IF(OR(Processes!$C$57=TRUE,Processes!G$57=TRUE),IF(AND(G65=1,H65=1,NOT(ISTEXT(J65))),4,IF(AND(G65=1,H65=1,ISTEXT(J65)),3,IF(AND(OR(G65=1,H65=1),ISTEXT(J65)),2,1))),"OoS")</f>
        <v>1</v>
      </c>
      <c r="F65" s="57"/>
      <c r="G65" s="59"/>
      <c r="H65" s="59"/>
      <c r="I65" s="59"/>
      <c r="J65" s="59"/>
      <c r="K65" s="59"/>
      <c r="L65" s="59"/>
      <c r="M65" s="59"/>
      <c r="N65" s="59"/>
      <c r="O65" s="59"/>
      <c r="P65" s="370"/>
      <c r="Q65" s="59"/>
      <c r="R65" s="380"/>
    </row>
    <row r="66" spans="1:18" x14ac:dyDescent="0.25">
      <c r="A66" s="378"/>
      <c r="B66" s="378"/>
      <c r="C66" s="54" t="str">
        <f>IF(ISTEXT('Organizational Unit Summary'!$B$44),'Organizational Unit Summary'!$B$44,"")</f>
        <v>P-5</v>
      </c>
      <c r="D66" s="51" t="str">
        <f>IF('Organizational Unit Summary'!$B$24="Benchmark or Sustainment",IF(E66="OoS","OoS",IF(E66=1,"DM",IF(E66=2,"PM",IF(E66=3,"LM",IF(E66=4,"FM"))))),IF(E66="OoS","OoS",IF(E66&lt;=2,"H",IF(E66=3,"M",IF(E66=4,"L")))))</f>
        <v>DM</v>
      </c>
      <c r="E66" s="58">
        <f>IF(OR(Processes!$C$57=TRUE,Processes!H$57=TRUE),IF(AND(G66=1,H66=1,NOT(ISTEXT(J66))),4,IF(AND(G66=1,H66=1,ISTEXT(J66)),3,IF(AND(OR(G66=1,H66=1),ISTEXT(J66)),2,1))),"OoS")</f>
        <v>1</v>
      </c>
      <c r="F66" s="57"/>
      <c r="G66" s="59"/>
      <c r="H66" s="59"/>
      <c r="I66" s="59"/>
      <c r="J66" s="59"/>
      <c r="K66" s="59"/>
      <c r="L66" s="59"/>
      <c r="M66" s="59"/>
      <c r="N66" s="59"/>
      <c r="O66" s="59"/>
      <c r="P66" s="370"/>
      <c r="Q66" s="59"/>
      <c r="R66" s="380"/>
    </row>
    <row r="67" spans="1:18" x14ac:dyDescent="0.25">
      <c r="A67" s="378"/>
      <c r="B67" s="378"/>
      <c r="C67" s="54" t="str">
        <f>IF(ISTEXT('Organizational Unit Summary'!$B$45),'Organizational Unit Summary'!$B$45,"")</f>
        <v>P-6</v>
      </c>
      <c r="D67" s="51" t="str">
        <f>IF('Organizational Unit Summary'!$B$24="Benchmark or Sustainment",IF(E67="OoS","OoS",IF(E67=1,"DM",IF(E67=2,"PM",IF(E67=3,"LM",IF(E67=4,"FM"))))),IF(E67="OoS","OoS",IF(E67&lt;=2,"H",IF(E67=3,"M",IF(E67=4,"L")))))</f>
        <v>DM</v>
      </c>
      <c r="E67" s="58">
        <f>IF(OR(Processes!$C$57=TRUE,Processes!I$57=TRUE),IF(AND(G67=1,H67=1,NOT(ISTEXT(J67))),4,IF(AND(G67=1,H67=1,ISTEXT(J67)),3,IF(AND(OR(G67=1,H67=1),ISTEXT(J67)),2,1))),"OoS")</f>
        <v>1</v>
      </c>
      <c r="F67" s="57"/>
      <c r="G67" s="59"/>
      <c r="H67" s="59"/>
      <c r="I67" s="59"/>
      <c r="J67" s="59"/>
      <c r="K67" s="59"/>
      <c r="L67" s="59"/>
      <c r="M67" s="59"/>
      <c r="N67" s="59"/>
      <c r="O67" s="59"/>
      <c r="P67" s="370"/>
      <c r="Q67" s="59"/>
      <c r="R67" s="380"/>
    </row>
    <row r="68" spans="1:18" x14ac:dyDescent="0.25">
      <c r="A68" s="378"/>
      <c r="B68" s="378"/>
      <c r="C68" s="54" t="str">
        <f>IF(ISTEXT('Organizational Unit Summary'!$B$46),'Organizational Unit Summary'!$B$46,"")</f>
        <v>P-7</v>
      </c>
      <c r="D68" s="51" t="str">
        <f>IF('Organizational Unit Summary'!$B$24="Benchmark or Sustainment",IF(E68="OoS","OoS",IF(E68=1,"DM",IF(E68=2,"PM",IF(E68=3,"LM",IF(E68=4,"FM"))))),IF(E68="OoS","OoS",IF(E68&lt;=2,"H",IF(E68=3,"M",IF(E68=4,"L")))))</f>
        <v>DM</v>
      </c>
      <c r="E68" s="58">
        <f>IF(OR(Processes!$C$57=TRUE,Processes!J$57=TRUE),IF(AND(G68=1,H68=1,NOT(ISTEXT(J68))),4,IF(AND(G68=1,H68=1,ISTEXT(J68)),3,IF(AND(OR(G68=1,H68=1),ISTEXT(J68)),2,1))),"OoS")</f>
        <v>1</v>
      </c>
      <c r="F68" s="57"/>
      <c r="G68" s="59"/>
      <c r="H68" s="59"/>
      <c r="I68" s="59"/>
      <c r="J68" s="59"/>
      <c r="K68" s="59"/>
      <c r="L68" s="59"/>
      <c r="M68" s="59"/>
      <c r="N68" s="59"/>
      <c r="O68" s="59"/>
      <c r="P68" s="370"/>
      <c r="Q68" s="59"/>
      <c r="R68" s="380"/>
    </row>
    <row r="69" spans="1:18" x14ac:dyDescent="0.25">
      <c r="A69" s="378"/>
      <c r="B69" s="378"/>
      <c r="C69" s="54" t="str">
        <f>IF(ISTEXT('Organizational Unit Summary'!$B$47),'Organizational Unit Summary'!$B$47,"")</f>
        <v>P-8</v>
      </c>
      <c r="D69" s="51" t="str">
        <f>IF('Organizational Unit Summary'!$B$24="Benchmark or Sustainment",IF(E69="OoS","OoS",IF(E69=1,"DM",IF(E69=2,"PM",IF(E69=3,"LM",IF(E69=4,"FM"))))),IF(E69="OoS","OoS",IF(E69&lt;=2,"H",IF(E69=3,"M",IF(E69=4,"L")))))</f>
        <v>DM</v>
      </c>
      <c r="E69" s="58">
        <f>IF(OR(Processes!$C$57=TRUE,Processes!K$57=TRUE),IF(AND(G69=1,H69=1,NOT(ISTEXT(J69))),4,IF(AND(G69=1,H69=1,ISTEXT(J69)),3,IF(AND(OR(G69=1,H69=1),ISTEXT(J69)),2,1))),"OoS")</f>
        <v>1</v>
      </c>
      <c r="F69" s="57"/>
      <c r="G69" s="59"/>
      <c r="H69" s="59"/>
      <c r="I69" s="59"/>
      <c r="J69" s="59"/>
      <c r="K69" s="59"/>
      <c r="L69" s="59"/>
      <c r="M69" s="59"/>
      <c r="N69" s="59"/>
      <c r="O69" s="59"/>
      <c r="P69" s="370"/>
      <c r="Q69" s="59"/>
      <c r="R69" s="380"/>
    </row>
    <row r="70" spans="1:18" x14ac:dyDescent="0.25">
      <c r="A70" s="378"/>
      <c r="B70" s="378"/>
      <c r="C70" s="54" t="str">
        <f>IF(ISTEXT('Organizational Unit Summary'!$B$48),'Organizational Unit Summary'!$B$48,"")</f>
        <v>P-9</v>
      </c>
      <c r="D70" s="51" t="str">
        <f>IF('Organizational Unit Summary'!$B$24="Benchmark or Sustainment",IF(E70="OoS","OoS",IF(E70=1,"DM",IF(E70=2,"PM",IF(E70=3,"LM",IF(E70=4,"FM"))))),IF(E70="OoS","OoS",IF(E70&lt;=2,"H",IF(E70=3,"M",IF(E70=4,"L")))))</f>
        <v>DM</v>
      </c>
      <c r="E70" s="58">
        <f>IF(OR(Processes!$C$57=TRUE,Processes!L$57=TRUE),IF(AND(G70=1,H70=1,NOT(ISTEXT(J70))),4,IF(AND(G70=1,H70=1,ISTEXT(J70)),3,IF(AND(OR(G70=1,H70=1),ISTEXT(J70)),2,1))),"OoS")</f>
        <v>1</v>
      </c>
      <c r="F70" s="57"/>
      <c r="G70" s="59"/>
      <c r="H70" s="59"/>
      <c r="I70" s="59"/>
      <c r="J70" s="59"/>
      <c r="K70" s="59"/>
      <c r="L70" s="59"/>
      <c r="M70" s="59"/>
      <c r="N70" s="59"/>
      <c r="O70" s="59"/>
      <c r="P70" s="370"/>
      <c r="Q70" s="59"/>
      <c r="R70" s="380"/>
    </row>
    <row r="71" spans="1:18" x14ac:dyDescent="0.25">
      <c r="A71" s="378"/>
      <c r="B71" s="378"/>
      <c r="C71" s="54" t="str">
        <f>IF(ISTEXT('Organizational Unit Summary'!$B$49),'Organizational Unit Summary'!$B$49,"")</f>
        <v>P-10</v>
      </c>
      <c r="D71" s="51" t="str">
        <f>IF('Organizational Unit Summary'!$B$24="Benchmark or Sustainment",IF(E71="OoS","OoS",IF(E71=1,"DM",IF(E71=2,"PM",IF(E71=3,"LM",IF(E71=4,"FM"))))),IF(E71="OoS","OoS",IF(E71&lt;=2,"H",IF(E71=3,"M",IF(E71=4,"L")))))</f>
        <v>DM</v>
      </c>
      <c r="E71" s="58">
        <f>IF(OR(Processes!$C$57=TRUE,Processes!M$57=TRUE),IF(AND(G71=1,H71=1,NOT(ISTEXT(J71))),4,IF(AND(G71=1,H71=1,ISTEXT(J71)),3,IF(AND(OR(G71=1,H71=1),ISTEXT(J71)),2,1))),"OoS")</f>
        <v>1</v>
      </c>
      <c r="F71" s="57"/>
      <c r="G71" s="59"/>
      <c r="H71" s="59"/>
      <c r="I71" s="59"/>
      <c r="J71" s="59"/>
      <c r="K71" s="59"/>
      <c r="L71" s="59"/>
      <c r="M71" s="59"/>
      <c r="N71" s="59"/>
      <c r="O71" s="59"/>
      <c r="P71" s="370"/>
      <c r="Q71" s="59"/>
      <c r="R71" s="380"/>
    </row>
    <row r="72" spans="1:18" ht="13.5" customHeight="1" x14ac:dyDescent="0.25">
      <c r="A72" s="378"/>
      <c r="B72" s="378"/>
      <c r="C72" s="54" t="str">
        <f>IF(ISTEXT('Organizational Unit Summary'!$B$50),'Organizational Unit Summary'!$B$50,"")</f>
        <v>P-11</v>
      </c>
      <c r="D72" s="51" t="str">
        <f>IF('Organizational Unit Summary'!$B$24="Benchmark or Sustainment",IF(E72="OoS","OoS",IF(E72=1,"DM",IF(E72=2,"PM",IF(E72=3,"LM",IF(E72=4,"FM"))))),IF(E72="OoS","OoS",IF(E72&lt;=2,"H",IF(E72=3,"M",IF(E72=4,"L")))))</f>
        <v>DM</v>
      </c>
      <c r="E72" s="58">
        <f>IF(OR(Processes!$C$57=TRUE,Processes!N$57=TRUE),IF(AND(G72=1,H72=1,NOT(ISTEXT(J72))),4,IF(AND(G72=1,H72=1,ISTEXT(J72)),3,IF(AND(OR(G72=1,H72=1),ISTEXT(J72)),2,1))),"OoS")</f>
        <v>1</v>
      </c>
      <c r="F72" s="57"/>
      <c r="G72" s="59"/>
      <c r="H72" s="59"/>
      <c r="I72" s="59"/>
      <c r="J72" s="59"/>
      <c r="K72" s="59"/>
      <c r="L72" s="59"/>
      <c r="M72" s="59"/>
      <c r="N72" s="59"/>
      <c r="O72" s="59"/>
      <c r="P72" s="370"/>
      <c r="Q72" s="59"/>
      <c r="R72" s="380"/>
    </row>
    <row r="73" spans="1:18" x14ac:dyDescent="0.25">
      <c r="A73" s="378"/>
      <c r="B73" s="378"/>
      <c r="C73" s="54" t="str">
        <f>IF(ISTEXT('Organizational Unit Summary'!$B$51),'Organizational Unit Summary'!$B$51,"")</f>
        <v>P-12</v>
      </c>
      <c r="D73" s="51" t="str">
        <f>IF('Organizational Unit Summary'!$B$24="Benchmark or Sustainment",IF(E73="OoS","OoS",IF(E73=1,"DM",IF(E73=2,"PM",IF(E73=3,"LM",IF(E73=4,"FM"))))),IF(E73="OoS","OoS",IF(E73&lt;=2,"H",IF(E73=3,"M",IF(E73=4,"L")))))</f>
        <v>DM</v>
      </c>
      <c r="E73" s="58">
        <f>IF(OR(Processes!$C$57=TRUE,Processes!O$57=TRUE),IF(AND(G73=1,H73=1,NOT(ISTEXT(J73))),4,IF(AND(G73=1,H73=1,ISTEXT(J73)),3,IF(AND(OR(G73=1,H73=1),ISTEXT(J73)),2,1))),"OoS")</f>
        <v>1</v>
      </c>
      <c r="F73" s="57"/>
      <c r="G73" s="59"/>
      <c r="H73" s="59"/>
      <c r="I73" s="59"/>
      <c r="J73" s="59"/>
      <c r="K73" s="59"/>
      <c r="L73" s="59"/>
      <c r="M73" s="59"/>
      <c r="N73" s="59"/>
      <c r="O73" s="59"/>
      <c r="P73" s="370"/>
      <c r="Q73" s="59"/>
      <c r="R73" s="380"/>
    </row>
    <row r="74" spans="1:18" x14ac:dyDescent="0.25">
      <c r="A74" s="378"/>
      <c r="B74" s="378"/>
      <c r="C74" s="54" t="str">
        <f>IF(ISTEXT('Organizational Unit Summary'!$B$52),'Organizational Unit Summary'!$B$52,"")</f>
        <v>P-13</v>
      </c>
      <c r="D74" s="51" t="str">
        <f>IF('Organizational Unit Summary'!$B$24="Benchmark or Sustainment",IF(E74="OoS","OoS",IF(E74=1,"DM",IF(E74=2,"PM",IF(E74=3,"LM",IF(E74=4,"FM"))))),IF(E74="OoS","OoS",IF(E74&lt;=2,"H",IF(E74=3,"M",IF(E74=4,"L")))))</f>
        <v>DM</v>
      </c>
      <c r="E74" s="58">
        <f>IF(OR(Processes!$C$57=TRUE,Processes!P$57=TRUE),IF(AND(G74=1,H74=1,NOT(ISTEXT(J74))),4,IF(AND(G74=1,H74=1,ISTEXT(J74)),3,IF(AND(OR(G74=1,H74=1),ISTEXT(J74)),2,1))),"OoS")</f>
        <v>1</v>
      </c>
      <c r="F74" s="57"/>
      <c r="G74" s="59"/>
      <c r="H74" s="59"/>
      <c r="I74" s="59"/>
      <c r="J74" s="59"/>
      <c r="K74" s="59"/>
      <c r="L74" s="59"/>
      <c r="M74" s="59"/>
      <c r="N74" s="59"/>
      <c r="O74" s="59"/>
      <c r="P74" s="370"/>
      <c r="Q74" s="59"/>
      <c r="R74" s="380"/>
    </row>
    <row r="75" spans="1:18" x14ac:dyDescent="0.25">
      <c r="A75" s="378"/>
      <c r="B75" s="378"/>
      <c r="C75" s="54" t="str">
        <f>IF(ISTEXT('Organizational Unit Summary'!$B$53),'Organizational Unit Summary'!$B$53,"")</f>
        <v>P-14</v>
      </c>
      <c r="D75" s="51" t="str">
        <f>IF('Organizational Unit Summary'!$B$24="Benchmark or Sustainment",IF(E75="OoS","OoS",IF(E75=1,"DM",IF(E75=2,"PM",IF(E75=3,"LM",IF(E75=4,"FM"))))),IF(E75="OoS","OoS",IF(E75&lt;=2,"H",IF(E75=3,"M",IF(E75=4,"L")))))</f>
        <v>DM</v>
      </c>
      <c r="E75" s="58">
        <f>IF(OR(Processes!$C$57=TRUE,Processes!Q$57=TRUE),IF(AND(G75=1,H75=1,NOT(ISTEXT(J75))),4,IF(AND(G75=1,H75=1,ISTEXT(J75)),3,IF(AND(OR(G75=1,H75=1),ISTEXT(J75)),2,1))),"OoS")</f>
        <v>1</v>
      </c>
      <c r="F75" s="57"/>
      <c r="G75" s="59"/>
      <c r="H75" s="59"/>
      <c r="I75" s="59"/>
      <c r="J75" s="59"/>
      <c r="K75" s="59"/>
      <c r="L75" s="59"/>
      <c r="M75" s="59"/>
      <c r="N75" s="59"/>
      <c r="O75" s="59"/>
      <c r="P75" s="370"/>
      <c r="Q75" s="59"/>
      <c r="R75" s="380"/>
    </row>
    <row r="76" spans="1:18" x14ac:dyDescent="0.25">
      <c r="A76" s="378"/>
      <c r="B76" s="378"/>
      <c r="C76" s="54" t="str">
        <f>IF(ISTEXT('Organizational Unit Summary'!$B$54),'Organizational Unit Summary'!$B$54,"")</f>
        <v>P-15</v>
      </c>
      <c r="D76" s="51" t="str">
        <f>IF('Organizational Unit Summary'!$B$24="Benchmark or Sustainment",IF(E76="OoS","OoS",IF(E76=1,"DM",IF(E76=2,"PM",IF(E76=3,"LM",IF(E76=4,"FM"))))),IF(E76="OoS","OoS",IF(E76&lt;=2,"H",IF(E76=3,"M",IF(E76=4,"L")))))</f>
        <v>DM</v>
      </c>
      <c r="E76" s="58">
        <f>IF(OR(Processes!$C$57=TRUE,Processes!R$57=TRUE),IF(AND(G76=1,H76=1,NOT(ISTEXT(J76))),4,IF(AND(G76=1,H76=1,ISTEXT(J76)),3,IF(AND(OR(G76=1,H76=1),ISTEXT(J76)),2,1))),"OoS")</f>
        <v>1</v>
      </c>
      <c r="F76" s="57"/>
      <c r="G76" s="59"/>
      <c r="H76" s="59"/>
      <c r="I76" s="59"/>
      <c r="J76" s="59"/>
      <c r="K76" s="59"/>
      <c r="L76" s="59"/>
      <c r="M76" s="59"/>
      <c r="N76" s="59"/>
      <c r="O76" s="59"/>
      <c r="P76" s="370"/>
      <c r="Q76" s="59"/>
      <c r="R76" s="380"/>
    </row>
    <row r="77" spans="1:18" x14ac:dyDescent="0.25">
      <c r="A77" s="378"/>
      <c r="B77" s="378"/>
      <c r="C77" s="54" t="str">
        <f>IF(ISTEXT('Organizational Unit Summary'!$B$55),'Organizational Unit Summary'!$B$55,"")</f>
        <v>P-16</v>
      </c>
      <c r="D77" s="51" t="str">
        <f>IF('Organizational Unit Summary'!$B$24="Benchmark or Sustainment",IF(E77="OoS","OoS",IF(E77=1,"DM",IF(E77=2,"PM",IF(E77=3,"LM",IF(E77=4,"FM"))))),IF(E77="OoS","OoS",IF(E77&lt;=2,"H",IF(E77=3,"M",IF(E77=4,"L")))))</f>
        <v>DM</v>
      </c>
      <c r="E77" s="58">
        <f>IF(OR(Processes!$C$57=TRUE,Processes!S$57=TRUE),IF(AND(G77=1,H77=1,NOT(ISTEXT(J77))),4,IF(AND(G77=1,H77=1,ISTEXT(J77)),3,IF(AND(OR(G77=1,H77=1),ISTEXT(J77)),2,1))),"OoS")</f>
        <v>1</v>
      </c>
      <c r="F77" s="57"/>
      <c r="G77" s="59"/>
      <c r="H77" s="59"/>
      <c r="I77" s="59"/>
      <c r="J77" s="59"/>
      <c r="K77" s="59"/>
      <c r="L77" s="59"/>
      <c r="M77" s="59"/>
      <c r="N77" s="59"/>
      <c r="O77" s="59"/>
      <c r="P77" s="370"/>
      <c r="Q77" s="59"/>
      <c r="R77" s="380"/>
    </row>
    <row r="78" spans="1:18" x14ac:dyDescent="0.25">
      <c r="A78" s="378"/>
      <c r="B78" s="378"/>
      <c r="C78" s="54" t="str">
        <f>IF(ISTEXT('Organizational Unit Summary'!$B$56),'Organizational Unit Summary'!$B$56,"")</f>
        <v>P-17</v>
      </c>
      <c r="D78" s="51" t="str">
        <f>IF('Organizational Unit Summary'!$B$24="Benchmark or Sustainment",IF(E78="OoS","OoS",IF(E78=1,"DM",IF(E78=2,"PM",IF(E78=3,"LM",IF(E78=4,"FM"))))),IF(E78="OoS","OoS",IF(E78&lt;=2,"H",IF(E78=3,"M",IF(E78=4,"L")))))</f>
        <v>DM</v>
      </c>
      <c r="E78" s="58">
        <f>IF(OR(Processes!$C$57=TRUE,Processes!T$57=TRUE),IF(AND(G78=1,H78=1,NOT(ISTEXT(J78))),4,IF(AND(G78=1,H78=1,ISTEXT(J78)),3,IF(AND(OR(G78=1,H78=1),ISTEXT(J78)),2,1))),"OoS")</f>
        <v>1</v>
      </c>
      <c r="F78" s="57"/>
      <c r="G78" s="59"/>
      <c r="H78" s="59"/>
      <c r="I78" s="59"/>
      <c r="J78" s="59"/>
      <c r="K78" s="59"/>
      <c r="L78" s="59"/>
      <c r="M78" s="59"/>
      <c r="N78" s="59"/>
      <c r="O78" s="59"/>
      <c r="P78" s="370"/>
      <c r="Q78" s="59"/>
      <c r="R78" s="380"/>
    </row>
    <row r="79" spans="1:18" x14ac:dyDescent="0.25">
      <c r="A79" s="378"/>
      <c r="B79" s="378"/>
      <c r="C79" s="54" t="str">
        <f>IF(ISTEXT('Organizational Unit Summary'!$B$57),'Organizational Unit Summary'!$B$57,"")</f>
        <v>P-18</v>
      </c>
      <c r="D79" s="51" t="str">
        <f>IF('Organizational Unit Summary'!$B$24="Benchmark or Sustainment",IF(E79="OoS","OoS",IF(E79=1,"DM",IF(E79=2,"PM",IF(E79=3,"LM",IF(E79=4,"FM"))))),IF(E79="OoS","OoS",IF(E79&lt;=2,"H",IF(E79=3,"M",IF(E79=4,"L")))))</f>
        <v>DM</v>
      </c>
      <c r="E79" s="58">
        <f>IF(OR(Processes!$C$57=TRUE,Processes!U$57=TRUE),IF(AND(G79=1,H79=1,NOT(ISTEXT(J79))),4,IF(AND(G79=1,H79=1,ISTEXT(J79)),3,IF(AND(OR(G79=1,H79=1),ISTEXT(J79)),2,1))),"OoS")</f>
        <v>1</v>
      </c>
      <c r="F79" s="57"/>
      <c r="G79" s="59"/>
      <c r="H79" s="59"/>
      <c r="I79" s="59"/>
      <c r="J79" s="59"/>
      <c r="K79" s="59"/>
      <c r="L79" s="59"/>
      <c r="M79" s="59"/>
      <c r="N79" s="59"/>
      <c r="O79" s="59"/>
      <c r="P79" s="370"/>
      <c r="Q79" s="59"/>
      <c r="R79" s="380"/>
    </row>
    <row r="80" spans="1:18" x14ac:dyDescent="0.25">
      <c r="A80" s="378"/>
      <c r="B80" s="378"/>
      <c r="C80" s="54" t="str">
        <f>IF(ISTEXT('Organizational Unit Summary'!$B$58),'Organizational Unit Summary'!$B$58,"")</f>
        <v>P-19</v>
      </c>
      <c r="D80" s="51" t="str">
        <f>IF('Organizational Unit Summary'!$B$24="Benchmark or Sustainment",IF(E80="OoS","OoS",IF(E80=1,"DM",IF(E80=2,"PM",IF(E80=3,"LM",IF(E80=4,"FM"))))),IF(E80="OoS","OoS",IF(E80&lt;=2,"H",IF(E80=3,"M",IF(E80=4,"L")))))</f>
        <v>DM</v>
      </c>
      <c r="E80" s="58">
        <f>IF(OR(Processes!$C$57=TRUE,Processes!V$57=TRUE),IF(AND(G80=1,H80=1,NOT(ISTEXT(J80))),4,IF(AND(G80=1,H80=1,ISTEXT(J80)),3,IF(AND(OR(G80=1,H80=1),ISTEXT(J80)),2,1))),"OoS")</f>
        <v>1</v>
      </c>
      <c r="F80" s="57"/>
      <c r="G80" s="59"/>
      <c r="H80" s="59"/>
      <c r="I80" s="59"/>
      <c r="J80" s="59"/>
      <c r="K80" s="59"/>
      <c r="L80" s="59"/>
      <c r="M80" s="59"/>
      <c r="N80" s="59"/>
      <c r="O80" s="59"/>
      <c r="P80" s="370"/>
      <c r="Q80" s="59"/>
      <c r="R80" s="380"/>
    </row>
    <row r="81" spans="1:18" ht="13.5" thickBot="1" x14ac:dyDescent="0.3">
      <c r="A81" s="378"/>
      <c r="B81" s="378"/>
      <c r="C81" s="54" t="str">
        <f>IF(ISTEXT('Organizational Unit Summary'!$B$59),'Organizational Unit Summary'!$B$59,"")</f>
        <v>P-20</v>
      </c>
      <c r="D81" s="51" t="str">
        <f>IF('Organizational Unit Summary'!$B$24="Benchmark or Sustainment",IF(E81="OoS","OoS",IF(E81=1,"DM",IF(E81=2,"PM",IF(E81=3,"LM",IF(E81=4,"FM"))))),IF(E81="OoS","OoS",IF(E81&lt;=2,"H",IF(E81=3,"M",IF(E81=4,"L")))))</f>
        <v>DM</v>
      </c>
      <c r="E81" s="58">
        <f>IF(OR(Processes!$C$57=TRUE,Processes!W$57=TRUE),IF(AND(G81=1,H81=1,NOT(ISTEXT(J81))),4,IF(AND(G81=1,H81=1,ISTEXT(J81)),3,IF(AND(OR(G81=1,H81=1),ISTEXT(J81)),2,1))),"OoS")</f>
        <v>1</v>
      </c>
      <c r="F81" s="57"/>
      <c r="G81" s="59"/>
      <c r="H81" s="59"/>
      <c r="I81" s="59"/>
      <c r="J81" s="59"/>
      <c r="K81" s="59"/>
      <c r="L81" s="59"/>
      <c r="M81" s="59"/>
      <c r="N81" s="59"/>
      <c r="O81" s="59"/>
      <c r="P81" s="371"/>
      <c r="Q81" s="59"/>
      <c r="R81" s="380"/>
    </row>
    <row r="82" spans="1:18" ht="13.5" customHeight="1" x14ac:dyDescent="0.25">
      <c r="A82" s="378"/>
      <c r="B82" s="378" t="str">
        <f>IF(ISTEXT(Processes!$B$7),Processes!$B$7,"")</f>
        <v>Process 5</v>
      </c>
      <c r="C82" s="54" t="str">
        <f>IF(ISTEXT('Organizational Unit Summary'!$B$40),'Organizational Unit Summary'!$B$40,"")</f>
        <v>P-1</v>
      </c>
      <c r="D82" s="51" t="str">
        <f>IF('Organizational Unit Summary'!$B$24="Benchmark or Sustainment",IF(E82="OoS","OoS",IF(E82=1,"DM",IF(E82=2,"PM",IF(E82=3,"LM",IF(E82=4,"FM"))))),IF(E82="OoS","OoS",IF(E82&lt;=2,"H",IF(E82=3,"M",IF(E82=4,"L")))))</f>
        <v>DM</v>
      </c>
      <c r="E82" s="58">
        <f>IF(OR(Processes!$C$58=TRUE,Processes!D$58=TRUE),IF(AND(G82=1,H82=1,NOT(ISTEXT(J82))),4,IF(AND(G82=1,H82=1,ISTEXT(J82)),3,IF(AND(OR(G82=1,H82=1),ISTEXT(J82)),2,1))),"OoS")</f>
        <v>1</v>
      </c>
      <c r="F82" s="57"/>
      <c r="G82" s="59"/>
      <c r="H82" s="59"/>
      <c r="I82" s="59"/>
      <c r="J82" s="59"/>
      <c r="K82" s="59"/>
      <c r="L82" s="59"/>
      <c r="M82" s="59"/>
      <c r="N82" s="59"/>
      <c r="O82" s="59"/>
      <c r="P82" s="369"/>
      <c r="Q82" s="59"/>
      <c r="R82" s="380"/>
    </row>
    <row r="83" spans="1:18" x14ac:dyDescent="0.25">
      <c r="A83" s="378"/>
      <c r="B83" s="378"/>
      <c r="C83" s="54" t="str">
        <f>IF(ISTEXT('Organizational Unit Summary'!$B$41),'Organizational Unit Summary'!$B$41,"")</f>
        <v>P-2</v>
      </c>
      <c r="D83" s="51" t="str">
        <f>IF('Organizational Unit Summary'!$B$24="Benchmark or Sustainment",IF(E83="OoS","OoS",IF(E83=1,"DM",IF(E83=2,"PM",IF(E83=3,"LM",IF(E83=4,"FM"))))),IF(E83="OoS","OoS",IF(E83&lt;=2,"H",IF(E83=3,"M",IF(E83=4,"L")))))</f>
        <v>DM</v>
      </c>
      <c r="E83" s="58">
        <f>IF(OR(Processes!$C$58=TRUE,Processes!E$58=TRUE),IF(AND(G83=1,H83=1,NOT(ISTEXT(J83))),4,IF(AND(G83=1,H83=1,ISTEXT(J83)),3,IF(AND(OR(G83=1,H83=1),ISTEXT(J83)),2,1))),"OoS")</f>
        <v>1</v>
      </c>
      <c r="F83" s="57"/>
      <c r="G83" s="59"/>
      <c r="H83" s="59"/>
      <c r="I83" s="59"/>
      <c r="J83" s="59"/>
      <c r="K83" s="59"/>
      <c r="L83" s="59"/>
      <c r="M83" s="59"/>
      <c r="N83" s="59"/>
      <c r="O83" s="59"/>
      <c r="P83" s="370"/>
      <c r="Q83" s="59"/>
      <c r="R83" s="380"/>
    </row>
    <row r="84" spans="1:18" x14ac:dyDescent="0.25">
      <c r="A84" s="378"/>
      <c r="B84" s="378"/>
      <c r="C84" s="54" t="str">
        <f>IF(ISTEXT('Organizational Unit Summary'!$B$42),'Organizational Unit Summary'!$B$42,"")</f>
        <v>P-3</v>
      </c>
      <c r="D84" s="51" t="str">
        <f>IF('Organizational Unit Summary'!$B$24="Benchmark or Sustainment",IF(E84="OoS","OoS",IF(E84=1,"DM",IF(E84=2,"PM",IF(E84=3,"LM",IF(E84=4,"FM"))))),IF(E84="OoS","OoS",IF(E84&lt;=2,"H",IF(E84=3,"M",IF(E84=4,"L")))))</f>
        <v>DM</v>
      </c>
      <c r="E84" s="58">
        <f>IF(OR(Processes!$C$58=TRUE,Processes!F$58=TRUE),IF(AND(G84=1,H84=1,NOT(ISTEXT(J84))),4,IF(AND(G84=1,H84=1,ISTEXT(J84)),3,IF(AND(OR(G84=1,H84=1),ISTEXT(J84)),2,1))),"OoS")</f>
        <v>1</v>
      </c>
      <c r="F84" s="57"/>
      <c r="G84" s="59"/>
      <c r="H84" s="59"/>
      <c r="I84" s="59"/>
      <c r="J84" s="59"/>
      <c r="K84" s="59"/>
      <c r="L84" s="59"/>
      <c r="M84" s="59"/>
      <c r="N84" s="59"/>
      <c r="O84" s="59"/>
      <c r="P84" s="370"/>
      <c r="Q84" s="59"/>
      <c r="R84" s="380"/>
    </row>
    <row r="85" spans="1:18" x14ac:dyDescent="0.25">
      <c r="A85" s="378"/>
      <c r="B85" s="378"/>
      <c r="C85" s="54" t="str">
        <f>IF(ISTEXT('Organizational Unit Summary'!$B$43),'Organizational Unit Summary'!$B$43,"")</f>
        <v>P-4</v>
      </c>
      <c r="D85" s="51" t="str">
        <f>IF('Organizational Unit Summary'!$B$24="Benchmark or Sustainment",IF(E85="OoS","OoS",IF(E85=1,"DM",IF(E85=2,"PM",IF(E85=3,"LM",IF(E85=4,"FM"))))),IF(E85="OoS","OoS",IF(E85&lt;=2,"H",IF(E85=3,"M",IF(E85=4,"L")))))</f>
        <v>DM</v>
      </c>
      <c r="E85" s="58">
        <f>IF(OR(Processes!$C$58=TRUE,Processes!G$58=TRUE),IF(AND(G85=1,H85=1,NOT(ISTEXT(J85))),4,IF(AND(G85=1,H85=1,ISTEXT(J85)),3,IF(AND(OR(G85=1,H85=1),ISTEXT(J85)),2,1))),"OoS")</f>
        <v>1</v>
      </c>
      <c r="F85" s="57"/>
      <c r="G85" s="59"/>
      <c r="H85" s="59"/>
      <c r="I85" s="59"/>
      <c r="J85" s="59"/>
      <c r="K85" s="59"/>
      <c r="L85" s="59"/>
      <c r="M85" s="59"/>
      <c r="N85" s="59"/>
      <c r="O85" s="59"/>
      <c r="P85" s="370"/>
      <c r="Q85" s="59"/>
      <c r="R85" s="380"/>
    </row>
    <row r="86" spans="1:18" x14ac:dyDescent="0.25">
      <c r="A86" s="378"/>
      <c r="B86" s="378"/>
      <c r="C86" s="54" t="str">
        <f>IF(ISTEXT('Organizational Unit Summary'!$B$44),'Organizational Unit Summary'!$B$44,"")</f>
        <v>P-5</v>
      </c>
      <c r="D86" s="51" t="str">
        <f>IF('Organizational Unit Summary'!$B$24="Benchmark or Sustainment",IF(E86="OoS","OoS",IF(E86=1,"DM",IF(E86=2,"PM",IF(E86=3,"LM",IF(E86=4,"FM"))))),IF(E86="OoS","OoS",IF(E86&lt;=2,"H",IF(E86=3,"M",IF(E86=4,"L")))))</f>
        <v>DM</v>
      </c>
      <c r="E86" s="58">
        <f>IF(OR(Processes!$C$58=TRUE,Processes!H$58=TRUE),IF(AND(G86=1,H86=1,NOT(ISTEXT(J86))),4,IF(AND(G86=1,H86=1,ISTEXT(J86)),3,IF(AND(OR(G86=1,H86=1),ISTEXT(J86)),2,1))),"OoS")</f>
        <v>1</v>
      </c>
      <c r="F86" s="57"/>
      <c r="G86" s="59"/>
      <c r="H86" s="59"/>
      <c r="I86" s="59"/>
      <c r="J86" s="59"/>
      <c r="K86" s="59"/>
      <c r="L86" s="59"/>
      <c r="M86" s="59"/>
      <c r="N86" s="59"/>
      <c r="O86" s="59"/>
      <c r="P86" s="370"/>
      <c r="Q86" s="59"/>
      <c r="R86" s="380"/>
    </row>
    <row r="87" spans="1:18" x14ac:dyDescent="0.25">
      <c r="A87" s="378"/>
      <c r="B87" s="378"/>
      <c r="C87" s="54" t="str">
        <f>IF(ISTEXT('Organizational Unit Summary'!$B$45),'Organizational Unit Summary'!$B$45,"")</f>
        <v>P-6</v>
      </c>
      <c r="D87" s="51" t="str">
        <f>IF('Organizational Unit Summary'!$B$24="Benchmark or Sustainment",IF(E87="OoS","OoS",IF(E87=1,"DM",IF(E87=2,"PM",IF(E87=3,"LM",IF(E87=4,"FM"))))),IF(E87="OoS","OoS",IF(E87&lt;=2,"H",IF(E87=3,"M",IF(E87=4,"L")))))</f>
        <v>DM</v>
      </c>
      <c r="E87" s="58">
        <f>IF(OR(Processes!$C$58=TRUE,Processes!I$58=TRUE),IF(AND(G87=1,H87=1,NOT(ISTEXT(J87))),4,IF(AND(G87=1,H87=1,ISTEXT(J87)),3,IF(AND(OR(G87=1,H87=1),ISTEXT(J87)),2,1))),"OoS")</f>
        <v>1</v>
      </c>
      <c r="F87" s="57"/>
      <c r="G87" s="59"/>
      <c r="H87" s="59"/>
      <c r="I87" s="59"/>
      <c r="J87" s="59"/>
      <c r="K87" s="59"/>
      <c r="L87" s="59"/>
      <c r="M87" s="59"/>
      <c r="N87" s="59"/>
      <c r="O87" s="59"/>
      <c r="P87" s="370"/>
      <c r="Q87" s="59"/>
      <c r="R87" s="380"/>
    </row>
    <row r="88" spans="1:18" x14ac:dyDescent="0.25">
      <c r="A88" s="378"/>
      <c r="B88" s="378"/>
      <c r="C88" s="54" t="str">
        <f>IF(ISTEXT('Organizational Unit Summary'!$B$46),'Organizational Unit Summary'!$B$46,"")</f>
        <v>P-7</v>
      </c>
      <c r="D88" s="51" t="str">
        <f>IF('Organizational Unit Summary'!$B$24="Benchmark or Sustainment",IF(E88="OoS","OoS",IF(E88=1,"DM",IF(E88=2,"PM",IF(E88=3,"LM",IF(E88=4,"FM"))))),IF(E88="OoS","OoS",IF(E88&lt;=2,"H",IF(E88=3,"M",IF(E88=4,"L")))))</f>
        <v>DM</v>
      </c>
      <c r="E88" s="58">
        <f>IF(OR(Processes!$C$58=TRUE,Processes!J$58=TRUE),IF(AND(G88=1,H88=1,NOT(ISTEXT(J88))),4,IF(AND(G88=1,H88=1,ISTEXT(J88)),3,IF(AND(OR(G88=1,H88=1),ISTEXT(J88)),2,1))),"OoS")</f>
        <v>1</v>
      </c>
      <c r="F88" s="57"/>
      <c r="G88" s="59"/>
      <c r="H88" s="59"/>
      <c r="I88" s="59"/>
      <c r="J88" s="59"/>
      <c r="K88" s="59"/>
      <c r="L88" s="59"/>
      <c r="M88" s="59"/>
      <c r="N88" s="59"/>
      <c r="O88" s="59"/>
      <c r="P88" s="370"/>
      <c r="Q88" s="59"/>
      <c r="R88" s="380"/>
    </row>
    <row r="89" spans="1:18" x14ac:dyDescent="0.25">
      <c r="A89" s="378"/>
      <c r="B89" s="378"/>
      <c r="C89" s="54" t="str">
        <f>IF(ISTEXT('Organizational Unit Summary'!$B$47),'Organizational Unit Summary'!$B$47,"")</f>
        <v>P-8</v>
      </c>
      <c r="D89" s="51" t="str">
        <f>IF('Organizational Unit Summary'!$B$24="Benchmark or Sustainment",IF(E89="OoS","OoS",IF(E89=1,"DM",IF(E89=2,"PM",IF(E89=3,"LM",IF(E89=4,"FM"))))),IF(E89="OoS","OoS",IF(E89&lt;=2,"H",IF(E89=3,"M",IF(E89=4,"L")))))</f>
        <v>DM</v>
      </c>
      <c r="E89" s="58">
        <f>IF(OR(Processes!$C$58=TRUE,Processes!K$58=TRUE),IF(AND(G89=1,H89=1,NOT(ISTEXT(J89))),4,IF(AND(G89=1,H89=1,ISTEXT(J89)),3,IF(AND(OR(G89=1,H89=1),ISTEXT(J89)),2,1))),"OoS")</f>
        <v>1</v>
      </c>
      <c r="F89" s="57"/>
      <c r="G89" s="59"/>
      <c r="H89" s="59"/>
      <c r="I89" s="59"/>
      <c r="J89" s="59"/>
      <c r="K89" s="59"/>
      <c r="L89" s="59"/>
      <c r="M89" s="59"/>
      <c r="N89" s="59"/>
      <c r="O89" s="59"/>
      <c r="P89" s="370"/>
      <c r="Q89" s="59"/>
      <c r="R89" s="380"/>
    </row>
    <row r="90" spans="1:18" x14ac:dyDescent="0.25">
      <c r="A90" s="378"/>
      <c r="B90" s="378"/>
      <c r="C90" s="54" t="str">
        <f>IF(ISTEXT('Organizational Unit Summary'!$B$48),'Organizational Unit Summary'!$B$48,"")</f>
        <v>P-9</v>
      </c>
      <c r="D90" s="51" t="str">
        <f>IF('Organizational Unit Summary'!$B$24="Benchmark or Sustainment",IF(E90="OoS","OoS",IF(E90=1,"DM",IF(E90=2,"PM",IF(E90=3,"LM",IF(E90=4,"FM"))))),IF(E90="OoS","OoS",IF(E90&lt;=2,"H",IF(E90=3,"M",IF(E90=4,"L")))))</f>
        <v>DM</v>
      </c>
      <c r="E90" s="58">
        <f>IF(OR(Processes!$C$58=TRUE,Processes!L$58=TRUE),IF(AND(G90=1,H90=1,NOT(ISTEXT(J90))),4,IF(AND(G90=1,H90=1,ISTEXT(J90)),3,IF(AND(OR(G90=1,H90=1),ISTEXT(J90)),2,1))),"OoS")</f>
        <v>1</v>
      </c>
      <c r="F90" s="57"/>
      <c r="G90" s="59"/>
      <c r="H90" s="59"/>
      <c r="I90" s="59"/>
      <c r="J90" s="59"/>
      <c r="K90" s="59"/>
      <c r="L90" s="59"/>
      <c r="M90" s="59"/>
      <c r="N90" s="59"/>
      <c r="O90" s="59"/>
      <c r="P90" s="370"/>
      <c r="Q90" s="59"/>
      <c r="R90" s="380"/>
    </row>
    <row r="91" spans="1:18" x14ac:dyDescent="0.25">
      <c r="A91" s="378"/>
      <c r="B91" s="378"/>
      <c r="C91" s="54" t="str">
        <f>IF(ISTEXT('Organizational Unit Summary'!$B$49),'Organizational Unit Summary'!$B$49,"")</f>
        <v>P-10</v>
      </c>
      <c r="D91" s="51" t="str">
        <f>IF('Organizational Unit Summary'!$B$24="Benchmark or Sustainment",IF(E91="OoS","OoS",IF(E91=1,"DM",IF(E91=2,"PM",IF(E91=3,"LM",IF(E91=4,"FM"))))),IF(E91="OoS","OoS",IF(E91&lt;=2,"H",IF(E91=3,"M",IF(E91=4,"L")))))</f>
        <v>DM</v>
      </c>
      <c r="E91" s="58">
        <f>IF(OR(Processes!$C$58=TRUE,Processes!M$58=TRUE),IF(AND(G91=1,H91=1,NOT(ISTEXT(J91))),4,IF(AND(G91=1,H91=1,ISTEXT(J91)),3,IF(AND(OR(G91=1,H91=1),ISTEXT(J91)),2,1))),"OoS")</f>
        <v>1</v>
      </c>
      <c r="F91" s="57"/>
      <c r="G91" s="59"/>
      <c r="H91" s="59"/>
      <c r="I91" s="59"/>
      <c r="J91" s="59"/>
      <c r="K91" s="59"/>
      <c r="L91" s="59"/>
      <c r="M91" s="59"/>
      <c r="N91" s="59"/>
      <c r="O91" s="59"/>
      <c r="P91" s="370"/>
      <c r="Q91" s="59"/>
      <c r="R91" s="380"/>
    </row>
    <row r="92" spans="1:18" ht="13.5" customHeight="1" x14ac:dyDescent="0.25">
      <c r="A92" s="378"/>
      <c r="B92" s="378"/>
      <c r="C92" s="54" t="str">
        <f>IF(ISTEXT('Organizational Unit Summary'!$B$50),'Organizational Unit Summary'!$B$50,"")</f>
        <v>P-11</v>
      </c>
      <c r="D92" s="51" t="str">
        <f>IF('Organizational Unit Summary'!$B$24="Benchmark or Sustainment",IF(E92="OoS","OoS",IF(E92=1,"DM",IF(E92=2,"PM",IF(E92=3,"LM",IF(E92=4,"FM"))))),IF(E92="OoS","OoS",IF(E92&lt;=2,"H",IF(E92=3,"M",IF(E92=4,"L")))))</f>
        <v>DM</v>
      </c>
      <c r="E92" s="58">
        <f>IF(OR(Processes!$C$58=TRUE,Processes!N$58=TRUE),IF(AND(G92=1,H92=1,NOT(ISTEXT(J92))),4,IF(AND(G92=1,H92=1,ISTEXT(J92)),3,IF(AND(OR(G92=1,H92=1),ISTEXT(J92)),2,1))),"OoS")</f>
        <v>1</v>
      </c>
      <c r="F92" s="57"/>
      <c r="G92" s="59"/>
      <c r="H92" s="59"/>
      <c r="I92" s="59"/>
      <c r="J92" s="59"/>
      <c r="K92" s="59"/>
      <c r="L92" s="59"/>
      <c r="M92" s="59"/>
      <c r="N92" s="59"/>
      <c r="O92" s="59"/>
      <c r="P92" s="370"/>
      <c r="Q92" s="59"/>
      <c r="R92" s="380"/>
    </row>
    <row r="93" spans="1:18" x14ac:dyDescent="0.25">
      <c r="A93" s="378"/>
      <c r="B93" s="378"/>
      <c r="C93" s="54" t="str">
        <f>IF(ISTEXT('Organizational Unit Summary'!$B$51),'Organizational Unit Summary'!$B$51,"")</f>
        <v>P-12</v>
      </c>
      <c r="D93" s="51" t="str">
        <f>IF('Organizational Unit Summary'!$B$24="Benchmark or Sustainment",IF(E93="OoS","OoS",IF(E93=1,"DM",IF(E93=2,"PM",IF(E93=3,"LM",IF(E93=4,"FM"))))),IF(E93="OoS","OoS",IF(E93&lt;=2,"H",IF(E93=3,"M",IF(E93=4,"L")))))</f>
        <v>DM</v>
      </c>
      <c r="E93" s="58">
        <f>IF(OR(Processes!$C$58=TRUE,Processes!O$58=TRUE),IF(AND(G93=1,H93=1,NOT(ISTEXT(J93))),4,IF(AND(G93=1,H93=1,ISTEXT(J93)),3,IF(AND(OR(G93=1,H93=1),ISTEXT(J93)),2,1))),"OoS")</f>
        <v>1</v>
      </c>
      <c r="F93" s="57"/>
      <c r="G93" s="59"/>
      <c r="H93" s="59"/>
      <c r="I93" s="59"/>
      <c r="J93" s="59"/>
      <c r="K93" s="59"/>
      <c r="L93" s="59"/>
      <c r="M93" s="59"/>
      <c r="N93" s="59"/>
      <c r="O93" s="59"/>
      <c r="P93" s="370"/>
      <c r="Q93" s="59"/>
      <c r="R93" s="380"/>
    </row>
    <row r="94" spans="1:18" x14ac:dyDescent="0.25">
      <c r="A94" s="378"/>
      <c r="B94" s="378"/>
      <c r="C94" s="54" t="str">
        <f>IF(ISTEXT('Organizational Unit Summary'!$B$52),'Organizational Unit Summary'!$B$52,"")</f>
        <v>P-13</v>
      </c>
      <c r="D94" s="51" t="str">
        <f>IF('Organizational Unit Summary'!$B$24="Benchmark or Sustainment",IF(E94="OoS","OoS",IF(E94=1,"DM",IF(E94=2,"PM",IF(E94=3,"LM",IF(E94=4,"FM"))))),IF(E94="OoS","OoS",IF(E94&lt;=2,"H",IF(E94=3,"M",IF(E94=4,"L")))))</f>
        <v>DM</v>
      </c>
      <c r="E94" s="58">
        <f>IF(OR(Processes!$C$58=TRUE,Processes!P$58=TRUE),IF(AND(G94=1,H94=1,NOT(ISTEXT(J94))),4,IF(AND(G94=1,H94=1,ISTEXT(J94)),3,IF(AND(OR(G94=1,H94=1),ISTEXT(J94)),2,1))),"OoS")</f>
        <v>1</v>
      </c>
      <c r="F94" s="57"/>
      <c r="G94" s="59"/>
      <c r="H94" s="59"/>
      <c r="I94" s="59"/>
      <c r="J94" s="59"/>
      <c r="K94" s="59"/>
      <c r="L94" s="59"/>
      <c r="M94" s="59"/>
      <c r="N94" s="59"/>
      <c r="O94" s="59"/>
      <c r="P94" s="370"/>
      <c r="Q94" s="59"/>
      <c r="R94" s="380"/>
    </row>
    <row r="95" spans="1:18" x14ac:dyDescent="0.25">
      <c r="A95" s="378"/>
      <c r="B95" s="378"/>
      <c r="C95" s="54" t="str">
        <f>IF(ISTEXT('Organizational Unit Summary'!$B$53),'Organizational Unit Summary'!$B$53,"")</f>
        <v>P-14</v>
      </c>
      <c r="D95" s="51" t="str">
        <f>IF('Organizational Unit Summary'!$B$24="Benchmark or Sustainment",IF(E95="OoS","OoS",IF(E95=1,"DM",IF(E95=2,"PM",IF(E95=3,"LM",IF(E95=4,"FM"))))),IF(E95="OoS","OoS",IF(E95&lt;=2,"H",IF(E95=3,"M",IF(E95=4,"L")))))</f>
        <v>DM</v>
      </c>
      <c r="E95" s="58">
        <f>IF(OR(Processes!$C$58=TRUE,Processes!Q$58=TRUE),IF(AND(G95=1,H95=1,NOT(ISTEXT(J95))),4,IF(AND(G95=1,H95=1,ISTEXT(J95)),3,IF(AND(OR(G95=1,H95=1),ISTEXT(J95)),2,1))),"OoS")</f>
        <v>1</v>
      </c>
      <c r="F95" s="57"/>
      <c r="G95" s="59"/>
      <c r="H95" s="59"/>
      <c r="I95" s="59"/>
      <c r="J95" s="59"/>
      <c r="K95" s="59"/>
      <c r="L95" s="59"/>
      <c r="M95" s="59"/>
      <c r="N95" s="59"/>
      <c r="O95" s="59"/>
      <c r="P95" s="370"/>
      <c r="Q95" s="59"/>
      <c r="R95" s="380"/>
    </row>
    <row r="96" spans="1:18" x14ac:dyDescent="0.25">
      <c r="A96" s="378"/>
      <c r="B96" s="378"/>
      <c r="C96" s="54" t="str">
        <f>IF(ISTEXT('Organizational Unit Summary'!$B$54),'Organizational Unit Summary'!$B$54,"")</f>
        <v>P-15</v>
      </c>
      <c r="D96" s="51" t="str">
        <f>IF('Organizational Unit Summary'!$B$24="Benchmark or Sustainment",IF(E96="OoS","OoS",IF(E96=1,"DM",IF(E96=2,"PM",IF(E96=3,"LM",IF(E96=4,"FM"))))),IF(E96="OoS","OoS",IF(E96&lt;=2,"H",IF(E96=3,"M",IF(E96=4,"L")))))</f>
        <v>DM</v>
      </c>
      <c r="E96" s="58">
        <f>IF(OR(Processes!$C$58=TRUE,Processes!R$58=TRUE),IF(AND(G96=1,H96=1,NOT(ISTEXT(J96))),4,IF(AND(G96=1,H96=1,ISTEXT(J96)),3,IF(AND(OR(G96=1,H96=1),ISTEXT(J96)),2,1))),"OoS")</f>
        <v>1</v>
      </c>
      <c r="F96" s="57"/>
      <c r="G96" s="59"/>
      <c r="H96" s="59"/>
      <c r="I96" s="59"/>
      <c r="J96" s="59"/>
      <c r="K96" s="59"/>
      <c r="L96" s="59"/>
      <c r="M96" s="59"/>
      <c r="N96" s="59"/>
      <c r="O96" s="59"/>
      <c r="P96" s="370"/>
      <c r="Q96" s="59"/>
      <c r="R96" s="380"/>
    </row>
    <row r="97" spans="1:18" x14ac:dyDescent="0.25">
      <c r="A97" s="378"/>
      <c r="B97" s="378"/>
      <c r="C97" s="54" t="str">
        <f>IF(ISTEXT('Organizational Unit Summary'!$B$55),'Organizational Unit Summary'!$B$55,"")</f>
        <v>P-16</v>
      </c>
      <c r="D97" s="51" t="str">
        <f>IF('Organizational Unit Summary'!$B$24="Benchmark or Sustainment",IF(E97="OoS","OoS",IF(E97=1,"DM",IF(E97=2,"PM",IF(E97=3,"LM",IF(E97=4,"FM"))))),IF(E97="OoS","OoS",IF(E97&lt;=2,"H",IF(E97=3,"M",IF(E97=4,"L")))))</f>
        <v>DM</v>
      </c>
      <c r="E97" s="58">
        <f>IF(OR(Processes!$C$58=TRUE,Processes!S$58=TRUE),IF(AND(G97=1,H97=1,NOT(ISTEXT(J97))),4,IF(AND(G97=1,H97=1,ISTEXT(J97)),3,IF(AND(OR(G97=1,H97=1),ISTEXT(J97)),2,1))),"OoS")</f>
        <v>1</v>
      </c>
      <c r="F97" s="57"/>
      <c r="G97" s="59"/>
      <c r="H97" s="59"/>
      <c r="I97" s="59"/>
      <c r="J97" s="59"/>
      <c r="K97" s="59"/>
      <c r="L97" s="59"/>
      <c r="M97" s="59"/>
      <c r="N97" s="59"/>
      <c r="O97" s="59"/>
      <c r="P97" s="370"/>
      <c r="Q97" s="59"/>
      <c r="R97" s="380"/>
    </row>
    <row r="98" spans="1:18" x14ac:dyDescent="0.25">
      <c r="A98" s="378"/>
      <c r="B98" s="378"/>
      <c r="C98" s="54" t="str">
        <f>IF(ISTEXT('Organizational Unit Summary'!$B$56),'Organizational Unit Summary'!$B$56,"")</f>
        <v>P-17</v>
      </c>
      <c r="D98" s="51" t="str">
        <f>IF('Organizational Unit Summary'!$B$24="Benchmark or Sustainment",IF(E98="OoS","OoS",IF(E98=1,"DM",IF(E98=2,"PM",IF(E98=3,"LM",IF(E98=4,"FM"))))),IF(E98="OoS","OoS",IF(E98&lt;=2,"H",IF(E98=3,"M",IF(E98=4,"L")))))</f>
        <v>DM</v>
      </c>
      <c r="E98" s="58">
        <f>IF(OR(Processes!$C$58=TRUE,Processes!T$58=TRUE),IF(AND(G98=1,H98=1,NOT(ISTEXT(J98))),4,IF(AND(G98=1,H98=1,ISTEXT(J98)),3,IF(AND(OR(G98=1,H98=1),ISTEXT(J98)),2,1))),"OoS")</f>
        <v>1</v>
      </c>
      <c r="F98" s="57"/>
      <c r="G98" s="59"/>
      <c r="H98" s="59"/>
      <c r="I98" s="59"/>
      <c r="J98" s="59"/>
      <c r="K98" s="59"/>
      <c r="L98" s="59"/>
      <c r="M98" s="59"/>
      <c r="N98" s="59"/>
      <c r="O98" s="59"/>
      <c r="P98" s="370"/>
      <c r="Q98" s="59"/>
      <c r="R98" s="380"/>
    </row>
    <row r="99" spans="1:18" x14ac:dyDescent="0.25">
      <c r="A99" s="378"/>
      <c r="B99" s="378"/>
      <c r="C99" s="54" t="str">
        <f>IF(ISTEXT('Organizational Unit Summary'!$B$57),'Organizational Unit Summary'!$B$57,"")</f>
        <v>P-18</v>
      </c>
      <c r="D99" s="51" t="str">
        <f>IF('Organizational Unit Summary'!$B$24="Benchmark or Sustainment",IF(E99="OoS","OoS",IF(E99=1,"DM",IF(E99=2,"PM",IF(E99=3,"LM",IF(E99=4,"FM"))))),IF(E99="OoS","OoS",IF(E99&lt;=2,"H",IF(E99=3,"M",IF(E99=4,"L")))))</f>
        <v>DM</v>
      </c>
      <c r="E99" s="58">
        <f>IF(OR(Processes!$C$58=TRUE,Processes!U$58=TRUE),IF(AND(G99=1,H99=1,NOT(ISTEXT(J99))),4,IF(AND(G99=1,H99=1,ISTEXT(J99)),3,IF(AND(OR(G99=1,H99=1),ISTEXT(J99)),2,1))),"OoS")</f>
        <v>1</v>
      </c>
      <c r="F99" s="57"/>
      <c r="G99" s="59"/>
      <c r="H99" s="59"/>
      <c r="I99" s="59"/>
      <c r="J99" s="59"/>
      <c r="K99" s="59"/>
      <c r="L99" s="59"/>
      <c r="M99" s="59"/>
      <c r="N99" s="59"/>
      <c r="O99" s="59"/>
      <c r="P99" s="370"/>
      <c r="Q99" s="59"/>
      <c r="R99" s="380"/>
    </row>
    <row r="100" spans="1:18" x14ac:dyDescent="0.25">
      <c r="A100" s="378"/>
      <c r="B100" s="378"/>
      <c r="C100" s="54" t="str">
        <f>IF(ISTEXT('Organizational Unit Summary'!$B$58),'Organizational Unit Summary'!$B$58,"")</f>
        <v>P-19</v>
      </c>
      <c r="D100" s="51" t="str">
        <f>IF('Organizational Unit Summary'!$B$24="Benchmark or Sustainment",IF(E100="OoS","OoS",IF(E100=1,"DM",IF(E100=2,"PM",IF(E100=3,"LM",IF(E100=4,"FM"))))),IF(E100="OoS","OoS",IF(E100&lt;=2,"H",IF(E100=3,"M",IF(E100=4,"L")))))</f>
        <v>DM</v>
      </c>
      <c r="E100" s="58">
        <f>IF(OR(Processes!$C$58=TRUE,Processes!V$58=TRUE),IF(AND(G100=1,H100=1,NOT(ISTEXT(J100))),4,IF(AND(G100=1,H100=1,ISTEXT(J100)),3,IF(AND(OR(G100=1,H100=1),ISTEXT(J100)),2,1))),"OoS")</f>
        <v>1</v>
      </c>
      <c r="F100" s="57"/>
      <c r="G100" s="59"/>
      <c r="H100" s="59"/>
      <c r="I100" s="59"/>
      <c r="J100" s="59"/>
      <c r="K100" s="59"/>
      <c r="L100" s="59"/>
      <c r="M100" s="59"/>
      <c r="N100" s="59"/>
      <c r="O100" s="59"/>
      <c r="P100" s="370"/>
      <c r="Q100" s="59"/>
      <c r="R100" s="380"/>
    </row>
    <row r="101" spans="1:18" ht="13.5" thickBot="1" x14ac:dyDescent="0.3">
      <c r="A101" s="378"/>
      <c r="B101" s="378"/>
      <c r="C101" s="54" t="str">
        <f>IF(ISTEXT('Organizational Unit Summary'!$B$59),'Organizational Unit Summary'!$B$59,"")</f>
        <v>P-20</v>
      </c>
      <c r="D101" s="51" t="str">
        <f>IF('Organizational Unit Summary'!$B$24="Benchmark or Sustainment",IF(E101="OoS","OoS",IF(E101=1,"DM",IF(E101=2,"PM",IF(E101=3,"LM",IF(E101=4,"FM"))))),IF(E101="OoS","OoS",IF(E101&lt;=2,"H",IF(E101=3,"M",IF(E101=4,"L")))))</f>
        <v>DM</v>
      </c>
      <c r="E101" s="58">
        <f>IF(OR(Processes!$C$58=TRUE,Processes!W$58=TRUE),IF(AND(G101=1,H101=1,NOT(ISTEXT(J101))),4,IF(AND(G101=1,H101=1,ISTEXT(J101)),3,IF(AND(OR(G101=1,H101=1),ISTEXT(J101)),2,1))),"OoS")</f>
        <v>1</v>
      </c>
      <c r="F101" s="57"/>
      <c r="G101" s="59"/>
      <c r="H101" s="59"/>
      <c r="I101" s="59"/>
      <c r="J101" s="59"/>
      <c r="K101" s="59"/>
      <c r="L101" s="59"/>
      <c r="M101" s="59"/>
      <c r="N101" s="59"/>
      <c r="O101" s="59"/>
      <c r="P101" s="371"/>
      <c r="Q101" s="59"/>
      <c r="R101" s="380"/>
    </row>
    <row r="102" spans="1:18" ht="13.5" customHeight="1" x14ac:dyDescent="0.25">
      <c r="A102" s="378"/>
      <c r="B102" s="378" t="str">
        <f>IF(ISTEXT(Processes!$B$8),Processes!$B$8,"")</f>
        <v>Process 6</v>
      </c>
      <c r="C102" s="54" t="str">
        <f>IF(ISTEXT('Organizational Unit Summary'!$B$40),'Organizational Unit Summary'!$B$40,"")</f>
        <v>P-1</v>
      </c>
      <c r="D102" s="51" t="str">
        <f>IF('Organizational Unit Summary'!$B$24="Benchmark or Sustainment",IF(E102="OoS","OoS",IF(E102=1,"DM",IF(E102=2,"PM",IF(E102=3,"LM",IF(E102=4,"FM"))))),IF(E102="OoS","OoS",IF(E102&lt;=2,"H",IF(E102=3,"M",IF(E102=4,"L")))))</f>
        <v>DM</v>
      </c>
      <c r="E102" s="58">
        <f>IF(OR(Processes!$C$59=TRUE,Processes!D$59=TRUE),IF(AND(G102=1,H102=1,NOT(ISTEXT(J102))),4,IF(AND(G102=1,H102=1,ISTEXT(J102)),3,IF(AND(OR(G102=1,H102=1),ISTEXT(J102)),2,1))),"OoS")</f>
        <v>1</v>
      </c>
      <c r="F102" s="57"/>
      <c r="G102" s="59"/>
      <c r="H102" s="59"/>
      <c r="I102" s="59"/>
      <c r="J102" s="59"/>
      <c r="K102" s="59"/>
      <c r="L102" s="59"/>
      <c r="M102" s="59"/>
      <c r="N102" s="59"/>
      <c r="O102" s="59"/>
      <c r="P102" s="369"/>
      <c r="Q102" s="59"/>
      <c r="R102" s="380"/>
    </row>
    <row r="103" spans="1:18" x14ac:dyDescent="0.25">
      <c r="A103" s="378"/>
      <c r="B103" s="378"/>
      <c r="C103" s="54" t="str">
        <f>IF(ISTEXT('Organizational Unit Summary'!$B$41),'Organizational Unit Summary'!$B$41,"")</f>
        <v>P-2</v>
      </c>
      <c r="D103" s="51" t="str">
        <f>IF('Organizational Unit Summary'!$B$24="Benchmark or Sustainment",IF(E103="OoS","OoS",IF(E103=1,"DM",IF(E103=2,"PM",IF(E103=3,"LM",IF(E103=4,"FM"))))),IF(E103="OoS","OoS",IF(E103&lt;=2,"H",IF(E103=3,"M",IF(E103=4,"L")))))</f>
        <v>DM</v>
      </c>
      <c r="E103" s="58">
        <f>IF(OR(Processes!$C$59=TRUE,Processes!E$59=TRUE),IF(AND(G103=1,H103=1,NOT(ISTEXT(J103))),4,IF(AND(G103=1,H103=1,ISTEXT(J103)),3,IF(AND(OR(G103=1,H103=1),ISTEXT(J103)),2,1))),"OoS")</f>
        <v>1</v>
      </c>
      <c r="F103" s="57"/>
      <c r="G103" s="59"/>
      <c r="H103" s="59"/>
      <c r="I103" s="59"/>
      <c r="J103" s="59"/>
      <c r="K103" s="59"/>
      <c r="L103" s="59"/>
      <c r="M103" s="59"/>
      <c r="N103" s="59"/>
      <c r="O103" s="59"/>
      <c r="P103" s="370"/>
      <c r="Q103" s="59"/>
      <c r="R103" s="380"/>
    </row>
    <row r="104" spans="1:18" x14ac:dyDescent="0.25">
      <c r="A104" s="378"/>
      <c r="B104" s="378"/>
      <c r="C104" s="54" t="str">
        <f>IF(ISTEXT('Organizational Unit Summary'!$B$42),'Organizational Unit Summary'!$B$42,"")</f>
        <v>P-3</v>
      </c>
      <c r="D104" s="51" t="str">
        <f>IF('Organizational Unit Summary'!$B$24="Benchmark or Sustainment",IF(E104="OoS","OoS",IF(E104=1,"DM",IF(E104=2,"PM",IF(E104=3,"LM",IF(E104=4,"FM"))))),IF(E104="OoS","OoS",IF(E104&lt;=2,"H",IF(E104=3,"M",IF(E104=4,"L")))))</f>
        <v>DM</v>
      </c>
      <c r="E104" s="58">
        <f>IF(OR(Processes!$C$59=TRUE,Processes!F$59=TRUE),IF(AND(G104=1,H104=1,NOT(ISTEXT(J104))),4,IF(AND(G104=1,H104=1,ISTEXT(J104)),3,IF(AND(OR(G104=1,H104=1),ISTEXT(J104)),2,1))),"OoS")</f>
        <v>1</v>
      </c>
      <c r="F104" s="57"/>
      <c r="G104" s="59"/>
      <c r="H104" s="59"/>
      <c r="I104" s="59"/>
      <c r="J104" s="59"/>
      <c r="K104" s="59"/>
      <c r="L104" s="59"/>
      <c r="M104" s="59"/>
      <c r="N104" s="59"/>
      <c r="O104" s="59"/>
      <c r="P104" s="370"/>
      <c r="Q104" s="59"/>
      <c r="R104" s="380"/>
    </row>
    <row r="105" spans="1:18" x14ac:dyDescent="0.25">
      <c r="A105" s="378"/>
      <c r="B105" s="378"/>
      <c r="C105" s="54" t="str">
        <f>IF(ISTEXT('Organizational Unit Summary'!$B$43),'Organizational Unit Summary'!$B$43,"")</f>
        <v>P-4</v>
      </c>
      <c r="D105" s="51" t="str">
        <f>IF('Organizational Unit Summary'!$B$24="Benchmark or Sustainment",IF(E105="OoS","OoS",IF(E105=1,"DM",IF(E105=2,"PM",IF(E105=3,"LM",IF(E105=4,"FM"))))),IF(E105="OoS","OoS",IF(E105&lt;=2,"H",IF(E105=3,"M",IF(E105=4,"L")))))</f>
        <v>DM</v>
      </c>
      <c r="E105" s="58">
        <f>IF(OR(Processes!$C$59=TRUE,Processes!G$59=TRUE),IF(AND(G105=1,H105=1,NOT(ISTEXT(J105))),4,IF(AND(G105=1,H105=1,ISTEXT(J105)),3,IF(AND(OR(G105=1,H105=1),ISTEXT(J105)),2,1))),"OoS")</f>
        <v>1</v>
      </c>
      <c r="F105" s="57"/>
      <c r="G105" s="59"/>
      <c r="H105" s="59"/>
      <c r="I105" s="59"/>
      <c r="J105" s="59"/>
      <c r="K105" s="59"/>
      <c r="L105" s="59"/>
      <c r="M105" s="59"/>
      <c r="N105" s="59"/>
      <c r="O105" s="59"/>
      <c r="P105" s="370"/>
      <c r="Q105" s="59"/>
      <c r="R105" s="380"/>
    </row>
    <row r="106" spans="1:18" x14ac:dyDescent="0.25">
      <c r="A106" s="378"/>
      <c r="B106" s="378"/>
      <c r="C106" s="54" t="str">
        <f>IF(ISTEXT('Organizational Unit Summary'!$B$44),'Organizational Unit Summary'!$B$44,"")</f>
        <v>P-5</v>
      </c>
      <c r="D106" s="51" t="str">
        <f>IF('Organizational Unit Summary'!$B$24="Benchmark or Sustainment",IF(E106="OoS","OoS",IF(E106=1,"DM",IF(E106=2,"PM",IF(E106=3,"LM",IF(E106=4,"FM"))))),IF(E106="OoS","OoS",IF(E106&lt;=2,"H",IF(E106=3,"M",IF(E106=4,"L")))))</f>
        <v>DM</v>
      </c>
      <c r="E106" s="58">
        <f>IF(OR(Processes!$C$59=TRUE,Processes!H$59=TRUE),IF(AND(G106=1,H106=1,NOT(ISTEXT(J106))),4,IF(AND(G106=1,H106=1,ISTEXT(J106)),3,IF(AND(OR(G106=1,H106=1),ISTEXT(J106)),2,1))),"OoS")</f>
        <v>1</v>
      </c>
      <c r="F106" s="57"/>
      <c r="G106" s="59"/>
      <c r="H106" s="59"/>
      <c r="I106" s="59"/>
      <c r="J106" s="59"/>
      <c r="K106" s="59"/>
      <c r="L106" s="59"/>
      <c r="M106" s="59"/>
      <c r="N106" s="59"/>
      <c r="O106" s="59"/>
      <c r="P106" s="370"/>
      <c r="Q106" s="59"/>
      <c r="R106" s="380"/>
    </row>
    <row r="107" spans="1:18" x14ac:dyDescent="0.25">
      <c r="A107" s="378"/>
      <c r="B107" s="378"/>
      <c r="C107" s="54" t="str">
        <f>IF(ISTEXT('Organizational Unit Summary'!$B$45),'Organizational Unit Summary'!$B$45,"")</f>
        <v>P-6</v>
      </c>
      <c r="D107" s="51" t="str">
        <f>IF('Organizational Unit Summary'!$B$24="Benchmark or Sustainment",IF(E107="OoS","OoS",IF(E107=1,"DM",IF(E107=2,"PM",IF(E107=3,"LM",IF(E107=4,"FM"))))),IF(E107="OoS","OoS",IF(E107&lt;=2,"H",IF(E107=3,"M",IF(E107=4,"L")))))</f>
        <v>DM</v>
      </c>
      <c r="E107" s="58">
        <f>IF(OR(Processes!$C$59=TRUE,Processes!I$59=TRUE),IF(AND(G107=1,H107=1,NOT(ISTEXT(J107))),4,IF(AND(G107=1,H107=1,ISTEXT(J107)),3,IF(AND(OR(G107=1,H107=1),ISTEXT(J107)),2,1))),"OoS")</f>
        <v>1</v>
      </c>
      <c r="F107" s="57"/>
      <c r="G107" s="59"/>
      <c r="H107" s="59"/>
      <c r="I107" s="59"/>
      <c r="J107" s="59"/>
      <c r="K107" s="59"/>
      <c r="L107" s="59"/>
      <c r="M107" s="59"/>
      <c r="N107" s="59"/>
      <c r="O107" s="59"/>
      <c r="P107" s="370"/>
      <c r="Q107" s="59"/>
      <c r="R107" s="380"/>
    </row>
    <row r="108" spans="1:18" x14ac:dyDescent="0.25">
      <c r="A108" s="378"/>
      <c r="B108" s="378"/>
      <c r="C108" s="54" t="str">
        <f>IF(ISTEXT('Organizational Unit Summary'!$B$46),'Organizational Unit Summary'!$B$46,"")</f>
        <v>P-7</v>
      </c>
      <c r="D108" s="51" t="str">
        <f>IF('Organizational Unit Summary'!$B$24="Benchmark or Sustainment",IF(E108="OoS","OoS",IF(E108=1,"DM",IF(E108=2,"PM",IF(E108=3,"LM",IF(E108=4,"FM"))))),IF(E108="OoS","OoS",IF(E108&lt;=2,"H",IF(E108=3,"M",IF(E108=4,"L")))))</f>
        <v>DM</v>
      </c>
      <c r="E108" s="58">
        <f>IF(OR(Processes!$C$59=TRUE,Processes!J$59=TRUE),IF(AND(G108=1,H108=1,NOT(ISTEXT(J108))),4,IF(AND(G108=1,H108=1,ISTEXT(J108)),3,IF(AND(OR(G108=1,H108=1),ISTEXT(J108)),2,1))),"OoS")</f>
        <v>1</v>
      </c>
      <c r="F108" s="57"/>
      <c r="G108" s="59"/>
      <c r="H108" s="59"/>
      <c r="I108" s="59"/>
      <c r="J108" s="59"/>
      <c r="K108" s="59"/>
      <c r="L108" s="59"/>
      <c r="M108" s="59"/>
      <c r="N108" s="59"/>
      <c r="O108" s="59"/>
      <c r="P108" s="370"/>
      <c r="Q108" s="59"/>
      <c r="R108" s="380"/>
    </row>
    <row r="109" spans="1:18" x14ac:dyDescent="0.25">
      <c r="A109" s="378"/>
      <c r="B109" s="378"/>
      <c r="C109" s="54" t="str">
        <f>IF(ISTEXT('Organizational Unit Summary'!$B$47),'Organizational Unit Summary'!$B$47,"")</f>
        <v>P-8</v>
      </c>
      <c r="D109" s="51" t="str">
        <f>IF('Organizational Unit Summary'!$B$24="Benchmark or Sustainment",IF(E109="OoS","OoS",IF(E109=1,"DM",IF(E109=2,"PM",IF(E109=3,"LM",IF(E109=4,"FM"))))),IF(E109="OoS","OoS",IF(E109&lt;=2,"H",IF(E109=3,"M",IF(E109=4,"L")))))</f>
        <v>DM</v>
      </c>
      <c r="E109" s="58">
        <f>IF(OR(Processes!$C$59=TRUE,Processes!K$59=TRUE),IF(AND(G109=1,H109=1,NOT(ISTEXT(J109))),4,IF(AND(G109=1,H109=1,ISTEXT(J109)),3,IF(AND(OR(G109=1,H109=1),ISTEXT(J109)),2,1))),"OoS")</f>
        <v>1</v>
      </c>
      <c r="F109" s="57"/>
      <c r="G109" s="59"/>
      <c r="H109" s="59"/>
      <c r="I109" s="59"/>
      <c r="J109" s="59"/>
      <c r="K109" s="59"/>
      <c r="L109" s="59"/>
      <c r="M109" s="59"/>
      <c r="N109" s="59"/>
      <c r="O109" s="59"/>
      <c r="P109" s="370"/>
      <c r="Q109" s="59"/>
      <c r="R109" s="380"/>
    </row>
    <row r="110" spans="1:18" x14ac:dyDescent="0.25">
      <c r="A110" s="378"/>
      <c r="B110" s="378"/>
      <c r="C110" s="54" t="str">
        <f>IF(ISTEXT('Organizational Unit Summary'!$B$48),'Organizational Unit Summary'!$B$48,"")</f>
        <v>P-9</v>
      </c>
      <c r="D110" s="51" t="str">
        <f>IF('Organizational Unit Summary'!$B$24="Benchmark or Sustainment",IF(E110="OoS","OoS",IF(E110=1,"DM",IF(E110=2,"PM",IF(E110=3,"LM",IF(E110=4,"FM"))))),IF(E110="OoS","OoS",IF(E110&lt;=2,"H",IF(E110=3,"M",IF(E110=4,"L")))))</f>
        <v>DM</v>
      </c>
      <c r="E110" s="58">
        <f>IF(OR(Processes!$C$59=TRUE,Processes!L$59=TRUE),IF(AND(G110=1,H110=1,NOT(ISTEXT(J110))),4,IF(AND(G110=1,H110=1,ISTEXT(J110)),3,IF(AND(OR(G110=1,H110=1),ISTEXT(J110)),2,1))),"OoS")</f>
        <v>1</v>
      </c>
      <c r="F110" s="57"/>
      <c r="G110" s="59"/>
      <c r="H110" s="59"/>
      <c r="I110" s="59"/>
      <c r="J110" s="59"/>
      <c r="K110" s="59"/>
      <c r="L110" s="59"/>
      <c r="M110" s="59"/>
      <c r="N110" s="59"/>
      <c r="O110" s="59"/>
      <c r="P110" s="370"/>
      <c r="Q110" s="59"/>
      <c r="R110" s="380"/>
    </row>
    <row r="111" spans="1:18" x14ac:dyDescent="0.25">
      <c r="A111" s="378"/>
      <c r="B111" s="378"/>
      <c r="C111" s="54" t="str">
        <f>IF(ISTEXT('Organizational Unit Summary'!$B$49),'Organizational Unit Summary'!$B$49,"")</f>
        <v>P-10</v>
      </c>
      <c r="D111" s="51" t="str">
        <f>IF('Organizational Unit Summary'!$B$24="Benchmark or Sustainment",IF(E111="OoS","OoS",IF(E111=1,"DM",IF(E111=2,"PM",IF(E111=3,"LM",IF(E111=4,"FM"))))),IF(E111="OoS","OoS",IF(E111&lt;=2,"H",IF(E111=3,"M",IF(E111=4,"L")))))</f>
        <v>DM</v>
      </c>
      <c r="E111" s="58">
        <f>IF(OR(Processes!$C$59=TRUE,Processes!M$59=TRUE),IF(AND(G111=1,H111=1,NOT(ISTEXT(J111))),4,IF(AND(G111=1,H111=1,ISTEXT(J111)),3,IF(AND(OR(G111=1,H111=1),ISTEXT(J111)),2,1))),"OoS")</f>
        <v>1</v>
      </c>
      <c r="F111" s="57"/>
      <c r="G111" s="59"/>
      <c r="H111" s="59"/>
      <c r="I111" s="59"/>
      <c r="J111" s="59"/>
      <c r="K111" s="59"/>
      <c r="L111" s="59"/>
      <c r="M111" s="59"/>
      <c r="N111" s="59"/>
      <c r="O111" s="59"/>
      <c r="P111" s="370"/>
      <c r="Q111" s="59"/>
      <c r="R111" s="380"/>
    </row>
    <row r="112" spans="1:18" ht="13.5" customHeight="1" x14ac:dyDescent="0.25">
      <c r="A112" s="378"/>
      <c r="B112" s="378"/>
      <c r="C112" s="54" t="str">
        <f>IF(ISTEXT('Organizational Unit Summary'!$B$50),'Organizational Unit Summary'!$B$50,"")</f>
        <v>P-11</v>
      </c>
      <c r="D112" s="51" t="str">
        <f>IF('Organizational Unit Summary'!$B$24="Benchmark or Sustainment",IF(E112="OoS","OoS",IF(E112=1,"DM",IF(E112=2,"PM",IF(E112=3,"LM",IF(E112=4,"FM"))))),IF(E112="OoS","OoS",IF(E112&lt;=2,"H",IF(E112=3,"M",IF(E112=4,"L")))))</f>
        <v>DM</v>
      </c>
      <c r="E112" s="58">
        <f>IF(OR(Processes!$C$59=TRUE,Processes!N$59=TRUE),IF(AND(G112=1,H112=1,NOT(ISTEXT(J112))),4,IF(AND(G112=1,H112=1,ISTEXT(J112)),3,IF(AND(OR(G112=1,H112=1),ISTEXT(J112)),2,1))),"OoS")</f>
        <v>1</v>
      </c>
      <c r="F112" s="57"/>
      <c r="G112" s="59"/>
      <c r="H112" s="59"/>
      <c r="I112" s="59"/>
      <c r="J112" s="59"/>
      <c r="K112" s="59"/>
      <c r="L112" s="59"/>
      <c r="M112" s="59"/>
      <c r="N112" s="59"/>
      <c r="O112" s="59"/>
      <c r="P112" s="370"/>
      <c r="Q112" s="59"/>
      <c r="R112" s="380"/>
    </row>
    <row r="113" spans="1:18" x14ac:dyDescent="0.25">
      <c r="A113" s="378"/>
      <c r="B113" s="378"/>
      <c r="C113" s="54" t="str">
        <f>IF(ISTEXT('Organizational Unit Summary'!$B$51),'Organizational Unit Summary'!$B$51,"")</f>
        <v>P-12</v>
      </c>
      <c r="D113" s="51" t="str">
        <f>IF('Organizational Unit Summary'!$B$24="Benchmark or Sustainment",IF(E113="OoS","OoS",IF(E113=1,"DM",IF(E113=2,"PM",IF(E113=3,"LM",IF(E113=4,"FM"))))),IF(E113="OoS","OoS",IF(E113&lt;=2,"H",IF(E113=3,"M",IF(E113=4,"L")))))</f>
        <v>DM</v>
      </c>
      <c r="E113" s="58">
        <f>IF(OR(Processes!$C$59=TRUE,Processes!O$59=TRUE),IF(AND(G113=1,H113=1,NOT(ISTEXT(J113))),4,IF(AND(G113=1,H113=1,ISTEXT(J113)),3,IF(AND(OR(G113=1,H113=1),ISTEXT(J113)),2,1))),"OoS")</f>
        <v>1</v>
      </c>
      <c r="F113" s="57"/>
      <c r="G113" s="59"/>
      <c r="H113" s="59"/>
      <c r="I113" s="59"/>
      <c r="J113" s="59"/>
      <c r="K113" s="59"/>
      <c r="L113" s="59"/>
      <c r="M113" s="59"/>
      <c r="N113" s="59"/>
      <c r="O113" s="59"/>
      <c r="P113" s="370"/>
      <c r="Q113" s="59"/>
      <c r="R113" s="380"/>
    </row>
    <row r="114" spans="1:18" x14ac:dyDescent="0.25">
      <c r="A114" s="378"/>
      <c r="B114" s="378"/>
      <c r="C114" s="54" t="str">
        <f>IF(ISTEXT('Organizational Unit Summary'!$B$52),'Organizational Unit Summary'!$B$52,"")</f>
        <v>P-13</v>
      </c>
      <c r="D114" s="51" t="str">
        <f>IF('Organizational Unit Summary'!$B$24="Benchmark or Sustainment",IF(E114="OoS","OoS",IF(E114=1,"DM",IF(E114=2,"PM",IF(E114=3,"LM",IF(E114=4,"FM"))))),IF(E114="OoS","OoS",IF(E114&lt;=2,"H",IF(E114=3,"M",IF(E114=4,"L")))))</f>
        <v>DM</v>
      </c>
      <c r="E114" s="58">
        <f>IF(OR(Processes!$C$59=TRUE,Processes!P$59=TRUE),IF(AND(G114=1,H114=1,NOT(ISTEXT(J114))),4,IF(AND(G114=1,H114=1,ISTEXT(J114)),3,IF(AND(OR(G114=1,H114=1),ISTEXT(J114)),2,1))),"OoS")</f>
        <v>1</v>
      </c>
      <c r="F114" s="57"/>
      <c r="G114" s="59"/>
      <c r="H114" s="59"/>
      <c r="I114" s="59"/>
      <c r="J114" s="59"/>
      <c r="K114" s="59"/>
      <c r="L114" s="59"/>
      <c r="M114" s="59"/>
      <c r="N114" s="59"/>
      <c r="O114" s="59"/>
      <c r="P114" s="370"/>
      <c r="Q114" s="59"/>
      <c r="R114" s="380"/>
    </row>
    <row r="115" spans="1:18" x14ac:dyDescent="0.25">
      <c r="A115" s="378"/>
      <c r="B115" s="378"/>
      <c r="C115" s="54" t="str">
        <f>IF(ISTEXT('Organizational Unit Summary'!$B$53),'Organizational Unit Summary'!$B$53,"")</f>
        <v>P-14</v>
      </c>
      <c r="D115" s="51" t="str">
        <f>IF('Organizational Unit Summary'!$B$24="Benchmark or Sustainment",IF(E115="OoS","OoS",IF(E115=1,"DM",IF(E115=2,"PM",IF(E115=3,"LM",IF(E115=4,"FM"))))),IF(E115="OoS","OoS",IF(E115&lt;=2,"H",IF(E115=3,"M",IF(E115=4,"L")))))</f>
        <v>DM</v>
      </c>
      <c r="E115" s="58">
        <f>IF(OR(Processes!$C$59=TRUE,Processes!Q$59=TRUE),IF(AND(G115=1,H115=1,NOT(ISTEXT(J115))),4,IF(AND(G115=1,H115=1,ISTEXT(J115)),3,IF(AND(OR(G115=1,H115=1),ISTEXT(J115)),2,1))),"OoS")</f>
        <v>1</v>
      </c>
      <c r="F115" s="57"/>
      <c r="G115" s="59"/>
      <c r="H115" s="59"/>
      <c r="I115" s="59"/>
      <c r="J115" s="59"/>
      <c r="K115" s="59"/>
      <c r="L115" s="59"/>
      <c r="M115" s="59"/>
      <c r="N115" s="59"/>
      <c r="O115" s="59"/>
      <c r="P115" s="370"/>
      <c r="Q115" s="59"/>
      <c r="R115" s="380"/>
    </row>
    <row r="116" spans="1:18" x14ac:dyDescent="0.25">
      <c r="A116" s="378"/>
      <c r="B116" s="378"/>
      <c r="C116" s="54" t="str">
        <f>IF(ISTEXT('Organizational Unit Summary'!$B$54),'Organizational Unit Summary'!$B$54,"")</f>
        <v>P-15</v>
      </c>
      <c r="D116" s="51" t="str">
        <f>IF('Organizational Unit Summary'!$B$24="Benchmark or Sustainment",IF(E116="OoS","OoS",IF(E116=1,"DM",IF(E116=2,"PM",IF(E116=3,"LM",IF(E116=4,"FM"))))),IF(E116="OoS","OoS",IF(E116&lt;=2,"H",IF(E116=3,"M",IF(E116=4,"L")))))</f>
        <v>DM</v>
      </c>
      <c r="E116" s="58">
        <f>IF(OR(Processes!$C$59=TRUE,Processes!R$59=TRUE),IF(AND(G116=1,H116=1,NOT(ISTEXT(J116))),4,IF(AND(G116=1,H116=1,ISTEXT(J116)),3,IF(AND(OR(G116=1,H116=1),ISTEXT(J116)),2,1))),"OoS")</f>
        <v>1</v>
      </c>
      <c r="F116" s="57"/>
      <c r="G116" s="59"/>
      <c r="H116" s="59"/>
      <c r="I116" s="59"/>
      <c r="J116" s="59"/>
      <c r="K116" s="59"/>
      <c r="L116" s="59"/>
      <c r="M116" s="59"/>
      <c r="N116" s="59"/>
      <c r="O116" s="59"/>
      <c r="P116" s="370"/>
      <c r="Q116" s="59"/>
      <c r="R116" s="380"/>
    </row>
    <row r="117" spans="1:18" x14ac:dyDescent="0.25">
      <c r="A117" s="378"/>
      <c r="B117" s="378"/>
      <c r="C117" s="54" t="str">
        <f>IF(ISTEXT('Organizational Unit Summary'!$B$55),'Organizational Unit Summary'!$B$55,"")</f>
        <v>P-16</v>
      </c>
      <c r="D117" s="51" t="str">
        <f>IF('Organizational Unit Summary'!$B$24="Benchmark or Sustainment",IF(E117="OoS","OoS",IF(E117=1,"DM",IF(E117=2,"PM",IF(E117=3,"LM",IF(E117=4,"FM"))))),IF(E117="OoS","OoS",IF(E117&lt;=2,"H",IF(E117=3,"M",IF(E117=4,"L")))))</f>
        <v>DM</v>
      </c>
      <c r="E117" s="58">
        <f>IF(OR(Processes!$C$59=TRUE,Processes!S$59=TRUE),IF(AND(G117=1,H117=1,NOT(ISTEXT(J117))),4,IF(AND(G117=1,H117=1,ISTEXT(J117)),3,IF(AND(OR(G117=1,H117=1),ISTEXT(J117)),2,1))),"OoS")</f>
        <v>1</v>
      </c>
      <c r="F117" s="57"/>
      <c r="G117" s="59"/>
      <c r="H117" s="59"/>
      <c r="I117" s="59"/>
      <c r="J117" s="59"/>
      <c r="K117" s="59"/>
      <c r="L117" s="59"/>
      <c r="M117" s="59"/>
      <c r="N117" s="59"/>
      <c r="O117" s="59"/>
      <c r="P117" s="370"/>
      <c r="Q117" s="59"/>
      <c r="R117" s="380"/>
    </row>
    <row r="118" spans="1:18" x14ac:dyDescent="0.25">
      <c r="A118" s="378"/>
      <c r="B118" s="378"/>
      <c r="C118" s="54" t="str">
        <f>IF(ISTEXT('Organizational Unit Summary'!$B$56),'Organizational Unit Summary'!$B$56,"")</f>
        <v>P-17</v>
      </c>
      <c r="D118" s="51" t="str">
        <f>IF('Organizational Unit Summary'!$B$24="Benchmark or Sustainment",IF(E118="OoS","OoS",IF(E118=1,"DM",IF(E118=2,"PM",IF(E118=3,"LM",IF(E118=4,"FM"))))),IF(E118="OoS","OoS",IF(E118&lt;=2,"H",IF(E118=3,"M",IF(E118=4,"L")))))</f>
        <v>DM</v>
      </c>
      <c r="E118" s="58">
        <f>IF(OR(Processes!$C$59=TRUE,Processes!T$59=TRUE),IF(AND(G118=1,H118=1,NOT(ISTEXT(J118))),4,IF(AND(G118=1,H118=1,ISTEXT(J118)),3,IF(AND(OR(G118=1,H118=1),ISTEXT(J118)),2,1))),"OoS")</f>
        <v>1</v>
      </c>
      <c r="F118" s="57"/>
      <c r="G118" s="59"/>
      <c r="H118" s="59"/>
      <c r="I118" s="59"/>
      <c r="J118" s="59"/>
      <c r="K118" s="59"/>
      <c r="L118" s="59"/>
      <c r="M118" s="59"/>
      <c r="N118" s="59"/>
      <c r="O118" s="59"/>
      <c r="P118" s="370"/>
      <c r="Q118" s="59"/>
      <c r="R118" s="380"/>
    </row>
    <row r="119" spans="1:18" x14ac:dyDescent="0.25">
      <c r="A119" s="378"/>
      <c r="B119" s="378"/>
      <c r="C119" s="54" t="str">
        <f>IF(ISTEXT('Organizational Unit Summary'!$B$57),'Organizational Unit Summary'!$B$57,"")</f>
        <v>P-18</v>
      </c>
      <c r="D119" s="51" t="str">
        <f>IF('Organizational Unit Summary'!$B$24="Benchmark or Sustainment",IF(E119="OoS","OoS",IF(E119=1,"DM",IF(E119=2,"PM",IF(E119=3,"LM",IF(E119=4,"FM"))))),IF(E119="OoS","OoS",IF(E119&lt;=2,"H",IF(E119=3,"M",IF(E119=4,"L")))))</f>
        <v>DM</v>
      </c>
      <c r="E119" s="58">
        <f>IF(OR(Processes!$C$59=TRUE,Processes!U$59=TRUE),IF(AND(G119=1,H119=1,NOT(ISTEXT(J119))),4,IF(AND(G119=1,H119=1,ISTEXT(J119)),3,IF(AND(OR(G119=1,H119=1),ISTEXT(J119)),2,1))),"OoS")</f>
        <v>1</v>
      </c>
      <c r="F119" s="57"/>
      <c r="G119" s="59"/>
      <c r="H119" s="59"/>
      <c r="I119" s="59"/>
      <c r="J119" s="59"/>
      <c r="K119" s="59"/>
      <c r="L119" s="59"/>
      <c r="M119" s="59"/>
      <c r="N119" s="59"/>
      <c r="O119" s="59"/>
      <c r="P119" s="370"/>
      <c r="Q119" s="59"/>
      <c r="R119" s="380"/>
    </row>
    <row r="120" spans="1:18" x14ac:dyDescent="0.25">
      <c r="A120" s="378"/>
      <c r="B120" s="378"/>
      <c r="C120" s="54" t="str">
        <f>IF(ISTEXT('Organizational Unit Summary'!$B$58),'Organizational Unit Summary'!$B$58,"")</f>
        <v>P-19</v>
      </c>
      <c r="D120" s="51" t="str">
        <f>IF('Organizational Unit Summary'!$B$24="Benchmark or Sustainment",IF(E120="OoS","OoS",IF(E120=1,"DM",IF(E120=2,"PM",IF(E120=3,"LM",IF(E120=4,"FM"))))),IF(E120="OoS","OoS",IF(E120&lt;=2,"H",IF(E120=3,"M",IF(E120=4,"L")))))</f>
        <v>DM</v>
      </c>
      <c r="E120" s="58">
        <f>IF(OR(Processes!$C$59=TRUE,Processes!V$59=TRUE),IF(AND(G120=1,H120=1,NOT(ISTEXT(J120))),4,IF(AND(G120=1,H120=1,ISTEXT(J120)),3,IF(AND(OR(G120=1,H120=1),ISTEXT(J120)),2,1))),"OoS")</f>
        <v>1</v>
      </c>
      <c r="F120" s="57"/>
      <c r="G120" s="59"/>
      <c r="H120" s="59"/>
      <c r="I120" s="59"/>
      <c r="J120" s="59"/>
      <c r="K120" s="59"/>
      <c r="L120" s="59"/>
      <c r="M120" s="59"/>
      <c r="N120" s="59"/>
      <c r="O120" s="59"/>
      <c r="P120" s="370"/>
      <c r="Q120" s="59"/>
      <c r="R120" s="380"/>
    </row>
    <row r="121" spans="1:18" ht="13.5" thickBot="1" x14ac:dyDescent="0.3">
      <c r="A121" s="378"/>
      <c r="B121" s="378"/>
      <c r="C121" s="54" t="str">
        <f>IF(ISTEXT('Organizational Unit Summary'!$B$59),'Organizational Unit Summary'!$B$59,"")</f>
        <v>P-20</v>
      </c>
      <c r="D121" s="51" t="str">
        <f>IF('Organizational Unit Summary'!$B$24="Benchmark or Sustainment",IF(E121="OoS","OoS",IF(E121=1,"DM",IF(E121=2,"PM",IF(E121=3,"LM",IF(E121=4,"FM"))))),IF(E121="OoS","OoS",IF(E121&lt;=2,"H",IF(E121=3,"M",IF(E121=4,"L")))))</f>
        <v>DM</v>
      </c>
      <c r="E121" s="58">
        <f>IF(OR(Processes!$C$59=TRUE,Processes!W$59=TRUE),IF(AND(G121=1,H121=1,NOT(ISTEXT(J121))),4,IF(AND(G121=1,H121=1,ISTEXT(J121)),3,IF(AND(OR(G121=1,H121=1),ISTEXT(J121)),2,1))),"OoS")</f>
        <v>1</v>
      </c>
      <c r="F121" s="57"/>
      <c r="G121" s="59"/>
      <c r="H121" s="59"/>
      <c r="I121" s="59"/>
      <c r="J121" s="59"/>
      <c r="K121" s="59"/>
      <c r="L121" s="59"/>
      <c r="M121" s="59"/>
      <c r="N121" s="59"/>
      <c r="O121" s="59"/>
      <c r="P121" s="371"/>
      <c r="Q121" s="59"/>
      <c r="R121" s="380"/>
    </row>
    <row r="122" spans="1:18" ht="13.5" customHeight="1" x14ac:dyDescent="0.25">
      <c r="A122" s="378"/>
      <c r="B122" s="378" t="str">
        <f>IF(ISTEXT(Processes!$B$9),Processes!$B$9,"")</f>
        <v>Process 7</v>
      </c>
      <c r="C122" s="54" t="str">
        <f>IF(ISTEXT('Organizational Unit Summary'!$B$40),'Organizational Unit Summary'!$B$40,"")</f>
        <v>P-1</v>
      </c>
      <c r="D122" s="51" t="str">
        <f>IF('Organizational Unit Summary'!$B$24="Benchmark or Sustainment",IF(E122="OoS","OoS",IF(E122=1,"DM",IF(E122=2,"PM",IF(E122=3,"LM",IF(E122=4,"FM"))))),IF(E122="OoS","OoS",IF(E122&lt;=2,"H",IF(E122=3,"M",IF(E122=4,"L")))))</f>
        <v>DM</v>
      </c>
      <c r="E122" s="58">
        <f>IF(OR(Processes!$C$60=TRUE,Processes!D$60=TRUE),IF(AND(G122=1,H122=1,NOT(ISTEXT(J122))),4,IF(AND(G122=1,H122=1,ISTEXT(J122)),3,IF(AND(OR(G122=1,H122=1),ISTEXT(J122)),2,1))),"OoS")</f>
        <v>1</v>
      </c>
      <c r="F122" s="57"/>
      <c r="G122" s="59"/>
      <c r="H122" s="59"/>
      <c r="I122" s="59"/>
      <c r="J122" s="59"/>
      <c r="K122" s="59"/>
      <c r="L122" s="59"/>
      <c r="M122" s="59"/>
      <c r="N122" s="59"/>
      <c r="O122" s="59"/>
      <c r="P122" s="369"/>
      <c r="Q122" s="59"/>
      <c r="R122" s="380"/>
    </row>
    <row r="123" spans="1:18" x14ac:dyDescent="0.25">
      <c r="A123" s="378"/>
      <c r="B123" s="378"/>
      <c r="C123" s="54" t="str">
        <f>IF(ISTEXT('Organizational Unit Summary'!$B$41),'Organizational Unit Summary'!$B$41,"")</f>
        <v>P-2</v>
      </c>
      <c r="D123" s="51" t="str">
        <f>IF('Organizational Unit Summary'!$B$24="Benchmark or Sustainment",IF(E123="OoS","OoS",IF(E123=1,"DM",IF(E123=2,"PM",IF(E123=3,"LM",IF(E123=4,"FM"))))),IF(E123="OoS","OoS",IF(E123&lt;=2,"H",IF(E123=3,"M",IF(E123=4,"L")))))</f>
        <v>DM</v>
      </c>
      <c r="E123" s="58">
        <f>IF(OR(Processes!$C$60=TRUE,Processes!E$60=TRUE),IF(AND(G123=1,H123=1,NOT(ISTEXT(J123))),4,IF(AND(G123=1,H123=1,ISTEXT(J123)),3,IF(AND(OR(G123=1,H123=1),ISTEXT(J123)),2,1))),"OoS")</f>
        <v>1</v>
      </c>
      <c r="F123" s="57"/>
      <c r="G123" s="59"/>
      <c r="H123" s="59"/>
      <c r="I123" s="59"/>
      <c r="J123" s="59"/>
      <c r="K123" s="59"/>
      <c r="L123" s="59"/>
      <c r="M123" s="59"/>
      <c r="N123" s="59"/>
      <c r="O123" s="59"/>
      <c r="P123" s="370"/>
      <c r="Q123" s="59"/>
      <c r="R123" s="380"/>
    </row>
    <row r="124" spans="1:18" x14ac:dyDescent="0.25">
      <c r="A124" s="378"/>
      <c r="B124" s="378"/>
      <c r="C124" s="54" t="str">
        <f>IF(ISTEXT('Organizational Unit Summary'!$B$42),'Organizational Unit Summary'!$B$42,"")</f>
        <v>P-3</v>
      </c>
      <c r="D124" s="51" t="str">
        <f>IF('Organizational Unit Summary'!$B$24="Benchmark or Sustainment",IF(E124="OoS","OoS",IF(E124=1,"DM",IF(E124=2,"PM",IF(E124=3,"LM",IF(E124=4,"FM"))))),IF(E124="OoS","OoS",IF(E124&lt;=2,"H",IF(E124=3,"M",IF(E124=4,"L")))))</f>
        <v>DM</v>
      </c>
      <c r="E124" s="58">
        <f>IF(OR(Processes!$C$60=TRUE,Processes!F$60=TRUE),IF(AND(G124=1,H124=1,NOT(ISTEXT(J124))),4,IF(AND(G124=1,H124=1,ISTEXT(J124)),3,IF(AND(OR(G124=1,H124=1),ISTEXT(J124)),2,1))),"OoS")</f>
        <v>1</v>
      </c>
      <c r="F124" s="57"/>
      <c r="G124" s="59"/>
      <c r="H124" s="59"/>
      <c r="I124" s="59"/>
      <c r="J124" s="59"/>
      <c r="K124" s="59"/>
      <c r="L124" s="59"/>
      <c r="M124" s="59"/>
      <c r="N124" s="59"/>
      <c r="O124" s="59"/>
      <c r="P124" s="370"/>
      <c r="Q124" s="59"/>
      <c r="R124" s="380"/>
    </row>
    <row r="125" spans="1:18" x14ac:dyDescent="0.25">
      <c r="A125" s="378"/>
      <c r="B125" s="378"/>
      <c r="C125" s="54" t="str">
        <f>IF(ISTEXT('Organizational Unit Summary'!$B$43),'Organizational Unit Summary'!$B$43,"")</f>
        <v>P-4</v>
      </c>
      <c r="D125" s="51" t="str">
        <f>IF('Organizational Unit Summary'!$B$24="Benchmark or Sustainment",IF(E125="OoS","OoS",IF(E125=1,"DM",IF(E125=2,"PM",IF(E125=3,"LM",IF(E125=4,"FM"))))),IF(E125="OoS","OoS",IF(E125&lt;=2,"H",IF(E125=3,"M",IF(E125=4,"L")))))</f>
        <v>DM</v>
      </c>
      <c r="E125" s="58">
        <f>IF(OR(Processes!$C$60=TRUE,Processes!G$60=TRUE),IF(AND(G125=1,H125=1,NOT(ISTEXT(J125))),4,IF(AND(G125=1,H125=1,ISTEXT(J125)),3,IF(AND(OR(G125=1,H125=1),ISTEXT(J125)),2,1))),"OoS")</f>
        <v>1</v>
      </c>
      <c r="F125" s="57"/>
      <c r="G125" s="59"/>
      <c r="H125" s="59"/>
      <c r="I125" s="59"/>
      <c r="J125" s="59"/>
      <c r="K125" s="59"/>
      <c r="L125" s="59"/>
      <c r="M125" s="59"/>
      <c r="N125" s="59"/>
      <c r="O125" s="59"/>
      <c r="P125" s="370"/>
      <c r="Q125" s="59"/>
      <c r="R125" s="380"/>
    </row>
    <row r="126" spans="1:18" x14ac:dyDescent="0.25">
      <c r="A126" s="378"/>
      <c r="B126" s="378"/>
      <c r="C126" s="54" t="str">
        <f>IF(ISTEXT('Organizational Unit Summary'!$B$44),'Organizational Unit Summary'!$B$44,"")</f>
        <v>P-5</v>
      </c>
      <c r="D126" s="51" t="str">
        <f>IF('Organizational Unit Summary'!$B$24="Benchmark or Sustainment",IF(E126="OoS","OoS",IF(E126=1,"DM",IF(E126=2,"PM",IF(E126=3,"LM",IF(E126=4,"FM"))))),IF(E126="OoS","OoS",IF(E126&lt;=2,"H",IF(E126=3,"M",IF(E126=4,"L")))))</f>
        <v>DM</v>
      </c>
      <c r="E126" s="58">
        <f>IF(OR(Processes!$C$60=TRUE,Processes!H$60=TRUE),IF(AND(G126=1,H126=1,NOT(ISTEXT(J126))),4,IF(AND(G126=1,H126=1,ISTEXT(J126)),3,IF(AND(OR(G126=1,H126=1),ISTEXT(J126)),2,1))),"OoS")</f>
        <v>1</v>
      </c>
      <c r="F126" s="57"/>
      <c r="G126" s="59"/>
      <c r="H126" s="59"/>
      <c r="I126" s="59"/>
      <c r="J126" s="59"/>
      <c r="K126" s="59"/>
      <c r="L126" s="59"/>
      <c r="M126" s="59"/>
      <c r="N126" s="59"/>
      <c r="O126" s="59"/>
      <c r="P126" s="370"/>
      <c r="Q126" s="59"/>
      <c r="R126" s="380"/>
    </row>
    <row r="127" spans="1:18" x14ac:dyDescent="0.25">
      <c r="A127" s="378"/>
      <c r="B127" s="378"/>
      <c r="C127" s="54" t="str">
        <f>IF(ISTEXT('Organizational Unit Summary'!$B$45),'Organizational Unit Summary'!$B$45,"")</f>
        <v>P-6</v>
      </c>
      <c r="D127" s="51" t="str">
        <f>IF('Organizational Unit Summary'!$B$24="Benchmark or Sustainment",IF(E127="OoS","OoS",IF(E127=1,"DM",IF(E127=2,"PM",IF(E127=3,"LM",IF(E127=4,"FM"))))),IF(E127="OoS","OoS",IF(E127&lt;=2,"H",IF(E127=3,"M",IF(E127=4,"L")))))</f>
        <v>DM</v>
      </c>
      <c r="E127" s="58">
        <f>IF(OR(Processes!$C$60=TRUE,Processes!I$60=TRUE),IF(AND(G127=1,H127=1,NOT(ISTEXT(J127))),4,IF(AND(G127=1,H127=1,ISTEXT(J127)),3,IF(AND(OR(G127=1,H127=1),ISTEXT(J127)),2,1))),"OoS")</f>
        <v>1</v>
      </c>
      <c r="F127" s="57"/>
      <c r="G127" s="59"/>
      <c r="H127" s="59"/>
      <c r="I127" s="59"/>
      <c r="J127" s="59"/>
      <c r="K127" s="59"/>
      <c r="L127" s="59"/>
      <c r="M127" s="59"/>
      <c r="N127" s="59"/>
      <c r="O127" s="59"/>
      <c r="P127" s="370"/>
      <c r="Q127" s="59"/>
      <c r="R127" s="380"/>
    </row>
    <row r="128" spans="1:18" x14ac:dyDescent="0.25">
      <c r="A128" s="378"/>
      <c r="B128" s="378"/>
      <c r="C128" s="54" t="str">
        <f>IF(ISTEXT('Organizational Unit Summary'!$B$46),'Organizational Unit Summary'!$B$46,"")</f>
        <v>P-7</v>
      </c>
      <c r="D128" s="51" t="str">
        <f>IF('Organizational Unit Summary'!$B$24="Benchmark or Sustainment",IF(E128="OoS","OoS",IF(E128=1,"DM",IF(E128=2,"PM",IF(E128=3,"LM",IF(E128=4,"FM"))))),IF(E128="OoS","OoS",IF(E128&lt;=2,"H",IF(E128=3,"M",IF(E128=4,"L")))))</f>
        <v>DM</v>
      </c>
      <c r="E128" s="58">
        <f>IF(OR(Processes!$C$60=TRUE,Processes!J$60=TRUE),IF(AND(G128=1,H128=1,NOT(ISTEXT(J128))),4,IF(AND(G128=1,H128=1,ISTEXT(J128)),3,IF(AND(OR(G128=1,H128=1),ISTEXT(J128)),2,1))),"OoS")</f>
        <v>1</v>
      </c>
      <c r="F128" s="57"/>
      <c r="G128" s="59"/>
      <c r="H128" s="59"/>
      <c r="I128" s="59"/>
      <c r="J128" s="59"/>
      <c r="K128" s="59"/>
      <c r="L128" s="59"/>
      <c r="M128" s="59"/>
      <c r="N128" s="59"/>
      <c r="O128" s="59"/>
      <c r="P128" s="370"/>
      <c r="Q128" s="59"/>
      <c r="R128" s="380"/>
    </row>
    <row r="129" spans="1:18" x14ac:dyDescent="0.25">
      <c r="A129" s="378"/>
      <c r="B129" s="378"/>
      <c r="C129" s="54" t="str">
        <f>IF(ISTEXT('Organizational Unit Summary'!$B$47),'Organizational Unit Summary'!$B$47,"")</f>
        <v>P-8</v>
      </c>
      <c r="D129" s="51" t="str">
        <f>IF('Organizational Unit Summary'!$B$24="Benchmark or Sustainment",IF(E129="OoS","OoS",IF(E129=1,"DM",IF(E129=2,"PM",IF(E129=3,"LM",IF(E129=4,"FM"))))),IF(E129="OoS","OoS",IF(E129&lt;=2,"H",IF(E129=3,"M",IF(E129=4,"L")))))</f>
        <v>DM</v>
      </c>
      <c r="E129" s="58">
        <f>IF(OR(Processes!$C$60=TRUE,Processes!K$60=TRUE),IF(AND(G129=1,H129=1,NOT(ISTEXT(J129))),4,IF(AND(G129=1,H129=1,ISTEXT(J129)),3,IF(AND(OR(G129=1,H129=1),ISTEXT(J129)),2,1))),"OoS")</f>
        <v>1</v>
      </c>
      <c r="F129" s="57"/>
      <c r="G129" s="59"/>
      <c r="H129" s="59"/>
      <c r="I129" s="59"/>
      <c r="J129" s="59"/>
      <c r="K129" s="59"/>
      <c r="L129" s="59"/>
      <c r="M129" s="59"/>
      <c r="N129" s="59"/>
      <c r="O129" s="59"/>
      <c r="P129" s="370"/>
      <c r="Q129" s="59"/>
      <c r="R129" s="380"/>
    </row>
    <row r="130" spans="1:18" x14ac:dyDescent="0.25">
      <c r="A130" s="378"/>
      <c r="B130" s="378"/>
      <c r="C130" s="54" t="str">
        <f>IF(ISTEXT('Organizational Unit Summary'!$B$48),'Organizational Unit Summary'!$B$48,"")</f>
        <v>P-9</v>
      </c>
      <c r="D130" s="51" t="str">
        <f>IF('Organizational Unit Summary'!$B$24="Benchmark or Sustainment",IF(E130="OoS","OoS",IF(E130=1,"DM",IF(E130=2,"PM",IF(E130=3,"LM",IF(E130=4,"FM"))))),IF(E130="OoS","OoS",IF(E130&lt;=2,"H",IF(E130=3,"M",IF(E130=4,"L")))))</f>
        <v>DM</v>
      </c>
      <c r="E130" s="58">
        <f>IF(OR(Processes!$C$60=TRUE,Processes!L$60=TRUE),IF(AND(G130=1,H130=1,NOT(ISTEXT(J130))),4,IF(AND(G130=1,H130=1,ISTEXT(J130)),3,IF(AND(OR(G130=1,H130=1),ISTEXT(J130)),2,1))),"OoS")</f>
        <v>1</v>
      </c>
      <c r="F130" s="57"/>
      <c r="G130" s="59"/>
      <c r="H130" s="59"/>
      <c r="I130" s="59"/>
      <c r="J130" s="59"/>
      <c r="K130" s="59"/>
      <c r="L130" s="59"/>
      <c r="M130" s="59"/>
      <c r="N130" s="59"/>
      <c r="O130" s="59"/>
      <c r="P130" s="370"/>
      <c r="Q130" s="59"/>
      <c r="R130" s="380"/>
    </row>
    <row r="131" spans="1:18" x14ac:dyDescent="0.25">
      <c r="A131" s="378"/>
      <c r="B131" s="378"/>
      <c r="C131" s="54" t="str">
        <f>IF(ISTEXT('Organizational Unit Summary'!$B$49),'Organizational Unit Summary'!$B$49,"")</f>
        <v>P-10</v>
      </c>
      <c r="D131" s="51" t="str">
        <f>IF('Organizational Unit Summary'!$B$24="Benchmark or Sustainment",IF(E131="OoS","OoS",IF(E131=1,"DM",IF(E131=2,"PM",IF(E131=3,"LM",IF(E131=4,"FM"))))),IF(E131="OoS","OoS",IF(E131&lt;=2,"H",IF(E131=3,"M",IF(E131=4,"L")))))</f>
        <v>DM</v>
      </c>
      <c r="E131" s="58">
        <f>IF(OR(Processes!$C$60=TRUE,Processes!M$60=TRUE),IF(AND(G131=1,H131=1,NOT(ISTEXT(J131))),4,IF(AND(G131=1,H131=1,ISTEXT(J131)),3,IF(AND(OR(G131=1,H131=1),ISTEXT(J131)),2,1))),"OoS")</f>
        <v>1</v>
      </c>
      <c r="F131" s="57"/>
      <c r="G131" s="59"/>
      <c r="H131" s="59"/>
      <c r="I131" s="59"/>
      <c r="J131" s="59"/>
      <c r="K131" s="59"/>
      <c r="L131" s="59"/>
      <c r="M131" s="59"/>
      <c r="N131" s="59"/>
      <c r="O131" s="59"/>
      <c r="P131" s="370"/>
      <c r="Q131" s="59"/>
      <c r="R131" s="380"/>
    </row>
    <row r="132" spans="1:18" ht="13.5" customHeight="1" x14ac:dyDescent="0.25">
      <c r="A132" s="378"/>
      <c r="B132" s="378"/>
      <c r="C132" s="54" t="str">
        <f>IF(ISTEXT('Organizational Unit Summary'!$B$50),'Organizational Unit Summary'!$B$50,"")</f>
        <v>P-11</v>
      </c>
      <c r="D132" s="51" t="str">
        <f>IF('Organizational Unit Summary'!$B$24="Benchmark or Sustainment",IF(E132="OoS","OoS",IF(E132=1,"DM",IF(E132=2,"PM",IF(E132=3,"LM",IF(E132=4,"FM"))))),IF(E132="OoS","OoS",IF(E132&lt;=2,"H",IF(E132=3,"M",IF(E132=4,"L")))))</f>
        <v>DM</v>
      </c>
      <c r="E132" s="58">
        <f>IF(OR(Processes!$C$60=TRUE,Processes!N$60=TRUE),IF(AND(G132=1,H132=1,NOT(ISTEXT(J132))),4,IF(AND(G132=1,H132=1,ISTEXT(J132)),3,IF(AND(OR(G132=1,H132=1),ISTEXT(J132)),2,1))),"OoS")</f>
        <v>1</v>
      </c>
      <c r="F132" s="57"/>
      <c r="G132" s="59"/>
      <c r="H132" s="59"/>
      <c r="I132" s="59"/>
      <c r="J132" s="59"/>
      <c r="K132" s="59"/>
      <c r="L132" s="59"/>
      <c r="M132" s="59"/>
      <c r="N132" s="59"/>
      <c r="O132" s="59"/>
      <c r="P132" s="370"/>
      <c r="Q132" s="59"/>
      <c r="R132" s="380"/>
    </row>
    <row r="133" spans="1:18" x14ac:dyDescent="0.25">
      <c r="A133" s="378"/>
      <c r="B133" s="378"/>
      <c r="C133" s="54" t="str">
        <f>IF(ISTEXT('Organizational Unit Summary'!$B$51),'Organizational Unit Summary'!$B$51,"")</f>
        <v>P-12</v>
      </c>
      <c r="D133" s="51" t="str">
        <f>IF('Organizational Unit Summary'!$B$24="Benchmark or Sustainment",IF(E133="OoS","OoS",IF(E133=1,"DM",IF(E133=2,"PM",IF(E133=3,"LM",IF(E133=4,"FM"))))),IF(E133="OoS","OoS",IF(E133&lt;=2,"H",IF(E133=3,"M",IF(E133=4,"L")))))</f>
        <v>DM</v>
      </c>
      <c r="E133" s="58">
        <f>IF(OR(Processes!$C$60=TRUE,Processes!O$60=TRUE),IF(AND(G133=1,H133=1,NOT(ISTEXT(J133))),4,IF(AND(G133=1,H133=1,ISTEXT(J133)),3,IF(AND(OR(G133=1,H133=1),ISTEXT(J133)),2,1))),"OoS")</f>
        <v>1</v>
      </c>
      <c r="F133" s="57"/>
      <c r="G133" s="59"/>
      <c r="H133" s="59"/>
      <c r="I133" s="59"/>
      <c r="J133" s="59"/>
      <c r="K133" s="59"/>
      <c r="L133" s="59"/>
      <c r="M133" s="59"/>
      <c r="N133" s="59"/>
      <c r="O133" s="59"/>
      <c r="P133" s="370"/>
      <c r="Q133" s="59"/>
      <c r="R133" s="380"/>
    </row>
    <row r="134" spans="1:18" x14ac:dyDescent="0.25">
      <c r="A134" s="378"/>
      <c r="B134" s="378"/>
      <c r="C134" s="54" t="str">
        <f>IF(ISTEXT('Organizational Unit Summary'!$B$52),'Organizational Unit Summary'!$B$52,"")</f>
        <v>P-13</v>
      </c>
      <c r="D134" s="51" t="str">
        <f>IF('Organizational Unit Summary'!$B$24="Benchmark or Sustainment",IF(E134="OoS","OoS",IF(E134=1,"DM",IF(E134=2,"PM",IF(E134=3,"LM",IF(E134=4,"FM"))))),IF(E134="OoS","OoS",IF(E134&lt;=2,"H",IF(E134=3,"M",IF(E134=4,"L")))))</f>
        <v>DM</v>
      </c>
      <c r="E134" s="58">
        <f>IF(OR(Processes!$C$60=TRUE,Processes!P$60=TRUE),IF(AND(G134=1,H134=1,NOT(ISTEXT(J134))),4,IF(AND(G134=1,H134=1,ISTEXT(J134)),3,IF(AND(OR(G134=1,H134=1),ISTEXT(J134)),2,1))),"OoS")</f>
        <v>1</v>
      </c>
      <c r="F134" s="57"/>
      <c r="G134" s="59"/>
      <c r="H134" s="59"/>
      <c r="I134" s="59"/>
      <c r="J134" s="59"/>
      <c r="K134" s="59"/>
      <c r="L134" s="59"/>
      <c r="M134" s="59"/>
      <c r="N134" s="59"/>
      <c r="O134" s="59"/>
      <c r="P134" s="370"/>
      <c r="Q134" s="59"/>
      <c r="R134" s="380"/>
    </row>
    <row r="135" spans="1:18" x14ac:dyDescent="0.25">
      <c r="A135" s="378"/>
      <c r="B135" s="378"/>
      <c r="C135" s="54" t="str">
        <f>IF(ISTEXT('Organizational Unit Summary'!$B$53),'Organizational Unit Summary'!$B$53,"")</f>
        <v>P-14</v>
      </c>
      <c r="D135" s="51" t="str">
        <f>IF('Organizational Unit Summary'!$B$24="Benchmark or Sustainment",IF(E135="OoS","OoS",IF(E135=1,"DM",IF(E135=2,"PM",IF(E135=3,"LM",IF(E135=4,"FM"))))),IF(E135="OoS","OoS",IF(E135&lt;=2,"H",IF(E135=3,"M",IF(E135=4,"L")))))</f>
        <v>DM</v>
      </c>
      <c r="E135" s="58">
        <f>IF(OR(Processes!$C$60=TRUE,Processes!Q$60=TRUE),IF(AND(G135=1,H135=1,NOT(ISTEXT(J135))),4,IF(AND(G135=1,H135=1,ISTEXT(J135)),3,IF(AND(OR(G135=1,H135=1),ISTEXT(J135)),2,1))),"OoS")</f>
        <v>1</v>
      </c>
      <c r="F135" s="57"/>
      <c r="G135" s="59"/>
      <c r="H135" s="59"/>
      <c r="I135" s="59"/>
      <c r="J135" s="59"/>
      <c r="K135" s="59"/>
      <c r="L135" s="59"/>
      <c r="M135" s="59"/>
      <c r="N135" s="59"/>
      <c r="O135" s="59"/>
      <c r="P135" s="370"/>
      <c r="Q135" s="59"/>
      <c r="R135" s="380"/>
    </row>
    <row r="136" spans="1:18" x14ac:dyDescent="0.25">
      <c r="A136" s="378"/>
      <c r="B136" s="378"/>
      <c r="C136" s="54" t="str">
        <f>IF(ISTEXT('Organizational Unit Summary'!$B$54),'Organizational Unit Summary'!$B$54,"")</f>
        <v>P-15</v>
      </c>
      <c r="D136" s="51" t="str">
        <f>IF('Organizational Unit Summary'!$B$24="Benchmark or Sustainment",IF(E136="OoS","OoS",IF(E136=1,"DM",IF(E136=2,"PM",IF(E136=3,"LM",IF(E136=4,"FM"))))),IF(E136="OoS","OoS",IF(E136&lt;=2,"H",IF(E136=3,"M",IF(E136=4,"L")))))</f>
        <v>DM</v>
      </c>
      <c r="E136" s="58">
        <f>IF(OR(Processes!$C$60=TRUE,Processes!R$60=TRUE),IF(AND(G136=1,H136=1,NOT(ISTEXT(J136))),4,IF(AND(G136=1,H136=1,ISTEXT(J136)),3,IF(AND(OR(G136=1,H136=1),ISTEXT(J136)),2,1))),"OoS")</f>
        <v>1</v>
      </c>
      <c r="F136" s="57"/>
      <c r="G136" s="59"/>
      <c r="H136" s="59"/>
      <c r="I136" s="59"/>
      <c r="J136" s="59"/>
      <c r="K136" s="59"/>
      <c r="L136" s="59"/>
      <c r="M136" s="59"/>
      <c r="N136" s="59"/>
      <c r="O136" s="59"/>
      <c r="P136" s="370"/>
      <c r="Q136" s="59"/>
      <c r="R136" s="380"/>
    </row>
    <row r="137" spans="1:18" x14ac:dyDescent="0.25">
      <c r="A137" s="378"/>
      <c r="B137" s="378"/>
      <c r="C137" s="54" t="str">
        <f>IF(ISTEXT('Organizational Unit Summary'!$B$55),'Organizational Unit Summary'!$B$55,"")</f>
        <v>P-16</v>
      </c>
      <c r="D137" s="51" t="str">
        <f>IF('Organizational Unit Summary'!$B$24="Benchmark or Sustainment",IF(E137="OoS","OoS",IF(E137=1,"DM",IF(E137=2,"PM",IF(E137=3,"LM",IF(E137=4,"FM"))))),IF(E137="OoS","OoS",IF(E137&lt;=2,"H",IF(E137=3,"M",IF(E137=4,"L")))))</f>
        <v>DM</v>
      </c>
      <c r="E137" s="58">
        <f>IF(OR(Processes!$C$60=TRUE,Processes!S$60=TRUE),IF(AND(G137=1,H137=1,NOT(ISTEXT(J137))),4,IF(AND(G137=1,H137=1,ISTEXT(J137)),3,IF(AND(OR(G137=1,H137=1),ISTEXT(J137)),2,1))),"OoS")</f>
        <v>1</v>
      </c>
      <c r="F137" s="57"/>
      <c r="G137" s="59"/>
      <c r="H137" s="59"/>
      <c r="I137" s="59"/>
      <c r="J137" s="59"/>
      <c r="K137" s="59"/>
      <c r="L137" s="59"/>
      <c r="M137" s="59"/>
      <c r="N137" s="59"/>
      <c r="O137" s="59"/>
      <c r="P137" s="370"/>
      <c r="Q137" s="59"/>
      <c r="R137" s="380"/>
    </row>
    <row r="138" spans="1:18" x14ac:dyDescent="0.25">
      <c r="A138" s="378"/>
      <c r="B138" s="378"/>
      <c r="C138" s="54" t="str">
        <f>IF(ISTEXT('Organizational Unit Summary'!$B$56),'Organizational Unit Summary'!$B$56,"")</f>
        <v>P-17</v>
      </c>
      <c r="D138" s="51" t="str">
        <f>IF('Organizational Unit Summary'!$B$24="Benchmark or Sustainment",IF(E138="OoS","OoS",IF(E138=1,"DM",IF(E138=2,"PM",IF(E138=3,"LM",IF(E138=4,"FM"))))),IF(E138="OoS","OoS",IF(E138&lt;=2,"H",IF(E138=3,"M",IF(E138=4,"L")))))</f>
        <v>DM</v>
      </c>
      <c r="E138" s="58">
        <f>IF(OR(Processes!$C$60=TRUE,Processes!T$60=TRUE),IF(AND(G138=1,H138=1,NOT(ISTEXT(J138))),4,IF(AND(G138=1,H138=1,ISTEXT(J138)),3,IF(AND(OR(G138=1,H138=1),ISTEXT(J138)),2,1))),"OoS")</f>
        <v>1</v>
      </c>
      <c r="F138" s="57"/>
      <c r="G138" s="59"/>
      <c r="H138" s="59"/>
      <c r="I138" s="59"/>
      <c r="J138" s="59"/>
      <c r="K138" s="59"/>
      <c r="L138" s="59"/>
      <c r="M138" s="59"/>
      <c r="N138" s="59"/>
      <c r="O138" s="59"/>
      <c r="P138" s="370"/>
      <c r="Q138" s="59"/>
      <c r="R138" s="380"/>
    </row>
    <row r="139" spans="1:18" x14ac:dyDescent="0.25">
      <c r="A139" s="378"/>
      <c r="B139" s="378"/>
      <c r="C139" s="54" t="str">
        <f>IF(ISTEXT('Organizational Unit Summary'!$B$57),'Organizational Unit Summary'!$B$57,"")</f>
        <v>P-18</v>
      </c>
      <c r="D139" s="51" t="str">
        <f>IF('Organizational Unit Summary'!$B$24="Benchmark or Sustainment",IF(E139="OoS","OoS",IF(E139=1,"DM",IF(E139=2,"PM",IF(E139=3,"LM",IF(E139=4,"FM"))))),IF(E139="OoS","OoS",IF(E139&lt;=2,"H",IF(E139=3,"M",IF(E139=4,"L")))))</f>
        <v>DM</v>
      </c>
      <c r="E139" s="58">
        <f>IF(OR(Processes!$C$60=TRUE,Processes!U$60=TRUE),IF(AND(G139=1,H139=1,NOT(ISTEXT(J139))),4,IF(AND(G139=1,H139=1,ISTEXT(J139)),3,IF(AND(OR(G139=1,H139=1),ISTEXT(J139)),2,1))),"OoS")</f>
        <v>1</v>
      </c>
      <c r="F139" s="57"/>
      <c r="G139" s="59"/>
      <c r="H139" s="59"/>
      <c r="I139" s="59"/>
      <c r="J139" s="59"/>
      <c r="K139" s="59"/>
      <c r="L139" s="59"/>
      <c r="M139" s="59"/>
      <c r="N139" s="59"/>
      <c r="O139" s="59"/>
      <c r="P139" s="370"/>
      <c r="Q139" s="59"/>
      <c r="R139" s="380"/>
    </row>
    <row r="140" spans="1:18" x14ac:dyDescent="0.25">
      <c r="A140" s="378"/>
      <c r="B140" s="378"/>
      <c r="C140" s="54" t="str">
        <f>IF(ISTEXT('Organizational Unit Summary'!$B$58),'Organizational Unit Summary'!$B$58,"")</f>
        <v>P-19</v>
      </c>
      <c r="D140" s="51" t="str">
        <f>IF('Organizational Unit Summary'!$B$24="Benchmark or Sustainment",IF(E140="OoS","OoS",IF(E140=1,"DM",IF(E140=2,"PM",IF(E140=3,"LM",IF(E140=4,"FM"))))),IF(E140="OoS","OoS",IF(E140&lt;=2,"H",IF(E140=3,"M",IF(E140=4,"L")))))</f>
        <v>DM</v>
      </c>
      <c r="E140" s="58">
        <f>IF(OR(Processes!$C$60=TRUE,Processes!V$60=TRUE),IF(AND(G140=1,H140=1,NOT(ISTEXT(J140))),4,IF(AND(G140=1,H140=1,ISTEXT(J140)),3,IF(AND(OR(G140=1,H140=1),ISTEXT(J140)),2,1))),"OoS")</f>
        <v>1</v>
      </c>
      <c r="F140" s="57"/>
      <c r="G140" s="59"/>
      <c r="H140" s="59"/>
      <c r="I140" s="59"/>
      <c r="J140" s="59"/>
      <c r="K140" s="59"/>
      <c r="L140" s="59"/>
      <c r="M140" s="59"/>
      <c r="N140" s="59"/>
      <c r="O140" s="59"/>
      <c r="P140" s="370"/>
      <c r="Q140" s="59"/>
      <c r="R140" s="380"/>
    </row>
    <row r="141" spans="1:18" ht="13.5" thickBot="1" x14ac:dyDescent="0.3">
      <c r="A141" s="378"/>
      <c r="B141" s="378"/>
      <c r="C141" s="54" t="str">
        <f>IF(ISTEXT('Organizational Unit Summary'!$B$59),'Organizational Unit Summary'!$B$59,"")</f>
        <v>P-20</v>
      </c>
      <c r="D141" s="51" t="str">
        <f>IF('Organizational Unit Summary'!$B$24="Benchmark or Sustainment",IF(E141="OoS","OoS",IF(E141=1,"DM",IF(E141=2,"PM",IF(E141=3,"LM",IF(E141=4,"FM"))))),IF(E141="OoS","OoS",IF(E141&lt;=2,"H",IF(E141=3,"M",IF(E141=4,"L")))))</f>
        <v>DM</v>
      </c>
      <c r="E141" s="58">
        <f>IF(OR(Processes!$C$60=TRUE,Processes!W$60=TRUE),IF(AND(G141=1,H141=1,NOT(ISTEXT(J141))),4,IF(AND(G141=1,H141=1,ISTEXT(J141)),3,IF(AND(OR(G141=1,H141=1),ISTEXT(J141)),2,1))),"OoS")</f>
        <v>1</v>
      </c>
      <c r="F141" s="57"/>
      <c r="G141" s="59"/>
      <c r="H141" s="59"/>
      <c r="I141" s="59"/>
      <c r="J141" s="59"/>
      <c r="K141" s="59"/>
      <c r="L141" s="59"/>
      <c r="M141" s="59"/>
      <c r="N141" s="59"/>
      <c r="O141" s="59"/>
      <c r="P141" s="371"/>
      <c r="Q141" s="59"/>
      <c r="R141" s="380"/>
    </row>
    <row r="142" spans="1:18" ht="13.5" customHeight="1" x14ac:dyDescent="0.25">
      <c r="A142" s="378"/>
      <c r="B142" s="378" t="str">
        <f>IF(ISTEXT(Processes!$B$10),Processes!$B$10,"")</f>
        <v>Process 8</v>
      </c>
      <c r="C142" s="54" t="str">
        <f>IF(ISTEXT('Organizational Unit Summary'!$B$40),'Organizational Unit Summary'!$B$40,"")</f>
        <v>P-1</v>
      </c>
      <c r="D142" s="51" t="str">
        <f>IF('Organizational Unit Summary'!$B$24="Benchmark or Sustainment",IF(E142="OoS","OoS",IF(E142=1,"DM",IF(E142=2,"PM",IF(E142=3,"LM",IF(E142=4,"FM"))))),IF(E142="OoS","OoS",IF(E142&lt;=2,"H",IF(E142=3,"M",IF(E142=4,"L")))))</f>
        <v>DM</v>
      </c>
      <c r="E142" s="58">
        <f>IF(OR(Processes!$C$61=TRUE,Processes!D$61=TRUE),IF(AND(G142=1,H142=1,NOT(ISTEXT(J142))),4,IF(AND(G142=1,H142=1,ISTEXT(J142)),3,IF(AND(OR(G142=1,H142=1),ISTEXT(J142)),2,1))),"OoS")</f>
        <v>1</v>
      </c>
      <c r="F142" s="57"/>
      <c r="G142" s="59"/>
      <c r="H142" s="59"/>
      <c r="I142" s="59"/>
      <c r="J142" s="59"/>
      <c r="K142" s="59"/>
      <c r="L142" s="59"/>
      <c r="M142" s="59"/>
      <c r="N142" s="59"/>
      <c r="O142" s="59"/>
      <c r="P142" s="369"/>
      <c r="Q142" s="59"/>
      <c r="R142" s="380"/>
    </row>
    <row r="143" spans="1:18" ht="12.75" customHeight="1" x14ac:dyDescent="0.25">
      <c r="A143" s="378"/>
      <c r="B143" s="378"/>
      <c r="C143" s="54" t="str">
        <f>IF(ISTEXT('Organizational Unit Summary'!$B$41),'Organizational Unit Summary'!$B$41,"")</f>
        <v>P-2</v>
      </c>
      <c r="D143" s="51" t="str">
        <f>IF('Organizational Unit Summary'!$B$24="Benchmark or Sustainment",IF(E143="OoS","OoS",IF(E143=1,"DM",IF(E143=2,"PM",IF(E143=3,"LM",IF(E143=4,"FM"))))),IF(E143="OoS","OoS",IF(E143&lt;=2,"H",IF(E143=3,"M",IF(E143=4,"L")))))</f>
        <v>DM</v>
      </c>
      <c r="E143" s="58">
        <f>IF(OR(Processes!$C$61=TRUE,Processes!E$61=TRUE),IF(AND(G143=1,H143=1,NOT(ISTEXT(J143))),4,IF(AND(G143=1,H143=1,ISTEXT(J143)),3,IF(AND(OR(G143=1,H143=1),ISTEXT(J143)),2,1))),"OoS")</f>
        <v>1</v>
      </c>
      <c r="F143" s="57"/>
      <c r="G143" s="59"/>
      <c r="H143" s="59"/>
      <c r="I143" s="59"/>
      <c r="J143" s="59"/>
      <c r="K143" s="59"/>
      <c r="L143" s="59"/>
      <c r="M143" s="59"/>
      <c r="N143" s="59"/>
      <c r="O143" s="59"/>
      <c r="P143" s="370"/>
      <c r="Q143" s="59"/>
      <c r="R143" s="380"/>
    </row>
    <row r="144" spans="1:18" ht="12.75" customHeight="1" x14ac:dyDescent="0.25">
      <c r="A144" s="378"/>
      <c r="B144" s="378"/>
      <c r="C144" s="54" t="str">
        <f>IF(ISTEXT('Organizational Unit Summary'!$B$42),'Organizational Unit Summary'!$B$42,"")</f>
        <v>P-3</v>
      </c>
      <c r="D144" s="51" t="str">
        <f>IF('Organizational Unit Summary'!$B$24="Benchmark or Sustainment",IF(E144="OoS","OoS",IF(E144=1,"DM",IF(E144=2,"PM",IF(E144=3,"LM",IF(E144=4,"FM"))))),IF(E144="OoS","OoS",IF(E144&lt;=2,"H",IF(E144=3,"M",IF(E144=4,"L")))))</f>
        <v>DM</v>
      </c>
      <c r="E144" s="58">
        <f>IF(OR(Processes!$C$61=TRUE,Processes!F$61=TRUE),IF(AND(G144=1,H144=1,NOT(ISTEXT(J144))),4,IF(AND(G144=1,H144=1,ISTEXT(J144)),3,IF(AND(OR(G144=1,H144=1),ISTEXT(J144)),2,1))),"OoS")</f>
        <v>1</v>
      </c>
      <c r="F144" s="57"/>
      <c r="G144" s="59"/>
      <c r="H144" s="59"/>
      <c r="I144" s="59"/>
      <c r="J144" s="59"/>
      <c r="K144" s="59"/>
      <c r="L144" s="59"/>
      <c r="M144" s="59"/>
      <c r="N144" s="59"/>
      <c r="O144" s="59"/>
      <c r="P144" s="370"/>
      <c r="Q144" s="59"/>
      <c r="R144" s="380"/>
    </row>
    <row r="145" spans="1:18" ht="12.75" customHeight="1" x14ac:dyDescent="0.25">
      <c r="A145" s="378"/>
      <c r="B145" s="378"/>
      <c r="C145" s="54" t="str">
        <f>IF(ISTEXT('Organizational Unit Summary'!$B$43),'Organizational Unit Summary'!$B$43,"")</f>
        <v>P-4</v>
      </c>
      <c r="D145" s="51" t="str">
        <f>IF('Organizational Unit Summary'!$B$24="Benchmark or Sustainment",IF(E145="OoS","OoS",IF(E145=1,"DM",IF(E145=2,"PM",IF(E145=3,"LM",IF(E145=4,"FM"))))),IF(E145="OoS","OoS",IF(E145&lt;=2,"H",IF(E145=3,"M",IF(E145=4,"L")))))</f>
        <v>DM</v>
      </c>
      <c r="E145" s="58">
        <f>IF(OR(Processes!$C$61=TRUE,Processes!G$61=TRUE),IF(AND(G145=1,H145=1,NOT(ISTEXT(J145))),4,IF(AND(G145=1,H145=1,ISTEXT(J145)),3,IF(AND(OR(G145=1,H145=1),ISTEXT(J145)),2,1))),"OoS")</f>
        <v>1</v>
      </c>
      <c r="F145" s="57"/>
      <c r="G145" s="59"/>
      <c r="H145" s="59"/>
      <c r="I145" s="59"/>
      <c r="J145" s="59"/>
      <c r="K145" s="59"/>
      <c r="L145" s="59"/>
      <c r="M145" s="59"/>
      <c r="N145" s="59"/>
      <c r="O145" s="59"/>
      <c r="P145" s="370"/>
      <c r="Q145" s="59"/>
      <c r="R145" s="380"/>
    </row>
    <row r="146" spans="1:18" ht="12.75" customHeight="1" x14ac:dyDescent="0.25">
      <c r="A146" s="378"/>
      <c r="B146" s="378"/>
      <c r="C146" s="54" t="str">
        <f>IF(ISTEXT('Organizational Unit Summary'!$B$44),'Organizational Unit Summary'!$B$44,"")</f>
        <v>P-5</v>
      </c>
      <c r="D146" s="51" t="str">
        <f>IF('Organizational Unit Summary'!$B$24="Benchmark or Sustainment",IF(E146="OoS","OoS",IF(E146=1,"DM",IF(E146=2,"PM",IF(E146=3,"LM",IF(E146=4,"FM"))))),IF(E146="OoS","OoS",IF(E146&lt;=2,"H",IF(E146=3,"M",IF(E146=4,"L")))))</f>
        <v>DM</v>
      </c>
      <c r="E146" s="58">
        <f>IF(OR(Processes!$C$61=TRUE,Processes!H$61=TRUE),IF(AND(G146=1,H146=1,NOT(ISTEXT(J146))),4,IF(AND(G146=1,H146=1,ISTEXT(J146)),3,IF(AND(OR(G146=1,H146=1),ISTEXT(J146)),2,1))),"OoS")</f>
        <v>1</v>
      </c>
      <c r="F146" s="57"/>
      <c r="G146" s="59"/>
      <c r="H146" s="59"/>
      <c r="I146" s="59"/>
      <c r="J146" s="59"/>
      <c r="K146" s="59"/>
      <c r="L146" s="59"/>
      <c r="M146" s="59"/>
      <c r="N146" s="59"/>
      <c r="O146" s="59"/>
      <c r="P146" s="370"/>
      <c r="Q146" s="59"/>
      <c r="R146" s="380"/>
    </row>
    <row r="147" spans="1:18" ht="12.75" customHeight="1" x14ac:dyDescent="0.25">
      <c r="A147" s="378"/>
      <c r="B147" s="378"/>
      <c r="C147" s="54" t="str">
        <f>IF(ISTEXT('Organizational Unit Summary'!$B$45),'Organizational Unit Summary'!$B$45,"")</f>
        <v>P-6</v>
      </c>
      <c r="D147" s="51" t="str">
        <f>IF('Organizational Unit Summary'!$B$24="Benchmark or Sustainment",IF(E147="OoS","OoS",IF(E147=1,"DM",IF(E147=2,"PM",IF(E147=3,"LM",IF(E147=4,"FM"))))),IF(E147="OoS","OoS",IF(E147&lt;=2,"H",IF(E147=3,"M",IF(E147=4,"L")))))</f>
        <v>DM</v>
      </c>
      <c r="E147" s="58">
        <f>IF(OR(Processes!$C$61=TRUE,Processes!I$61=TRUE),IF(AND(G147=1,H147=1,NOT(ISTEXT(J147))),4,IF(AND(G147=1,H147=1,ISTEXT(J147)),3,IF(AND(OR(G147=1,H147=1),ISTEXT(J147)),2,1))),"OoS")</f>
        <v>1</v>
      </c>
      <c r="F147" s="57"/>
      <c r="G147" s="59"/>
      <c r="H147" s="59"/>
      <c r="I147" s="59"/>
      <c r="J147" s="59"/>
      <c r="K147" s="59"/>
      <c r="L147" s="59"/>
      <c r="M147" s="59"/>
      <c r="N147" s="59"/>
      <c r="O147" s="59"/>
      <c r="P147" s="370"/>
      <c r="Q147" s="59"/>
      <c r="R147" s="380"/>
    </row>
    <row r="148" spans="1:18" ht="12.75" customHeight="1" x14ac:dyDescent="0.25">
      <c r="A148" s="378"/>
      <c r="B148" s="378"/>
      <c r="C148" s="54" t="str">
        <f>IF(ISTEXT('Organizational Unit Summary'!$B$46),'Organizational Unit Summary'!$B$46,"")</f>
        <v>P-7</v>
      </c>
      <c r="D148" s="51" t="str">
        <f>IF('Organizational Unit Summary'!$B$24="Benchmark or Sustainment",IF(E148="OoS","OoS",IF(E148=1,"DM",IF(E148=2,"PM",IF(E148=3,"LM",IF(E148=4,"FM"))))),IF(E148="OoS","OoS",IF(E148&lt;=2,"H",IF(E148=3,"M",IF(E148=4,"L")))))</f>
        <v>DM</v>
      </c>
      <c r="E148" s="58">
        <f>IF(OR(Processes!$C$61=TRUE,Processes!J$61=TRUE),IF(AND(G148=1,H148=1,NOT(ISTEXT(J148))),4,IF(AND(G148=1,H148=1,ISTEXT(J148)),3,IF(AND(OR(G148=1,H148=1),ISTEXT(J148)),2,1))),"OoS")</f>
        <v>1</v>
      </c>
      <c r="F148" s="57"/>
      <c r="G148" s="59"/>
      <c r="H148" s="59"/>
      <c r="I148" s="59"/>
      <c r="J148" s="59"/>
      <c r="K148" s="59"/>
      <c r="L148" s="59"/>
      <c r="M148" s="59"/>
      <c r="N148" s="59"/>
      <c r="O148" s="59"/>
      <c r="P148" s="370"/>
      <c r="Q148" s="59"/>
      <c r="R148" s="380"/>
    </row>
    <row r="149" spans="1:18" ht="12.75" customHeight="1" x14ac:dyDescent="0.25">
      <c r="A149" s="378"/>
      <c r="B149" s="378"/>
      <c r="C149" s="54" t="str">
        <f>IF(ISTEXT('Organizational Unit Summary'!$B$47),'Organizational Unit Summary'!$B$47,"")</f>
        <v>P-8</v>
      </c>
      <c r="D149" s="51" t="str">
        <f>IF('Organizational Unit Summary'!$B$24="Benchmark or Sustainment",IF(E149="OoS","OoS",IF(E149=1,"DM",IF(E149=2,"PM",IF(E149=3,"LM",IF(E149=4,"FM"))))),IF(E149="OoS","OoS",IF(E149&lt;=2,"H",IF(E149=3,"M",IF(E149=4,"L")))))</f>
        <v>DM</v>
      </c>
      <c r="E149" s="58">
        <f>IF(OR(Processes!$C$61=TRUE,Processes!K$61=TRUE),IF(AND(G149=1,H149=1,NOT(ISTEXT(J149))),4,IF(AND(G149=1,H149=1,ISTEXT(J149)),3,IF(AND(OR(G149=1,H149=1),ISTEXT(J149)),2,1))),"OoS")</f>
        <v>1</v>
      </c>
      <c r="F149" s="57"/>
      <c r="G149" s="59"/>
      <c r="H149" s="59"/>
      <c r="I149" s="59"/>
      <c r="J149" s="59"/>
      <c r="K149" s="59"/>
      <c r="L149" s="59"/>
      <c r="M149" s="59"/>
      <c r="N149" s="59"/>
      <c r="O149" s="59"/>
      <c r="P149" s="370"/>
      <c r="Q149" s="59"/>
      <c r="R149" s="380"/>
    </row>
    <row r="150" spans="1:18" ht="12.75" customHeight="1" x14ac:dyDescent="0.25">
      <c r="A150" s="378"/>
      <c r="B150" s="378"/>
      <c r="C150" s="54" t="str">
        <f>IF(ISTEXT('Organizational Unit Summary'!$B$48),'Organizational Unit Summary'!$B$48,"")</f>
        <v>P-9</v>
      </c>
      <c r="D150" s="51" t="str">
        <f>IF('Organizational Unit Summary'!$B$24="Benchmark or Sustainment",IF(E150="OoS","OoS",IF(E150=1,"DM",IF(E150=2,"PM",IF(E150=3,"LM",IF(E150=4,"FM"))))),IF(E150="OoS","OoS",IF(E150&lt;=2,"H",IF(E150=3,"M",IF(E150=4,"L")))))</f>
        <v>DM</v>
      </c>
      <c r="E150" s="58">
        <f>IF(OR(Processes!$C$61=TRUE,Processes!L$61=TRUE),IF(AND(G150=1,H150=1,NOT(ISTEXT(J150))),4,IF(AND(G150=1,H150=1,ISTEXT(J150)),3,IF(AND(OR(G150=1,H150=1),ISTEXT(J150)),2,1))),"OoS")</f>
        <v>1</v>
      </c>
      <c r="F150" s="57"/>
      <c r="G150" s="59"/>
      <c r="H150" s="59"/>
      <c r="I150" s="59"/>
      <c r="J150" s="59"/>
      <c r="K150" s="59"/>
      <c r="L150" s="59"/>
      <c r="M150" s="59"/>
      <c r="N150" s="59"/>
      <c r="O150" s="59"/>
      <c r="P150" s="370"/>
      <c r="Q150" s="59"/>
      <c r="R150" s="380"/>
    </row>
    <row r="151" spans="1:18" ht="13.5" customHeight="1" x14ac:dyDescent="0.25">
      <c r="A151" s="378"/>
      <c r="B151" s="378"/>
      <c r="C151" s="54" t="str">
        <f>IF(ISTEXT('Organizational Unit Summary'!$B$49),'Organizational Unit Summary'!$B$49,"")</f>
        <v>P-10</v>
      </c>
      <c r="D151" s="51" t="str">
        <f>IF('Organizational Unit Summary'!$B$24="Benchmark or Sustainment",IF(E151="OoS","OoS",IF(E151=1,"DM",IF(E151=2,"PM",IF(E151=3,"LM",IF(E151=4,"FM"))))),IF(E151="OoS","OoS",IF(E151&lt;=2,"H",IF(E151=3,"M",IF(E151=4,"L")))))</f>
        <v>DM</v>
      </c>
      <c r="E151" s="58">
        <f>IF(OR(Processes!$C$61=TRUE,Processes!M$61=TRUE),IF(AND(G151=1,H151=1,NOT(ISTEXT(J151))),4,IF(AND(G151=1,H151=1,ISTEXT(J151)),3,IF(AND(OR(G151=1,H151=1),ISTEXT(J151)),2,1))),"OoS")</f>
        <v>1</v>
      </c>
      <c r="F151" s="57"/>
      <c r="G151" s="59"/>
      <c r="H151" s="59"/>
      <c r="I151" s="59"/>
      <c r="J151" s="59"/>
      <c r="K151" s="59"/>
      <c r="L151" s="59"/>
      <c r="M151" s="59"/>
      <c r="N151" s="59"/>
      <c r="O151" s="59"/>
      <c r="P151" s="370"/>
      <c r="Q151" s="59"/>
      <c r="R151" s="380"/>
    </row>
    <row r="152" spans="1:18" ht="13.5" customHeight="1" x14ac:dyDescent="0.25">
      <c r="A152" s="378"/>
      <c r="B152" s="378"/>
      <c r="C152" s="54" t="str">
        <f>IF(ISTEXT('Organizational Unit Summary'!$B$50),'Organizational Unit Summary'!$B$50,"")</f>
        <v>P-11</v>
      </c>
      <c r="D152" s="51" t="str">
        <f>IF('Organizational Unit Summary'!$B$24="Benchmark or Sustainment",IF(E152="OoS","OoS",IF(E152=1,"DM",IF(E152=2,"PM",IF(E152=3,"LM",IF(E152=4,"FM"))))),IF(E152="OoS","OoS",IF(E152&lt;=2,"H",IF(E152=3,"M",IF(E152=4,"L")))))</f>
        <v>DM</v>
      </c>
      <c r="E152" s="58">
        <f>IF(OR(Processes!$C$61=TRUE,Processes!N$61=TRUE),IF(AND(G152=1,H152=1,NOT(ISTEXT(J152))),4,IF(AND(G152=1,H152=1,ISTEXT(J152)),3,IF(AND(OR(G152=1,H152=1),ISTEXT(J152)),2,1))),"OoS")</f>
        <v>1</v>
      </c>
      <c r="F152" s="57"/>
      <c r="G152" s="59"/>
      <c r="H152" s="59"/>
      <c r="I152" s="59"/>
      <c r="J152" s="59"/>
      <c r="K152" s="59"/>
      <c r="L152" s="59"/>
      <c r="M152" s="59"/>
      <c r="N152" s="59"/>
      <c r="O152" s="59"/>
      <c r="P152" s="370"/>
      <c r="Q152" s="59"/>
      <c r="R152" s="380"/>
    </row>
    <row r="153" spans="1:18" ht="12.75" customHeight="1" x14ac:dyDescent="0.25">
      <c r="A153" s="378"/>
      <c r="B153" s="378"/>
      <c r="C153" s="54" t="str">
        <f>IF(ISTEXT('Organizational Unit Summary'!$B$51),'Organizational Unit Summary'!$B$51,"")</f>
        <v>P-12</v>
      </c>
      <c r="D153" s="51" t="str">
        <f>IF('Organizational Unit Summary'!$B$24="Benchmark or Sustainment",IF(E153="OoS","OoS",IF(E153=1,"DM",IF(E153=2,"PM",IF(E153=3,"LM",IF(E153=4,"FM"))))),IF(E153="OoS","OoS",IF(E153&lt;=2,"H",IF(E153=3,"M",IF(E153=4,"L")))))</f>
        <v>DM</v>
      </c>
      <c r="E153" s="58">
        <f>IF(OR(Processes!$C$61=TRUE,Processes!O$61=TRUE),IF(AND(G153=1,H153=1,NOT(ISTEXT(J153))),4,IF(AND(G153=1,H153=1,ISTEXT(J153)),3,IF(AND(OR(G153=1,H153=1),ISTEXT(J153)),2,1))),"OoS")</f>
        <v>1</v>
      </c>
      <c r="F153" s="57"/>
      <c r="G153" s="59"/>
      <c r="H153" s="59"/>
      <c r="I153" s="59"/>
      <c r="J153" s="59"/>
      <c r="K153" s="59"/>
      <c r="L153" s="59"/>
      <c r="M153" s="59"/>
      <c r="N153" s="59"/>
      <c r="O153" s="59"/>
      <c r="P153" s="370"/>
      <c r="Q153" s="59"/>
      <c r="R153" s="380"/>
    </row>
    <row r="154" spans="1:18" ht="12.75" customHeight="1" x14ac:dyDescent="0.25">
      <c r="A154" s="378"/>
      <c r="B154" s="378"/>
      <c r="C154" s="54" t="str">
        <f>IF(ISTEXT('Organizational Unit Summary'!$B$52),'Organizational Unit Summary'!$B$52,"")</f>
        <v>P-13</v>
      </c>
      <c r="D154" s="51" t="str">
        <f>IF('Organizational Unit Summary'!$B$24="Benchmark or Sustainment",IF(E154="OoS","OoS",IF(E154=1,"DM",IF(E154=2,"PM",IF(E154=3,"LM",IF(E154=4,"FM"))))),IF(E154="OoS","OoS",IF(E154&lt;=2,"H",IF(E154=3,"M",IF(E154=4,"L")))))</f>
        <v>DM</v>
      </c>
      <c r="E154" s="58">
        <f>IF(OR(Processes!$C$61=TRUE,Processes!P$61=TRUE),IF(AND(G154=1,H154=1,NOT(ISTEXT(J154))),4,IF(AND(G154=1,H154=1,ISTEXT(J154)),3,IF(AND(OR(G154=1,H154=1),ISTEXT(J154)),2,1))),"OoS")</f>
        <v>1</v>
      </c>
      <c r="F154" s="57"/>
      <c r="G154" s="59"/>
      <c r="H154" s="59"/>
      <c r="I154" s="59"/>
      <c r="J154" s="59"/>
      <c r="K154" s="59"/>
      <c r="L154" s="59"/>
      <c r="M154" s="59"/>
      <c r="N154" s="59"/>
      <c r="O154" s="59"/>
      <c r="P154" s="370"/>
      <c r="Q154" s="59"/>
      <c r="R154" s="380"/>
    </row>
    <row r="155" spans="1:18" ht="12.75" customHeight="1" x14ac:dyDescent="0.25">
      <c r="A155" s="378"/>
      <c r="B155" s="378"/>
      <c r="C155" s="54" t="str">
        <f>IF(ISTEXT('Organizational Unit Summary'!$B$53),'Organizational Unit Summary'!$B$53,"")</f>
        <v>P-14</v>
      </c>
      <c r="D155" s="51" t="str">
        <f>IF('Organizational Unit Summary'!$B$24="Benchmark or Sustainment",IF(E155="OoS","OoS",IF(E155=1,"DM",IF(E155=2,"PM",IF(E155=3,"LM",IF(E155=4,"FM"))))),IF(E155="OoS","OoS",IF(E155&lt;=2,"H",IF(E155=3,"M",IF(E155=4,"L")))))</f>
        <v>DM</v>
      </c>
      <c r="E155" s="58">
        <f>IF(OR(Processes!$C$61=TRUE,Processes!Q$61=TRUE),IF(AND(G155=1,H155=1,NOT(ISTEXT(J155))),4,IF(AND(G155=1,H155=1,ISTEXT(J155)),3,IF(AND(OR(G155=1,H155=1),ISTEXT(J155)),2,1))),"OoS")</f>
        <v>1</v>
      </c>
      <c r="F155" s="57"/>
      <c r="G155" s="59"/>
      <c r="H155" s="59"/>
      <c r="I155" s="59"/>
      <c r="J155" s="59"/>
      <c r="K155" s="59"/>
      <c r="L155" s="59"/>
      <c r="M155" s="59"/>
      <c r="N155" s="59"/>
      <c r="O155" s="59"/>
      <c r="P155" s="370"/>
      <c r="Q155" s="59"/>
      <c r="R155" s="380"/>
    </row>
    <row r="156" spans="1:18" ht="12.75" customHeight="1" x14ac:dyDescent="0.25">
      <c r="A156" s="378"/>
      <c r="B156" s="378"/>
      <c r="C156" s="54" t="str">
        <f>IF(ISTEXT('Organizational Unit Summary'!$B$54),'Organizational Unit Summary'!$B$54,"")</f>
        <v>P-15</v>
      </c>
      <c r="D156" s="51" t="str">
        <f>IF('Organizational Unit Summary'!$B$24="Benchmark or Sustainment",IF(E156="OoS","OoS",IF(E156=1,"DM",IF(E156=2,"PM",IF(E156=3,"LM",IF(E156=4,"FM"))))),IF(E156="OoS","OoS",IF(E156&lt;=2,"H",IF(E156=3,"M",IF(E156=4,"L")))))</f>
        <v>DM</v>
      </c>
      <c r="E156" s="58">
        <f>IF(OR(Processes!$C$61=TRUE,Processes!R$61=TRUE),IF(AND(G156=1,H156=1,NOT(ISTEXT(J156))),4,IF(AND(G156=1,H156=1,ISTEXT(J156)),3,IF(AND(OR(G156=1,H156=1),ISTEXT(J156)),2,1))),"OoS")</f>
        <v>1</v>
      </c>
      <c r="F156" s="57"/>
      <c r="G156" s="59"/>
      <c r="H156" s="59"/>
      <c r="I156" s="59"/>
      <c r="J156" s="59"/>
      <c r="K156" s="59"/>
      <c r="L156" s="59"/>
      <c r="M156" s="59"/>
      <c r="N156" s="59"/>
      <c r="O156" s="59"/>
      <c r="P156" s="370"/>
      <c r="Q156" s="59"/>
      <c r="R156" s="380"/>
    </row>
    <row r="157" spans="1:18" ht="12.75" customHeight="1" x14ac:dyDescent="0.25">
      <c r="A157" s="378"/>
      <c r="B157" s="378"/>
      <c r="C157" s="54" t="str">
        <f>IF(ISTEXT('Organizational Unit Summary'!$B$55),'Organizational Unit Summary'!$B$55,"")</f>
        <v>P-16</v>
      </c>
      <c r="D157" s="51" t="str">
        <f>IF('Organizational Unit Summary'!$B$24="Benchmark or Sustainment",IF(E157="OoS","OoS",IF(E157=1,"DM",IF(E157=2,"PM",IF(E157=3,"LM",IF(E157=4,"FM"))))),IF(E157="OoS","OoS",IF(E157&lt;=2,"H",IF(E157=3,"M",IF(E157=4,"L")))))</f>
        <v>DM</v>
      </c>
      <c r="E157" s="58">
        <f>IF(OR(Processes!$C$61=TRUE,Processes!S$61=TRUE),IF(AND(G157=1,H157=1,NOT(ISTEXT(J157))),4,IF(AND(G157=1,H157=1,ISTEXT(J157)),3,IF(AND(OR(G157=1,H157=1),ISTEXT(J157)),2,1))),"OoS")</f>
        <v>1</v>
      </c>
      <c r="F157" s="57"/>
      <c r="G157" s="59"/>
      <c r="H157" s="59"/>
      <c r="I157" s="59"/>
      <c r="J157" s="59"/>
      <c r="K157" s="59"/>
      <c r="L157" s="59"/>
      <c r="M157" s="59"/>
      <c r="N157" s="59"/>
      <c r="O157" s="59"/>
      <c r="P157" s="370"/>
      <c r="Q157" s="59"/>
      <c r="R157" s="380"/>
    </row>
    <row r="158" spans="1:18" ht="12.75" customHeight="1" x14ac:dyDescent="0.25">
      <c r="A158" s="378"/>
      <c r="B158" s="378"/>
      <c r="C158" s="54" t="str">
        <f>IF(ISTEXT('Organizational Unit Summary'!$B$56),'Organizational Unit Summary'!$B$56,"")</f>
        <v>P-17</v>
      </c>
      <c r="D158" s="51" t="str">
        <f>IF('Organizational Unit Summary'!$B$24="Benchmark or Sustainment",IF(E158="OoS","OoS",IF(E158=1,"DM",IF(E158=2,"PM",IF(E158=3,"LM",IF(E158=4,"FM"))))),IF(E158="OoS","OoS",IF(E158&lt;=2,"H",IF(E158=3,"M",IF(E158=4,"L")))))</f>
        <v>DM</v>
      </c>
      <c r="E158" s="58">
        <f>IF(OR(Processes!$C$61=TRUE,Processes!T$61=TRUE),IF(AND(G158=1,H158=1,NOT(ISTEXT(J158))),4,IF(AND(G158=1,H158=1,ISTEXT(J158)),3,IF(AND(OR(G158=1,H158=1),ISTEXT(J158)),2,1))),"OoS")</f>
        <v>1</v>
      </c>
      <c r="F158" s="57"/>
      <c r="G158" s="59"/>
      <c r="H158" s="59"/>
      <c r="I158" s="59"/>
      <c r="J158" s="59"/>
      <c r="K158" s="59"/>
      <c r="L158" s="59"/>
      <c r="M158" s="59"/>
      <c r="N158" s="59"/>
      <c r="O158" s="59"/>
      <c r="P158" s="370"/>
      <c r="Q158" s="59"/>
      <c r="R158" s="380"/>
    </row>
    <row r="159" spans="1:18" ht="12.75" customHeight="1" x14ac:dyDescent="0.25">
      <c r="A159" s="378"/>
      <c r="B159" s="378"/>
      <c r="C159" s="54" t="str">
        <f>IF(ISTEXT('Organizational Unit Summary'!$B$57),'Organizational Unit Summary'!$B$57,"")</f>
        <v>P-18</v>
      </c>
      <c r="D159" s="51" t="str">
        <f>IF('Organizational Unit Summary'!$B$24="Benchmark or Sustainment",IF(E159="OoS","OoS",IF(E159=1,"DM",IF(E159=2,"PM",IF(E159=3,"LM",IF(E159=4,"FM"))))),IF(E159="OoS","OoS",IF(E159&lt;=2,"H",IF(E159=3,"M",IF(E159=4,"L")))))</f>
        <v>DM</v>
      </c>
      <c r="E159" s="58">
        <f>IF(OR(Processes!$C$61=TRUE,Processes!U$61=TRUE),IF(AND(G159=1,H159=1,NOT(ISTEXT(J159))),4,IF(AND(G159=1,H159=1,ISTEXT(J159)),3,IF(AND(OR(G159=1,H159=1),ISTEXT(J159)),2,1))),"OoS")</f>
        <v>1</v>
      </c>
      <c r="F159" s="57"/>
      <c r="G159" s="59"/>
      <c r="H159" s="59"/>
      <c r="I159" s="59"/>
      <c r="J159" s="59"/>
      <c r="K159" s="59"/>
      <c r="L159" s="59"/>
      <c r="M159" s="59"/>
      <c r="N159" s="59"/>
      <c r="O159" s="59"/>
      <c r="P159" s="370"/>
      <c r="Q159" s="59"/>
      <c r="R159" s="380"/>
    </row>
    <row r="160" spans="1:18" ht="12.75" customHeight="1" x14ac:dyDescent="0.25">
      <c r="A160" s="378"/>
      <c r="B160" s="378"/>
      <c r="C160" s="54" t="str">
        <f>IF(ISTEXT('Organizational Unit Summary'!$B$58),'Organizational Unit Summary'!$B$58,"")</f>
        <v>P-19</v>
      </c>
      <c r="D160" s="51" t="str">
        <f>IF('Organizational Unit Summary'!$B$24="Benchmark or Sustainment",IF(E160="OoS","OoS",IF(E160=1,"DM",IF(E160=2,"PM",IF(E160=3,"LM",IF(E160=4,"FM"))))),IF(E160="OoS","OoS",IF(E160&lt;=2,"H",IF(E160=3,"M",IF(E160=4,"L")))))</f>
        <v>DM</v>
      </c>
      <c r="E160" s="58">
        <f>IF(OR(Processes!$C$61=TRUE,Processes!V$61=TRUE),IF(AND(G160=1,H160=1,NOT(ISTEXT(J160))),4,IF(AND(G160=1,H160=1,ISTEXT(J160)),3,IF(AND(OR(G160=1,H160=1),ISTEXT(J160)),2,1))),"OoS")</f>
        <v>1</v>
      </c>
      <c r="F160" s="57"/>
      <c r="G160" s="59"/>
      <c r="H160" s="59"/>
      <c r="I160" s="59"/>
      <c r="J160" s="59"/>
      <c r="K160" s="59"/>
      <c r="L160" s="59"/>
      <c r="M160" s="59"/>
      <c r="N160" s="59"/>
      <c r="O160" s="59"/>
      <c r="P160" s="370"/>
      <c r="Q160" s="59"/>
      <c r="R160" s="380"/>
    </row>
    <row r="161" spans="1:18" ht="13.5" customHeight="1" thickBot="1" x14ac:dyDescent="0.3">
      <c r="A161" s="378"/>
      <c r="B161" s="378"/>
      <c r="C161" s="54" t="str">
        <f>IF(ISTEXT('Organizational Unit Summary'!$B$59),'Organizational Unit Summary'!$B$59,"")</f>
        <v>P-20</v>
      </c>
      <c r="D161" s="51" t="str">
        <f>IF('Organizational Unit Summary'!$B$24="Benchmark or Sustainment",IF(E161="OoS","OoS",IF(E161=1,"DM",IF(E161=2,"PM",IF(E161=3,"LM",IF(E161=4,"FM"))))),IF(E161="OoS","OoS",IF(E161&lt;=2,"H",IF(E161=3,"M",IF(E161=4,"L")))))</f>
        <v>DM</v>
      </c>
      <c r="E161" s="58">
        <f>IF(OR(Processes!$C$61=TRUE,Processes!W$61=TRUE),IF(AND(G161=1,H161=1,NOT(ISTEXT(J161))),4,IF(AND(G161=1,H161=1,ISTEXT(J161)),3,IF(AND(OR(G161=1,H161=1),ISTEXT(J161)),2,1))),"OoS")</f>
        <v>1</v>
      </c>
      <c r="F161" s="57"/>
      <c r="G161" s="59"/>
      <c r="H161" s="59"/>
      <c r="I161" s="59"/>
      <c r="J161" s="59"/>
      <c r="K161" s="59"/>
      <c r="L161" s="59"/>
      <c r="M161" s="59"/>
      <c r="N161" s="59"/>
      <c r="O161" s="59"/>
      <c r="P161" s="371"/>
      <c r="Q161" s="59"/>
      <c r="R161" s="380"/>
    </row>
    <row r="162" spans="1:18" x14ac:dyDescent="0.25">
      <c r="A162" s="378"/>
      <c r="B162" s="378" t="str">
        <f>IF(ISTEXT(Processes!$B$11),Processes!$B$11,"")</f>
        <v>Process 9</v>
      </c>
      <c r="C162" s="54" t="str">
        <f>IF(ISTEXT('Organizational Unit Summary'!$B$40),'Organizational Unit Summary'!$B$40,"")</f>
        <v>P-1</v>
      </c>
      <c r="D162" s="51" t="str">
        <f>IF('Organizational Unit Summary'!$B$24="Benchmark or Sustainment",IF(E162="OoS","OoS",IF(E162=1,"DM",IF(E162=2,"PM",IF(E162=3,"LM",IF(E162=4,"FM"))))),IF(E162="OoS","OoS",IF(E162&lt;=2,"H",IF(E162=3,"M",IF(E162=4,"L")))))</f>
        <v>DM</v>
      </c>
      <c r="E162" s="58">
        <f>IF(OR(Processes!$C$62=TRUE,Processes!D$62=TRUE),IF(AND(G162=1,H162=1,NOT(ISTEXT(J162))),4,IF(AND(G162=1,H162=1,ISTEXT(J162)),3,IF(AND(OR(G162=1,H162=1),ISTEXT(J162)),2,1))),"OoS")</f>
        <v>1</v>
      </c>
      <c r="F162" s="57"/>
      <c r="G162" s="59"/>
      <c r="H162" s="59"/>
      <c r="I162" s="59"/>
      <c r="J162" s="59"/>
      <c r="K162" s="59"/>
      <c r="L162" s="59"/>
      <c r="M162" s="59"/>
      <c r="N162" s="59"/>
      <c r="O162" s="59"/>
      <c r="P162" s="369"/>
      <c r="Q162" s="59"/>
      <c r="R162" s="380"/>
    </row>
    <row r="163" spans="1:18" x14ac:dyDescent="0.25">
      <c r="A163" s="378"/>
      <c r="B163" s="378"/>
      <c r="C163" s="54" t="str">
        <f>IF(ISTEXT('Organizational Unit Summary'!$B$41),'Organizational Unit Summary'!$B$41,"")</f>
        <v>P-2</v>
      </c>
      <c r="D163" s="51" t="str">
        <f>IF('Organizational Unit Summary'!$B$24="Benchmark or Sustainment",IF(E163="OoS","OoS",IF(E163=1,"DM",IF(E163=2,"PM",IF(E163=3,"LM",IF(E163=4,"FM"))))),IF(E163="OoS","OoS",IF(E163&lt;=2,"H",IF(E163=3,"M",IF(E163=4,"L")))))</f>
        <v>DM</v>
      </c>
      <c r="E163" s="58">
        <f>IF(OR(Processes!$C$62=TRUE,Processes!E$62=TRUE),IF(AND(G163=1,H163=1,NOT(ISTEXT(J163))),4,IF(AND(G163=1,H163=1,ISTEXT(J163)),3,IF(AND(OR(G163=1,H163=1),ISTEXT(J163)),2,1))),"OoS")</f>
        <v>1</v>
      </c>
      <c r="F163" s="57"/>
      <c r="G163" s="59"/>
      <c r="H163" s="59"/>
      <c r="I163" s="59"/>
      <c r="J163" s="59"/>
      <c r="K163" s="59"/>
      <c r="L163" s="59"/>
      <c r="M163" s="59"/>
      <c r="N163" s="59"/>
      <c r="O163" s="59"/>
      <c r="P163" s="370"/>
      <c r="Q163" s="59"/>
      <c r="R163" s="380"/>
    </row>
    <row r="164" spans="1:18" x14ac:dyDescent="0.25">
      <c r="A164" s="378"/>
      <c r="B164" s="378"/>
      <c r="C164" s="54" t="str">
        <f>IF(ISTEXT('Organizational Unit Summary'!$B$42),'Organizational Unit Summary'!$B$42,"")</f>
        <v>P-3</v>
      </c>
      <c r="D164" s="51" t="str">
        <f>IF('Organizational Unit Summary'!$B$24="Benchmark or Sustainment",IF(E164="OoS","OoS",IF(E164=1,"DM",IF(E164=2,"PM",IF(E164=3,"LM",IF(E164=4,"FM"))))),IF(E164="OoS","OoS",IF(E164&lt;=2,"H",IF(E164=3,"M",IF(E164=4,"L")))))</f>
        <v>DM</v>
      </c>
      <c r="E164" s="58">
        <f>IF(OR(Processes!$C$62=TRUE,Processes!F$62=TRUE),IF(AND(G164=1,H164=1,NOT(ISTEXT(J164))),4,IF(AND(G164=1,H164=1,ISTEXT(J164)),3,IF(AND(OR(G164=1,H164=1),ISTEXT(J164)),2,1))),"OoS")</f>
        <v>1</v>
      </c>
      <c r="F164" s="57"/>
      <c r="G164" s="59"/>
      <c r="H164" s="59"/>
      <c r="I164" s="59"/>
      <c r="J164" s="59"/>
      <c r="K164" s="59"/>
      <c r="L164" s="59"/>
      <c r="M164" s="59"/>
      <c r="N164" s="59"/>
      <c r="O164" s="59"/>
      <c r="P164" s="370"/>
      <c r="Q164" s="59"/>
      <c r="R164" s="380"/>
    </row>
    <row r="165" spans="1:18" x14ac:dyDescent="0.25">
      <c r="A165" s="378"/>
      <c r="B165" s="378"/>
      <c r="C165" s="54" t="str">
        <f>IF(ISTEXT('Organizational Unit Summary'!$B$43),'Organizational Unit Summary'!$B$43,"")</f>
        <v>P-4</v>
      </c>
      <c r="D165" s="51" t="str">
        <f>IF('Organizational Unit Summary'!$B$24="Benchmark or Sustainment",IF(E165="OoS","OoS",IF(E165=1,"DM",IF(E165=2,"PM",IF(E165=3,"LM",IF(E165=4,"FM"))))),IF(E165="OoS","OoS",IF(E165&lt;=2,"H",IF(E165=3,"M",IF(E165=4,"L")))))</f>
        <v>DM</v>
      </c>
      <c r="E165" s="58">
        <f>IF(OR(Processes!$C$62=TRUE,Processes!G$62=TRUE),IF(AND(G165=1,H165=1,NOT(ISTEXT(J165))),4,IF(AND(G165=1,H165=1,ISTEXT(J165)),3,IF(AND(OR(G165=1,H165=1),ISTEXT(J165)),2,1))),"OoS")</f>
        <v>1</v>
      </c>
      <c r="F165" s="57"/>
      <c r="G165" s="59"/>
      <c r="H165" s="59"/>
      <c r="I165" s="59"/>
      <c r="J165" s="59"/>
      <c r="K165" s="59"/>
      <c r="L165" s="59"/>
      <c r="M165" s="59"/>
      <c r="N165" s="59"/>
      <c r="O165" s="59"/>
      <c r="P165" s="370"/>
      <c r="Q165" s="59"/>
      <c r="R165" s="380"/>
    </row>
    <row r="166" spans="1:18" x14ac:dyDescent="0.25">
      <c r="A166" s="378"/>
      <c r="B166" s="378"/>
      <c r="C166" s="54" t="str">
        <f>IF(ISTEXT('Organizational Unit Summary'!$B$44),'Organizational Unit Summary'!$B$44,"")</f>
        <v>P-5</v>
      </c>
      <c r="D166" s="51" t="str">
        <f>IF('Organizational Unit Summary'!$B$24="Benchmark or Sustainment",IF(E166="OoS","OoS",IF(E166=1,"DM",IF(E166=2,"PM",IF(E166=3,"LM",IF(E166=4,"FM"))))),IF(E166="OoS","OoS",IF(E166&lt;=2,"H",IF(E166=3,"M",IF(E166=4,"L")))))</f>
        <v>DM</v>
      </c>
      <c r="E166" s="58">
        <f>IF(OR(Processes!$C$62=TRUE,Processes!H$62=TRUE),IF(AND(G166=1,H166=1,NOT(ISTEXT(J166))),4,IF(AND(G166=1,H166=1,ISTEXT(J166)),3,IF(AND(OR(G166=1,H166=1),ISTEXT(J166)),2,1))),"OoS")</f>
        <v>1</v>
      </c>
      <c r="F166" s="57"/>
      <c r="G166" s="59"/>
      <c r="H166" s="59"/>
      <c r="I166" s="59"/>
      <c r="J166" s="59"/>
      <c r="K166" s="59"/>
      <c r="L166" s="59"/>
      <c r="M166" s="59"/>
      <c r="N166" s="59"/>
      <c r="O166" s="59"/>
      <c r="P166" s="370"/>
      <c r="Q166" s="59"/>
      <c r="R166" s="380"/>
    </row>
    <row r="167" spans="1:18" x14ac:dyDescent="0.25">
      <c r="A167" s="378"/>
      <c r="B167" s="378"/>
      <c r="C167" s="54" t="str">
        <f>IF(ISTEXT('Organizational Unit Summary'!$B$45),'Organizational Unit Summary'!$B$45,"")</f>
        <v>P-6</v>
      </c>
      <c r="D167" s="51" t="str">
        <f>IF('Organizational Unit Summary'!$B$24="Benchmark or Sustainment",IF(E167="OoS","OoS",IF(E167=1,"DM",IF(E167=2,"PM",IF(E167=3,"LM",IF(E167=4,"FM"))))),IF(E167="OoS","OoS",IF(E167&lt;=2,"H",IF(E167=3,"M",IF(E167=4,"L")))))</f>
        <v>DM</v>
      </c>
      <c r="E167" s="58">
        <f>IF(OR(Processes!$C$62=TRUE,Processes!I$62=TRUE),IF(AND(G167=1,H167=1,NOT(ISTEXT(J167))),4,IF(AND(G167=1,H167=1,ISTEXT(J167)),3,IF(AND(OR(G167=1,H167=1),ISTEXT(J167)),2,1))),"OoS")</f>
        <v>1</v>
      </c>
      <c r="F167" s="57"/>
      <c r="G167" s="59"/>
      <c r="H167" s="59"/>
      <c r="I167" s="59"/>
      <c r="J167" s="59"/>
      <c r="K167" s="59"/>
      <c r="L167" s="59"/>
      <c r="M167" s="59"/>
      <c r="N167" s="59"/>
      <c r="O167" s="59"/>
      <c r="P167" s="370"/>
      <c r="Q167" s="59"/>
      <c r="R167" s="380"/>
    </row>
    <row r="168" spans="1:18" x14ac:dyDescent="0.25">
      <c r="A168" s="378"/>
      <c r="B168" s="378"/>
      <c r="C168" s="54" t="str">
        <f>IF(ISTEXT('Organizational Unit Summary'!$B$46),'Organizational Unit Summary'!$B$46,"")</f>
        <v>P-7</v>
      </c>
      <c r="D168" s="51" t="str">
        <f>IF('Organizational Unit Summary'!$B$24="Benchmark or Sustainment",IF(E168="OoS","OoS",IF(E168=1,"DM",IF(E168=2,"PM",IF(E168=3,"LM",IF(E168=4,"FM"))))),IF(E168="OoS","OoS",IF(E168&lt;=2,"H",IF(E168=3,"M",IF(E168=4,"L")))))</f>
        <v>DM</v>
      </c>
      <c r="E168" s="58">
        <f>IF(OR(Processes!$C$62=TRUE,Processes!J$62=TRUE),IF(AND(G168=1,H168=1,NOT(ISTEXT(J168))),4,IF(AND(G168=1,H168=1,ISTEXT(J168)),3,IF(AND(OR(G168=1,H168=1),ISTEXT(J168)),2,1))),"OoS")</f>
        <v>1</v>
      </c>
      <c r="F168" s="57"/>
      <c r="G168" s="59"/>
      <c r="H168" s="59"/>
      <c r="I168" s="59"/>
      <c r="J168" s="59"/>
      <c r="K168" s="59"/>
      <c r="L168" s="59"/>
      <c r="M168" s="59"/>
      <c r="N168" s="59"/>
      <c r="O168" s="59"/>
      <c r="P168" s="370"/>
      <c r="Q168" s="59"/>
      <c r="R168" s="380"/>
    </row>
    <row r="169" spans="1:18" x14ac:dyDescent="0.25">
      <c r="A169" s="378"/>
      <c r="B169" s="378"/>
      <c r="C169" s="54" t="str">
        <f>IF(ISTEXT('Organizational Unit Summary'!$B$47),'Organizational Unit Summary'!$B$47,"")</f>
        <v>P-8</v>
      </c>
      <c r="D169" s="51" t="str">
        <f>IF('Organizational Unit Summary'!$B$24="Benchmark or Sustainment",IF(E169="OoS","OoS",IF(E169=1,"DM",IF(E169=2,"PM",IF(E169=3,"LM",IF(E169=4,"FM"))))),IF(E169="OoS","OoS",IF(E169&lt;=2,"H",IF(E169=3,"M",IF(E169=4,"L")))))</f>
        <v>DM</v>
      </c>
      <c r="E169" s="58">
        <f>IF(OR(Processes!$C$62=TRUE,Processes!K$62=TRUE),IF(AND(G169=1,H169=1,NOT(ISTEXT(J169))),4,IF(AND(G169=1,H169=1,ISTEXT(J169)),3,IF(AND(OR(G169=1,H169=1),ISTEXT(J169)),2,1))),"OoS")</f>
        <v>1</v>
      </c>
      <c r="F169" s="57"/>
      <c r="G169" s="59"/>
      <c r="H169" s="59"/>
      <c r="I169" s="59"/>
      <c r="J169" s="59"/>
      <c r="K169" s="59"/>
      <c r="L169" s="59"/>
      <c r="M169" s="59"/>
      <c r="N169" s="59"/>
      <c r="O169" s="59"/>
      <c r="P169" s="370"/>
      <c r="Q169" s="59"/>
      <c r="R169" s="380"/>
    </row>
    <row r="170" spans="1:18" x14ac:dyDescent="0.25">
      <c r="A170" s="378"/>
      <c r="B170" s="378"/>
      <c r="C170" s="54" t="str">
        <f>IF(ISTEXT('Organizational Unit Summary'!$B$48),'Organizational Unit Summary'!$B$48,"")</f>
        <v>P-9</v>
      </c>
      <c r="D170" s="51" t="str">
        <f>IF('Organizational Unit Summary'!$B$24="Benchmark or Sustainment",IF(E170="OoS","OoS",IF(E170=1,"DM",IF(E170=2,"PM",IF(E170=3,"LM",IF(E170=4,"FM"))))),IF(E170="OoS","OoS",IF(E170&lt;=2,"H",IF(E170=3,"M",IF(E170=4,"L")))))</f>
        <v>DM</v>
      </c>
      <c r="E170" s="58">
        <f>IF(OR(Processes!$C$62=TRUE,Processes!L$62=TRUE),IF(AND(G170=1,H170=1,NOT(ISTEXT(J170))),4,IF(AND(G170=1,H170=1,ISTEXT(J170)),3,IF(AND(OR(G170=1,H170=1),ISTEXT(J170)),2,1))),"OoS")</f>
        <v>1</v>
      </c>
      <c r="F170" s="57"/>
      <c r="G170" s="59"/>
      <c r="H170" s="59"/>
      <c r="I170" s="59"/>
      <c r="J170" s="59"/>
      <c r="K170" s="59"/>
      <c r="L170" s="59"/>
      <c r="M170" s="59"/>
      <c r="N170" s="59"/>
      <c r="O170" s="59"/>
      <c r="P170" s="370"/>
      <c r="Q170" s="59"/>
      <c r="R170" s="380"/>
    </row>
    <row r="171" spans="1:18" x14ac:dyDescent="0.25">
      <c r="A171" s="378"/>
      <c r="B171" s="378"/>
      <c r="C171" s="54" t="str">
        <f>IF(ISTEXT('Organizational Unit Summary'!$B$49),'Organizational Unit Summary'!$B$49,"")</f>
        <v>P-10</v>
      </c>
      <c r="D171" s="51" t="str">
        <f>IF('Organizational Unit Summary'!$B$24="Benchmark or Sustainment",IF(E171="OoS","OoS",IF(E171=1,"DM",IF(E171=2,"PM",IF(E171=3,"LM",IF(E171=4,"FM"))))),IF(E171="OoS","OoS",IF(E171&lt;=2,"H",IF(E171=3,"M",IF(E171=4,"L")))))</f>
        <v>DM</v>
      </c>
      <c r="E171" s="58">
        <f>IF(OR(Processes!$C$62=TRUE,Processes!M$62=TRUE),IF(AND(G171=1,H171=1,NOT(ISTEXT(J171))),4,IF(AND(G171=1,H171=1,ISTEXT(J171)),3,IF(AND(OR(G171=1,H171=1),ISTEXT(J171)),2,1))),"OoS")</f>
        <v>1</v>
      </c>
      <c r="F171" s="57"/>
      <c r="G171" s="59"/>
      <c r="H171" s="59"/>
      <c r="I171" s="59"/>
      <c r="J171" s="59"/>
      <c r="K171" s="59"/>
      <c r="L171" s="59"/>
      <c r="M171" s="59"/>
      <c r="N171" s="59"/>
      <c r="O171" s="59"/>
      <c r="P171" s="370"/>
      <c r="Q171" s="59"/>
      <c r="R171" s="380"/>
    </row>
    <row r="172" spans="1:18" x14ac:dyDescent="0.25">
      <c r="A172" s="378"/>
      <c r="B172" s="378"/>
      <c r="C172" s="54" t="str">
        <f>IF(ISTEXT('Organizational Unit Summary'!$B$50),'Organizational Unit Summary'!$B$50,"")</f>
        <v>P-11</v>
      </c>
      <c r="D172" s="51" t="str">
        <f>IF('Organizational Unit Summary'!$B$24="Benchmark or Sustainment",IF(E172="OoS","OoS",IF(E172=1,"DM",IF(E172=2,"PM",IF(E172=3,"LM",IF(E172=4,"FM"))))),IF(E172="OoS","OoS",IF(E172&lt;=2,"H",IF(E172=3,"M",IF(E172=4,"L")))))</f>
        <v>DM</v>
      </c>
      <c r="E172" s="58">
        <f>IF(OR(Processes!$C$62=TRUE,Processes!N$62=TRUE),IF(AND(G172=1,H172=1,NOT(ISTEXT(J172))),4,IF(AND(G172=1,H172=1,ISTEXT(J172)),3,IF(AND(OR(G172=1,H172=1),ISTEXT(J172)),2,1))),"OoS")</f>
        <v>1</v>
      </c>
      <c r="F172" s="57"/>
      <c r="G172" s="59"/>
      <c r="H172" s="59"/>
      <c r="I172" s="59"/>
      <c r="J172" s="59"/>
      <c r="K172" s="59"/>
      <c r="L172" s="59"/>
      <c r="M172" s="59"/>
      <c r="N172" s="59"/>
      <c r="O172" s="59"/>
      <c r="P172" s="370"/>
      <c r="Q172" s="59"/>
      <c r="R172" s="380"/>
    </row>
    <row r="173" spans="1:18" x14ac:dyDescent="0.25">
      <c r="A173" s="378"/>
      <c r="B173" s="378"/>
      <c r="C173" s="54" t="str">
        <f>IF(ISTEXT('Organizational Unit Summary'!$B$51),'Organizational Unit Summary'!$B$51,"")</f>
        <v>P-12</v>
      </c>
      <c r="D173" s="51" t="str">
        <f>IF('Organizational Unit Summary'!$B$24="Benchmark or Sustainment",IF(E173="OoS","OoS",IF(E173=1,"DM",IF(E173=2,"PM",IF(E173=3,"LM",IF(E173=4,"FM"))))),IF(E173="OoS","OoS",IF(E173&lt;=2,"H",IF(E173=3,"M",IF(E173=4,"L")))))</f>
        <v>DM</v>
      </c>
      <c r="E173" s="58">
        <f>IF(OR(Processes!$C$62=TRUE,Processes!O$62=TRUE),IF(AND(G173=1,H173=1,NOT(ISTEXT(J173))),4,IF(AND(G173=1,H173=1,ISTEXT(J173)),3,IF(AND(OR(G173=1,H173=1),ISTEXT(J173)),2,1))),"OoS")</f>
        <v>1</v>
      </c>
      <c r="F173" s="57"/>
      <c r="G173" s="59"/>
      <c r="H173" s="59"/>
      <c r="I173" s="59"/>
      <c r="J173" s="59"/>
      <c r="K173" s="59"/>
      <c r="L173" s="59"/>
      <c r="M173" s="59"/>
      <c r="N173" s="59"/>
      <c r="O173" s="59"/>
      <c r="P173" s="370"/>
      <c r="Q173" s="59"/>
      <c r="R173" s="380"/>
    </row>
    <row r="174" spans="1:18" x14ac:dyDescent="0.25">
      <c r="A174" s="378"/>
      <c r="B174" s="378"/>
      <c r="C174" s="54" t="str">
        <f>IF(ISTEXT('Organizational Unit Summary'!$B$52),'Organizational Unit Summary'!$B$52,"")</f>
        <v>P-13</v>
      </c>
      <c r="D174" s="51" t="str">
        <f>IF('Organizational Unit Summary'!$B$24="Benchmark or Sustainment",IF(E174="OoS","OoS",IF(E174=1,"DM",IF(E174=2,"PM",IF(E174=3,"LM",IF(E174=4,"FM"))))),IF(E174="OoS","OoS",IF(E174&lt;=2,"H",IF(E174=3,"M",IF(E174=4,"L")))))</f>
        <v>DM</v>
      </c>
      <c r="E174" s="58">
        <f>IF(OR(Processes!$C$62=TRUE,Processes!P$62=TRUE),IF(AND(G174=1,H174=1,NOT(ISTEXT(J174))),4,IF(AND(G174=1,H174=1,ISTEXT(J174)),3,IF(AND(OR(G174=1,H174=1),ISTEXT(J174)),2,1))),"OoS")</f>
        <v>1</v>
      </c>
      <c r="F174" s="57"/>
      <c r="G174" s="59"/>
      <c r="H174" s="59"/>
      <c r="I174" s="59"/>
      <c r="J174" s="59"/>
      <c r="K174" s="59"/>
      <c r="L174" s="59"/>
      <c r="M174" s="59"/>
      <c r="N174" s="59"/>
      <c r="O174" s="59"/>
      <c r="P174" s="370"/>
      <c r="Q174" s="59"/>
      <c r="R174" s="380"/>
    </row>
    <row r="175" spans="1:18" x14ac:dyDescent="0.25">
      <c r="A175" s="378"/>
      <c r="B175" s="378"/>
      <c r="C175" s="54" t="str">
        <f>IF(ISTEXT('Organizational Unit Summary'!$B$53),'Organizational Unit Summary'!$B$53,"")</f>
        <v>P-14</v>
      </c>
      <c r="D175" s="51" t="str">
        <f>IF('Organizational Unit Summary'!$B$24="Benchmark or Sustainment",IF(E175="OoS","OoS",IF(E175=1,"DM",IF(E175=2,"PM",IF(E175=3,"LM",IF(E175=4,"FM"))))),IF(E175="OoS","OoS",IF(E175&lt;=2,"H",IF(E175=3,"M",IF(E175=4,"L")))))</f>
        <v>DM</v>
      </c>
      <c r="E175" s="58">
        <f>IF(OR(Processes!$C$62=TRUE,Processes!Q$62=TRUE),IF(AND(G175=1,H175=1,NOT(ISTEXT(J175))),4,IF(AND(G175=1,H175=1,ISTEXT(J175)),3,IF(AND(OR(G175=1,H175=1),ISTEXT(J175)),2,1))),"OoS")</f>
        <v>1</v>
      </c>
      <c r="F175" s="57"/>
      <c r="G175" s="59"/>
      <c r="H175" s="59"/>
      <c r="I175" s="59"/>
      <c r="J175" s="59"/>
      <c r="K175" s="59"/>
      <c r="L175" s="59"/>
      <c r="M175" s="59"/>
      <c r="N175" s="59"/>
      <c r="O175" s="59"/>
      <c r="P175" s="370"/>
      <c r="Q175" s="59"/>
      <c r="R175" s="380"/>
    </row>
    <row r="176" spans="1:18" x14ac:dyDescent="0.25">
      <c r="A176" s="378"/>
      <c r="B176" s="378"/>
      <c r="C176" s="54" t="str">
        <f>IF(ISTEXT('Organizational Unit Summary'!$B$54),'Organizational Unit Summary'!$B$54,"")</f>
        <v>P-15</v>
      </c>
      <c r="D176" s="51" t="str">
        <f>IF('Organizational Unit Summary'!$B$24="Benchmark or Sustainment",IF(E176="OoS","OoS",IF(E176=1,"DM",IF(E176=2,"PM",IF(E176=3,"LM",IF(E176=4,"FM"))))),IF(E176="OoS","OoS",IF(E176&lt;=2,"H",IF(E176=3,"M",IF(E176=4,"L")))))</f>
        <v>DM</v>
      </c>
      <c r="E176" s="58">
        <f>IF(OR(Processes!$C$62=TRUE,Processes!R$62=TRUE),IF(AND(G176=1,H176=1,NOT(ISTEXT(J176))),4,IF(AND(G176=1,H176=1,ISTEXT(J176)),3,IF(AND(OR(G176=1,H176=1),ISTEXT(J176)),2,1))),"OoS")</f>
        <v>1</v>
      </c>
      <c r="F176" s="57"/>
      <c r="G176" s="59"/>
      <c r="H176" s="59"/>
      <c r="I176" s="59"/>
      <c r="J176" s="59"/>
      <c r="K176" s="59"/>
      <c r="L176" s="59"/>
      <c r="M176" s="59"/>
      <c r="N176" s="59"/>
      <c r="O176" s="59"/>
      <c r="P176" s="370"/>
      <c r="Q176" s="59"/>
      <c r="R176" s="380"/>
    </row>
    <row r="177" spans="1:18" x14ac:dyDescent="0.25">
      <c r="A177" s="378"/>
      <c r="B177" s="378"/>
      <c r="C177" s="54" t="str">
        <f>IF(ISTEXT('Organizational Unit Summary'!$B$55),'Organizational Unit Summary'!$B$55,"")</f>
        <v>P-16</v>
      </c>
      <c r="D177" s="51" t="str">
        <f>IF('Organizational Unit Summary'!$B$24="Benchmark or Sustainment",IF(E177="OoS","OoS",IF(E177=1,"DM",IF(E177=2,"PM",IF(E177=3,"LM",IF(E177=4,"FM"))))),IF(E177="OoS","OoS",IF(E177&lt;=2,"H",IF(E177=3,"M",IF(E177=4,"L")))))</f>
        <v>DM</v>
      </c>
      <c r="E177" s="58">
        <f>IF(OR(Processes!$C$62=TRUE,Processes!S$62=TRUE),IF(AND(G177=1,H177=1,NOT(ISTEXT(J177))),4,IF(AND(G177=1,H177=1,ISTEXT(J177)),3,IF(AND(OR(G177=1,H177=1),ISTEXT(J177)),2,1))),"OoS")</f>
        <v>1</v>
      </c>
      <c r="F177" s="57"/>
      <c r="G177" s="59"/>
      <c r="H177" s="59"/>
      <c r="I177" s="59"/>
      <c r="J177" s="59"/>
      <c r="K177" s="59"/>
      <c r="L177" s="59"/>
      <c r="M177" s="59"/>
      <c r="N177" s="59"/>
      <c r="O177" s="59"/>
      <c r="P177" s="370"/>
      <c r="Q177" s="59"/>
      <c r="R177" s="380"/>
    </row>
    <row r="178" spans="1:18" x14ac:dyDescent="0.25">
      <c r="A178" s="378"/>
      <c r="B178" s="378"/>
      <c r="C178" s="54" t="str">
        <f>IF(ISTEXT('Organizational Unit Summary'!$B$56),'Organizational Unit Summary'!$B$56,"")</f>
        <v>P-17</v>
      </c>
      <c r="D178" s="51" t="str">
        <f>IF('Organizational Unit Summary'!$B$24="Benchmark or Sustainment",IF(E178="OoS","OoS",IF(E178=1,"DM",IF(E178=2,"PM",IF(E178=3,"LM",IF(E178=4,"FM"))))),IF(E178="OoS","OoS",IF(E178&lt;=2,"H",IF(E178=3,"M",IF(E178=4,"L")))))</f>
        <v>DM</v>
      </c>
      <c r="E178" s="58">
        <f>IF(OR(Processes!$C$62=TRUE,Processes!T$62=TRUE),IF(AND(G178=1,H178=1,NOT(ISTEXT(J178))),4,IF(AND(G178=1,H178=1,ISTEXT(J178)),3,IF(AND(OR(G178=1,H178=1),ISTEXT(J178)),2,1))),"OoS")</f>
        <v>1</v>
      </c>
      <c r="F178" s="57"/>
      <c r="G178" s="59"/>
      <c r="H178" s="59"/>
      <c r="I178" s="59"/>
      <c r="J178" s="59"/>
      <c r="K178" s="59"/>
      <c r="L178" s="59"/>
      <c r="M178" s="59"/>
      <c r="N178" s="59"/>
      <c r="O178" s="59"/>
      <c r="P178" s="370"/>
      <c r="Q178" s="59"/>
      <c r="R178" s="380"/>
    </row>
    <row r="179" spans="1:18" x14ac:dyDescent="0.25">
      <c r="A179" s="378"/>
      <c r="B179" s="378"/>
      <c r="C179" s="54" t="str">
        <f>IF(ISTEXT('Organizational Unit Summary'!$B$57),'Organizational Unit Summary'!$B$57,"")</f>
        <v>P-18</v>
      </c>
      <c r="D179" s="51" t="str">
        <f>IF('Organizational Unit Summary'!$B$24="Benchmark or Sustainment",IF(E179="OoS","OoS",IF(E179=1,"DM",IF(E179=2,"PM",IF(E179=3,"LM",IF(E179=4,"FM"))))),IF(E179="OoS","OoS",IF(E179&lt;=2,"H",IF(E179=3,"M",IF(E179=4,"L")))))</f>
        <v>DM</v>
      </c>
      <c r="E179" s="58">
        <f>IF(OR(Processes!$C$62=TRUE,Processes!U$62=TRUE),IF(AND(G179=1,H179=1,NOT(ISTEXT(J179))),4,IF(AND(G179=1,H179=1,ISTEXT(J179)),3,IF(AND(OR(G179=1,H179=1),ISTEXT(J179)),2,1))),"OoS")</f>
        <v>1</v>
      </c>
      <c r="F179" s="57"/>
      <c r="G179" s="59"/>
      <c r="H179" s="59"/>
      <c r="I179" s="59"/>
      <c r="J179" s="59"/>
      <c r="K179" s="59"/>
      <c r="L179" s="59"/>
      <c r="M179" s="59"/>
      <c r="N179" s="59"/>
      <c r="O179" s="59"/>
      <c r="P179" s="370"/>
      <c r="Q179" s="59"/>
      <c r="R179" s="380"/>
    </row>
    <row r="180" spans="1:18" x14ac:dyDescent="0.25">
      <c r="A180" s="378"/>
      <c r="B180" s="378"/>
      <c r="C180" s="54" t="str">
        <f>IF(ISTEXT('Organizational Unit Summary'!$B$58),'Organizational Unit Summary'!$B$58,"")</f>
        <v>P-19</v>
      </c>
      <c r="D180" s="51" t="str">
        <f>IF('Organizational Unit Summary'!$B$24="Benchmark or Sustainment",IF(E180="OoS","OoS",IF(E180=1,"DM",IF(E180=2,"PM",IF(E180=3,"LM",IF(E180=4,"FM"))))),IF(E180="OoS","OoS",IF(E180&lt;=2,"H",IF(E180=3,"M",IF(E180=4,"L")))))</f>
        <v>DM</v>
      </c>
      <c r="E180" s="58">
        <f>IF(OR(Processes!$C$62=TRUE,Processes!V$62=TRUE),IF(AND(G180=1,H180=1,NOT(ISTEXT(J180))),4,IF(AND(G180=1,H180=1,ISTEXT(J180)),3,IF(AND(OR(G180=1,H180=1),ISTEXT(J180)),2,1))),"OoS")</f>
        <v>1</v>
      </c>
      <c r="F180" s="57"/>
      <c r="G180" s="59"/>
      <c r="H180" s="59"/>
      <c r="I180" s="59"/>
      <c r="J180" s="59"/>
      <c r="K180" s="59"/>
      <c r="L180" s="59"/>
      <c r="M180" s="59"/>
      <c r="N180" s="59"/>
      <c r="O180" s="59"/>
      <c r="P180" s="370"/>
      <c r="Q180" s="59"/>
      <c r="R180" s="380"/>
    </row>
    <row r="181" spans="1:18" ht="13.5" thickBot="1" x14ac:dyDescent="0.3">
      <c r="A181" s="378"/>
      <c r="B181" s="378"/>
      <c r="C181" s="54" t="str">
        <f>IF(ISTEXT('Organizational Unit Summary'!$B$59),'Organizational Unit Summary'!$B$59,"")</f>
        <v>P-20</v>
      </c>
      <c r="D181" s="51" t="str">
        <f>IF('Organizational Unit Summary'!$B$24="Benchmark or Sustainment",IF(E181="OoS","OoS",IF(E181=1,"DM",IF(E181=2,"PM",IF(E181=3,"LM",IF(E181=4,"FM"))))),IF(E181="OoS","OoS",IF(E181&lt;=2,"H",IF(E181=3,"M",IF(E181=4,"L")))))</f>
        <v>DM</v>
      </c>
      <c r="E181" s="58">
        <f>IF(OR(Processes!$C$62=TRUE,Processes!W$62=TRUE),IF(AND(G181=1,H181=1,NOT(ISTEXT(J181))),4,IF(AND(G181=1,H181=1,ISTEXT(J181)),3,IF(AND(OR(G181=1,H181=1),ISTEXT(J181)),2,1))),"OoS")</f>
        <v>1</v>
      </c>
      <c r="F181" s="57"/>
      <c r="G181" s="59"/>
      <c r="H181" s="59"/>
      <c r="I181" s="59"/>
      <c r="J181" s="59"/>
      <c r="K181" s="59"/>
      <c r="L181" s="59"/>
      <c r="M181" s="59"/>
      <c r="N181" s="59"/>
      <c r="O181" s="59"/>
      <c r="P181" s="371"/>
      <c r="Q181" s="59"/>
      <c r="R181" s="380"/>
    </row>
    <row r="182" spans="1:18" x14ac:dyDescent="0.25">
      <c r="A182" s="378"/>
      <c r="B182" s="378" t="str">
        <f>IF(ISTEXT(Processes!$B$12),Processes!$B$12,"")</f>
        <v>Process 10</v>
      </c>
      <c r="C182" s="54" t="str">
        <f>IF(ISTEXT('Organizational Unit Summary'!$B$40),'Organizational Unit Summary'!$B$40,"")</f>
        <v>P-1</v>
      </c>
      <c r="D182" s="51" t="str">
        <f>IF('Organizational Unit Summary'!$B$24="Benchmark or Sustainment",IF(E182="OoS","OoS",IF(E182=1,"DM",IF(E182=2,"PM",IF(E182=3,"LM",IF(E182=4,"FM"))))),IF(E182="OoS","OoS",IF(E182&lt;=2,"H",IF(E182=3,"M",IF(E182=4,"L")))))</f>
        <v>DM</v>
      </c>
      <c r="E182" s="58">
        <f>IF(OR(Processes!$C$63=TRUE,Processes!D$63=TRUE),IF(AND(G182=1,H182=1,NOT(ISTEXT(J182))),4,IF(AND(G182=1,H182=1,ISTEXT(J182)),3,IF(AND(OR(G182=1,H182=1),ISTEXT(J182)),2,1))),"OoS")</f>
        <v>1</v>
      </c>
      <c r="F182" s="57"/>
      <c r="G182" s="59"/>
      <c r="H182" s="59"/>
      <c r="I182" s="59"/>
      <c r="J182" s="59"/>
      <c r="K182" s="59"/>
      <c r="L182" s="59"/>
      <c r="M182" s="59"/>
      <c r="N182" s="59"/>
      <c r="O182" s="59"/>
      <c r="P182" s="369"/>
      <c r="Q182" s="59"/>
      <c r="R182" s="380"/>
    </row>
    <row r="183" spans="1:18" x14ac:dyDescent="0.25">
      <c r="A183" s="378"/>
      <c r="B183" s="378"/>
      <c r="C183" s="54" t="str">
        <f>IF(ISTEXT('Organizational Unit Summary'!$B$41),'Organizational Unit Summary'!$B$41,"")</f>
        <v>P-2</v>
      </c>
      <c r="D183" s="51" t="str">
        <f>IF('Organizational Unit Summary'!$B$24="Benchmark or Sustainment",IF(E183="OoS","OoS",IF(E183=1,"DM",IF(E183=2,"PM",IF(E183=3,"LM",IF(E183=4,"FM"))))),IF(E183="OoS","OoS",IF(E183&lt;=2,"H",IF(E183=3,"M",IF(E183=4,"L")))))</f>
        <v>DM</v>
      </c>
      <c r="E183" s="58">
        <f>IF(OR(Processes!$C$63=TRUE,Processes!E$63=TRUE),IF(AND(G183=1,H183=1,NOT(ISTEXT(J183))),4,IF(AND(G183=1,H183=1,ISTEXT(J183)),3,IF(AND(OR(G183=1,H183=1),ISTEXT(J183)),2,1))),"OoS")</f>
        <v>1</v>
      </c>
      <c r="F183" s="57"/>
      <c r="G183" s="59"/>
      <c r="H183" s="59"/>
      <c r="I183" s="59"/>
      <c r="J183" s="59"/>
      <c r="K183" s="59"/>
      <c r="L183" s="59"/>
      <c r="M183" s="59"/>
      <c r="N183" s="59"/>
      <c r="O183" s="59"/>
      <c r="P183" s="370"/>
      <c r="Q183" s="59"/>
      <c r="R183" s="380"/>
    </row>
    <row r="184" spans="1:18" x14ac:dyDescent="0.25">
      <c r="A184" s="378"/>
      <c r="B184" s="378"/>
      <c r="C184" s="54" t="str">
        <f>IF(ISTEXT('Organizational Unit Summary'!$B$42),'Organizational Unit Summary'!$B$42,"")</f>
        <v>P-3</v>
      </c>
      <c r="D184" s="51" t="str">
        <f>IF('Organizational Unit Summary'!$B$24="Benchmark or Sustainment",IF(E184="OoS","OoS",IF(E184=1,"DM",IF(E184=2,"PM",IF(E184=3,"LM",IF(E184=4,"FM"))))),IF(E184="OoS","OoS",IF(E184&lt;=2,"H",IF(E184=3,"M",IF(E184=4,"L")))))</f>
        <v>DM</v>
      </c>
      <c r="E184" s="58">
        <f>IF(OR(Processes!$C$63=TRUE,Processes!F$63=TRUE),IF(AND(G184=1,H184=1,NOT(ISTEXT(J184))),4,IF(AND(G184=1,H184=1,ISTEXT(J184)),3,IF(AND(OR(G184=1,H184=1),ISTEXT(J184)),2,1))),"OoS")</f>
        <v>1</v>
      </c>
      <c r="F184" s="57"/>
      <c r="G184" s="59"/>
      <c r="H184" s="59"/>
      <c r="I184" s="59"/>
      <c r="J184" s="59"/>
      <c r="K184" s="59"/>
      <c r="L184" s="59"/>
      <c r="M184" s="59"/>
      <c r="N184" s="59"/>
      <c r="O184" s="59"/>
      <c r="P184" s="370"/>
      <c r="Q184" s="59"/>
      <c r="R184" s="380"/>
    </row>
    <row r="185" spans="1:18" x14ac:dyDescent="0.25">
      <c r="A185" s="378"/>
      <c r="B185" s="378"/>
      <c r="C185" s="54" t="str">
        <f>IF(ISTEXT('Organizational Unit Summary'!$B$43),'Organizational Unit Summary'!$B$43,"")</f>
        <v>P-4</v>
      </c>
      <c r="D185" s="51" t="str">
        <f>IF('Organizational Unit Summary'!$B$24="Benchmark or Sustainment",IF(E185="OoS","OoS",IF(E185=1,"DM",IF(E185=2,"PM",IF(E185=3,"LM",IF(E185=4,"FM"))))),IF(E185="OoS","OoS",IF(E185&lt;=2,"H",IF(E185=3,"M",IF(E185=4,"L")))))</f>
        <v>DM</v>
      </c>
      <c r="E185" s="58">
        <f>IF(OR(Processes!$C$63=TRUE,Processes!G$63=TRUE),IF(AND(G185=1,H185=1,NOT(ISTEXT(J185))),4,IF(AND(G185=1,H185=1,ISTEXT(J185)),3,IF(AND(OR(G185=1,H185=1),ISTEXT(J185)),2,1))),"OoS")</f>
        <v>1</v>
      </c>
      <c r="F185" s="57"/>
      <c r="G185" s="59"/>
      <c r="H185" s="59"/>
      <c r="I185" s="59"/>
      <c r="J185" s="59"/>
      <c r="K185" s="59"/>
      <c r="L185" s="59"/>
      <c r="M185" s="59"/>
      <c r="N185" s="59"/>
      <c r="O185" s="59"/>
      <c r="P185" s="370"/>
      <c r="Q185" s="59"/>
      <c r="R185" s="380"/>
    </row>
    <row r="186" spans="1:18" x14ac:dyDescent="0.25">
      <c r="A186" s="378"/>
      <c r="B186" s="378"/>
      <c r="C186" s="54" t="str">
        <f>IF(ISTEXT('Organizational Unit Summary'!$B$44),'Organizational Unit Summary'!$B$44,"")</f>
        <v>P-5</v>
      </c>
      <c r="D186" s="51" t="str">
        <f>IF('Organizational Unit Summary'!$B$24="Benchmark or Sustainment",IF(E186="OoS","OoS",IF(E186=1,"DM",IF(E186=2,"PM",IF(E186=3,"LM",IF(E186=4,"FM"))))),IF(E186="OoS","OoS",IF(E186&lt;=2,"H",IF(E186=3,"M",IF(E186=4,"L")))))</f>
        <v>DM</v>
      </c>
      <c r="E186" s="58">
        <f>IF(OR(Processes!$C$63=TRUE,Processes!H$63=TRUE),IF(AND(G186=1,H186=1,NOT(ISTEXT(J186))),4,IF(AND(G186=1,H186=1,ISTEXT(J186)),3,IF(AND(OR(G186=1,H186=1),ISTEXT(J186)),2,1))),"OoS")</f>
        <v>1</v>
      </c>
      <c r="F186" s="57"/>
      <c r="G186" s="59"/>
      <c r="H186" s="59"/>
      <c r="I186" s="59"/>
      <c r="J186" s="59"/>
      <c r="K186" s="59"/>
      <c r="L186" s="59"/>
      <c r="M186" s="59"/>
      <c r="N186" s="59"/>
      <c r="O186" s="59"/>
      <c r="P186" s="370"/>
      <c r="Q186" s="59"/>
      <c r="R186" s="380"/>
    </row>
    <row r="187" spans="1:18" x14ac:dyDescent="0.25">
      <c r="A187" s="378"/>
      <c r="B187" s="378"/>
      <c r="C187" s="54" t="str">
        <f>IF(ISTEXT('Organizational Unit Summary'!$B$45),'Organizational Unit Summary'!$B$45,"")</f>
        <v>P-6</v>
      </c>
      <c r="D187" s="51" t="str">
        <f>IF('Organizational Unit Summary'!$B$24="Benchmark or Sustainment",IF(E187="OoS","OoS",IF(E187=1,"DM",IF(E187=2,"PM",IF(E187=3,"LM",IF(E187=4,"FM"))))),IF(E187="OoS","OoS",IF(E187&lt;=2,"H",IF(E187=3,"M",IF(E187=4,"L")))))</f>
        <v>DM</v>
      </c>
      <c r="E187" s="58">
        <f>IF(OR(Processes!$C$63=TRUE,Processes!I$63=TRUE),IF(AND(G187=1,H187=1,NOT(ISTEXT(J187))),4,IF(AND(G187=1,H187=1,ISTEXT(J187)),3,IF(AND(OR(G187=1,H187=1),ISTEXT(J187)),2,1))),"OoS")</f>
        <v>1</v>
      </c>
      <c r="F187" s="57"/>
      <c r="G187" s="59"/>
      <c r="H187" s="59"/>
      <c r="I187" s="59"/>
      <c r="J187" s="59"/>
      <c r="K187" s="59"/>
      <c r="L187" s="59"/>
      <c r="M187" s="59"/>
      <c r="N187" s="59"/>
      <c r="O187" s="59"/>
      <c r="P187" s="370"/>
      <c r="Q187" s="59"/>
      <c r="R187" s="380"/>
    </row>
    <row r="188" spans="1:18" x14ac:dyDescent="0.25">
      <c r="A188" s="378"/>
      <c r="B188" s="378"/>
      <c r="C188" s="54" t="str">
        <f>IF(ISTEXT('Organizational Unit Summary'!$B$46),'Organizational Unit Summary'!$B$46,"")</f>
        <v>P-7</v>
      </c>
      <c r="D188" s="51" t="str">
        <f>IF('Organizational Unit Summary'!$B$24="Benchmark or Sustainment",IF(E188="OoS","OoS",IF(E188=1,"DM",IF(E188=2,"PM",IF(E188=3,"LM",IF(E188=4,"FM"))))),IF(E188="OoS","OoS",IF(E188&lt;=2,"H",IF(E188=3,"M",IF(E188=4,"L")))))</f>
        <v>DM</v>
      </c>
      <c r="E188" s="58">
        <f>IF(OR(Processes!$C$63=TRUE,Processes!J$63=TRUE),IF(AND(G188=1,H188=1,NOT(ISTEXT(J188))),4,IF(AND(G188=1,H188=1,ISTEXT(J188)),3,IF(AND(OR(G188=1,H188=1),ISTEXT(J188)),2,1))),"OoS")</f>
        <v>1</v>
      </c>
      <c r="F188" s="57"/>
      <c r="G188" s="59"/>
      <c r="H188" s="59"/>
      <c r="I188" s="59"/>
      <c r="J188" s="59"/>
      <c r="K188" s="59"/>
      <c r="L188" s="59"/>
      <c r="M188" s="59"/>
      <c r="N188" s="59"/>
      <c r="O188" s="59"/>
      <c r="P188" s="370"/>
      <c r="Q188" s="59"/>
      <c r="R188" s="380"/>
    </row>
    <row r="189" spans="1:18" x14ac:dyDescent="0.25">
      <c r="A189" s="378"/>
      <c r="B189" s="378"/>
      <c r="C189" s="54" t="str">
        <f>IF(ISTEXT('Organizational Unit Summary'!$B$47),'Organizational Unit Summary'!$B$47,"")</f>
        <v>P-8</v>
      </c>
      <c r="D189" s="51" t="str">
        <f>IF('Organizational Unit Summary'!$B$24="Benchmark or Sustainment",IF(E189="OoS","OoS",IF(E189=1,"DM",IF(E189=2,"PM",IF(E189=3,"LM",IF(E189=4,"FM"))))),IF(E189="OoS","OoS",IF(E189&lt;=2,"H",IF(E189=3,"M",IF(E189=4,"L")))))</f>
        <v>DM</v>
      </c>
      <c r="E189" s="58">
        <f>IF(OR(Processes!$C$63=TRUE,Processes!K$63=TRUE),IF(AND(G189=1,H189=1,NOT(ISTEXT(J189))),4,IF(AND(G189=1,H189=1,ISTEXT(J189)),3,IF(AND(OR(G189=1,H189=1),ISTEXT(J189)),2,1))),"OoS")</f>
        <v>1</v>
      </c>
      <c r="F189" s="57"/>
      <c r="G189" s="59"/>
      <c r="H189" s="59"/>
      <c r="I189" s="59"/>
      <c r="J189" s="59"/>
      <c r="K189" s="59"/>
      <c r="L189" s="59"/>
      <c r="M189" s="59"/>
      <c r="N189" s="59"/>
      <c r="O189" s="59"/>
      <c r="P189" s="370"/>
      <c r="Q189" s="59"/>
      <c r="R189" s="380"/>
    </row>
    <row r="190" spans="1:18" x14ac:dyDescent="0.25">
      <c r="A190" s="378"/>
      <c r="B190" s="378"/>
      <c r="C190" s="54" t="str">
        <f>IF(ISTEXT('Organizational Unit Summary'!$B$48),'Organizational Unit Summary'!$B$48,"")</f>
        <v>P-9</v>
      </c>
      <c r="D190" s="51" t="str">
        <f>IF('Organizational Unit Summary'!$B$24="Benchmark or Sustainment",IF(E190="OoS","OoS",IF(E190=1,"DM",IF(E190=2,"PM",IF(E190=3,"LM",IF(E190=4,"FM"))))),IF(E190="OoS","OoS",IF(E190&lt;=2,"H",IF(E190=3,"M",IF(E190=4,"L")))))</f>
        <v>DM</v>
      </c>
      <c r="E190" s="58">
        <f>IF(OR(Processes!$C$63=TRUE,Processes!L$63=TRUE),IF(AND(G190=1,H190=1,NOT(ISTEXT(J190))),4,IF(AND(G190=1,H190=1,ISTEXT(J190)),3,IF(AND(OR(G190=1,H190=1),ISTEXT(J190)),2,1))),"OoS")</f>
        <v>1</v>
      </c>
      <c r="F190" s="57"/>
      <c r="G190" s="59"/>
      <c r="H190" s="59"/>
      <c r="I190" s="59"/>
      <c r="J190" s="59"/>
      <c r="K190" s="59"/>
      <c r="L190" s="59"/>
      <c r="M190" s="59"/>
      <c r="N190" s="59"/>
      <c r="O190" s="59"/>
      <c r="P190" s="370"/>
      <c r="Q190" s="59"/>
      <c r="R190" s="380"/>
    </row>
    <row r="191" spans="1:18" x14ac:dyDescent="0.25">
      <c r="A191" s="378"/>
      <c r="B191" s="378"/>
      <c r="C191" s="54" t="str">
        <f>IF(ISTEXT('Organizational Unit Summary'!$B$49),'Organizational Unit Summary'!$B$49,"")</f>
        <v>P-10</v>
      </c>
      <c r="D191" s="51" t="str">
        <f>IF('Organizational Unit Summary'!$B$24="Benchmark or Sustainment",IF(E191="OoS","OoS",IF(E191=1,"DM",IF(E191=2,"PM",IF(E191=3,"LM",IF(E191=4,"FM"))))),IF(E191="OoS","OoS",IF(E191&lt;=2,"H",IF(E191=3,"M",IF(E191=4,"L")))))</f>
        <v>DM</v>
      </c>
      <c r="E191" s="58">
        <f>IF(OR(Processes!$C$63=TRUE,Processes!M$63=TRUE),IF(AND(G191=1,H191=1,NOT(ISTEXT(J191))),4,IF(AND(G191=1,H191=1,ISTEXT(J191)),3,IF(AND(OR(G191=1,H191=1),ISTEXT(J191)),2,1))),"OoS")</f>
        <v>1</v>
      </c>
      <c r="F191" s="57"/>
      <c r="G191" s="59"/>
      <c r="H191" s="59"/>
      <c r="I191" s="59"/>
      <c r="J191" s="59"/>
      <c r="K191" s="59"/>
      <c r="L191" s="59"/>
      <c r="M191" s="59"/>
      <c r="N191" s="59"/>
      <c r="O191" s="59"/>
      <c r="P191" s="370"/>
      <c r="Q191" s="59"/>
      <c r="R191" s="380"/>
    </row>
    <row r="192" spans="1:18" x14ac:dyDescent="0.25">
      <c r="A192" s="378"/>
      <c r="B192" s="378"/>
      <c r="C192" s="54" t="str">
        <f>IF(ISTEXT('Organizational Unit Summary'!$B$50),'Organizational Unit Summary'!$B$50,"")</f>
        <v>P-11</v>
      </c>
      <c r="D192" s="51" t="str">
        <f>IF('Organizational Unit Summary'!$B$24="Benchmark or Sustainment",IF(E192="OoS","OoS",IF(E192=1,"DM",IF(E192=2,"PM",IF(E192=3,"LM",IF(E192=4,"FM"))))),IF(E192="OoS","OoS",IF(E192&lt;=2,"H",IF(E192=3,"M",IF(E192=4,"L")))))</f>
        <v>DM</v>
      </c>
      <c r="E192" s="58">
        <f>IF(OR(Processes!$C$63=TRUE,Processes!N$63=TRUE),IF(AND(G192=1,H192=1,NOT(ISTEXT(J192))),4,IF(AND(G192=1,H192=1,ISTEXT(J192)),3,IF(AND(OR(G192=1,H192=1),ISTEXT(J192)),2,1))),"OoS")</f>
        <v>1</v>
      </c>
      <c r="F192" s="57"/>
      <c r="G192" s="59"/>
      <c r="H192" s="59"/>
      <c r="I192" s="59"/>
      <c r="J192" s="59"/>
      <c r="K192" s="59"/>
      <c r="L192" s="59"/>
      <c r="M192" s="59"/>
      <c r="N192" s="59"/>
      <c r="O192" s="59"/>
      <c r="P192" s="370"/>
      <c r="Q192" s="59"/>
      <c r="R192" s="380"/>
    </row>
    <row r="193" spans="1:18" x14ac:dyDescent="0.25">
      <c r="A193" s="378"/>
      <c r="B193" s="378"/>
      <c r="C193" s="54" t="str">
        <f>IF(ISTEXT('Organizational Unit Summary'!$B$51),'Organizational Unit Summary'!$B$51,"")</f>
        <v>P-12</v>
      </c>
      <c r="D193" s="51" t="str">
        <f>IF('Organizational Unit Summary'!$B$24="Benchmark or Sustainment",IF(E193="OoS","OoS",IF(E193=1,"DM",IF(E193=2,"PM",IF(E193=3,"LM",IF(E193=4,"FM"))))),IF(E193="OoS","OoS",IF(E193&lt;=2,"H",IF(E193=3,"M",IF(E193=4,"L")))))</f>
        <v>DM</v>
      </c>
      <c r="E193" s="58">
        <f>IF(OR(Processes!$C$63=TRUE,Processes!O$63=TRUE),IF(AND(G193=1,H193=1,NOT(ISTEXT(J193))),4,IF(AND(G193=1,H193=1,ISTEXT(J193)),3,IF(AND(OR(G193=1,H193=1),ISTEXT(J193)),2,1))),"OoS")</f>
        <v>1</v>
      </c>
      <c r="F193" s="57"/>
      <c r="G193" s="59"/>
      <c r="H193" s="59"/>
      <c r="I193" s="59"/>
      <c r="J193" s="59"/>
      <c r="K193" s="59"/>
      <c r="L193" s="59"/>
      <c r="M193" s="59"/>
      <c r="N193" s="59"/>
      <c r="O193" s="59"/>
      <c r="P193" s="370"/>
      <c r="Q193" s="59"/>
      <c r="R193" s="380"/>
    </row>
    <row r="194" spans="1:18" x14ac:dyDescent="0.25">
      <c r="A194" s="378"/>
      <c r="B194" s="378"/>
      <c r="C194" s="54" t="str">
        <f>IF(ISTEXT('Organizational Unit Summary'!$B$52),'Organizational Unit Summary'!$B$52,"")</f>
        <v>P-13</v>
      </c>
      <c r="D194" s="51" t="str">
        <f>IF('Organizational Unit Summary'!$B$24="Benchmark or Sustainment",IF(E194="OoS","OoS",IF(E194=1,"DM",IF(E194=2,"PM",IF(E194=3,"LM",IF(E194=4,"FM"))))),IF(E194="OoS","OoS",IF(E194&lt;=2,"H",IF(E194=3,"M",IF(E194=4,"L")))))</f>
        <v>DM</v>
      </c>
      <c r="E194" s="58">
        <f>IF(OR(Processes!$C$63=TRUE,Processes!P$63=TRUE),IF(AND(G194=1,H194=1,NOT(ISTEXT(J194))),4,IF(AND(G194=1,H194=1,ISTEXT(J194)),3,IF(AND(OR(G194=1,H194=1),ISTEXT(J194)),2,1))),"OoS")</f>
        <v>1</v>
      </c>
      <c r="F194" s="57"/>
      <c r="G194" s="59"/>
      <c r="H194" s="59"/>
      <c r="I194" s="59"/>
      <c r="J194" s="59"/>
      <c r="K194" s="59"/>
      <c r="L194" s="59"/>
      <c r="M194" s="59"/>
      <c r="N194" s="59"/>
      <c r="O194" s="59"/>
      <c r="P194" s="370"/>
      <c r="Q194" s="59"/>
      <c r="R194" s="380"/>
    </row>
    <row r="195" spans="1:18" x14ac:dyDescent="0.25">
      <c r="A195" s="378"/>
      <c r="B195" s="378"/>
      <c r="C195" s="54" t="str">
        <f>IF(ISTEXT('Organizational Unit Summary'!$B$53),'Organizational Unit Summary'!$B$53,"")</f>
        <v>P-14</v>
      </c>
      <c r="D195" s="51" t="str">
        <f>IF('Organizational Unit Summary'!$B$24="Benchmark or Sustainment",IF(E195="OoS","OoS",IF(E195=1,"DM",IF(E195=2,"PM",IF(E195=3,"LM",IF(E195=4,"FM"))))),IF(E195="OoS","OoS",IF(E195&lt;=2,"H",IF(E195=3,"M",IF(E195=4,"L")))))</f>
        <v>DM</v>
      </c>
      <c r="E195" s="58">
        <f>IF(OR(Processes!$C$63=TRUE,Processes!Q$63=TRUE),IF(AND(G195=1,H195=1,NOT(ISTEXT(J195))),4,IF(AND(G195=1,H195=1,ISTEXT(J195)),3,IF(AND(OR(G195=1,H195=1),ISTEXT(J195)),2,1))),"OoS")</f>
        <v>1</v>
      </c>
      <c r="F195" s="57"/>
      <c r="G195" s="59"/>
      <c r="H195" s="59"/>
      <c r="I195" s="59"/>
      <c r="J195" s="59"/>
      <c r="K195" s="59"/>
      <c r="L195" s="59"/>
      <c r="M195" s="59"/>
      <c r="N195" s="59"/>
      <c r="O195" s="59"/>
      <c r="P195" s="370"/>
      <c r="Q195" s="59"/>
      <c r="R195" s="380"/>
    </row>
    <row r="196" spans="1:18" x14ac:dyDescent="0.25">
      <c r="A196" s="378"/>
      <c r="B196" s="378"/>
      <c r="C196" s="54" t="str">
        <f>IF(ISTEXT('Organizational Unit Summary'!$B$54),'Organizational Unit Summary'!$B$54,"")</f>
        <v>P-15</v>
      </c>
      <c r="D196" s="51" t="str">
        <f>IF('Organizational Unit Summary'!$B$24="Benchmark or Sustainment",IF(E196="OoS","OoS",IF(E196=1,"DM",IF(E196=2,"PM",IF(E196=3,"LM",IF(E196=4,"FM"))))),IF(E196="OoS","OoS",IF(E196&lt;=2,"H",IF(E196=3,"M",IF(E196=4,"L")))))</f>
        <v>DM</v>
      </c>
      <c r="E196" s="58">
        <f>IF(OR(Processes!$C$63=TRUE,Processes!R$63=TRUE),IF(AND(G196=1,H196=1,NOT(ISTEXT(J196))),4,IF(AND(G196=1,H196=1,ISTEXT(J196)),3,IF(AND(OR(G196=1,H196=1),ISTEXT(J196)),2,1))),"OoS")</f>
        <v>1</v>
      </c>
      <c r="F196" s="57"/>
      <c r="G196" s="59"/>
      <c r="H196" s="59"/>
      <c r="I196" s="59"/>
      <c r="J196" s="59"/>
      <c r="K196" s="59"/>
      <c r="L196" s="59"/>
      <c r="M196" s="59"/>
      <c r="N196" s="59"/>
      <c r="O196" s="59"/>
      <c r="P196" s="370"/>
      <c r="Q196" s="59"/>
      <c r="R196" s="380"/>
    </row>
    <row r="197" spans="1:18" x14ac:dyDescent="0.25">
      <c r="A197" s="378"/>
      <c r="B197" s="378"/>
      <c r="C197" s="54" t="str">
        <f>IF(ISTEXT('Organizational Unit Summary'!$B$55),'Organizational Unit Summary'!$B$55,"")</f>
        <v>P-16</v>
      </c>
      <c r="D197" s="51" t="str">
        <f>IF('Organizational Unit Summary'!$B$24="Benchmark or Sustainment",IF(E197="OoS","OoS",IF(E197=1,"DM",IF(E197=2,"PM",IF(E197=3,"LM",IF(E197=4,"FM"))))),IF(E197="OoS","OoS",IF(E197&lt;=2,"H",IF(E197=3,"M",IF(E197=4,"L")))))</f>
        <v>DM</v>
      </c>
      <c r="E197" s="58">
        <f>IF(OR(Processes!$C$63=TRUE,Processes!S$63=TRUE),IF(AND(G197=1,H197=1,NOT(ISTEXT(J197))),4,IF(AND(G197=1,H197=1,ISTEXT(J197)),3,IF(AND(OR(G197=1,H197=1),ISTEXT(J197)),2,1))),"OoS")</f>
        <v>1</v>
      </c>
      <c r="F197" s="57"/>
      <c r="G197" s="59"/>
      <c r="H197" s="59"/>
      <c r="I197" s="59"/>
      <c r="J197" s="59"/>
      <c r="K197" s="59"/>
      <c r="L197" s="59"/>
      <c r="M197" s="59"/>
      <c r="N197" s="59"/>
      <c r="O197" s="59"/>
      <c r="P197" s="370"/>
      <c r="Q197" s="59"/>
      <c r="R197" s="380"/>
    </row>
    <row r="198" spans="1:18" x14ac:dyDescent="0.25">
      <c r="A198" s="378"/>
      <c r="B198" s="378"/>
      <c r="C198" s="54" t="str">
        <f>IF(ISTEXT('Organizational Unit Summary'!$B$56),'Organizational Unit Summary'!$B$56,"")</f>
        <v>P-17</v>
      </c>
      <c r="D198" s="51" t="str">
        <f>IF('Organizational Unit Summary'!$B$24="Benchmark or Sustainment",IF(E198="OoS","OoS",IF(E198=1,"DM",IF(E198=2,"PM",IF(E198=3,"LM",IF(E198=4,"FM"))))),IF(E198="OoS","OoS",IF(E198&lt;=2,"H",IF(E198=3,"M",IF(E198=4,"L")))))</f>
        <v>DM</v>
      </c>
      <c r="E198" s="58">
        <f>IF(OR(Processes!$C$63=TRUE,Processes!T$63=TRUE),IF(AND(G198=1,H198=1,NOT(ISTEXT(J198))),4,IF(AND(G198=1,H198=1,ISTEXT(J198)),3,IF(AND(OR(G198=1,H198=1),ISTEXT(J198)),2,1))),"OoS")</f>
        <v>1</v>
      </c>
      <c r="F198" s="57"/>
      <c r="G198" s="59"/>
      <c r="H198" s="59"/>
      <c r="I198" s="59"/>
      <c r="J198" s="59"/>
      <c r="K198" s="59"/>
      <c r="L198" s="59"/>
      <c r="M198" s="59"/>
      <c r="N198" s="59"/>
      <c r="O198" s="59"/>
      <c r="P198" s="370"/>
      <c r="Q198" s="59"/>
      <c r="R198" s="380"/>
    </row>
    <row r="199" spans="1:18" x14ac:dyDescent="0.25">
      <c r="A199" s="378"/>
      <c r="B199" s="378"/>
      <c r="C199" s="54" t="str">
        <f>IF(ISTEXT('Organizational Unit Summary'!$B$57),'Organizational Unit Summary'!$B$57,"")</f>
        <v>P-18</v>
      </c>
      <c r="D199" s="51" t="str">
        <f>IF('Organizational Unit Summary'!$B$24="Benchmark or Sustainment",IF(E199="OoS","OoS",IF(E199=1,"DM",IF(E199=2,"PM",IF(E199=3,"LM",IF(E199=4,"FM"))))),IF(E199="OoS","OoS",IF(E199&lt;=2,"H",IF(E199=3,"M",IF(E199=4,"L")))))</f>
        <v>DM</v>
      </c>
      <c r="E199" s="58">
        <f>IF(OR(Processes!$C$63=TRUE,Processes!U$63=TRUE),IF(AND(G199=1,H199=1,NOT(ISTEXT(J199))),4,IF(AND(G199=1,H199=1,ISTEXT(J199)),3,IF(AND(OR(G199=1,H199=1),ISTEXT(J199)),2,1))),"OoS")</f>
        <v>1</v>
      </c>
      <c r="F199" s="57"/>
      <c r="G199" s="59"/>
      <c r="H199" s="59"/>
      <c r="I199" s="59"/>
      <c r="J199" s="59"/>
      <c r="K199" s="59"/>
      <c r="L199" s="59"/>
      <c r="M199" s="59"/>
      <c r="N199" s="59"/>
      <c r="O199" s="59"/>
      <c r="P199" s="370"/>
      <c r="Q199" s="59"/>
      <c r="R199" s="380"/>
    </row>
    <row r="200" spans="1:18" x14ac:dyDescent="0.25">
      <c r="A200" s="378"/>
      <c r="B200" s="378"/>
      <c r="C200" s="54" t="str">
        <f>IF(ISTEXT('Organizational Unit Summary'!$B$58),'Organizational Unit Summary'!$B$58,"")</f>
        <v>P-19</v>
      </c>
      <c r="D200" s="51" t="str">
        <f>IF('Organizational Unit Summary'!$B$24="Benchmark or Sustainment",IF(E200="OoS","OoS",IF(E200=1,"DM",IF(E200=2,"PM",IF(E200=3,"LM",IF(E200=4,"FM"))))),IF(E200="OoS","OoS",IF(E200&lt;=2,"H",IF(E200=3,"M",IF(E200=4,"L")))))</f>
        <v>DM</v>
      </c>
      <c r="E200" s="58">
        <f>IF(OR(Processes!$C$63=TRUE,Processes!V$63=TRUE),IF(AND(G200=1,H200=1,NOT(ISTEXT(J200))),4,IF(AND(G200=1,H200=1,ISTEXT(J200)),3,IF(AND(OR(G200=1,H200=1),ISTEXT(J200)),2,1))),"OoS")</f>
        <v>1</v>
      </c>
      <c r="F200" s="57"/>
      <c r="G200" s="59"/>
      <c r="H200" s="59"/>
      <c r="I200" s="59"/>
      <c r="J200" s="59"/>
      <c r="K200" s="59"/>
      <c r="L200" s="59"/>
      <c r="M200" s="59"/>
      <c r="N200" s="59"/>
      <c r="O200" s="59"/>
      <c r="P200" s="370"/>
      <c r="Q200" s="59"/>
      <c r="R200" s="380"/>
    </row>
    <row r="201" spans="1:18" ht="13.5" thickBot="1" x14ac:dyDescent="0.3">
      <c r="A201" s="378"/>
      <c r="B201" s="378"/>
      <c r="C201" s="54" t="str">
        <f>IF(ISTEXT('Organizational Unit Summary'!$B$59),'Organizational Unit Summary'!$B$59,"")</f>
        <v>P-20</v>
      </c>
      <c r="D201" s="51" t="str">
        <f>IF('Organizational Unit Summary'!$B$24="Benchmark or Sustainment",IF(E201="OoS","OoS",IF(E201=1,"DM",IF(E201=2,"PM",IF(E201=3,"LM",IF(E201=4,"FM"))))),IF(E201="OoS","OoS",IF(E201&lt;=2,"H",IF(E201=3,"M",IF(E201=4,"L")))))</f>
        <v>DM</v>
      </c>
      <c r="E201" s="58">
        <f>IF(OR(Processes!$C$63=TRUE,Processes!W$63=TRUE),IF(AND(G201=1,H201=1,NOT(ISTEXT(J201))),4,IF(AND(G201=1,H201=1,ISTEXT(J201)),3,IF(AND(OR(G201=1,H201=1),ISTEXT(J201)),2,1))),"OoS")</f>
        <v>1</v>
      </c>
      <c r="F201" s="57"/>
      <c r="G201" s="59"/>
      <c r="H201" s="59"/>
      <c r="I201" s="59"/>
      <c r="J201" s="59"/>
      <c r="K201" s="59"/>
      <c r="L201" s="59"/>
      <c r="M201" s="59"/>
      <c r="N201" s="59"/>
      <c r="O201" s="59"/>
      <c r="P201" s="371"/>
      <c r="Q201" s="59"/>
      <c r="R201" s="380"/>
    </row>
    <row r="202" spans="1:18" x14ac:dyDescent="0.25">
      <c r="A202" s="378"/>
      <c r="B202" s="378" t="str">
        <f>IF(ISTEXT(Processes!$B$13),Processes!$B$13,"")</f>
        <v>Process 11</v>
      </c>
      <c r="C202" s="54" t="str">
        <f>IF(ISTEXT('Organizational Unit Summary'!$B$40),'Organizational Unit Summary'!$B$40,"")</f>
        <v>P-1</v>
      </c>
      <c r="D202" s="51" t="str">
        <f>IF('Organizational Unit Summary'!$B$24="Benchmark or Sustainment",IF(E202="OoS","OoS",IF(E202=1,"DM",IF(E202=2,"PM",IF(E202=3,"LM",IF(E202=4,"FM"))))),IF(E202="OoS","OoS",IF(E202&lt;=2,"H",IF(E202=3,"M",IF(E202=4,"L")))))</f>
        <v>DM</v>
      </c>
      <c r="E202" s="58">
        <f>IF(OR(Processes!$C$64=TRUE,Processes!D$64=TRUE),IF(AND(G202=1,H202=1,NOT(ISTEXT(J202))),4,IF(AND(G202=1,H202=1,ISTEXT(J202)),3,IF(AND(OR(G202=1,H202=1),ISTEXT(J202)),2,1))),"OoS")</f>
        <v>1</v>
      </c>
      <c r="F202" s="57"/>
      <c r="G202" s="59"/>
      <c r="H202" s="59"/>
      <c r="I202" s="59"/>
      <c r="J202" s="59"/>
      <c r="K202" s="59"/>
      <c r="L202" s="59"/>
      <c r="M202" s="59"/>
      <c r="N202" s="59"/>
      <c r="O202" s="59"/>
      <c r="P202" s="369"/>
      <c r="Q202" s="59"/>
      <c r="R202" s="380"/>
    </row>
    <row r="203" spans="1:18" x14ac:dyDescent="0.25">
      <c r="A203" s="378"/>
      <c r="B203" s="378"/>
      <c r="C203" s="54" t="str">
        <f>IF(ISTEXT('Organizational Unit Summary'!$B$41),'Organizational Unit Summary'!$B$41,"")</f>
        <v>P-2</v>
      </c>
      <c r="D203" s="51" t="str">
        <f>IF('Organizational Unit Summary'!$B$24="Benchmark or Sustainment",IF(E203="OoS","OoS",IF(E203=1,"DM",IF(E203=2,"PM",IF(E203=3,"LM",IF(E203=4,"FM"))))),IF(E203="OoS","OoS",IF(E203&lt;=2,"H",IF(E203=3,"M",IF(E203=4,"L")))))</f>
        <v>DM</v>
      </c>
      <c r="E203" s="58">
        <f>IF(OR(Processes!$C$64=TRUE,Processes!E$64=TRUE),IF(AND(G203=1,H203=1,NOT(ISTEXT(J203))),4,IF(AND(G203=1,H203=1,ISTEXT(J203)),3,IF(AND(OR(G203=1,H203=1),ISTEXT(J203)),2,1))),"OoS")</f>
        <v>1</v>
      </c>
      <c r="F203" s="57"/>
      <c r="G203" s="59"/>
      <c r="H203" s="59"/>
      <c r="I203" s="59"/>
      <c r="J203" s="59"/>
      <c r="K203" s="59"/>
      <c r="L203" s="59"/>
      <c r="M203" s="59"/>
      <c r="N203" s="59"/>
      <c r="O203" s="59"/>
      <c r="P203" s="370"/>
      <c r="Q203" s="59"/>
      <c r="R203" s="380"/>
    </row>
    <row r="204" spans="1:18" x14ac:dyDescent="0.25">
      <c r="A204" s="378"/>
      <c r="B204" s="378"/>
      <c r="C204" s="54" t="str">
        <f>IF(ISTEXT('Organizational Unit Summary'!$B$42),'Organizational Unit Summary'!$B$42,"")</f>
        <v>P-3</v>
      </c>
      <c r="D204" s="51" t="str">
        <f>IF('Organizational Unit Summary'!$B$24="Benchmark or Sustainment",IF(E204="OoS","OoS",IF(E204=1,"DM",IF(E204=2,"PM",IF(E204=3,"LM",IF(E204=4,"FM"))))),IF(E204="OoS","OoS",IF(E204&lt;=2,"H",IF(E204=3,"M",IF(E204=4,"L")))))</f>
        <v>DM</v>
      </c>
      <c r="E204" s="58">
        <f>IF(OR(Processes!$C$64=TRUE,Processes!F$64=TRUE),IF(AND(G204=1,H204=1,NOT(ISTEXT(J204))),4,IF(AND(G204=1,H204=1,ISTEXT(J204)),3,IF(AND(OR(G204=1,H204=1),ISTEXT(J204)),2,1))),"OoS")</f>
        <v>1</v>
      </c>
      <c r="F204" s="57"/>
      <c r="G204" s="59"/>
      <c r="H204" s="59"/>
      <c r="I204" s="59"/>
      <c r="J204" s="59"/>
      <c r="K204" s="59"/>
      <c r="L204" s="59"/>
      <c r="M204" s="59"/>
      <c r="N204" s="59"/>
      <c r="O204" s="59"/>
      <c r="P204" s="370"/>
      <c r="Q204" s="59"/>
      <c r="R204" s="380"/>
    </row>
    <row r="205" spans="1:18" x14ac:dyDescent="0.25">
      <c r="A205" s="378"/>
      <c r="B205" s="378"/>
      <c r="C205" s="54" t="str">
        <f>IF(ISTEXT('Organizational Unit Summary'!$B$43),'Organizational Unit Summary'!$B$43,"")</f>
        <v>P-4</v>
      </c>
      <c r="D205" s="51" t="str">
        <f>IF('Organizational Unit Summary'!$B$24="Benchmark or Sustainment",IF(E205="OoS","OoS",IF(E205=1,"DM",IF(E205=2,"PM",IF(E205=3,"LM",IF(E205=4,"FM"))))),IF(E205="OoS","OoS",IF(E205&lt;=2,"H",IF(E205=3,"M",IF(E205=4,"L")))))</f>
        <v>DM</v>
      </c>
      <c r="E205" s="58">
        <f>IF(OR(Processes!$C$64=TRUE,Processes!G$64=TRUE),IF(AND(G205=1,H205=1,NOT(ISTEXT(J205))),4,IF(AND(G205=1,H205=1,ISTEXT(J205)),3,IF(AND(OR(G205=1,H205=1),ISTEXT(J205)),2,1))),"OoS")</f>
        <v>1</v>
      </c>
      <c r="F205" s="57"/>
      <c r="G205" s="59"/>
      <c r="H205" s="59"/>
      <c r="I205" s="59"/>
      <c r="J205" s="59"/>
      <c r="K205" s="59"/>
      <c r="L205" s="59"/>
      <c r="M205" s="59"/>
      <c r="N205" s="59"/>
      <c r="O205" s="59"/>
      <c r="P205" s="370"/>
      <c r="Q205" s="59"/>
      <c r="R205" s="380"/>
    </row>
    <row r="206" spans="1:18" x14ac:dyDescent="0.25">
      <c r="A206" s="378"/>
      <c r="B206" s="378"/>
      <c r="C206" s="54" t="str">
        <f>IF(ISTEXT('Organizational Unit Summary'!$B$44),'Organizational Unit Summary'!$B$44,"")</f>
        <v>P-5</v>
      </c>
      <c r="D206" s="51" t="str">
        <f>IF('Organizational Unit Summary'!$B$24="Benchmark or Sustainment",IF(E206="OoS","OoS",IF(E206=1,"DM",IF(E206=2,"PM",IF(E206=3,"LM",IF(E206=4,"FM"))))),IF(E206="OoS","OoS",IF(E206&lt;=2,"H",IF(E206=3,"M",IF(E206=4,"L")))))</f>
        <v>DM</v>
      </c>
      <c r="E206" s="58">
        <f>IF(OR(Processes!$C$64=TRUE,Processes!H$64=TRUE),IF(AND(G206=1,H206=1,NOT(ISTEXT(J206))),4,IF(AND(G206=1,H206=1,ISTEXT(J206)),3,IF(AND(OR(G206=1,H206=1),ISTEXT(J206)),2,1))),"OoS")</f>
        <v>1</v>
      </c>
      <c r="F206" s="57"/>
      <c r="G206" s="59"/>
      <c r="H206" s="59"/>
      <c r="I206" s="59"/>
      <c r="J206" s="59"/>
      <c r="K206" s="59"/>
      <c r="L206" s="59"/>
      <c r="M206" s="59"/>
      <c r="N206" s="59"/>
      <c r="O206" s="59"/>
      <c r="P206" s="370"/>
      <c r="Q206" s="59"/>
      <c r="R206" s="380"/>
    </row>
    <row r="207" spans="1:18" x14ac:dyDescent="0.25">
      <c r="A207" s="378"/>
      <c r="B207" s="378"/>
      <c r="C207" s="54" t="str">
        <f>IF(ISTEXT('Organizational Unit Summary'!$B$45),'Organizational Unit Summary'!$B$45,"")</f>
        <v>P-6</v>
      </c>
      <c r="D207" s="51" t="str">
        <f>IF('Organizational Unit Summary'!$B$24="Benchmark or Sustainment",IF(E207="OoS","OoS",IF(E207=1,"DM",IF(E207=2,"PM",IF(E207=3,"LM",IF(E207=4,"FM"))))),IF(E207="OoS","OoS",IF(E207&lt;=2,"H",IF(E207=3,"M",IF(E207=4,"L")))))</f>
        <v>DM</v>
      </c>
      <c r="E207" s="58">
        <f>IF(OR(Processes!$C$64=TRUE,Processes!I$64=TRUE),IF(AND(G207=1,H207=1,NOT(ISTEXT(J207))),4,IF(AND(G207=1,H207=1,ISTEXT(J207)),3,IF(AND(OR(G207=1,H207=1),ISTEXT(J207)),2,1))),"OoS")</f>
        <v>1</v>
      </c>
      <c r="F207" s="57"/>
      <c r="G207" s="59"/>
      <c r="H207" s="59"/>
      <c r="I207" s="59"/>
      <c r="J207" s="59"/>
      <c r="K207" s="59"/>
      <c r="L207" s="59"/>
      <c r="M207" s="59"/>
      <c r="N207" s="59"/>
      <c r="O207" s="59"/>
      <c r="P207" s="370"/>
      <c r="Q207" s="59"/>
      <c r="R207" s="380"/>
    </row>
    <row r="208" spans="1:18" x14ac:dyDescent="0.25">
      <c r="A208" s="378"/>
      <c r="B208" s="378"/>
      <c r="C208" s="54" t="str">
        <f>IF(ISTEXT('Organizational Unit Summary'!$B$46),'Organizational Unit Summary'!$B$46,"")</f>
        <v>P-7</v>
      </c>
      <c r="D208" s="51" t="str">
        <f>IF('Organizational Unit Summary'!$B$24="Benchmark or Sustainment",IF(E208="OoS","OoS",IF(E208=1,"DM",IF(E208=2,"PM",IF(E208=3,"LM",IF(E208=4,"FM"))))),IF(E208="OoS","OoS",IF(E208&lt;=2,"H",IF(E208=3,"M",IF(E208=4,"L")))))</f>
        <v>DM</v>
      </c>
      <c r="E208" s="58">
        <f>IF(OR(Processes!$C$64=TRUE,Processes!J$64=TRUE),IF(AND(G208=1,H208=1,NOT(ISTEXT(J208))),4,IF(AND(G208=1,H208=1,ISTEXT(J208)),3,IF(AND(OR(G208=1,H208=1),ISTEXT(J208)),2,1))),"OoS")</f>
        <v>1</v>
      </c>
      <c r="F208" s="57"/>
      <c r="G208" s="59"/>
      <c r="H208" s="59"/>
      <c r="I208" s="59"/>
      <c r="J208" s="59"/>
      <c r="K208" s="59"/>
      <c r="L208" s="59"/>
      <c r="M208" s="59"/>
      <c r="N208" s="59"/>
      <c r="O208" s="59"/>
      <c r="P208" s="370"/>
      <c r="Q208" s="59"/>
      <c r="R208" s="380"/>
    </row>
    <row r="209" spans="1:18" x14ac:dyDescent="0.25">
      <c r="A209" s="378"/>
      <c r="B209" s="378"/>
      <c r="C209" s="54" t="str">
        <f>IF(ISTEXT('Organizational Unit Summary'!$B$47),'Organizational Unit Summary'!$B$47,"")</f>
        <v>P-8</v>
      </c>
      <c r="D209" s="51" t="str">
        <f>IF('Organizational Unit Summary'!$B$24="Benchmark or Sustainment",IF(E209="OoS","OoS",IF(E209=1,"DM",IF(E209=2,"PM",IF(E209=3,"LM",IF(E209=4,"FM"))))),IF(E209="OoS","OoS",IF(E209&lt;=2,"H",IF(E209=3,"M",IF(E209=4,"L")))))</f>
        <v>DM</v>
      </c>
      <c r="E209" s="58">
        <f>IF(OR(Processes!$C$64=TRUE,Processes!K$64=TRUE),IF(AND(G209=1,H209=1,NOT(ISTEXT(J209))),4,IF(AND(G209=1,H209=1,ISTEXT(J209)),3,IF(AND(OR(G209=1,H209=1),ISTEXT(J209)),2,1))),"OoS")</f>
        <v>1</v>
      </c>
      <c r="F209" s="57"/>
      <c r="G209" s="59"/>
      <c r="H209" s="59"/>
      <c r="I209" s="59"/>
      <c r="J209" s="59"/>
      <c r="K209" s="59"/>
      <c r="L209" s="59"/>
      <c r="M209" s="59"/>
      <c r="N209" s="59"/>
      <c r="O209" s="59"/>
      <c r="P209" s="370"/>
      <c r="Q209" s="59"/>
      <c r="R209" s="380"/>
    </row>
    <row r="210" spans="1:18" x14ac:dyDescent="0.25">
      <c r="A210" s="378"/>
      <c r="B210" s="378"/>
      <c r="C210" s="54" t="str">
        <f>IF(ISTEXT('Organizational Unit Summary'!$B$48),'Organizational Unit Summary'!$B$48,"")</f>
        <v>P-9</v>
      </c>
      <c r="D210" s="51" t="str">
        <f>IF('Organizational Unit Summary'!$B$24="Benchmark or Sustainment",IF(E210="OoS","OoS",IF(E210=1,"DM",IF(E210=2,"PM",IF(E210=3,"LM",IF(E210=4,"FM"))))),IF(E210="OoS","OoS",IF(E210&lt;=2,"H",IF(E210=3,"M",IF(E210=4,"L")))))</f>
        <v>DM</v>
      </c>
      <c r="E210" s="58">
        <f>IF(OR(Processes!$C$64=TRUE,Processes!L$64=TRUE),IF(AND(G210=1,H210=1,NOT(ISTEXT(J210))),4,IF(AND(G210=1,H210=1,ISTEXT(J210)),3,IF(AND(OR(G210=1,H210=1),ISTEXT(J210)),2,1))),"OoS")</f>
        <v>1</v>
      </c>
      <c r="F210" s="57"/>
      <c r="G210" s="59"/>
      <c r="H210" s="59"/>
      <c r="I210" s="59"/>
      <c r="J210" s="59"/>
      <c r="K210" s="59"/>
      <c r="L210" s="59"/>
      <c r="M210" s="59"/>
      <c r="N210" s="59"/>
      <c r="O210" s="59"/>
      <c r="P210" s="370"/>
      <c r="Q210" s="59"/>
      <c r="R210" s="380"/>
    </row>
    <row r="211" spans="1:18" x14ac:dyDescent="0.25">
      <c r="A211" s="378"/>
      <c r="B211" s="378"/>
      <c r="C211" s="54" t="str">
        <f>IF(ISTEXT('Organizational Unit Summary'!$B$49),'Organizational Unit Summary'!$B$49,"")</f>
        <v>P-10</v>
      </c>
      <c r="D211" s="51" t="str">
        <f>IF('Organizational Unit Summary'!$B$24="Benchmark or Sustainment",IF(E211="OoS","OoS",IF(E211=1,"DM",IF(E211=2,"PM",IF(E211=3,"LM",IF(E211=4,"FM"))))),IF(E211="OoS","OoS",IF(E211&lt;=2,"H",IF(E211=3,"M",IF(E211=4,"L")))))</f>
        <v>DM</v>
      </c>
      <c r="E211" s="58">
        <f>IF(OR(Processes!$C$64=TRUE,Processes!M$64=TRUE),IF(AND(G211=1,H211=1,NOT(ISTEXT(J211))),4,IF(AND(G211=1,H211=1,ISTEXT(J211)),3,IF(AND(OR(G211=1,H211=1),ISTEXT(J211)),2,1))),"OoS")</f>
        <v>1</v>
      </c>
      <c r="F211" s="57"/>
      <c r="G211" s="59"/>
      <c r="H211" s="59"/>
      <c r="I211" s="59"/>
      <c r="J211" s="59"/>
      <c r="K211" s="59"/>
      <c r="L211" s="59"/>
      <c r="M211" s="59"/>
      <c r="N211" s="59"/>
      <c r="O211" s="59"/>
      <c r="P211" s="370"/>
      <c r="Q211" s="59"/>
      <c r="R211" s="380"/>
    </row>
    <row r="212" spans="1:18" x14ac:dyDescent="0.25">
      <c r="A212" s="378"/>
      <c r="B212" s="378"/>
      <c r="C212" s="54" t="str">
        <f>IF(ISTEXT('Organizational Unit Summary'!$B$50),'Organizational Unit Summary'!$B$50,"")</f>
        <v>P-11</v>
      </c>
      <c r="D212" s="51" t="str">
        <f>IF('Organizational Unit Summary'!$B$24="Benchmark or Sustainment",IF(E212="OoS","OoS",IF(E212=1,"DM",IF(E212=2,"PM",IF(E212=3,"LM",IF(E212=4,"FM"))))),IF(E212="OoS","OoS",IF(E212&lt;=2,"H",IF(E212=3,"M",IF(E212=4,"L")))))</f>
        <v>DM</v>
      </c>
      <c r="E212" s="58">
        <f>IF(OR(Processes!$C$64=TRUE,Processes!N$64=TRUE),IF(AND(G212=1,H212=1,NOT(ISTEXT(J212))),4,IF(AND(G212=1,H212=1,ISTEXT(J212)),3,IF(AND(OR(G212=1,H212=1),ISTEXT(J212)),2,1))),"OoS")</f>
        <v>1</v>
      </c>
      <c r="F212" s="57"/>
      <c r="G212" s="59"/>
      <c r="H212" s="59"/>
      <c r="I212" s="59"/>
      <c r="J212" s="59"/>
      <c r="K212" s="59"/>
      <c r="L212" s="59"/>
      <c r="M212" s="59"/>
      <c r="N212" s="59"/>
      <c r="O212" s="59"/>
      <c r="P212" s="370"/>
      <c r="Q212" s="59"/>
      <c r="R212" s="380"/>
    </row>
    <row r="213" spans="1:18" x14ac:dyDescent="0.25">
      <c r="A213" s="378"/>
      <c r="B213" s="378"/>
      <c r="C213" s="54" t="str">
        <f>IF(ISTEXT('Organizational Unit Summary'!$B$51),'Organizational Unit Summary'!$B$51,"")</f>
        <v>P-12</v>
      </c>
      <c r="D213" s="51" t="str">
        <f>IF('Organizational Unit Summary'!$B$24="Benchmark or Sustainment",IF(E213="OoS","OoS",IF(E213=1,"DM",IF(E213=2,"PM",IF(E213=3,"LM",IF(E213=4,"FM"))))),IF(E213="OoS","OoS",IF(E213&lt;=2,"H",IF(E213=3,"M",IF(E213=4,"L")))))</f>
        <v>DM</v>
      </c>
      <c r="E213" s="58">
        <f>IF(OR(Processes!$C$64=TRUE,Processes!O$64=TRUE),IF(AND(G213=1,H213=1,NOT(ISTEXT(J213))),4,IF(AND(G213=1,H213=1,ISTEXT(J213)),3,IF(AND(OR(G213=1,H213=1),ISTEXT(J213)),2,1))),"OoS")</f>
        <v>1</v>
      </c>
      <c r="F213" s="57"/>
      <c r="G213" s="59"/>
      <c r="H213" s="59"/>
      <c r="I213" s="59"/>
      <c r="J213" s="59"/>
      <c r="K213" s="59"/>
      <c r="L213" s="59"/>
      <c r="M213" s="59"/>
      <c r="N213" s="59"/>
      <c r="O213" s="59"/>
      <c r="P213" s="370"/>
      <c r="Q213" s="59"/>
      <c r="R213" s="380"/>
    </row>
    <row r="214" spans="1:18" x14ac:dyDescent="0.25">
      <c r="A214" s="378"/>
      <c r="B214" s="378"/>
      <c r="C214" s="54" t="str">
        <f>IF(ISTEXT('Organizational Unit Summary'!$B$52),'Organizational Unit Summary'!$B$52,"")</f>
        <v>P-13</v>
      </c>
      <c r="D214" s="51" t="str">
        <f>IF('Organizational Unit Summary'!$B$24="Benchmark or Sustainment",IF(E214="OoS","OoS",IF(E214=1,"DM",IF(E214=2,"PM",IF(E214=3,"LM",IF(E214=4,"FM"))))),IF(E214="OoS","OoS",IF(E214&lt;=2,"H",IF(E214=3,"M",IF(E214=4,"L")))))</f>
        <v>DM</v>
      </c>
      <c r="E214" s="58">
        <f>IF(OR(Processes!$C$64=TRUE,Processes!P$64=TRUE),IF(AND(G214=1,H214=1,NOT(ISTEXT(J214))),4,IF(AND(G214=1,H214=1,ISTEXT(J214)),3,IF(AND(OR(G214=1,H214=1),ISTEXT(J214)),2,1))),"OoS")</f>
        <v>1</v>
      </c>
      <c r="F214" s="57"/>
      <c r="G214" s="59"/>
      <c r="H214" s="59"/>
      <c r="I214" s="59"/>
      <c r="J214" s="59"/>
      <c r="K214" s="59"/>
      <c r="L214" s="59"/>
      <c r="M214" s="59"/>
      <c r="N214" s="59"/>
      <c r="O214" s="59"/>
      <c r="P214" s="370"/>
      <c r="Q214" s="59"/>
      <c r="R214" s="380"/>
    </row>
    <row r="215" spans="1:18" x14ac:dyDescent="0.25">
      <c r="A215" s="378"/>
      <c r="B215" s="378"/>
      <c r="C215" s="54" t="str">
        <f>IF(ISTEXT('Organizational Unit Summary'!$B$53),'Organizational Unit Summary'!$B$53,"")</f>
        <v>P-14</v>
      </c>
      <c r="D215" s="51" t="str">
        <f>IF('Organizational Unit Summary'!$B$24="Benchmark or Sustainment",IF(E215="OoS","OoS",IF(E215=1,"DM",IF(E215=2,"PM",IF(E215=3,"LM",IF(E215=4,"FM"))))),IF(E215="OoS","OoS",IF(E215&lt;=2,"H",IF(E215=3,"M",IF(E215=4,"L")))))</f>
        <v>DM</v>
      </c>
      <c r="E215" s="58">
        <f>IF(OR(Processes!$C$64=TRUE,Processes!Q$64=TRUE),IF(AND(G215=1,H215=1,NOT(ISTEXT(J215))),4,IF(AND(G215=1,H215=1,ISTEXT(J215)),3,IF(AND(OR(G215=1,H215=1),ISTEXT(J215)),2,1))),"OoS")</f>
        <v>1</v>
      </c>
      <c r="F215" s="57"/>
      <c r="G215" s="59"/>
      <c r="H215" s="59"/>
      <c r="I215" s="59"/>
      <c r="J215" s="59"/>
      <c r="K215" s="59"/>
      <c r="L215" s="59"/>
      <c r="M215" s="59"/>
      <c r="N215" s="59"/>
      <c r="O215" s="59"/>
      <c r="P215" s="370"/>
      <c r="Q215" s="59"/>
      <c r="R215" s="380"/>
    </row>
    <row r="216" spans="1:18" x14ac:dyDescent="0.25">
      <c r="A216" s="378"/>
      <c r="B216" s="378"/>
      <c r="C216" s="54" t="str">
        <f>IF(ISTEXT('Organizational Unit Summary'!$B$54),'Organizational Unit Summary'!$B$54,"")</f>
        <v>P-15</v>
      </c>
      <c r="D216" s="51" t="str">
        <f>IF('Organizational Unit Summary'!$B$24="Benchmark or Sustainment",IF(E216="OoS","OoS",IF(E216=1,"DM",IF(E216=2,"PM",IF(E216=3,"LM",IF(E216=4,"FM"))))),IF(E216="OoS","OoS",IF(E216&lt;=2,"H",IF(E216=3,"M",IF(E216=4,"L")))))</f>
        <v>DM</v>
      </c>
      <c r="E216" s="58">
        <f>IF(OR(Processes!$C$64=TRUE,Processes!R$64=TRUE),IF(AND(G216=1,H216=1,NOT(ISTEXT(J216))),4,IF(AND(G216=1,H216=1,ISTEXT(J216)),3,IF(AND(OR(G216=1,H216=1),ISTEXT(J216)),2,1))),"OoS")</f>
        <v>1</v>
      </c>
      <c r="F216" s="57"/>
      <c r="G216" s="59"/>
      <c r="H216" s="59"/>
      <c r="I216" s="59"/>
      <c r="J216" s="59"/>
      <c r="K216" s="59"/>
      <c r="L216" s="59"/>
      <c r="M216" s="59"/>
      <c r="N216" s="59"/>
      <c r="O216" s="59"/>
      <c r="P216" s="370"/>
      <c r="Q216" s="59"/>
      <c r="R216" s="380"/>
    </row>
    <row r="217" spans="1:18" x14ac:dyDescent="0.25">
      <c r="A217" s="378"/>
      <c r="B217" s="378"/>
      <c r="C217" s="54" t="str">
        <f>IF(ISTEXT('Organizational Unit Summary'!$B$55),'Organizational Unit Summary'!$B$55,"")</f>
        <v>P-16</v>
      </c>
      <c r="D217" s="51" t="str">
        <f>IF('Organizational Unit Summary'!$B$24="Benchmark or Sustainment",IF(E217="OoS","OoS",IF(E217=1,"DM",IF(E217=2,"PM",IF(E217=3,"LM",IF(E217=4,"FM"))))),IF(E217="OoS","OoS",IF(E217&lt;=2,"H",IF(E217=3,"M",IF(E217=4,"L")))))</f>
        <v>DM</v>
      </c>
      <c r="E217" s="58">
        <f>IF(OR(Processes!$C$64=TRUE,Processes!S$64=TRUE),IF(AND(G217=1,H217=1,NOT(ISTEXT(J217))),4,IF(AND(G217=1,H217=1,ISTEXT(J217)),3,IF(AND(OR(G217=1,H217=1),ISTEXT(J217)),2,1))),"OoS")</f>
        <v>1</v>
      </c>
      <c r="F217" s="57"/>
      <c r="G217" s="59"/>
      <c r="H217" s="59"/>
      <c r="I217" s="59"/>
      <c r="J217" s="59"/>
      <c r="K217" s="59"/>
      <c r="L217" s="59"/>
      <c r="M217" s="59"/>
      <c r="N217" s="59"/>
      <c r="O217" s="59"/>
      <c r="P217" s="370"/>
      <c r="Q217" s="59"/>
      <c r="R217" s="380"/>
    </row>
    <row r="218" spans="1:18" x14ac:dyDescent="0.25">
      <c r="A218" s="378"/>
      <c r="B218" s="378"/>
      <c r="C218" s="54" t="str">
        <f>IF(ISTEXT('Organizational Unit Summary'!$B$56),'Organizational Unit Summary'!$B$56,"")</f>
        <v>P-17</v>
      </c>
      <c r="D218" s="51" t="str">
        <f>IF('Organizational Unit Summary'!$B$24="Benchmark or Sustainment",IF(E218="OoS","OoS",IF(E218=1,"DM",IF(E218=2,"PM",IF(E218=3,"LM",IF(E218=4,"FM"))))),IF(E218="OoS","OoS",IF(E218&lt;=2,"H",IF(E218=3,"M",IF(E218=4,"L")))))</f>
        <v>DM</v>
      </c>
      <c r="E218" s="58">
        <f>IF(OR(Processes!$C$64=TRUE,Processes!T$64=TRUE),IF(AND(G218=1,H218=1,NOT(ISTEXT(J218))),4,IF(AND(G218=1,H218=1,ISTEXT(J218)),3,IF(AND(OR(G218=1,H218=1),ISTEXT(J218)),2,1))),"OoS")</f>
        <v>1</v>
      </c>
      <c r="F218" s="57"/>
      <c r="G218" s="59"/>
      <c r="H218" s="59"/>
      <c r="I218" s="59"/>
      <c r="J218" s="59"/>
      <c r="K218" s="59"/>
      <c r="L218" s="59"/>
      <c r="M218" s="59"/>
      <c r="N218" s="59"/>
      <c r="O218" s="59"/>
      <c r="P218" s="370"/>
      <c r="Q218" s="59"/>
      <c r="R218" s="380"/>
    </row>
    <row r="219" spans="1:18" x14ac:dyDescent="0.25">
      <c r="A219" s="378"/>
      <c r="B219" s="378"/>
      <c r="C219" s="54" t="str">
        <f>IF(ISTEXT('Organizational Unit Summary'!$B$57),'Organizational Unit Summary'!$B$57,"")</f>
        <v>P-18</v>
      </c>
      <c r="D219" s="51" t="str">
        <f>IF('Organizational Unit Summary'!$B$24="Benchmark or Sustainment",IF(E219="OoS","OoS",IF(E219=1,"DM",IF(E219=2,"PM",IF(E219=3,"LM",IF(E219=4,"FM"))))),IF(E219="OoS","OoS",IF(E219&lt;=2,"H",IF(E219=3,"M",IF(E219=4,"L")))))</f>
        <v>DM</v>
      </c>
      <c r="E219" s="58">
        <f>IF(OR(Processes!$C$64=TRUE,Processes!U$64=TRUE),IF(AND(G219=1,H219=1,NOT(ISTEXT(J219))),4,IF(AND(G219=1,H219=1,ISTEXT(J219)),3,IF(AND(OR(G219=1,H219=1),ISTEXT(J219)),2,1))),"OoS")</f>
        <v>1</v>
      </c>
      <c r="F219" s="57"/>
      <c r="G219" s="59"/>
      <c r="H219" s="59"/>
      <c r="I219" s="59"/>
      <c r="J219" s="59"/>
      <c r="K219" s="59"/>
      <c r="L219" s="59"/>
      <c r="M219" s="59"/>
      <c r="N219" s="59"/>
      <c r="O219" s="59"/>
      <c r="P219" s="370"/>
      <c r="Q219" s="59"/>
      <c r="R219" s="380"/>
    </row>
    <row r="220" spans="1:18" x14ac:dyDescent="0.25">
      <c r="A220" s="378"/>
      <c r="B220" s="378"/>
      <c r="C220" s="54" t="str">
        <f>IF(ISTEXT('Organizational Unit Summary'!$B$58),'Organizational Unit Summary'!$B$58,"")</f>
        <v>P-19</v>
      </c>
      <c r="D220" s="51" t="str">
        <f>IF('Organizational Unit Summary'!$B$24="Benchmark or Sustainment",IF(E220="OoS","OoS",IF(E220=1,"DM",IF(E220=2,"PM",IF(E220=3,"LM",IF(E220=4,"FM"))))),IF(E220="OoS","OoS",IF(E220&lt;=2,"H",IF(E220=3,"M",IF(E220=4,"L")))))</f>
        <v>DM</v>
      </c>
      <c r="E220" s="58">
        <f>IF(OR(Processes!$C$64=TRUE,Processes!V$64=TRUE),IF(AND(G220=1,H220=1,NOT(ISTEXT(J220))),4,IF(AND(G220=1,H220=1,ISTEXT(J220)),3,IF(AND(OR(G220=1,H220=1),ISTEXT(J220)),2,1))),"OoS")</f>
        <v>1</v>
      </c>
      <c r="F220" s="57"/>
      <c r="G220" s="59"/>
      <c r="H220" s="59"/>
      <c r="I220" s="59"/>
      <c r="J220" s="59"/>
      <c r="K220" s="59"/>
      <c r="L220" s="59"/>
      <c r="M220" s="59"/>
      <c r="N220" s="59"/>
      <c r="O220" s="59"/>
      <c r="P220" s="370"/>
      <c r="Q220" s="59"/>
      <c r="R220" s="380"/>
    </row>
    <row r="221" spans="1:18" ht="13.5" thickBot="1" x14ac:dyDescent="0.3">
      <c r="A221" s="378"/>
      <c r="B221" s="378"/>
      <c r="C221" s="54" t="str">
        <f>IF(ISTEXT('Organizational Unit Summary'!$B$59),'Organizational Unit Summary'!$B$59,"")</f>
        <v>P-20</v>
      </c>
      <c r="D221" s="51" t="str">
        <f>IF('Organizational Unit Summary'!$B$24="Benchmark or Sustainment",IF(E221="OoS","OoS",IF(E221=1,"DM",IF(E221=2,"PM",IF(E221=3,"LM",IF(E221=4,"FM"))))),IF(E221="OoS","OoS",IF(E221&lt;=2,"H",IF(E221=3,"M",IF(E221=4,"L")))))</f>
        <v>DM</v>
      </c>
      <c r="E221" s="58">
        <f>IF(OR(Processes!$C$64=TRUE,Processes!W$64=TRUE),IF(AND(G221=1,H221=1,NOT(ISTEXT(J221))),4,IF(AND(G221=1,H221=1,ISTEXT(J221)),3,IF(AND(OR(G221=1,H221=1),ISTEXT(J221)),2,1))),"OoS")</f>
        <v>1</v>
      </c>
      <c r="F221" s="57"/>
      <c r="G221" s="59"/>
      <c r="H221" s="59"/>
      <c r="I221" s="59"/>
      <c r="J221" s="59"/>
      <c r="K221" s="59"/>
      <c r="L221" s="59"/>
      <c r="M221" s="59"/>
      <c r="N221" s="59"/>
      <c r="O221" s="59"/>
      <c r="P221" s="371"/>
      <c r="Q221" s="59"/>
      <c r="R221" s="380"/>
    </row>
    <row r="222" spans="1:18" x14ac:dyDescent="0.25">
      <c r="A222" s="378"/>
      <c r="B222" s="378" t="str">
        <f>IF(ISTEXT(Processes!$B$14),Processes!$B$14,"")</f>
        <v>Process 12</v>
      </c>
      <c r="C222" s="54" t="str">
        <f>IF(ISTEXT('Organizational Unit Summary'!$B$40),'Organizational Unit Summary'!$B$40,"")</f>
        <v>P-1</v>
      </c>
      <c r="D222" s="51" t="str">
        <f>IF('Organizational Unit Summary'!$B$24="Benchmark or Sustainment",IF(E222="OoS","OoS",IF(E222=1,"DM",IF(E222=2,"PM",IF(E222=3,"LM",IF(E222=4,"FM"))))),IF(E222="OoS","OoS",IF(E222&lt;=2,"H",IF(E222=3,"M",IF(E222=4,"L")))))</f>
        <v>DM</v>
      </c>
      <c r="E222" s="58">
        <f>IF(OR(Processes!$C$65=TRUE,Processes!D$65=TRUE),IF(AND(G222=1,H222=1,NOT(ISTEXT(J222))),4,IF(AND(G222=1,H222=1,ISTEXT(J222)),3,IF(AND(OR(G222=1,H222=1),ISTEXT(J222)),2,1))),"OoS")</f>
        <v>1</v>
      </c>
      <c r="F222" s="57"/>
      <c r="G222" s="59"/>
      <c r="H222" s="59"/>
      <c r="I222" s="59"/>
      <c r="J222" s="59"/>
      <c r="K222" s="59"/>
      <c r="L222" s="59"/>
      <c r="M222" s="59"/>
      <c r="N222" s="59"/>
      <c r="O222" s="59"/>
      <c r="P222" s="369"/>
      <c r="Q222" s="59"/>
      <c r="R222" s="380"/>
    </row>
    <row r="223" spans="1:18" x14ac:dyDescent="0.25">
      <c r="A223" s="378"/>
      <c r="B223" s="378"/>
      <c r="C223" s="54" t="str">
        <f>IF(ISTEXT('Organizational Unit Summary'!$B$41),'Organizational Unit Summary'!$B$41,"")</f>
        <v>P-2</v>
      </c>
      <c r="D223" s="51" t="str">
        <f>IF('Organizational Unit Summary'!$B$24="Benchmark or Sustainment",IF(E223="OoS","OoS",IF(E223=1,"DM",IF(E223=2,"PM",IF(E223=3,"LM",IF(E223=4,"FM"))))),IF(E223="OoS","OoS",IF(E223&lt;=2,"H",IF(E223=3,"M",IF(E223=4,"L")))))</f>
        <v>DM</v>
      </c>
      <c r="E223" s="58">
        <f>IF(OR(Processes!$C$65=TRUE,Processes!E$65=TRUE),IF(AND(G223=1,H223=1,NOT(ISTEXT(J223))),4,IF(AND(G223=1,H223=1,ISTEXT(J223)),3,IF(AND(OR(G223=1,H223=1),ISTEXT(J223)),2,1))),"OoS")</f>
        <v>1</v>
      </c>
      <c r="F223" s="57"/>
      <c r="G223" s="59"/>
      <c r="H223" s="59"/>
      <c r="I223" s="59"/>
      <c r="J223" s="59"/>
      <c r="K223" s="59"/>
      <c r="L223" s="59"/>
      <c r="M223" s="59"/>
      <c r="N223" s="59"/>
      <c r="O223" s="59"/>
      <c r="P223" s="370"/>
      <c r="Q223" s="59"/>
      <c r="R223" s="380"/>
    </row>
    <row r="224" spans="1:18" x14ac:dyDescent="0.25">
      <c r="A224" s="378"/>
      <c r="B224" s="378"/>
      <c r="C224" s="54" t="str">
        <f>IF(ISTEXT('Organizational Unit Summary'!$B$42),'Organizational Unit Summary'!$B$42,"")</f>
        <v>P-3</v>
      </c>
      <c r="D224" s="51" t="str">
        <f>IF('Organizational Unit Summary'!$B$24="Benchmark or Sustainment",IF(E224="OoS","OoS",IF(E224=1,"DM",IF(E224=2,"PM",IF(E224=3,"LM",IF(E224=4,"FM"))))),IF(E224="OoS","OoS",IF(E224&lt;=2,"H",IF(E224=3,"M",IF(E224=4,"L")))))</f>
        <v>DM</v>
      </c>
      <c r="E224" s="58">
        <f>IF(OR(Processes!$C$65=TRUE,Processes!F$65=TRUE),IF(AND(G224=1,H224=1,NOT(ISTEXT(J224))),4,IF(AND(G224=1,H224=1,ISTEXT(J224)),3,IF(AND(OR(G224=1,H224=1),ISTEXT(J224)),2,1))),"OoS")</f>
        <v>1</v>
      </c>
      <c r="F224" s="57"/>
      <c r="G224" s="59"/>
      <c r="H224" s="59"/>
      <c r="I224" s="59"/>
      <c r="J224" s="59"/>
      <c r="K224" s="59"/>
      <c r="L224" s="59"/>
      <c r="M224" s="59"/>
      <c r="N224" s="59"/>
      <c r="O224" s="59"/>
      <c r="P224" s="370"/>
      <c r="Q224" s="59"/>
      <c r="R224" s="380"/>
    </row>
    <row r="225" spans="1:18" x14ac:dyDescent="0.25">
      <c r="A225" s="378"/>
      <c r="B225" s="378"/>
      <c r="C225" s="54" t="str">
        <f>IF(ISTEXT('Organizational Unit Summary'!$B$43),'Organizational Unit Summary'!$B$43,"")</f>
        <v>P-4</v>
      </c>
      <c r="D225" s="51" t="str">
        <f>IF('Organizational Unit Summary'!$B$24="Benchmark or Sustainment",IF(E225="OoS","OoS",IF(E225=1,"DM",IF(E225=2,"PM",IF(E225=3,"LM",IF(E225=4,"FM"))))),IF(E225="OoS","OoS",IF(E225&lt;=2,"H",IF(E225=3,"M",IF(E225=4,"L")))))</f>
        <v>DM</v>
      </c>
      <c r="E225" s="58">
        <f>IF(OR(Processes!$C$65=TRUE,Processes!G$65=TRUE),IF(AND(G225=1,H225=1,NOT(ISTEXT(J225))),4,IF(AND(G225=1,H225=1,ISTEXT(J225)),3,IF(AND(OR(G225=1,H225=1),ISTEXT(J225)),2,1))),"OoS")</f>
        <v>1</v>
      </c>
      <c r="F225" s="57"/>
      <c r="G225" s="59"/>
      <c r="H225" s="59"/>
      <c r="I225" s="59"/>
      <c r="J225" s="59"/>
      <c r="K225" s="59"/>
      <c r="L225" s="59"/>
      <c r="M225" s="59"/>
      <c r="N225" s="59"/>
      <c r="O225" s="59"/>
      <c r="P225" s="370"/>
      <c r="Q225" s="59"/>
      <c r="R225" s="380"/>
    </row>
    <row r="226" spans="1:18" x14ac:dyDescent="0.25">
      <c r="A226" s="378"/>
      <c r="B226" s="378"/>
      <c r="C226" s="54" t="str">
        <f>IF(ISTEXT('Organizational Unit Summary'!$B$44),'Organizational Unit Summary'!$B$44,"")</f>
        <v>P-5</v>
      </c>
      <c r="D226" s="51" t="str">
        <f>IF('Organizational Unit Summary'!$B$24="Benchmark or Sustainment",IF(E226="OoS","OoS",IF(E226=1,"DM",IF(E226=2,"PM",IF(E226=3,"LM",IF(E226=4,"FM"))))),IF(E226="OoS","OoS",IF(E226&lt;=2,"H",IF(E226=3,"M",IF(E226=4,"L")))))</f>
        <v>DM</v>
      </c>
      <c r="E226" s="58">
        <f>IF(OR(Processes!$C$65=TRUE,Processes!H$65=TRUE),IF(AND(G226=1,H226=1,NOT(ISTEXT(J226))),4,IF(AND(G226=1,H226=1,ISTEXT(J226)),3,IF(AND(OR(G226=1,H226=1),ISTEXT(J226)),2,1))),"OoS")</f>
        <v>1</v>
      </c>
      <c r="F226" s="57"/>
      <c r="G226" s="59"/>
      <c r="H226" s="59"/>
      <c r="I226" s="59"/>
      <c r="J226" s="59"/>
      <c r="K226" s="59"/>
      <c r="L226" s="59"/>
      <c r="M226" s="59"/>
      <c r="N226" s="59"/>
      <c r="O226" s="59"/>
      <c r="P226" s="370"/>
      <c r="Q226" s="59"/>
      <c r="R226" s="380"/>
    </row>
    <row r="227" spans="1:18" x14ac:dyDescent="0.25">
      <c r="A227" s="378"/>
      <c r="B227" s="378"/>
      <c r="C227" s="54" t="str">
        <f>IF(ISTEXT('Organizational Unit Summary'!$B$45),'Organizational Unit Summary'!$B$45,"")</f>
        <v>P-6</v>
      </c>
      <c r="D227" s="51" t="str">
        <f>IF('Organizational Unit Summary'!$B$24="Benchmark or Sustainment",IF(E227="OoS","OoS",IF(E227=1,"DM",IF(E227=2,"PM",IF(E227=3,"LM",IF(E227=4,"FM"))))),IF(E227="OoS","OoS",IF(E227&lt;=2,"H",IF(E227=3,"M",IF(E227=4,"L")))))</f>
        <v>DM</v>
      </c>
      <c r="E227" s="58">
        <f>IF(OR(Processes!$C$65=TRUE,Processes!I$65=TRUE),IF(AND(G227=1,H227=1,NOT(ISTEXT(J227))),4,IF(AND(G227=1,H227=1,ISTEXT(J227)),3,IF(AND(OR(G227=1,H227=1),ISTEXT(J227)),2,1))),"OoS")</f>
        <v>1</v>
      </c>
      <c r="F227" s="57"/>
      <c r="G227" s="59"/>
      <c r="H227" s="59"/>
      <c r="I227" s="59"/>
      <c r="J227" s="59"/>
      <c r="K227" s="59"/>
      <c r="L227" s="59"/>
      <c r="M227" s="59"/>
      <c r="N227" s="59"/>
      <c r="O227" s="59"/>
      <c r="P227" s="370"/>
      <c r="Q227" s="59"/>
      <c r="R227" s="380"/>
    </row>
    <row r="228" spans="1:18" x14ac:dyDescent="0.25">
      <c r="A228" s="378"/>
      <c r="B228" s="378"/>
      <c r="C228" s="54" t="str">
        <f>IF(ISTEXT('Organizational Unit Summary'!$B$46),'Organizational Unit Summary'!$B$46,"")</f>
        <v>P-7</v>
      </c>
      <c r="D228" s="51" t="str">
        <f>IF('Organizational Unit Summary'!$B$24="Benchmark or Sustainment",IF(E228="OoS","OoS",IF(E228=1,"DM",IF(E228=2,"PM",IF(E228=3,"LM",IF(E228=4,"FM"))))),IF(E228="OoS","OoS",IF(E228&lt;=2,"H",IF(E228=3,"M",IF(E228=4,"L")))))</f>
        <v>DM</v>
      </c>
      <c r="E228" s="58">
        <f>IF(OR(Processes!$C$65=TRUE,Processes!J$65=TRUE),IF(AND(G228=1,H228=1,NOT(ISTEXT(J228))),4,IF(AND(G228=1,H228=1,ISTEXT(J228)),3,IF(AND(OR(G228=1,H228=1),ISTEXT(J228)),2,1))),"OoS")</f>
        <v>1</v>
      </c>
      <c r="F228" s="57"/>
      <c r="G228" s="59"/>
      <c r="H228" s="59"/>
      <c r="I228" s="59"/>
      <c r="J228" s="59"/>
      <c r="K228" s="59"/>
      <c r="L228" s="59"/>
      <c r="M228" s="59"/>
      <c r="N228" s="59"/>
      <c r="O228" s="59"/>
      <c r="P228" s="370"/>
      <c r="Q228" s="59"/>
      <c r="R228" s="380"/>
    </row>
    <row r="229" spans="1:18" x14ac:dyDescent="0.25">
      <c r="A229" s="378"/>
      <c r="B229" s="378"/>
      <c r="C229" s="54" t="str">
        <f>IF(ISTEXT('Organizational Unit Summary'!$B$47),'Organizational Unit Summary'!$B$47,"")</f>
        <v>P-8</v>
      </c>
      <c r="D229" s="51" t="str">
        <f>IF('Organizational Unit Summary'!$B$24="Benchmark or Sustainment",IF(E229="OoS","OoS",IF(E229=1,"DM",IF(E229=2,"PM",IF(E229=3,"LM",IF(E229=4,"FM"))))),IF(E229="OoS","OoS",IF(E229&lt;=2,"H",IF(E229=3,"M",IF(E229=4,"L")))))</f>
        <v>DM</v>
      </c>
      <c r="E229" s="58">
        <f>IF(OR(Processes!$C$65=TRUE,Processes!K$65=TRUE),IF(AND(G229=1,H229=1,NOT(ISTEXT(J229))),4,IF(AND(G229=1,H229=1,ISTEXT(J229)),3,IF(AND(OR(G229=1,H229=1),ISTEXT(J229)),2,1))),"OoS")</f>
        <v>1</v>
      </c>
      <c r="F229" s="57"/>
      <c r="G229" s="59"/>
      <c r="H229" s="59"/>
      <c r="I229" s="59"/>
      <c r="J229" s="59"/>
      <c r="K229" s="59"/>
      <c r="L229" s="59"/>
      <c r="M229" s="59"/>
      <c r="N229" s="59"/>
      <c r="O229" s="59"/>
      <c r="P229" s="370"/>
      <c r="Q229" s="59"/>
      <c r="R229" s="380"/>
    </row>
    <row r="230" spans="1:18" x14ac:dyDescent="0.25">
      <c r="A230" s="378"/>
      <c r="B230" s="378"/>
      <c r="C230" s="54" t="str">
        <f>IF(ISTEXT('Organizational Unit Summary'!$B$48),'Organizational Unit Summary'!$B$48,"")</f>
        <v>P-9</v>
      </c>
      <c r="D230" s="51" t="str">
        <f>IF('Organizational Unit Summary'!$B$24="Benchmark or Sustainment",IF(E230="OoS","OoS",IF(E230=1,"DM",IF(E230=2,"PM",IF(E230=3,"LM",IF(E230=4,"FM"))))),IF(E230="OoS","OoS",IF(E230&lt;=2,"H",IF(E230=3,"M",IF(E230=4,"L")))))</f>
        <v>DM</v>
      </c>
      <c r="E230" s="58">
        <f>IF(OR(Processes!$C$65=TRUE,Processes!L$65=TRUE),IF(AND(G230=1,H230=1,NOT(ISTEXT(J230))),4,IF(AND(G230=1,H230=1,ISTEXT(J230)),3,IF(AND(OR(G230=1,H230=1),ISTEXT(J230)),2,1))),"OoS")</f>
        <v>1</v>
      </c>
      <c r="F230" s="57"/>
      <c r="G230" s="59"/>
      <c r="H230" s="59"/>
      <c r="I230" s="59"/>
      <c r="J230" s="59"/>
      <c r="K230" s="59"/>
      <c r="L230" s="59"/>
      <c r="M230" s="59"/>
      <c r="N230" s="59"/>
      <c r="O230" s="59"/>
      <c r="P230" s="370"/>
      <c r="Q230" s="59"/>
      <c r="R230" s="380"/>
    </row>
    <row r="231" spans="1:18" x14ac:dyDescent="0.25">
      <c r="A231" s="378"/>
      <c r="B231" s="378"/>
      <c r="C231" s="54" t="str">
        <f>IF(ISTEXT('Organizational Unit Summary'!$B$49),'Organizational Unit Summary'!$B$49,"")</f>
        <v>P-10</v>
      </c>
      <c r="D231" s="51" t="str">
        <f>IF('Organizational Unit Summary'!$B$24="Benchmark or Sustainment",IF(E231="OoS","OoS",IF(E231=1,"DM",IF(E231=2,"PM",IF(E231=3,"LM",IF(E231=4,"FM"))))),IF(E231="OoS","OoS",IF(E231&lt;=2,"H",IF(E231=3,"M",IF(E231=4,"L")))))</f>
        <v>DM</v>
      </c>
      <c r="E231" s="58">
        <f>IF(OR(Processes!$C$65=TRUE,Processes!M$65=TRUE),IF(AND(G231=1,H231=1,NOT(ISTEXT(J231))),4,IF(AND(G231=1,H231=1,ISTEXT(J231)),3,IF(AND(OR(G231=1,H231=1),ISTEXT(J231)),2,1))),"OoS")</f>
        <v>1</v>
      </c>
      <c r="F231" s="57"/>
      <c r="G231" s="59"/>
      <c r="H231" s="59"/>
      <c r="I231" s="59"/>
      <c r="J231" s="59"/>
      <c r="K231" s="59"/>
      <c r="L231" s="59"/>
      <c r="M231" s="59"/>
      <c r="N231" s="59"/>
      <c r="O231" s="59"/>
      <c r="P231" s="370"/>
      <c r="Q231" s="59"/>
      <c r="R231" s="380"/>
    </row>
    <row r="232" spans="1:18" x14ac:dyDescent="0.25">
      <c r="A232" s="378"/>
      <c r="B232" s="378"/>
      <c r="C232" s="54" t="str">
        <f>IF(ISTEXT('Organizational Unit Summary'!$B$50),'Organizational Unit Summary'!$B$50,"")</f>
        <v>P-11</v>
      </c>
      <c r="D232" s="51" t="str">
        <f>IF('Organizational Unit Summary'!$B$24="Benchmark or Sustainment",IF(E232="OoS","OoS",IF(E232=1,"DM",IF(E232=2,"PM",IF(E232=3,"LM",IF(E232=4,"FM"))))),IF(E232="OoS","OoS",IF(E232&lt;=2,"H",IF(E232=3,"M",IF(E232=4,"L")))))</f>
        <v>DM</v>
      </c>
      <c r="E232" s="58">
        <f>IF(OR(Processes!$C$65=TRUE,Processes!N$65=TRUE),IF(AND(G232=1,H232=1,NOT(ISTEXT(J232))),4,IF(AND(G232=1,H232=1,ISTEXT(J232)),3,IF(AND(OR(G232=1,H232=1),ISTEXT(J232)),2,1))),"OoS")</f>
        <v>1</v>
      </c>
      <c r="F232" s="57"/>
      <c r="G232" s="59"/>
      <c r="H232" s="59"/>
      <c r="I232" s="59"/>
      <c r="J232" s="59"/>
      <c r="K232" s="59"/>
      <c r="L232" s="59"/>
      <c r="M232" s="59"/>
      <c r="N232" s="59"/>
      <c r="O232" s="59"/>
      <c r="P232" s="370"/>
      <c r="Q232" s="59"/>
      <c r="R232" s="380"/>
    </row>
    <row r="233" spans="1:18" x14ac:dyDescent="0.25">
      <c r="A233" s="378"/>
      <c r="B233" s="378"/>
      <c r="C233" s="54" t="str">
        <f>IF(ISTEXT('Organizational Unit Summary'!$B$51),'Organizational Unit Summary'!$B$51,"")</f>
        <v>P-12</v>
      </c>
      <c r="D233" s="51" t="str">
        <f>IF('Organizational Unit Summary'!$B$24="Benchmark or Sustainment",IF(E233="OoS","OoS",IF(E233=1,"DM",IF(E233=2,"PM",IF(E233=3,"LM",IF(E233=4,"FM"))))),IF(E233="OoS","OoS",IF(E233&lt;=2,"H",IF(E233=3,"M",IF(E233=4,"L")))))</f>
        <v>DM</v>
      </c>
      <c r="E233" s="58">
        <f>IF(OR(Processes!$C$65=TRUE,Processes!O$65=TRUE),IF(AND(G233=1,H233=1,NOT(ISTEXT(J233))),4,IF(AND(G233=1,H233=1,ISTEXT(J233)),3,IF(AND(OR(G233=1,H233=1),ISTEXT(J233)),2,1))),"OoS")</f>
        <v>1</v>
      </c>
      <c r="F233" s="57"/>
      <c r="G233" s="59"/>
      <c r="H233" s="59"/>
      <c r="I233" s="59"/>
      <c r="J233" s="59"/>
      <c r="K233" s="59"/>
      <c r="L233" s="59"/>
      <c r="M233" s="59"/>
      <c r="N233" s="59"/>
      <c r="O233" s="59"/>
      <c r="P233" s="370"/>
      <c r="Q233" s="59"/>
      <c r="R233" s="380"/>
    </row>
    <row r="234" spans="1:18" x14ac:dyDescent="0.25">
      <c r="A234" s="378"/>
      <c r="B234" s="378"/>
      <c r="C234" s="54" t="str">
        <f>IF(ISTEXT('Organizational Unit Summary'!$B$52),'Organizational Unit Summary'!$B$52,"")</f>
        <v>P-13</v>
      </c>
      <c r="D234" s="51" t="str">
        <f>IF('Organizational Unit Summary'!$B$24="Benchmark or Sustainment",IF(E234="OoS","OoS",IF(E234=1,"DM",IF(E234=2,"PM",IF(E234=3,"LM",IF(E234=4,"FM"))))),IF(E234="OoS","OoS",IF(E234&lt;=2,"H",IF(E234=3,"M",IF(E234=4,"L")))))</f>
        <v>DM</v>
      </c>
      <c r="E234" s="58">
        <f>IF(OR(Processes!$C$65=TRUE,Processes!P$65=TRUE),IF(AND(G234=1,H234=1,NOT(ISTEXT(J234))),4,IF(AND(G234=1,H234=1,ISTEXT(J234)),3,IF(AND(OR(G234=1,H234=1),ISTEXT(J234)),2,1))),"OoS")</f>
        <v>1</v>
      </c>
      <c r="F234" s="57"/>
      <c r="G234" s="59"/>
      <c r="H234" s="59"/>
      <c r="I234" s="59"/>
      <c r="J234" s="59"/>
      <c r="K234" s="59"/>
      <c r="L234" s="59"/>
      <c r="M234" s="59"/>
      <c r="N234" s="59"/>
      <c r="O234" s="59"/>
      <c r="P234" s="370"/>
      <c r="Q234" s="59"/>
      <c r="R234" s="380"/>
    </row>
    <row r="235" spans="1:18" x14ac:dyDescent="0.25">
      <c r="A235" s="378"/>
      <c r="B235" s="378"/>
      <c r="C235" s="54" t="str">
        <f>IF(ISTEXT('Organizational Unit Summary'!$B$53),'Organizational Unit Summary'!$B$53,"")</f>
        <v>P-14</v>
      </c>
      <c r="D235" s="51" t="str">
        <f>IF('Organizational Unit Summary'!$B$24="Benchmark or Sustainment",IF(E235="OoS","OoS",IF(E235=1,"DM",IF(E235=2,"PM",IF(E235=3,"LM",IF(E235=4,"FM"))))),IF(E235="OoS","OoS",IF(E235&lt;=2,"H",IF(E235=3,"M",IF(E235=4,"L")))))</f>
        <v>DM</v>
      </c>
      <c r="E235" s="58">
        <f>IF(OR(Processes!$C$65=TRUE,Processes!Q$65=TRUE),IF(AND(G235=1,H235=1,NOT(ISTEXT(J235))),4,IF(AND(G235=1,H235=1,ISTEXT(J235)),3,IF(AND(OR(G235=1,H235=1),ISTEXT(J235)),2,1))),"OoS")</f>
        <v>1</v>
      </c>
      <c r="F235" s="57"/>
      <c r="G235" s="59"/>
      <c r="H235" s="59"/>
      <c r="I235" s="59"/>
      <c r="J235" s="59"/>
      <c r="K235" s="59"/>
      <c r="L235" s="59"/>
      <c r="M235" s="59"/>
      <c r="N235" s="59"/>
      <c r="O235" s="59"/>
      <c r="P235" s="370"/>
      <c r="Q235" s="59"/>
      <c r="R235" s="380"/>
    </row>
    <row r="236" spans="1:18" x14ac:dyDescent="0.25">
      <c r="A236" s="378"/>
      <c r="B236" s="378"/>
      <c r="C236" s="54" t="str">
        <f>IF(ISTEXT('Organizational Unit Summary'!$B$54),'Organizational Unit Summary'!$B$54,"")</f>
        <v>P-15</v>
      </c>
      <c r="D236" s="51" t="str">
        <f>IF('Organizational Unit Summary'!$B$24="Benchmark or Sustainment",IF(E236="OoS","OoS",IF(E236=1,"DM",IF(E236=2,"PM",IF(E236=3,"LM",IF(E236=4,"FM"))))),IF(E236="OoS","OoS",IF(E236&lt;=2,"H",IF(E236=3,"M",IF(E236=4,"L")))))</f>
        <v>DM</v>
      </c>
      <c r="E236" s="58">
        <f>IF(OR(Processes!$C$65=TRUE,Processes!R$65=TRUE),IF(AND(G236=1,H236=1,NOT(ISTEXT(J236))),4,IF(AND(G236=1,H236=1,ISTEXT(J236)),3,IF(AND(OR(G236=1,H236=1),ISTEXT(J236)),2,1))),"OoS")</f>
        <v>1</v>
      </c>
      <c r="F236" s="57"/>
      <c r="G236" s="59"/>
      <c r="H236" s="59"/>
      <c r="I236" s="59"/>
      <c r="J236" s="59"/>
      <c r="K236" s="59"/>
      <c r="L236" s="59"/>
      <c r="M236" s="59"/>
      <c r="N236" s="59"/>
      <c r="O236" s="59"/>
      <c r="P236" s="370"/>
      <c r="Q236" s="59"/>
      <c r="R236" s="380"/>
    </row>
    <row r="237" spans="1:18" x14ac:dyDescent="0.25">
      <c r="A237" s="378"/>
      <c r="B237" s="378"/>
      <c r="C237" s="54" t="str">
        <f>IF(ISTEXT('Organizational Unit Summary'!$B$55),'Organizational Unit Summary'!$B$55,"")</f>
        <v>P-16</v>
      </c>
      <c r="D237" s="51" t="str">
        <f>IF('Organizational Unit Summary'!$B$24="Benchmark or Sustainment",IF(E237="OoS","OoS",IF(E237=1,"DM",IF(E237=2,"PM",IF(E237=3,"LM",IF(E237=4,"FM"))))),IF(E237="OoS","OoS",IF(E237&lt;=2,"H",IF(E237=3,"M",IF(E237=4,"L")))))</f>
        <v>DM</v>
      </c>
      <c r="E237" s="58">
        <f>IF(OR(Processes!$C$65=TRUE,Processes!S$65=TRUE),IF(AND(G237=1,H237=1,NOT(ISTEXT(J237))),4,IF(AND(G237=1,H237=1,ISTEXT(J237)),3,IF(AND(OR(G237=1,H237=1),ISTEXT(J237)),2,1))),"OoS")</f>
        <v>1</v>
      </c>
      <c r="F237" s="57"/>
      <c r="G237" s="59"/>
      <c r="H237" s="59"/>
      <c r="I237" s="59"/>
      <c r="J237" s="59"/>
      <c r="K237" s="59"/>
      <c r="L237" s="59"/>
      <c r="M237" s="59"/>
      <c r="N237" s="59"/>
      <c r="O237" s="59"/>
      <c r="P237" s="370"/>
      <c r="Q237" s="59"/>
      <c r="R237" s="380"/>
    </row>
    <row r="238" spans="1:18" x14ac:dyDescent="0.25">
      <c r="A238" s="378"/>
      <c r="B238" s="378"/>
      <c r="C238" s="54" t="str">
        <f>IF(ISTEXT('Organizational Unit Summary'!$B$56),'Organizational Unit Summary'!$B$56,"")</f>
        <v>P-17</v>
      </c>
      <c r="D238" s="51" t="str">
        <f>IF('Organizational Unit Summary'!$B$24="Benchmark or Sustainment",IF(E238="OoS","OoS",IF(E238=1,"DM",IF(E238=2,"PM",IF(E238=3,"LM",IF(E238=4,"FM"))))),IF(E238="OoS","OoS",IF(E238&lt;=2,"H",IF(E238=3,"M",IF(E238=4,"L")))))</f>
        <v>DM</v>
      </c>
      <c r="E238" s="58">
        <f>IF(OR(Processes!$C$65=TRUE,Processes!T$65=TRUE),IF(AND(G238=1,H238=1,NOT(ISTEXT(J238))),4,IF(AND(G238=1,H238=1,ISTEXT(J238)),3,IF(AND(OR(G238=1,H238=1),ISTEXT(J238)),2,1))),"OoS")</f>
        <v>1</v>
      </c>
      <c r="F238" s="57"/>
      <c r="G238" s="59"/>
      <c r="H238" s="59"/>
      <c r="I238" s="59"/>
      <c r="J238" s="59"/>
      <c r="K238" s="59"/>
      <c r="L238" s="59"/>
      <c r="M238" s="59"/>
      <c r="N238" s="59"/>
      <c r="O238" s="59"/>
      <c r="P238" s="370"/>
      <c r="Q238" s="59"/>
      <c r="R238" s="380"/>
    </row>
    <row r="239" spans="1:18" x14ac:dyDescent="0.25">
      <c r="A239" s="378"/>
      <c r="B239" s="378"/>
      <c r="C239" s="54" t="str">
        <f>IF(ISTEXT('Organizational Unit Summary'!$B$57),'Organizational Unit Summary'!$B$57,"")</f>
        <v>P-18</v>
      </c>
      <c r="D239" s="51" t="str">
        <f>IF('Organizational Unit Summary'!$B$24="Benchmark or Sustainment",IF(E239="OoS","OoS",IF(E239=1,"DM",IF(E239=2,"PM",IF(E239=3,"LM",IF(E239=4,"FM"))))),IF(E239="OoS","OoS",IF(E239&lt;=2,"H",IF(E239=3,"M",IF(E239=4,"L")))))</f>
        <v>DM</v>
      </c>
      <c r="E239" s="58">
        <f>IF(OR(Processes!$C$65=TRUE,Processes!U$65=TRUE),IF(AND(G239=1,H239=1,NOT(ISTEXT(J239))),4,IF(AND(G239=1,H239=1,ISTEXT(J239)),3,IF(AND(OR(G239=1,H239=1),ISTEXT(J239)),2,1))),"OoS")</f>
        <v>1</v>
      </c>
      <c r="F239" s="57"/>
      <c r="G239" s="59"/>
      <c r="H239" s="59"/>
      <c r="I239" s="59"/>
      <c r="J239" s="59"/>
      <c r="K239" s="59"/>
      <c r="L239" s="59"/>
      <c r="M239" s="59"/>
      <c r="N239" s="59"/>
      <c r="O239" s="59"/>
      <c r="P239" s="370"/>
      <c r="Q239" s="59"/>
      <c r="R239" s="380"/>
    </row>
    <row r="240" spans="1:18" x14ac:dyDescent="0.25">
      <c r="A240" s="378"/>
      <c r="B240" s="378"/>
      <c r="C240" s="54" t="str">
        <f>IF(ISTEXT('Organizational Unit Summary'!$B$58),'Organizational Unit Summary'!$B$58,"")</f>
        <v>P-19</v>
      </c>
      <c r="D240" s="51" t="str">
        <f>IF('Organizational Unit Summary'!$B$24="Benchmark or Sustainment",IF(E240="OoS","OoS",IF(E240=1,"DM",IF(E240=2,"PM",IF(E240=3,"LM",IF(E240=4,"FM"))))),IF(E240="OoS","OoS",IF(E240&lt;=2,"H",IF(E240=3,"M",IF(E240=4,"L")))))</f>
        <v>DM</v>
      </c>
      <c r="E240" s="58">
        <f>IF(OR(Processes!$C$65=TRUE,Processes!V$65=TRUE),IF(AND(G240=1,H240=1,NOT(ISTEXT(J240))),4,IF(AND(G240=1,H240=1,ISTEXT(J240)),3,IF(AND(OR(G240=1,H240=1),ISTEXT(J240)),2,1))),"OoS")</f>
        <v>1</v>
      </c>
      <c r="F240" s="57"/>
      <c r="G240" s="59"/>
      <c r="H240" s="59"/>
      <c r="I240" s="59"/>
      <c r="J240" s="59"/>
      <c r="K240" s="59"/>
      <c r="L240" s="59"/>
      <c r="M240" s="59"/>
      <c r="N240" s="59"/>
      <c r="O240" s="59"/>
      <c r="P240" s="370"/>
      <c r="Q240" s="59"/>
      <c r="R240" s="380"/>
    </row>
    <row r="241" spans="1:18" ht="13.5" thickBot="1" x14ac:dyDescent="0.3">
      <c r="A241" s="378"/>
      <c r="B241" s="378"/>
      <c r="C241" s="54" t="str">
        <f>IF(ISTEXT('Organizational Unit Summary'!$B$59),'Organizational Unit Summary'!$B$59,"")</f>
        <v>P-20</v>
      </c>
      <c r="D241" s="51" t="str">
        <f>IF('Organizational Unit Summary'!$B$24="Benchmark or Sustainment",IF(E241="OoS","OoS",IF(E241=1,"DM",IF(E241=2,"PM",IF(E241=3,"LM",IF(E241=4,"FM"))))),IF(E241="OoS","OoS",IF(E241&lt;=2,"H",IF(E241=3,"M",IF(E241=4,"L")))))</f>
        <v>DM</v>
      </c>
      <c r="E241" s="58">
        <f>IF(OR(Processes!$C$65=TRUE,Processes!W$65=TRUE),IF(AND(G241=1,H241=1,NOT(ISTEXT(J241))),4,IF(AND(G241=1,H241=1,ISTEXT(J241)),3,IF(AND(OR(G241=1,H241=1),ISTEXT(J241)),2,1))),"OoS")</f>
        <v>1</v>
      </c>
      <c r="F241" s="57"/>
      <c r="G241" s="59"/>
      <c r="H241" s="59"/>
      <c r="I241" s="59"/>
      <c r="J241" s="59"/>
      <c r="K241" s="59"/>
      <c r="L241" s="59"/>
      <c r="M241" s="59"/>
      <c r="N241" s="59"/>
      <c r="O241" s="59"/>
      <c r="P241" s="371"/>
      <c r="Q241" s="59"/>
      <c r="R241" s="380"/>
    </row>
    <row r="242" spans="1:18" x14ac:dyDescent="0.25">
      <c r="A242" s="378"/>
      <c r="B242" s="378" t="str">
        <f>IF(ISTEXT(Processes!$B$15),Processes!$B$15,"")</f>
        <v>Process 13</v>
      </c>
      <c r="C242" s="54" t="str">
        <f>IF(ISTEXT('Organizational Unit Summary'!$B$40),'Organizational Unit Summary'!$B$40,"")</f>
        <v>P-1</v>
      </c>
      <c r="D242" s="51" t="str">
        <f>IF('Organizational Unit Summary'!$B$24="Benchmark or Sustainment",IF(E242="OoS","OoS",IF(E242=1,"DM",IF(E242=2,"PM",IF(E242=3,"LM",IF(E242=4,"FM"))))),IF(E242="OoS","OoS",IF(E242&lt;=2,"H",IF(E242=3,"M",IF(E242=4,"L")))))</f>
        <v>DM</v>
      </c>
      <c r="E242" s="58">
        <f>IF(OR(Processes!$C$66=TRUE,Processes!D$66=TRUE),IF(AND(G242=1,H242=1,NOT(ISTEXT(J242))),4,IF(AND(G242=1,H242=1,ISTEXT(J242)),3,IF(AND(OR(G242=1,H242=1),ISTEXT(J242)),2,1))),"OoS")</f>
        <v>1</v>
      </c>
      <c r="F242" s="57"/>
      <c r="G242" s="59"/>
      <c r="H242" s="59"/>
      <c r="I242" s="59"/>
      <c r="J242" s="59"/>
      <c r="K242" s="59"/>
      <c r="L242" s="59"/>
      <c r="M242" s="59"/>
      <c r="N242" s="59"/>
      <c r="O242" s="59"/>
      <c r="P242" s="369"/>
      <c r="Q242" s="59"/>
      <c r="R242" s="380"/>
    </row>
    <row r="243" spans="1:18" x14ac:dyDescent="0.25">
      <c r="A243" s="378"/>
      <c r="B243" s="378"/>
      <c r="C243" s="54" t="str">
        <f>IF(ISTEXT('Organizational Unit Summary'!$B$41),'Organizational Unit Summary'!$B$41,"")</f>
        <v>P-2</v>
      </c>
      <c r="D243" s="51" t="str">
        <f>IF('Organizational Unit Summary'!$B$24="Benchmark or Sustainment",IF(E243="OoS","OoS",IF(E243=1,"DM",IF(E243=2,"PM",IF(E243=3,"LM",IF(E243=4,"FM"))))),IF(E243="OoS","OoS",IF(E243&lt;=2,"H",IF(E243=3,"M",IF(E243=4,"L")))))</f>
        <v>DM</v>
      </c>
      <c r="E243" s="58">
        <f>IF(OR(Processes!$C$66=TRUE,Processes!E$66=TRUE),IF(AND(G243=1,H243=1,NOT(ISTEXT(J243))),4,IF(AND(G243=1,H243=1,ISTEXT(J243)),3,IF(AND(OR(G243=1,H243=1),ISTEXT(J243)),2,1))),"OoS")</f>
        <v>1</v>
      </c>
      <c r="F243" s="57"/>
      <c r="G243" s="59"/>
      <c r="H243" s="59"/>
      <c r="I243" s="59"/>
      <c r="J243" s="59"/>
      <c r="K243" s="59"/>
      <c r="L243" s="59"/>
      <c r="M243" s="59"/>
      <c r="N243" s="59"/>
      <c r="O243" s="59"/>
      <c r="P243" s="370"/>
      <c r="Q243" s="59"/>
      <c r="R243" s="380"/>
    </row>
    <row r="244" spans="1:18" x14ac:dyDescent="0.25">
      <c r="A244" s="378"/>
      <c r="B244" s="378"/>
      <c r="C244" s="54" t="str">
        <f>IF(ISTEXT('Organizational Unit Summary'!$B$42),'Organizational Unit Summary'!$B$42,"")</f>
        <v>P-3</v>
      </c>
      <c r="D244" s="51" t="str">
        <f>IF('Organizational Unit Summary'!$B$24="Benchmark or Sustainment",IF(E244="OoS","OoS",IF(E244=1,"DM",IF(E244=2,"PM",IF(E244=3,"LM",IF(E244=4,"FM"))))),IF(E244="OoS","OoS",IF(E244&lt;=2,"H",IF(E244=3,"M",IF(E244=4,"L")))))</f>
        <v>DM</v>
      </c>
      <c r="E244" s="58">
        <f>IF(OR(Processes!$C$66=TRUE,Processes!F$66=TRUE),IF(AND(G244=1,H244=1,NOT(ISTEXT(J244))),4,IF(AND(G244=1,H244=1,ISTEXT(J244)),3,IF(AND(OR(G244=1,H244=1),ISTEXT(J244)),2,1))),"OoS")</f>
        <v>1</v>
      </c>
      <c r="F244" s="57"/>
      <c r="G244" s="59"/>
      <c r="H244" s="59"/>
      <c r="I244" s="59"/>
      <c r="J244" s="59"/>
      <c r="K244" s="59"/>
      <c r="L244" s="59"/>
      <c r="M244" s="59"/>
      <c r="N244" s="59"/>
      <c r="O244" s="59"/>
      <c r="P244" s="370"/>
      <c r="Q244" s="59"/>
      <c r="R244" s="380"/>
    </row>
    <row r="245" spans="1:18" x14ac:dyDescent="0.25">
      <c r="A245" s="378"/>
      <c r="B245" s="378"/>
      <c r="C245" s="54" t="str">
        <f>IF(ISTEXT('Organizational Unit Summary'!$B$43),'Organizational Unit Summary'!$B$43,"")</f>
        <v>P-4</v>
      </c>
      <c r="D245" s="51" t="str">
        <f>IF('Organizational Unit Summary'!$B$24="Benchmark or Sustainment",IF(E245="OoS","OoS",IF(E245=1,"DM",IF(E245=2,"PM",IF(E245=3,"LM",IF(E245=4,"FM"))))),IF(E245="OoS","OoS",IF(E245&lt;=2,"H",IF(E245=3,"M",IF(E245=4,"L")))))</f>
        <v>DM</v>
      </c>
      <c r="E245" s="58">
        <f>IF(OR(Processes!$C$66=TRUE,Processes!G$66=TRUE),IF(AND(G245=1,H245=1,NOT(ISTEXT(J245))),4,IF(AND(G245=1,H245=1,ISTEXT(J245)),3,IF(AND(OR(G245=1,H245=1),ISTEXT(J245)),2,1))),"OoS")</f>
        <v>1</v>
      </c>
      <c r="F245" s="57"/>
      <c r="G245" s="59"/>
      <c r="H245" s="59"/>
      <c r="I245" s="59"/>
      <c r="J245" s="59"/>
      <c r="K245" s="59"/>
      <c r="L245" s="59"/>
      <c r="M245" s="59"/>
      <c r="N245" s="59"/>
      <c r="O245" s="59"/>
      <c r="P245" s="370"/>
      <c r="Q245" s="59"/>
      <c r="R245" s="380"/>
    </row>
    <row r="246" spans="1:18" x14ac:dyDescent="0.25">
      <c r="A246" s="378"/>
      <c r="B246" s="378"/>
      <c r="C246" s="54" t="str">
        <f>IF(ISTEXT('Organizational Unit Summary'!$B$44),'Organizational Unit Summary'!$B$44,"")</f>
        <v>P-5</v>
      </c>
      <c r="D246" s="51" t="str">
        <f>IF('Organizational Unit Summary'!$B$24="Benchmark or Sustainment",IF(E246="OoS","OoS",IF(E246=1,"DM",IF(E246=2,"PM",IF(E246=3,"LM",IF(E246=4,"FM"))))),IF(E246="OoS","OoS",IF(E246&lt;=2,"H",IF(E246=3,"M",IF(E246=4,"L")))))</f>
        <v>DM</v>
      </c>
      <c r="E246" s="58">
        <f>IF(OR(Processes!$C$66=TRUE,Processes!H$66=TRUE),IF(AND(G246=1,H246=1,NOT(ISTEXT(J246))),4,IF(AND(G246=1,H246=1,ISTEXT(J246)),3,IF(AND(OR(G246=1,H246=1),ISTEXT(J246)),2,1))),"OoS")</f>
        <v>1</v>
      </c>
      <c r="F246" s="57"/>
      <c r="G246" s="59"/>
      <c r="H246" s="59"/>
      <c r="I246" s="59"/>
      <c r="J246" s="59"/>
      <c r="K246" s="59"/>
      <c r="L246" s="59"/>
      <c r="M246" s="59"/>
      <c r="N246" s="59"/>
      <c r="O246" s="59"/>
      <c r="P246" s="370"/>
      <c r="Q246" s="59"/>
      <c r="R246" s="380"/>
    </row>
    <row r="247" spans="1:18" x14ac:dyDescent="0.25">
      <c r="A247" s="378"/>
      <c r="B247" s="378"/>
      <c r="C247" s="54" t="str">
        <f>IF(ISTEXT('Organizational Unit Summary'!$B$45),'Organizational Unit Summary'!$B$45,"")</f>
        <v>P-6</v>
      </c>
      <c r="D247" s="51" t="str">
        <f>IF('Organizational Unit Summary'!$B$24="Benchmark or Sustainment",IF(E247="OoS","OoS",IF(E247=1,"DM",IF(E247=2,"PM",IF(E247=3,"LM",IF(E247=4,"FM"))))),IF(E247="OoS","OoS",IF(E247&lt;=2,"H",IF(E247=3,"M",IF(E247=4,"L")))))</f>
        <v>DM</v>
      </c>
      <c r="E247" s="58">
        <f>IF(OR(Processes!$C$66=TRUE,Processes!I$66=TRUE),IF(AND(G247=1,H247=1,NOT(ISTEXT(J247))),4,IF(AND(G247=1,H247=1,ISTEXT(J247)),3,IF(AND(OR(G247=1,H247=1),ISTEXT(J247)),2,1))),"OoS")</f>
        <v>1</v>
      </c>
      <c r="F247" s="57"/>
      <c r="G247" s="59"/>
      <c r="H247" s="59"/>
      <c r="I247" s="59"/>
      <c r="J247" s="59"/>
      <c r="K247" s="59"/>
      <c r="L247" s="59"/>
      <c r="M247" s="59"/>
      <c r="N247" s="59"/>
      <c r="O247" s="59"/>
      <c r="P247" s="370"/>
      <c r="Q247" s="59"/>
      <c r="R247" s="380"/>
    </row>
    <row r="248" spans="1:18" x14ac:dyDescent="0.25">
      <c r="A248" s="378"/>
      <c r="B248" s="378"/>
      <c r="C248" s="54" t="str">
        <f>IF(ISTEXT('Organizational Unit Summary'!$B$46),'Organizational Unit Summary'!$B$46,"")</f>
        <v>P-7</v>
      </c>
      <c r="D248" s="51" t="str">
        <f>IF('Organizational Unit Summary'!$B$24="Benchmark or Sustainment",IF(E248="OoS","OoS",IF(E248=1,"DM",IF(E248=2,"PM",IF(E248=3,"LM",IF(E248=4,"FM"))))),IF(E248="OoS","OoS",IF(E248&lt;=2,"H",IF(E248=3,"M",IF(E248=4,"L")))))</f>
        <v>DM</v>
      </c>
      <c r="E248" s="58">
        <f>IF(OR(Processes!$C$66=TRUE,Processes!J$66=TRUE),IF(AND(G248=1,H248=1,NOT(ISTEXT(J248))),4,IF(AND(G248=1,H248=1,ISTEXT(J248)),3,IF(AND(OR(G248=1,H248=1),ISTEXT(J248)),2,1))),"OoS")</f>
        <v>1</v>
      </c>
      <c r="F248" s="57"/>
      <c r="G248" s="59"/>
      <c r="H248" s="59"/>
      <c r="I248" s="59"/>
      <c r="J248" s="59"/>
      <c r="K248" s="59"/>
      <c r="L248" s="59"/>
      <c r="M248" s="59"/>
      <c r="N248" s="59"/>
      <c r="O248" s="59"/>
      <c r="P248" s="370"/>
      <c r="Q248" s="59"/>
      <c r="R248" s="380"/>
    </row>
    <row r="249" spans="1:18" x14ac:dyDescent="0.25">
      <c r="A249" s="378"/>
      <c r="B249" s="378"/>
      <c r="C249" s="54" t="str">
        <f>IF(ISTEXT('Organizational Unit Summary'!$B$47),'Organizational Unit Summary'!$B$47,"")</f>
        <v>P-8</v>
      </c>
      <c r="D249" s="51" t="str">
        <f>IF('Organizational Unit Summary'!$B$24="Benchmark or Sustainment",IF(E249="OoS","OoS",IF(E249=1,"DM",IF(E249=2,"PM",IF(E249=3,"LM",IF(E249=4,"FM"))))),IF(E249="OoS","OoS",IF(E249&lt;=2,"H",IF(E249=3,"M",IF(E249=4,"L")))))</f>
        <v>DM</v>
      </c>
      <c r="E249" s="58">
        <f>IF(OR(Processes!$C$66=TRUE,Processes!K$66=TRUE),IF(AND(G249=1,H249=1,NOT(ISTEXT(J249))),4,IF(AND(G249=1,H249=1,ISTEXT(J249)),3,IF(AND(OR(G249=1,H249=1),ISTEXT(J249)),2,1))),"OoS")</f>
        <v>1</v>
      </c>
      <c r="F249" s="57"/>
      <c r="G249" s="59"/>
      <c r="H249" s="59"/>
      <c r="I249" s="59"/>
      <c r="J249" s="59"/>
      <c r="K249" s="59"/>
      <c r="L249" s="59"/>
      <c r="M249" s="59"/>
      <c r="N249" s="59"/>
      <c r="O249" s="59"/>
      <c r="P249" s="370"/>
      <c r="Q249" s="59"/>
      <c r="R249" s="380"/>
    </row>
    <row r="250" spans="1:18" x14ac:dyDescent="0.25">
      <c r="A250" s="378"/>
      <c r="B250" s="378"/>
      <c r="C250" s="54" t="str">
        <f>IF(ISTEXT('Organizational Unit Summary'!$B$48),'Organizational Unit Summary'!$B$48,"")</f>
        <v>P-9</v>
      </c>
      <c r="D250" s="51" t="str">
        <f>IF('Organizational Unit Summary'!$B$24="Benchmark or Sustainment",IF(E250="OoS","OoS",IF(E250=1,"DM",IF(E250=2,"PM",IF(E250=3,"LM",IF(E250=4,"FM"))))),IF(E250="OoS","OoS",IF(E250&lt;=2,"H",IF(E250=3,"M",IF(E250=4,"L")))))</f>
        <v>DM</v>
      </c>
      <c r="E250" s="58">
        <f>IF(OR(Processes!$C$66=TRUE,Processes!L$66=TRUE),IF(AND(G250=1,H250=1,NOT(ISTEXT(J250))),4,IF(AND(G250=1,H250=1,ISTEXT(J250)),3,IF(AND(OR(G250=1,H250=1),ISTEXT(J250)),2,1))),"OoS")</f>
        <v>1</v>
      </c>
      <c r="F250" s="57"/>
      <c r="G250" s="59"/>
      <c r="H250" s="59"/>
      <c r="I250" s="59"/>
      <c r="J250" s="59"/>
      <c r="K250" s="59"/>
      <c r="L250" s="59"/>
      <c r="M250" s="59"/>
      <c r="N250" s="59"/>
      <c r="O250" s="59"/>
      <c r="P250" s="370"/>
      <c r="Q250" s="59"/>
      <c r="R250" s="380"/>
    </row>
    <row r="251" spans="1:18" x14ac:dyDescent="0.25">
      <c r="A251" s="378"/>
      <c r="B251" s="378"/>
      <c r="C251" s="54" t="str">
        <f>IF(ISTEXT('Organizational Unit Summary'!$B$49),'Organizational Unit Summary'!$B$49,"")</f>
        <v>P-10</v>
      </c>
      <c r="D251" s="51" t="str">
        <f>IF('Organizational Unit Summary'!$B$24="Benchmark or Sustainment",IF(E251="OoS","OoS",IF(E251=1,"DM",IF(E251=2,"PM",IF(E251=3,"LM",IF(E251=4,"FM"))))),IF(E251="OoS","OoS",IF(E251&lt;=2,"H",IF(E251=3,"M",IF(E251=4,"L")))))</f>
        <v>DM</v>
      </c>
      <c r="E251" s="58">
        <f>IF(OR(Processes!$C$66=TRUE,Processes!M$66=TRUE),IF(AND(G251=1,H251=1,NOT(ISTEXT(J251))),4,IF(AND(G251=1,H251=1,ISTEXT(J251)),3,IF(AND(OR(G251=1,H251=1),ISTEXT(J251)),2,1))),"OoS")</f>
        <v>1</v>
      </c>
      <c r="F251" s="57"/>
      <c r="G251" s="59"/>
      <c r="H251" s="59"/>
      <c r="I251" s="59"/>
      <c r="J251" s="59"/>
      <c r="K251" s="59"/>
      <c r="L251" s="59"/>
      <c r="M251" s="59"/>
      <c r="N251" s="59"/>
      <c r="O251" s="59"/>
      <c r="P251" s="370"/>
      <c r="Q251" s="59"/>
      <c r="R251" s="380"/>
    </row>
    <row r="252" spans="1:18" x14ac:dyDescent="0.25">
      <c r="A252" s="378"/>
      <c r="B252" s="378"/>
      <c r="C252" s="54" t="str">
        <f>IF(ISTEXT('Organizational Unit Summary'!$B$50),'Organizational Unit Summary'!$B$50,"")</f>
        <v>P-11</v>
      </c>
      <c r="D252" s="51" t="str">
        <f>IF('Organizational Unit Summary'!$B$24="Benchmark or Sustainment",IF(E252="OoS","OoS",IF(E252=1,"DM",IF(E252=2,"PM",IF(E252=3,"LM",IF(E252=4,"FM"))))),IF(E252="OoS","OoS",IF(E252&lt;=2,"H",IF(E252=3,"M",IF(E252=4,"L")))))</f>
        <v>DM</v>
      </c>
      <c r="E252" s="58">
        <f>IF(OR(Processes!$C$66=TRUE,Processes!N$66=TRUE),IF(AND(G252=1,H252=1,NOT(ISTEXT(J252))),4,IF(AND(G252=1,H252=1,ISTEXT(J252)),3,IF(AND(OR(G252=1,H252=1),ISTEXT(J252)),2,1))),"OoS")</f>
        <v>1</v>
      </c>
      <c r="F252" s="57"/>
      <c r="G252" s="59"/>
      <c r="H252" s="59"/>
      <c r="I252" s="59"/>
      <c r="J252" s="59"/>
      <c r="K252" s="59"/>
      <c r="L252" s="59"/>
      <c r="M252" s="59"/>
      <c r="N252" s="59"/>
      <c r="O252" s="59"/>
      <c r="P252" s="370"/>
      <c r="Q252" s="59"/>
      <c r="R252" s="380"/>
    </row>
    <row r="253" spans="1:18" x14ac:dyDescent="0.25">
      <c r="A253" s="378"/>
      <c r="B253" s="378"/>
      <c r="C253" s="54" t="str">
        <f>IF(ISTEXT('Organizational Unit Summary'!$B$51),'Organizational Unit Summary'!$B$51,"")</f>
        <v>P-12</v>
      </c>
      <c r="D253" s="51" t="str">
        <f>IF('Organizational Unit Summary'!$B$24="Benchmark or Sustainment",IF(E253="OoS","OoS",IF(E253=1,"DM",IF(E253=2,"PM",IF(E253=3,"LM",IF(E253=4,"FM"))))),IF(E253="OoS","OoS",IF(E253&lt;=2,"H",IF(E253=3,"M",IF(E253=4,"L")))))</f>
        <v>DM</v>
      </c>
      <c r="E253" s="58">
        <f>IF(OR(Processes!$C$66=TRUE,Processes!O$66=TRUE),IF(AND(G253=1,H253=1,NOT(ISTEXT(J253))),4,IF(AND(G253=1,H253=1,ISTEXT(J253)),3,IF(AND(OR(G253=1,H253=1),ISTEXT(J253)),2,1))),"OoS")</f>
        <v>1</v>
      </c>
      <c r="F253" s="57"/>
      <c r="G253" s="59"/>
      <c r="H253" s="59"/>
      <c r="I253" s="59"/>
      <c r="J253" s="59"/>
      <c r="K253" s="59"/>
      <c r="L253" s="59"/>
      <c r="M253" s="59"/>
      <c r="N253" s="59"/>
      <c r="O253" s="59"/>
      <c r="P253" s="370"/>
      <c r="Q253" s="59"/>
      <c r="R253" s="380"/>
    </row>
    <row r="254" spans="1:18" x14ac:dyDescent="0.25">
      <c r="A254" s="378"/>
      <c r="B254" s="378"/>
      <c r="C254" s="54" t="str">
        <f>IF(ISTEXT('Organizational Unit Summary'!$B$52),'Organizational Unit Summary'!$B$52,"")</f>
        <v>P-13</v>
      </c>
      <c r="D254" s="51" t="str">
        <f>IF('Organizational Unit Summary'!$B$24="Benchmark or Sustainment",IF(E254="OoS","OoS",IF(E254=1,"DM",IF(E254=2,"PM",IF(E254=3,"LM",IF(E254=4,"FM"))))),IF(E254="OoS","OoS",IF(E254&lt;=2,"H",IF(E254=3,"M",IF(E254=4,"L")))))</f>
        <v>DM</v>
      </c>
      <c r="E254" s="58">
        <f>IF(OR(Processes!$C$66=TRUE,Processes!P$66=TRUE),IF(AND(G254=1,H254=1,NOT(ISTEXT(J254))),4,IF(AND(G254=1,H254=1,ISTEXT(J254)),3,IF(AND(OR(G254=1,H254=1),ISTEXT(J254)),2,1))),"OoS")</f>
        <v>1</v>
      </c>
      <c r="F254" s="57"/>
      <c r="G254" s="59"/>
      <c r="H254" s="59"/>
      <c r="I254" s="59"/>
      <c r="J254" s="59"/>
      <c r="K254" s="59"/>
      <c r="L254" s="59"/>
      <c r="M254" s="59"/>
      <c r="N254" s="59"/>
      <c r="O254" s="59"/>
      <c r="P254" s="370"/>
      <c r="Q254" s="59"/>
      <c r="R254" s="380"/>
    </row>
    <row r="255" spans="1:18" x14ac:dyDescent="0.25">
      <c r="A255" s="378"/>
      <c r="B255" s="378"/>
      <c r="C255" s="54" t="str">
        <f>IF(ISTEXT('Organizational Unit Summary'!$B$53),'Organizational Unit Summary'!$B$53,"")</f>
        <v>P-14</v>
      </c>
      <c r="D255" s="51" t="str">
        <f>IF('Organizational Unit Summary'!$B$24="Benchmark or Sustainment",IF(E255="OoS","OoS",IF(E255=1,"DM",IF(E255=2,"PM",IF(E255=3,"LM",IF(E255=4,"FM"))))),IF(E255="OoS","OoS",IF(E255&lt;=2,"H",IF(E255=3,"M",IF(E255=4,"L")))))</f>
        <v>DM</v>
      </c>
      <c r="E255" s="58">
        <f>IF(OR(Processes!$C$66=TRUE,Processes!Q$66=TRUE),IF(AND(G255=1,H255=1,NOT(ISTEXT(J255))),4,IF(AND(G255=1,H255=1,ISTEXT(J255)),3,IF(AND(OR(G255=1,H255=1),ISTEXT(J255)),2,1))),"OoS")</f>
        <v>1</v>
      </c>
      <c r="F255" s="57"/>
      <c r="G255" s="59"/>
      <c r="H255" s="59"/>
      <c r="I255" s="59"/>
      <c r="J255" s="59"/>
      <c r="K255" s="59"/>
      <c r="L255" s="59"/>
      <c r="M255" s="59"/>
      <c r="N255" s="59"/>
      <c r="O255" s="59"/>
      <c r="P255" s="370"/>
      <c r="Q255" s="59"/>
      <c r="R255" s="380"/>
    </row>
    <row r="256" spans="1:18" x14ac:dyDescent="0.25">
      <c r="A256" s="378"/>
      <c r="B256" s="378"/>
      <c r="C256" s="54" t="str">
        <f>IF(ISTEXT('Organizational Unit Summary'!$B$54),'Organizational Unit Summary'!$B$54,"")</f>
        <v>P-15</v>
      </c>
      <c r="D256" s="51" t="str">
        <f>IF('Organizational Unit Summary'!$B$24="Benchmark or Sustainment",IF(E256="OoS","OoS",IF(E256=1,"DM",IF(E256=2,"PM",IF(E256=3,"LM",IF(E256=4,"FM"))))),IF(E256="OoS","OoS",IF(E256&lt;=2,"H",IF(E256=3,"M",IF(E256=4,"L")))))</f>
        <v>DM</v>
      </c>
      <c r="E256" s="58">
        <f>IF(OR(Processes!$C$66=TRUE,Processes!R$66=TRUE),IF(AND(G256=1,H256=1,NOT(ISTEXT(J256))),4,IF(AND(G256=1,H256=1,ISTEXT(J256)),3,IF(AND(OR(G256=1,H256=1),ISTEXT(J256)),2,1))),"OoS")</f>
        <v>1</v>
      </c>
      <c r="F256" s="57"/>
      <c r="G256" s="59"/>
      <c r="H256" s="59"/>
      <c r="I256" s="59"/>
      <c r="J256" s="59"/>
      <c r="K256" s="59"/>
      <c r="L256" s="59"/>
      <c r="M256" s="59"/>
      <c r="N256" s="59"/>
      <c r="O256" s="59"/>
      <c r="P256" s="370"/>
      <c r="Q256" s="59"/>
      <c r="R256" s="380"/>
    </row>
    <row r="257" spans="1:18" x14ac:dyDescent="0.25">
      <c r="A257" s="378"/>
      <c r="B257" s="378"/>
      <c r="C257" s="54" t="str">
        <f>IF(ISTEXT('Organizational Unit Summary'!$B$55),'Organizational Unit Summary'!$B$55,"")</f>
        <v>P-16</v>
      </c>
      <c r="D257" s="51" t="str">
        <f>IF('Organizational Unit Summary'!$B$24="Benchmark or Sustainment",IF(E257="OoS","OoS",IF(E257=1,"DM",IF(E257=2,"PM",IF(E257=3,"LM",IF(E257=4,"FM"))))),IF(E257="OoS","OoS",IF(E257&lt;=2,"H",IF(E257=3,"M",IF(E257=4,"L")))))</f>
        <v>DM</v>
      </c>
      <c r="E257" s="58">
        <f>IF(OR(Processes!$C$66=TRUE,Processes!S$66=TRUE),IF(AND(G257=1,H257=1,NOT(ISTEXT(J257))),4,IF(AND(G257=1,H257=1,ISTEXT(J257)),3,IF(AND(OR(G257=1,H257=1),ISTEXT(J257)),2,1))),"OoS")</f>
        <v>1</v>
      </c>
      <c r="F257" s="57"/>
      <c r="G257" s="59"/>
      <c r="H257" s="59"/>
      <c r="I257" s="59"/>
      <c r="J257" s="59"/>
      <c r="K257" s="59"/>
      <c r="L257" s="59"/>
      <c r="M257" s="59"/>
      <c r="N257" s="59"/>
      <c r="O257" s="59"/>
      <c r="P257" s="370"/>
      <c r="Q257" s="59"/>
      <c r="R257" s="380"/>
    </row>
    <row r="258" spans="1:18" x14ac:dyDescent="0.25">
      <c r="A258" s="378"/>
      <c r="B258" s="378"/>
      <c r="C258" s="54" t="str">
        <f>IF(ISTEXT('Organizational Unit Summary'!$B$56),'Organizational Unit Summary'!$B$56,"")</f>
        <v>P-17</v>
      </c>
      <c r="D258" s="51" t="str">
        <f>IF('Organizational Unit Summary'!$B$24="Benchmark or Sustainment",IF(E258="OoS","OoS",IF(E258=1,"DM",IF(E258=2,"PM",IF(E258=3,"LM",IF(E258=4,"FM"))))),IF(E258="OoS","OoS",IF(E258&lt;=2,"H",IF(E258=3,"M",IF(E258=4,"L")))))</f>
        <v>DM</v>
      </c>
      <c r="E258" s="58">
        <f>IF(OR(Processes!$C$66=TRUE,Processes!T$66=TRUE),IF(AND(G258=1,H258=1,NOT(ISTEXT(J258))),4,IF(AND(G258=1,H258=1,ISTEXT(J258)),3,IF(AND(OR(G258=1,H258=1),ISTEXT(J258)),2,1))),"OoS")</f>
        <v>1</v>
      </c>
      <c r="F258" s="57"/>
      <c r="G258" s="59"/>
      <c r="H258" s="59"/>
      <c r="I258" s="59"/>
      <c r="J258" s="59"/>
      <c r="K258" s="59"/>
      <c r="L258" s="59"/>
      <c r="M258" s="59"/>
      <c r="N258" s="59"/>
      <c r="O258" s="59"/>
      <c r="P258" s="370"/>
      <c r="Q258" s="59"/>
      <c r="R258" s="380"/>
    </row>
    <row r="259" spans="1:18" x14ac:dyDescent="0.25">
      <c r="A259" s="378"/>
      <c r="B259" s="378"/>
      <c r="C259" s="54" t="str">
        <f>IF(ISTEXT('Organizational Unit Summary'!$B$57),'Organizational Unit Summary'!$B$57,"")</f>
        <v>P-18</v>
      </c>
      <c r="D259" s="51" t="str">
        <f>IF('Organizational Unit Summary'!$B$24="Benchmark or Sustainment",IF(E259="OoS","OoS",IF(E259=1,"DM",IF(E259=2,"PM",IF(E259=3,"LM",IF(E259=4,"FM"))))),IF(E259="OoS","OoS",IF(E259&lt;=2,"H",IF(E259=3,"M",IF(E259=4,"L")))))</f>
        <v>DM</v>
      </c>
      <c r="E259" s="58">
        <f>IF(OR(Processes!$C$66=TRUE,Processes!U$66=TRUE),IF(AND(G259=1,H259=1,NOT(ISTEXT(J259))),4,IF(AND(G259=1,H259=1,ISTEXT(J259)),3,IF(AND(OR(G259=1,H259=1),ISTEXT(J259)),2,1))),"OoS")</f>
        <v>1</v>
      </c>
      <c r="F259" s="57"/>
      <c r="G259" s="59"/>
      <c r="H259" s="59"/>
      <c r="I259" s="59"/>
      <c r="J259" s="59"/>
      <c r="K259" s="59"/>
      <c r="L259" s="59"/>
      <c r="M259" s="59"/>
      <c r="N259" s="59"/>
      <c r="O259" s="59"/>
      <c r="P259" s="370"/>
      <c r="Q259" s="59"/>
      <c r="R259" s="380"/>
    </row>
    <row r="260" spans="1:18" x14ac:dyDescent="0.25">
      <c r="A260" s="378"/>
      <c r="B260" s="378"/>
      <c r="C260" s="54" t="str">
        <f>IF(ISTEXT('Organizational Unit Summary'!$B$58),'Organizational Unit Summary'!$B$58,"")</f>
        <v>P-19</v>
      </c>
      <c r="D260" s="51" t="str">
        <f>IF('Organizational Unit Summary'!$B$24="Benchmark or Sustainment",IF(E260="OoS","OoS",IF(E260=1,"DM",IF(E260=2,"PM",IF(E260=3,"LM",IF(E260=4,"FM"))))),IF(E260="OoS","OoS",IF(E260&lt;=2,"H",IF(E260=3,"M",IF(E260=4,"L")))))</f>
        <v>DM</v>
      </c>
      <c r="E260" s="58">
        <f>IF(OR(Processes!$C$66=TRUE,Processes!V$66=TRUE),IF(AND(G260=1,H260=1,NOT(ISTEXT(J260))),4,IF(AND(G260=1,H260=1,ISTEXT(J260)),3,IF(AND(OR(G260=1,H260=1),ISTEXT(J260)),2,1))),"OoS")</f>
        <v>1</v>
      </c>
      <c r="F260" s="57"/>
      <c r="G260" s="59"/>
      <c r="H260" s="59"/>
      <c r="I260" s="59"/>
      <c r="J260" s="59"/>
      <c r="K260" s="59"/>
      <c r="L260" s="59"/>
      <c r="M260" s="59"/>
      <c r="N260" s="59"/>
      <c r="O260" s="59"/>
      <c r="P260" s="370"/>
      <c r="Q260" s="59"/>
      <c r="R260" s="380"/>
    </row>
    <row r="261" spans="1:18" ht="13.5" thickBot="1" x14ac:dyDescent="0.3">
      <c r="A261" s="378"/>
      <c r="B261" s="378"/>
      <c r="C261" s="54" t="str">
        <f>IF(ISTEXT('Organizational Unit Summary'!$B$59),'Organizational Unit Summary'!$B$59,"")</f>
        <v>P-20</v>
      </c>
      <c r="D261" s="51" t="str">
        <f>IF('Organizational Unit Summary'!$B$24="Benchmark or Sustainment",IF(E261="OoS","OoS",IF(E261=1,"DM",IF(E261=2,"PM",IF(E261=3,"LM",IF(E261=4,"FM"))))),IF(E261="OoS","OoS",IF(E261&lt;=2,"H",IF(E261=3,"M",IF(E261=4,"L")))))</f>
        <v>DM</v>
      </c>
      <c r="E261" s="58">
        <f>IF(OR(Processes!$C$66=TRUE,Processes!W$66=TRUE),IF(AND(G261=1,H261=1,NOT(ISTEXT(J261))),4,IF(AND(G261=1,H261=1,ISTEXT(J261)),3,IF(AND(OR(G261=1,H261=1),ISTEXT(J261)),2,1))),"OoS")</f>
        <v>1</v>
      </c>
      <c r="F261" s="57"/>
      <c r="G261" s="59"/>
      <c r="H261" s="59"/>
      <c r="I261" s="59"/>
      <c r="J261" s="59"/>
      <c r="K261" s="59"/>
      <c r="L261" s="59"/>
      <c r="M261" s="59"/>
      <c r="N261" s="59"/>
      <c r="O261" s="59"/>
      <c r="P261" s="371"/>
      <c r="Q261" s="59"/>
      <c r="R261" s="380"/>
    </row>
    <row r="262" spans="1:18" x14ac:dyDescent="0.25">
      <c r="A262" s="378"/>
      <c r="B262" s="378" t="str">
        <f>IF(ISTEXT(Processes!$B$16),Processes!$B$16,"")</f>
        <v>Process 14</v>
      </c>
      <c r="C262" s="54" t="str">
        <f>IF(ISTEXT('Organizational Unit Summary'!$B$40),'Organizational Unit Summary'!$B$40,"")</f>
        <v>P-1</v>
      </c>
      <c r="D262" s="51" t="str">
        <f>IF('Organizational Unit Summary'!$B$24="Benchmark or Sustainment",IF(E262="OoS","OoS",IF(E262=1,"DM",IF(E262=2,"PM",IF(E262=3,"LM",IF(E262=4,"FM"))))),IF(E262="OoS","OoS",IF(E262&lt;=2,"H",IF(E262=3,"M",IF(E262=4,"L")))))</f>
        <v>DM</v>
      </c>
      <c r="E262" s="58">
        <f>IF(OR(Processes!$C$67=TRUE,Processes!D$67=TRUE),IF(AND(G262=1,H262=1,NOT(ISTEXT(J262))),4,IF(AND(G262=1,H262=1,ISTEXT(J262)),3,IF(AND(OR(G262=1,H262=1),ISTEXT(J262)),2,1))),"OoS")</f>
        <v>1</v>
      </c>
      <c r="F262" s="57"/>
      <c r="G262" s="59"/>
      <c r="H262" s="59"/>
      <c r="I262" s="59"/>
      <c r="J262" s="59"/>
      <c r="K262" s="59"/>
      <c r="L262" s="59"/>
      <c r="M262" s="59"/>
      <c r="N262" s="59"/>
      <c r="O262" s="59"/>
      <c r="P262" s="369"/>
      <c r="Q262" s="59"/>
      <c r="R262" s="380"/>
    </row>
    <row r="263" spans="1:18" x14ac:dyDescent="0.25">
      <c r="A263" s="378"/>
      <c r="B263" s="378"/>
      <c r="C263" s="54" t="str">
        <f>IF(ISTEXT('Organizational Unit Summary'!$B$41),'Organizational Unit Summary'!$B$41,"")</f>
        <v>P-2</v>
      </c>
      <c r="D263" s="51" t="str">
        <f>IF('Organizational Unit Summary'!$B$24="Benchmark or Sustainment",IF(E263="OoS","OoS",IF(E263=1,"DM",IF(E263=2,"PM",IF(E263=3,"LM",IF(E263=4,"FM"))))),IF(E263="OoS","OoS",IF(E263&lt;=2,"H",IF(E263=3,"M",IF(E263=4,"L")))))</f>
        <v>DM</v>
      </c>
      <c r="E263" s="58">
        <f>IF(OR(Processes!$C$67=TRUE,Processes!E$67=TRUE),IF(AND(G263=1,H263=1,NOT(ISTEXT(J263))),4,IF(AND(G263=1,H263=1,ISTEXT(J263)),3,IF(AND(OR(G263=1,H263=1),ISTEXT(J263)),2,1))),"OoS")</f>
        <v>1</v>
      </c>
      <c r="F263" s="57"/>
      <c r="G263" s="59"/>
      <c r="H263" s="59"/>
      <c r="I263" s="59"/>
      <c r="J263" s="59"/>
      <c r="K263" s="59"/>
      <c r="L263" s="59"/>
      <c r="M263" s="59"/>
      <c r="N263" s="59"/>
      <c r="O263" s="59"/>
      <c r="P263" s="370"/>
      <c r="Q263" s="59"/>
      <c r="R263" s="380"/>
    </row>
    <row r="264" spans="1:18" x14ac:dyDescent="0.25">
      <c r="A264" s="378"/>
      <c r="B264" s="378"/>
      <c r="C264" s="54" t="str">
        <f>IF(ISTEXT('Organizational Unit Summary'!$B$42),'Organizational Unit Summary'!$B$42,"")</f>
        <v>P-3</v>
      </c>
      <c r="D264" s="51" t="str">
        <f>IF('Organizational Unit Summary'!$B$24="Benchmark or Sustainment",IF(E264="OoS","OoS",IF(E264=1,"DM",IF(E264=2,"PM",IF(E264=3,"LM",IF(E264=4,"FM"))))),IF(E264="OoS","OoS",IF(E264&lt;=2,"H",IF(E264=3,"M",IF(E264=4,"L")))))</f>
        <v>DM</v>
      </c>
      <c r="E264" s="58">
        <f>IF(OR(Processes!$C$67=TRUE,Processes!F$67=TRUE),IF(AND(G264=1,H264=1,NOT(ISTEXT(J264))),4,IF(AND(G264=1,H264=1,ISTEXT(J264)),3,IF(AND(OR(G264=1,H264=1),ISTEXT(J264)),2,1))),"OoS")</f>
        <v>1</v>
      </c>
      <c r="F264" s="57"/>
      <c r="G264" s="59"/>
      <c r="H264" s="59"/>
      <c r="I264" s="59"/>
      <c r="J264" s="59"/>
      <c r="K264" s="59"/>
      <c r="L264" s="59"/>
      <c r="M264" s="59"/>
      <c r="N264" s="59"/>
      <c r="O264" s="59"/>
      <c r="P264" s="370"/>
      <c r="Q264" s="59"/>
      <c r="R264" s="380"/>
    </row>
    <row r="265" spans="1:18" x14ac:dyDescent="0.25">
      <c r="A265" s="378"/>
      <c r="B265" s="378"/>
      <c r="C265" s="54" t="str">
        <f>IF(ISTEXT('Organizational Unit Summary'!$B$43),'Organizational Unit Summary'!$B$43,"")</f>
        <v>P-4</v>
      </c>
      <c r="D265" s="51" t="str">
        <f>IF('Organizational Unit Summary'!$B$24="Benchmark or Sustainment",IF(E265="OoS","OoS",IF(E265=1,"DM",IF(E265=2,"PM",IF(E265=3,"LM",IF(E265=4,"FM"))))),IF(E265="OoS","OoS",IF(E265&lt;=2,"H",IF(E265=3,"M",IF(E265=4,"L")))))</f>
        <v>DM</v>
      </c>
      <c r="E265" s="58">
        <f>IF(OR(Processes!$C$67=TRUE,Processes!G$67=TRUE),IF(AND(G265=1,H265=1,NOT(ISTEXT(J265))),4,IF(AND(G265=1,H265=1,ISTEXT(J265)),3,IF(AND(OR(G265=1,H265=1),ISTEXT(J265)),2,1))),"OoS")</f>
        <v>1</v>
      </c>
      <c r="F265" s="57"/>
      <c r="G265" s="59"/>
      <c r="H265" s="59"/>
      <c r="I265" s="59"/>
      <c r="J265" s="59"/>
      <c r="K265" s="59"/>
      <c r="L265" s="59"/>
      <c r="M265" s="59"/>
      <c r="N265" s="59"/>
      <c r="O265" s="59"/>
      <c r="P265" s="370"/>
      <c r="Q265" s="59"/>
      <c r="R265" s="380"/>
    </row>
    <row r="266" spans="1:18" x14ac:dyDescent="0.25">
      <c r="A266" s="378"/>
      <c r="B266" s="378"/>
      <c r="C266" s="54" t="str">
        <f>IF(ISTEXT('Organizational Unit Summary'!$B$44),'Organizational Unit Summary'!$B$44,"")</f>
        <v>P-5</v>
      </c>
      <c r="D266" s="51" t="str">
        <f>IF('Organizational Unit Summary'!$B$24="Benchmark or Sustainment",IF(E266="OoS","OoS",IF(E266=1,"DM",IF(E266=2,"PM",IF(E266=3,"LM",IF(E266=4,"FM"))))),IF(E266="OoS","OoS",IF(E266&lt;=2,"H",IF(E266=3,"M",IF(E266=4,"L")))))</f>
        <v>DM</v>
      </c>
      <c r="E266" s="58">
        <f>IF(OR(Processes!$C$67=TRUE,Processes!H$67=TRUE),IF(AND(G266=1,H266=1,NOT(ISTEXT(J266))),4,IF(AND(G266=1,H266=1,ISTEXT(J266)),3,IF(AND(OR(G266=1,H266=1),ISTEXT(J266)),2,1))),"OoS")</f>
        <v>1</v>
      </c>
      <c r="F266" s="57"/>
      <c r="G266" s="59"/>
      <c r="H266" s="59"/>
      <c r="I266" s="59"/>
      <c r="J266" s="59"/>
      <c r="K266" s="59"/>
      <c r="L266" s="59"/>
      <c r="M266" s="59"/>
      <c r="N266" s="59"/>
      <c r="O266" s="59"/>
      <c r="P266" s="370"/>
      <c r="Q266" s="59"/>
      <c r="R266" s="380"/>
    </row>
    <row r="267" spans="1:18" x14ac:dyDescent="0.25">
      <c r="A267" s="378"/>
      <c r="B267" s="378"/>
      <c r="C267" s="54" t="str">
        <f>IF(ISTEXT('Organizational Unit Summary'!$B$45),'Organizational Unit Summary'!$B$45,"")</f>
        <v>P-6</v>
      </c>
      <c r="D267" s="51" t="str">
        <f>IF('Organizational Unit Summary'!$B$24="Benchmark or Sustainment",IF(E267="OoS","OoS",IF(E267=1,"DM",IF(E267=2,"PM",IF(E267=3,"LM",IF(E267=4,"FM"))))),IF(E267="OoS","OoS",IF(E267&lt;=2,"H",IF(E267=3,"M",IF(E267=4,"L")))))</f>
        <v>DM</v>
      </c>
      <c r="E267" s="58">
        <f>IF(OR(Processes!$C$67=TRUE,Processes!I$67=TRUE),IF(AND(G267=1,H267=1,NOT(ISTEXT(J267))),4,IF(AND(G267=1,H267=1,ISTEXT(J267)),3,IF(AND(OR(G267=1,H267=1),ISTEXT(J267)),2,1))),"OoS")</f>
        <v>1</v>
      </c>
      <c r="F267" s="57"/>
      <c r="G267" s="59"/>
      <c r="H267" s="59"/>
      <c r="I267" s="59"/>
      <c r="J267" s="59"/>
      <c r="K267" s="59"/>
      <c r="L267" s="59"/>
      <c r="M267" s="59"/>
      <c r="N267" s="59"/>
      <c r="O267" s="59"/>
      <c r="P267" s="370"/>
      <c r="Q267" s="59"/>
      <c r="R267" s="380"/>
    </row>
    <row r="268" spans="1:18" x14ac:dyDescent="0.25">
      <c r="A268" s="378"/>
      <c r="B268" s="378"/>
      <c r="C268" s="54" t="str">
        <f>IF(ISTEXT('Organizational Unit Summary'!$B$46),'Organizational Unit Summary'!$B$46,"")</f>
        <v>P-7</v>
      </c>
      <c r="D268" s="51" t="str">
        <f>IF('Organizational Unit Summary'!$B$24="Benchmark or Sustainment",IF(E268="OoS","OoS",IF(E268=1,"DM",IF(E268=2,"PM",IF(E268=3,"LM",IF(E268=4,"FM"))))),IF(E268="OoS","OoS",IF(E268&lt;=2,"H",IF(E268=3,"M",IF(E268=4,"L")))))</f>
        <v>DM</v>
      </c>
      <c r="E268" s="58">
        <f>IF(OR(Processes!$C$67=TRUE,Processes!J$67=TRUE),IF(AND(G268=1,H268=1,NOT(ISTEXT(J268))),4,IF(AND(G268=1,H268=1,ISTEXT(J268)),3,IF(AND(OR(G268=1,H268=1),ISTEXT(J268)),2,1))),"OoS")</f>
        <v>1</v>
      </c>
      <c r="F268" s="57"/>
      <c r="G268" s="59"/>
      <c r="H268" s="59"/>
      <c r="I268" s="59"/>
      <c r="J268" s="59"/>
      <c r="K268" s="59"/>
      <c r="L268" s="59"/>
      <c r="M268" s="59"/>
      <c r="N268" s="59"/>
      <c r="O268" s="59"/>
      <c r="P268" s="370"/>
      <c r="Q268" s="59"/>
      <c r="R268" s="380"/>
    </row>
    <row r="269" spans="1:18" x14ac:dyDescent="0.25">
      <c r="A269" s="378"/>
      <c r="B269" s="378"/>
      <c r="C269" s="54" t="str">
        <f>IF(ISTEXT('Organizational Unit Summary'!$B$47),'Organizational Unit Summary'!$B$47,"")</f>
        <v>P-8</v>
      </c>
      <c r="D269" s="51" t="str">
        <f>IF('Organizational Unit Summary'!$B$24="Benchmark or Sustainment",IF(E269="OoS","OoS",IF(E269=1,"DM",IF(E269=2,"PM",IF(E269=3,"LM",IF(E269=4,"FM"))))),IF(E269="OoS","OoS",IF(E269&lt;=2,"H",IF(E269=3,"M",IF(E269=4,"L")))))</f>
        <v>DM</v>
      </c>
      <c r="E269" s="58">
        <f>IF(OR(Processes!$C$67=TRUE,Processes!K$67=TRUE),IF(AND(G269=1,H269=1,NOT(ISTEXT(J269))),4,IF(AND(G269=1,H269=1,ISTEXT(J269)),3,IF(AND(OR(G269=1,H269=1),ISTEXT(J269)),2,1))),"OoS")</f>
        <v>1</v>
      </c>
      <c r="F269" s="57"/>
      <c r="G269" s="59"/>
      <c r="H269" s="59"/>
      <c r="I269" s="59"/>
      <c r="J269" s="59"/>
      <c r="K269" s="59"/>
      <c r="L269" s="59"/>
      <c r="M269" s="59"/>
      <c r="N269" s="59"/>
      <c r="O269" s="59"/>
      <c r="P269" s="370"/>
      <c r="Q269" s="59"/>
      <c r="R269" s="380"/>
    </row>
    <row r="270" spans="1:18" x14ac:dyDescent="0.25">
      <c r="A270" s="378"/>
      <c r="B270" s="378"/>
      <c r="C270" s="54" t="str">
        <f>IF(ISTEXT('Organizational Unit Summary'!$B$48),'Organizational Unit Summary'!$B$48,"")</f>
        <v>P-9</v>
      </c>
      <c r="D270" s="51" t="str">
        <f>IF('Organizational Unit Summary'!$B$24="Benchmark or Sustainment",IF(E270="OoS","OoS",IF(E270=1,"DM",IF(E270=2,"PM",IF(E270=3,"LM",IF(E270=4,"FM"))))),IF(E270="OoS","OoS",IF(E270&lt;=2,"H",IF(E270=3,"M",IF(E270=4,"L")))))</f>
        <v>DM</v>
      </c>
      <c r="E270" s="58">
        <f>IF(OR(Processes!$C$67=TRUE,Processes!L$67=TRUE),IF(AND(G270=1,H270=1,NOT(ISTEXT(J270))),4,IF(AND(G270=1,H270=1,ISTEXT(J270)),3,IF(AND(OR(G270=1,H270=1),ISTEXT(J270)),2,1))),"OoS")</f>
        <v>1</v>
      </c>
      <c r="F270" s="57"/>
      <c r="G270" s="59"/>
      <c r="H270" s="59"/>
      <c r="I270" s="59"/>
      <c r="J270" s="59"/>
      <c r="K270" s="59"/>
      <c r="L270" s="59"/>
      <c r="M270" s="59"/>
      <c r="N270" s="59"/>
      <c r="O270" s="59"/>
      <c r="P270" s="370"/>
      <c r="Q270" s="59"/>
      <c r="R270" s="380"/>
    </row>
    <row r="271" spans="1:18" x14ac:dyDescent="0.25">
      <c r="A271" s="378"/>
      <c r="B271" s="378"/>
      <c r="C271" s="54" t="str">
        <f>IF(ISTEXT('Organizational Unit Summary'!$B$49),'Organizational Unit Summary'!$B$49,"")</f>
        <v>P-10</v>
      </c>
      <c r="D271" s="51" t="str">
        <f>IF('Organizational Unit Summary'!$B$24="Benchmark or Sustainment",IF(E271="OoS","OoS",IF(E271=1,"DM",IF(E271=2,"PM",IF(E271=3,"LM",IF(E271=4,"FM"))))),IF(E271="OoS","OoS",IF(E271&lt;=2,"H",IF(E271=3,"M",IF(E271=4,"L")))))</f>
        <v>DM</v>
      </c>
      <c r="E271" s="58">
        <f>IF(OR(Processes!$C$67=TRUE,Processes!M$67=TRUE),IF(AND(G271=1,H271=1,NOT(ISTEXT(J271))),4,IF(AND(G271=1,H271=1,ISTEXT(J271)),3,IF(AND(OR(G271=1,H271=1),ISTEXT(J271)),2,1))),"OoS")</f>
        <v>1</v>
      </c>
      <c r="F271" s="57"/>
      <c r="G271" s="59"/>
      <c r="H271" s="59"/>
      <c r="I271" s="59"/>
      <c r="J271" s="59"/>
      <c r="K271" s="59"/>
      <c r="L271" s="59"/>
      <c r="M271" s="59"/>
      <c r="N271" s="59"/>
      <c r="O271" s="59"/>
      <c r="P271" s="370"/>
      <c r="Q271" s="59"/>
      <c r="R271" s="380"/>
    </row>
    <row r="272" spans="1:18" x14ac:dyDescent="0.25">
      <c r="A272" s="378"/>
      <c r="B272" s="378"/>
      <c r="C272" s="54" t="str">
        <f>IF(ISTEXT('Organizational Unit Summary'!$B$50),'Organizational Unit Summary'!$B$50,"")</f>
        <v>P-11</v>
      </c>
      <c r="D272" s="51" t="str">
        <f>IF('Organizational Unit Summary'!$B$24="Benchmark or Sustainment",IF(E272="OoS","OoS",IF(E272=1,"DM",IF(E272=2,"PM",IF(E272=3,"LM",IF(E272=4,"FM"))))),IF(E272="OoS","OoS",IF(E272&lt;=2,"H",IF(E272=3,"M",IF(E272=4,"L")))))</f>
        <v>DM</v>
      </c>
      <c r="E272" s="58">
        <f>IF(OR(Processes!$C$67=TRUE,Processes!N$67=TRUE),IF(AND(G272=1,H272=1,NOT(ISTEXT(J272))),4,IF(AND(G272=1,H272=1,ISTEXT(J272)),3,IF(AND(OR(G272=1,H272=1),ISTEXT(J272)),2,1))),"OoS")</f>
        <v>1</v>
      </c>
      <c r="F272" s="57"/>
      <c r="G272" s="59"/>
      <c r="H272" s="59"/>
      <c r="I272" s="59"/>
      <c r="J272" s="59"/>
      <c r="K272" s="59"/>
      <c r="L272" s="59"/>
      <c r="M272" s="59"/>
      <c r="N272" s="59"/>
      <c r="O272" s="59"/>
      <c r="P272" s="370"/>
      <c r="Q272" s="59"/>
      <c r="R272" s="380"/>
    </row>
    <row r="273" spans="1:18" x14ac:dyDescent="0.25">
      <c r="A273" s="378"/>
      <c r="B273" s="378"/>
      <c r="C273" s="54" t="str">
        <f>IF(ISTEXT('Organizational Unit Summary'!$B$51),'Organizational Unit Summary'!$B$51,"")</f>
        <v>P-12</v>
      </c>
      <c r="D273" s="51" t="str">
        <f>IF('Organizational Unit Summary'!$B$24="Benchmark or Sustainment",IF(E273="OoS","OoS",IF(E273=1,"DM",IF(E273=2,"PM",IF(E273=3,"LM",IF(E273=4,"FM"))))),IF(E273="OoS","OoS",IF(E273&lt;=2,"H",IF(E273=3,"M",IF(E273=4,"L")))))</f>
        <v>DM</v>
      </c>
      <c r="E273" s="58">
        <f>IF(OR(Processes!$C$67=TRUE,Processes!O$67=TRUE),IF(AND(G273=1,H273=1,NOT(ISTEXT(J273))),4,IF(AND(G273=1,H273=1,ISTEXT(J273)),3,IF(AND(OR(G273=1,H273=1),ISTEXT(J273)),2,1))),"OoS")</f>
        <v>1</v>
      </c>
      <c r="F273" s="57"/>
      <c r="G273" s="59"/>
      <c r="H273" s="59"/>
      <c r="I273" s="59"/>
      <c r="J273" s="59"/>
      <c r="K273" s="59"/>
      <c r="L273" s="59"/>
      <c r="M273" s="59"/>
      <c r="N273" s="59"/>
      <c r="O273" s="59"/>
      <c r="P273" s="370"/>
      <c r="Q273" s="59"/>
      <c r="R273" s="380"/>
    </row>
    <row r="274" spans="1:18" x14ac:dyDescent="0.25">
      <c r="A274" s="378"/>
      <c r="B274" s="378"/>
      <c r="C274" s="54" t="str">
        <f>IF(ISTEXT('Organizational Unit Summary'!$B$52),'Organizational Unit Summary'!$B$52,"")</f>
        <v>P-13</v>
      </c>
      <c r="D274" s="51" t="str">
        <f>IF('Organizational Unit Summary'!$B$24="Benchmark or Sustainment",IF(E274="OoS","OoS",IF(E274=1,"DM",IF(E274=2,"PM",IF(E274=3,"LM",IF(E274=4,"FM"))))),IF(E274="OoS","OoS",IF(E274&lt;=2,"H",IF(E274=3,"M",IF(E274=4,"L")))))</f>
        <v>DM</v>
      </c>
      <c r="E274" s="58">
        <f>IF(OR(Processes!$C$67=TRUE,Processes!P$67=TRUE),IF(AND(G274=1,H274=1,NOT(ISTEXT(J274))),4,IF(AND(G274=1,H274=1,ISTEXT(J274)),3,IF(AND(OR(G274=1,H274=1),ISTEXT(J274)),2,1))),"OoS")</f>
        <v>1</v>
      </c>
      <c r="F274" s="57"/>
      <c r="G274" s="59"/>
      <c r="H274" s="59"/>
      <c r="I274" s="59"/>
      <c r="J274" s="59"/>
      <c r="K274" s="59"/>
      <c r="L274" s="59"/>
      <c r="M274" s="59"/>
      <c r="N274" s="59"/>
      <c r="O274" s="59"/>
      <c r="P274" s="370"/>
      <c r="Q274" s="59"/>
      <c r="R274" s="380"/>
    </row>
    <row r="275" spans="1:18" x14ac:dyDescent="0.25">
      <c r="A275" s="378"/>
      <c r="B275" s="378"/>
      <c r="C275" s="54" t="str">
        <f>IF(ISTEXT('Organizational Unit Summary'!$B$53),'Organizational Unit Summary'!$B$53,"")</f>
        <v>P-14</v>
      </c>
      <c r="D275" s="51" t="str">
        <f>IF('Organizational Unit Summary'!$B$24="Benchmark or Sustainment",IF(E275="OoS","OoS",IF(E275=1,"DM",IF(E275=2,"PM",IF(E275=3,"LM",IF(E275=4,"FM"))))),IF(E275="OoS","OoS",IF(E275&lt;=2,"H",IF(E275=3,"M",IF(E275=4,"L")))))</f>
        <v>DM</v>
      </c>
      <c r="E275" s="58">
        <f>IF(OR(Processes!$C$67=TRUE,Processes!Q$67=TRUE),IF(AND(G275=1,H275=1,NOT(ISTEXT(J275))),4,IF(AND(G275=1,H275=1,ISTEXT(J275)),3,IF(AND(OR(G275=1,H275=1),ISTEXT(J275)),2,1))),"OoS")</f>
        <v>1</v>
      </c>
      <c r="F275" s="57"/>
      <c r="G275" s="59"/>
      <c r="H275" s="59"/>
      <c r="I275" s="59"/>
      <c r="J275" s="59"/>
      <c r="K275" s="59"/>
      <c r="L275" s="59"/>
      <c r="M275" s="59"/>
      <c r="N275" s="59"/>
      <c r="O275" s="59"/>
      <c r="P275" s="370"/>
      <c r="Q275" s="59"/>
      <c r="R275" s="380"/>
    </row>
    <row r="276" spans="1:18" x14ac:dyDescent="0.25">
      <c r="A276" s="378"/>
      <c r="B276" s="378"/>
      <c r="C276" s="54" t="str">
        <f>IF(ISTEXT('Organizational Unit Summary'!$B$54),'Organizational Unit Summary'!$B$54,"")</f>
        <v>P-15</v>
      </c>
      <c r="D276" s="51" t="str">
        <f>IF('Organizational Unit Summary'!$B$24="Benchmark or Sustainment",IF(E276="OoS","OoS",IF(E276=1,"DM",IF(E276=2,"PM",IF(E276=3,"LM",IF(E276=4,"FM"))))),IF(E276="OoS","OoS",IF(E276&lt;=2,"H",IF(E276=3,"M",IF(E276=4,"L")))))</f>
        <v>DM</v>
      </c>
      <c r="E276" s="58">
        <f>IF(OR(Processes!$C$67=TRUE,Processes!R$67=TRUE),IF(AND(G276=1,H276=1,NOT(ISTEXT(J276))),4,IF(AND(G276=1,H276=1,ISTEXT(J276)),3,IF(AND(OR(G276=1,H276=1),ISTEXT(J276)),2,1))),"OoS")</f>
        <v>1</v>
      </c>
      <c r="F276" s="57"/>
      <c r="G276" s="59"/>
      <c r="H276" s="59"/>
      <c r="I276" s="59"/>
      <c r="J276" s="59"/>
      <c r="K276" s="59"/>
      <c r="L276" s="59"/>
      <c r="M276" s="59"/>
      <c r="N276" s="59"/>
      <c r="O276" s="59"/>
      <c r="P276" s="370"/>
      <c r="Q276" s="59"/>
      <c r="R276" s="380"/>
    </row>
    <row r="277" spans="1:18" x14ac:dyDescent="0.25">
      <c r="A277" s="378"/>
      <c r="B277" s="378"/>
      <c r="C277" s="54" t="str">
        <f>IF(ISTEXT('Organizational Unit Summary'!$B$55),'Organizational Unit Summary'!$B$55,"")</f>
        <v>P-16</v>
      </c>
      <c r="D277" s="51" t="str">
        <f>IF('Organizational Unit Summary'!$B$24="Benchmark or Sustainment",IF(E277="OoS","OoS",IF(E277=1,"DM",IF(E277=2,"PM",IF(E277=3,"LM",IF(E277=4,"FM"))))),IF(E277="OoS","OoS",IF(E277&lt;=2,"H",IF(E277=3,"M",IF(E277=4,"L")))))</f>
        <v>DM</v>
      </c>
      <c r="E277" s="58">
        <f>IF(OR(Processes!$C$67=TRUE,Processes!S$67=TRUE),IF(AND(G277=1,H277=1,NOT(ISTEXT(J277))),4,IF(AND(G277=1,H277=1,ISTEXT(J277)),3,IF(AND(OR(G277=1,H277=1),ISTEXT(J277)),2,1))),"OoS")</f>
        <v>1</v>
      </c>
      <c r="F277" s="57"/>
      <c r="G277" s="59"/>
      <c r="H277" s="59"/>
      <c r="I277" s="59"/>
      <c r="J277" s="59"/>
      <c r="K277" s="59"/>
      <c r="L277" s="59"/>
      <c r="M277" s="59"/>
      <c r="N277" s="59"/>
      <c r="O277" s="59"/>
      <c r="P277" s="370"/>
      <c r="Q277" s="59"/>
      <c r="R277" s="380"/>
    </row>
    <row r="278" spans="1:18" x14ac:dyDescent="0.25">
      <c r="A278" s="378"/>
      <c r="B278" s="378"/>
      <c r="C278" s="54" t="str">
        <f>IF(ISTEXT('Organizational Unit Summary'!$B$56),'Organizational Unit Summary'!$B$56,"")</f>
        <v>P-17</v>
      </c>
      <c r="D278" s="51" t="str">
        <f>IF('Organizational Unit Summary'!$B$24="Benchmark or Sustainment",IF(E278="OoS","OoS",IF(E278=1,"DM",IF(E278=2,"PM",IF(E278=3,"LM",IF(E278=4,"FM"))))),IF(E278="OoS","OoS",IF(E278&lt;=2,"H",IF(E278=3,"M",IF(E278=4,"L")))))</f>
        <v>DM</v>
      </c>
      <c r="E278" s="58">
        <f>IF(OR(Processes!$C$67=TRUE,Processes!T$67=TRUE),IF(AND(G278=1,H278=1,NOT(ISTEXT(J278))),4,IF(AND(G278=1,H278=1,ISTEXT(J278)),3,IF(AND(OR(G278=1,H278=1),ISTEXT(J278)),2,1))),"OoS")</f>
        <v>1</v>
      </c>
      <c r="F278" s="57"/>
      <c r="G278" s="59"/>
      <c r="H278" s="59"/>
      <c r="I278" s="59"/>
      <c r="J278" s="59"/>
      <c r="K278" s="59"/>
      <c r="L278" s="59"/>
      <c r="M278" s="59"/>
      <c r="N278" s="59"/>
      <c r="O278" s="59"/>
      <c r="P278" s="370"/>
      <c r="Q278" s="59"/>
      <c r="R278" s="380"/>
    </row>
    <row r="279" spans="1:18" x14ac:dyDescent="0.25">
      <c r="A279" s="378"/>
      <c r="B279" s="378"/>
      <c r="C279" s="54" t="str">
        <f>IF(ISTEXT('Organizational Unit Summary'!$B$57),'Organizational Unit Summary'!$B$57,"")</f>
        <v>P-18</v>
      </c>
      <c r="D279" s="51" t="str">
        <f>IF('Organizational Unit Summary'!$B$24="Benchmark or Sustainment",IF(E279="OoS","OoS",IF(E279=1,"DM",IF(E279=2,"PM",IF(E279=3,"LM",IF(E279=4,"FM"))))),IF(E279="OoS","OoS",IF(E279&lt;=2,"H",IF(E279=3,"M",IF(E279=4,"L")))))</f>
        <v>DM</v>
      </c>
      <c r="E279" s="58">
        <f>IF(OR(Processes!$C$67=TRUE,Processes!U$67=TRUE),IF(AND(G279=1,H279=1,NOT(ISTEXT(J279))),4,IF(AND(G279=1,H279=1,ISTEXT(J279)),3,IF(AND(OR(G279=1,H279=1),ISTEXT(J279)),2,1))),"OoS")</f>
        <v>1</v>
      </c>
      <c r="F279" s="57"/>
      <c r="G279" s="59"/>
      <c r="H279" s="59"/>
      <c r="I279" s="59"/>
      <c r="J279" s="59"/>
      <c r="K279" s="59"/>
      <c r="L279" s="59"/>
      <c r="M279" s="59"/>
      <c r="N279" s="59"/>
      <c r="O279" s="59"/>
      <c r="P279" s="370"/>
      <c r="Q279" s="59"/>
      <c r="R279" s="380"/>
    </row>
    <row r="280" spans="1:18" x14ac:dyDescent="0.25">
      <c r="A280" s="378"/>
      <c r="B280" s="378"/>
      <c r="C280" s="54" t="str">
        <f>IF(ISTEXT('Organizational Unit Summary'!$B$58),'Organizational Unit Summary'!$B$58,"")</f>
        <v>P-19</v>
      </c>
      <c r="D280" s="51" t="str">
        <f>IF('Organizational Unit Summary'!$B$24="Benchmark or Sustainment",IF(E280="OoS","OoS",IF(E280=1,"DM",IF(E280=2,"PM",IF(E280=3,"LM",IF(E280=4,"FM"))))),IF(E280="OoS","OoS",IF(E280&lt;=2,"H",IF(E280=3,"M",IF(E280=4,"L")))))</f>
        <v>DM</v>
      </c>
      <c r="E280" s="58">
        <f>IF(OR(Processes!$C$67=TRUE,Processes!V$67=TRUE),IF(AND(G280=1,H280=1,NOT(ISTEXT(J280))),4,IF(AND(G280=1,H280=1,ISTEXT(J280)),3,IF(AND(OR(G280=1,H280=1),ISTEXT(J280)),2,1))),"OoS")</f>
        <v>1</v>
      </c>
      <c r="F280" s="57"/>
      <c r="G280" s="59"/>
      <c r="H280" s="59"/>
      <c r="I280" s="59"/>
      <c r="J280" s="59"/>
      <c r="K280" s="59"/>
      <c r="L280" s="59"/>
      <c r="M280" s="59"/>
      <c r="N280" s="59"/>
      <c r="O280" s="59"/>
      <c r="P280" s="370"/>
      <c r="Q280" s="59"/>
      <c r="R280" s="380"/>
    </row>
    <row r="281" spans="1:18" ht="13.5" thickBot="1" x14ac:dyDescent="0.3">
      <c r="A281" s="378"/>
      <c r="B281" s="378"/>
      <c r="C281" s="54" t="str">
        <f>IF(ISTEXT('Organizational Unit Summary'!$B$59),'Organizational Unit Summary'!$B$59,"")</f>
        <v>P-20</v>
      </c>
      <c r="D281" s="51" t="str">
        <f>IF('Organizational Unit Summary'!$B$24="Benchmark or Sustainment",IF(E281="OoS","OoS",IF(E281=1,"DM",IF(E281=2,"PM",IF(E281=3,"LM",IF(E281=4,"FM"))))),IF(E281="OoS","OoS",IF(E281&lt;=2,"H",IF(E281=3,"M",IF(E281=4,"L")))))</f>
        <v>DM</v>
      </c>
      <c r="E281" s="58">
        <f>IF(OR(Processes!$C$67=TRUE,Processes!W$67=TRUE),IF(AND(G281=1,H281=1,NOT(ISTEXT(J281))),4,IF(AND(G281=1,H281=1,ISTEXT(J281)),3,IF(AND(OR(G281=1,H281=1),ISTEXT(J281)),2,1))),"OoS")</f>
        <v>1</v>
      </c>
      <c r="F281" s="57"/>
      <c r="G281" s="59"/>
      <c r="H281" s="59"/>
      <c r="I281" s="59"/>
      <c r="J281" s="59"/>
      <c r="K281" s="59"/>
      <c r="L281" s="59"/>
      <c r="M281" s="59"/>
      <c r="N281" s="59"/>
      <c r="O281" s="59"/>
      <c r="P281" s="371"/>
      <c r="Q281" s="59"/>
      <c r="R281" s="380"/>
    </row>
    <row r="282" spans="1:18" x14ac:dyDescent="0.25">
      <c r="A282" s="378"/>
      <c r="B282" s="378" t="str">
        <f>IF(ISTEXT(Processes!$B$17),Processes!$B$17,"")</f>
        <v>Process 15</v>
      </c>
      <c r="C282" s="54" t="str">
        <f>IF(ISTEXT('Organizational Unit Summary'!$B$40),'Organizational Unit Summary'!$B$40,"")</f>
        <v>P-1</v>
      </c>
      <c r="D282" s="51" t="str">
        <f>IF('Organizational Unit Summary'!$B$24="Benchmark or Sustainment",IF(E282="OoS","OoS",IF(E282=1,"DM",IF(E282=2,"PM",IF(E282=3,"LM",IF(E282=4,"FM"))))),IF(E282="OoS","OoS",IF(E282&lt;=2,"H",IF(E282=3,"M",IF(E282=4,"L")))))</f>
        <v>DM</v>
      </c>
      <c r="E282" s="58">
        <f>IF(OR(Processes!$C$68=TRUE,Processes!D$68=TRUE),IF(AND(G282=1,H282=1,NOT(ISTEXT(J282))),4,IF(AND(G282=1,H282=1,ISTEXT(J282)),3,IF(AND(OR(G282=1,H282=1),ISTEXT(J282)),2,1))),"OoS")</f>
        <v>1</v>
      </c>
      <c r="F282" s="57"/>
      <c r="G282" s="59"/>
      <c r="H282" s="59"/>
      <c r="I282" s="59"/>
      <c r="J282" s="59"/>
      <c r="K282" s="59"/>
      <c r="L282" s="59"/>
      <c r="M282" s="59"/>
      <c r="N282" s="59"/>
      <c r="O282" s="59"/>
      <c r="P282" s="369"/>
      <c r="Q282" s="59"/>
      <c r="R282" s="380"/>
    </row>
    <row r="283" spans="1:18" x14ac:dyDescent="0.25">
      <c r="A283" s="378"/>
      <c r="B283" s="378"/>
      <c r="C283" s="54" t="str">
        <f>IF(ISTEXT('Organizational Unit Summary'!$B$41),'Organizational Unit Summary'!$B$41,"")</f>
        <v>P-2</v>
      </c>
      <c r="D283" s="51" t="str">
        <f>IF('Organizational Unit Summary'!$B$24="Benchmark or Sustainment",IF(E283="OoS","OoS",IF(E283=1,"DM",IF(E283=2,"PM",IF(E283=3,"LM",IF(E283=4,"FM"))))),IF(E283="OoS","OoS",IF(E283&lt;=2,"H",IF(E283=3,"M",IF(E283=4,"L")))))</f>
        <v>DM</v>
      </c>
      <c r="E283" s="58">
        <f>IF(OR(Processes!$C$68=TRUE,Processes!E$68=TRUE),IF(AND(G283=1,H283=1,NOT(ISTEXT(J283))),4,IF(AND(G283=1,H283=1,ISTEXT(J283)),3,IF(AND(OR(G283=1,H283=1),ISTEXT(J283)),2,1))),"OoS")</f>
        <v>1</v>
      </c>
      <c r="F283" s="57"/>
      <c r="G283" s="59"/>
      <c r="H283" s="59"/>
      <c r="I283" s="59"/>
      <c r="J283" s="59"/>
      <c r="K283" s="59"/>
      <c r="L283" s="59"/>
      <c r="M283" s="59"/>
      <c r="N283" s="59"/>
      <c r="O283" s="59"/>
      <c r="P283" s="370"/>
      <c r="Q283" s="59"/>
      <c r="R283" s="380"/>
    </row>
    <row r="284" spans="1:18" x14ac:dyDescent="0.25">
      <c r="A284" s="378"/>
      <c r="B284" s="378"/>
      <c r="C284" s="54" t="str">
        <f>IF(ISTEXT('Organizational Unit Summary'!$B$42),'Organizational Unit Summary'!$B$42,"")</f>
        <v>P-3</v>
      </c>
      <c r="D284" s="51" t="str">
        <f>IF('Organizational Unit Summary'!$B$24="Benchmark or Sustainment",IF(E284="OoS","OoS",IF(E284=1,"DM",IF(E284=2,"PM",IF(E284=3,"LM",IF(E284=4,"FM"))))),IF(E284="OoS","OoS",IF(E284&lt;=2,"H",IF(E284=3,"M",IF(E284=4,"L")))))</f>
        <v>DM</v>
      </c>
      <c r="E284" s="58">
        <f>IF(OR(Processes!$C$68=TRUE,Processes!F$68=TRUE),IF(AND(G284=1,H284=1,NOT(ISTEXT(J284))),4,IF(AND(G284=1,H284=1,ISTEXT(J284)),3,IF(AND(OR(G284=1,H284=1),ISTEXT(J284)),2,1))),"OoS")</f>
        <v>1</v>
      </c>
      <c r="F284" s="57"/>
      <c r="G284" s="59"/>
      <c r="H284" s="59"/>
      <c r="I284" s="59"/>
      <c r="J284" s="59"/>
      <c r="K284" s="59"/>
      <c r="L284" s="59"/>
      <c r="M284" s="59"/>
      <c r="N284" s="59"/>
      <c r="O284" s="59"/>
      <c r="P284" s="370"/>
      <c r="Q284" s="59"/>
      <c r="R284" s="380"/>
    </row>
    <row r="285" spans="1:18" x14ac:dyDescent="0.25">
      <c r="A285" s="378"/>
      <c r="B285" s="378"/>
      <c r="C285" s="54" t="str">
        <f>IF(ISTEXT('Organizational Unit Summary'!$B$43),'Organizational Unit Summary'!$B$43,"")</f>
        <v>P-4</v>
      </c>
      <c r="D285" s="51" t="str">
        <f>IF('Organizational Unit Summary'!$B$24="Benchmark or Sustainment",IF(E285="OoS","OoS",IF(E285=1,"DM",IF(E285=2,"PM",IF(E285=3,"LM",IF(E285=4,"FM"))))),IF(E285="OoS","OoS",IF(E285&lt;=2,"H",IF(E285=3,"M",IF(E285=4,"L")))))</f>
        <v>DM</v>
      </c>
      <c r="E285" s="58">
        <f>IF(OR(Processes!$C$68=TRUE,Processes!G$68=TRUE),IF(AND(G285=1,H285=1,NOT(ISTEXT(J285))),4,IF(AND(G285=1,H285=1,ISTEXT(J285)),3,IF(AND(OR(G285=1,H285=1),ISTEXT(J285)),2,1))),"OoS")</f>
        <v>1</v>
      </c>
      <c r="F285" s="57"/>
      <c r="G285" s="59"/>
      <c r="H285" s="59"/>
      <c r="I285" s="59"/>
      <c r="J285" s="59"/>
      <c r="K285" s="59"/>
      <c r="L285" s="59"/>
      <c r="M285" s="59"/>
      <c r="N285" s="59"/>
      <c r="O285" s="59"/>
      <c r="P285" s="370"/>
      <c r="Q285" s="59"/>
      <c r="R285" s="380"/>
    </row>
    <row r="286" spans="1:18" x14ac:dyDescent="0.25">
      <c r="A286" s="378"/>
      <c r="B286" s="378"/>
      <c r="C286" s="54" t="str">
        <f>IF(ISTEXT('Organizational Unit Summary'!$B$44),'Organizational Unit Summary'!$B$44,"")</f>
        <v>P-5</v>
      </c>
      <c r="D286" s="51" t="str">
        <f>IF('Organizational Unit Summary'!$B$24="Benchmark or Sustainment",IF(E286="OoS","OoS",IF(E286=1,"DM",IF(E286=2,"PM",IF(E286=3,"LM",IF(E286=4,"FM"))))),IF(E286="OoS","OoS",IF(E286&lt;=2,"H",IF(E286=3,"M",IF(E286=4,"L")))))</f>
        <v>DM</v>
      </c>
      <c r="E286" s="58">
        <f>IF(OR(Processes!$C$68=TRUE,Processes!H$68=TRUE),IF(AND(G286=1,H286=1,NOT(ISTEXT(J286))),4,IF(AND(G286=1,H286=1,ISTEXT(J286)),3,IF(AND(OR(G286=1,H286=1),ISTEXT(J286)),2,1))),"OoS")</f>
        <v>1</v>
      </c>
      <c r="F286" s="57"/>
      <c r="G286" s="59"/>
      <c r="H286" s="59"/>
      <c r="I286" s="59"/>
      <c r="J286" s="59"/>
      <c r="K286" s="59"/>
      <c r="L286" s="59"/>
      <c r="M286" s="59"/>
      <c r="N286" s="59"/>
      <c r="O286" s="59"/>
      <c r="P286" s="370"/>
      <c r="Q286" s="59"/>
      <c r="R286" s="380"/>
    </row>
    <row r="287" spans="1:18" x14ac:dyDescent="0.25">
      <c r="A287" s="378"/>
      <c r="B287" s="378"/>
      <c r="C287" s="54" t="str">
        <f>IF(ISTEXT('Organizational Unit Summary'!$B$45),'Organizational Unit Summary'!$B$45,"")</f>
        <v>P-6</v>
      </c>
      <c r="D287" s="51" t="str">
        <f>IF('Organizational Unit Summary'!$B$24="Benchmark or Sustainment",IF(E287="OoS","OoS",IF(E287=1,"DM",IF(E287=2,"PM",IF(E287=3,"LM",IF(E287=4,"FM"))))),IF(E287="OoS","OoS",IF(E287&lt;=2,"H",IF(E287=3,"M",IF(E287=4,"L")))))</f>
        <v>DM</v>
      </c>
      <c r="E287" s="58">
        <f>IF(OR(Processes!$C$68=TRUE,Processes!I$68=TRUE),IF(AND(G287=1,H287=1,NOT(ISTEXT(J287))),4,IF(AND(G287=1,H287=1,ISTEXT(J287)),3,IF(AND(OR(G287=1,H287=1),ISTEXT(J287)),2,1))),"OoS")</f>
        <v>1</v>
      </c>
      <c r="F287" s="57"/>
      <c r="G287" s="59"/>
      <c r="H287" s="59"/>
      <c r="I287" s="59"/>
      <c r="J287" s="59"/>
      <c r="K287" s="59"/>
      <c r="L287" s="59"/>
      <c r="M287" s="59"/>
      <c r="N287" s="59"/>
      <c r="O287" s="59"/>
      <c r="P287" s="370"/>
      <c r="Q287" s="59"/>
      <c r="R287" s="380"/>
    </row>
    <row r="288" spans="1:18" x14ac:dyDescent="0.25">
      <c r="A288" s="378"/>
      <c r="B288" s="378"/>
      <c r="C288" s="54" t="str">
        <f>IF(ISTEXT('Organizational Unit Summary'!$B$46),'Organizational Unit Summary'!$B$46,"")</f>
        <v>P-7</v>
      </c>
      <c r="D288" s="51" t="str">
        <f>IF('Organizational Unit Summary'!$B$24="Benchmark or Sustainment",IF(E288="OoS","OoS",IF(E288=1,"DM",IF(E288=2,"PM",IF(E288=3,"LM",IF(E288=4,"FM"))))),IF(E288="OoS","OoS",IF(E288&lt;=2,"H",IF(E288=3,"M",IF(E288=4,"L")))))</f>
        <v>DM</v>
      </c>
      <c r="E288" s="58">
        <f>IF(OR(Processes!$C$68=TRUE,Processes!J$68=TRUE),IF(AND(G288=1,H288=1,NOT(ISTEXT(J288))),4,IF(AND(G288=1,H288=1,ISTEXT(J288)),3,IF(AND(OR(G288=1,H288=1),ISTEXT(J288)),2,1))),"OoS")</f>
        <v>1</v>
      </c>
      <c r="F288" s="57"/>
      <c r="G288" s="59"/>
      <c r="H288" s="59"/>
      <c r="I288" s="59"/>
      <c r="J288" s="59"/>
      <c r="K288" s="59"/>
      <c r="L288" s="59"/>
      <c r="M288" s="59"/>
      <c r="N288" s="59"/>
      <c r="O288" s="59"/>
      <c r="P288" s="370"/>
      <c r="Q288" s="59"/>
      <c r="R288" s="380"/>
    </row>
    <row r="289" spans="1:18" x14ac:dyDescent="0.25">
      <c r="A289" s="378"/>
      <c r="B289" s="378"/>
      <c r="C289" s="54" t="str">
        <f>IF(ISTEXT('Organizational Unit Summary'!$B$47),'Organizational Unit Summary'!$B$47,"")</f>
        <v>P-8</v>
      </c>
      <c r="D289" s="51" t="str">
        <f>IF('Organizational Unit Summary'!$B$24="Benchmark or Sustainment",IF(E289="OoS","OoS",IF(E289=1,"DM",IF(E289=2,"PM",IF(E289=3,"LM",IF(E289=4,"FM"))))),IF(E289="OoS","OoS",IF(E289&lt;=2,"H",IF(E289=3,"M",IF(E289=4,"L")))))</f>
        <v>DM</v>
      </c>
      <c r="E289" s="58">
        <f>IF(OR(Processes!$C$68=TRUE,Processes!K$68=TRUE),IF(AND(G289=1,H289=1,NOT(ISTEXT(J289))),4,IF(AND(G289=1,H289=1,ISTEXT(J289)),3,IF(AND(OR(G289=1,H289=1),ISTEXT(J289)),2,1))),"OoS")</f>
        <v>1</v>
      </c>
      <c r="F289" s="57"/>
      <c r="G289" s="59"/>
      <c r="H289" s="59"/>
      <c r="I289" s="59"/>
      <c r="J289" s="59"/>
      <c r="K289" s="59"/>
      <c r="L289" s="59"/>
      <c r="M289" s="59"/>
      <c r="N289" s="59"/>
      <c r="O289" s="59"/>
      <c r="P289" s="370"/>
      <c r="Q289" s="59"/>
      <c r="R289" s="380"/>
    </row>
    <row r="290" spans="1:18" x14ac:dyDescent="0.25">
      <c r="A290" s="378"/>
      <c r="B290" s="378"/>
      <c r="C290" s="54" t="str">
        <f>IF(ISTEXT('Organizational Unit Summary'!$B$48),'Organizational Unit Summary'!$B$48,"")</f>
        <v>P-9</v>
      </c>
      <c r="D290" s="51" t="str">
        <f>IF('Organizational Unit Summary'!$B$24="Benchmark or Sustainment",IF(E290="OoS","OoS",IF(E290=1,"DM",IF(E290=2,"PM",IF(E290=3,"LM",IF(E290=4,"FM"))))),IF(E290="OoS","OoS",IF(E290&lt;=2,"H",IF(E290=3,"M",IF(E290=4,"L")))))</f>
        <v>DM</v>
      </c>
      <c r="E290" s="58">
        <f>IF(OR(Processes!$C$68=TRUE,Processes!L$68=TRUE),IF(AND(G290=1,H290=1,NOT(ISTEXT(J290))),4,IF(AND(G290=1,H290=1,ISTEXT(J290)),3,IF(AND(OR(G290=1,H290=1),ISTEXT(J290)),2,1))),"OoS")</f>
        <v>1</v>
      </c>
      <c r="F290" s="57"/>
      <c r="G290" s="59"/>
      <c r="H290" s="59"/>
      <c r="I290" s="59"/>
      <c r="J290" s="59"/>
      <c r="K290" s="59"/>
      <c r="L290" s="59"/>
      <c r="M290" s="59"/>
      <c r="N290" s="59"/>
      <c r="O290" s="59"/>
      <c r="P290" s="370"/>
      <c r="Q290" s="59"/>
      <c r="R290" s="380"/>
    </row>
    <row r="291" spans="1:18" x14ac:dyDescent="0.25">
      <c r="A291" s="378"/>
      <c r="B291" s="378"/>
      <c r="C291" s="54" t="str">
        <f>IF(ISTEXT('Organizational Unit Summary'!$B$49),'Organizational Unit Summary'!$B$49,"")</f>
        <v>P-10</v>
      </c>
      <c r="D291" s="51" t="str">
        <f>IF('Organizational Unit Summary'!$B$24="Benchmark or Sustainment",IF(E291="OoS","OoS",IF(E291=1,"DM",IF(E291=2,"PM",IF(E291=3,"LM",IF(E291=4,"FM"))))),IF(E291="OoS","OoS",IF(E291&lt;=2,"H",IF(E291=3,"M",IF(E291=4,"L")))))</f>
        <v>DM</v>
      </c>
      <c r="E291" s="58">
        <f>IF(OR(Processes!$C$68=TRUE,Processes!M$68=TRUE),IF(AND(G291=1,H291=1,NOT(ISTEXT(J291))),4,IF(AND(G291=1,H291=1,ISTEXT(J291)),3,IF(AND(OR(G291=1,H291=1),ISTEXT(J291)),2,1))),"OoS")</f>
        <v>1</v>
      </c>
      <c r="F291" s="57"/>
      <c r="G291" s="59"/>
      <c r="H291" s="59"/>
      <c r="I291" s="59"/>
      <c r="J291" s="59"/>
      <c r="K291" s="59"/>
      <c r="L291" s="59"/>
      <c r="M291" s="59"/>
      <c r="N291" s="59"/>
      <c r="O291" s="59"/>
      <c r="P291" s="370"/>
      <c r="Q291" s="59"/>
      <c r="R291" s="380"/>
    </row>
    <row r="292" spans="1:18" x14ac:dyDescent="0.25">
      <c r="A292" s="378"/>
      <c r="B292" s="378"/>
      <c r="C292" s="54" t="str">
        <f>IF(ISTEXT('Organizational Unit Summary'!$B$50),'Organizational Unit Summary'!$B$50,"")</f>
        <v>P-11</v>
      </c>
      <c r="D292" s="51" t="str">
        <f>IF('Organizational Unit Summary'!$B$24="Benchmark or Sustainment",IF(E292="OoS","OoS",IF(E292=1,"DM",IF(E292=2,"PM",IF(E292=3,"LM",IF(E292=4,"FM"))))),IF(E292="OoS","OoS",IF(E292&lt;=2,"H",IF(E292=3,"M",IF(E292=4,"L")))))</f>
        <v>DM</v>
      </c>
      <c r="E292" s="58">
        <f>IF(OR(Processes!$C$68=TRUE,Processes!N$68=TRUE),IF(AND(G292=1,H292=1,NOT(ISTEXT(J292))),4,IF(AND(G292=1,H292=1,ISTEXT(J292)),3,IF(AND(OR(G292=1,H292=1),ISTEXT(J292)),2,1))),"OoS")</f>
        <v>1</v>
      </c>
      <c r="F292" s="57"/>
      <c r="G292" s="59"/>
      <c r="H292" s="59"/>
      <c r="I292" s="59"/>
      <c r="J292" s="59"/>
      <c r="K292" s="59"/>
      <c r="L292" s="59"/>
      <c r="M292" s="59"/>
      <c r="N292" s="59"/>
      <c r="O292" s="59"/>
      <c r="P292" s="370"/>
      <c r="Q292" s="59"/>
      <c r="R292" s="380"/>
    </row>
    <row r="293" spans="1:18" x14ac:dyDescent="0.25">
      <c r="A293" s="378"/>
      <c r="B293" s="378"/>
      <c r="C293" s="54" t="str">
        <f>IF(ISTEXT('Organizational Unit Summary'!$B$51),'Organizational Unit Summary'!$B$51,"")</f>
        <v>P-12</v>
      </c>
      <c r="D293" s="51" t="str">
        <f>IF('Organizational Unit Summary'!$B$24="Benchmark or Sustainment",IF(E293="OoS","OoS",IF(E293=1,"DM",IF(E293=2,"PM",IF(E293=3,"LM",IF(E293=4,"FM"))))),IF(E293="OoS","OoS",IF(E293&lt;=2,"H",IF(E293=3,"M",IF(E293=4,"L")))))</f>
        <v>DM</v>
      </c>
      <c r="E293" s="58">
        <f>IF(OR(Processes!$C$68=TRUE,Processes!O$68=TRUE),IF(AND(G293=1,H293=1,NOT(ISTEXT(J293))),4,IF(AND(G293=1,H293=1,ISTEXT(J293)),3,IF(AND(OR(G293=1,H293=1),ISTEXT(J293)),2,1))),"OoS")</f>
        <v>1</v>
      </c>
      <c r="F293" s="57"/>
      <c r="G293" s="59"/>
      <c r="H293" s="59"/>
      <c r="I293" s="59"/>
      <c r="J293" s="59"/>
      <c r="K293" s="59"/>
      <c r="L293" s="59"/>
      <c r="M293" s="59"/>
      <c r="N293" s="59"/>
      <c r="O293" s="59"/>
      <c r="P293" s="370"/>
      <c r="Q293" s="59"/>
      <c r="R293" s="380"/>
    </row>
    <row r="294" spans="1:18" x14ac:dyDescent="0.25">
      <c r="A294" s="378"/>
      <c r="B294" s="378"/>
      <c r="C294" s="54" t="str">
        <f>IF(ISTEXT('Organizational Unit Summary'!$B$52),'Organizational Unit Summary'!$B$52,"")</f>
        <v>P-13</v>
      </c>
      <c r="D294" s="51" t="str">
        <f>IF('Organizational Unit Summary'!$B$24="Benchmark or Sustainment",IF(E294="OoS","OoS",IF(E294=1,"DM",IF(E294=2,"PM",IF(E294=3,"LM",IF(E294=4,"FM"))))),IF(E294="OoS","OoS",IF(E294&lt;=2,"H",IF(E294=3,"M",IF(E294=4,"L")))))</f>
        <v>DM</v>
      </c>
      <c r="E294" s="58">
        <f>IF(OR(Processes!$C$68=TRUE,Processes!P$68=TRUE),IF(AND(G294=1,H294=1,NOT(ISTEXT(J294))),4,IF(AND(G294=1,H294=1,ISTEXT(J294)),3,IF(AND(OR(G294=1,H294=1),ISTEXT(J294)),2,1))),"OoS")</f>
        <v>1</v>
      </c>
      <c r="F294" s="57"/>
      <c r="G294" s="59"/>
      <c r="H294" s="59"/>
      <c r="I294" s="59"/>
      <c r="J294" s="59"/>
      <c r="K294" s="59"/>
      <c r="L294" s="59"/>
      <c r="M294" s="59"/>
      <c r="N294" s="59"/>
      <c r="O294" s="59"/>
      <c r="P294" s="370"/>
      <c r="Q294" s="59"/>
      <c r="R294" s="380"/>
    </row>
    <row r="295" spans="1:18" x14ac:dyDescent="0.25">
      <c r="A295" s="378"/>
      <c r="B295" s="378"/>
      <c r="C295" s="54" t="str">
        <f>IF(ISTEXT('Organizational Unit Summary'!$B$53),'Organizational Unit Summary'!$B$53,"")</f>
        <v>P-14</v>
      </c>
      <c r="D295" s="51" t="str">
        <f>IF('Organizational Unit Summary'!$B$24="Benchmark or Sustainment",IF(E295="OoS","OoS",IF(E295=1,"DM",IF(E295=2,"PM",IF(E295=3,"LM",IF(E295=4,"FM"))))),IF(E295="OoS","OoS",IF(E295&lt;=2,"H",IF(E295=3,"M",IF(E295=4,"L")))))</f>
        <v>DM</v>
      </c>
      <c r="E295" s="58">
        <f>IF(OR(Processes!$C$68=TRUE,Processes!Q$68=TRUE),IF(AND(G295=1,H295=1,NOT(ISTEXT(J295))),4,IF(AND(G295=1,H295=1,ISTEXT(J295)),3,IF(AND(OR(G295=1,H295=1),ISTEXT(J295)),2,1))),"OoS")</f>
        <v>1</v>
      </c>
      <c r="F295" s="57"/>
      <c r="G295" s="59"/>
      <c r="H295" s="59"/>
      <c r="I295" s="59"/>
      <c r="J295" s="59"/>
      <c r="K295" s="59"/>
      <c r="L295" s="59"/>
      <c r="M295" s="59"/>
      <c r="N295" s="59"/>
      <c r="O295" s="59"/>
      <c r="P295" s="370"/>
      <c r="Q295" s="59"/>
      <c r="R295" s="380"/>
    </row>
    <row r="296" spans="1:18" x14ac:dyDescent="0.25">
      <c r="A296" s="378"/>
      <c r="B296" s="378"/>
      <c r="C296" s="54" t="str">
        <f>IF(ISTEXT('Organizational Unit Summary'!$B$54),'Organizational Unit Summary'!$B$54,"")</f>
        <v>P-15</v>
      </c>
      <c r="D296" s="51" t="str">
        <f>IF('Organizational Unit Summary'!$B$24="Benchmark or Sustainment",IF(E296="OoS","OoS",IF(E296=1,"DM",IF(E296=2,"PM",IF(E296=3,"LM",IF(E296=4,"FM"))))),IF(E296="OoS","OoS",IF(E296&lt;=2,"H",IF(E296=3,"M",IF(E296=4,"L")))))</f>
        <v>DM</v>
      </c>
      <c r="E296" s="58">
        <f>IF(OR(Processes!$C$68=TRUE,Processes!R$68=TRUE),IF(AND(G296=1,H296=1,NOT(ISTEXT(J296))),4,IF(AND(G296=1,H296=1,ISTEXT(J296)),3,IF(AND(OR(G296=1,H296=1),ISTEXT(J296)),2,1))),"OoS")</f>
        <v>1</v>
      </c>
      <c r="F296" s="57"/>
      <c r="G296" s="59"/>
      <c r="H296" s="59"/>
      <c r="I296" s="59"/>
      <c r="J296" s="59"/>
      <c r="K296" s="59"/>
      <c r="L296" s="59"/>
      <c r="M296" s="59"/>
      <c r="N296" s="59"/>
      <c r="O296" s="59"/>
      <c r="P296" s="370"/>
      <c r="Q296" s="59"/>
      <c r="R296" s="380"/>
    </row>
    <row r="297" spans="1:18" x14ac:dyDescent="0.25">
      <c r="A297" s="378"/>
      <c r="B297" s="378"/>
      <c r="C297" s="54" t="str">
        <f>IF(ISTEXT('Organizational Unit Summary'!$B$55),'Organizational Unit Summary'!$B$55,"")</f>
        <v>P-16</v>
      </c>
      <c r="D297" s="51" t="str">
        <f>IF('Organizational Unit Summary'!$B$24="Benchmark or Sustainment",IF(E297="OoS","OoS",IF(E297=1,"DM",IF(E297=2,"PM",IF(E297=3,"LM",IF(E297=4,"FM"))))),IF(E297="OoS","OoS",IF(E297&lt;=2,"H",IF(E297=3,"M",IF(E297=4,"L")))))</f>
        <v>DM</v>
      </c>
      <c r="E297" s="58">
        <f>IF(OR(Processes!$C$68=TRUE,Processes!S$68=TRUE),IF(AND(G297=1,H297=1,NOT(ISTEXT(J297))),4,IF(AND(G297=1,H297=1,ISTEXT(J297)),3,IF(AND(OR(G297=1,H297=1),ISTEXT(J297)),2,1))),"OoS")</f>
        <v>1</v>
      </c>
      <c r="F297" s="57"/>
      <c r="G297" s="59"/>
      <c r="H297" s="59"/>
      <c r="I297" s="59"/>
      <c r="J297" s="59"/>
      <c r="K297" s="59"/>
      <c r="L297" s="59"/>
      <c r="M297" s="59"/>
      <c r="N297" s="59"/>
      <c r="O297" s="59"/>
      <c r="P297" s="370"/>
      <c r="Q297" s="59"/>
      <c r="R297" s="380"/>
    </row>
    <row r="298" spans="1:18" x14ac:dyDescent="0.25">
      <c r="A298" s="378"/>
      <c r="B298" s="378"/>
      <c r="C298" s="54" t="str">
        <f>IF(ISTEXT('Organizational Unit Summary'!$B$56),'Organizational Unit Summary'!$B$56,"")</f>
        <v>P-17</v>
      </c>
      <c r="D298" s="51" t="str">
        <f>IF('Organizational Unit Summary'!$B$24="Benchmark or Sustainment",IF(E298="OoS","OoS",IF(E298=1,"DM",IF(E298=2,"PM",IF(E298=3,"LM",IF(E298=4,"FM"))))),IF(E298="OoS","OoS",IF(E298&lt;=2,"H",IF(E298=3,"M",IF(E298=4,"L")))))</f>
        <v>DM</v>
      </c>
      <c r="E298" s="58">
        <f>IF(OR(Processes!$C$68=TRUE,Processes!T$68=TRUE),IF(AND(G298=1,H298=1,NOT(ISTEXT(J298))),4,IF(AND(G298=1,H298=1,ISTEXT(J298)),3,IF(AND(OR(G298=1,H298=1),ISTEXT(J298)),2,1))),"OoS")</f>
        <v>1</v>
      </c>
      <c r="F298" s="57"/>
      <c r="G298" s="59"/>
      <c r="H298" s="59"/>
      <c r="I298" s="59"/>
      <c r="J298" s="59"/>
      <c r="K298" s="59"/>
      <c r="L298" s="59"/>
      <c r="M298" s="59"/>
      <c r="N298" s="59"/>
      <c r="O298" s="59"/>
      <c r="P298" s="370"/>
      <c r="Q298" s="59"/>
      <c r="R298" s="380"/>
    </row>
    <row r="299" spans="1:18" x14ac:dyDescent="0.25">
      <c r="A299" s="378"/>
      <c r="B299" s="378"/>
      <c r="C299" s="54" t="str">
        <f>IF(ISTEXT('Organizational Unit Summary'!$B$57),'Organizational Unit Summary'!$B$57,"")</f>
        <v>P-18</v>
      </c>
      <c r="D299" s="51" t="str">
        <f>IF('Organizational Unit Summary'!$B$24="Benchmark or Sustainment",IF(E299="OoS","OoS",IF(E299=1,"DM",IF(E299=2,"PM",IF(E299=3,"LM",IF(E299=4,"FM"))))),IF(E299="OoS","OoS",IF(E299&lt;=2,"H",IF(E299=3,"M",IF(E299=4,"L")))))</f>
        <v>DM</v>
      </c>
      <c r="E299" s="58">
        <f>IF(OR(Processes!$C$68=TRUE,Processes!U$68=TRUE),IF(AND(G299=1,H299=1,NOT(ISTEXT(J299))),4,IF(AND(G299=1,H299=1,ISTEXT(J299)),3,IF(AND(OR(G299=1,H299=1),ISTEXT(J299)),2,1))),"OoS")</f>
        <v>1</v>
      </c>
      <c r="F299" s="57"/>
      <c r="G299" s="59"/>
      <c r="H299" s="59"/>
      <c r="I299" s="59"/>
      <c r="J299" s="59"/>
      <c r="K299" s="59"/>
      <c r="L299" s="59"/>
      <c r="M299" s="59"/>
      <c r="N299" s="59"/>
      <c r="O299" s="59"/>
      <c r="P299" s="370"/>
      <c r="Q299" s="59"/>
      <c r="R299" s="380"/>
    </row>
    <row r="300" spans="1:18" x14ac:dyDescent="0.25">
      <c r="A300" s="378"/>
      <c r="B300" s="378"/>
      <c r="C300" s="54" t="str">
        <f>IF(ISTEXT('Organizational Unit Summary'!$B$58),'Organizational Unit Summary'!$B$58,"")</f>
        <v>P-19</v>
      </c>
      <c r="D300" s="51" t="str">
        <f>IF('Organizational Unit Summary'!$B$24="Benchmark or Sustainment",IF(E300="OoS","OoS",IF(E300=1,"DM",IF(E300=2,"PM",IF(E300=3,"LM",IF(E300=4,"FM"))))),IF(E300="OoS","OoS",IF(E300&lt;=2,"H",IF(E300=3,"M",IF(E300=4,"L")))))</f>
        <v>DM</v>
      </c>
      <c r="E300" s="58">
        <f>IF(OR(Processes!$C$68=TRUE,Processes!V$68=TRUE),IF(AND(G300=1,H300=1,NOT(ISTEXT(J300))),4,IF(AND(G300=1,H300=1,ISTEXT(J300)),3,IF(AND(OR(G300=1,H300=1),ISTEXT(J300)),2,1))),"OoS")</f>
        <v>1</v>
      </c>
      <c r="F300" s="57"/>
      <c r="G300" s="59"/>
      <c r="H300" s="59"/>
      <c r="I300" s="59"/>
      <c r="J300" s="59"/>
      <c r="K300" s="59"/>
      <c r="L300" s="59"/>
      <c r="M300" s="59"/>
      <c r="N300" s="59"/>
      <c r="O300" s="59"/>
      <c r="P300" s="370"/>
      <c r="Q300" s="59"/>
      <c r="R300" s="380"/>
    </row>
    <row r="301" spans="1:18" ht="13.5" thickBot="1" x14ac:dyDescent="0.3">
      <c r="A301" s="378"/>
      <c r="B301" s="378"/>
      <c r="C301" s="54" t="str">
        <f>IF(ISTEXT('Organizational Unit Summary'!$B$59),'Organizational Unit Summary'!$B$59,"")</f>
        <v>P-20</v>
      </c>
      <c r="D301" s="51" t="str">
        <f>IF('Organizational Unit Summary'!$B$24="Benchmark or Sustainment",IF(E301="OoS","OoS",IF(E301=1,"DM",IF(E301=2,"PM",IF(E301=3,"LM",IF(E301=4,"FM"))))),IF(E301="OoS","OoS",IF(E301&lt;=2,"H",IF(E301=3,"M",IF(E301=4,"L")))))</f>
        <v>DM</v>
      </c>
      <c r="E301" s="58">
        <f>IF(OR(Processes!$C$68=TRUE,Processes!W$68=TRUE),IF(AND(G301=1,H301=1,NOT(ISTEXT(J301))),4,IF(AND(G301=1,H301=1,ISTEXT(J301)),3,IF(AND(OR(G301=1,H301=1),ISTEXT(J301)),2,1))),"OoS")</f>
        <v>1</v>
      </c>
      <c r="F301" s="57"/>
      <c r="G301" s="59"/>
      <c r="H301" s="59"/>
      <c r="I301" s="59"/>
      <c r="J301" s="59"/>
      <c r="K301" s="59"/>
      <c r="L301" s="59"/>
      <c r="M301" s="59"/>
      <c r="N301" s="59"/>
      <c r="O301" s="59"/>
      <c r="P301" s="371"/>
      <c r="Q301" s="59"/>
      <c r="R301" s="380"/>
    </row>
    <row r="302" spans="1:18" x14ac:dyDescent="0.25">
      <c r="A302" s="378"/>
      <c r="B302" s="378" t="str">
        <f>IF(ISTEXT(Processes!$B$18),Processes!$B$18,"")</f>
        <v>Process 16</v>
      </c>
      <c r="C302" s="54" t="str">
        <f>IF(ISTEXT('Organizational Unit Summary'!$B$40),'Organizational Unit Summary'!$B$40,"")</f>
        <v>P-1</v>
      </c>
      <c r="D302" s="51" t="str">
        <f>IF('Organizational Unit Summary'!$B$24="Benchmark or Sustainment",IF(E302="OoS","OoS",IF(E302=1,"DM",IF(E302=2,"PM",IF(E302=3,"LM",IF(E302=4,"FM"))))),IF(E302="OoS","OoS",IF(E302&lt;=2,"H",IF(E302=3,"M",IF(E302=4,"L")))))</f>
        <v>DM</v>
      </c>
      <c r="E302" s="58">
        <f>IF(OR(Processes!$C$69=TRUE,Processes!D$69=TRUE),IF(AND(G302=1,H302=1,NOT(ISTEXT(J302))),4,IF(AND(G302=1,H302=1,ISTEXT(J302)),3,IF(AND(OR(G302=1,H302=1),ISTEXT(J302)),2,1))),"OoS")</f>
        <v>1</v>
      </c>
      <c r="F302" s="57"/>
      <c r="G302" s="59"/>
      <c r="H302" s="59"/>
      <c r="I302" s="59"/>
      <c r="J302" s="59"/>
      <c r="K302" s="59"/>
      <c r="L302" s="59"/>
      <c r="M302" s="59"/>
      <c r="N302" s="59"/>
      <c r="O302" s="59"/>
      <c r="P302" s="369"/>
      <c r="Q302" s="59"/>
      <c r="R302" s="380"/>
    </row>
    <row r="303" spans="1:18" x14ac:dyDescent="0.25">
      <c r="A303" s="378"/>
      <c r="B303" s="378"/>
      <c r="C303" s="54" t="str">
        <f>IF(ISTEXT('Organizational Unit Summary'!$B$41),'Organizational Unit Summary'!$B$41,"")</f>
        <v>P-2</v>
      </c>
      <c r="D303" s="51" t="str">
        <f>IF('Organizational Unit Summary'!$B$24="Benchmark or Sustainment",IF(E303="OoS","OoS",IF(E303=1,"DM",IF(E303=2,"PM",IF(E303=3,"LM",IF(E303=4,"FM"))))),IF(E303="OoS","OoS",IF(E303&lt;=2,"H",IF(E303=3,"M",IF(E303=4,"L")))))</f>
        <v>DM</v>
      </c>
      <c r="E303" s="58">
        <f>IF(OR(Processes!$C$69=TRUE,Processes!E$69=TRUE),IF(AND(G303=1,H303=1,NOT(ISTEXT(J303))),4,IF(AND(G303=1,H303=1,ISTEXT(J303)),3,IF(AND(OR(G303=1,H303=1),ISTEXT(J303)),2,1))),"OoS")</f>
        <v>1</v>
      </c>
      <c r="F303" s="57"/>
      <c r="G303" s="59"/>
      <c r="H303" s="59"/>
      <c r="I303" s="59"/>
      <c r="J303" s="59"/>
      <c r="K303" s="59"/>
      <c r="L303" s="59"/>
      <c r="M303" s="59"/>
      <c r="N303" s="59"/>
      <c r="O303" s="59"/>
      <c r="P303" s="370"/>
      <c r="Q303" s="59"/>
      <c r="R303" s="380"/>
    </row>
    <row r="304" spans="1:18" x14ac:dyDescent="0.25">
      <c r="A304" s="378"/>
      <c r="B304" s="378"/>
      <c r="C304" s="54" t="str">
        <f>IF(ISTEXT('Organizational Unit Summary'!$B$42),'Organizational Unit Summary'!$B$42,"")</f>
        <v>P-3</v>
      </c>
      <c r="D304" s="51" t="str">
        <f>IF('Organizational Unit Summary'!$B$24="Benchmark or Sustainment",IF(E304="OoS","OoS",IF(E304=1,"DM",IF(E304=2,"PM",IF(E304=3,"LM",IF(E304=4,"FM"))))),IF(E304="OoS","OoS",IF(E304&lt;=2,"H",IF(E304=3,"M",IF(E304=4,"L")))))</f>
        <v>DM</v>
      </c>
      <c r="E304" s="58">
        <f>IF(OR(Processes!$C$69=TRUE,Processes!F$69=TRUE),IF(AND(G304=1,H304=1,NOT(ISTEXT(J304))),4,IF(AND(G304=1,H304=1,ISTEXT(J304)),3,IF(AND(OR(G304=1,H304=1),ISTEXT(J304)),2,1))),"OoS")</f>
        <v>1</v>
      </c>
      <c r="F304" s="57"/>
      <c r="G304" s="59"/>
      <c r="H304" s="59"/>
      <c r="I304" s="59"/>
      <c r="J304" s="59"/>
      <c r="K304" s="59"/>
      <c r="L304" s="59"/>
      <c r="M304" s="59"/>
      <c r="N304" s="59"/>
      <c r="O304" s="59"/>
      <c r="P304" s="370"/>
      <c r="Q304" s="59"/>
      <c r="R304" s="380"/>
    </row>
    <row r="305" spans="1:18" x14ac:dyDescent="0.25">
      <c r="A305" s="378"/>
      <c r="B305" s="378"/>
      <c r="C305" s="54" t="str">
        <f>IF(ISTEXT('Organizational Unit Summary'!$B$43),'Organizational Unit Summary'!$B$43,"")</f>
        <v>P-4</v>
      </c>
      <c r="D305" s="51" t="str">
        <f>IF('Organizational Unit Summary'!$B$24="Benchmark or Sustainment",IF(E305="OoS","OoS",IF(E305=1,"DM",IF(E305=2,"PM",IF(E305=3,"LM",IF(E305=4,"FM"))))),IF(E305="OoS","OoS",IF(E305&lt;=2,"H",IF(E305=3,"M",IF(E305=4,"L")))))</f>
        <v>DM</v>
      </c>
      <c r="E305" s="58">
        <f>IF(OR(Processes!$C$69=TRUE,Processes!G$69=TRUE),IF(AND(G305=1,H305=1,NOT(ISTEXT(J305))),4,IF(AND(G305=1,H305=1,ISTEXT(J305)),3,IF(AND(OR(G305=1,H305=1),ISTEXT(J305)),2,1))),"OoS")</f>
        <v>1</v>
      </c>
      <c r="F305" s="57"/>
      <c r="G305" s="59"/>
      <c r="H305" s="59"/>
      <c r="I305" s="59"/>
      <c r="J305" s="59"/>
      <c r="K305" s="59"/>
      <c r="L305" s="59"/>
      <c r="M305" s="59"/>
      <c r="N305" s="59"/>
      <c r="O305" s="59"/>
      <c r="P305" s="370"/>
      <c r="Q305" s="59"/>
      <c r="R305" s="380"/>
    </row>
    <row r="306" spans="1:18" x14ac:dyDescent="0.25">
      <c r="A306" s="378"/>
      <c r="B306" s="378"/>
      <c r="C306" s="54" t="str">
        <f>IF(ISTEXT('Organizational Unit Summary'!$B$44),'Organizational Unit Summary'!$B$44,"")</f>
        <v>P-5</v>
      </c>
      <c r="D306" s="51" t="str">
        <f>IF('Organizational Unit Summary'!$B$24="Benchmark or Sustainment",IF(E306="OoS","OoS",IF(E306=1,"DM",IF(E306=2,"PM",IF(E306=3,"LM",IF(E306=4,"FM"))))),IF(E306="OoS","OoS",IF(E306&lt;=2,"H",IF(E306=3,"M",IF(E306=4,"L")))))</f>
        <v>DM</v>
      </c>
      <c r="E306" s="58">
        <f>IF(OR(Processes!$C$69=TRUE,Processes!H$69=TRUE),IF(AND(G306=1,H306=1,NOT(ISTEXT(J306))),4,IF(AND(G306=1,H306=1,ISTEXT(J306)),3,IF(AND(OR(G306=1,H306=1),ISTEXT(J306)),2,1))),"OoS")</f>
        <v>1</v>
      </c>
      <c r="F306" s="57"/>
      <c r="G306" s="59"/>
      <c r="H306" s="59"/>
      <c r="I306" s="59"/>
      <c r="J306" s="59"/>
      <c r="K306" s="59"/>
      <c r="L306" s="59"/>
      <c r="M306" s="59"/>
      <c r="N306" s="59"/>
      <c r="O306" s="59"/>
      <c r="P306" s="370"/>
      <c r="Q306" s="59"/>
      <c r="R306" s="380"/>
    </row>
    <row r="307" spans="1:18" x14ac:dyDescent="0.25">
      <c r="A307" s="378"/>
      <c r="B307" s="378"/>
      <c r="C307" s="54" t="str">
        <f>IF(ISTEXT('Organizational Unit Summary'!$B$45),'Organizational Unit Summary'!$B$45,"")</f>
        <v>P-6</v>
      </c>
      <c r="D307" s="51" t="str">
        <f>IF('Organizational Unit Summary'!$B$24="Benchmark or Sustainment",IF(E307="OoS","OoS",IF(E307=1,"DM",IF(E307=2,"PM",IF(E307=3,"LM",IF(E307=4,"FM"))))),IF(E307="OoS","OoS",IF(E307&lt;=2,"H",IF(E307=3,"M",IF(E307=4,"L")))))</f>
        <v>DM</v>
      </c>
      <c r="E307" s="58">
        <f>IF(OR(Processes!$C$69=TRUE,Processes!I$69=TRUE),IF(AND(G307=1,H307=1,NOT(ISTEXT(J307))),4,IF(AND(G307=1,H307=1,ISTEXT(J307)),3,IF(AND(OR(G307=1,H307=1),ISTEXT(J307)),2,1))),"OoS")</f>
        <v>1</v>
      </c>
      <c r="F307" s="57"/>
      <c r="G307" s="59"/>
      <c r="H307" s="59"/>
      <c r="I307" s="59"/>
      <c r="J307" s="59"/>
      <c r="K307" s="59"/>
      <c r="L307" s="59"/>
      <c r="M307" s="59"/>
      <c r="N307" s="59"/>
      <c r="O307" s="59"/>
      <c r="P307" s="370"/>
      <c r="Q307" s="59"/>
      <c r="R307" s="380"/>
    </row>
    <row r="308" spans="1:18" x14ac:dyDescent="0.25">
      <c r="A308" s="378"/>
      <c r="B308" s="378"/>
      <c r="C308" s="54" t="str">
        <f>IF(ISTEXT('Organizational Unit Summary'!$B$46),'Organizational Unit Summary'!$B$46,"")</f>
        <v>P-7</v>
      </c>
      <c r="D308" s="51" t="str">
        <f>IF('Organizational Unit Summary'!$B$24="Benchmark or Sustainment",IF(E308="OoS","OoS",IF(E308=1,"DM",IF(E308=2,"PM",IF(E308=3,"LM",IF(E308=4,"FM"))))),IF(E308="OoS","OoS",IF(E308&lt;=2,"H",IF(E308=3,"M",IF(E308=4,"L")))))</f>
        <v>DM</v>
      </c>
      <c r="E308" s="58">
        <f>IF(OR(Processes!$C$69=TRUE,Processes!J$69=TRUE),IF(AND(G308=1,H308=1,NOT(ISTEXT(J308))),4,IF(AND(G308=1,H308=1,ISTEXT(J308)),3,IF(AND(OR(G308=1,H308=1),ISTEXT(J308)),2,1))),"OoS")</f>
        <v>1</v>
      </c>
      <c r="F308" s="57"/>
      <c r="G308" s="59"/>
      <c r="H308" s="59"/>
      <c r="I308" s="59"/>
      <c r="J308" s="59"/>
      <c r="K308" s="59"/>
      <c r="L308" s="59"/>
      <c r="M308" s="59"/>
      <c r="N308" s="59"/>
      <c r="O308" s="59"/>
      <c r="P308" s="370"/>
      <c r="Q308" s="59"/>
      <c r="R308" s="380"/>
    </row>
    <row r="309" spans="1:18" x14ac:dyDescent="0.25">
      <c r="A309" s="378"/>
      <c r="B309" s="378"/>
      <c r="C309" s="54" t="str">
        <f>IF(ISTEXT('Organizational Unit Summary'!$B$47),'Organizational Unit Summary'!$B$47,"")</f>
        <v>P-8</v>
      </c>
      <c r="D309" s="51" t="str">
        <f>IF('Organizational Unit Summary'!$B$24="Benchmark or Sustainment",IF(E309="OoS","OoS",IF(E309=1,"DM",IF(E309=2,"PM",IF(E309=3,"LM",IF(E309=4,"FM"))))),IF(E309="OoS","OoS",IF(E309&lt;=2,"H",IF(E309=3,"M",IF(E309=4,"L")))))</f>
        <v>DM</v>
      </c>
      <c r="E309" s="58">
        <f>IF(OR(Processes!$C$69=TRUE,Processes!K$69=TRUE),IF(AND(G309=1,H309=1,NOT(ISTEXT(J309))),4,IF(AND(G309=1,H309=1,ISTEXT(J309)),3,IF(AND(OR(G309=1,H309=1),ISTEXT(J309)),2,1))),"OoS")</f>
        <v>1</v>
      </c>
      <c r="F309" s="57"/>
      <c r="G309" s="59"/>
      <c r="H309" s="59"/>
      <c r="I309" s="59"/>
      <c r="J309" s="59"/>
      <c r="K309" s="59"/>
      <c r="L309" s="59"/>
      <c r="M309" s="59"/>
      <c r="N309" s="59"/>
      <c r="O309" s="59"/>
      <c r="P309" s="370"/>
      <c r="Q309" s="59"/>
      <c r="R309" s="380"/>
    </row>
    <row r="310" spans="1:18" x14ac:dyDescent="0.25">
      <c r="A310" s="378"/>
      <c r="B310" s="378"/>
      <c r="C310" s="54" t="str">
        <f>IF(ISTEXT('Organizational Unit Summary'!$B$48),'Organizational Unit Summary'!$B$48,"")</f>
        <v>P-9</v>
      </c>
      <c r="D310" s="51" t="str">
        <f>IF('Organizational Unit Summary'!$B$24="Benchmark or Sustainment",IF(E310="OoS","OoS",IF(E310=1,"DM",IF(E310=2,"PM",IF(E310=3,"LM",IF(E310=4,"FM"))))),IF(E310="OoS","OoS",IF(E310&lt;=2,"H",IF(E310=3,"M",IF(E310=4,"L")))))</f>
        <v>DM</v>
      </c>
      <c r="E310" s="58">
        <f>IF(OR(Processes!$C$69=TRUE,Processes!L$69=TRUE),IF(AND(G310=1,H310=1,NOT(ISTEXT(J310))),4,IF(AND(G310=1,H310=1,ISTEXT(J310)),3,IF(AND(OR(G310=1,H310=1),ISTEXT(J310)),2,1))),"OoS")</f>
        <v>1</v>
      </c>
      <c r="F310" s="57"/>
      <c r="G310" s="59"/>
      <c r="H310" s="59"/>
      <c r="I310" s="59"/>
      <c r="J310" s="59"/>
      <c r="K310" s="59"/>
      <c r="L310" s="59"/>
      <c r="M310" s="59"/>
      <c r="N310" s="59"/>
      <c r="O310" s="59"/>
      <c r="P310" s="370"/>
      <c r="Q310" s="59"/>
      <c r="R310" s="380"/>
    </row>
    <row r="311" spans="1:18" x14ac:dyDescent="0.25">
      <c r="A311" s="378"/>
      <c r="B311" s="378"/>
      <c r="C311" s="54" t="str">
        <f>IF(ISTEXT('Organizational Unit Summary'!$B$49),'Organizational Unit Summary'!$B$49,"")</f>
        <v>P-10</v>
      </c>
      <c r="D311" s="51" t="str">
        <f>IF('Organizational Unit Summary'!$B$24="Benchmark or Sustainment",IF(E311="OoS","OoS",IF(E311=1,"DM",IF(E311=2,"PM",IF(E311=3,"LM",IF(E311=4,"FM"))))),IF(E311="OoS","OoS",IF(E311&lt;=2,"H",IF(E311=3,"M",IF(E311=4,"L")))))</f>
        <v>DM</v>
      </c>
      <c r="E311" s="58">
        <f>IF(OR(Processes!$C$69=TRUE,Processes!M$69=TRUE),IF(AND(G311=1,H311=1,NOT(ISTEXT(J311))),4,IF(AND(G311=1,H311=1,ISTEXT(J311)),3,IF(AND(OR(G311=1,H311=1),ISTEXT(J311)),2,1))),"OoS")</f>
        <v>1</v>
      </c>
      <c r="F311" s="57"/>
      <c r="G311" s="59"/>
      <c r="H311" s="59"/>
      <c r="I311" s="59"/>
      <c r="J311" s="59"/>
      <c r="K311" s="59"/>
      <c r="L311" s="59"/>
      <c r="M311" s="59"/>
      <c r="N311" s="59"/>
      <c r="O311" s="59"/>
      <c r="P311" s="370"/>
      <c r="Q311" s="59"/>
      <c r="R311" s="380"/>
    </row>
    <row r="312" spans="1:18" x14ac:dyDescent="0.25">
      <c r="A312" s="378"/>
      <c r="B312" s="378"/>
      <c r="C312" s="54" t="str">
        <f>IF(ISTEXT('Organizational Unit Summary'!$B$50),'Organizational Unit Summary'!$B$50,"")</f>
        <v>P-11</v>
      </c>
      <c r="D312" s="51" t="str">
        <f>IF('Organizational Unit Summary'!$B$24="Benchmark or Sustainment",IF(E312="OoS","OoS",IF(E312=1,"DM",IF(E312=2,"PM",IF(E312=3,"LM",IF(E312=4,"FM"))))),IF(E312="OoS","OoS",IF(E312&lt;=2,"H",IF(E312=3,"M",IF(E312=4,"L")))))</f>
        <v>DM</v>
      </c>
      <c r="E312" s="58">
        <f>IF(OR(Processes!$C$69=TRUE,Processes!N$69=TRUE),IF(AND(G312=1,H312=1,NOT(ISTEXT(J312))),4,IF(AND(G312=1,H312=1,ISTEXT(J312)),3,IF(AND(OR(G312=1,H312=1),ISTEXT(J312)),2,1))),"OoS")</f>
        <v>1</v>
      </c>
      <c r="F312" s="57"/>
      <c r="G312" s="59"/>
      <c r="H312" s="59"/>
      <c r="I312" s="59"/>
      <c r="J312" s="59"/>
      <c r="K312" s="59"/>
      <c r="L312" s="59"/>
      <c r="M312" s="59"/>
      <c r="N312" s="59"/>
      <c r="O312" s="59"/>
      <c r="P312" s="370"/>
      <c r="Q312" s="59"/>
      <c r="R312" s="380"/>
    </row>
    <row r="313" spans="1:18" x14ac:dyDescent="0.25">
      <c r="A313" s="378"/>
      <c r="B313" s="378"/>
      <c r="C313" s="54" t="str">
        <f>IF(ISTEXT('Organizational Unit Summary'!$B$51),'Organizational Unit Summary'!$B$51,"")</f>
        <v>P-12</v>
      </c>
      <c r="D313" s="51" t="str">
        <f>IF('Organizational Unit Summary'!$B$24="Benchmark or Sustainment",IF(E313="OoS","OoS",IF(E313=1,"DM",IF(E313=2,"PM",IF(E313=3,"LM",IF(E313=4,"FM"))))),IF(E313="OoS","OoS",IF(E313&lt;=2,"H",IF(E313=3,"M",IF(E313=4,"L")))))</f>
        <v>DM</v>
      </c>
      <c r="E313" s="58">
        <f>IF(OR(Processes!$C$69=TRUE,Processes!O$69=TRUE),IF(AND(G313=1,H313=1,NOT(ISTEXT(J313))),4,IF(AND(G313=1,H313=1,ISTEXT(J313)),3,IF(AND(OR(G313=1,H313=1),ISTEXT(J313)),2,1))),"OoS")</f>
        <v>1</v>
      </c>
      <c r="F313" s="57"/>
      <c r="G313" s="59"/>
      <c r="H313" s="59"/>
      <c r="I313" s="59"/>
      <c r="J313" s="59"/>
      <c r="K313" s="59"/>
      <c r="L313" s="59"/>
      <c r="M313" s="59"/>
      <c r="N313" s="59"/>
      <c r="O313" s="59"/>
      <c r="P313" s="370"/>
      <c r="Q313" s="59"/>
      <c r="R313" s="380"/>
    </row>
    <row r="314" spans="1:18" x14ac:dyDescent="0.25">
      <c r="A314" s="378"/>
      <c r="B314" s="378"/>
      <c r="C314" s="54" t="str">
        <f>IF(ISTEXT('Organizational Unit Summary'!$B$52),'Organizational Unit Summary'!$B$52,"")</f>
        <v>P-13</v>
      </c>
      <c r="D314" s="51" t="str">
        <f>IF('Organizational Unit Summary'!$B$24="Benchmark or Sustainment",IF(E314="OoS","OoS",IF(E314=1,"DM",IF(E314=2,"PM",IF(E314=3,"LM",IF(E314=4,"FM"))))),IF(E314="OoS","OoS",IF(E314&lt;=2,"H",IF(E314=3,"M",IF(E314=4,"L")))))</f>
        <v>DM</v>
      </c>
      <c r="E314" s="58">
        <f>IF(OR(Processes!$C$69=TRUE,Processes!P$69=TRUE),IF(AND(G314=1,H314=1,NOT(ISTEXT(J314))),4,IF(AND(G314=1,H314=1,ISTEXT(J314)),3,IF(AND(OR(G314=1,H314=1),ISTEXT(J314)),2,1))),"OoS")</f>
        <v>1</v>
      </c>
      <c r="F314" s="57"/>
      <c r="G314" s="59"/>
      <c r="H314" s="59"/>
      <c r="I314" s="59"/>
      <c r="J314" s="59"/>
      <c r="K314" s="59"/>
      <c r="L314" s="59"/>
      <c r="M314" s="59"/>
      <c r="N314" s="59"/>
      <c r="O314" s="59"/>
      <c r="P314" s="370"/>
      <c r="Q314" s="59"/>
      <c r="R314" s="380"/>
    </row>
    <row r="315" spans="1:18" x14ac:dyDescent="0.25">
      <c r="A315" s="378"/>
      <c r="B315" s="378"/>
      <c r="C315" s="54" t="str">
        <f>IF(ISTEXT('Organizational Unit Summary'!$B$53),'Organizational Unit Summary'!$B$53,"")</f>
        <v>P-14</v>
      </c>
      <c r="D315" s="51" t="str">
        <f>IF('Organizational Unit Summary'!$B$24="Benchmark or Sustainment",IF(E315="OoS","OoS",IF(E315=1,"DM",IF(E315=2,"PM",IF(E315=3,"LM",IF(E315=4,"FM"))))),IF(E315="OoS","OoS",IF(E315&lt;=2,"H",IF(E315=3,"M",IF(E315=4,"L")))))</f>
        <v>DM</v>
      </c>
      <c r="E315" s="58">
        <f>IF(OR(Processes!$C$69=TRUE,Processes!Q$69=TRUE),IF(AND(G315=1,H315=1,NOT(ISTEXT(J315))),4,IF(AND(G315=1,H315=1,ISTEXT(J315)),3,IF(AND(OR(G315=1,H315=1),ISTEXT(J315)),2,1))),"OoS")</f>
        <v>1</v>
      </c>
      <c r="F315" s="57"/>
      <c r="G315" s="59"/>
      <c r="H315" s="59"/>
      <c r="I315" s="59"/>
      <c r="J315" s="59"/>
      <c r="K315" s="59"/>
      <c r="L315" s="59"/>
      <c r="M315" s="59"/>
      <c r="N315" s="59"/>
      <c r="O315" s="59"/>
      <c r="P315" s="370"/>
      <c r="Q315" s="59"/>
      <c r="R315" s="380"/>
    </row>
    <row r="316" spans="1:18" x14ac:dyDescent="0.25">
      <c r="A316" s="378"/>
      <c r="B316" s="378"/>
      <c r="C316" s="54" t="str">
        <f>IF(ISTEXT('Organizational Unit Summary'!$B$54),'Organizational Unit Summary'!$B$54,"")</f>
        <v>P-15</v>
      </c>
      <c r="D316" s="51" t="str">
        <f>IF('Organizational Unit Summary'!$B$24="Benchmark or Sustainment",IF(E316="OoS","OoS",IF(E316=1,"DM",IF(E316=2,"PM",IF(E316=3,"LM",IF(E316=4,"FM"))))),IF(E316="OoS","OoS",IF(E316&lt;=2,"H",IF(E316=3,"M",IF(E316=4,"L")))))</f>
        <v>DM</v>
      </c>
      <c r="E316" s="58">
        <f>IF(OR(Processes!$C$69=TRUE,Processes!R$69=TRUE),IF(AND(G316=1,H316=1,NOT(ISTEXT(J316))),4,IF(AND(G316=1,H316=1,ISTEXT(J316)),3,IF(AND(OR(G316=1,H316=1),ISTEXT(J316)),2,1))),"OoS")</f>
        <v>1</v>
      </c>
      <c r="F316" s="57"/>
      <c r="G316" s="59"/>
      <c r="H316" s="59"/>
      <c r="I316" s="59"/>
      <c r="J316" s="59"/>
      <c r="K316" s="59"/>
      <c r="L316" s="59"/>
      <c r="M316" s="59"/>
      <c r="N316" s="59"/>
      <c r="O316" s="59"/>
      <c r="P316" s="370"/>
      <c r="Q316" s="59"/>
      <c r="R316" s="380"/>
    </row>
    <row r="317" spans="1:18" x14ac:dyDescent="0.25">
      <c r="A317" s="378"/>
      <c r="B317" s="378"/>
      <c r="C317" s="54" t="str">
        <f>IF(ISTEXT('Organizational Unit Summary'!$B$55),'Organizational Unit Summary'!$B$55,"")</f>
        <v>P-16</v>
      </c>
      <c r="D317" s="51" t="str">
        <f>IF('Organizational Unit Summary'!$B$24="Benchmark or Sustainment",IF(E317="OoS","OoS",IF(E317=1,"DM",IF(E317=2,"PM",IF(E317=3,"LM",IF(E317=4,"FM"))))),IF(E317="OoS","OoS",IF(E317&lt;=2,"H",IF(E317=3,"M",IF(E317=4,"L")))))</f>
        <v>DM</v>
      </c>
      <c r="E317" s="58">
        <f>IF(OR(Processes!$C$69=TRUE,Processes!S$69=TRUE),IF(AND(G317=1,H317=1,NOT(ISTEXT(J317))),4,IF(AND(G317=1,H317=1,ISTEXT(J317)),3,IF(AND(OR(G317=1,H317=1),ISTEXT(J317)),2,1))),"OoS")</f>
        <v>1</v>
      </c>
      <c r="F317" s="57"/>
      <c r="G317" s="59"/>
      <c r="H317" s="59"/>
      <c r="I317" s="59"/>
      <c r="J317" s="59"/>
      <c r="K317" s="59"/>
      <c r="L317" s="59"/>
      <c r="M317" s="59"/>
      <c r="N317" s="59"/>
      <c r="O317" s="59"/>
      <c r="P317" s="370"/>
      <c r="Q317" s="59"/>
      <c r="R317" s="380"/>
    </row>
    <row r="318" spans="1:18" x14ac:dyDescent="0.25">
      <c r="A318" s="378"/>
      <c r="B318" s="378"/>
      <c r="C318" s="54" t="str">
        <f>IF(ISTEXT('Organizational Unit Summary'!$B$56),'Organizational Unit Summary'!$B$56,"")</f>
        <v>P-17</v>
      </c>
      <c r="D318" s="51" t="str">
        <f>IF('Organizational Unit Summary'!$B$24="Benchmark or Sustainment",IF(E318="OoS","OoS",IF(E318=1,"DM",IF(E318=2,"PM",IF(E318=3,"LM",IF(E318=4,"FM"))))),IF(E318="OoS","OoS",IF(E318&lt;=2,"H",IF(E318=3,"M",IF(E318=4,"L")))))</f>
        <v>DM</v>
      </c>
      <c r="E318" s="58">
        <f>IF(OR(Processes!$C$69=TRUE,Processes!T$69=TRUE),IF(AND(G318=1,H318=1,NOT(ISTEXT(J318))),4,IF(AND(G318=1,H318=1,ISTEXT(J318)),3,IF(AND(OR(G318=1,H318=1),ISTEXT(J318)),2,1))),"OoS")</f>
        <v>1</v>
      </c>
      <c r="F318" s="57"/>
      <c r="G318" s="59"/>
      <c r="H318" s="59"/>
      <c r="I318" s="59"/>
      <c r="J318" s="59"/>
      <c r="K318" s="59"/>
      <c r="L318" s="59"/>
      <c r="M318" s="59"/>
      <c r="N318" s="59"/>
      <c r="O318" s="59"/>
      <c r="P318" s="370"/>
      <c r="Q318" s="59"/>
      <c r="R318" s="380"/>
    </row>
    <row r="319" spans="1:18" x14ac:dyDescent="0.25">
      <c r="A319" s="378"/>
      <c r="B319" s="378"/>
      <c r="C319" s="54" t="str">
        <f>IF(ISTEXT('Organizational Unit Summary'!$B$57),'Organizational Unit Summary'!$B$57,"")</f>
        <v>P-18</v>
      </c>
      <c r="D319" s="51" t="str">
        <f>IF('Organizational Unit Summary'!$B$24="Benchmark or Sustainment",IF(E319="OoS","OoS",IF(E319=1,"DM",IF(E319=2,"PM",IF(E319=3,"LM",IF(E319=4,"FM"))))),IF(E319="OoS","OoS",IF(E319&lt;=2,"H",IF(E319=3,"M",IF(E319=4,"L")))))</f>
        <v>DM</v>
      </c>
      <c r="E319" s="58">
        <f>IF(OR(Processes!$C$69=TRUE,Processes!U$69=TRUE),IF(AND(G319=1,H319=1,NOT(ISTEXT(J319))),4,IF(AND(G319=1,H319=1,ISTEXT(J319)),3,IF(AND(OR(G319=1,H319=1),ISTEXT(J319)),2,1))),"OoS")</f>
        <v>1</v>
      </c>
      <c r="F319" s="57"/>
      <c r="G319" s="59"/>
      <c r="H319" s="59"/>
      <c r="I319" s="59"/>
      <c r="J319" s="59"/>
      <c r="K319" s="59"/>
      <c r="L319" s="59"/>
      <c r="M319" s="59"/>
      <c r="N319" s="59"/>
      <c r="O319" s="59"/>
      <c r="P319" s="370"/>
      <c r="Q319" s="59"/>
      <c r="R319" s="380"/>
    </row>
    <row r="320" spans="1:18" x14ac:dyDescent="0.25">
      <c r="A320" s="378"/>
      <c r="B320" s="378"/>
      <c r="C320" s="54" t="str">
        <f>IF(ISTEXT('Organizational Unit Summary'!$B$58),'Organizational Unit Summary'!$B$58,"")</f>
        <v>P-19</v>
      </c>
      <c r="D320" s="51" t="str">
        <f>IF('Organizational Unit Summary'!$B$24="Benchmark or Sustainment",IF(E320="OoS","OoS",IF(E320=1,"DM",IF(E320=2,"PM",IF(E320=3,"LM",IF(E320=4,"FM"))))),IF(E320="OoS","OoS",IF(E320&lt;=2,"H",IF(E320=3,"M",IF(E320=4,"L")))))</f>
        <v>DM</v>
      </c>
      <c r="E320" s="58">
        <f>IF(OR(Processes!$C$69=TRUE,Processes!V$69=TRUE),IF(AND(G320=1,H320=1,NOT(ISTEXT(J320))),4,IF(AND(G320=1,H320=1,ISTEXT(J320)),3,IF(AND(OR(G320=1,H320=1),ISTEXT(J320)),2,1))),"OoS")</f>
        <v>1</v>
      </c>
      <c r="F320" s="57"/>
      <c r="G320" s="59"/>
      <c r="H320" s="59"/>
      <c r="I320" s="59"/>
      <c r="J320" s="59"/>
      <c r="K320" s="59"/>
      <c r="L320" s="59"/>
      <c r="M320" s="59"/>
      <c r="N320" s="59"/>
      <c r="O320" s="59"/>
      <c r="P320" s="370"/>
      <c r="Q320" s="59"/>
      <c r="R320" s="380"/>
    </row>
    <row r="321" spans="1:18" ht="13.5" thickBot="1" x14ac:dyDescent="0.3">
      <c r="A321" s="378"/>
      <c r="B321" s="378"/>
      <c r="C321" s="54" t="str">
        <f>IF(ISTEXT('Organizational Unit Summary'!$B$59),'Organizational Unit Summary'!$B$59,"")</f>
        <v>P-20</v>
      </c>
      <c r="D321" s="51" t="str">
        <f>IF('Organizational Unit Summary'!$B$24="Benchmark or Sustainment",IF(E321="OoS","OoS",IF(E321=1,"DM",IF(E321=2,"PM",IF(E321=3,"LM",IF(E321=4,"FM"))))),IF(E321="OoS","OoS",IF(E321&lt;=2,"H",IF(E321=3,"M",IF(E321=4,"L")))))</f>
        <v>DM</v>
      </c>
      <c r="E321" s="58">
        <f>IF(OR(Processes!$C$69=TRUE,Processes!W$69=TRUE),IF(AND(G321=1,H321=1,NOT(ISTEXT(J321))),4,IF(AND(G321=1,H321=1,ISTEXT(J321)),3,IF(AND(OR(G321=1,H321=1),ISTEXT(J321)),2,1))),"OoS")</f>
        <v>1</v>
      </c>
      <c r="F321" s="57"/>
      <c r="G321" s="59"/>
      <c r="H321" s="59"/>
      <c r="I321" s="59"/>
      <c r="J321" s="59"/>
      <c r="K321" s="59"/>
      <c r="L321" s="59"/>
      <c r="M321" s="59"/>
      <c r="N321" s="59"/>
      <c r="O321" s="59"/>
      <c r="P321" s="371"/>
      <c r="Q321" s="59"/>
      <c r="R321" s="380"/>
    </row>
    <row r="322" spans="1:18" x14ac:dyDescent="0.25">
      <c r="A322" s="378"/>
      <c r="B322" s="378" t="str">
        <f>IF(ISTEXT(Processes!$B$19),Processes!$B$19,"")</f>
        <v>Process 17</v>
      </c>
      <c r="C322" s="54" t="str">
        <f>IF(ISTEXT('Organizational Unit Summary'!$B$40),'Organizational Unit Summary'!$B$40,"")</f>
        <v>P-1</v>
      </c>
      <c r="D322" s="51" t="str">
        <f>IF('Organizational Unit Summary'!$B$24="Benchmark or Sustainment",IF(E322="OoS","OoS",IF(E322=1,"DM",IF(E322=2,"PM",IF(E322=3,"LM",IF(E322=4,"FM"))))),IF(E322="OoS","OoS",IF(E322&lt;=2,"H",IF(E322=3,"M",IF(E322=4,"L")))))</f>
        <v>DM</v>
      </c>
      <c r="E322" s="58">
        <f>IF(OR(Processes!$C$70=TRUE,Processes!D$70=TRUE),IF(AND(G322=1,H322=1,NOT(ISTEXT(J322))),4,IF(AND(G322=1,H322=1,ISTEXT(J322)),3,IF(AND(OR(G322=1,H322=1),ISTEXT(J322)),2,1))),"OoS")</f>
        <v>1</v>
      </c>
      <c r="F322" s="57"/>
      <c r="G322" s="59"/>
      <c r="H322" s="59"/>
      <c r="I322" s="59"/>
      <c r="J322" s="59"/>
      <c r="K322" s="59"/>
      <c r="L322" s="59"/>
      <c r="M322" s="59"/>
      <c r="N322" s="59"/>
      <c r="O322" s="59"/>
      <c r="P322" s="369"/>
      <c r="Q322" s="59"/>
      <c r="R322" s="380"/>
    </row>
    <row r="323" spans="1:18" x14ac:dyDescent="0.25">
      <c r="A323" s="378"/>
      <c r="B323" s="378"/>
      <c r="C323" s="54" t="str">
        <f>IF(ISTEXT('Organizational Unit Summary'!$B$41),'Organizational Unit Summary'!$B$41,"")</f>
        <v>P-2</v>
      </c>
      <c r="D323" s="51" t="str">
        <f>IF('Organizational Unit Summary'!$B$24="Benchmark or Sustainment",IF(E323="OoS","OoS",IF(E323=1,"DM",IF(E323=2,"PM",IF(E323=3,"LM",IF(E323=4,"FM"))))),IF(E323="OoS","OoS",IF(E323&lt;=2,"H",IF(E323=3,"M",IF(E323=4,"L")))))</f>
        <v>DM</v>
      </c>
      <c r="E323" s="58">
        <f>IF(OR(Processes!$C$70=TRUE,Processes!E$70=TRUE),IF(AND(G323=1,H323=1,NOT(ISTEXT(J323))),4,IF(AND(G323=1,H323=1,ISTEXT(J323)),3,IF(AND(OR(G323=1,H323=1),ISTEXT(J323)),2,1))),"OoS")</f>
        <v>1</v>
      </c>
      <c r="F323" s="57"/>
      <c r="G323" s="59"/>
      <c r="H323" s="59"/>
      <c r="I323" s="59"/>
      <c r="J323" s="59"/>
      <c r="K323" s="59"/>
      <c r="L323" s="59"/>
      <c r="M323" s="59"/>
      <c r="N323" s="59"/>
      <c r="O323" s="59"/>
      <c r="P323" s="370"/>
      <c r="Q323" s="59"/>
      <c r="R323" s="380"/>
    </row>
    <row r="324" spans="1:18" x14ac:dyDescent="0.25">
      <c r="A324" s="378"/>
      <c r="B324" s="378"/>
      <c r="C324" s="54" t="str">
        <f>IF(ISTEXT('Organizational Unit Summary'!$B$42),'Organizational Unit Summary'!$B$42,"")</f>
        <v>P-3</v>
      </c>
      <c r="D324" s="51" t="str">
        <f>IF('Organizational Unit Summary'!$B$24="Benchmark or Sustainment",IF(E324="OoS","OoS",IF(E324=1,"DM",IF(E324=2,"PM",IF(E324=3,"LM",IF(E324=4,"FM"))))),IF(E324="OoS","OoS",IF(E324&lt;=2,"H",IF(E324=3,"M",IF(E324=4,"L")))))</f>
        <v>DM</v>
      </c>
      <c r="E324" s="58">
        <f>IF(OR(Processes!$C$70=TRUE,Processes!F$70=TRUE),IF(AND(G324=1,H324=1,NOT(ISTEXT(J324))),4,IF(AND(G324=1,H324=1,ISTEXT(J324)),3,IF(AND(OR(G324=1,H324=1),ISTEXT(J324)),2,1))),"OoS")</f>
        <v>1</v>
      </c>
      <c r="F324" s="57"/>
      <c r="G324" s="59"/>
      <c r="H324" s="59"/>
      <c r="I324" s="59"/>
      <c r="J324" s="59"/>
      <c r="K324" s="59"/>
      <c r="L324" s="59"/>
      <c r="M324" s="59"/>
      <c r="N324" s="59"/>
      <c r="O324" s="59"/>
      <c r="P324" s="370"/>
      <c r="Q324" s="59"/>
      <c r="R324" s="380"/>
    </row>
    <row r="325" spans="1:18" x14ac:dyDescent="0.25">
      <c r="A325" s="378"/>
      <c r="B325" s="378"/>
      <c r="C325" s="54" t="str">
        <f>IF(ISTEXT('Organizational Unit Summary'!$B$43),'Organizational Unit Summary'!$B$43,"")</f>
        <v>P-4</v>
      </c>
      <c r="D325" s="51" t="str">
        <f>IF('Organizational Unit Summary'!$B$24="Benchmark or Sustainment",IF(E325="OoS","OoS",IF(E325=1,"DM",IF(E325=2,"PM",IF(E325=3,"LM",IF(E325=4,"FM"))))),IF(E325="OoS","OoS",IF(E325&lt;=2,"H",IF(E325=3,"M",IF(E325=4,"L")))))</f>
        <v>DM</v>
      </c>
      <c r="E325" s="58">
        <f>IF(OR(Processes!$C$70=TRUE,Processes!G$70=TRUE),IF(AND(G325=1,H325=1,NOT(ISTEXT(J325))),4,IF(AND(G325=1,H325=1,ISTEXT(J325)),3,IF(AND(OR(G325=1,H325=1),ISTEXT(J325)),2,1))),"OoS")</f>
        <v>1</v>
      </c>
      <c r="F325" s="57"/>
      <c r="G325" s="59"/>
      <c r="H325" s="59"/>
      <c r="I325" s="59"/>
      <c r="J325" s="59"/>
      <c r="K325" s="59"/>
      <c r="L325" s="59"/>
      <c r="M325" s="59"/>
      <c r="N325" s="59"/>
      <c r="O325" s="59"/>
      <c r="P325" s="370"/>
      <c r="Q325" s="59"/>
      <c r="R325" s="380"/>
    </row>
    <row r="326" spans="1:18" x14ac:dyDescent="0.25">
      <c r="A326" s="378"/>
      <c r="B326" s="378"/>
      <c r="C326" s="54" t="str">
        <f>IF(ISTEXT('Organizational Unit Summary'!$B$44),'Organizational Unit Summary'!$B$44,"")</f>
        <v>P-5</v>
      </c>
      <c r="D326" s="51" t="str">
        <f>IF('Organizational Unit Summary'!$B$24="Benchmark or Sustainment",IF(E326="OoS","OoS",IF(E326=1,"DM",IF(E326=2,"PM",IF(E326=3,"LM",IF(E326=4,"FM"))))),IF(E326="OoS","OoS",IF(E326&lt;=2,"H",IF(E326=3,"M",IF(E326=4,"L")))))</f>
        <v>DM</v>
      </c>
      <c r="E326" s="58">
        <f>IF(OR(Processes!$C$70=TRUE,Processes!H$70=TRUE),IF(AND(G326=1,H326=1,NOT(ISTEXT(J326))),4,IF(AND(G326=1,H326=1,ISTEXT(J326)),3,IF(AND(OR(G326=1,H326=1),ISTEXT(J326)),2,1))),"OoS")</f>
        <v>1</v>
      </c>
      <c r="F326" s="57"/>
      <c r="G326" s="59"/>
      <c r="H326" s="59"/>
      <c r="I326" s="59"/>
      <c r="J326" s="59"/>
      <c r="K326" s="59"/>
      <c r="L326" s="59"/>
      <c r="M326" s="59"/>
      <c r="N326" s="59"/>
      <c r="O326" s="59"/>
      <c r="P326" s="370"/>
      <c r="Q326" s="59"/>
      <c r="R326" s="380"/>
    </row>
    <row r="327" spans="1:18" x14ac:dyDescent="0.25">
      <c r="A327" s="378"/>
      <c r="B327" s="378"/>
      <c r="C327" s="54" t="str">
        <f>IF(ISTEXT('Organizational Unit Summary'!$B$45),'Organizational Unit Summary'!$B$45,"")</f>
        <v>P-6</v>
      </c>
      <c r="D327" s="51" t="str">
        <f>IF('Organizational Unit Summary'!$B$24="Benchmark or Sustainment",IF(E327="OoS","OoS",IF(E327=1,"DM",IF(E327=2,"PM",IF(E327=3,"LM",IF(E327=4,"FM"))))),IF(E327="OoS","OoS",IF(E327&lt;=2,"H",IF(E327=3,"M",IF(E327=4,"L")))))</f>
        <v>DM</v>
      </c>
      <c r="E327" s="58">
        <f>IF(OR(Processes!$C$70=TRUE,Processes!I$70=TRUE),IF(AND(G327=1,H327=1,NOT(ISTEXT(J327))),4,IF(AND(G327=1,H327=1,ISTEXT(J327)),3,IF(AND(OR(G327=1,H327=1),ISTEXT(J327)),2,1))),"OoS")</f>
        <v>1</v>
      </c>
      <c r="F327" s="57"/>
      <c r="G327" s="59"/>
      <c r="H327" s="59"/>
      <c r="I327" s="59"/>
      <c r="J327" s="59"/>
      <c r="K327" s="59"/>
      <c r="L327" s="59"/>
      <c r="M327" s="59"/>
      <c r="N327" s="59"/>
      <c r="O327" s="59"/>
      <c r="P327" s="370"/>
      <c r="Q327" s="59"/>
      <c r="R327" s="380"/>
    </row>
    <row r="328" spans="1:18" x14ac:dyDescent="0.25">
      <c r="A328" s="378"/>
      <c r="B328" s="378"/>
      <c r="C328" s="54" t="str">
        <f>IF(ISTEXT('Organizational Unit Summary'!$B$46),'Organizational Unit Summary'!$B$46,"")</f>
        <v>P-7</v>
      </c>
      <c r="D328" s="51" t="str">
        <f>IF('Organizational Unit Summary'!$B$24="Benchmark or Sustainment",IF(E328="OoS","OoS",IF(E328=1,"DM",IF(E328=2,"PM",IF(E328=3,"LM",IF(E328=4,"FM"))))),IF(E328="OoS","OoS",IF(E328&lt;=2,"H",IF(E328=3,"M",IF(E328=4,"L")))))</f>
        <v>DM</v>
      </c>
      <c r="E328" s="58">
        <f>IF(OR(Processes!$C$70=TRUE,Processes!J$70=TRUE),IF(AND(G328=1,H328=1,NOT(ISTEXT(J328))),4,IF(AND(G328=1,H328=1,ISTEXT(J328)),3,IF(AND(OR(G328=1,H328=1),ISTEXT(J328)),2,1))),"OoS")</f>
        <v>1</v>
      </c>
      <c r="F328" s="57"/>
      <c r="G328" s="59"/>
      <c r="H328" s="59"/>
      <c r="I328" s="59"/>
      <c r="J328" s="59"/>
      <c r="K328" s="59"/>
      <c r="L328" s="59"/>
      <c r="M328" s="59"/>
      <c r="N328" s="59"/>
      <c r="O328" s="59"/>
      <c r="P328" s="370"/>
      <c r="Q328" s="59"/>
      <c r="R328" s="380"/>
    </row>
    <row r="329" spans="1:18" x14ac:dyDescent="0.25">
      <c r="A329" s="378"/>
      <c r="B329" s="378"/>
      <c r="C329" s="54" t="str">
        <f>IF(ISTEXT('Organizational Unit Summary'!$B$47),'Organizational Unit Summary'!$B$47,"")</f>
        <v>P-8</v>
      </c>
      <c r="D329" s="51" t="str">
        <f>IF('Organizational Unit Summary'!$B$24="Benchmark or Sustainment",IF(E329="OoS","OoS",IF(E329=1,"DM",IF(E329=2,"PM",IF(E329=3,"LM",IF(E329=4,"FM"))))),IF(E329="OoS","OoS",IF(E329&lt;=2,"H",IF(E329=3,"M",IF(E329=4,"L")))))</f>
        <v>DM</v>
      </c>
      <c r="E329" s="58">
        <f>IF(OR(Processes!$C$70=TRUE,Processes!K$70=TRUE),IF(AND(G329=1,H329=1,NOT(ISTEXT(J329))),4,IF(AND(G329=1,H329=1,ISTEXT(J329)),3,IF(AND(OR(G329=1,H329=1),ISTEXT(J329)),2,1))),"OoS")</f>
        <v>1</v>
      </c>
      <c r="F329" s="57"/>
      <c r="G329" s="59"/>
      <c r="H329" s="59"/>
      <c r="I329" s="59"/>
      <c r="J329" s="59"/>
      <c r="K329" s="59"/>
      <c r="L329" s="59"/>
      <c r="M329" s="59"/>
      <c r="N329" s="59"/>
      <c r="O329" s="59"/>
      <c r="P329" s="370"/>
      <c r="Q329" s="59"/>
      <c r="R329" s="380"/>
    </row>
    <row r="330" spans="1:18" x14ac:dyDescent="0.25">
      <c r="A330" s="378"/>
      <c r="B330" s="378"/>
      <c r="C330" s="54" t="str">
        <f>IF(ISTEXT('Organizational Unit Summary'!$B$48),'Organizational Unit Summary'!$B$48,"")</f>
        <v>P-9</v>
      </c>
      <c r="D330" s="51" t="str">
        <f>IF('Organizational Unit Summary'!$B$24="Benchmark or Sustainment",IF(E330="OoS","OoS",IF(E330=1,"DM",IF(E330=2,"PM",IF(E330=3,"LM",IF(E330=4,"FM"))))),IF(E330="OoS","OoS",IF(E330&lt;=2,"H",IF(E330=3,"M",IF(E330=4,"L")))))</f>
        <v>DM</v>
      </c>
      <c r="E330" s="58">
        <f>IF(OR(Processes!$C$70=TRUE,Processes!L$70=TRUE),IF(AND(G330=1,H330=1,NOT(ISTEXT(J330))),4,IF(AND(G330=1,H330=1,ISTEXT(J330)),3,IF(AND(OR(G330=1,H330=1),ISTEXT(J330)),2,1))),"OoS")</f>
        <v>1</v>
      </c>
      <c r="F330" s="57"/>
      <c r="G330" s="59"/>
      <c r="H330" s="59"/>
      <c r="I330" s="59"/>
      <c r="J330" s="59"/>
      <c r="K330" s="59"/>
      <c r="L330" s="59"/>
      <c r="M330" s="59"/>
      <c r="N330" s="59"/>
      <c r="O330" s="59"/>
      <c r="P330" s="370"/>
      <c r="Q330" s="59"/>
      <c r="R330" s="380"/>
    </row>
    <row r="331" spans="1:18" x14ac:dyDescent="0.25">
      <c r="A331" s="378"/>
      <c r="B331" s="378"/>
      <c r="C331" s="54" t="str">
        <f>IF(ISTEXT('Organizational Unit Summary'!$B$49),'Organizational Unit Summary'!$B$49,"")</f>
        <v>P-10</v>
      </c>
      <c r="D331" s="51" t="str">
        <f>IF('Organizational Unit Summary'!$B$24="Benchmark or Sustainment",IF(E331="OoS","OoS",IF(E331=1,"DM",IF(E331=2,"PM",IF(E331=3,"LM",IF(E331=4,"FM"))))),IF(E331="OoS","OoS",IF(E331&lt;=2,"H",IF(E331=3,"M",IF(E331=4,"L")))))</f>
        <v>DM</v>
      </c>
      <c r="E331" s="58">
        <f>IF(OR(Processes!$C$70=TRUE,Processes!M$70=TRUE),IF(AND(G331=1,H331=1,NOT(ISTEXT(J331))),4,IF(AND(G331=1,H331=1,ISTEXT(J331)),3,IF(AND(OR(G331=1,H331=1),ISTEXT(J331)),2,1))),"OoS")</f>
        <v>1</v>
      </c>
      <c r="F331" s="57"/>
      <c r="G331" s="59"/>
      <c r="H331" s="59"/>
      <c r="I331" s="59"/>
      <c r="J331" s="59"/>
      <c r="K331" s="59"/>
      <c r="L331" s="59"/>
      <c r="M331" s="59"/>
      <c r="N331" s="59"/>
      <c r="O331" s="59"/>
      <c r="P331" s="370"/>
      <c r="Q331" s="59"/>
      <c r="R331" s="380"/>
    </row>
    <row r="332" spans="1:18" x14ac:dyDescent="0.25">
      <c r="A332" s="378"/>
      <c r="B332" s="378"/>
      <c r="C332" s="54" t="str">
        <f>IF(ISTEXT('Organizational Unit Summary'!$B$50),'Organizational Unit Summary'!$B$50,"")</f>
        <v>P-11</v>
      </c>
      <c r="D332" s="51" t="str">
        <f>IF('Organizational Unit Summary'!$B$24="Benchmark or Sustainment",IF(E332="OoS","OoS",IF(E332=1,"DM",IF(E332=2,"PM",IF(E332=3,"LM",IF(E332=4,"FM"))))),IF(E332="OoS","OoS",IF(E332&lt;=2,"H",IF(E332=3,"M",IF(E332=4,"L")))))</f>
        <v>DM</v>
      </c>
      <c r="E332" s="58">
        <f>IF(OR(Processes!$C$70=TRUE,Processes!N$70=TRUE),IF(AND(G332=1,H332=1,NOT(ISTEXT(J332))),4,IF(AND(G332=1,H332=1,ISTEXT(J332)),3,IF(AND(OR(G332=1,H332=1),ISTEXT(J332)),2,1))),"OoS")</f>
        <v>1</v>
      </c>
      <c r="F332" s="57"/>
      <c r="G332" s="59"/>
      <c r="H332" s="59"/>
      <c r="I332" s="59"/>
      <c r="J332" s="59"/>
      <c r="K332" s="59"/>
      <c r="L332" s="59"/>
      <c r="M332" s="59"/>
      <c r="N332" s="59"/>
      <c r="O332" s="59"/>
      <c r="P332" s="370"/>
      <c r="Q332" s="59"/>
      <c r="R332" s="380"/>
    </row>
    <row r="333" spans="1:18" x14ac:dyDescent="0.25">
      <c r="A333" s="378"/>
      <c r="B333" s="378"/>
      <c r="C333" s="54" t="str">
        <f>IF(ISTEXT('Organizational Unit Summary'!$B$51),'Organizational Unit Summary'!$B$51,"")</f>
        <v>P-12</v>
      </c>
      <c r="D333" s="51" t="str">
        <f>IF('Organizational Unit Summary'!$B$24="Benchmark or Sustainment",IF(E333="OoS","OoS",IF(E333=1,"DM",IF(E333=2,"PM",IF(E333=3,"LM",IF(E333=4,"FM"))))),IF(E333="OoS","OoS",IF(E333&lt;=2,"H",IF(E333=3,"M",IF(E333=4,"L")))))</f>
        <v>DM</v>
      </c>
      <c r="E333" s="58">
        <f>IF(OR(Processes!$C$70=TRUE,Processes!O$70=TRUE),IF(AND(G333=1,H333=1,NOT(ISTEXT(J333))),4,IF(AND(G333=1,H333=1,ISTEXT(J333)),3,IF(AND(OR(G333=1,H333=1),ISTEXT(J333)),2,1))),"OoS")</f>
        <v>1</v>
      </c>
      <c r="F333" s="57"/>
      <c r="G333" s="59"/>
      <c r="H333" s="59"/>
      <c r="I333" s="59"/>
      <c r="J333" s="59"/>
      <c r="K333" s="59"/>
      <c r="L333" s="59"/>
      <c r="M333" s="59"/>
      <c r="N333" s="59"/>
      <c r="O333" s="59"/>
      <c r="P333" s="370"/>
      <c r="Q333" s="59"/>
      <c r="R333" s="380"/>
    </row>
    <row r="334" spans="1:18" x14ac:dyDescent="0.25">
      <c r="A334" s="378"/>
      <c r="B334" s="378"/>
      <c r="C334" s="54" t="str">
        <f>IF(ISTEXT('Organizational Unit Summary'!$B$52),'Organizational Unit Summary'!$B$52,"")</f>
        <v>P-13</v>
      </c>
      <c r="D334" s="51" t="str">
        <f>IF('Organizational Unit Summary'!$B$24="Benchmark or Sustainment",IF(E334="OoS","OoS",IF(E334=1,"DM",IF(E334=2,"PM",IF(E334=3,"LM",IF(E334=4,"FM"))))),IF(E334="OoS","OoS",IF(E334&lt;=2,"H",IF(E334=3,"M",IF(E334=4,"L")))))</f>
        <v>DM</v>
      </c>
      <c r="E334" s="58">
        <f>IF(OR(Processes!$C$70=TRUE,Processes!P$70=TRUE),IF(AND(G334=1,H334=1,NOT(ISTEXT(J334))),4,IF(AND(G334=1,H334=1,ISTEXT(J334)),3,IF(AND(OR(G334=1,H334=1),ISTEXT(J334)),2,1))),"OoS")</f>
        <v>1</v>
      </c>
      <c r="F334" s="57"/>
      <c r="G334" s="59"/>
      <c r="H334" s="59"/>
      <c r="I334" s="59"/>
      <c r="J334" s="59"/>
      <c r="K334" s="59"/>
      <c r="L334" s="59"/>
      <c r="M334" s="59"/>
      <c r="N334" s="59"/>
      <c r="O334" s="59"/>
      <c r="P334" s="370"/>
      <c r="Q334" s="59"/>
      <c r="R334" s="380"/>
    </row>
    <row r="335" spans="1:18" x14ac:dyDescent="0.25">
      <c r="A335" s="378"/>
      <c r="B335" s="378"/>
      <c r="C335" s="54" t="str">
        <f>IF(ISTEXT('Organizational Unit Summary'!$B$53),'Organizational Unit Summary'!$B$53,"")</f>
        <v>P-14</v>
      </c>
      <c r="D335" s="51" t="str">
        <f>IF('Organizational Unit Summary'!$B$24="Benchmark or Sustainment",IF(E335="OoS","OoS",IF(E335=1,"DM",IF(E335=2,"PM",IF(E335=3,"LM",IF(E335=4,"FM"))))),IF(E335="OoS","OoS",IF(E335&lt;=2,"H",IF(E335=3,"M",IF(E335=4,"L")))))</f>
        <v>DM</v>
      </c>
      <c r="E335" s="58">
        <f>IF(OR(Processes!$C$70=TRUE,Processes!Q$70=TRUE),IF(AND(G335=1,H335=1,NOT(ISTEXT(J335))),4,IF(AND(G335=1,H335=1,ISTEXT(J335)),3,IF(AND(OR(G335=1,H335=1),ISTEXT(J335)),2,1))),"OoS")</f>
        <v>1</v>
      </c>
      <c r="F335" s="57"/>
      <c r="G335" s="59"/>
      <c r="H335" s="59"/>
      <c r="I335" s="59"/>
      <c r="J335" s="59"/>
      <c r="K335" s="59"/>
      <c r="L335" s="59"/>
      <c r="M335" s="59"/>
      <c r="N335" s="59"/>
      <c r="O335" s="59"/>
      <c r="P335" s="370"/>
      <c r="Q335" s="59"/>
      <c r="R335" s="380"/>
    </row>
    <row r="336" spans="1:18" x14ac:dyDescent="0.25">
      <c r="A336" s="378"/>
      <c r="B336" s="378"/>
      <c r="C336" s="54" t="str">
        <f>IF(ISTEXT('Organizational Unit Summary'!$B$54),'Organizational Unit Summary'!$B$54,"")</f>
        <v>P-15</v>
      </c>
      <c r="D336" s="51" t="str">
        <f>IF('Organizational Unit Summary'!$B$24="Benchmark or Sustainment",IF(E336="OoS","OoS",IF(E336=1,"DM",IF(E336=2,"PM",IF(E336=3,"LM",IF(E336=4,"FM"))))),IF(E336="OoS","OoS",IF(E336&lt;=2,"H",IF(E336=3,"M",IF(E336=4,"L")))))</f>
        <v>DM</v>
      </c>
      <c r="E336" s="58">
        <f>IF(OR(Processes!$C$70=TRUE,Processes!R$70=TRUE),IF(AND(G336=1,H336=1,NOT(ISTEXT(J336))),4,IF(AND(G336=1,H336=1,ISTEXT(J336)),3,IF(AND(OR(G336=1,H336=1),ISTEXT(J336)),2,1))),"OoS")</f>
        <v>1</v>
      </c>
      <c r="F336" s="57"/>
      <c r="G336" s="59"/>
      <c r="H336" s="59"/>
      <c r="I336" s="59"/>
      <c r="J336" s="59"/>
      <c r="K336" s="59"/>
      <c r="L336" s="59"/>
      <c r="M336" s="59"/>
      <c r="N336" s="59"/>
      <c r="O336" s="59"/>
      <c r="P336" s="370"/>
      <c r="Q336" s="59"/>
      <c r="R336" s="380"/>
    </row>
    <row r="337" spans="1:18" x14ac:dyDescent="0.25">
      <c r="A337" s="378"/>
      <c r="B337" s="378"/>
      <c r="C337" s="54" t="str">
        <f>IF(ISTEXT('Organizational Unit Summary'!$B$55),'Organizational Unit Summary'!$B$55,"")</f>
        <v>P-16</v>
      </c>
      <c r="D337" s="51" t="str">
        <f>IF('Organizational Unit Summary'!$B$24="Benchmark or Sustainment",IF(E337="OoS","OoS",IF(E337=1,"DM",IF(E337=2,"PM",IF(E337=3,"LM",IF(E337=4,"FM"))))),IF(E337="OoS","OoS",IF(E337&lt;=2,"H",IF(E337=3,"M",IF(E337=4,"L")))))</f>
        <v>DM</v>
      </c>
      <c r="E337" s="58">
        <f>IF(OR(Processes!$C$70=TRUE,Processes!S$70=TRUE),IF(AND(G337=1,H337=1,NOT(ISTEXT(J337))),4,IF(AND(G337=1,H337=1,ISTEXT(J337)),3,IF(AND(OR(G337=1,H337=1),ISTEXT(J337)),2,1))),"OoS")</f>
        <v>1</v>
      </c>
      <c r="F337" s="57"/>
      <c r="G337" s="59"/>
      <c r="H337" s="59"/>
      <c r="I337" s="59"/>
      <c r="J337" s="59"/>
      <c r="K337" s="59"/>
      <c r="L337" s="59"/>
      <c r="M337" s="59"/>
      <c r="N337" s="59"/>
      <c r="O337" s="59"/>
      <c r="P337" s="370"/>
      <c r="Q337" s="59"/>
      <c r="R337" s="380"/>
    </row>
    <row r="338" spans="1:18" x14ac:dyDescent="0.25">
      <c r="A338" s="378"/>
      <c r="B338" s="378"/>
      <c r="C338" s="54" t="str">
        <f>IF(ISTEXT('Organizational Unit Summary'!$B$56),'Organizational Unit Summary'!$B$56,"")</f>
        <v>P-17</v>
      </c>
      <c r="D338" s="51" t="str">
        <f>IF('Organizational Unit Summary'!$B$24="Benchmark or Sustainment",IF(E338="OoS","OoS",IF(E338=1,"DM",IF(E338=2,"PM",IF(E338=3,"LM",IF(E338=4,"FM"))))),IF(E338="OoS","OoS",IF(E338&lt;=2,"H",IF(E338=3,"M",IF(E338=4,"L")))))</f>
        <v>DM</v>
      </c>
      <c r="E338" s="58">
        <f>IF(OR(Processes!$C$70=TRUE,Processes!T$70=TRUE),IF(AND(G338=1,H338=1,NOT(ISTEXT(J338))),4,IF(AND(G338=1,H338=1,ISTEXT(J338)),3,IF(AND(OR(G338=1,H338=1),ISTEXT(J338)),2,1))),"OoS")</f>
        <v>1</v>
      </c>
      <c r="F338" s="57"/>
      <c r="G338" s="59"/>
      <c r="H338" s="59"/>
      <c r="I338" s="59"/>
      <c r="J338" s="59"/>
      <c r="K338" s="59"/>
      <c r="L338" s="59"/>
      <c r="M338" s="59"/>
      <c r="N338" s="59"/>
      <c r="O338" s="59"/>
      <c r="P338" s="370"/>
      <c r="Q338" s="59"/>
      <c r="R338" s="380"/>
    </row>
    <row r="339" spans="1:18" x14ac:dyDescent="0.25">
      <c r="A339" s="378"/>
      <c r="B339" s="378"/>
      <c r="C339" s="54" t="str">
        <f>IF(ISTEXT('Organizational Unit Summary'!$B$57),'Organizational Unit Summary'!$B$57,"")</f>
        <v>P-18</v>
      </c>
      <c r="D339" s="51" t="str">
        <f>IF('Organizational Unit Summary'!$B$24="Benchmark or Sustainment",IF(E339="OoS","OoS",IF(E339=1,"DM",IF(E339=2,"PM",IF(E339=3,"LM",IF(E339=4,"FM"))))),IF(E339="OoS","OoS",IF(E339&lt;=2,"H",IF(E339=3,"M",IF(E339=4,"L")))))</f>
        <v>DM</v>
      </c>
      <c r="E339" s="58">
        <f>IF(OR(Processes!$C$70=TRUE,Processes!U$70=TRUE),IF(AND(G339=1,H339=1,NOT(ISTEXT(J339))),4,IF(AND(G339=1,H339=1,ISTEXT(J339)),3,IF(AND(OR(G339=1,H339=1),ISTEXT(J339)),2,1))),"OoS")</f>
        <v>1</v>
      </c>
      <c r="F339" s="57"/>
      <c r="G339" s="59"/>
      <c r="H339" s="59"/>
      <c r="I339" s="59"/>
      <c r="J339" s="59"/>
      <c r="K339" s="59"/>
      <c r="L339" s="59"/>
      <c r="M339" s="59"/>
      <c r="N339" s="59"/>
      <c r="O339" s="59"/>
      <c r="P339" s="370"/>
      <c r="Q339" s="59"/>
      <c r="R339" s="380"/>
    </row>
    <row r="340" spans="1:18" x14ac:dyDescent="0.25">
      <c r="A340" s="378"/>
      <c r="B340" s="378"/>
      <c r="C340" s="54" t="str">
        <f>IF(ISTEXT('Organizational Unit Summary'!$B$58),'Organizational Unit Summary'!$B$58,"")</f>
        <v>P-19</v>
      </c>
      <c r="D340" s="51" t="str">
        <f>IF('Organizational Unit Summary'!$B$24="Benchmark or Sustainment",IF(E340="OoS","OoS",IF(E340=1,"DM",IF(E340=2,"PM",IF(E340=3,"LM",IF(E340=4,"FM"))))),IF(E340="OoS","OoS",IF(E340&lt;=2,"H",IF(E340=3,"M",IF(E340=4,"L")))))</f>
        <v>DM</v>
      </c>
      <c r="E340" s="58">
        <f>IF(OR(Processes!$C$70=TRUE,Processes!V$70=TRUE),IF(AND(G340=1,H340=1,NOT(ISTEXT(J340))),4,IF(AND(G340=1,H340=1,ISTEXT(J340)),3,IF(AND(OR(G340=1,H340=1),ISTEXT(J340)),2,1))),"OoS")</f>
        <v>1</v>
      </c>
      <c r="F340" s="57"/>
      <c r="G340" s="59"/>
      <c r="H340" s="59"/>
      <c r="I340" s="59"/>
      <c r="J340" s="59"/>
      <c r="K340" s="59"/>
      <c r="L340" s="59"/>
      <c r="M340" s="59"/>
      <c r="N340" s="59"/>
      <c r="O340" s="59"/>
      <c r="P340" s="370"/>
      <c r="Q340" s="59"/>
      <c r="R340" s="380"/>
    </row>
    <row r="341" spans="1:18" ht="13.5" thickBot="1" x14ac:dyDescent="0.3">
      <c r="A341" s="378"/>
      <c r="B341" s="378"/>
      <c r="C341" s="54" t="str">
        <f>IF(ISTEXT('Organizational Unit Summary'!$B$59),'Organizational Unit Summary'!$B$59,"")</f>
        <v>P-20</v>
      </c>
      <c r="D341" s="51" t="str">
        <f>IF('Organizational Unit Summary'!$B$24="Benchmark or Sustainment",IF(E341="OoS","OoS",IF(E341=1,"DM",IF(E341=2,"PM",IF(E341=3,"LM",IF(E341=4,"FM"))))),IF(E341="OoS","OoS",IF(E341&lt;=2,"H",IF(E341=3,"M",IF(E341=4,"L")))))</f>
        <v>DM</v>
      </c>
      <c r="E341" s="58">
        <f>IF(OR(Processes!$C$70=TRUE,Processes!W$70=TRUE),IF(AND(G341=1,H341=1,NOT(ISTEXT(J341))),4,IF(AND(G341=1,H341=1,ISTEXT(J341)),3,IF(AND(OR(G341=1,H341=1),ISTEXT(J341)),2,1))),"OoS")</f>
        <v>1</v>
      </c>
      <c r="F341" s="57"/>
      <c r="G341" s="59"/>
      <c r="H341" s="59"/>
      <c r="I341" s="59"/>
      <c r="J341" s="59"/>
      <c r="K341" s="59"/>
      <c r="L341" s="59"/>
      <c r="M341" s="59"/>
      <c r="N341" s="59"/>
      <c r="O341" s="59"/>
      <c r="P341" s="371"/>
      <c r="Q341" s="59"/>
      <c r="R341" s="380"/>
    </row>
    <row r="342" spans="1:18" x14ac:dyDescent="0.25">
      <c r="A342" s="378"/>
      <c r="B342" s="378" t="str">
        <f>IF(ISTEXT(Processes!$B$20),Processes!$B$20,"")</f>
        <v>Process 18</v>
      </c>
      <c r="C342" s="54" t="str">
        <f>IF(ISTEXT('Organizational Unit Summary'!$B$40),'Organizational Unit Summary'!$B$40,"")</f>
        <v>P-1</v>
      </c>
      <c r="D342" s="51" t="str">
        <f>IF('Organizational Unit Summary'!$B$24="Benchmark or Sustainment",IF(E342="OoS","OoS",IF(E342=1,"DM",IF(E342=2,"PM",IF(E342=3,"LM",IF(E342=4,"FM"))))),IF(E342="OoS","OoS",IF(E342&lt;=2,"H",IF(E342=3,"M",IF(E342=4,"L")))))</f>
        <v>DM</v>
      </c>
      <c r="E342" s="58">
        <f>IF(OR(Processes!$C$71=TRUE,Processes!D$71=TRUE),IF(AND(G342=1,H342=1,NOT(ISTEXT(J342))),4,IF(AND(G342=1,H342=1,ISTEXT(J342)),3,IF(AND(OR(G342=1,H342=1),ISTEXT(J342)),2,1))),"OoS")</f>
        <v>1</v>
      </c>
      <c r="F342" s="57"/>
      <c r="G342" s="59"/>
      <c r="H342" s="59"/>
      <c r="I342" s="59"/>
      <c r="J342" s="59"/>
      <c r="K342" s="59"/>
      <c r="L342" s="59"/>
      <c r="M342" s="59"/>
      <c r="N342" s="59"/>
      <c r="O342" s="59"/>
      <c r="P342" s="369"/>
      <c r="Q342" s="59"/>
      <c r="R342" s="380"/>
    </row>
    <row r="343" spans="1:18" x14ac:dyDescent="0.25">
      <c r="A343" s="378"/>
      <c r="B343" s="378"/>
      <c r="C343" s="54" t="str">
        <f>IF(ISTEXT('Organizational Unit Summary'!$B$41),'Organizational Unit Summary'!$B$41,"")</f>
        <v>P-2</v>
      </c>
      <c r="D343" s="51" t="str">
        <f>IF('Organizational Unit Summary'!$B$24="Benchmark or Sustainment",IF(E343="OoS","OoS",IF(E343=1,"DM",IF(E343=2,"PM",IF(E343=3,"LM",IF(E343=4,"FM"))))),IF(E343="OoS","OoS",IF(E343&lt;=2,"H",IF(E343=3,"M",IF(E343=4,"L")))))</f>
        <v>DM</v>
      </c>
      <c r="E343" s="58">
        <f>IF(OR(Processes!$C$71=TRUE,Processes!E$71=TRUE),IF(AND(G343=1,H343=1,NOT(ISTEXT(J343))),4,IF(AND(G343=1,H343=1,ISTEXT(J343)),3,IF(AND(OR(G343=1,H343=1),ISTEXT(J343)),2,1))),"OoS")</f>
        <v>1</v>
      </c>
      <c r="F343" s="57"/>
      <c r="G343" s="59"/>
      <c r="H343" s="59"/>
      <c r="I343" s="59"/>
      <c r="J343" s="59"/>
      <c r="K343" s="59"/>
      <c r="L343" s="59"/>
      <c r="M343" s="59"/>
      <c r="N343" s="59"/>
      <c r="O343" s="59"/>
      <c r="P343" s="370"/>
      <c r="Q343" s="59"/>
      <c r="R343" s="380"/>
    </row>
    <row r="344" spans="1:18" x14ac:dyDescent="0.25">
      <c r="A344" s="378"/>
      <c r="B344" s="378"/>
      <c r="C344" s="54" t="str">
        <f>IF(ISTEXT('Organizational Unit Summary'!$B$42),'Organizational Unit Summary'!$B$42,"")</f>
        <v>P-3</v>
      </c>
      <c r="D344" s="51" t="str">
        <f>IF('Organizational Unit Summary'!$B$24="Benchmark or Sustainment",IF(E344="OoS","OoS",IF(E344=1,"DM",IF(E344=2,"PM",IF(E344=3,"LM",IF(E344=4,"FM"))))),IF(E344="OoS","OoS",IF(E344&lt;=2,"H",IF(E344=3,"M",IF(E344=4,"L")))))</f>
        <v>DM</v>
      </c>
      <c r="E344" s="58">
        <f>IF(OR(Processes!$C$71=TRUE,Processes!F$71=TRUE),IF(AND(G344=1,H344=1,NOT(ISTEXT(J344))),4,IF(AND(G344=1,H344=1,ISTEXT(J344)),3,IF(AND(OR(G344=1,H344=1),ISTEXT(J344)),2,1))),"OoS")</f>
        <v>1</v>
      </c>
      <c r="F344" s="57"/>
      <c r="G344" s="59"/>
      <c r="H344" s="59"/>
      <c r="I344" s="59"/>
      <c r="J344" s="59"/>
      <c r="K344" s="59"/>
      <c r="L344" s="59"/>
      <c r="M344" s="59"/>
      <c r="N344" s="59"/>
      <c r="O344" s="59"/>
      <c r="P344" s="370"/>
      <c r="Q344" s="59"/>
      <c r="R344" s="380"/>
    </row>
    <row r="345" spans="1:18" x14ac:dyDescent="0.25">
      <c r="A345" s="378"/>
      <c r="B345" s="378"/>
      <c r="C345" s="54" t="str">
        <f>IF(ISTEXT('Organizational Unit Summary'!$B$43),'Organizational Unit Summary'!$B$43,"")</f>
        <v>P-4</v>
      </c>
      <c r="D345" s="51" t="str">
        <f>IF('Organizational Unit Summary'!$B$24="Benchmark or Sustainment",IF(E345="OoS","OoS",IF(E345=1,"DM",IF(E345=2,"PM",IF(E345=3,"LM",IF(E345=4,"FM"))))),IF(E345="OoS","OoS",IF(E345&lt;=2,"H",IF(E345=3,"M",IF(E345=4,"L")))))</f>
        <v>DM</v>
      </c>
      <c r="E345" s="58">
        <f>IF(OR(Processes!$C$71=TRUE,Processes!G$71=TRUE),IF(AND(G345=1,H345=1,NOT(ISTEXT(J345))),4,IF(AND(G345=1,H345=1,ISTEXT(J345)),3,IF(AND(OR(G345=1,H345=1),ISTEXT(J345)),2,1))),"OoS")</f>
        <v>1</v>
      </c>
      <c r="F345" s="57"/>
      <c r="G345" s="59"/>
      <c r="H345" s="59"/>
      <c r="I345" s="59"/>
      <c r="J345" s="59"/>
      <c r="K345" s="59"/>
      <c r="L345" s="59"/>
      <c r="M345" s="59"/>
      <c r="N345" s="59"/>
      <c r="O345" s="59"/>
      <c r="P345" s="370"/>
      <c r="Q345" s="59"/>
      <c r="R345" s="380"/>
    </row>
    <row r="346" spans="1:18" x14ac:dyDescent="0.25">
      <c r="A346" s="378"/>
      <c r="B346" s="378"/>
      <c r="C346" s="54" t="str">
        <f>IF(ISTEXT('Organizational Unit Summary'!$B$44),'Organizational Unit Summary'!$B$44,"")</f>
        <v>P-5</v>
      </c>
      <c r="D346" s="51" t="str">
        <f>IF('Organizational Unit Summary'!$B$24="Benchmark or Sustainment",IF(E346="OoS","OoS",IF(E346=1,"DM",IF(E346=2,"PM",IF(E346=3,"LM",IF(E346=4,"FM"))))),IF(E346="OoS","OoS",IF(E346&lt;=2,"H",IF(E346=3,"M",IF(E346=4,"L")))))</f>
        <v>DM</v>
      </c>
      <c r="E346" s="58">
        <f>IF(OR(Processes!$C$71=TRUE,Processes!H$71=TRUE),IF(AND(G346=1,H346=1,NOT(ISTEXT(J346))),4,IF(AND(G346=1,H346=1,ISTEXT(J346)),3,IF(AND(OR(G346=1,H346=1),ISTEXT(J346)),2,1))),"OoS")</f>
        <v>1</v>
      </c>
      <c r="F346" s="57"/>
      <c r="G346" s="59"/>
      <c r="H346" s="59"/>
      <c r="I346" s="59"/>
      <c r="J346" s="59"/>
      <c r="K346" s="59"/>
      <c r="L346" s="59"/>
      <c r="M346" s="59"/>
      <c r="N346" s="59"/>
      <c r="O346" s="59"/>
      <c r="P346" s="370"/>
      <c r="Q346" s="59"/>
      <c r="R346" s="380"/>
    </row>
    <row r="347" spans="1:18" x14ac:dyDescent="0.25">
      <c r="A347" s="378"/>
      <c r="B347" s="378"/>
      <c r="C347" s="54" t="str">
        <f>IF(ISTEXT('Organizational Unit Summary'!$B$45),'Organizational Unit Summary'!$B$45,"")</f>
        <v>P-6</v>
      </c>
      <c r="D347" s="51" t="str">
        <f>IF('Organizational Unit Summary'!$B$24="Benchmark or Sustainment",IF(E347="OoS","OoS",IF(E347=1,"DM",IF(E347=2,"PM",IF(E347=3,"LM",IF(E347=4,"FM"))))),IF(E347="OoS","OoS",IF(E347&lt;=2,"H",IF(E347=3,"M",IF(E347=4,"L")))))</f>
        <v>DM</v>
      </c>
      <c r="E347" s="58">
        <f>IF(OR(Processes!$C$71=TRUE,Processes!I$71=TRUE),IF(AND(G347=1,H347=1,NOT(ISTEXT(J347))),4,IF(AND(G347=1,H347=1,ISTEXT(J347)),3,IF(AND(OR(G347=1,H347=1),ISTEXT(J347)),2,1))),"OoS")</f>
        <v>1</v>
      </c>
      <c r="F347" s="57"/>
      <c r="G347" s="59"/>
      <c r="H347" s="59"/>
      <c r="I347" s="59"/>
      <c r="J347" s="59"/>
      <c r="K347" s="59"/>
      <c r="L347" s="59"/>
      <c r="M347" s="59"/>
      <c r="N347" s="59"/>
      <c r="O347" s="59"/>
      <c r="P347" s="370"/>
      <c r="Q347" s="59"/>
      <c r="R347" s="380"/>
    </row>
    <row r="348" spans="1:18" x14ac:dyDescent="0.25">
      <c r="A348" s="378"/>
      <c r="B348" s="378"/>
      <c r="C348" s="54" t="str">
        <f>IF(ISTEXT('Organizational Unit Summary'!$B$46),'Organizational Unit Summary'!$B$46,"")</f>
        <v>P-7</v>
      </c>
      <c r="D348" s="51" t="str">
        <f>IF('Organizational Unit Summary'!$B$24="Benchmark or Sustainment",IF(E348="OoS","OoS",IF(E348=1,"DM",IF(E348=2,"PM",IF(E348=3,"LM",IF(E348=4,"FM"))))),IF(E348="OoS","OoS",IF(E348&lt;=2,"H",IF(E348=3,"M",IF(E348=4,"L")))))</f>
        <v>DM</v>
      </c>
      <c r="E348" s="58">
        <f>IF(OR(Processes!$C$71=TRUE,Processes!J$71=TRUE),IF(AND(G348=1,H348=1,NOT(ISTEXT(J348))),4,IF(AND(G348=1,H348=1,ISTEXT(J348)),3,IF(AND(OR(G348=1,H348=1),ISTEXT(J348)),2,1))),"OoS")</f>
        <v>1</v>
      </c>
      <c r="F348" s="57"/>
      <c r="G348" s="59"/>
      <c r="H348" s="59"/>
      <c r="I348" s="59"/>
      <c r="J348" s="59"/>
      <c r="K348" s="59"/>
      <c r="L348" s="59"/>
      <c r="M348" s="59"/>
      <c r="N348" s="59"/>
      <c r="O348" s="59"/>
      <c r="P348" s="370"/>
      <c r="Q348" s="59"/>
      <c r="R348" s="380"/>
    </row>
    <row r="349" spans="1:18" x14ac:dyDescent="0.25">
      <c r="A349" s="378"/>
      <c r="B349" s="378"/>
      <c r="C349" s="54" t="str">
        <f>IF(ISTEXT('Organizational Unit Summary'!$B$47),'Organizational Unit Summary'!$B$47,"")</f>
        <v>P-8</v>
      </c>
      <c r="D349" s="51" t="str">
        <f>IF('Organizational Unit Summary'!$B$24="Benchmark or Sustainment",IF(E349="OoS","OoS",IF(E349=1,"DM",IF(E349=2,"PM",IF(E349=3,"LM",IF(E349=4,"FM"))))),IF(E349="OoS","OoS",IF(E349&lt;=2,"H",IF(E349=3,"M",IF(E349=4,"L")))))</f>
        <v>DM</v>
      </c>
      <c r="E349" s="58">
        <f>IF(OR(Processes!$C$71=TRUE,Processes!K$71=TRUE),IF(AND(G349=1,H349=1,NOT(ISTEXT(J349))),4,IF(AND(G349=1,H349=1,ISTEXT(J349)),3,IF(AND(OR(G349=1,H349=1),ISTEXT(J349)),2,1))),"OoS")</f>
        <v>1</v>
      </c>
      <c r="F349" s="57"/>
      <c r="G349" s="59"/>
      <c r="H349" s="59"/>
      <c r="I349" s="59"/>
      <c r="J349" s="59"/>
      <c r="K349" s="59"/>
      <c r="L349" s="59"/>
      <c r="M349" s="59"/>
      <c r="N349" s="59"/>
      <c r="O349" s="59"/>
      <c r="P349" s="370"/>
      <c r="Q349" s="59"/>
      <c r="R349" s="380"/>
    </row>
    <row r="350" spans="1:18" x14ac:dyDescent="0.25">
      <c r="A350" s="378"/>
      <c r="B350" s="378"/>
      <c r="C350" s="54" t="str">
        <f>IF(ISTEXT('Organizational Unit Summary'!$B$48),'Organizational Unit Summary'!$B$48,"")</f>
        <v>P-9</v>
      </c>
      <c r="D350" s="51" t="str">
        <f>IF('Organizational Unit Summary'!$B$24="Benchmark or Sustainment",IF(E350="OoS","OoS",IF(E350=1,"DM",IF(E350=2,"PM",IF(E350=3,"LM",IF(E350=4,"FM"))))),IF(E350="OoS","OoS",IF(E350&lt;=2,"H",IF(E350=3,"M",IF(E350=4,"L")))))</f>
        <v>DM</v>
      </c>
      <c r="E350" s="58">
        <f>IF(OR(Processes!$C$71=TRUE,Processes!L$71=TRUE),IF(AND(G350=1,H350=1,NOT(ISTEXT(J350))),4,IF(AND(G350=1,H350=1,ISTEXT(J350)),3,IF(AND(OR(G350=1,H350=1),ISTEXT(J350)),2,1))),"OoS")</f>
        <v>1</v>
      </c>
      <c r="F350" s="57"/>
      <c r="G350" s="59"/>
      <c r="H350" s="59"/>
      <c r="I350" s="59"/>
      <c r="J350" s="59"/>
      <c r="K350" s="59"/>
      <c r="L350" s="59"/>
      <c r="M350" s="59"/>
      <c r="N350" s="59"/>
      <c r="O350" s="59"/>
      <c r="P350" s="370"/>
      <c r="Q350" s="59"/>
      <c r="R350" s="380"/>
    </row>
    <row r="351" spans="1:18" x14ac:dyDescent="0.25">
      <c r="A351" s="378"/>
      <c r="B351" s="378"/>
      <c r="C351" s="54" t="str">
        <f>IF(ISTEXT('Organizational Unit Summary'!$B$49),'Organizational Unit Summary'!$B$49,"")</f>
        <v>P-10</v>
      </c>
      <c r="D351" s="51" t="str">
        <f>IF('Organizational Unit Summary'!$B$24="Benchmark or Sustainment",IF(E351="OoS","OoS",IF(E351=1,"DM",IF(E351=2,"PM",IF(E351=3,"LM",IF(E351=4,"FM"))))),IF(E351="OoS","OoS",IF(E351&lt;=2,"H",IF(E351=3,"M",IF(E351=4,"L")))))</f>
        <v>DM</v>
      </c>
      <c r="E351" s="58">
        <f>IF(OR(Processes!$C$71=TRUE,Processes!M$71=TRUE),IF(AND(G351=1,H351=1,NOT(ISTEXT(J351))),4,IF(AND(G351=1,H351=1,ISTEXT(J351)),3,IF(AND(OR(G351=1,H351=1),ISTEXT(J351)),2,1))),"OoS")</f>
        <v>1</v>
      </c>
      <c r="F351" s="57"/>
      <c r="G351" s="59"/>
      <c r="H351" s="59"/>
      <c r="I351" s="59"/>
      <c r="J351" s="59"/>
      <c r="K351" s="59"/>
      <c r="L351" s="59"/>
      <c r="M351" s="59"/>
      <c r="N351" s="59"/>
      <c r="O351" s="59"/>
      <c r="P351" s="370"/>
      <c r="Q351" s="59"/>
      <c r="R351" s="380"/>
    </row>
    <row r="352" spans="1:18" x14ac:dyDescent="0.25">
      <c r="A352" s="378"/>
      <c r="B352" s="378"/>
      <c r="C352" s="54" t="str">
        <f>IF(ISTEXT('Organizational Unit Summary'!$B$50),'Organizational Unit Summary'!$B$50,"")</f>
        <v>P-11</v>
      </c>
      <c r="D352" s="51" t="str">
        <f>IF('Organizational Unit Summary'!$B$24="Benchmark or Sustainment",IF(E352="OoS","OoS",IF(E352=1,"DM",IF(E352=2,"PM",IF(E352=3,"LM",IF(E352=4,"FM"))))),IF(E352="OoS","OoS",IF(E352&lt;=2,"H",IF(E352=3,"M",IF(E352=4,"L")))))</f>
        <v>DM</v>
      </c>
      <c r="E352" s="58">
        <f>IF(OR(Processes!$C$71=TRUE,Processes!N$71=TRUE),IF(AND(G352=1,H352=1,NOT(ISTEXT(J352))),4,IF(AND(G352=1,H352=1,ISTEXT(J352)),3,IF(AND(OR(G352=1,H352=1),ISTEXT(J352)),2,1))),"OoS")</f>
        <v>1</v>
      </c>
      <c r="F352" s="57"/>
      <c r="G352" s="59"/>
      <c r="H352" s="59"/>
      <c r="I352" s="59"/>
      <c r="J352" s="59"/>
      <c r="K352" s="59"/>
      <c r="L352" s="59"/>
      <c r="M352" s="59"/>
      <c r="N352" s="59"/>
      <c r="O352" s="59"/>
      <c r="P352" s="370"/>
      <c r="Q352" s="59"/>
      <c r="R352" s="380"/>
    </row>
    <row r="353" spans="1:18" x14ac:dyDescent="0.25">
      <c r="A353" s="378"/>
      <c r="B353" s="378"/>
      <c r="C353" s="54" t="str">
        <f>IF(ISTEXT('Organizational Unit Summary'!$B$51),'Organizational Unit Summary'!$B$51,"")</f>
        <v>P-12</v>
      </c>
      <c r="D353" s="51" t="str">
        <f>IF('Organizational Unit Summary'!$B$24="Benchmark or Sustainment",IF(E353="OoS","OoS",IF(E353=1,"DM",IF(E353=2,"PM",IF(E353=3,"LM",IF(E353=4,"FM"))))),IF(E353="OoS","OoS",IF(E353&lt;=2,"H",IF(E353=3,"M",IF(E353=4,"L")))))</f>
        <v>DM</v>
      </c>
      <c r="E353" s="58">
        <f>IF(OR(Processes!$C$71=TRUE,Processes!O$71=TRUE),IF(AND(G353=1,H353=1,NOT(ISTEXT(J353))),4,IF(AND(G353=1,H353=1,ISTEXT(J353)),3,IF(AND(OR(G353=1,H353=1),ISTEXT(J353)),2,1))),"OoS")</f>
        <v>1</v>
      </c>
      <c r="F353" s="57"/>
      <c r="G353" s="59"/>
      <c r="H353" s="59"/>
      <c r="I353" s="59"/>
      <c r="J353" s="59"/>
      <c r="K353" s="59"/>
      <c r="L353" s="59"/>
      <c r="M353" s="59"/>
      <c r="N353" s="59"/>
      <c r="O353" s="59"/>
      <c r="P353" s="370"/>
      <c r="Q353" s="59"/>
      <c r="R353" s="380"/>
    </row>
    <row r="354" spans="1:18" x14ac:dyDescent="0.25">
      <c r="A354" s="378"/>
      <c r="B354" s="378"/>
      <c r="C354" s="54" t="str">
        <f>IF(ISTEXT('Organizational Unit Summary'!$B$52),'Organizational Unit Summary'!$B$52,"")</f>
        <v>P-13</v>
      </c>
      <c r="D354" s="51" t="str">
        <f>IF('Organizational Unit Summary'!$B$24="Benchmark or Sustainment",IF(E354="OoS","OoS",IF(E354=1,"DM",IF(E354=2,"PM",IF(E354=3,"LM",IF(E354=4,"FM"))))),IF(E354="OoS","OoS",IF(E354&lt;=2,"H",IF(E354=3,"M",IF(E354=4,"L")))))</f>
        <v>DM</v>
      </c>
      <c r="E354" s="58">
        <f>IF(OR(Processes!$C$71=TRUE,Processes!P$71=TRUE),IF(AND(G354=1,H354=1,NOT(ISTEXT(J354))),4,IF(AND(G354=1,H354=1,ISTEXT(J354)),3,IF(AND(OR(G354=1,H354=1),ISTEXT(J354)),2,1))),"OoS")</f>
        <v>1</v>
      </c>
      <c r="F354" s="57"/>
      <c r="G354" s="59"/>
      <c r="H354" s="59"/>
      <c r="I354" s="59"/>
      <c r="J354" s="59"/>
      <c r="K354" s="59"/>
      <c r="L354" s="59"/>
      <c r="M354" s="59"/>
      <c r="N354" s="59"/>
      <c r="O354" s="59"/>
      <c r="P354" s="370"/>
      <c r="Q354" s="59"/>
      <c r="R354" s="380"/>
    </row>
    <row r="355" spans="1:18" x14ac:dyDescent="0.25">
      <c r="A355" s="378"/>
      <c r="B355" s="378"/>
      <c r="C355" s="54" t="str">
        <f>IF(ISTEXT('Organizational Unit Summary'!$B$53),'Organizational Unit Summary'!$B$53,"")</f>
        <v>P-14</v>
      </c>
      <c r="D355" s="51" t="str">
        <f>IF('Organizational Unit Summary'!$B$24="Benchmark or Sustainment",IF(E355="OoS","OoS",IF(E355=1,"DM",IF(E355=2,"PM",IF(E355=3,"LM",IF(E355=4,"FM"))))),IF(E355="OoS","OoS",IF(E355&lt;=2,"H",IF(E355=3,"M",IF(E355=4,"L")))))</f>
        <v>DM</v>
      </c>
      <c r="E355" s="58">
        <f>IF(OR(Processes!$C$71=TRUE,Processes!Q$71=TRUE),IF(AND(G355=1,H355=1,NOT(ISTEXT(J355))),4,IF(AND(G355=1,H355=1,ISTEXT(J355)),3,IF(AND(OR(G355=1,H355=1),ISTEXT(J355)),2,1))),"OoS")</f>
        <v>1</v>
      </c>
      <c r="F355" s="57"/>
      <c r="G355" s="59"/>
      <c r="H355" s="59"/>
      <c r="I355" s="59"/>
      <c r="J355" s="59"/>
      <c r="K355" s="59"/>
      <c r="L355" s="59"/>
      <c r="M355" s="59"/>
      <c r="N355" s="59"/>
      <c r="O355" s="59"/>
      <c r="P355" s="370"/>
      <c r="Q355" s="59"/>
      <c r="R355" s="380"/>
    </row>
    <row r="356" spans="1:18" x14ac:dyDescent="0.25">
      <c r="A356" s="378"/>
      <c r="B356" s="378"/>
      <c r="C356" s="54" t="str">
        <f>IF(ISTEXT('Organizational Unit Summary'!$B$54),'Organizational Unit Summary'!$B$54,"")</f>
        <v>P-15</v>
      </c>
      <c r="D356" s="51" t="str">
        <f>IF('Organizational Unit Summary'!$B$24="Benchmark or Sustainment",IF(E356="OoS","OoS",IF(E356=1,"DM",IF(E356=2,"PM",IF(E356=3,"LM",IF(E356=4,"FM"))))),IF(E356="OoS","OoS",IF(E356&lt;=2,"H",IF(E356=3,"M",IF(E356=4,"L")))))</f>
        <v>DM</v>
      </c>
      <c r="E356" s="58">
        <f>IF(OR(Processes!$C$71=TRUE,Processes!R$71=TRUE),IF(AND(G356=1,H356=1,NOT(ISTEXT(J356))),4,IF(AND(G356=1,H356=1,ISTEXT(J356)),3,IF(AND(OR(G356=1,H356=1),ISTEXT(J356)),2,1))),"OoS")</f>
        <v>1</v>
      </c>
      <c r="F356" s="57"/>
      <c r="G356" s="59"/>
      <c r="H356" s="59"/>
      <c r="I356" s="59"/>
      <c r="J356" s="59"/>
      <c r="K356" s="59"/>
      <c r="L356" s="59"/>
      <c r="M356" s="59"/>
      <c r="N356" s="59"/>
      <c r="O356" s="59"/>
      <c r="P356" s="370"/>
      <c r="Q356" s="59"/>
      <c r="R356" s="380"/>
    </row>
    <row r="357" spans="1:18" x14ac:dyDescent="0.25">
      <c r="A357" s="378"/>
      <c r="B357" s="378"/>
      <c r="C357" s="54" t="str">
        <f>IF(ISTEXT('Organizational Unit Summary'!$B$55),'Organizational Unit Summary'!$B$55,"")</f>
        <v>P-16</v>
      </c>
      <c r="D357" s="51" t="str">
        <f>IF('Organizational Unit Summary'!$B$24="Benchmark or Sustainment",IF(E357="OoS","OoS",IF(E357=1,"DM",IF(E357=2,"PM",IF(E357=3,"LM",IF(E357=4,"FM"))))),IF(E357="OoS","OoS",IF(E357&lt;=2,"H",IF(E357=3,"M",IF(E357=4,"L")))))</f>
        <v>DM</v>
      </c>
      <c r="E357" s="58">
        <f>IF(OR(Processes!$C$71=TRUE,Processes!S$71=TRUE),IF(AND(G357=1,H357=1,NOT(ISTEXT(J357))),4,IF(AND(G357=1,H357=1,ISTEXT(J357)),3,IF(AND(OR(G357=1,H357=1),ISTEXT(J357)),2,1))),"OoS")</f>
        <v>1</v>
      </c>
      <c r="F357" s="57"/>
      <c r="G357" s="59"/>
      <c r="H357" s="59"/>
      <c r="I357" s="59"/>
      <c r="J357" s="59"/>
      <c r="K357" s="59"/>
      <c r="L357" s="59"/>
      <c r="M357" s="59"/>
      <c r="N357" s="59"/>
      <c r="O357" s="59"/>
      <c r="P357" s="370"/>
      <c r="Q357" s="59"/>
      <c r="R357" s="380"/>
    </row>
    <row r="358" spans="1:18" x14ac:dyDescent="0.25">
      <c r="A358" s="378"/>
      <c r="B358" s="378"/>
      <c r="C358" s="54" t="str">
        <f>IF(ISTEXT('Organizational Unit Summary'!$B$56),'Organizational Unit Summary'!$B$56,"")</f>
        <v>P-17</v>
      </c>
      <c r="D358" s="51" t="str">
        <f>IF('Organizational Unit Summary'!$B$24="Benchmark or Sustainment",IF(E358="OoS","OoS",IF(E358=1,"DM",IF(E358=2,"PM",IF(E358=3,"LM",IF(E358=4,"FM"))))),IF(E358="OoS","OoS",IF(E358&lt;=2,"H",IF(E358=3,"M",IF(E358=4,"L")))))</f>
        <v>DM</v>
      </c>
      <c r="E358" s="58">
        <f>IF(OR(Processes!$C$71=TRUE,Processes!T$71=TRUE),IF(AND(G358=1,H358=1,NOT(ISTEXT(J358))),4,IF(AND(G358=1,H358=1,ISTEXT(J358)),3,IF(AND(OR(G358=1,H358=1),ISTEXT(J358)),2,1))),"OoS")</f>
        <v>1</v>
      </c>
      <c r="F358" s="57"/>
      <c r="G358" s="59"/>
      <c r="H358" s="59"/>
      <c r="I358" s="59"/>
      <c r="J358" s="59"/>
      <c r="K358" s="59"/>
      <c r="L358" s="59"/>
      <c r="M358" s="59"/>
      <c r="N358" s="59"/>
      <c r="O358" s="59"/>
      <c r="P358" s="370"/>
      <c r="Q358" s="59"/>
      <c r="R358" s="380"/>
    </row>
    <row r="359" spans="1:18" x14ac:dyDescent="0.25">
      <c r="A359" s="378"/>
      <c r="B359" s="378"/>
      <c r="C359" s="54" t="str">
        <f>IF(ISTEXT('Organizational Unit Summary'!$B$57),'Organizational Unit Summary'!$B$57,"")</f>
        <v>P-18</v>
      </c>
      <c r="D359" s="51" t="str">
        <f>IF('Organizational Unit Summary'!$B$24="Benchmark or Sustainment",IF(E359="OoS","OoS",IF(E359=1,"DM",IF(E359=2,"PM",IF(E359=3,"LM",IF(E359=4,"FM"))))),IF(E359="OoS","OoS",IF(E359&lt;=2,"H",IF(E359=3,"M",IF(E359=4,"L")))))</f>
        <v>DM</v>
      </c>
      <c r="E359" s="58">
        <f>IF(OR(Processes!$C$71=TRUE,Processes!U$71=TRUE),IF(AND(G359=1,H359=1,NOT(ISTEXT(J359))),4,IF(AND(G359=1,H359=1,ISTEXT(J359)),3,IF(AND(OR(G359=1,H359=1),ISTEXT(J359)),2,1))),"OoS")</f>
        <v>1</v>
      </c>
      <c r="F359" s="57"/>
      <c r="G359" s="59"/>
      <c r="H359" s="59"/>
      <c r="I359" s="59"/>
      <c r="J359" s="59"/>
      <c r="K359" s="59"/>
      <c r="L359" s="59"/>
      <c r="M359" s="59"/>
      <c r="N359" s="59"/>
      <c r="O359" s="59"/>
      <c r="P359" s="370"/>
      <c r="Q359" s="59"/>
      <c r="R359" s="380"/>
    </row>
    <row r="360" spans="1:18" x14ac:dyDescent="0.25">
      <c r="A360" s="378"/>
      <c r="B360" s="378"/>
      <c r="C360" s="54" t="str">
        <f>IF(ISTEXT('Organizational Unit Summary'!$B$58),'Organizational Unit Summary'!$B$58,"")</f>
        <v>P-19</v>
      </c>
      <c r="D360" s="51" t="str">
        <f>IF('Organizational Unit Summary'!$B$24="Benchmark or Sustainment",IF(E360="OoS","OoS",IF(E360=1,"DM",IF(E360=2,"PM",IF(E360=3,"LM",IF(E360=4,"FM"))))),IF(E360="OoS","OoS",IF(E360&lt;=2,"H",IF(E360=3,"M",IF(E360=4,"L")))))</f>
        <v>DM</v>
      </c>
      <c r="E360" s="58">
        <f>IF(OR(Processes!$C$71=TRUE,Processes!V$71=TRUE),IF(AND(G360=1,H360=1,NOT(ISTEXT(J360))),4,IF(AND(G360=1,H360=1,ISTEXT(J360)),3,IF(AND(OR(G360=1,H360=1),ISTEXT(J360)),2,1))),"OoS")</f>
        <v>1</v>
      </c>
      <c r="F360" s="57"/>
      <c r="G360" s="59"/>
      <c r="H360" s="59"/>
      <c r="I360" s="59"/>
      <c r="J360" s="59"/>
      <c r="K360" s="59"/>
      <c r="L360" s="59"/>
      <c r="M360" s="59"/>
      <c r="N360" s="59"/>
      <c r="O360" s="59"/>
      <c r="P360" s="370"/>
      <c r="Q360" s="59"/>
      <c r="R360" s="380"/>
    </row>
    <row r="361" spans="1:18" ht="13.5" thickBot="1" x14ac:dyDescent="0.3">
      <c r="A361" s="378"/>
      <c r="B361" s="378"/>
      <c r="C361" s="54" t="str">
        <f>IF(ISTEXT('Organizational Unit Summary'!$B$59),'Organizational Unit Summary'!$B$59,"")</f>
        <v>P-20</v>
      </c>
      <c r="D361" s="51" t="str">
        <f>IF('Organizational Unit Summary'!$B$24="Benchmark or Sustainment",IF(E361="OoS","OoS",IF(E361=1,"DM",IF(E361=2,"PM",IF(E361=3,"LM",IF(E361=4,"FM"))))),IF(E361="OoS","OoS",IF(E361&lt;=2,"H",IF(E361=3,"M",IF(E361=4,"L")))))</f>
        <v>DM</v>
      </c>
      <c r="E361" s="58">
        <f>IF(OR(Processes!$C$71=TRUE,Processes!W$71=TRUE),IF(AND(G361=1,H361=1,NOT(ISTEXT(J361))),4,IF(AND(G361=1,H361=1,ISTEXT(J361)),3,IF(AND(OR(G361=1,H361=1),ISTEXT(J361)),2,1))),"OoS")</f>
        <v>1</v>
      </c>
      <c r="F361" s="57"/>
      <c r="G361" s="59"/>
      <c r="H361" s="59"/>
      <c r="I361" s="59"/>
      <c r="J361" s="59"/>
      <c r="K361" s="59"/>
      <c r="L361" s="59"/>
      <c r="M361" s="59"/>
      <c r="N361" s="59"/>
      <c r="O361" s="59"/>
      <c r="P361" s="371"/>
      <c r="Q361" s="59"/>
      <c r="R361" s="380"/>
    </row>
    <row r="362" spans="1:18" x14ac:dyDescent="0.25">
      <c r="A362" s="378"/>
      <c r="B362" s="378" t="str">
        <f>IF(ISTEXT(Processes!$B$21),Processes!$B$21,"")</f>
        <v>Process 19</v>
      </c>
      <c r="C362" s="54" t="str">
        <f>IF(ISTEXT('Organizational Unit Summary'!$B$40),'Organizational Unit Summary'!$B$40,"")</f>
        <v>P-1</v>
      </c>
      <c r="D362" s="51" t="str">
        <f>IF('Organizational Unit Summary'!$B$24="Benchmark or Sustainment",IF(E362="OoS","OoS",IF(E362=1,"DM",IF(E362=2,"PM",IF(E362=3,"LM",IF(E362=4,"FM"))))),IF(E362="OoS","OoS",IF(E362&lt;=2,"H",IF(E362=3,"M",IF(E362=4,"L")))))</f>
        <v>DM</v>
      </c>
      <c r="E362" s="58">
        <f>IF(OR(Processes!$C$72=TRUE,Processes!D$72=TRUE),IF(AND(G362=1,H362=1,NOT(ISTEXT(J362))),4,IF(AND(G362=1,H362=1,ISTEXT(J362)),3,IF(AND(OR(G362=1,H362=1),ISTEXT(J362)),2,1))),"OoS")</f>
        <v>1</v>
      </c>
      <c r="F362" s="57"/>
      <c r="G362" s="59"/>
      <c r="H362" s="59"/>
      <c r="I362" s="59"/>
      <c r="J362" s="59"/>
      <c r="K362" s="59"/>
      <c r="L362" s="59"/>
      <c r="M362" s="59"/>
      <c r="N362" s="59"/>
      <c r="O362" s="59"/>
      <c r="P362" s="369"/>
      <c r="Q362" s="59"/>
      <c r="R362" s="380"/>
    </row>
    <row r="363" spans="1:18" x14ac:dyDescent="0.25">
      <c r="A363" s="378"/>
      <c r="B363" s="378"/>
      <c r="C363" s="54" t="str">
        <f>IF(ISTEXT('Organizational Unit Summary'!$B$41),'Organizational Unit Summary'!$B$41,"")</f>
        <v>P-2</v>
      </c>
      <c r="D363" s="51" t="str">
        <f>IF('Organizational Unit Summary'!$B$24="Benchmark or Sustainment",IF(E363="OoS","OoS",IF(E363=1,"DM",IF(E363=2,"PM",IF(E363=3,"LM",IF(E363=4,"FM"))))),IF(E363="OoS","OoS",IF(E363&lt;=2,"H",IF(E363=3,"M",IF(E363=4,"L")))))</f>
        <v>DM</v>
      </c>
      <c r="E363" s="58">
        <f>IF(OR(Processes!$C$72=TRUE,Processes!E$72=TRUE),IF(AND(G363=1,H363=1,NOT(ISTEXT(J363))),4,IF(AND(G363=1,H363=1,ISTEXT(J363)),3,IF(AND(OR(G363=1,H363=1),ISTEXT(J363)),2,1))),"OoS")</f>
        <v>1</v>
      </c>
      <c r="F363" s="57"/>
      <c r="G363" s="59"/>
      <c r="H363" s="59"/>
      <c r="I363" s="59"/>
      <c r="J363" s="59"/>
      <c r="K363" s="59"/>
      <c r="L363" s="59"/>
      <c r="M363" s="59"/>
      <c r="N363" s="59"/>
      <c r="O363" s="59"/>
      <c r="P363" s="370"/>
      <c r="Q363" s="59"/>
      <c r="R363" s="380"/>
    </row>
    <row r="364" spans="1:18" x14ac:dyDescent="0.25">
      <c r="A364" s="378"/>
      <c r="B364" s="378"/>
      <c r="C364" s="54" t="str">
        <f>IF(ISTEXT('Organizational Unit Summary'!$B$42),'Organizational Unit Summary'!$B$42,"")</f>
        <v>P-3</v>
      </c>
      <c r="D364" s="51" t="str">
        <f>IF('Organizational Unit Summary'!$B$24="Benchmark or Sustainment",IF(E364="OoS","OoS",IF(E364=1,"DM",IF(E364=2,"PM",IF(E364=3,"LM",IF(E364=4,"FM"))))),IF(E364="OoS","OoS",IF(E364&lt;=2,"H",IF(E364=3,"M",IF(E364=4,"L")))))</f>
        <v>DM</v>
      </c>
      <c r="E364" s="58">
        <f>IF(OR(Processes!$C$72=TRUE,Processes!F$72=TRUE),IF(AND(G364=1,H364=1,NOT(ISTEXT(J364))),4,IF(AND(G364=1,H364=1,ISTEXT(J364)),3,IF(AND(OR(G364=1,H364=1),ISTEXT(J364)),2,1))),"OoS")</f>
        <v>1</v>
      </c>
      <c r="F364" s="57"/>
      <c r="G364" s="59"/>
      <c r="H364" s="59"/>
      <c r="I364" s="59"/>
      <c r="J364" s="59"/>
      <c r="K364" s="59"/>
      <c r="L364" s="59"/>
      <c r="M364" s="59"/>
      <c r="N364" s="59"/>
      <c r="O364" s="59"/>
      <c r="P364" s="370"/>
      <c r="Q364" s="59"/>
      <c r="R364" s="380"/>
    </row>
    <row r="365" spans="1:18" x14ac:dyDescent="0.25">
      <c r="A365" s="378"/>
      <c r="B365" s="378"/>
      <c r="C365" s="54" t="str">
        <f>IF(ISTEXT('Organizational Unit Summary'!$B$43),'Organizational Unit Summary'!$B$43,"")</f>
        <v>P-4</v>
      </c>
      <c r="D365" s="51" t="str">
        <f>IF('Organizational Unit Summary'!$B$24="Benchmark or Sustainment",IF(E365="OoS","OoS",IF(E365=1,"DM",IF(E365=2,"PM",IF(E365=3,"LM",IF(E365=4,"FM"))))),IF(E365="OoS","OoS",IF(E365&lt;=2,"H",IF(E365=3,"M",IF(E365=4,"L")))))</f>
        <v>DM</v>
      </c>
      <c r="E365" s="58">
        <f>IF(OR(Processes!$C$72=TRUE,Processes!G$72=TRUE),IF(AND(G365=1,H365=1,NOT(ISTEXT(J365))),4,IF(AND(G365=1,H365=1,ISTEXT(J365)),3,IF(AND(OR(G365=1,H365=1),ISTEXT(J365)),2,1))),"OoS")</f>
        <v>1</v>
      </c>
      <c r="F365" s="57"/>
      <c r="G365" s="59"/>
      <c r="H365" s="59"/>
      <c r="I365" s="59"/>
      <c r="J365" s="59"/>
      <c r="K365" s="59"/>
      <c r="L365" s="59"/>
      <c r="M365" s="59"/>
      <c r="N365" s="59"/>
      <c r="O365" s="59"/>
      <c r="P365" s="370"/>
      <c r="Q365" s="59"/>
      <c r="R365" s="380"/>
    </row>
    <row r="366" spans="1:18" x14ac:dyDescent="0.25">
      <c r="A366" s="378"/>
      <c r="B366" s="378"/>
      <c r="C366" s="54" t="str">
        <f>IF(ISTEXT('Organizational Unit Summary'!$B$44),'Organizational Unit Summary'!$B$44,"")</f>
        <v>P-5</v>
      </c>
      <c r="D366" s="51" t="str">
        <f>IF('Organizational Unit Summary'!$B$24="Benchmark or Sustainment",IF(E366="OoS","OoS",IF(E366=1,"DM",IF(E366=2,"PM",IF(E366=3,"LM",IF(E366=4,"FM"))))),IF(E366="OoS","OoS",IF(E366&lt;=2,"H",IF(E366=3,"M",IF(E366=4,"L")))))</f>
        <v>DM</v>
      </c>
      <c r="E366" s="58">
        <f>IF(OR(Processes!$C$72=TRUE,Processes!H$72=TRUE),IF(AND(G366=1,H366=1,NOT(ISTEXT(J366))),4,IF(AND(G366=1,H366=1,ISTEXT(J366)),3,IF(AND(OR(G366=1,H366=1),ISTEXT(J366)),2,1))),"OoS")</f>
        <v>1</v>
      </c>
      <c r="F366" s="57"/>
      <c r="G366" s="59"/>
      <c r="H366" s="59"/>
      <c r="I366" s="59"/>
      <c r="J366" s="59"/>
      <c r="K366" s="59"/>
      <c r="L366" s="59"/>
      <c r="M366" s="59"/>
      <c r="N366" s="59"/>
      <c r="O366" s="59"/>
      <c r="P366" s="370"/>
      <c r="Q366" s="59"/>
      <c r="R366" s="380"/>
    </row>
    <row r="367" spans="1:18" x14ac:dyDescent="0.25">
      <c r="A367" s="378"/>
      <c r="B367" s="378"/>
      <c r="C367" s="54" t="str">
        <f>IF(ISTEXT('Organizational Unit Summary'!$B$45),'Organizational Unit Summary'!$B$45,"")</f>
        <v>P-6</v>
      </c>
      <c r="D367" s="51" t="str">
        <f>IF('Organizational Unit Summary'!$B$24="Benchmark or Sustainment",IF(E367="OoS","OoS",IF(E367=1,"DM",IF(E367=2,"PM",IF(E367=3,"LM",IF(E367=4,"FM"))))),IF(E367="OoS","OoS",IF(E367&lt;=2,"H",IF(E367=3,"M",IF(E367=4,"L")))))</f>
        <v>DM</v>
      </c>
      <c r="E367" s="58">
        <f>IF(OR(Processes!$C$72=TRUE,Processes!I$72=TRUE),IF(AND(G367=1,H367=1,NOT(ISTEXT(J367))),4,IF(AND(G367=1,H367=1,ISTEXT(J367)),3,IF(AND(OR(G367=1,H367=1),ISTEXT(J367)),2,1))),"OoS")</f>
        <v>1</v>
      </c>
      <c r="F367" s="57"/>
      <c r="G367" s="59"/>
      <c r="H367" s="59"/>
      <c r="I367" s="59"/>
      <c r="J367" s="59"/>
      <c r="K367" s="59"/>
      <c r="L367" s="59"/>
      <c r="M367" s="59"/>
      <c r="N367" s="59"/>
      <c r="O367" s="59"/>
      <c r="P367" s="370"/>
      <c r="Q367" s="59"/>
      <c r="R367" s="380"/>
    </row>
    <row r="368" spans="1:18" x14ac:dyDescent="0.25">
      <c r="A368" s="378"/>
      <c r="B368" s="378"/>
      <c r="C368" s="54" t="str">
        <f>IF(ISTEXT('Organizational Unit Summary'!$B$46),'Organizational Unit Summary'!$B$46,"")</f>
        <v>P-7</v>
      </c>
      <c r="D368" s="51" t="str">
        <f>IF('Organizational Unit Summary'!$B$24="Benchmark or Sustainment",IF(E368="OoS","OoS",IF(E368=1,"DM",IF(E368=2,"PM",IF(E368=3,"LM",IF(E368=4,"FM"))))),IF(E368="OoS","OoS",IF(E368&lt;=2,"H",IF(E368=3,"M",IF(E368=4,"L")))))</f>
        <v>DM</v>
      </c>
      <c r="E368" s="58">
        <f>IF(OR(Processes!$C$72=TRUE,Processes!J$72=TRUE),IF(AND(G368=1,H368=1,NOT(ISTEXT(J368))),4,IF(AND(G368=1,H368=1,ISTEXT(J368)),3,IF(AND(OR(G368=1,H368=1),ISTEXT(J368)),2,1))),"OoS")</f>
        <v>1</v>
      </c>
      <c r="F368" s="57"/>
      <c r="G368" s="59"/>
      <c r="H368" s="59"/>
      <c r="I368" s="59"/>
      <c r="J368" s="59"/>
      <c r="K368" s="59"/>
      <c r="L368" s="59"/>
      <c r="M368" s="59"/>
      <c r="N368" s="59"/>
      <c r="O368" s="59"/>
      <c r="P368" s="370"/>
      <c r="Q368" s="59"/>
      <c r="R368" s="380"/>
    </row>
    <row r="369" spans="1:18" x14ac:dyDescent="0.25">
      <c r="A369" s="378"/>
      <c r="B369" s="378"/>
      <c r="C369" s="54" t="str">
        <f>IF(ISTEXT('Organizational Unit Summary'!$B$47),'Organizational Unit Summary'!$B$47,"")</f>
        <v>P-8</v>
      </c>
      <c r="D369" s="51" t="str">
        <f>IF('Organizational Unit Summary'!$B$24="Benchmark or Sustainment",IF(E369="OoS","OoS",IF(E369=1,"DM",IF(E369=2,"PM",IF(E369=3,"LM",IF(E369=4,"FM"))))),IF(E369="OoS","OoS",IF(E369&lt;=2,"H",IF(E369=3,"M",IF(E369=4,"L")))))</f>
        <v>DM</v>
      </c>
      <c r="E369" s="58">
        <f>IF(OR(Processes!$C$72=TRUE,Processes!K$72=TRUE),IF(AND(G369=1,H369=1,NOT(ISTEXT(J369))),4,IF(AND(G369=1,H369=1,ISTEXT(J369)),3,IF(AND(OR(G369=1,H369=1),ISTEXT(J369)),2,1))),"OoS")</f>
        <v>1</v>
      </c>
      <c r="F369" s="57"/>
      <c r="G369" s="59"/>
      <c r="H369" s="59"/>
      <c r="I369" s="59"/>
      <c r="J369" s="59"/>
      <c r="K369" s="59"/>
      <c r="L369" s="59"/>
      <c r="M369" s="59"/>
      <c r="N369" s="59"/>
      <c r="O369" s="59"/>
      <c r="P369" s="370"/>
      <c r="Q369" s="59"/>
      <c r="R369" s="380"/>
    </row>
    <row r="370" spans="1:18" x14ac:dyDescent="0.25">
      <c r="A370" s="378"/>
      <c r="B370" s="378"/>
      <c r="C370" s="54" t="str">
        <f>IF(ISTEXT('Organizational Unit Summary'!$B$48),'Organizational Unit Summary'!$B$48,"")</f>
        <v>P-9</v>
      </c>
      <c r="D370" s="51" t="str">
        <f>IF('Organizational Unit Summary'!$B$24="Benchmark or Sustainment",IF(E370="OoS","OoS",IF(E370=1,"DM",IF(E370=2,"PM",IF(E370=3,"LM",IF(E370=4,"FM"))))),IF(E370="OoS","OoS",IF(E370&lt;=2,"H",IF(E370=3,"M",IF(E370=4,"L")))))</f>
        <v>DM</v>
      </c>
      <c r="E370" s="58">
        <f>IF(OR(Processes!$C$72=TRUE,Processes!L$72=TRUE),IF(AND(G370=1,H370=1,NOT(ISTEXT(J370))),4,IF(AND(G370=1,H370=1,ISTEXT(J370)),3,IF(AND(OR(G370=1,H370=1),ISTEXT(J370)),2,1))),"OoS")</f>
        <v>1</v>
      </c>
      <c r="F370" s="57"/>
      <c r="G370" s="59"/>
      <c r="H370" s="59"/>
      <c r="I370" s="59"/>
      <c r="J370" s="59"/>
      <c r="K370" s="59"/>
      <c r="L370" s="59"/>
      <c r="M370" s="59"/>
      <c r="N370" s="59"/>
      <c r="O370" s="59"/>
      <c r="P370" s="370"/>
      <c r="Q370" s="59"/>
      <c r="R370" s="380"/>
    </row>
    <row r="371" spans="1:18" x14ac:dyDescent="0.25">
      <c r="A371" s="378"/>
      <c r="B371" s="378"/>
      <c r="C371" s="54" t="str">
        <f>IF(ISTEXT('Organizational Unit Summary'!$B$49),'Organizational Unit Summary'!$B$49,"")</f>
        <v>P-10</v>
      </c>
      <c r="D371" s="51" t="str">
        <f>IF('Organizational Unit Summary'!$B$24="Benchmark or Sustainment",IF(E371="OoS","OoS",IF(E371=1,"DM",IF(E371=2,"PM",IF(E371=3,"LM",IF(E371=4,"FM"))))),IF(E371="OoS","OoS",IF(E371&lt;=2,"H",IF(E371=3,"M",IF(E371=4,"L")))))</f>
        <v>DM</v>
      </c>
      <c r="E371" s="58">
        <f>IF(OR(Processes!$C$72=TRUE,Processes!M$72=TRUE),IF(AND(G371=1,H371=1,NOT(ISTEXT(J371))),4,IF(AND(G371=1,H371=1,ISTEXT(J371)),3,IF(AND(OR(G371=1,H371=1),ISTEXT(J371)),2,1))),"OoS")</f>
        <v>1</v>
      </c>
      <c r="F371" s="57"/>
      <c r="G371" s="59"/>
      <c r="H371" s="59"/>
      <c r="I371" s="59"/>
      <c r="J371" s="59"/>
      <c r="K371" s="59"/>
      <c r="L371" s="59"/>
      <c r="M371" s="59"/>
      <c r="N371" s="59"/>
      <c r="O371" s="59"/>
      <c r="P371" s="370"/>
      <c r="Q371" s="59"/>
      <c r="R371" s="380"/>
    </row>
    <row r="372" spans="1:18" x14ac:dyDescent="0.25">
      <c r="A372" s="378"/>
      <c r="B372" s="378"/>
      <c r="C372" s="54" t="str">
        <f>IF(ISTEXT('Organizational Unit Summary'!$B$50),'Organizational Unit Summary'!$B$50,"")</f>
        <v>P-11</v>
      </c>
      <c r="D372" s="51" t="str">
        <f>IF('Organizational Unit Summary'!$B$24="Benchmark or Sustainment",IF(E372="OoS","OoS",IF(E372=1,"DM",IF(E372=2,"PM",IF(E372=3,"LM",IF(E372=4,"FM"))))),IF(E372="OoS","OoS",IF(E372&lt;=2,"H",IF(E372=3,"M",IF(E372=4,"L")))))</f>
        <v>DM</v>
      </c>
      <c r="E372" s="58">
        <f>IF(OR(Processes!$C$72=TRUE,Processes!N$72=TRUE),IF(AND(G372=1,H372=1,NOT(ISTEXT(J372))),4,IF(AND(G372=1,H372=1,ISTEXT(J372)),3,IF(AND(OR(G372=1,H372=1),ISTEXT(J372)),2,1))),"OoS")</f>
        <v>1</v>
      </c>
      <c r="F372" s="57"/>
      <c r="G372" s="59"/>
      <c r="H372" s="59"/>
      <c r="I372" s="59"/>
      <c r="J372" s="59"/>
      <c r="K372" s="59"/>
      <c r="L372" s="59"/>
      <c r="M372" s="59"/>
      <c r="N372" s="59"/>
      <c r="O372" s="59"/>
      <c r="P372" s="370"/>
      <c r="Q372" s="59"/>
      <c r="R372" s="380"/>
    </row>
    <row r="373" spans="1:18" x14ac:dyDescent="0.25">
      <c r="A373" s="378"/>
      <c r="B373" s="378"/>
      <c r="C373" s="54" t="str">
        <f>IF(ISTEXT('Organizational Unit Summary'!$B$51),'Organizational Unit Summary'!$B$51,"")</f>
        <v>P-12</v>
      </c>
      <c r="D373" s="51" t="str">
        <f>IF('Organizational Unit Summary'!$B$24="Benchmark or Sustainment",IF(E373="OoS","OoS",IF(E373=1,"DM",IF(E373=2,"PM",IF(E373=3,"LM",IF(E373=4,"FM"))))),IF(E373="OoS","OoS",IF(E373&lt;=2,"H",IF(E373=3,"M",IF(E373=4,"L")))))</f>
        <v>DM</v>
      </c>
      <c r="E373" s="58">
        <f>IF(OR(Processes!$C$72=TRUE,Processes!O$72=TRUE),IF(AND(G373=1,H373=1,NOT(ISTEXT(J373))),4,IF(AND(G373=1,H373=1,ISTEXT(J373)),3,IF(AND(OR(G373=1,H373=1),ISTEXT(J373)),2,1))),"OoS")</f>
        <v>1</v>
      </c>
      <c r="F373" s="57"/>
      <c r="G373" s="59"/>
      <c r="H373" s="59"/>
      <c r="I373" s="59"/>
      <c r="J373" s="59"/>
      <c r="K373" s="59"/>
      <c r="L373" s="59"/>
      <c r="M373" s="59"/>
      <c r="N373" s="59"/>
      <c r="O373" s="59"/>
      <c r="P373" s="370"/>
      <c r="Q373" s="59"/>
      <c r="R373" s="380"/>
    </row>
    <row r="374" spans="1:18" x14ac:dyDescent="0.25">
      <c r="A374" s="378"/>
      <c r="B374" s="378"/>
      <c r="C374" s="54" t="str">
        <f>IF(ISTEXT('Organizational Unit Summary'!$B$52),'Organizational Unit Summary'!$B$52,"")</f>
        <v>P-13</v>
      </c>
      <c r="D374" s="51" t="str">
        <f>IF('Organizational Unit Summary'!$B$24="Benchmark or Sustainment",IF(E374="OoS","OoS",IF(E374=1,"DM",IF(E374=2,"PM",IF(E374=3,"LM",IF(E374=4,"FM"))))),IF(E374="OoS","OoS",IF(E374&lt;=2,"H",IF(E374=3,"M",IF(E374=4,"L")))))</f>
        <v>DM</v>
      </c>
      <c r="E374" s="58">
        <f>IF(OR(Processes!$C$72=TRUE,Processes!P$72=TRUE),IF(AND(G374=1,H374=1,NOT(ISTEXT(J374))),4,IF(AND(G374=1,H374=1,ISTEXT(J374)),3,IF(AND(OR(G374=1,H374=1),ISTEXT(J374)),2,1))),"OoS")</f>
        <v>1</v>
      </c>
      <c r="F374" s="57"/>
      <c r="G374" s="59"/>
      <c r="H374" s="59"/>
      <c r="I374" s="59"/>
      <c r="J374" s="59"/>
      <c r="K374" s="59"/>
      <c r="L374" s="59"/>
      <c r="M374" s="59"/>
      <c r="N374" s="59"/>
      <c r="O374" s="59"/>
      <c r="P374" s="370"/>
      <c r="Q374" s="59"/>
      <c r="R374" s="380"/>
    </row>
    <row r="375" spans="1:18" x14ac:dyDescent="0.25">
      <c r="A375" s="378"/>
      <c r="B375" s="378"/>
      <c r="C375" s="54" t="str">
        <f>IF(ISTEXT('Organizational Unit Summary'!$B$53),'Organizational Unit Summary'!$B$53,"")</f>
        <v>P-14</v>
      </c>
      <c r="D375" s="51" t="str">
        <f>IF('Organizational Unit Summary'!$B$24="Benchmark or Sustainment",IF(E375="OoS","OoS",IF(E375=1,"DM",IF(E375=2,"PM",IF(E375=3,"LM",IF(E375=4,"FM"))))),IF(E375="OoS","OoS",IF(E375&lt;=2,"H",IF(E375=3,"M",IF(E375=4,"L")))))</f>
        <v>DM</v>
      </c>
      <c r="E375" s="58">
        <f>IF(OR(Processes!$C$72=TRUE,Processes!Q$72=TRUE),IF(AND(G375=1,H375=1,NOT(ISTEXT(J375))),4,IF(AND(G375=1,H375=1,ISTEXT(J375)),3,IF(AND(OR(G375=1,H375=1),ISTEXT(J375)),2,1))),"OoS")</f>
        <v>1</v>
      </c>
      <c r="F375" s="57"/>
      <c r="G375" s="59"/>
      <c r="H375" s="59"/>
      <c r="I375" s="59"/>
      <c r="J375" s="59"/>
      <c r="K375" s="59"/>
      <c r="L375" s="59"/>
      <c r="M375" s="59"/>
      <c r="N375" s="59"/>
      <c r="O375" s="59"/>
      <c r="P375" s="370"/>
      <c r="Q375" s="59"/>
      <c r="R375" s="380"/>
    </row>
    <row r="376" spans="1:18" x14ac:dyDescent="0.25">
      <c r="A376" s="378"/>
      <c r="B376" s="378"/>
      <c r="C376" s="54" t="str">
        <f>IF(ISTEXT('Organizational Unit Summary'!$B$54),'Organizational Unit Summary'!$B$54,"")</f>
        <v>P-15</v>
      </c>
      <c r="D376" s="51" t="str">
        <f>IF('Organizational Unit Summary'!$B$24="Benchmark or Sustainment",IF(E376="OoS","OoS",IF(E376=1,"DM",IF(E376=2,"PM",IF(E376=3,"LM",IF(E376=4,"FM"))))),IF(E376="OoS","OoS",IF(E376&lt;=2,"H",IF(E376=3,"M",IF(E376=4,"L")))))</f>
        <v>DM</v>
      </c>
      <c r="E376" s="58">
        <f>IF(OR(Processes!$C$72=TRUE,Processes!R$72=TRUE),IF(AND(G376=1,H376=1,NOT(ISTEXT(J376))),4,IF(AND(G376=1,H376=1,ISTEXT(J376)),3,IF(AND(OR(G376=1,H376=1),ISTEXT(J376)),2,1))),"OoS")</f>
        <v>1</v>
      </c>
      <c r="F376" s="57"/>
      <c r="G376" s="59"/>
      <c r="H376" s="59"/>
      <c r="I376" s="59"/>
      <c r="J376" s="59"/>
      <c r="K376" s="59"/>
      <c r="L376" s="59"/>
      <c r="M376" s="59"/>
      <c r="N376" s="59"/>
      <c r="O376" s="59"/>
      <c r="P376" s="370"/>
      <c r="Q376" s="59"/>
      <c r="R376" s="380"/>
    </row>
    <row r="377" spans="1:18" x14ac:dyDescent="0.25">
      <c r="A377" s="378"/>
      <c r="B377" s="378"/>
      <c r="C377" s="54" t="str">
        <f>IF(ISTEXT('Organizational Unit Summary'!$B$55),'Organizational Unit Summary'!$B$55,"")</f>
        <v>P-16</v>
      </c>
      <c r="D377" s="51" t="str">
        <f>IF('Organizational Unit Summary'!$B$24="Benchmark or Sustainment",IF(E377="OoS","OoS",IF(E377=1,"DM",IF(E377=2,"PM",IF(E377=3,"LM",IF(E377=4,"FM"))))),IF(E377="OoS","OoS",IF(E377&lt;=2,"H",IF(E377=3,"M",IF(E377=4,"L")))))</f>
        <v>DM</v>
      </c>
      <c r="E377" s="58">
        <f>IF(OR(Processes!$C$72=TRUE,Processes!S$72=TRUE),IF(AND(G377=1,H377=1,NOT(ISTEXT(J377))),4,IF(AND(G377=1,H377=1,ISTEXT(J377)),3,IF(AND(OR(G377=1,H377=1),ISTEXT(J377)),2,1))),"OoS")</f>
        <v>1</v>
      </c>
      <c r="F377" s="57"/>
      <c r="G377" s="59"/>
      <c r="H377" s="59"/>
      <c r="I377" s="59"/>
      <c r="J377" s="59"/>
      <c r="K377" s="59"/>
      <c r="L377" s="59"/>
      <c r="M377" s="59"/>
      <c r="N377" s="59"/>
      <c r="O377" s="59"/>
      <c r="P377" s="370"/>
      <c r="Q377" s="59"/>
      <c r="R377" s="380"/>
    </row>
    <row r="378" spans="1:18" x14ac:dyDescent="0.25">
      <c r="A378" s="378"/>
      <c r="B378" s="378"/>
      <c r="C378" s="54" t="str">
        <f>IF(ISTEXT('Organizational Unit Summary'!$B$56),'Organizational Unit Summary'!$B$56,"")</f>
        <v>P-17</v>
      </c>
      <c r="D378" s="51" t="str">
        <f>IF('Organizational Unit Summary'!$B$24="Benchmark or Sustainment",IF(E378="OoS","OoS",IF(E378=1,"DM",IF(E378=2,"PM",IF(E378=3,"LM",IF(E378=4,"FM"))))),IF(E378="OoS","OoS",IF(E378&lt;=2,"H",IF(E378=3,"M",IF(E378=4,"L")))))</f>
        <v>DM</v>
      </c>
      <c r="E378" s="58">
        <f>IF(OR(Processes!$C$72=TRUE,Processes!T$72=TRUE),IF(AND(G378=1,H378=1,NOT(ISTEXT(J378))),4,IF(AND(G378=1,H378=1,ISTEXT(J378)),3,IF(AND(OR(G378=1,H378=1),ISTEXT(J378)),2,1))),"OoS")</f>
        <v>1</v>
      </c>
      <c r="F378" s="57"/>
      <c r="G378" s="59"/>
      <c r="H378" s="59"/>
      <c r="I378" s="59"/>
      <c r="J378" s="59"/>
      <c r="K378" s="59"/>
      <c r="L378" s="59"/>
      <c r="M378" s="59"/>
      <c r="N378" s="59"/>
      <c r="O378" s="59"/>
      <c r="P378" s="370"/>
      <c r="Q378" s="59"/>
      <c r="R378" s="380"/>
    </row>
    <row r="379" spans="1:18" x14ac:dyDescent="0.25">
      <c r="A379" s="378"/>
      <c r="B379" s="378"/>
      <c r="C379" s="54" t="str">
        <f>IF(ISTEXT('Organizational Unit Summary'!$B$57),'Organizational Unit Summary'!$B$57,"")</f>
        <v>P-18</v>
      </c>
      <c r="D379" s="51" t="str">
        <f>IF('Organizational Unit Summary'!$B$24="Benchmark or Sustainment",IF(E379="OoS","OoS",IF(E379=1,"DM",IF(E379=2,"PM",IF(E379=3,"LM",IF(E379=4,"FM"))))),IF(E379="OoS","OoS",IF(E379&lt;=2,"H",IF(E379=3,"M",IF(E379=4,"L")))))</f>
        <v>DM</v>
      </c>
      <c r="E379" s="58">
        <f>IF(OR(Processes!$C$72=TRUE,Processes!U$72=TRUE),IF(AND(G379=1,H379=1,NOT(ISTEXT(J379))),4,IF(AND(G379=1,H379=1,ISTEXT(J379)),3,IF(AND(OR(G379=1,H379=1),ISTEXT(J379)),2,1))),"OoS")</f>
        <v>1</v>
      </c>
      <c r="F379" s="57"/>
      <c r="G379" s="59"/>
      <c r="H379" s="59"/>
      <c r="I379" s="59"/>
      <c r="J379" s="59"/>
      <c r="K379" s="59"/>
      <c r="L379" s="59"/>
      <c r="M379" s="59"/>
      <c r="N379" s="59"/>
      <c r="O379" s="59"/>
      <c r="P379" s="370"/>
      <c r="Q379" s="59"/>
      <c r="R379" s="380"/>
    </row>
    <row r="380" spans="1:18" x14ac:dyDescent="0.25">
      <c r="A380" s="378"/>
      <c r="B380" s="378"/>
      <c r="C380" s="54" t="str">
        <f>IF(ISTEXT('Organizational Unit Summary'!$B$58),'Organizational Unit Summary'!$B$58,"")</f>
        <v>P-19</v>
      </c>
      <c r="D380" s="51" t="str">
        <f>IF('Organizational Unit Summary'!$B$24="Benchmark or Sustainment",IF(E380="OoS","OoS",IF(E380=1,"DM",IF(E380=2,"PM",IF(E380=3,"LM",IF(E380=4,"FM"))))),IF(E380="OoS","OoS",IF(E380&lt;=2,"H",IF(E380=3,"M",IF(E380=4,"L")))))</f>
        <v>DM</v>
      </c>
      <c r="E380" s="58">
        <f>IF(OR(Processes!$C$72=TRUE,Processes!V$72=TRUE),IF(AND(G380=1,H380=1,NOT(ISTEXT(J380))),4,IF(AND(G380=1,H380=1,ISTEXT(J380)),3,IF(AND(OR(G380=1,H380=1),ISTEXT(J380)),2,1))),"OoS")</f>
        <v>1</v>
      </c>
      <c r="F380" s="57"/>
      <c r="G380" s="59"/>
      <c r="H380" s="59"/>
      <c r="I380" s="59"/>
      <c r="J380" s="59"/>
      <c r="K380" s="59"/>
      <c r="L380" s="59"/>
      <c r="M380" s="59"/>
      <c r="N380" s="59"/>
      <c r="O380" s="59"/>
      <c r="P380" s="370"/>
      <c r="Q380" s="59"/>
      <c r="R380" s="380"/>
    </row>
    <row r="381" spans="1:18" ht="13.5" thickBot="1" x14ac:dyDescent="0.3">
      <c r="A381" s="378"/>
      <c r="B381" s="378"/>
      <c r="C381" s="54" t="str">
        <f>IF(ISTEXT('Organizational Unit Summary'!$B$59),'Organizational Unit Summary'!$B$59,"")</f>
        <v>P-20</v>
      </c>
      <c r="D381" s="51" t="str">
        <f>IF('Organizational Unit Summary'!$B$24="Benchmark or Sustainment",IF(E381="OoS","OoS",IF(E381=1,"DM",IF(E381=2,"PM",IF(E381=3,"LM",IF(E381=4,"FM"))))),IF(E381="OoS","OoS",IF(E381&lt;=2,"H",IF(E381=3,"M",IF(E381=4,"L")))))</f>
        <v>DM</v>
      </c>
      <c r="E381" s="58">
        <f>IF(OR(Processes!$C$72=TRUE,Processes!W$72=TRUE),IF(AND(G381=1,H381=1,NOT(ISTEXT(J381))),4,IF(AND(G381=1,H381=1,ISTEXT(J381)),3,IF(AND(OR(G381=1,H381=1),ISTEXT(J381)),2,1))),"OoS")</f>
        <v>1</v>
      </c>
      <c r="F381" s="57"/>
      <c r="G381" s="59"/>
      <c r="H381" s="59"/>
      <c r="I381" s="59"/>
      <c r="J381" s="59"/>
      <c r="K381" s="59"/>
      <c r="L381" s="59"/>
      <c r="M381" s="59"/>
      <c r="N381" s="59"/>
      <c r="O381" s="59"/>
      <c r="P381" s="371"/>
      <c r="Q381" s="59"/>
      <c r="R381" s="380"/>
    </row>
    <row r="382" spans="1:18" x14ac:dyDescent="0.25">
      <c r="A382" s="378"/>
      <c r="B382" s="378" t="str">
        <f>IF(ISTEXT(Processes!$B$22),Processes!$B$22,"")</f>
        <v>Process 20</v>
      </c>
      <c r="C382" s="54" t="str">
        <f>IF(ISTEXT('Organizational Unit Summary'!$B$40),'Organizational Unit Summary'!$B$40,"")</f>
        <v>P-1</v>
      </c>
      <c r="D382" s="51" t="str">
        <f>IF('Organizational Unit Summary'!$B$24="Benchmark or Sustainment",IF(E382="OoS","OoS",IF(E382=1,"DM",IF(E382=2,"PM",IF(E382=3,"LM",IF(E382=4,"FM"))))),IF(E382="OoS","OoS",IF(E382&lt;=2,"H",IF(E382=3,"M",IF(E382=4,"L")))))</f>
        <v>DM</v>
      </c>
      <c r="E382" s="58">
        <f>IF(OR(Processes!$C$73=TRUE,Processes!D$73=TRUE),IF(AND(G382=1,H382=1,NOT(ISTEXT(J382))),4,IF(AND(G382=1,H382=1,ISTEXT(J382)),3,IF(AND(OR(G382=1,H382=1),ISTEXT(J382)),2,1))),"OoS")</f>
        <v>1</v>
      </c>
      <c r="F382" s="57"/>
      <c r="G382" s="59"/>
      <c r="H382" s="59"/>
      <c r="I382" s="59"/>
      <c r="J382" s="59"/>
      <c r="K382" s="59"/>
      <c r="L382" s="59"/>
      <c r="M382" s="59"/>
      <c r="N382" s="59"/>
      <c r="O382" s="59"/>
      <c r="P382" s="369"/>
      <c r="Q382" s="59"/>
      <c r="R382" s="380"/>
    </row>
    <row r="383" spans="1:18" x14ac:dyDescent="0.25">
      <c r="A383" s="378"/>
      <c r="B383" s="378"/>
      <c r="C383" s="54" t="str">
        <f>IF(ISTEXT('Organizational Unit Summary'!$B$41),'Organizational Unit Summary'!$B$41,"")</f>
        <v>P-2</v>
      </c>
      <c r="D383" s="51" t="str">
        <f>IF('Organizational Unit Summary'!$B$24="Benchmark or Sustainment",IF(E383="OoS","OoS",IF(E383=1,"DM",IF(E383=2,"PM",IF(E383=3,"LM",IF(E383=4,"FM"))))),IF(E383="OoS","OoS",IF(E383&lt;=2,"H",IF(E383=3,"M",IF(E383=4,"L")))))</f>
        <v>DM</v>
      </c>
      <c r="E383" s="58">
        <f>IF(OR(Processes!$C$73=TRUE,Processes!E$73=TRUE),IF(AND(G383=1,H383=1,NOT(ISTEXT(J383))),4,IF(AND(G383=1,H383=1,ISTEXT(J383)),3,IF(AND(OR(G383=1,H383=1),ISTEXT(J383)),2,1))),"OoS")</f>
        <v>1</v>
      </c>
      <c r="F383" s="57"/>
      <c r="G383" s="59"/>
      <c r="H383" s="59"/>
      <c r="I383" s="59"/>
      <c r="J383" s="59"/>
      <c r="K383" s="59"/>
      <c r="L383" s="59"/>
      <c r="M383" s="59"/>
      <c r="N383" s="59"/>
      <c r="O383" s="59"/>
      <c r="P383" s="370"/>
      <c r="Q383" s="59"/>
      <c r="R383" s="380"/>
    </row>
    <row r="384" spans="1:18" x14ac:dyDescent="0.25">
      <c r="A384" s="378"/>
      <c r="B384" s="378"/>
      <c r="C384" s="54" t="str">
        <f>IF(ISTEXT('Organizational Unit Summary'!$B$42),'Organizational Unit Summary'!$B$42,"")</f>
        <v>P-3</v>
      </c>
      <c r="D384" s="51" t="str">
        <f>IF('Organizational Unit Summary'!$B$24="Benchmark or Sustainment",IF(E384="OoS","OoS",IF(E384=1,"DM",IF(E384=2,"PM",IF(E384=3,"LM",IF(E384=4,"FM"))))),IF(E384="OoS","OoS",IF(E384&lt;=2,"H",IF(E384=3,"M",IF(E384=4,"L")))))</f>
        <v>DM</v>
      </c>
      <c r="E384" s="58">
        <f>IF(OR(Processes!$C$73=TRUE,Processes!F$73=TRUE),IF(AND(G384=1,H384=1,NOT(ISTEXT(J384))),4,IF(AND(G384=1,H384=1,ISTEXT(J384)),3,IF(AND(OR(G384=1,H384=1),ISTEXT(J384)),2,1))),"OoS")</f>
        <v>1</v>
      </c>
      <c r="F384" s="57"/>
      <c r="G384" s="59"/>
      <c r="H384" s="59"/>
      <c r="I384" s="59"/>
      <c r="J384" s="59"/>
      <c r="K384" s="59"/>
      <c r="L384" s="59"/>
      <c r="M384" s="59"/>
      <c r="N384" s="59"/>
      <c r="O384" s="59"/>
      <c r="P384" s="370"/>
      <c r="Q384" s="59"/>
      <c r="R384" s="380"/>
    </row>
    <row r="385" spans="1:18" x14ac:dyDescent="0.25">
      <c r="A385" s="378"/>
      <c r="B385" s="378"/>
      <c r="C385" s="54" t="str">
        <f>IF(ISTEXT('Organizational Unit Summary'!$B$43),'Organizational Unit Summary'!$B$43,"")</f>
        <v>P-4</v>
      </c>
      <c r="D385" s="51" t="str">
        <f>IF('Organizational Unit Summary'!$B$24="Benchmark or Sustainment",IF(E385="OoS","OoS",IF(E385=1,"DM",IF(E385=2,"PM",IF(E385=3,"LM",IF(E385=4,"FM"))))),IF(E385="OoS","OoS",IF(E385&lt;=2,"H",IF(E385=3,"M",IF(E385=4,"L")))))</f>
        <v>DM</v>
      </c>
      <c r="E385" s="58">
        <f>IF(OR(Processes!$C$73=TRUE,Processes!G$73=TRUE),IF(AND(G385=1,H385=1,NOT(ISTEXT(J385))),4,IF(AND(G385=1,H385=1,ISTEXT(J385)),3,IF(AND(OR(G385=1,H385=1),ISTEXT(J385)),2,1))),"OoS")</f>
        <v>1</v>
      </c>
      <c r="F385" s="57"/>
      <c r="G385" s="59"/>
      <c r="H385" s="59"/>
      <c r="I385" s="59"/>
      <c r="J385" s="59"/>
      <c r="K385" s="59"/>
      <c r="L385" s="59"/>
      <c r="M385" s="59"/>
      <c r="N385" s="59"/>
      <c r="O385" s="59"/>
      <c r="P385" s="370"/>
      <c r="Q385" s="59"/>
      <c r="R385" s="380"/>
    </row>
    <row r="386" spans="1:18" x14ac:dyDescent="0.25">
      <c r="A386" s="378"/>
      <c r="B386" s="378"/>
      <c r="C386" s="54" t="str">
        <f>IF(ISTEXT('Organizational Unit Summary'!$B$44),'Organizational Unit Summary'!$B$44,"")</f>
        <v>P-5</v>
      </c>
      <c r="D386" s="51" t="str">
        <f>IF('Organizational Unit Summary'!$B$24="Benchmark or Sustainment",IF(E386="OoS","OoS",IF(E386=1,"DM",IF(E386=2,"PM",IF(E386=3,"LM",IF(E386=4,"FM"))))),IF(E386="OoS","OoS",IF(E386&lt;=2,"H",IF(E386=3,"M",IF(E386=4,"L")))))</f>
        <v>DM</v>
      </c>
      <c r="E386" s="58">
        <f>IF(OR(Processes!$C$73=TRUE,Processes!H$73=TRUE),IF(AND(G386=1,H386=1,NOT(ISTEXT(J386))),4,IF(AND(G386=1,H386=1,ISTEXT(J386)),3,IF(AND(OR(G386=1,H386=1),ISTEXT(J386)),2,1))),"OoS")</f>
        <v>1</v>
      </c>
      <c r="F386" s="57"/>
      <c r="G386" s="59"/>
      <c r="H386" s="59"/>
      <c r="I386" s="59"/>
      <c r="J386" s="59"/>
      <c r="K386" s="59"/>
      <c r="L386" s="59"/>
      <c r="M386" s="59"/>
      <c r="N386" s="59"/>
      <c r="O386" s="59"/>
      <c r="P386" s="370"/>
      <c r="Q386" s="59"/>
      <c r="R386" s="380"/>
    </row>
    <row r="387" spans="1:18" x14ac:dyDescent="0.25">
      <c r="A387" s="378"/>
      <c r="B387" s="378"/>
      <c r="C387" s="54" t="str">
        <f>IF(ISTEXT('Organizational Unit Summary'!$B$45),'Organizational Unit Summary'!$B$45,"")</f>
        <v>P-6</v>
      </c>
      <c r="D387" s="51" t="str">
        <f>IF('Organizational Unit Summary'!$B$24="Benchmark or Sustainment",IF(E387="OoS","OoS",IF(E387=1,"DM",IF(E387=2,"PM",IF(E387=3,"LM",IF(E387=4,"FM"))))),IF(E387="OoS","OoS",IF(E387&lt;=2,"H",IF(E387=3,"M",IF(E387=4,"L")))))</f>
        <v>DM</v>
      </c>
      <c r="E387" s="58">
        <f>IF(OR(Processes!$C$73=TRUE,Processes!I$73=TRUE),IF(AND(G387=1,H387=1,NOT(ISTEXT(J387))),4,IF(AND(G387=1,H387=1,ISTEXT(J387)),3,IF(AND(OR(G387=1,H387=1),ISTEXT(J387)),2,1))),"OoS")</f>
        <v>1</v>
      </c>
      <c r="F387" s="57"/>
      <c r="G387" s="59"/>
      <c r="H387" s="59"/>
      <c r="I387" s="59"/>
      <c r="J387" s="59"/>
      <c r="K387" s="59"/>
      <c r="L387" s="59"/>
      <c r="M387" s="59"/>
      <c r="N387" s="59"/>
      <c r="O387" s="59"/>
      <c r="P387" s="370"/>
      <c r="Q387" s="59"/>
      <c r="R387" s="380"/>
    </row>
    <row r="388" spans="1:18" x14ac:dyDescent="0.25">
      <c r="A388" s="378"/>
      <c r="B388" s="378"/>
      <c r="C388" s="54" t="str">
        <f>IF(ISTEXT('Organizational Unit Summary'!$B$46),'Organizational Unit Summary'!$B$46,"")</f>
        <v>P-7</v>
      </c>
      <c r="D388" s="51" t="str">
        <f>IF('Organizational Unit Summary'!$B$24="Benchmark or Sustainment",IF(E388="OoS","OoS",IF(E388=1,"DM",IF(E388=2,"PM",IF(E388=3,"LM",IF(E388=4,"FM"))))),IF(E388="OoS","OoS",IF(E388&lt;=2,"H",IF(E388=3,"M",IF(E388=4,"L")))))</f>
        <v>DM</v>
      </c>
      <c r="E388" s="58">
        <f>IF(OR(Processes!$C$73=TRUE,Processes!J$73=TRUE),IF(AND(G388=1,H388=1,NOT(ISTEXT(J388))),4,IF(AND(G388=1,H388=1,ISTEXT(J388)),3,IF(AND(OR(G388=1,H388=1),ISTEXT(J388)),2,1))),"OoS")</f>
        <v>1</v>
      </c>
      <c r="F388" s="57"/>
      <c r="G388" s="59"/>
      <c r="H388" s="59"/>
      <c r="I388" s="59"/>
      <c r="J388" s="59"/>
      <c r="K388" s="59"/>
      <c r="L388" s="59"/>
      <c r="M388" s="59"/>
      <c r="N388" s="59"/>
      <c r="O388" s="59"/>
      <c r="P388" s="370"/>
      <c r="Q388" s="59"/>
      <c r="R388" s="380"/>
    </row>
    <row r="389" spans="1:18" x14ac:dyDescent="0.25">
      <c r="A389" s="378"/>
      <c r="B389" s="378"/>
      <c r="C389" s="54" t="str">
        <f>IF(ISTEXT('Organizational Unit Summary'!$B$47),'Organizational Unit Summary'!$B$47,"")</f>
        <v>P-8</v>
      </c>
      <c r="D389" s="51" t="str">
        <f>IF('Organizational Unit Summary'!$B$24="Benchmark or Sustainment",IF(E389="OoS","OoS",IF(E389=1,"DM",IF(E389=2,"PM",IF(E389=3,"LM",IF(E389=4,"FM"))))),IF(E389="OoS","OoS",IF(E389&lt;=2,"H",IF(E389=3,"M",IF(E389=4,"L")))))</f>
        <v>DM</v>
      </c>
      <c r="E389" s="58">
        <f>IF(OR(Processes!$C$73=TRUE,Processes!K$73=TRUE),IF(AND(G389=1,H389=1,NOT(ISTEXT(J389))),4,IF(AND(G389=1,H389=1,ISTEXT(J389)),3,IF(AND(OR(G389=1,H389=1),ISTEXT(J389)),2,1))),"OoS")</f>
        <v>1</v>
      </c>
      <c r="F389" s="57"/>
      <c r="G389" s="59"/>
      <c r="H389" s="59"/>
      <c r="I389" s="59"/>
      <c r="J389" s="59"/>
      <c r="K389" s="59"/>
      <c r="L389" s="59"/>
      <c r="M389" s="59"/>
      <c r="N389" s="59"/>
      <c r="O389" s="59"/>
      <c r="P389" s="370"/>
      <c r="Q389" s="59"/>
      <c r="R389" s="380"/>
    </row>
    <row r="390" spans="1:18" x14ac:dyDescent="0.25">
      <c r="A390" s="378"/>
      <c r="B390" s="378"/>
      <c r="C390" s="54" t="str">
        <f>IF(ISTEXT('Organizational Unit Summary'!$B$48),'Organizational Unit Summary'!$B$48,"")</f>
        <v>P-9</v>
      </c>
      <c r="D390" s="51" t="str">
        <f>IF('Organizational Unit Summary'!$B$24="Benchmark or Sustainment",IF(E390="OoS","OoS",IF(E390=1,"DM",IF(E390=2,"PM",IF(E390=3,"LM",IF(E390=4,"FM"))))),IF(E390="OoS","OoS",IF(E390&lt;=2,"H",IF(E390=3,"M",IF(E390=4,"L")))))</f>
        <v>DM</v>
      </c>
      <c r="E390" s="58">
        <f>IF(OR(Processes!$C$73=TRUE,Processes!L$73=TRUE),IF(AND(G390=1,H390=1,NOT(ISTEXT(J390))),4,IF(AND(G390=1,H390=1,ISTEXT(J390)),3,IF(AND(OR(G390=1,H390=1),ISTEXT(J390)),2,1))),"OoS")</f>
        <v>1</v>
      </c>
      <c r="F390" s="57"/>
      <c r="G390" s="59"/>
      <c r="H390" s="59"/>
      <c r="I390" s="59"/>
      <c r="J390" s="59"/>
      <c r="K390" s="59"/>
      <c r="L390" s="59"/>
      <c r="M390" s="59"/>
      <c r="N390" s="59"/>
      <c r="O390" s="59"/>
      <c r="P390" s="370"/>
      <c r="Q390" s="59"/>
      <c r="R390" s="380"/>
    </row>
    <row r="391" spans="1:18" x14ac:dyDescent="0.25">
      <c r="A391" s="378"/>
      <c r="B391" s="378"/>
      <c r="C391" s="54" t="str">
        <f>IF(ISTEXT('Organizational Unit Summary'!$B$49),'Organizational Unit Summary'!$B$49,"")</f>
        <v>P-10</v>
      </c>
      <c r="D391" s="51" t="str">
        <f>IF('Organizational Unit Summary'!$B$24="Benchmark or Sustainment",IF(E391="OoS","OoS",IF(E391=1,"DM",IF(E391=2,"PM",IF(E391=3,"LM",IF(E391=4,"FM"))))),IF(E391="OoS","OoS",IF(E391&lt;=2,"H",IF(E391=3,"M",IF(E391=4,"L")))))</f>
        <v>DM</v>
      </c>
      <c r="E391" s="58">
        <f>IF(OR(Processes!$C$73=TRUE,Processes!M$73=TRUE),IF(AND(G391=1,H391=1,NOT(ISTEXT(J391))),4,IF(AND(G391=1,H391=1,ISTEXT(J391)),3,IF(AND(OR(G391=1,H391=1),ISTEXT(J391)),2,1))),"OoS")</f>
        <v>1</v>
      </c>
      <c r="F391" s="57"/>
      <c r="G391" s="59"/>
      <c r="H391" s="59"/>
      <c r="I391" s="59"/>
      <c r="J391" s="59"/>
      <c r="K391" s="59"/>
      <c r="L391" s="59"/>
      <c r="M391" s="59"/>
      <c r="N391" s="59"/>
      <c r="O391" s="59"/>
      <c r="P391" s="370"/>
      <c r="Q391" s="59"/>
      <c r="R391" s="380"/>
    </row>
    <row r="392" spans="1:18" x14ac:dyDescent="0.25">
      <c r="A392" s="378"/>
      <c r="B392" s="378"/>
      <c r="C392" s="54" t="str">
        <f>IF(ISTEXT('Organizational Unit Summary'!$B$50),'Organizational Unit Summary'!$B$50,"")</f>
        <v>P-11</v>
      </c>
      <c r="D392" s="51" t="str">
        <f>IF('Organizational Unit Summary'!$B$24="Benchmark or Sustainment",IF(E392="OoS","OoS",IF(E392=1,"DM",IF(E392=2,"PM",IF(E392=3,"LM",IF(E392=4,"FM"))))),IF(E392="OoS","OoS",IF(E392&lt;=2,"H",IF(E392=3,"M",IF(E392=4,"L")))))</f>
        <v>DM</v>
      </c>
      <c r="E392" s="58">
        <f>IF(OR(Processes!$C$73=TRUE,Processes!N$73=TRUE),IF(AND(G392=1,H392=1,NOT(ISTEXT(J392))),4,IF(AND(G392=1,H392=1,ISTEXT(J392)),3,IF(AND(OR(G392=1,H392=1),ISTEXT(J392)),2,1))),"OoS")</f>
        <v>1</v>
      </c>
      <c r="F392" s="57"/>
      <c r="G392" s="59"/>
      <c r="H392" s="59"/>
      <c r="I392" s="59"/>
      <c r="J392" s="59"/>
      <c r="K392" s="59"/>
      <c r="L392" s="59"/>
      <c r="M392" s="59"/>
      <c r="N392" s="59"/>
      <c r="O392" s="59"/>
      <c r="P392" s="370"/>
      <c r="Q392" s="59"/>
      <c r="R392" s="380"/>
    </row>
    <row r="393" spans="1:18" x14ac:dyDescent="0.25">
      <c r="A393" s="378"/>
      <c r="B393" s="378"/>
      <c r="C393" s="54" t="str">
        <f>IF(ISTEXT('Organizational Unit Summary'!$B$51),'Organizational Unit Summary'!$B$51,"")</f>
        <v>P-12</v>
      </c>
      <c r="D393" s="51" t="str">
        <f>IF('Organizational Unit Summary'!$B$24="Benchmark or Sustainment",IF(E393="OoS","OoS",IF(E393=1,"DM",IF(E393=2,"PM",IF(E393=3,"LM",IF(E393=4,"FM"))))),IF(E393="OoS","OoS",IF(E393&lt;=2,"H",IF(E393=3,"M",IF(E393=4,"L")))))</f>
        <v>DM</v>
      </c>
      <c r="E393" s="58">
        <f>IF(OR(Processes!$C$73=TRUE,Processes!O$73=TRUE),IF(AND(G393=1,H393=1,NOT(ISTEXT(J393))),4,IF(AND(G393=1,H393=1,ISTEXT(J393)),3,IF(AND(OR(G393=1,H393=1),ISTEXT(J393)),2,1))),"OoS")</f>
        <v>1</v>
      </c>
      <c r="F393" s="57"/>
      <c r="G393" s="59"/>
      <c r="H393" s="59"/>
      <c r="I393" s="59"/>
      <c r="J393" s="59"/>
      <c r="K393" s="59"/>
      <c r="L393" s="59"/>
      <c r="M393" s="59"/>
      <c r="N393" s="59"/>
      <c r="O393" s="59"/>
      <c r="P393" s="370"/>
      <c r="Q393" s="59"/>
      <c r="R393" s="380"/>
    </row>
    <row r="394" spans="1:18" x14ac:dyDescent="0.25">
      <c r="A394" s="378"/>
      <c r="B394" s="378"/>
      <c r="C394" s="54" t="str">
        <f>IF(ISTEXT('Organizational Unit Summary'!$B$52),'Organizational Unit Summary'!$B$52,"")</f>
        <v>P-13</v>
      </c>
      <c r="D394" s="51" t="str">
        <f>IF('Organizational Unit Summary'!$B$24="Benchmark or Sustainment",IF(E394="OoS","OoS",IF(E394=1,"DM",IF(E394=2,"PM",IF(E394=3,"LM",IF(E394=4,"FM"))))),IF(E394="OoS","OoS",IF(E394&lt;=2,"H",IF(E394=3,"M",IF(E394=4,"L")))))</f>
        <v>DM</v>
      </c>
      <c r="E394" s="58">
        <f>IF(OR(Processes!$C$73=TRUE,Processes!P$73=TRUE),IF(AND(G394=1,H394=1,NOT(ISTEXT(J394))),4,IF(AND(G394=1,H394=1,ISTEXT(J394)),3,IF(AND(OR(G394=1,H394=1),ISTEXT(J394)),2,1))),"OoS")</f>
        <v>1</v>
      </c>
      <c r="F394" s="57"/>
      <c r="G394" s="59"/>
      <c r="H394" s="59"/>
      <c r="I394" s="59"/>
      <c r="J394" s="59"/>
      <c r="K394" s="59"/>
      <c r="L394" s="59"/>
      <c r="M394" s="59"/>
      <c r="N394" s="59"/>
      <c r="O394" s="59"/>
      <c r="P394" s="370"/>
      <c r="Q394" s="59"/>
      <c r="R394" s="380"/>
    </row>
    <row r="395" spans="1:18" x14ac:dyDescent="0.25">
      <c r="A395" s="378"/>
      <c r="B395" s="378"/>
      <c r="C395" s="54" t="str">
        <f>IF(ISTEXT('Organizational Unit Summary'!$B$53),'Organizational Unit Summary'!$B$53,"")</f>
        <v>P-14</v>
      </c>
      <c r="D395" s="51" t="str">
        <f>IF('Organizational Unit Summary'!$B$24="Benchmark or Sustainment",IF(E395="OoS","OoS",IF(E395=1,"DM",IF(E395=2,"PM",IF(E395=3,"LM",IF(E395=4,"FM"))))),IF(E395="OoS","OoS",IF(E395&lt;=2,"H",IF(E395=3,"M",IF(E395=4,"L")))))</f>
        <v>DM</v>
      </c>
      <c r="E395" s="58">
        <f>IF(OR(Processes!$C$73=TRUE,Processes!Q$73=TRUE),IF(AND(G395=1,H395=1,NOT(ISTEXT(J395))),4,IF(AND(G395=1,H395=1,ISTEXT(J395)),3,IF(AND(OR(G395=1,H395=1),ISTEXT(J395)),2,1))),"OoS")</f>
        <v>1</v>
      </c>
      <c r="F395" s="57"/>
      <c r="G395" s="59"/>
      <c r="H395" s="59"/>
      <c r="I395" s="59"/>
      <c r="J395" s="59"/>
      <c r="K395" s="59"/>
      <c r="L395" s="59"/>
      <c r="M395" s="59"/>
      <c r="N395" s="59"/>
      <c r="O395" s="59"/>
      <c r="P395" s="370"/>
      <c r="Q395" s="59"/>
      <c r="R395" s="380"/>
    </row>
    <row r="396" spans="1:18" x14ac:dyDescent="0.25">
      <c r="A396" s="378"/>
      <c r="B396" s="378"/>
      <c r="C396" s="54" t="str">
        <f>IF(ISTEXT('Organizational Unit Summary'!$B$54),'Organizational Unit Summary'!$B$54,"")</f>
        <v>P-15</v>
      </c>
      <c r="D396" s="51" t="str">
        <f>IF('Organizational Unit Summary'!$B$24="Benchmark or Sustainment",IF(E396="OoS","OoS",IF(E396=1,"DM",IF(E396=2,"PM",IF(E396=3,"LM",IF(E396=4,"FM"))))),IF(E396="OoS","OoS",IF(E396&lt;=2,"H",IF(E396=3,"M",IF(E396=4,"L")))))</f>
        <v>DM</v>
      </c>
      <c r="E396" s="58">
        <f>IF(OR(Processes!$C$73=TRUE,Processes!R$73=TRUE),IF(AND(G396=1,H396=1,NOT(ISTEXT(J396))),4,IF(AND(G396=1,H396=1,ISTEXT(J396)),3,IF(AND(OR(G396=1,H396=1),ISTEXT(J396)),2,1))),"OoS")</f>
        <v>1</v>
      </c>
      <c r="F396" s="57"/>
      <c r="G396" s="59"/>
      <c r="H396" s="59"/>
      <c r="I396" s="59"/>
      <c r="J396" s="59"/>
      <c r="K396" s="59"/>
      <c r="L396" s="59"/>
      <c r="M396" s="59"/>
      <c r="N396" s="59"/>
      <c r="O396" s="59"/>
      <c r="P396" s="370"/>
      <c r="Q396" s="59"/>
      <c r="R396" s="380"/>
    </row>
    <row r="397" spans="1:18" x14ac:dyDescent="0.25">
      <c r="A397" s="378"/>
      <c r="B397" s="378"/>
      <c r="C397" s="54" t="str">
        <f>IF(ISTEXT('Organizational Unit Summary'!$B$55),'Organizational Unit Summary'!$B$55,"")</f>
        <v>P-16</v>
      </c>
      <c r="D397" s="51" t="str">
        <f>IF('Organizational Unit Summary'!$B$24="Benchmark or Sustainment",IF(E397="OoS","OoS",IF(E397=1,"DM",IF(E397=2,"PM",IF(E397=3,"LM",IF(E397=4,"FM"))))),IF(E397="OoS","OoS",IF(E397&lt;=2,"H",IF(E397=3,"M",IF(E397=4,"L")))))</f>
        <v>DM</v>
      </c>
      <c r="E397" s="58">
        <f>IF(OR(Processes!$C$73=TRUE,Processes!S$73=TRUE),IF(AND(G397=1,H397=1,NOT(ISTEXT(J397))),4,IF(AND(G397=1,H397=1,ISTEXT(J397)),3,IF(AND(OR(G397=1,H397=1),ISTEXT(J397)),2,1))),"OoS")</f>
        <v>1</v>
      </c>
      <c r="F397" s="57"/>
      <c r="G397" s="59"/>
      <c r="H397" s="59"/>
      <c r="I397" s="59"/>
      <c r="J397" s="59"/>
      <c r="K397" s="59"/>
      <c r="L397" s="59"/>
      <c r="M397" s="59"/>
      <c r="N397" s="59"/>
      <c r="O397" s="59"/>
      <c r="P397" s="370"/>
      <c r="Q397" s="59"/>
      <c r="R397" s="380"/>
    </row>
    <row r="398" spans="1:18" x14ac:dyDescent="0.25">
      <c r="A398" s="378"/>
      <c r="B398" s="378"/>
      <c r="C398" s="54" t="str">
        <f>IF(ISTEXT('Organizational Unit Summary'!$B$56),'Organizational Unit Summary'!$B$56,"")</f>
        <v>P-17</v>
      </c>
      <c r="D398" s="51" t="str">
        <f>IF('Organizational Unit Summary'!$B$24="Benchmark or Sustainment",IF(E398="OoS","OoS",IF(E398=1,"DM",IF(E398=2,"PM",IF(E398=3,"LM",IF(E398=4,"FM"))))),IF(E398="OoS","OoS",IF(E398&lt;=2,"H",IF(E398=3,"M",IF(E398=4,"L")))))</f>
        <v>DM</v>
      </c>
      <c r="E398" s="58">
        <f>IF(OR(Processes!$C$73=TRUE,Processes!T$73=TRUE),IF(AND(G398=1,H398=1,NOT(ISTEXT(J398))),4,IF(AND(G398=1,H398=1,ISTEXT(J398)),3,IF(AND(OR(G398=1,H398=1),ISTEXT(J398)),2,1))),"OoS")</f>
        <v>1</v>
      </c>
      <c r="F398" s="57"/>
      <c r="G398" s="59"/>
      <c r="H398" s="59"/>
      <c r="I398" s="59"/>
      <c r="J398" s="59"/>
      <c r="K398" s="59"/>
      <c r="L398" s="59"/>
      <c r="M398" s="59"/>
      <c r="N398" s="59"/>
      <c r="O398" s="59"/>
      <c r="P398" s="370"/>
      <c r="Q398" s="59"/>
      <c r="R398" s="380"/>
    </row>
    <row r="399" spans="1:18" x14ac:dyDescent="0.25">
      <c r="A399" s="378"/>
      <c r="B399" s="378"/>
      <c r="C399" s="54" t="str">
        <f>IF(ISTEXT('Organizational Unit Summary'!$B$57),'Organizational Unit Summary'!$B$57,"")</f>
        <v>P-18</v>
      </c>
      <c r="D399" s="51" t="str">
        <f>IF('Organizational Unit Summary'!$B$24="Benchmark or Sustainment",IF(E399="OoS","OoS",IF(E399=1,"DM",IF(E399=2,"PM",IF(E399=3,"LM",IF(E399=4,"FM"))))),IF(E399="OoS","OoS",IF(E399&lt;=2,"H",IF(E399=3,"M",IF(E399=4,"L")))))</f>
        <v>DM</v>
      </c>
      <c r="E399" s="58">
        <f>IF(OR(Processes!$C$73=TRUE,Processes!U$73=TRUE),IF(AND(G399=1,H399=1,NOT(ISTEXT(J399))),4,IF(AND(G399=1,H399=1,ISTEXT(J399)),3,IF(AND(OR(G399=1,H399=1),ISTEXT(J399)),2,1))),"OoS")</f>
        <v>1</v>
      </c>
      <c r="F399" s="57"/>
      <c r="G399" s="59"/>
      <c r="H399" s="59"/>
      <c r="I399" s="59"/>
      <c r="J399" s="59"/>
      <c r="K399" s="59"/>
      <c r="L399" s="59"/>
      <c r="M399" s="59"/>
      <c r="N399" s="59"/>
      <c r="O399" s="59"/>
      <c r="P399" s="370"/>
      <c r="Q399" s="59"/>
      <c r="R399" s="380"/>
    </row>
    <row r="400" spans="1:18" x14ac:dyDescent="0.25">
      <c r="A400" s="378"/>
      <c r="B400" s="378"/>
      <c r="C400" s="54" t="str">
        <f>IF(ISTEXT('Organizational Unit Summary'!$B$58),'Organizational Unit Summary'!$B$58,"")</f>
        <v>P-19</v>
      </c>
      <c r="D400" s="51" t="str">
        <f>IF('Organizational Unit Summary'!$B$24="Benchmark or Sustainment",IF(E400="OoS","OoS",IF(E400=1,"DM",IF(E400=2,"PM",IF(E400=3,"LM",IF(E400=4,"FM"))))),IF(E400="OoS","OoS",IF(E400&lt;=2,"H",IF(E400=3,"M",IF(E400=4,"L")))))</f>
        <v>DM</v>
      </c>
      <c r="E400" s="58">
        <f>IF(OR(Processes!$C$73=TRUE,Processes!V$73=TRUE),IF(AND(G400=1,H400=1,NOT(ISTEXT(J400))),4,IF(AND(G400=1,H400=1,ISTEXT(J400)),3,IF(AND(OR(G400=1,H400=1),ISTEXT(J400)),2,1))),"OoS")</f>
        <v>1</v>
      </c>
      <c r="F400" s="57"/>
      <c r="G400" s="59"/>
      <c r="H400" s="59"/>
      <c r="I400" s="59"/>
      <c r="J400" s="59"/>
      <c r="K400" s="59"/>
      <c r="L400" s="59"/>
      <c r="M400" s="59"/>
      <c r="N400" s="59"/>
      <c r="O400" s="59"/>
      <c r="P400" s="370"/>
      <c r="Q400" s="59"/>
      <c r="R400" s="380"/>
    </row>
    <row r="401" spans="1:18" ht="13.5" thickBot="1" x14ac:dyDescent="0.3">
      <c r="A401" s="378"/>
      <c r="B401" s="378"/>
      <c r="C401" s="54" t="str">
        <f>IF(ISTEXT('Organizational Unit Summary'!$B$59),'Organizational Unit Summary'!$B$59,"")</f>
        <v>P-20</v>
      </c>
      <c r="D401" s="51" t="str">
        <f>IF('Organizational Unit Summary'!$B$24="Benchmark or Sustainment",IF(E401="OoS","OoS",IF(E401=1,"DM",IF(E401=2,"PM",IF(E401=3,"LM",IF(E401=4,"FM"))))),IF(E401="OoS","OoS",IF(E401&lt;=2,"H",IF(E401=3,"M",IF(E401=4,"L")))))</f>
        <v>DM</v>
      </c>
      <c r="E401" s="58">
        <f>IF(OR(Processes!$C$73=TRUE,Processes!W$73=TRUE),IF(AND(G401=1,H401=1,NOT(ISTEXT(J401))),4,IF(AND(G401=1,H401=1,ISTEXT(J401)),3,IF(AND(OR(G401=1,H401=1),ISTEXT(J401)),2,1))),"OoS")</f>
        <v>1</v>
      </c>
      <c r="F401" s="57"/>
      <c r="G401" s="59"/>
      <c r="H401" s="59"/>
      <c r="I401" s="59"/>
      <c r="J401" s="59"/>
      <c r="K401" s="59"/>
      <c r="L401" s="59"/>
      <c r="M401" s="59"/>
      <c r="N401" s="59"/>
      <c r="O401" s="59"/>
      <c r="P401" s="371"/>
      <c r="Q401" s="59"/>
      <c r="R401" s="380"/>
    </row>
    <row r="402" spans="1:18" x14ac:dyDescent="0.25">
      <c r="A402" s="378"/>
      <c r="B402" s="378" t="str">
        <f>IF(ISTEXT(Processes!$B$23),Processes!$B$23,"")</f>
        <v>Process 21</v>
      </c>
      <c r="C402" s="54" t="str">
        <f>IF(ISTEXT('Organizational Unit Summary'!$B$40),'Organizational Unit Summary'!$B$40,"")</f>
        <v>P-1</v>
      </c>
      <c r="D402" s="51" t="str">
        <f>IF('Organizational Unit Summary'!$B$24="Benchmark or Sustainment",IF(E402="OoS","OoS",IF(E402=1,"DM",IF(E402=2,"PM",IF(E402=3,"LM",IF(E402=4,"FM"))))),IF(E402="OoS","OoS",IF(E402&lt;=2,"H",IF(E402=3,"M",IF(E402=4,"L")))))</f>
        <v>DM</v>
      </c>
      <c r="E402" s="58">
        <f>IF(OR(Processes!$C$74=TRUE,Processes!D$74=TRUE),IF(AND(G402=1,H402=1,NOT(ISTEXT(J402))),4,IF(AND(G402=1,H402=1,ISTEXT(J402)),3,IF(AND(OR(G402=1,H402=1),ISTEXT(J402)),2,1))),"OoS")</f>
        <v>1</v>
      </c>
      <c r="F402" s="57"/>
      <c r="G402" s="59"/>
      <c r="H402" s="59"/>
      <c r="I402" s="59"/>
      <c r="J402" s="59"/>
      <c r="K402" s="59"/>
      <c r="L402" s="59"/>
      <c r="M402" s="59"/>
      <c r="N402" s="59"/>
      <c r="O402" s="59"/>
      <c r="P402" s="369"/>
      <c r="Q402" s="59"/>
      <c r="R402" s="380"/>
    </row>
    <row r="403" spans="1:18" x14ac:dyDescent="0.25">
      <c r="A403" s="378"/>
      <c r="B403" s="378"/>
      <c r="C403" s="54" t="str">
        <f>IF(ISTEXT('Organizational Unit Summary'!$B$41),'Organizational Unit Summary'!$B$41,"")</f>
        <v>P-2</v>
      </c>
      <c r="D403" s="51" t="str">
        <f>IF('Organizational Unit Summary'!$B$24="Benchmark or Sustainment",IF(E403="OoS","OoS",IF(E403=1,"DM",IF(E403=2,"PM",IF(E403=3,"LM",IF(E403=4,"FM"))))),IF(E403="OoS","OoS",IF(E403&lt;=2,"H",IF(E403=3,"M",IF(E403=4,"L")))))</f>
        <v>DM</v>
      </c>
      <c r="E403" s="58">
        <f>IF(OR(Processes!$C$74=TRUE,Processes!E$74=TRUE),IF(AND(G403=1,H403=1,NOT(ISTEXT(J403))),4,IF(AND(G403=1,H403=1,ISTEXT(J403)),3,IF(AND(OR(G403=1,H403=1),ISTEXT(J403)),2,1))),"OoS")</f>
        <v>1</v>
      </c>
      <c r="F403" s="57"/>
      <c r="G403" s="59"/>
      <c r="H403" s="59"/>
      <c r="I403" s="59"/>
      <c r="J403" s="59"/>
      <c r="K403" s="59"/>
      <c r="L403" s="59"/>
      <c r="M403" s="59"/>
      <c r="N403" s="59"/>
      <c r="O403" s="59"/>
      <c r="P403" s="370"/>
      <c r="Q403" s="59"/>
      <c r="R403" s="380"/>
    </row>
    <row r="404" spans="1:18" x14ac:dyDescent="0.25">
      <c r="A404" s="378"/>
      <c r="B404" s="378"/>
      <c r="C404" s="54" t="str">
        <f>IF(ISTEXT('Organizational Unit Summary'!$B$42),'Organizational Unit Summary'!$B$42,"")</f>
        <v>P-3</v>
      </c>
      <c r="D404" s="51" t="str">
        <f>IF('Organizational Unit Summary'!$B$24="Benchmark or Sustainment",IF(E404="OoS","OoS",IF(E404=1,"DM",IF(E404=2,"PM",IF(E404=3,"LM",IF(E404=4,"FM"))))),IF(E404="OoS","OoS",IF(E404&lt;=2,"H",IF(E404=3,"M",IF(E404=4,"L")))))</f>
        <v>DM</v>
      </c>
      <c r="E404" s="58">
        <f>IF(OR(Processes!$C$74=TRUE,Processes!F$74=TRUE),IF(AND(G404=1,H404=1,NOT(ISTEXT(J404))),4,IF(AND(G404=1,H404=1,ISTEXT(J404)),3,IF(AND(OR(G404=1,H404=1),ISTEXT(J404)),2,1))),"OoS")</f>
        <v>1</v>
      </c>
      <c r="F404" s="57"/>
      <c r="G404" s="59"/>
      <c r="H404" s="59"/>
      <c r="I404" s="59"/>
      <c r="J404" s="59"/>
      <c r="K404" s="59"/>
      <c r="L404" s="59"/>
      <c r="M404" s="59"/>
      <c r="N404" s="59"/>
      <c r="O404" s="59"/>
      <c r="P404" s="370"/>
      <c r="Q404" s="59"/>
      <c r="R404" s="380"/>
    </row>
    <row r="405" spans="1:18" x14ac:dyDescent="0.25">
      <c r="A405" s="378"/>
      <c r="B405" s="378"/>
      <c r="C405" s="54" t="str">
        <f>IF(ISTEXT('Organizational Unit Summary'!$B$43),'Organizational Unit Summary'!$B$43,"")</f>
        <v>P-4</v>
      </c>
      <c r="D405" s="51" t="str">
        <f>IF('Organizational Unit Summary'!$B$24="Benchmark or Sustainment",IF(E405="OoS","OoS",IF(E405=1,"DM",IF(E405=2,"PM",IF(E405=3,"LM",IF(E405=4,"FM"))))),IF(E405="OoS","OoS",IF(E405&lt;=2,"H",IF(E405=3,"M",IF(E405=4,"L")))))</f>
        <v>DM</v>
      </c>
      <c r="E405" s="58">
        <f>IF(OR(Processes!$C$74=TRUE,Processes!G$74=TRUE),IF(AND(G405=1,H405=1,NOT(ISTEXT(J405))),4,IF(AND(G405=1,H405=1,ISTEXT(J405)),3,IF(AND(OR(G405=1,H405=1),ISTEXT(J405)),2,1))),"OoS")</f>
        <v>1</v>
      </c>
      <c r="F405" s="57"/>
      <c r="G405" s="59"/>
      <c r="H405" s="59"/>
      <c r="I405" s="59"/>
      <c r="J405" s="59"/>
      <c r="K405" s="59"/>
      <c r="L405" s="59"/>
      <c r="M405" s="59"/>
      <c r="N405" s="59"/>
      <c r="O405" s="59"/>
      <c r="P405" s="370"/>
      <c r="Q405" s="59"/>
      <c r="R405" s="380"/>
    </row>
    <row r="406" spans="1:18" x14ac:dyDescent="0.25">
      <c r="A406" s="378"/>
      <c r="B406" s="378"/>
      <c r="C406" s="54" t="str">
        <f>IF(ISTEXT('Organizational Unit Summary'!$B$44),'Organizational Unit Summary'!$B$44,"")</f>
        <v>P-5</v>
      </c>
      <c r="D406" s="51" t="str">
        <f>IF('Organizational Unit Summary'!$B$24="Benchmark or Sustainment",IF(E406="OoS","OoS",IF(E406=1,"DM",IF(E406=2,"PM",IF(E406=3,"LM",IF(E406=4,"FM"))))),IF(E406="OoS","OoS",IF(E406&lt;=2,"H",IF(E406=3,"M",IF(E406=4,"L")))))</f>
        <v>DM</v>
      </c>
      <c r="E406" s="58">
        <f>IF(OR(Processes!$C$74=TRUE,Processes!H$74=TRUE),IF(AND(G406=1,H406=1,NOT(ISTEXT(J406))),4,IF(AND(G406=1,H406=1,ISTEXT(J406)),3,IF(AND(OR(G406=1,H406=1),ISTEXT(J406)),2,1))),"OoS")</f>
        <v>1</v>
      </c>
      <c r="F406" s="57"/>
      <c r="G406" s="59"/>
      <c r="H406" s="59"/>
      <c r="I406" s="59"/>
      <c r="J406" s="59"/>
      <c r="K406" s="59"/>
      <c r="L406" s="59"/>
      <c r="M406" s="59"/>
      <c r="N406" s="59"/>
      <c r="O406" s="59"/>
      <c r="P406" s="370"/>
      <c r="Q406" s="59"/>
      <c r="R406" s="380"/>
    </row>
    <row r="407" spans="1:18" x14ac:dyDescent="0.25">
      <c r="A407" s="378"/>
      <c r="B407" s="378"/>
      <c r="C407" s="54" t="str">
        <f>IF(ISTEXT('Organizational Unit Summary'!$B$45),'Organizational Unit Summary'!$B$45,"")</f>
        <v>P-6</v>
      </c>
      <c r="D407" s="51" t="str">
        <f>IF('Organizational Unit Summary'!$B$24="Benchmark or Sustainment",IF(E407="OoS","OoS",IF(E407=1,"DM",IF(E407=2,"PM",IF(E407=3,"LM",IF(E407=4,"FM"))))),IF(E407="OoS","OoS",IF(E407&lt;=2,"H",IF(E407=3,"M",IF(E407=4,"L")))))</f>
        <v>DM</v>
      </c>
      <c r="E407" s="58">
        <f>IF(OR(Processes!$C$74=TRUE,Processes!I$74=TRUE),IF(AND(G407=1,H407=1,NOT(ISTEXT(J407))),4,IF(AND(G407=1,H407=1,ISTEXT(J407)),3,IF(AND(OR(G407=1,H407=1),ISTEXT(J407)),2,1))),"OoS")</f>
        <v>1</v>
      </c>
      <c r="F407" s="57"/>
      <c r="G407" s="59"/>
      <c r="H407" s="59"/>
      <c r="I407" s="59"/>
      <c r="J407" s="59"/>
      <c r="K407" s="59"/>
      <c r="L407" s="59"/>
      <c r="M407" s="59"/>
      <c r="N407" s="59"/>
      <c r="O407" s="59"/>
      <c r="P407" s="370"/>
      <c r="Q407" s="59"/>
      <c r="R407" s="380"/>
    </row>
    <row r="408" spans="1:18" x14ac:dyDescent="0.25">
      <c r="A408" s="378"/>
      <c r="B408" s="378"/>
      <c r="C408" s="54" t="str">
        <f>IF(ISTEXT('Organizational Unit Summary'!$B$46),'Organizational Unit Summary'!$B$46,"")</f>
        <v>P-7</v>
      </c>
      <c r="D408" s="51" t="str">
        <f>IF('Organizational Unit Summary'!$B$24="Benchmark or Sustainment",IF(E408="OoS","OoS",IF(E408=1,"DM",IF(E408=2,"PM",IF(E408=3,"LM",IF(E408=4,"FM"))))),IF(E408="OoS","OoS",IF(E408&lt;=2,"H",IF(E408=3,"M",IF(E408=4,"L")))))</f>
        <v>DM</v>
      </c>
      <c r="E408" s="58">
        <f>IF(OR(Processes!$C$74=TRUE,Processes!J$74=TRUE),IF(AND(G408=1,H408=1,NOT(ISTEXT(J408))),4,IF(AND(G408=1,H408=1,ISTEXT(J408)),3,IF(AND(OR(G408=1,H408=1),ISTEXT(J408)),2,1))),"OoS")</f>
        <v>1</v>
      </c>
      <c r="F408" s="57"/>
      <c r="G408" s="59"/>
      <c r="H408" s="59"/>
      <c r="I408" s="59"/>
      <c r="J408" s="59"/>
      <c r="K408" s="59"/>
      <c r="L408" s="59"/>
      <c r="M408" s="59"/>
      <c r="N408" s="59"/>
      <c r="O408" s="59"/>
      <c r="P408" s="370"/>
      <c r="Q408" s="59"/>
      <c r="R408" s="380"/>
    </row>
    <row r="409" spans="1:18" x14ac:dyDescent="0.25">
      <c r="A409" s="378"/>
      <c r="B409" s="378"/>
      <c r="C409" s="54" t="str">
        <f>IF(ISTEXT('Organizational Unit Summary'!$B$47),'Organizational Unit Summary'!$B$47,"")</f>
        <v>P-8</v>
      </c>
      <c r="D409" s="51" t="str">
        <f>IF('Organizational Unit Summary'!$B$24="Benchmark or Sustainment",IF(E409="OoS","OoS",IF(E409=1,"DM",IF(E409=2,"PM",IF(E409=3,"LM",IF(E409=4,"FM"))))),IF(E409="OoS","OoS",IF(E409&lt;=2,"H",IF(E409=3,"M",IF(E409=4,"L")))))</f>
        <v>DM</v>
      </c>
      <c r="E409" s="58">
        <f>IF(OR(Processes!$C$74=TRUE,Processes!K$74=TRUE),IF(AND(G409=1,H409=1,NOT(ISTEXT(J409))),4,IF(AND(G409=1,H409=1,ISTEXT(J409)),3,IF(AND(OR(G409=1,H409=1),ISTEXT(J409)),2,1))),"OoS")</f>
        <v>1</v>
      </c>
      <c r="F409" s="57"/>
      <c r="G409" s="59"/>
      <c r="H409" s="59"/>
      <c r="I409" s="59"/>
      <c r="J409" s="59"/>
      <c r="K409" s="59"/>
      <c r="L409" s="59"/>
      <c r="M409" s="59"/>
      <c r="N409" s="59"/>
      <c r="O409" s="59"/>
      <c r="P409" s="370"/>
      <c r="Q409" s="59"/>
      <c r="R409" s="380"/>
    </row>
    <row r="410" spans="1:18" x14ac:dyDescent="0.25">
      <c r="A410" s="378"/>
      <c r="B410" s="378"/>
      <c r="C410" s="54" t="str">
        <f>IF(ISTEXT('Organizational Unit Summary'!$B$48),'Organizational Unit Summary'!$B$48,"")</f>
        <v>P-9</v>
      </c>
      <c r="D410" s="51" t="str">
        <f>IF('Organizational Unit Summary'!$B$24="Benchmark or Sustainment",IF(E410="OoS","OoS",IF(E410=1,"DM",IF(E410=2,"PM",IF(E410=3,"LM",IF(E410=4,"FM"))))),IF(E410="OoS","OoS",IF(E410&lt;=2,"H",IF(E410=3,"M",IF(E410=4,"L")))))</f>
        <v>DM</v>
      </c>
      <c r="E410" s="58">
        <f>IF(OR(Processes!$C$74=TRUE,Processes!L$74=TRUE),IF(AND(G410=1,H410=1,NOT(ISTEXT(J410))),4,IF(AND(G410=1,H410=1,ISTEXT(J410)),3,IF(AND(OR(G410=1,H410=1),ISTEXT(J410)),2,1))),"OoS")</f>
        <v>1</v>
      </c>
      <c r="F410" s="57"/>
      <c r="G410" s="59"/>
      <c r="H410" s="59"/>
      <c r="I410" s="59"/>
      <c r="J410" s="59"/>
      <c r="K410" s="59"/>
      <c r="L410" s="59"/>
      <c r="M410" s="59"/>
      <c r="N410" s="59"/>
      <c r="O410" s="59"/>
      <c r="P410" s="370"/>
      <c r="Q410" s="59"/>
      <c r="R410" s="380"/>
    </row>
    <row r="411" spans="1:18" x14ac:dyDescent="0.25">
      <c r="A411" s="378"/>
      <c r="B411" s="378"/>
      <c r="C411" s="54" t="str">
        <f>IF(ISTEXT('Organizational Unit Summary'!$B$49),'Organizational Unit Summary'!$B$49,"")</f>
        <v>P-10</v>
      </c>
      <c r="D411" s="51" t="str">
        <f>IF('Organizational Unit Summary'!$B$24="Benchmark or Sustainment",IF(E411="OoS","OoS",IF(E411=1,"DM",IF(E411=2,"PM",IF(E411=3,"LM",IF(E411=4,"FM"))))),IF(E411="OoS","OoS",IF(E411&lt;=2,"H",IF(E411=3,"M",IF(E411=4,"L")))))</f>
        <v>DM</v>
      </c>
      <c r="E411" s="58">
        <f>IF(OR(Processes!$C$74=TRUE,Processes!M$74=TRUE),IF(AND(G411=1,H411=1,NOT(ISTEXT(J411))),4,IF(AND(G411=1,H411=1,ISTEXT(J411)),3,IF(AND(OR(G411=1,H411=1),ISTEXT(J411)),2,1))),"OoS")</f>
        <v>1</v>
      </c>
      <c r="F411" s="57"/>
      <c r="G411" s="59"/>
      <c r="H411" s="59"/>
      <c r="I411" s="59"/>
      <c r="J411" s="59"/>
      <c r="K411" s="59"/>
      <c r="L411" s="59"/>
      <c r="M411" s="59"/>
      <c r="N411" s="59"/>
      <c r="O411" s="59"/>
      <c r="P411" s="370"/>
      <c r="Q411" s="59"/>
      <c r="R411" s="380"/>
    </row>
    <row r="412" spans="1:18" x14ac:dyDescent="0.25">
      <c r="A412" s="378"/>
      <c r="B412" s="378"/>
      <c r="C412" s="54" t="str">
        <f>IF(ISTEXT('Organizational Unit Summary'!$B$50),'Organizational Unit Summary'!$B$50,"")</f>
        <v>P-11</v>
      </c>
      <c r="D412" s="51" t="str">
        <f>IF('Organizational Unit Summary'!$B$24="Benchmark or Sustainment",IF(E412="OoS","OoS",IF(E412=1,"DM",IF(E412=2,"PM",IF(E412=3,"LM",IF(E412=4,"FM"))))),IF(E412="OoS","OoS",IF(E412&lt;=2,"H",IF(E412=3,"M",IF(E412=4,"L")))))</f>
        <v>DM</v>
      </c>
      <c r="E412" s="58">
        <f>IF(OR(Processes!$C$74=TRUE,Processes!N$74=TRUE),IF(AND(G412=1,H412=1,NOT(ISTEXT(J412))),4,IF(AND(G412=1,H412=1,ISTEXT(J412)),3,IF(AND(OR(G412=1,H412=1),ISTEXT(J412)),2,1))),"OoS")</f>
        <v>1</v>
      </c>
      <c r="F412" s="57"/>
      <c r="G412" s="59"/>
      <c r="H412" s="59"/>
      <c r="I412" s="59"/>
      <c r="J412" s="59"/>
      <c r="K412" s="59"/>
      <c r="L412" s="59"/>
      <c r="M412" s="59"/>
      <c r="N412" s="59"/>
      <c r="O412" s="59"/>
      <c r="P412" s="370"/>
      <c r="Q412" s="59"/>
      <c r="R412" s="380"/>
    </row>
    <row r="413" spans="1:18" x14ac:dyDescent="0.25">
      <c r="A413" s="378"/>
      <c r="B413" s="378"/>
      <c r="C413" s="54" t="str">
        <f>IF(ISTEXT('Organizational Unit Summary'!$B$51),'Organizational Unit Summary'!$B$51,"")</f>
        <v>P-12</v>
      </c>
      <c r="D413" s="51" t="str">
        <f>IF('Organizational Unit Summary'!$B$24="Benchmark or Sustainment",IF(E413="OoS","OoS",IF(E413=1,"DM",IF(E413=2,"PM",IF(E413=3,"LM",IF(E413=4,"FM"))))),IF(E413="OoS","OoS",IF(E413&lt;=2,"H",IF(E413=3,"M",IF(E413=4,"L")))))</f>
        <v>DM</v>
      </c>
      <c r="E413" s="58">
        <f>IF(OR(Processes!$C$74=TRUE,Processes!O$74=TRUE),IF(AND(G413=1,H413=1,NOT(ISTEXT(J413))),4,IF(AND(G413=1,H413=1,ISTEXT(J413)),3,IF(AND(OR(G413=1,H413=1),ISTEXT(J413)),2,1))),"OoS")</f>
        <v>1</v>
      </c>
      <c r="F413" s="57"/>
      <c r="G413" s="59"/>
      <c r="H413" s="59"/>
      <c r="I413" s="59"/>
      <c r="J413" s="59"/>
      <c r="K413" s="59"/>
      <c r="L413" s="59"/>
      <c r="M413" s="59"/>
      <c r="N413" s="59"/>
      <c r="O413" s="59"/>
      <c r="P413" s="370"/>
      <c r="Q413" s="59"/>
      <c r="R413" s="380"/>
    </row>
    <row r="414" spans="1:18" x14ac:dyDescent="0.25">
      <c r="A414" s="378"/>
      <c r="B414" s="378"/>
      <c r="C414" s="54" t="str">
        <f>IF(ISTEXT('Organizational Unit Summary'!$B$52),'Organizational Unit Summary'!$B$52,"")</f>
        <v>P-13</v>
      </c>
      <c r="D414" s="51" t="str">
        <f>IF('Organizational Unit Summary'!$B$24="Benchmark or Sustainment",IF(E414="OoS","OoS",IF(E414=1,"DM",IF(E414=2,"PM",IF(E414=3,"LM",IF(E414=4,"FM"))))),IF(E414="OoS","OoS",IF(E414&lt;=2,"H",IF(E414=3,"M",IF(E414=4,"L")))))</f>
        <v>DM</v>
      </c>
      <c r="E414" s="58">
        <f>IF(OR(Processes!$C$74=TRUE,Processes!P$74=TRUE),IF(AND(G414=1,H414=1,NOT(ISTEXT(J414))),4,IF(AND(G414=1,H414=1,ISTEXT(J414)),3,IF(AND(OR(G414=1,H414=1),ISTEXT(J414)),2,1))),"OoS")</f>
        <v>1</v>
      </c>
      <c r="F414" s="57"/>
      <c r="G414" s="59"/>
      <c r="H414" s="59"/>
      <c r="I414" s="59"/>
      <c r="J414" s="59"/>
      <c r="K414" s="59"/>
      <c r="L414" s="59"/>
      <c r="M414" s="59"/>
      <c r="N414" s="59"/>
      <c r="O414" s="59"/>
      <c r="P414" s="370"/>
      <c r="Q414" s="59"/>
      <c r="R414" s="380"/>
    </row>
    <row r="415" spans="1:18" x14ac:dyDescent="0.25">
      <c r="A415" s="378"/>
      <c r="B415" s="378"/>
      <c r="C415" s="54" t="str">
        <f>IF(ISTEXT('Organizational Unit Summary'!$B$53),'Organizational Unit Summary'!$B$53,"")</f>
        <v>P-14</v>
      </c>
      <c r="D415" s="51" t="str">
        <f>IF('Organizational Unit Summary'!$B$24="Benchmark or Sustainment",IF(E415="OoS","OoS",IF(E415=1,"DM",IF(E415=2,"PM",IF(E415=3,"LM",IF(E415=4,"FM"))))),IF(E415="OoS","OoS",IF(E415&lt;=2,"H",IF(E415=3,"M",IF(E415=4,"L")))))</f>
        <v>DM</v>
      </c>
      <c r="E415" s="58">
        <f>IF(OR(Processes!$C$74=TRUE,Processes!Q$74=TRUE),IF(AND(G415=1,H415=1,NOT(ISTEXT(J415))),4,IF(AND(G415=1,H415=1,ISTEXT(J415)),3,IF(AND(OR(G415=1,H415=1),ISTEXT(J415)),2,1))),"OoS")</f>
        <v>1</v>
      </c>
      <c r="F415" s="57"/>
      <c r="G415" s="59"/>
      <c r="H415" s="59"/>
      <c r="I415" s="59"/>
      <c r="J415" s="59"/>
      <c r="K415" s="59"/>
      <c r="L415" s="59"/>
      <c r="M415" s="59"/>
      <c r="N415" s="59"/>
      <c r="O415" s="59"/>
      <c r="P415" s="370"/>
      <c r="Q415" s="59"/>
      <c r="R415" s="380"/>
    </row>
    <row r="416" spans="1:18" x14ac:dyDescent="0.25">
      <c r="A416" s="378"/>
      <c r="B416" s="378"/>
      <c r="C416" s="54" t="str">
        <f>IF(ISTEXT('Organizational Unit Summary'!$B$54),'Organizational Unit Summary'!$B$54,"")</f>
        <v>P-15</v>
      </c>
      <c r="D416" s="51" t="str">
        <f>IF('Organizational Unit Summary'!$B$24="Benchmark or Sustainment",IF(E416="OoS","OoS",IF(E416=1,"DM",IF(E416=2,"PM",IF(E416=3,"LM",IF(E416=4,"FM"))))),IF(E416="OoS","OoS",IF(E416&lt;=2,"H",IF(E416=3,"M",IF(E416=4,"L")))))</f>
        <v>DM</v>
      </c>
      <c r="E416" s="58">
        <f>IF(OR(Processes!$C$74=TRUE,Processes!R$74=TRUE),IF(AND(G416=1,H416=1,NOT(ISTEXT(J416))),4,IF(AND(G416=1,H416=1,ISTEXT(J416)),3,IF(AND(OR(G416=1,H416=1),ISTEXT(J416)),2,1))),"OoS")</f>
        <v>1</v>
      </c>
      <c r="F416" s="57"/>
      <c r="G416" s="59"/>
      <c r="H416" s="59"/>
      <c r="I416" s="59"/>
      <c r="J416" s="59"/>
      <c r="K416" s="59"/>
      <c r="L416" s="59"/>
      <c r="M416" s="59"/>
      <c r="N416" s="59"/>
      <c r="O416" s="59"/>
      <c r="P416" s="370"/>
      <c r="Q416" s="59"/>
      <c r="R416" s="380"/>
    </row>
    <row r="417" spans="1:18" x14ac:dyDescent="0.25">
      <c r="A417" s="378"/>
      <c r="B417" s="378"/>
      <c r="C417" s="54" t="str">
        <f>IF(ISTEXT('Organizational Unit Summary'!$B$55),'Organizational Unit Summary'!$B$55,"")</f>
        <v>P-16</v>
      </c>
      <c r="D417" s="51" t="str">
        <f>IF('Organizational Unit Summary'!$B$24="Benchmark or Sustainment",IF(E417="OoS","OoS",IF(E417=1,"DM",IF(E417=2,"PM",IF(E417=3,"LM",IF(E417=4,"FM"))))),IF(E417="OoS","OoS",IF(E417&lt;=2,"H",IF(E417=3,"M",IF(E417=4,"L")))))</f>
        <v>DM</v>
      </c>
      <c r="E417" s="58">
        <f>IF(OR(Processes!$C$74=TRUE,Processes!S$74=TRUE),IF(AND(G417=1,H417=1,NOT(ISTEXT(J417))),4,IF(AND(G417=1,H417=1,ISTEXT(J417)),3,IF(AND(OR(G417=1,H417=1),ISTEXT(J417)),2,1))),"OoS")</f>
        <v>1</v>
      </c>
      <c r="F417" s="57"/>
      <c r="G417" s="59"/>
      <c r="H417" s="59"/>
      <c r="I417" s="59"/>
      <c r="J417" s="59"/>
      <c r="K417" s="59"/>
      <c r="L417" s="59"/>
      <c r="M417" s="59"/>
      <c r="N417" s="59"/>
      <c r="O417" s="59"/>
      <c r="P417" s="370"/>
      <c r="Q417" s="59"/>
      <c r="R417" s="380"/>
    </row>
    <row r="418" spans="1:18" x14ac:dyDescent="0.25">
      <c r="A418" s="378"/>
      <c r="B418" s="378"/>
      <c r="C418" s="54" t="str">
        <f>IF(ISTEXT('Organizational Unit Summary'!$B$56),'Organizational Unit Summary'!$B$56,"")</f>
        <v>P-17</v>
      </c>
      <c r="D418" s="51" t="str">
        <f>IF('Organizational Unit Summary'!$B$24="Benchmark or Sustainment",IF(E418="OoS","OoS",IF(E418=1,"DM",IF(E418=2,"PM",IF(E418=3,"LM",IF(E418=4,"FM"))))),IF(E418="OoS","OoS",IF(E418&lt;=2,"H",IF(E418=3,"M",IF(E418=4,"L")))))</f>
        <v>DM</v>
      </c>
      <c r="E418" s="58">
        <f>IF(OR(Processes!$C$74=TRUE,Processes!T$74=TRUE),IF(AND(G418=1,H418=1,NOT(ISTEXT(J418))),4,IF(AND(G418=1,H418=1,ISTEXT(J418)),3,IF(AND(OR(G418=1,H418=1),ISTEXT(J418)),2,1))),"OoS")</f>
        <v>1</v>
      </c>
      <c r="F418" s="57"/>
      <c r="G418" s="59"/>
      <c r="H418" s="59"/>
      <c r="I418" s="59"/>
      <c r="J418" s="59"/>
      <c r="K418" s="59"/>
      <c r="L418" s="59"/>
      <c r="M418" s="59"/>
      <c r="N418" s="59"/>
      <c r="O418" s="59"/>
      <c r="P418" s="370"/>
      <c r="Q418" s="59"/>
      <c r="R418" s="380"/>
    </row>
    <row r="419" spans="1:18" x14ac:dyDescent="0.25">
      <c r="A419" s="378"/>
      <c r="B419" s="378"/>
      <c r="C419" s="54" t="str">
        <f>IF(ISTEXT('Organizational Unit Summary'!$B$57),'Organizational Unit Summary'!$B$57,"")</f>
        <v>P-18</v>
      </c>
      <c r="D419" s="51" t="str">
        <f>IF('Organizational Unit Summary'!$B$24="Benchmark or Sustainment",IF(E419="OoS","OoS",IF(E419=1,"DM",IF(E419=2,"PM",IF(E419=3,"LM",IF(E419=4,"FM"))))),IF(E419="OoS","OoS",IF(E419&lt;=2,"H",IF(E419=3,"M",IF(E419=4,"L")))))</f>
        <v>DM</v>
      </c>
      <c r="E419" s="58">
        <f>IF(OR(Processes!$C$74=TRUE,Processes!U$74=TRUE),IF(AND(G419=1,H419=1,NOT(ISTEXT(J419))),4,IF(AND(G419=1,H419=1,ISTEXT(J419)),3,IF(AND(OR(G419=1,H419=1),ISTEXT(J419)),2,1))),"OoS")</f>
        <v>1</v>
      </c>
      <c r="F419" s="57"/>
      <c r="G419" s="59"/>
      <c r="H419" s="59"/>
      <c r="I419" s="59"/>
      <c r="J419" s="59"/>
      <c r="K419" s="59"/>
      <c r="L419" s="59"/>
      <c r="M419" s="59"/>
      <c r="N419" s="59"/>
      <c r="O419" s="59"/>
      <c r="P419" s="370"/>
      <c r="Q419" s="59"/>
      <c r="R419" s="380"/>
    </row>
    <row r="420" spans="1:18" x14ac:dyDescent="0.25">
      <c r="A420" s="378"/>
      <c r="B420" s="378"/>
      <c r="C420" s="54" t="str">
        <f>IF(ISTEXT('Organizational Unit Summary'!$B$58),'Organizational Unit Summary'!$B$58,"")</f>
        <v>P-19</v>
      </c>
      <c r="D420" s="51" t="str">
        <f>IF('Organizational Unit Summary'!$B$24="Benchmark or Sustainment",IF(E420="OoS","OoS",IF(E420=1,"DM",IF(E420=2,"PM",IF(E420=3,"LM",IF(E420=4,"FM"))))),IF(E420="OoS","OoS",IF(E420&lt;=2,"H",IF(E420=3,"M",IF(E420=4,"L")))))</f>
        <v>DM</v>
      </c>
      <c r="E420" s="58">
        <f>IF(OR(Processes!$C$74=TRUE,Processes!V$74=TRUE),IF(AND(G420=1,H420=1,NOT(ISTEXT(J420))),4,IF(AND(G420=1,H420=1,ISTEXT(J420)),3,IF(AND(OR(G420=1,H420=1),ISTEXT(J420)),2,1))),"OoS")</f>
        <v>1</v>
      </c>
      <c r="F420" s="57"/>
      <c r="G420" s="59"/>
      <c r="H420" s="59"/>
      <c r="I420" s="59"/>
      <c r="J420" s="59"/>
      <c r="K420" s="59"/>
      <c r="L420" s="59"/>
      <c r="M420" s="59"/>
      <c r="N420" s="59"/>
      <c r="O420" s="59"/>
      <c r="P420" s="370"/>
      <c r="Q420" s="59"/>
      <c r="R420" s="380"/>
    </row>
    <row r="421" spans="1:18" ht="13.5" thickBot="1" x14ac:dyDescent="0.3">
      <c r="A421" s="378"/>
      <c r="B421" s="378"/>
      <c r="C421" s="54" t="str">
        <f>IF(ISTEXT('Organizational Unit Summary'!$B$59),'Organizational Unit Summary'!$B$59,"")</f>
        <v>P-20</v>
      </c>
      <c r="D421" s="51" t="str">
        <f>IF('Organizational Unit Summary'!$B$24="Benchmark or Sustainment",IF(E421="OoS","OoS",IF(E421=1,"DM",IF(E421=2,"PM",IF(E421=3,"LM",IF(E421=4,"FM"))))),IF(E421="OoS","OoS",IF(E421&lt;=2,"H",IF(E421=3,"M",IF(E421=4,"L")))))</f>
        <v>DM</v>
      </c>
      <c r="E421" s="58">
        <f>IF(OR(Processes!$C$74=TRUE,Processes!W$74=TRUE),IF(AND(G421=1,H421=1,NOT(ISTEXT(J421))),4,IF(AND(G421=1,H421=1,ISTEXT(J421)),3,IF(AND(OR(G421=1,H421=1),ISTEXT(J421)),2,1))),"OoS")</f>
        <v>1</v>
      </c>
      <c r="F421" s="57"/>
      <c r="G421" s="59"/>
      <c r="H421" s="59"/>
      <c r="I421" s="59"/>
      <c r="J421" s="59"/>
      <c r="K421" s="59"/>
      <c r="L421" s="59"/>
      <c r="M421" s="59"/>
      <c r="N421" s="59"/>
      <c r="O421" s="59"/>
      <c r="P421" s="371"/>
      <c r="Q421" s="59"/>
      <c r="R421" s="380"/>
    </row>
    <row r="422" spans="1:18" x14ac:dyDescent="0.25">
      <c r="A422" s="378"/>
      <c r="B422" s="378" t="str">
        <f>IF(ISTEXT(Processes!$B$24),Processes!$B$24,"")</f>
        <v>Process 22</v>
      </c>
      <c r="C422" s="54" t="str">
        <f>IF(ISTEXT('Organizational Unit Summary'!$B$40),'Organizational Unit Summary'!$B$40,"")</f>
        <v>P-1</v>
      </c>
      <c r="D422" s="51" t="str">
        <f>IF('Organizational Unit Summary'!$B$24="Benchmark or Sustainment",IF(E422="OoS","OoS",IF(E422=1,"DM",IF(E422=2,"PM",IF(E422=3,"LM",IF(E422=4,"FM"))))),IF(E422="OoS","OoS",IF(E422&lt;=2,"H",IF(E422=3,"M",IF(E422=4,"L")))))</f>
        <v>DM</v>
      </c>
      <c r="E422" s="58">
        <f>IF(OR(Processes!$C$75=TRUE,Processes!D$75=TRUE),IF(AND(G422=1,H422=1,NOT(ISTEXT(J422))),4,IF(AND(G422=1,H422=1,ISTEXT(J422)),3,IF(AND(OR(G422=1,H422=1),ISTEXT(J422)),2,1))),"OoS")</f>
        <v>1</v>
      </c>
      <c r="F422" s="57"/>
      <c r="G422" s="59"/>
      <c r="H422" s="59"/>
      <c r="I422" s="59"/>
      <c r="J422" s="59"/>
      <c r="K422" s="59"/>
      <c r="L422" s="59"/>
      <c r="M422" s="59"/>
      <c r="N422" s="59"/>
      <c r="O422" s="59"/>
      <c r="P422" s="369"/>
      <c r="Q422" s="59"/>
      <c r="R422" s="380"/>
    </row>
    <row r="423" spans="1:18" x14ac:dyDescent="0.25">
      <c r="A423" s="378"/>
      <c r="B423" s="378"/>
      <c r="C423" s="54" t="str">
        <f>IF(ISTEXT('Organizational Unit Summary'!$B$41),'Organizational Unit Summary'!$B$41,"")</f>
        <v>P-2</v>
      </c>
      <c r="D423" s="51" t="str">
        <f>IF('Organizational Unit Summary'!$B$24="Benchmark or Sustainment",IF(E423="OoS","OoS",IF(E423=1,"DM",IF(E423=2,"PM",IF(E423=3,"LM",IF(E423=4,"FM"))))),IF(E423="OoS","OoS",IF(E423&lt;=2,"H",IF(E423=3,"M",IF(E423=4,"L")))))</f>
        <v>DM</v>
      </c>
      <c r="E423" s="58">
        <f>IF(OR(Processes!$C$75=TRUE,Processes!E$75=TRUE),IF(AND(G423=1,H423=1,NOT(ISTEXT(J423))),4,IF(AND(G423=1,H423=1,ISTEXT(J423)),3,IF(AND(OR(G423=1,H423=1),ISTEXT(J423)),2,1))),"OoS")</f>
        <v>1</v>
      </c>
      <c r="F423" s="57"/>
      <c r="G423" s="59"/>
      <c r="H423" s="59"/>
      <c r="I423" s="59"/>
      <c r="J423" s="59"/>
      <c r="K423" s="59"/>
      <c r="L423" s="59"/>
      <c r="M423" s="59"/>
      <c r="N423" s="59"/>
      <c r="O423" s="59"/>
      <c r="P423" s="370"/>
      <c r="Q423" s="59"/>
      <c r="R423" s="380"/>
    </row>
    <row r="424" spans="1:18" x14ac:dyDescent="0.25">
      <c r="A424" s="378"/>
      <c r="B424" s="378"/>
      <c r="C424" s="54" t="str">
        <f>IF(ISTEXT('Organizational Unit Summary'!$B$42),'Organizational Unit Summary'!$B$42,"")</f>
        <v>P-3</v>
      </c>
      <c r="D424" s="51" t="str">
        <f>IF('Organizational Unit Summary'!$B$24="Benchmark or Sustainment",IF(E424="OoS","OoS",IF(E424=1,"DM",IF(E424=2,"PM",IF(E424=3,"LM",IF(E424=4,"FM"))))),IF(E424="OoS","OoS",IF(E424&lt;=2,"H",IF(E424=3,"M",IF(E424=4,"L")))))</f>
        <v>DM</v>
      </c>
      <c r="E424" s="58">
        <f>IF(OR(Processes!$C$75=TRUE,Processes!F$75=TRUE),IF(AND(G424=1,H424=1,NOT(ISTEXT(J424))),4,IF(AND(G424=1,H424=1,ISTEXT(J424)),3,IF(AND(OR(G424=1,H424=1),ISTEXT(J424)),2,1))),"OoS")</f>
        <v>1</v>
      </c>
      <c r="F424" s="57"/>
      <c r="G424" s="59"/>
      <c r="H424" s="59"/>
      <c r="I424" s="59"/>
      <c r="J424" s="59"/>
      <c r="K424" s="59"/>
      <c r="L424" s="59"/>
      <c r="M424" s="59"/>
      <c r="N424" s="59"/>
      <c r="O424" s="59"/>
      <c r="P424" s="370"/>
      <c r="Q424" s="59"/>
      <c r="R424" s="380"/>
    </row>
    <row r="425" spans="1:18" x14ac:dyDescent="0.25">
      <c r="A425" s="378"/>
      <c r="B425" s="378"/>
      <c r="C425" s="54" t="str">
        <f>IF(ISTEXT('Organizational Unit Summary'!$B$43),'Organizational Unit Summary'!$B$43,"")</f>
        <v>P-4</v>
      </c>
      <c r="D425" s="51" t="str">
        <f>IF('Organizational Unit Summary'!$B$24="Benchmark or Sustainment",IF(E425="OoS","OoS",IF(E425=1,"DM",IF(E425=2,"PM",IF(E425=3,"LM",IF(E425=4,"FM"))))),IF(E425="OoS","OoS",IF(E425&lt;=2,"H",IF(E425=3,"M",IF(E425=4,"L")))))</f>
        <v>DM</v>
      </c>
      <c r="E425" s="58">
        <f>IF(OR(Processes!$C$75=TRUE,Processes!G$75=TRUE),IF(AND(G425=1,H425=1,NOT(ISTEXT(J425))),4,IF(AND(G425=1,H425=1,ISTEXT(J425)),3,IF(AND(OR(G425=1,H425=1),ISTEXT(J425)),2,1))),"OoS")</f>
        <v>1</v>
      </c>
      <c r="F425" s="57"/>
      <c r="G425" s="59"/>
      <c r="H425" s="59"/>
      <c r="I425" s="59"/>
      <c r="J425" s="59"/>
      <c r="K425" s="59"/>
      <c r="L425" s="59"/>
      <c r="M425" s="59"/>
      <c r="N425" s="59"/>
      <c r="O425" s="59"/>
      <c r="P425" s="370"/>
      <c r="Q425" s="59"/>
      <c r="R425" s="380"/>
    </row>
    <row r="426" spans="1:18" x14ac:dyDescent="0.25">
      <c r="A426" s="378"/>
      <c r="B426" s="378"/>
      <c r="C426" s="54" t="str">
        <f>IF(ISTEXT('Organizational Unit Summary'!$B$44),'Organizational Unit Summary'!$B$44,"")</f>
        <v>P-5</v>
      </c>
      <c r="D426" s="51" t="str">
        <f>IF('Organizational Unit Summary'!$B$24="Benchmark or Sustainment",IF(E426="OoS","OoS",IF(E426=1,"DM",IF(E426=2,"PM",IF(E426=3,"LM",IF(E426=4,"FM"))))),IF(E426="OoS","OoS",IF(E426&lt;=2,"H",IF(E426=3,"M",IF(E426=4,"L")))))</f>
        <v>DM</v>
      </c>
      <c r="E426" s="58">
        <f>IF(OR(Processes!$C$75=TRUE,Processes!H$75=TRUE),IF(AND(G426=1,H426=1,NOT(ISTEXT(J426))),4,IF(AND(G426=1,H426=1,ISTEXT(J426)),3,IF(AND(OR(G426=1,H426=1),ISTEXT(J426)),2,1))),"OoS")</f>
        <v>1</v>
      </c>
      <c r="F426" s="57"/>
      <c r="G426" s="59"/>
      <c r="H426" s="59"/>
      <c r="I426" s="59"/>
      <c r="J426" s="59"/>
      <c r="K426" s="59"/>
      <c r="L426" s="59"/>
      <c r="M426" s="59"/>
      <c r="N426" s="59"/>
      <c r="O426" s="59"/>
      <c r="P426" s="370"/>
      <c r="Q426" s="59"/>
      <c r="R426" s="380"/>
    </row>
    <row r="427" spans="1:18" x14ac:dyDescent="0.25">
      <c r="A427" s="378"/>
      <c r="B427" s="378"/>
      <c r="C427" s="54" t="str">
        <f>IF(ISTEXT('Organizational Unit Summary'!$B$45),'Organizational Unit Summary'!$B$45,"")</f>
        <v>P-6</v>
      </c>
      <c r="D427" s="51" t="str">
        <f>IF('Organizational Unit Summary'!$B$24="Benchmark or Sustainment",IF(E427="OoS","OoS",IF(E427=1,"DM",IF(E427=2,"PM",IF(E427=3,"LM",IF(E427=4,"FM"))))),IF(E427="OoS","OoS",IF(E427&lt;=2,"H",IF(E427=3,"M",IF(E427=4,"L")))))</f>
        <v>DM</v>
      </c>
      <c r="E427" s="58">
        <f>IF(OR(Processes!$C$75=TRUE,Processes!I$75=TRUE),IF(AND(G427=1,H427=1,NOT(ISTEXT(J427))),4,IF(AND(G427=1,H427=1,ISTEXT(J427)),3,IF(AND(OR(G427=1,H427=1),ISTEXT(J427)),2,1))),"OoS")</f>
        <v>1</v>
      </c>
      <c r="F427" s="57"/>
      <c r="G427" s="59"/>
      <c r="H427" s="59"/>
      <c r="I427" s="59"/>
      <c r="J427" s="59"/>
      <c r="K427" s="59"/>
      <c r="L427" s="59"/>
      <c r="M427" s="59"/>
      <c r="N427" s="59"/>
      <c r="O427" s="59"/>
      <c r="P427" s="370"/>
      <c r="Q427" s="59"/>
      <c r="R427" s="380"/>
    </row>
    <row r="428" spans="1:18" x14ac:dyDescent="0.25">
      <c r="A428" s="378"/>
      <c r="B428" s="378"/>
      <c r="C428" s="54" t="str">
        <f>IF(ISTEXT('Organizational Unit Summary'!$B$46),'Organizational Unit Summary'!$B$46,"")</f>
        <v>P-7</v>
      </c>
      <c r="D428" s="51" t="str">
        <f>IF('Organizational Unit Summary'!$B$24="Benchmark or Sustainment",IF(E428="OoS","OoS",IF(E428=1,"DM",IF(E428=2,"PM",IF(E428=3,"LM",IF(E428=4,"FM"))))),IF(E428="OoS","OoS",IF(E428&lt;=2,"H",IF(E428=3,"M",IF(E428=4,"L")))))</f>
        <v>DM</v>
      </c>
      <c r="E428" s="58">
        <f>IF(OR(Processes!$C$75=TRUE,Processes!J$75=TRUE),IF(AND(G428=1,H428=1,NOT(ISTEXT(J428))),4,IF(AND(G428=1,H428=1,ISTEXT(J428)),3,IF(AND(OR(G428=1,H428=1),ISTEXT(J428)),2,1))),"OoS")</f>
        <v>1</v>
      </c>
      <c r="F428" s="57"/>
      <c r="G428" s="59"/>
      <c r="H428" s="59"/>
      <c r="I428" s="59"/>
      <c r="J428" s="59"/>
      <c r="K428" s="59"/>
      <c r="L428" s="59"/>
      <c r="M428" s="59"/>
      <c r="N428" s="59"/>
      <c r="O428" s="59"/>
      <c r="P428" s="370"/>
      <c r="Q428" s="59"/>
      <c r="R428" s="380"/>
    </row>
    <row r="429" spans="1:18" x14ac:dyDescent="0.25">
      <c r="A429" s="378"/>
      <c r="B429" s="378"/>
      <c r="C429" s="54" t="str">
        <f>IF(ISTEXT('Organizational Unit Summary'!$B$47),'Organizational Unit Summary'!$B$47,"")</f>
        <v>P-8</v>
      </c>
      <c r="D429" s="51" t="str">
        <f>IF('Organizational Unit Summary'!$B$24="Benchmark or Sustainment",IF(E429="OoS","OoS",IF(E429=1,"DM",IF(E429=2,"PM",IF(E429=3,"LM",IF(E429=4,"FM"))))),IF(E429="OoS","OoS",IF(E429&lt;=2,"H",IF(E429=3,"M",IF(E429=4,"L")))))</f>
        <v>DM</v>
      </c>
      <c r="E429" s="58">
        <f>IF(OR(Processes!$C$75=TRUE,Processes!K$75=TRUE),IF(AND(G429=1,H429=1,NOT(ISTEXT(J429))),4,IF(AND(G429=1,H429=1,ISTEXT(J429)),3,IF(AND(OR(G429=1,H429=1),ISTEXT(J429)),2,1))),"OoS")</f>
        <v>1</v>
      </c>
      <c r="F429" s="57"/>
      <c r="G429" s="59"/>
      <c r="H429" s="59"/>
      <c r="I429" s="59"/>
      <c r="J429" s="59"/>
      <c r="K429" s="59"/>
      <c r="L429" s="59"/>
      <c r="M429" s="59"/>
      <c r="N429" s="59"/>
      <c r="O429" s="59"/>
      <c r="P429" s="370"/>
      <c r="Q429" s="59"/>
      <c r="R429" s="380"/>
    </row>
    <row r="430" spans="1:18" x14ac:dyDescent="0.25">
      <c r="A430" s="378"/>
      <c r="B430" s="378"/>
      <c r="C430" s="54" t="str">
        <f>IF(ISTEXT('Organizational Unit Summary'!$B$48),'Organizational Unit Summary'!$B$48,"")</f>
        <v>P-9</v>
      </c>
      <c r="D430" s="51" t="str">
        <f>IF('Organizational Unit Summary'!$B$24="Benchmark or Sustainment",IF(E430="OoS","OoS",IF(E430=1,"DM",IF(E430=2,"PM",IF(E430=3,"LM",IF(E430=4,"FM"))))),IF(E430="OoS","OoS",IF(E430&lt;=2,"H",IF(E430=3,"M",IF(E430=4,"L")))))</f>
        <v>DM</v>
      </c>
      <c r="E430" s="58">
        <f>IF(OR(Processes!$C$75=TRUE,Processes!L$75=TRUE),IF(AND(G430=1,H430=1,NOT(ISTEXT(J430))),4,IF(AND(G430=1,H430=1,ISTEXT(J430)),3,IF(AND(OR(G430=1,H430=1),ISTEXT(J430)),2,1))),"OoS")</f>
        <v>1</v>
      </c>
      <c r="F430" s="57"/>
      <c r="G430" s="59"/>
      <c r="H430" s="59"/>
      <c r="I430" s="59"/>
      <c r="J430" s="59"/>
      <c r="K430" s="59"/>
      <c r="L430" s="59"/>
      <c r="M430" s="59"/>
      <c r="N430" s="59"/>
      <c r="O430" s="59"/>
      <c r="P430" s="370"/>
      <c r="Q430" s="59"/>
      <c r="R430" s="380"/>
    </row>
    <row r="431" spans="1:18" x14ac:dyDescent="0.25">
      <c r="A431" s="378"/>
      <c r="B431" s="378"/>
      <c r="C431" s="54" t="str">
        <f>IF(ISTEXT('Organizational Unit Summary'!$B$49),'Organizational Unit Summary'!$B$49,"")</f>
        <v>P-10</v>
      </c>
      <c r="D431" s="51" t="str">
        <f>IF('Organizational Unit Summary'!$B$24="Benchmark or Sustainment",IF(E431="OoS","OoS",IF(E431=1,"DM",IF(E431=2,"PM",IF(E431=3,"LM",IF(E431=4,"FM"))))),IF(E431="OoS","OoS",IF(E431&lt;=2,"H",IF(E431=3,"M",IF(E431=4,"L")))))</f>
        <v>DM</v>
      </c>
      <c r="E431" s="58">
        <f>IF(OR(Processes!$C$75=TRUE,Processes!M$75=TRUE),IF(AND(G431=1,H431=1,NOT(ISTEXT(J431))),4,IF(AND(G431=1,H431=1,ISTEXT(J431)),3,IF(AND(OR(G431=1,H431=1),ISTEXT(J431)),2,1))),"OoS")</f>
        <v>1</v>
      </c>
      <c r="F431" s="57"/>
      <c r="G431" s="59"/>
      <c r="H431" s="59"/>
      <c r="I431" s="59"/>
      <c r="J431" s="59"/>
      <c r="K431" s="59"/>
      <c r="L431" s="59"/>
      <c r="M431" s="59"/>
      <c r="N431" s="59"/>
      <c r="O431" s="59"/>
      <c r="P431" s="370"/>
      <c r="Q431" s="59"/>
      <c r="R431" s="380"/>
    </row>
    <row r="432" spans="1:18" x14ac:dyDescent="0.25">
      <c r="A432" s="378"/>
      <c r="B432" s="378"/>
      <c r="C432" s="54" t="str">
        <f>IF(ISTEXT('Organizational Unit Summary'!$B$50),'Organizational Unit Summary'!$B$50,"")</f>
        <v>P-11</v>
      </c>
      <c r="D432" s="51" t="str">
        <f>IF('Organizational Unit Summary'!$B$24="Benchmark or Sustainment",IF(E432="OoS","OoS",IF(E432=1,"DM",IF(E432=2,"PM",IF(E432=3,"LM",IF(E432=4,"FM"))))),IF(E432="OoS","OoS",IF(E432&lt;=2,"H",IF(E432=3,"M",IF(E432=4,"L")))))</f>
        <v>DM</v>
      </c>
      <c r="E432" s="58">
        <f>IF(OR(Processes!$C$75=TRUE,Processes!N$75=TRUE),IF(AND(G432=1,H432=1,NOT(ISTEXT(J432))),4,IF(AND(G432=1,H432=1,ISTEXT(J432)),3,IF(AND(OR(G432=1,H432=1),ISTEXT(J432)),2,1))),"OoS")</f>
        <v>1</v>
      </c>
      <c r="F432" s="57"/>
      <c r="G432" s="59"/>
      <c r="H432" s="59"/>
      <c r="I432" s="59"/>
      <c r="J432" s="59"/>
      <c r="K432" s="59"/>
      <c r="L432" s="59"/>
      <c r="M432" s="59"/>
      <c r="N432" s="59"/>
      <c r="O432" s="59"/>
      <c r="P432" s="370"/>
      <c r="Q432" s="59"/>
      <c r="R432" s="380"/>
    </row>
    <row r="433" spans="1:18" x14ac:dyDescent="0.25">
      <c r="A433" s="378"/>
      <c r="B433" s="378"/>
      <c r="C433" s="54" t="str">
        <f>IF(ISTEXT('Organizational Unit Summary'!$B$51),'Organizational Unit Summary'!$B$51,"")</f>
        <v>P-12</v>
      </c>
      <c r="D433" s="51" t="str">
        <f>IF('Organizational Unit Summary'!$B$24="Benchmark or Sustainment",IF(E433="OoS","OoS",IF(E433=1,"DM",IF(E433=2,"PM",IF(E433=3,"LM",IF(E433=4,"FM"))))),IF(E433="OoS","OoS",IF(E433&lt;=2,"H",IF(E433=3,"M",IF(E433=4,"L")))))</f>
        <v>DM</v>
      </c>
      <c r="E433" s="58">
        <f>IF(OR(Processes!$C$75=TRUE,Processes!O$75=TRUE),IF(AND(G433=1,H433=1,NOT(ISTEXT(J433))),4,IF(AND(G433=1,H433=1,ISTEXT(J433)),3,IF(AND(OR(G433=1,H433=1),ISTEXT(J433)),2,1))),"OoS")</f>
        <v>1</v>
      </c>
      <c r="F433" s="57"/>
      <c r="G433" s="59"/>
      <c r="H433" s="59"/>
      <c r="I433" s="59"/>
      <c r="J433" s="59"/>
      <c r="K433" s="59"/>
      <c r="L433" s="59"/>
      <c r="M433" s="59"/>
      <c r="N433" s="59"/>
      <c r="O433" s="59"/>
      <c r="P433" s="370"/>
      <c r="Q433" s="59"/>
      <c r="R433" s="380"/>
    </row>
    <row r="434" spans="1:18" x14ac:dyDescent="0.25">
      <c r="A434" s="378"/>
      <c r="B434" s="378"/>
      <c r="C434" s="54" t="str">
        <f>IF(ISTEXT('Organizational Unit Summary'!$B$52),'Organizational Unit Summary'!$B$52,"")</f>
        <v>P-13</v>
      </c>
      <c r="D434" s="51" t="str">
        <f>IF('Organizational Unit Summary'!$B$24="Benchmark or Sustainment",IF(E434="OoS","OoS",IF(E434=1,"DM",IF(E434=2,"PM",IF(E434=3,"LM",IF(E434=4,"FM"))))),IF(E434="OoS","OoS",IF(E434&lt;=2,"H",IF(E434=3,"M",IF(E434=4,"L")))))</f>
        <v>DM</v>
      </c>
      <c r="E434" s="58">
        <f>IF(OR(Processes!$C$75=TRUE,Processes!P$75=TRUE),IF(AND(G434=1,H434=1,NOT(ISTEXT(J434))),4,IF(AND(G434=1,H434=1,ISTEXT(J434)),3,IF(AND(OR(G434=1,H434=1),ISTEXT(J434)),2,1))),"OoS")</f>
        <v>1</v>
      </c>
      <c r="F434" s="57"/>
      <c r="G434" s="59"/>
      <c r="H434" s="59"/>
      <c r="I434" s="59"/>
      <c r="J434" s="59"/>
      <c r="K434" s="59"/>
      <c r="L434" s="59"/>
      <c r="M434" s="59"/>
      <c r="N434" s="59"/>
      <c r="O434" s="59"/>
      <c r="P434" s="370"/>
      <c r="Q434" s="59"/>
      <c r="R434" s="380"/>
    </row>
    <row r="435" spans="1:18" x14ac:dyDescent="0.25">
      <c r="A435" s="378"/>
      <c r="B435" s="378"/>
      <c r="C435" s="54" t="str">
        <f>IF(ISTEXT('Organizational Unit Summary'!$B$53),'Organizational Unit Summary'!$B$53,"")</f>
        <v>P-14</v>
      </c>
      <c r="D435" s="51" t="str">
        <f>IF('Organizational Unit Summary'!$B$24="Benchmark or Sustainment",IF(E435="OoS","OoS",IF(E435=1,"DM",IF(E435=2,"PM",IF(E435=3,"LM",IF(E435=4,"FM"))))),IF(E435="OoS","OoS",IF(E435&lt;=2,"H",IF(E435=3,"M",IF(E435=4,"L")))))</f>
        <v>DM</v>
      </c>
      <c r="E435" s="58">
        <f>IF(OR(Processes!$C$75=TRUE,Processes!Q$75=TRUE),IF(AND(G435=1,H435=1,NOT(ISTEXT(J435))),4,IF(AND(G435=1,H435=1,ISTEXT(J435)),3,IF(AND(OR(G435=1,H435=1),ISTEXT(J435)),2,1))),"OoS")</f>
        <v>1</v>
      </c>
      <c r="F435" s="57"/>
      <c r="G435" s="59"/>
      <c r="H435" s="59"/>
      <c r="I435" s="59"/>
      <c r="J435" s="59"/>
      <c r="K435" s="59"/>
      <c r="L435" s="59"/>
      <c r="M435" s="59"/>
      <c r="N435" s="59"/>
      <c r="O435" s="59"/>
      <c r="P435" s="370"/>
      <c r="Q435" s="59"/>
      <c r="R435" s="380"/>
    </row>
    <row r="436" spans="1:18" x14ac:dyDescent="0.25">
      <c r="A436" s="378"/>
      <c r="B436" s="378"/>
      <c r="C436" s="54" t="str">
        <f>IF(ISTEXT('Organizational Unit Summary'!$B$54),'Organizational Unit Summary'!$B$54,"")</f>
        <v>P-15</v>
      </c>
      <c r="D436" s="51" t="str">
        <f>IF('Organizational Unit Summary'!$B$24="Benchmark or Sustainment",IF(E436="OoS","OoS",IF(E436=1,"DM",IF(E436=2,"PM",IF(E436=3,"LM",IF(E436=4,"FM"))))),IF(E436="OoS","OoS",IF(E436&lt;=2,"H",IF(E436=3,"M",IF(E436=4,"L")))))</f>
        <v>DM</v>
      </c>
      <c r="E436" s="58">
        <f>IF(OR(Processes!$C$75=TRUE,Processes!R$75=TRUE),IF(AND(G436=1,H436=1,NOT(ISTEXT(J436))),4,IF(AND(G436=1,H436=1,ISTEXT(J436)),3,IF(AND(OR(G436=1,H436=1),ISTEXT(J436)),2,1))),"OoS")</f>
        <v>1</v>
      </c>
      <c r="F436" s="57"/>
      <c r="G436" s="59"/>
      <c r="H436" s="59"/>
      <c r="I436" s="59"/>
      <c r="J436" s="59"/>
      <c r="K436" s="59"/>
      <c r="L436" s="59"/>
      <c r="M436" s="59"/>
      <c r="N436" s="59"/>
      <c r="O436" s="59"/>
      <c r="P436" s="370"/>
      <c r="Q436" s="59"/>
      <c r="R436" s="380"/>
    </row>
    <row r="437" spans="1:18" x14ac:dyDescent="0.25">
      <c r="A437" s="378"/>
      <c r="B437" s="378"/>
      <c r="C437" s="54" t="str">
        <f>IF(ISTEXT('Organizational Unit Summary'!$B$55),'Organizational Unit Summary'!$B$55,"")</f>
        <v>P-16</v>
      </c>
      <c r="D437" s="51" t="str">
        <f>IF('Organizational Unit Summary'!$B$24="Benchmark or Sustainment",IF(E437="OoS","OoS",IF(E437=1,"DM",IF(E437=2,"PM",IF(E437=3,"LM",IF(E437=4,"FM"))))),IF(E437="OoS","OoS",IF(E437&lt;=2,"H",IF(E437=3,"M",IF(E437=4,"L")))))</f>
        <v>DM</v>
      </c>
      <c r="E437" s="58">
        <f>IF(OR(Processes!$C$75=TRUE,Processes!S$75=TRUE),IF(AND(G437=1,H437=1,NOT(ISTEXT(J437))),4,IF(AND(G437=1,H437=1,ISTEXT(J437)),3,IF(AND(OR(G437=1,H437=1),ISTEXT(J437)),2,1))),"OoS")</f>
        <v>1</v>
      </c>
      <c r="F437" s="57"/>
      <c r="G437" s="59"/>
      <c r="H437" s="59"/>
      <c r="I437" s="59"/>
      <c r="J437" s="59"/>
      <c r="K437" s="59"/>
      <c r="L437" s="59"/>
      <c r="M437" s="59"/>
      <c r="N437" s="59"/>
      <c r="O437" s="59"/>
      <c r="P437" s="370"/>
      <c r="Q437" s="59"/>
      <c r="R437" s="380"/>
    </row>
    <row r="438" spans="1:18" x14ac:dyDescent="0.25">
      <c r="A438" s="378"/>
      <c r="B438" s="378"/>
      <c r="C438" s="54" t="str">
        <f>IF(ISTEXT('Organizational Unit Summary'!$B$56),'Organizational Unit Summary'!$B$56,"")</f>
        <v>P-17</v>
      </c>
      <c r="D438" s="51" t="str">
        <f>IF('Organizational Unit Summary'!$B$24="Benchmark or Sustainment",IF(E438="OoS","OoS",IF(E438=1,"DM",IF(E438=2,"PM",IF(E438=3,"LM",IF(E438=4,"FM"))))),IF(E438="OoS","OoS",IF(E438&lt;=2,"H",IF(E438=3,"M",IF(E438=4,"L")))))</f>
        <v>DM</v>
      </c>
      <c r="E438" s="58">
        <f>IF(OR(Processes!$C$75=TRUE,Processes!T$75=TRUE),IF(AND(G438=1,H438=1,NOT(ISTEXT(J438))),4,IF(AND(G438=1,H438=1,ISTEXT(J438)),3,IF(AND(OR(G438=1,H438=1),ISTEXT(J438)),2,1))),"OoS")</f>
        <v>1</v>
      </c>
      <c r="F438" s="57"/>
      <c r="G438" s="59"/>
      <c r="H438" s="59"/>
      <c r="I438" s="59"/>
      <c r="J438" s="59"/>
      <c r="K438" s="59"/>
      <c r="L438" s="59"/>
      <c r="M438" s="59"/>
      <c r="N438" s="59"/>
      <c r="O438" s="59"/>
      <c r="P438" s="370"/>
      <c r="Q438" s="59"/>
      <c r="R438" s="380"/>
    </row>
    <row r="439" spans="1:18" x14ac:dyDescent="0.25">
      <c r="A439" s="378"/>
      <c r="B439" s="378"/>
      <c r="C439" s="54" t="str">
        <f>IF(ISTEXT('Organizational Unit Summary'!$B$57),'Organizational Unit Summary'!$B$57,"")</f>
        <v>P-18</v>
      </c>
      <c r="D439" s="51" t="str">
        <f>IF('Organizational Unit Summary'!$B$24="Benchmark or Sustainment",IF(E439="OoS","OoS",IF(E439=1,"DM",IF(E439=2,"PM",IF(E439=3,"LM",IF(E439=4,"FM"))))),IF(E439="OoS","OoS",IF(E439&lt;=2,"H",IF(E439=3,"M",IF(E439=4,"L")))))</f>
        <v>DM</v>
      </c>
      <c r="E439" s="58">
        <f>IF(OR(Processes!$C$75=TRUE,Processes!U$75=TRUE),IF(AND(G439=1,H439=1,NOT(ISTEXT(J439))),4,IF(AND(G439=1,H439=1,ISTEXT(J439)),3,IF(AND(OR(G439=1,H439=1),ISTEXT(J439)),2,1))),"OoS")</f>
        <v>1</v>
      </c>
      <c r="F439" s="57"/>
      <c r="G439" s="59"/>
      <c r="H439" s="59"/>
      <c r="I439" s="59"/>
      <c r="J439" s="59"/>
      <c r="K439" s="59"/>
      <c r="L439" s="59"/>
      <c r="M439" s="59"/>
      <c r="N439" s="59"/>
      <c r="O439" s="59"/>
      <c r="P439" s="370"/>
      <c r="Q439" s="59"/>
      <c r="R439" s="380"/>
    </row>
    <row r="440" spans="1:18" x14ac:dyDescent="0.25">
      <c r="A440" s="378"/>
      <c r="B440" s="378"/>
      <c r="C440" s="54" t="str">
        <f>IF(ISTEXT('Organizational Unit Summary'!$B$58),'Organizational Unit Summary'!$B$58,"")</f>
        <v>P-19</v>
      </c>
      <c r="D440" s="51" t="str">
        <f>IF('Organizational Unit Summary'!$B$24="Benchmark or Sustainment",IF(E440="OoS","OoS",IF(E440=1,"DM",IF(E440=2,"PM",IF(E440=3,"LM",IF(E440=4,"FM"))))),IF(E440="OoS","OoS",IF(E440&lt;=2,"H",IF(E440=3,"M",IF(E440=4,"L")))))</f>
        <v>DM</v>
      </c>
      <c r="E440" s="58">
        <f>IF(OR(Processes!$C$75=TRUE,Processes!V$75=TRUE),IF(AND(G440=1,H440=1,NOT(ISTEXT(J440))),4,IF(AND(G440=1,H440=1,ISTEXT(J440)),3,IF(AND(OR(G440=1,H440=1),ISTEXT(J440)),2,1))),"OoS")</f>
        <v>1</v>
      </c>
      <c r="F440" s="57"/>
      <c r="G440" s="59"/>
      <c r="H440" s="59"/>
      <c r="I440" s="59"/>
      <c r="J440" s="59"/>
      <c r="K440" s="59"/>
      <c r="L440" s="59"/>
      <c r="M440" s="59"/>
      <c r="N440" s="59"/>
      <c r="O440" s="59"/>
      <c r="P440" s="370"/>
      <c r="Q440" s="59"/>
      <c r="R440" s="380"/>
    </row>
    <row r="441" spans="1:18" ht="13.5" thickBot="1" x14ac:dyDescent="0.3">
      <c r="A441" s="378"/>
      <c r="B441" s="378"/>
      <c r="C441" s="54" t="str">
        <f>IF(ISTEXT('Organizational Unit Summary'!$B$59),'Organizational Unit Summary'!$B$59,"")</f>
        <v>P-20</v>
      </c>
      <c r="D441" s="51" t="str">
        <f>IF('Organizational Unit Summary'!$B$24="Benchmark or Sustainment",IF(E441="OoS","OoS",IF(E441=1,"DM",IF(E441=2,"PM",IF(E441=3,"LM",IF(E441=4,"FM"))))),IF(E441="OoS","OoS",IF(E441&lt;=2,"H",IF(E441=3,"M",IF(E441=4,"L")))))</f>
        <v>DM</v>
      </c>
      <c r="E441" s="58">
        <f>IF(OR(Processes!$C$75=TRUE,Processes!W$75=TRUE),IF(AND(G441=1,H441=1,NOT(ISTEXT(J441))),4,IF(AND(G441=1,H441=1,ISTEXT(J441)),3,IF(AND(OR(G441=1,H441=1),ISTEXT(J441)),2,1))),"OoS")</f>
        <v>1</v>
      </c>
      <c r="F441" s="57"/>
      <c r="G441" s="59"/>
      <c r="H441" s="59"/>
      <c r="I441" s="59"/>
      <c r="J441" s="59"/>
      <c r="K441" s="59"/>
      <c r="L441" s="59"/>
      <c r="M441" s="59"/>
      <c r="N441" s="59"/>
      <c r="O441" s="59"/>
      <c r="P441" s="371"/>
      <c r="Q441" s="59"/>
      <c r="R441" s="380"/>
    </row>
    <row r="442" spans="1:18" x14ac:dyDescent="0.25">
      <c r="A442" s="378"/>
      <c r="B442" s="378" t="str">
        <f>IF(ISTEXT(Processes!$B$25),Processes!$B$25,"")</f>
        <v>Process 23</v>
      </c>
      <c r="C442" s="54" t="str">
        <f>IF(ISTEXT('Organizational Unit Summary'!$B$40),'Organizational Unit Summary'!$B$40,"")</f>
        <v>P-1</v>
      </c>
      <c r="D442" s="51" t="str">
        <f>IF('Organizational Unit Summary'!$B$24="Benchmark or Sustainment",IF(E442="OoS","OoS",IF(E442=1,"DM",IF(E442=2,"PM",IF(E442=3,"LM",IF(E442=4,"FM"))))),IF(E442="OoS","OoS",IF(E442&lt;=2,"H",IF(E442=3,"M",IF(E442=4,"L")))))</f>
        <v>DM</v>
      </c>
      <c r="E442" s="58">
        <f>IF(OR(Processes!$C$76=TRUE,Processes!D$76=TRUE),IF(AND(G442=1,H442=1,NOT(ISTEXT(J442))),4,IF(AND(G442=1,H442=1,ISTEXT(J442)),3,IF(AND(OR(G442=1,H442=1),ISTEXT(J442)),2,1))),"OoS")</f>
        <v>1</v>
      </c>
      <c r="F442" s="57"/>
      <c r="G442" s="59"/>
      <c r="H442" s="59"/>
      <c r="I442" s="59"/>
      <c r="J442" s="59"/>
      <c r="K442" s="59"/>
      <c r="L442" s="59"/>
      <c r="M442" s="59"/>
      <c r="N442" s="59"/>
      <c r="O442" s="59"/>
      <c r="P442" s="369"/>
      <c r="Q442" s="59"/>
      <c r="R442" s="380"/>
    </row>
    <row r="443" spans="1:18" x14ac:dyDescent="0.25">
      <c r="A443" s="378"/>
      <c r="B443" s="378"/>
      <c r="C443" s="54" t="str">
        <f>IF(ISTEXT('Organizational Unit Summary'!$B$41),'Organizational Unit Summary'!$B$41,"")</f>
        <v>P-2</v>
      </c>
      <c r="D443" s="51" t="str">
        <f>IF('Organizational Unit Summary'!$B$24="Benchmark or Sustainment",IF(E443="OoS","OoS",IF(E443=1,"DM",IF(E443=2,"PM",IF(E443=3,"LM",IF(E443=4,"FM"))))),IF(E443="OoS","OoS",IF(E443&lt;=2,"H",IF(E443=3,"M",IF(E443=4,"L")))))</f>
        <v>DM</v>
      </c>
      <c r="E443" s="58">
        <f>IF(OR(Processes!$C$76=TRUE,Processes!E$76=TRUE),IF(AND(G443=1,H443=1,NOT(ISTEXT(J443))),4,IF(AND(G443=1,H443=1,ISTEXT(J443)),3,IF(AND(OR(G443=1,H443=1),ISTEXT(J443)),2,1))),"OoS")</f>
        <v>1</v>
      </c>
      <c r="F443" s="57"/>
      <c r="G443" s="59"/>
      <c r="H443" s="59"/>
      <c r="I443" s="59"/>
      <c r="J443" s="59"/>
      <c r="K443" s="59"/>
      <c r="L443" s="59"/>
      <c r="M443" s="59"/>
      <c r="N443" s="59"/>
      <c r="O443" s="59"/>
      <c r="P443" s="370"/>
      <c r="Q443" s="59"/>
      <c r="R443" s="380"/>
    </row>
    <row r="444" spans="1:18" x14ac:dyDescent="0.25">
      <c r="A444" s="378"/>
      <c r="B444" s="378"/>
      <c r="C444" s="54" t="str">
        <f>IF(ISTEXT('Organizational Unit Summary'!$B$42),'Organizational Unit Summary'!$B$42,"")</f>
        <v>P-3</v>
      </c>
      <c r="D444" s="51" t="str">
        <f>IF('Organizational Unit Summary'!$B$24="Benchmark or Sustainment",IF(E444="OoS","OoS",IF(E444=1,"DM",IF(E444=2,"PM",IF(E444=3,"LM",IF(E444=4,"FM"))))),IF(E444="OoS","OoS",IF(E444&lt;=2,"H",IF(E444=3,"M",IF(E444=4,"L")))))</f>
        <v>DM</v>
      </c>
      <c r="E444" s="58">
        <f>IF(OR(Processes!$C$76=TRUE,Processes!F$76=TRUE),IF(AND(G444=1,H444=1,NOT(ISTEXT(J444))),4,IF(AND(G444=1,H444=1,ISTEXT(J444)),3,IF(AND(OR(G444=1,H444=1),ISTEXT(J444)),2,1))),"OoS")</f>
        <v>1</v>
      </c>
      <c r="F444" s="57"/>
      <c r="G444" s="59"/>
      <c r="H444" s="59"/>
      <c r="I444" s="59"/>
      <c r="J444" s="59"/>
      <c r="K444" s="59"/>
      <c r="L444" s="59"/>
      <c r="M444" s="59"/>
      <c r="N444" s="59"/>
      <c r="O444" s="59"/>
      <c r="P444" s="370"/>
      <c r="Q444" s="59"/>
      <c r="R444" s="380"/>
    </row>
    <row r="445" spans="1:18" x14ac:dyDescent="0.25">
      <c r="A445" s="378"/>
      <c r="B445" s="378"/>
      <c r="C445" s="54" t="str">
        <f>IF(ISTEXT('Organizational Unit Summary'!$B$43),'Organizational Unit Summary'!$B$43,"")</f>
        <v>P-4</v>
      </c>
      <c r="D445" s="51" t="str">
        <f>IF('Organizational Unit Summary'!$B$24="Benchmark or Sustainment",IF(E445="OoS","OoS",IF(E445=1,"DM",IF(E445=2,"PM",IF(E445=3,"LM",IF(E445=4,"FM"))))),IF(E445="OoS","OoS",IF(E445&lt;=2,"H",IF(E445=3,"M",IF(E445=4,"L")))))</f>
        <v>DM</v>
      </c>
      <c r="E445" s="58">
        <f>IF(OR(Processes!$C$76=TRUE,Processes!G$76=TRUE),IF(AND(G445=1,H445=1,NOT(ISTEXT(J445))),4,IF(AND(G445=1,H445=1,ISTEXT(J445)),3,IF(AND(OR(G445=1,H445=1),ISTEXT(J445)),2,1))),"OoS")</f>
        <v>1</v>
      </c>
      <c r="F445" s="57"/>
      <c r="G445" s="59"/>
      <c r="H445" s="59"/>
      <c r="I445" s="59"/>
      <c r="J445" s="59"/>
      <c r="K445" s="59"/>
      <c r="L445" s="59"/>
      <c r="M445" s="59"/>
      <c r="N445" s="59"/>
      <c r="O445" s="59"/>
      <c r="P445" s="370"/>
      <c r="Q445" s="59"/>
      <c r="R445" s="380"/>
    </row>
    <row r="446" spans="1:18" x14ac:dyDescent="0.25">
      <c r="A446" s="378"/>
      <c r="B446" s="378"/>
      <c r="C446" s="54" t="str">
        <f>IF(ISTEXT('Organizational Unit Summary'!$B$44),'Organizational Unit Summary'!$B$44,"")</f>
        <v>P-5</v>
      </c>
      <c r="D446" s="51" t="str">
        <f>IF('Organizational Unit Summary'!$B$24="Benchmark or Sustainment",IF(E446="OoS","OoS",IF(E446=1,"DM",IF(E446=2,"PM",IF(E446=3,"LM",IF(E446=4,"FM"))))),IF(E446="OoS","OoS",IF(E446&lt;=2,"H",IF(E446=3,"M",IF(E446=4,"L")))))</f>
        <v>DM</v>
      </c>
      <c r="E446" s="58">
        <f>IF(OR(Processes!$C$76=TRUE,Processes!H$76=TRUE),IF(AND(G446=1,H446=1,NOT(ISTEXT(J446))),4,IF(AND(G446=1,H446=1,ISTEXT(J446)),3,IF(AND(OR(G446=1,H446=1),ISTEXT(J446)),2,1))),"OoS")</f>
        <v>1</v>
      </c>
      <c r="F446" s="57"/>
      <c r="G446" s="59"/>
      <c r="H446" s="59"/>
      <c r="I446" s="59"/>
      <c r="J446" s="59"/>
      <c r="K446" s="59"/>
      <c r="L446" s="59"/>
      <c r="M446" s="59"/>
      <c r="N446" s="59"/>
      <c r="O446" s="59"/>
      <c r="P446" s="370"/>
      <c r="Q446" s="59"/>
      <c r="R446" s="380"/>
    </row>
    <row r="447" spans="1:18" x14ac:dyDescent="0.25">
      <c r="A447" s="378"/>
      <c r="B447" s="378"/>
      <c r="C447" s="54" t="str">
        <f>IF(ISTEXT('Organizational Unit Summary'!$B$45),'Organizational Unit Summary'!$B$45,"")</f>
        <v>P-6</v>
      </c>
      <c r="D447" s="51" t="str">
        <f>IF('Organizational Unit Summary'!$B$24="Benchmark or Sustainment",IF(E447="OoS","OoS",IF(E447=1,"DM",IF(E447=2,"PM",IF(E447=3,"LM",IF(E447=4,"FM"))))),IF(E447="OoS","OoS",IF(E447&lt;=2,"H",IF(E447=3,"M",IF(E447=4,"L")))))</f>
        <v>DM</v>
      </c>
      <c r="E447" s="58">
        <f>IF(OR(Processes!$C$76=TRUE,Processes!I$76=TRUE),IF(AND(G447=1,H447=1,NOT(ISTEXT(J447))),4,IF(AND(G447=1,H447=1,ISTEXT(J447)),3,IF(AND(OR(G447=1,H447=1),ISTEXT(J447)),2,1))),"OoS")</f>
        <v>1</v>
      </c>
      <c r="F447" s="57"/>
      <c r="G447" s="59"/>
      <c r="H447" s="59"/>
      <c r="I447" s="59"/>
      <c r="J447" s="59"/>
      <c r="K447" s="59"/>
      <c r="L447" s="59"/>
      <c r="M447" s="59"/>
      <c r="N447" s="59"/>
      <c r="O447" s="59"/>
      <c r="P447" s="370"/>
      <c r="Q447" s="59"/>
      <c r="R447" s="380"/>
    </row>
    <row r="448" spans="1:18" x14ac:dyDescent="0.25">
      <c r="A448" s="378"/>
      <c r="B448" s="378"/>
      <c r="C448" s="54" t="str">
        <f>IF(ISTEXT('Organizational Unit Summary'!$B$46),'Organizational Unit Summary'!$B$46,"")</f>
        <v>P-7</v>
      </c>
      <c r="D448" s="51" t="str">
        <f>IF('Organizational Unit Summary'!$B$24="Benchmark or Sustainment",IF(E448="OoS","OoS",IF(E448=1,"DM",IF(E448=2,"PM",IF(E448=3,"LM",IF(E448=4,"FM"))))),IF(E448="OoS","OoS",IF(E448&lt;=2,"H",IF(E448=3,"M",IF(E448=4,"L")))))</f>
        <v>DM</v>
      </c>
      <c r="E448" s="58">
        <f>IF(OR(Processes!$C$76=TRUE,Processes!J$76=TRUE),IF(AND(G448=1,H448=1,NOT(ISTEXT(J448))),4,IF(AND(G448=1,H448=1,ISTEXT(J448)),3,IF(AND(OR(G448=1,H448=1),ISTEXT(J448)),2,1))),"OoS")</f>
        <v>1</v>
      </c>
      <c r="F448" s="57"/>
      <c r="G448" s="59"/>
      <c r="H448" s="59"/>
      <c r="I448" s="59"/>
      <c r="J448" s="59"/>
      <c r="K448" s="59"/>
      <c r="L448" s="59"/>
      <c r="M448" s="59"/>
      <c r="N448" s="59"/>
      <c r="O448" s="59"/>
      <c r="P448" s="370"/>
      <c r="Q448" s="59"/>
      <c r="R448" s="380"/>
    </row>
    <row r="449" spans="1:18" x14ac:dyDescent="0.25">
      <c r="A449" s="378"/>
      <c r="B449" s="378"/>
      <c r="C449" s="54" t="str">
        <f>IF(ISTEXT('Organizational Unit Summary'!$B$47),'Organizational Unit Summary'!$B$47,"")</f>
        <v>P-8</v>
      </c>
      <c r="D449" s="51" t="str">
        <f>IF('Organizational Unit Summary'!$B$24="Benchmark or Sustainment",IF(E449="OoS","OoS",IF(E449=1,"DM",IF(E449=2,"PM",IF(E449=3,"LM",IF(E449=4,"FM"))))),IF(E449="OoS","OoS",IF(E449&lt;=2,"H",IF(E449=3,"M",IF(E449=4,"L")))))</f>
        <v>DM</v>
      </c>
      <c r="E449" s="58">
        <f>IF(OR(Processes!$C$76=TRUE,Processes!K$76=TRUE),IF(AND(G449=1,H449=1,NOT(ISTEXT(J449))),4,IF(AND(G449=1,H449=1,ISTEXT(J449)),3,IF(AND(OR(G449=1,H449=1),ISTEXT(J449)),2,1))),"OoS")</f>
        <v>1</v>
      </c>
      <c r="F449" s="57"/>
      <c r="G449" s="59"/>
      <c r="H449" s="59"/>
      <c r="I449" s="59"/>
      <c r="J449" s="59"/>
      <c r="K449" s="59"/>
      <c r="L449" s="59"/>
      <c r="M449" s="59"/>
      <c r="N449" s="59"/>
      <c r="O449" s="59"/>
      <c r="P449" s="370"/>
      <c r="Q449" s="59"/>
      <c r="R449" s="380"/>
    </row>
    <row r="450" spans="1:18" x14ac:dyDescent="0.25">
      <c r="A450" s="378"/>
      <c r="B450" s="378"/>
      <c r="C450" s="54" t="str">
        <f>IF(ISTEXT('Organizational Unit Summary'!$B$48),'Organizational Unit Summary'!$B$48,"")</f>
        <v>P-9</v>
      </c>
      <c r="D450" s="51" t="str">
        <f>IF('Organizational Unit Summary'!$B$24="Benchmark or Sustainment",IF(E450="OoS","OoS",IF(E450=1,"DM",IF(E450=2,"PM",IF(E450=3,"LM",IF(E450=4,"FM"))))),IF(E450="OoS","OoS",IF(E450&lt;=2,"H",IF(E450=3,"M",IF(E450=4,"L")))))</f>
        <v>DM</v>
      </c>
      <c r="E450" s="58">
        <f>IF(OR(Processes!$C$76=TRUE,Processes!L$76=TRUE),IF(AND(G450=1,H450=1,NOT(ISTEXT(J450))),4,IF(AND(G450=1,H450=1,ISTEXT(J450)),3,IF(AND(OR(G450=1,H450=1),ISTEXT(J450)),2,1))),"OoS")</f>
        <v>1</v>
      </c>
      <c r="F450" s="57"/>
      <c r="G450" s="59"/>
      <c r="H450" s="59"/>
      <c r="I450" s="59"/>
      <c r="J450" s="59"/>
      <c r="K450" s="59"/>
      <c r="L450" s="59"/>
      <c r="M450" s="59"/>
      <c r="N450" s="59"/>
      <c r="O450" s="59"/>
      <c r="P450" s="370"/>
      <c r="Q450" s="59"/>
      <c r="R450" s="380"/>
    </row>
    <row r="451" spans="1:18" x14ac:dyDescent="0.25">
      <c r="A451" s="378"/>
      <c r="B451" s="378"/>
      <c r="C451" s="54" t="str">
        <f>IF(ISTEXT('Organizational Unit Summary'!$B$49),'Organizational Unit Summary'!$B$49,"")</f>
        <v>P-10</v>
      </c>
      <c r="D451" s="51" t="str">
        <f>IF('Organizational Unit Summary'!$B$24="Benchmark or Sustainment",IF(E451="OoS","OoS",IF(E451=1,"DM",IF(E451=2,"PM",IF(E451=3,"LM",IF(E451=4,"FM"))))),IF(E451="OoS","OoS",IF(E451&lt;=2,"H",IF(E451=3,"M",IF(E451=4,"L")))))</f>
        <v>DM</v>
      </c>
      <c r="E451" s="58">
        <f>IF(OR(Processes!$C$76=TRUE,Processes!M$76=TRUE),IF(AND(G451=1,H451=1,NOT(ISTEXT(J451))),4,IF(AND(G451=1,H451=1,ISTEXT(J451)),3,IF(AND(OR(G451=1,H451=1),ISTEXT(J451)),2,1))),"OoS")</f>
        <v>1</v>
      </c>
      <c r="F451" s="57"/>
      <c r="G451" s="59"/>
      <c r="H451" s="59"/>
      <c r="I451" s="59"/>
      <c r="J451" s="59"/>
      <c r="K451" s="59"/>
      <c r="L451" s="59"/>
      <c r="M451" s="59"/>
      <c r="N451" s="59"/>
      <c r="O451" s="59"/>
      <c r="P451" s="370"/>
      <c r="Q451" s="59"/>
      <c r="R451" s="380"/>
    </row>
    <row r="452" spans="1:18" x14ac:dyDescent="0.25">
      <c r="A452" s="378"/>
      <c r="B452" s="378"/>
      <c r="C452" s="54" t="str">
        <f>IF(ISTEXT('Organizational Unit Summary'!$B$50),'Organizational Unit Summary'!$B$50,"")</f>
        <v>P-11</v>
      </c>
      <c r="D452" s="51" t="str">
        <f>IF('Organizational Unit Summary'!$B$24="Benchmark or Sustainment",IF(E452="OoS","OoS",IF(E452=1,"DM",IF(E452=2,"PM",IF(E452=3,"LM",IF(E452=4,"FM"))))),IF(E452="OoS","OoS",IF(E452&lt;=2,"H",IF(E452=3,"M",IF(E452=4,"L")))))</f>
        <v>DM</v>
      </c>
      <c r="E452" s="58">
        <f>IF(OR(Processes!$C$76=TRUE,Processes!N$76=TRUE),IF(AND(G452=1,H452=1,NOT(ISTEXT(J452))),4,IF(AND(G452=1,H452=1,ISTEXT(J452)),3,IF(AND(OR(G452=1,H452=1),ISTEXT(J452)),2,1))),"OoS")</f>
        <v>1</v>
      </c>
      <c r="F452" s="57"/>
      <c r="G452" s="59"/>
      <c r="H452" s="59"/>
      <c r="I452" s="59"/>
      <c r="J452" s="59"/>
      <c r="K452" s="59"/>
      <c r="L452" s="59"/>
      <c r="M452" s="59"/>
      <c r="N452" s="59"/>
      <c r="O452" s="59"/>
      <c r="P452" s="370"/>
      <c r="Q452" s="59"/>
      <c r="R452" s="380"/>
    </row>
    <row r="453" spans="1:18" x14ac:dyDescent="0.25">
      <c r="A453" s="378"/>
      <c r="B453" s="378"/>
      <c r="C453" s="54" t="str">
        <f>IF(ISTEXT('Organizational Unit Summary'!$B$51),'Organizational Unit Summary'!$B$51,"")</f>
        <v>P-12</v>
      </c>
      <c r="D453" s="51" t="str">
        <f>IF('Organizational Unit Summary'!$B$24="Benchmark or Sustainment",IF(E453="OoS","OoS",IF(E453=1,"DM",IF(E453=2,"PM",IF(E453=3,"LM",IF(E453=4,"FM"))))),IF(E453="OoS","OoS",IF(E453&lt;=2,"H",IF(E453=3,"M",IF(E453=4,"L")))))</f>
        <v>DM</v>
      </c>
      <c r="E453" s="58">
        <f>IF(OR(Processes!$C$76=TRUE,Processes!O$76=TRUE),IF(AND(G453=1,H453=1,NOT(ISTEXT(J453))),4,IF(AND(G453=1,H453=1,ISTEXT(J453)),3,IF(AND(OR(G453=1,H453=1),ISTEXT(J453)),2,1))),"OoS")</f>
        <v>1</v>
      </c>
      <c r="F453" s="57"/>
      <c r="G453" s="59"/>
      <c r="H453" s="59"/>
      <c r="I453" s="59"/>
      <c r="J453" s="59"/>
      <c r="K453" s="59"/>
      <c r="L453" s="59"/>
      <c r="M453" s="59"/>
      <c r="N453" s="59"/>
      <c r="O453" s="59"/>
      <c r="P453" s="370"/>
      <c r="Q453" s="59"/>
      <c r="R453" s="380"/>
    </row>
    <row r="454" spans="1:18" x14ac:dyDescent="0.25">
      <c r="A454" s="378"/>
      <c r="B454" s="378"/>
      <c r="C454" s="54" t="str">
        <f>IF(ISTEXT('Organizational Unit Summary'!$B$52),'Organizational Unit Summary'!$B$52,"")</f>
        <v>P-13</v>
      </c>
      <c r="D454" s="51" t="str">
        <f>IF('Organizational Unit Summary'!$B$24="Benchmark or Sustainment",IF(E454="OoS","OoS",IF(E454=1,"DM",IF(E454=2,"PM",IF(E454=3,"LM",IF(E454=4,"FM"))))),IF(E454="OoS","OoS",IF(E454&lt;=2,"H",IF(E454=3,"M",IF(E454=4,"L")))))</f>
        <v>DM</v>
      </c>
      <c r="E454" s="58">
        <f>IF(OR(Processes!$C$76=TRUE,Processes!P$76=TRUE),IF(AND(G454=1,H454=1,NOT(ISTEXT(J454))),4,IF(AND(G454=1,H454=1,ISTEXT(J454)),3,IF(AND(OR(G454=1,H454=1),ISTEXT(J454)),2,1))),"OoS")</f>
        <v>1</v>
      </c>
      <c r="F454" s="57"/>
      <c r="G454" s="59"/>
      <c r="H454" s="59"/>
      <c r="I454" s="59"/>
      <c r="J454" s="59"/>
      <c r="K454" s="59"/>
      <c r="L454" s="59"/>
      <c r="M454" s="59"/>
      <c r="N454" s="59"/>
      <c r="O454" s="59"/>
      <c r="P454" s="370"/>
      <c r="Q454" s="59"/>
      <c r="R454" s="380"/>
    </row>
    <row r="455" spans="1:18" x14ac:dyDescent="0.25">
      <c r="A455" s="378"/>
      <c r="B455" s="378"/>
      <c r="C455" s="54" t="str">
        <f>IF(ISTEXT('Organizational Unit Summary'!$B$53),'Organizational Unit Summary'!$B$53,"")</f>
        <v>P-14</v>
      </c>
      <c r="D455" s="51" t="str">
        <f>IF('Organizational Unit Summary'!$B$24="Benchmark or Sustainment",IF(E455="OoS","OoS",IF(E455=1,"DM",IF(E455=2,"PM",IF(E455=3,"LM",IF(E455=4,"FM"))))),IF(E455="OoS","OoS",IF(E455&lt;=2,"H",IF(E455=3,"M",IF(E455=4,"L")))))</f>
        <v>DM</v>
      </c>
      <c r="E455" s="58">
        <f>IF(OR(Processes!$C$76=TRUE,Processes!Q$76=TRUE),IF(AND(G455=1,H455=1,NOT(ISTEXT(J455))),4,IF(AND(G455=1,H455=1,ISTEXT(J455)),3,IF(AND(OR(G455=1,H455=1),ISTEXT(J455)),2,1))),"OoS")</f>
        <v>1</v>
      </c>
      <c r="F455" s="57"/>
      <c r="G455" s="59"/>
      <c r="H455" s="59"/>
      <c r="I455" s="59"/>
      <c r="J455" s="59"/>
      <c r="K455" s="59"/>
      <c r="L455" s="59"/>
      <c r="M455" s="59"/>
      <c r="N455" s="59"/>
      <c r="O455" s="59"/>
      <c r="P455" s="370"/>
      <c r="Q455" s="59"/>
      <c r="R455" s="380"/>
    </row>
    <row r="456" spans="1:18" x14ac:dyDescent="0.25">
      <c r="A456" s="378"/>
      <c r="B456" s="378"/>
      <c r="C456" s="54" t="str">
        <f>IF(ISTEXT('Organizational Unit Summary'!$B$54),'Organizational Unit Summary'!$B$54,"")</f>
        <v>P-15</v>
      </c>
      <c r="D456" s="51" t="str">
        <f>IF('Organizational Unit Summary'!$B$24="Benchmark or Sustainment",IF(E456="OoS","OoS",IF(E456=1,"DM",IF(E456=2,"PM",IF(E456=3,"LM",IF(E456=4,"FM"))))),IF(E456="OoS","OoS",IF(E456&lt;=2,"H",IF(E456=3,"M",IF(E456=4,"L")))))</f>
        <v>DM</v>
      </c>
      <c r="E456" s="58">
        <f>IF(OR(Processes!$C$76=TRUE,Processes!R$76=TRUE),IF(AND(G456=1,H456=1,NOT(ISTEXT(J456))),4,IF(AND(G456=1,H456=1,ISTEXT(J456)),3,IF(AND(OR(G456=1,H456=1),ISTEXT(J456)),2,1))),"OoS")</f>
        <v>1</v>
      </c>
      <c r="F456" s="57"/>
      <c r="G456" s="59"/>
      <c r="H456" s="59"/>
      <c r="I456" s="59"/>
      <c r="J456" s="59"/>
      <c r="K456" s="59"/>
      <c r="L456" s="59"/>
      <c r="M456" s="59"/>
      <c r="N456" s="59"/>
      <c r="O456" s="59"/>
      <c r="P456" s="370"/>
      <c r="Q456" s="59"/>
      <c r="R456" s="380"/>
    </row>
    <row r="457" spans="1:18" x14ac:dyDescent="0.25">
      <c r="A457" s="378"/>
      <c r="B457" s="378"/>
      <c r="C457" s="54" t="str">
        <f>IF(ISTEXT('Organizational Unit Summary'!$B$55),'Organizational Unit Summary'!$B$55,"")</f>
        <v>P-16</v>
      </c>
      <c r="D457" s="51" t="str">
        <f>IF('Organizational Unit Summary'!$B$24="Benchmark or Sustainment",IF(E457="OoS","OoS",IF(E457=1,"DM",IF(E457=2,"PM",IF(E457=3,"LM",IF(E457=4,"FM"))))),IF(E457="OoS","OoS",IF(E457&lt;=2,"H",IF(E457=3,"M",IF(E457=4,"L")))))</f>
        <v>DM</v>
      </c>
      <c r="E457" s="58">
        <f>IF(OR(Processes!$C$76=TRUE,Processes!S$76=TRUE),IF(AND(G457=1,H457=1,NOT(ISTEXT(J457))),4,IF(AND(G457=1,H457=1,ISTEXT(J457)),3,IF(AND(OR(G457=1,H457=1),ISTEXT(J457)),2,1))),"OoS")</f>
        <v>1</v>
      </c>
      <c r="F457" s="57"/>
      <c r="G457" s="59"/>
      <c r="H457" s="59"/>
      <c r="I457" s="59"/>
      <c r="J457" s="59"/>
      <c r="K457" s="59"/>
      <c r="L457" s="59"/>
      <c r="M457" s="59"/>
      <c r="N457" s="59"/>
      <c r="O457" s="59"/>
      <c r="P457" s="370"/>
      <c r="Q457" s="59"/>
      <c r="R457" s="380"/>
    </row>
    <row r="458" spans="1:18" x14ac:dyDescent="0.25">
      <c r="A458" s="378"/>
      <c r="B458" s="378"/>
      <c r="C458" s="54" t="str">
        <f>IF(ISTEXT('Organizational Unit Summary'!$B$56),'Organizational Unit Summary'!$B$56,"")</f>
        <v>P-17</v>
      </c>
      <c r="D458" s="51" t="str">
        <f>IF('Organizational Unit Summary'!$B$24="Benchmark or Sustainment",IF(E458="OoS","OoS",IF(E458=1,"DM",IF(E458=2,"PM",IF(E458=3,"LM",IF(E458=4,"FM"))))),IF(E458="OoS","OoS",IF(E458&lt;=2,"H",IF(E458=3,"M",IF(E458=4,"L")))))</f>
        <v>DM</v>
      </c>
      <c r="E458" s="58">
        <f>IF(OR(Processes!$C$76=TRUE,Processes!T$76=TRUE),IF(AND(G458=1,H458=1,NOT(ISTEXT(J458))),4,IF(AND(G458=1,H458=1,ISTEXT(J458)),3,IF(AND(OR(G458=1,H458=1),ISTEXT(J458)),2,1))),"OoS")</f>
        <v>1</v>
      </c>
      <c r="F458" s="57"/>
      <c r="G458" s="59"/>
      <c r="H458" s="59"/>
      <c r="I458" s="59"/>
      <c r="J458" s="59"/>
      <c r="K458" s="59"/>
      <c r="L458" s="59"/>
      <c r="M458" s="59"/>
      <c r="N458" s="59"/>
      <c r="O458" s="59"/>
      <c r="P458" s="370"/>
      <c r="Q458" s="59"/>
      <c r="R458" s="380"/>
    </row>
    <row r="459" spans="1:18" x14ac:dyDescent="0.25">
      <c r="A459" s="378"/>
      <c r="B459" s="378"/>
      <c r="C459" s="54" t="str">
        <f>IF(ISTEXT('Organizational Unit Summary'!$B$57),'Organizational Unit Summary'!$B$57,"")</f>
        <v>P-18</v>
      </c>
      <c r="D459" s="51" t="str">
        <f>IF('Organizational Unit Summary'!$B$24="Benchmark or Sustainment",IF(E459="OoS","OoS",IF(E459=1,"DM",IF(E459=2,"PM",IF(E459=3,"LM",IF(E459=4,"FM"))))),IF(E459="OoS","OoS",IF(E459&lt;=2,"H",IF(E459=3,"M",IF(E459=4,"L")))))</f>
        <v>DM</v>
      </c>
      <c r="E459" s="58">
        <f>IF(OR(Processes!$C$76=TRUE,Processes!U$76=TRUE),IF(AND(G459=1,H459=1,NOT(ISTEXT(J459))),4,IF(AND(G459=1,H459=1,ISTEXT(J459)),3,IF(AND(OR(G459=1,H459=1),ISTEXT(J459)),2,1))),"OoS")</f>
        <v>1</v>
      </c>
      <c r="F459" s="57"/>
      <c r="G459" s="59"/>
      <c r="H459" s="59"/>
      <c r="I459" s="59"/>
      <c r="J459" s="59"/>
      <c r="K459" s="59"/>
      <c r="L459" s="59"/>
      <c r="M459" s="59"/>
      <c r="N459" s="59"/>
      <c r="O459" s="59"/>
      <c r="P459" s="370"/>
      <c r="Q459" s="59"/>
      <c r="R459" s="380"/>
    </row>
    <row r="460" spans="1:18" x14ac:dyDescent="0.25">
      <c r="A460" s="378"/>
      <c r="B460" s="378"/>
      <c r="C460" s="54" t="str">
        <f>IF(ISTEXT('Organizational Unit Summary'!$B$58),'Organizational Unit Summary'!$B$58,"")</f>
        <v>P-19</v>
      </c>
      <c r="D460" s="51" t="str">
        <f>IF('Organizational Unit Summary'!$B$24="Benchmark or Sustainment",IF(E460="OoS","OoS",IF(E460=1,"DM",IF(E460=2,"PM",IF(E460=3,"LM",IF(E460=4,"FM"))))),IF(E460="OoS","OoS",IF(E460&lt;=2,"H",IF(E460=3,"M",IF(E460=4,"L")))))</f>
        <v>DM</v>
      </c>
      <c r="E460" s="58">
        <f>IF(OR(Processes!$C$76=TRUE,Processes!V$76=TRUE),IF(AND(G460=1,H460=1,NOT(ISTEXT(J460))),4,IF(AND(G460=1,H460=1,ISTEXT(J460)),3,IF(AND(OR(G460=1,H460=1),ISTEXT(J460)),2,1))),"OoS")</f>
        <v>1</v>
      </c>
      <c r="F460" s="57"/>
      <c r="G460" s="59"/>
      <c r="H460" s="59"/>
      <c r="I460" s="59"/>
      <c r="J460" s="59"/>
      <c r="K460" s="59"/>
      <c r="L460" s="59"/>
      <c r="M460" s="59"/>
      <c r="N460" s="59"/>
      <c r="O460" s="59"/>
      <c r="P460" s="370"/>
      <c r="Q460" s="59"/>
      <c r="R460" s="380"/>
    </row>
    <row r="461" spans="1:18" ht="13.5" thickBot="1" x14ac:dyDescent="0.3">
      <c r="A461" s="378"/>
      <c r="B461" s="378"/>
      <c r="C461" s="54" t="str">
        <f>IF(ISTEXT('Organizational Unit Summary'!$B$59),'Organizational Unit Summary'!$B$59,"")</f>
        <v>P-20</v>
      </c>
      <c r="D461" s="51" t="str">
        <f>IF('Organizational Unit Summary'!$B$24="Benchmark or Sustainment",IF(E461="OoS","OoS",IF(E461=1,"DM",IF(E461=2,"PM",IF(E461=3,"LM",IF(E461=4,"FM"))))),IF(E461="OoS","OoS",IF(E461&lt;=2,"H",IF(E461=3,"M",IF(E461=4,"L")))))</f>
        <v>DM</v>
      </c>
      <c r="E461" s="58">
        <f>IF(OR(Processes!$C$76=TRUE,Processes!W$76=TRUE),IF(AND(G461=1,H461=1,NOT(ISTEXT(J461))),4,IF(AND(G461=1,H461=1,ISTEXT(J461)),3,IF(AND(OR(G461=1,H461=1),ISTEXT(J461)),2,1))),"OoS")</f>
        <v>1</v>
      </c>
      <c r="F461" s="57"/>
      <c r="G461" s="59"/>
      <c r="H461" s="59"/>
      <c r="I461" s="59"/>
      <c r="J461" s="59"/>
      <c r="K461" s="59"/>
      <c r="L461" s="59"/>
      <c r="M461" s="59"/>
      <c r="N461" s="59"/>
      <c r="O461" s="59"/>
      <c r="P461" s="371"/>
      <c r="Q461" s="59"/>
      <c r="R461" s="380"/>
    </row>
    <row r="462" spans="1:18" x14ac:dyDescent="0.25">
      <c r="A462" s="378"/>
      <c r="B462" s="378" t="str">
        <f>IF(ISTEXT(Processes!$B$26),Processes!$B$26,"")</f>
        <v>Process 24</v>
      </c>
      <c r="C462" s="54" t="str">
        <f>IF(ISTEXT('Organizational Unit Summary'!$B$40),'Organizational Unit Summary'!$B$40,"")</f>
        <v>P-1</v>
      </c>
      <c r="D462" s="51" t="str">
        <f>IF('Organizational Unit Summary'!$B$24="Benchmark or Sustainment",IF(E462="OoS","OoS",IF(E462=1,"DM",IF(E462=2,"PM",IF(E462=3,"LM",IF(E462=4,"FM"))))),IF(E462="OoS","OoS",IF(E462&lt;=2,"H",IF(E462=3,"M",IF(E462=4,"L")))))</f>
        <v>DM</v>
      </c>
      <c r="E462" s="58">
        <f>IF(OR(Processes!$C$77=TRUE,Processes!D$77=TRUE),IF(AND(G462=1,H462=1,NOT(ISTEXT(J462))),4,IF(AND(G462=1,H462=1,ISTEXT(J462)),3,IF(AND(OR(G462=1,H462=1),ISTEXT(J462)),2,1))),"OoS")</f>
        <v>1</v>
      </c>
      <c r="F462" s="57"/>
      <c r="G462" s="59"/>
      <c r="H462" s="59"/>
      <c r="I462" s="59"/>
      <c r="J462" s="59"/>
      <c r="K462" s="59"/>
      <c r="L462" s="59"/>
      <c r="M462" s="59"/>
      <c r="N462" s="59"/>
      <c r="O462" s="59"/>
      <c r="P462" s="369"/>
      <c r="Q462" s="59"/>
      <c r="R462" s="380"/>
    </row>
    <row r="463" spans="1:18" x14ac:dyDescent="0.25">
      <c r="A463" s="378"/>
      <c r="B463" s="378"/>
      <c r="C463" s="54" t="str">
        <f>IF(ISTEXT('Organizational Unit Summary'!$B$41),'Organizational Unit Summary'!$B$41,"")</f>
        <v>P-2</v>
      </c>
      <c r="D463" s="51" t="str">
        <f>IF('Organizational Unit Summary'!$B$24="Benchmark or Sustainment",IF(E463="OoS","OoS",IF(E463=1,"DM",IF(E463=2,"PM",IF(E463=3,"LM",IF(E463=4,"FM"))))),IF(E463="OoS","OoS",IF(E463&lt;=2,"H",IF(E463=3,"M",IF(E463=4,"L")))))</f>
        <v>DM</v>
      </c>
      <c r="E463" s="58">
        <f>IF(OR(Processes!$C$77=TRUE,Processes!E$77=TRUE),IF(AND(G463=1,H463=1,NOT(ISTEXT(J463))),4,IF(AND(G463=1,H463=1,ISTEXT(J463)),3,IF(AND(OR(G463=1,H463=1),ISTEXT(J463)),2,1))),"OoS")</f>
        <v>1</v>
      </c>
      <c r="F463" s="57"/>
      <c r="G463" s="59"/>
      <c r="H463" s="59"/>
      <c r="I463" s="59"/>
      <c r="J463" s="59"/>
      <c r="K463" s="59"/>
      <c r="L463" s="59"/>
      <c r="M463" s="59"/>
      <c r="N463" s="59"/>
      <c r="O463" s="59"/>
      <c r="P463" s="370"/>
      <c r="Q463" s="59"/>
      <c r="R463" s="380"/>
    </row>
    <row r="464" spans="1:18" x14ac:dyDescent="0.25">
      <c r="A464" s="378"/>
      <c r="B464" s="378"/>
      <c r="C464" s="54" t="str">
        <f>IF(ISTEXT('Organizational Unit Summary'!$B$42),'Organizational Unit Summary'!$B$42,"")</f>
        <v>P-3</v>
      </c>
      <c r="D464" s="51" t="str">
        <f>IF('Organizational Unit Summary'!$B$24="Benchmark or Sustainment",IF(E464="OoS","OoS",IF(E464=1,"DM",IF(E464=2,"PM",IF(E464=3,"LM",IF(E464=4,"FM"))))),IF(E464="OoS","OoS",IF(E464&lt;=2,"H",IF(E464=3,"M",IF(E464=4,"L")))))</f>
        <v>DM</v>
      </c>
      <c r="E464" s="58">
        <f>IF(OR(Processes!$C$77=TRUE,Processes!F$77=TRUE),IF(AND(G464=1,H464=1,NOT(ISTEXT(J464))),4,IF(AND(G464=1,H464=1,ISTEXT(J464)),3,IF(AND(OR(G464=1,H464=1),ISTEXT(J464)),2,1))),"OoS")</f>
        <v>1</v>
      </c>
      <c r="F464" s="57"/>
      <c r="G464" s="59"/>
      <c r="H464" s="59"/>
      <c r="I464" s="59"/>
      <c r="J464" s="59"/>
      <c r="K464" s="59"/>
      <c r="L464" s="59"/>
      <c r="M464" s="59"/>
      <c r="N464" s="59"/>
      <c r="O464" s="59"/>
      <c r="P464" s="370"/>
      <c r="Q464" s="59"/>
      <c r="R464" s="380"/>
    </row>
    <row r="465" spans="1:18" x14ac:dyDescent="0.25">
      <c r="A465" s="378"/>
      <c r="B465" s="378"/>
      <c r="C465" s="54" t="str">
        <f>IF(ISTEXT('Organizational Unit Summary'!$B$43),'Organizational Unit Summary'!$B$43,"")</f>
        <v>P-4</v>
      </c>
      <c r="D465" s="51" t="str">
        <f>IF('Organizational Unit Summary'!$B$24="Benchmark or Sustainment",IF(E465="OoS","OoS",IF(E465=1,"DM",IF(E465=2,"PM",IF(E465=3,"LM",IF(E465=4,"FM"))))),IF(E465="OoS","OoS",IF(E465&lt;=2,"H",IF(E465=3,"M",IF(E465=4,"L")))))</f>
        <v>DM</v>
      </c>
      <c r="E465" s="58">
        <f>IF(OR(Processes!$C$77=TRUE,Processes!G$77=TRUE),IF(AND(G465=1,H465=1,NOT(ISTEXT(J465))),4,IF(AND(G465=1,H465=1,ISTEXT(J465)),3,IF(AND(OR(G465=1,H465=1),ISTEXT(J465)),2,1))),"OoS")</f>
        <v>1</v>
      </c>
      <c r="F465" s="57"/>
      <c r="G465" s="59"/>
      <c r="H465" s="59"/>
      <c r="I465" s="59"/>
      <c r="J465" s="59"/>
      <c r="K465" s="59"/>
      <c r="L465" s="59"/>
      <c r="M465" s="59"/>
      <c r="N465" s="59"/>
      <c r="O465" s="59"/>
      <c r="P465" s="370"/>
      <c r="Q465" s="59"/>
      <c r="R465" s="380"/>
    </row>
    <row r="466" spans="1:18" x14ac:dyDescent="0.25">
      <c r="A466" s="378"/>
      <c r="B466" s="378"/>
      <c r="C466" s="54" t="str">
        <f>IF(ISTEXT('Organizational Unit Summary'!$B$44),'Organizational Unit Summary'!$B$44,"")</f>
        <v>P-5</v>
      </c>
      <c r="D466" s="51" t="str">
        <f>IF('Organizational Unit Summary'!$B$24="Benchmark or Sustainment",IF(E466="OoS","OoS",IF(E466=1,"DM",IF(E466=2,"PM",IF(E466=3,"LM",IF(E466=4,"FM"))))),IF(E466="OoS","OoS",IF(E466&lt;=2,"H",IF(E466=3,"M",IF(E466=4,"L")))))</f>
        <v>DM</v>
      </c>
      <c r="E466" s="58">
        <f>IF(OR(Processes!$C$77=TRUE,Processes!H$77=TRUE),IF(AND(G466=1,H466=1,NOT(ISTEXT(J466))),4,IF(AND(G466=1,H466=1,ISTEXT(J466)),3,IF(AND(OR(G466=1,H466=1),ISTEXT(J466)),2,1))),"OoS")</f>
        <v>1</v>
      </c>
      <c r="F466" s="57"/>
      <c r="G466" s="59"/>
      <c r="H466" s="59"/>
      <c r="I466" s="59"/>
      <c r="J466" s="59"/>
      <c r="K466" s="59"/>
      <c r="L466" s="59"/>
      <c r="M466" s="59"/>
      <c r="N466" s="59"/>
      <c r="O466" s="59"/>
      <c r="P466" s="370"/>
      <c r="Q466" s="59"/>
      <c r="R466" s="380"/>
    </row>
    <row r="467" spans="1:18" x14ac:dyDescent="0.25">
      <c r="A467" s="378"/>
      <c r="B467" s="378"/>
      <c r="C467" s="54" t="str">
        <f>IF(ISTEXT('Organizational Unit Summary'!$B$45),'Organizational Unit Summary'!$B$45,"")</f>
        <v>P-6</v>
      </c>
      <c r="D467" s="51" t="str">
        <f>IF('Organizational Unit Summary'!$B$24="Benchmark or Sustainment",IF(E467="OoS","OoS",IF(E467=1,"DM",IF(E467=2,"PM",IF(E467=3,"LM",IF(E467=4,"FM"))))),IF(E467="OoS","OoS",IF(E467&lt;=2,"H",IF(E467=3,"M",IF(E467=4,"L")))))</f>
        <v>DM</v>
      </c>
      <c r="E467" s="58">
        <f>IF(OR(Processes!$C$77=TRUE,Processes!I$77=TRUE),IF(AND(G467=1,H467=1,NOT(ISTEXT(J467))),4,IF(AND(G467=1,H467=1,ISTEXT(J467)),3,IF(AND(OR(G467=1,H467=1),ISTEXT(J467)),2,1))),"OoS")</f>
        <v>1</v>
      </c>
      <c r="F467" s="57"/>
      <c r="G467" s="59"/>
      <c r="H467" s="59"/>
      <c r="I467" s="59"/>
      <c r="J467" s="59"/>
      <c r="K467" s="59"/>
      <c r="L467" s="59"/>
      <c r="M467" s="59"/>
      <c r="N467" s="59"/>
      <c r="O467" s="59"/>
      <c r="P467" s="370"/>
      <c r="Q467" s="59"/>
      <c r="R467" s="380"/>
    </row>
    <row r="468" spans="1:18" x14ac:dyDescent="0.25">
      <c r="A468" s="378"/>
      <c r="B468" s="378"/>
      <c r="C468" s="54" t="str">
        <f>IF(ISTEXT('Organizational Unit Summary'!$B$46),'Organizational Unit Summary'!$B$46,"")</f>
        <v>P-7</v>
      </c>
      <c r="D468" s="51" t="str">
        <f>IF('Organizational Unit Summary'!$B$24="Benchmark or Sustainment",IF(E468="OoS","OoS",IF(E468=1,"DM",IF(E468=2,"PM",IF(E468=3,"LM",IF(E468=4,"FM"))))),IF(E468="OoS","OoS",IF(E468&lt;=2,"H",IF(E468=3,"M",IF(E468=4,"L")))))</f>
        <v>DM</v>
      </c>
      <c r="E468" s="58">
        <f>IF(OR(Processes!$C$77=TRUE,Processes!J$77=TRUE),IF(AND(G468=1,H468=1,NOT(ISTEXT(J468))),4,IF(AND(G468=1,H468=1,ISTEXT(J468)),3,IF(AND(OR(G468=1,H468=1),ISTEXT(J468)),2,1))),"OoS")</f>
        <v>1</v>
      </c>
      <c r="F468" s="57"/>
      <c r="G468" s="59"/>
      <c r="H468" s="59"/>
      <c r="I468" s="59"/>
      <c r="J468" s="59"/>
      <c r="K468" s="59"/>
      <c r="L468" s="59"/>
      <c r="M468" s="59"/>
      <c r="N468" s="59"/>
      <c r="O468" s="59"/>
      <c r="P468" s="370"/>
      <c r="Q468" s="59"/>
      <c r="R468" s="380"/>
    </row>
    <row r="469" spans="1:18" x14ac:dyDescent="0.25">
      <c r="A469" s="378"/>
      <c r="B469" s="378"/>
      <c r="C469" s="54" t="str">
        <f>IF(ISTEXT('Organizational Unit Summary'!$B$47),'Organizational Unit Summary'!$B$47,"")</f>
        <v>P-8</v>
      </c>
      <c r="D469" s="51" t="str">
        <f>IF('Organizational Unit Summary'!$B$24="Benchmark or Sustainment",IF(E469="OoS","OoS",IF(E469=1,"DM",IF(E469=2,"PM",IF(E469=3,"LM",IF(E469=4,"FM"))))),IF(E469="OoS","OoS",IF(E469&lt;=2,"H",IF(E469=3,"M",IF(E469=4,"L")))))</f>
        <v>DM</v>
      </c>
      <c r="E469" s="58">
        <f>IF(OR(Processes!$C$77=TRUE,Processes!K$77=TRUE),IF(AND(G469=1,H469=1,NOT(ISTEXT(J469))),4,IF(AND(G469=1,H469=1,ISTEXT(J469)),3,IF(AND(OR(G469=1,H469=1),ISTEXT(J469)),2,1))),"OoS")</f>
        <v>1</v>
      </c>
      <c r="F469" s="57"/>
      <c r="G469" s="59"/>
      <c r="H469" s="59"/>
      <c r="I469" s="59"/>
      <c r="J469" s="59"/>
      <c r="K469" s="59"/>
      <c r="L469" s="59"/>
      <c r="M469" s="59"/>
      <c r="N469" s="59"/>
      <c r="O469" s="59"/>
      <c r="P469" s="370"/>
      <c r="Q469" s="59"/>
      <c r="R469" s="380"/>
    </row>
    <row r="470" spans="1:18" x14ac:dyDescent="0.25">
      <c r="A470" s="378"/>
      <c r="B470" s="378"/>
      <c r="C470" s="54" t="str">
        <f>IF(ISTEXT('Organizational Unit Summary'!$B$48),'Organizational Unit Summary'!$B$48,"")</f>
        <v>P-9</v>
      </c>
      <c r="D470" s="51" t="str">
        <f>IF('Organizational Unit Summary'!$B$24="Benchmark or Sustainment",IF(E470="OoS","OoS",IF(E470=1,"DM",IF(E470=2,"PM",IF(E470=3,"LM",IF(E470=4,"FM"))))),IF(E470="OoS","OoS",IF(E470&lt;=2,"H",IF(E470=3,"M",IF(E470=4,"L")))))</f>
        <v>DM</v>
      </c>
      <c r="E470" s="58">
        <f>IF(OR(Processes!$C$77=TRUE,Processes!L$77=TRUE),IF(AND(G470=1,H470=1,NOT(ISTEXT(J470))),4,IF(AND(G470=1,H470=1,ISTEXT(J470)),3,IF(AND(OR(G470=1,H470=1),ISTEXT(J470)),2,1))),"OoS")</f>
        <v>1</v>
      </c>
      <c r="F470" s="57"/>
      <c r="G470" s="59"/>
      <c r="H470" s="59"/>
      <c r="I470" s="59"/>
      <c r="J470" s="59"/>
      <c r="K470" s="59"/>
      <c r="L470" s="59"/>
      <c r="M470" s="59"/>
      <c r="N470" s="59"/>
      <c r="O470" s="59"/>
      <c r="P470" s="370"/>
      <c r="Q470" s="59"/>
      <c r="R470" s="380"/>
    </row>
    <row r="471" spans="1:18" x14ac:dyDescent="0.25">
      <c r="A471" s="378"/>
      <c r="B471" s="378"/>
      <c r="C471" s="54" t="str">
        <f>IF(ISTEXT('Organizational Unit Summary'!$B$49),'Organizational Unit Summary'!$B$49,"")</f>
        <v>P-10</v>
      </c>
      <c r="D471" s="51" t="str">
        <f>IF('Organizational Unit Summary'!$B$24="Benchmark or Sustainment",IF(E471="OoS","OoS",IF(E471=1,"DM",IF(E471=2,"PM",IF(E471=3,"LM",IF(E471=4,"FM"))))),IF(E471="OoS","OoS",IF(E471&lt;=2,"H",IF(E471=3,"M",IF(E471=4,"L")))))</f>
        <v>DM</v>
      </c>
      <c r="E471" s="58">
        <f>IF(OR(Processes!$C$77=TRUE,Processes!M$77=TRUE),IF(AND(G471=1,H471=1,NOT(ISTEXT(J471))),4,IF(AND(G471=1,H471=1,ISTEXT(J471)),3,IF(AND(OR(G471=1,H471=1),ISTEXT(J471)),2,1))),"OoS")</f>
        <v>1</v>
      </c>
      <c r="F471" s="57"/>
      <c r="G471" s="59"/>
      <c r="H471" s="59"/>
      <c r="I471" s="59"/>
      <c r="J471" s="59"/>
      <c r="K471" s="59"/>
      <c r="L471" s="59"/>
      <c r="M471" s="59"/>
      <c r="N471" s="59"/>
      <c r="O471" s="59"/>
      <c r="P471" s="370"/>
      <c r="Q471" s="59"/>
      <c r="R471" s="380"/>
    </row>
    <row r="472" spans="1:18" x14ac:dyDescent="0.25">
      <c r="A472" s="378"/>
      <c r="B472" s="378"/>
      <c r="C472" s="54" t="str">
        <f>IF(ISTEXT('Organizational Unit Summary'!$B$50),'Organizational Unit Summary'!$B$50,"")</f>
        <v>P-11</v>
      </c>
      <c r="D472" s="51" t="str">
        <f>IF('Organizational Unit Summary'!$B$24="Benchmark or Sustainment",IF(E472="OoS","OoS",IF(E472=1,"DM",IF(E472=2,"PM",IF(E472=3,"LM",IF(E472=4,"FM"))))),IF(E472="OoS","OoS",IF(E472&lt;=2,"H",IF(E472=3,"M",IF(E472=4,"L")))))</f>
        <v>DM</v>
      </c>
      <c r="E472" s="58">
        <f>IF(OR(Processes!$C$77=TRUE,Processes!N$77=TRUE),IF(AND(G472=1,H472=1,NOT(ISTEXT(J472))),4,IF(AND(G472=1,H472=1,ISTEXT(J472)),3,IF(AND(OR(G472=1,H472=1),ISTEXT(J472)),2,1))),"OoS")</f>
        <v>1</v>
      </c>
      <c r="F472" s="57"/>
      <c r="G472" s="59"/>
      <c r="H472" s="59"/>
      <c r="I472" s="59"/>
      <c r="J472" s="59"/>
      <c r="K472" s="59"/>
      <c r="L472" s="59"/>
      <c r="M472" s="59"/>
      <c r="N472" s="59"/>
      <c r="O472" s="59"/>
      <c r="P472" s="370"/>
      <c r="Q472" s="59"/>
      <c r="R472" s="380"/>
    </row>
    <row r="473" spans="1:18" x14ac:dyDescent="0.25">
      <c r="A473" s="378"/>
      <c r="B473" s="378"/>
      <c r="C473" s="54" t="str">
        <f>IF(ISTEXT('Organizational Unit Summary'!$B$51),'Organizational Unit Summary'!$B$51,"")</f>
        <v>P-12</v>
      </c>
      <c r="D473" s="51" t="str">
        <f>IF('Organizational Unit Summary'!$B$24="Benchmark or Sustainment",IF(E473="OoS","OoS",IF(E473=1,"DM",IF(E473=2,"PM",IF(E473=3,"LM",IF(E473=4,"FM"))))),IF(E473="OoS","OoS",IF(E473&lt;=2,"H",IF(E473=3,"M",IF(E473=4,"L")))))</f>
        <v>DM</v>
      </c>
      <c r="E473" s="58">
        <f>IF(OR(Processes!$C$77=TRUE,Processes!O$77=TRUE),IF(AND(G473=1,H473=1,NOT(ISTEXT(J473))),4,IF(AND(G473=1,H473=1,ISTEXT(J473)),3,IF(AND(OR(G473=1,H473=1),ISTEXT(J473)),2,1))),"OoS")</f>
        <v>1</v>
      </c>
      <c r="F473" s="57"/>
      <c r="G473" s="59"/>
      <c r="H473" s="59"/>
      <c r="I473" s="59"/>
      <c r="J473" s="59"/>
      <c r="K473" s="59"/>
      <c r="L473" s="59"/>
      <c r="M473" s="59"/>
      <c r="N473" s="59"/>
      <c r="O473" s="59"/>
      <c r="P473" s="370"/>
      <c r="Q473" s="59"/>
      <c r="R473" s="380"/>
    </row>
    <row r="474" spans="1:18" x14ac:dyDescent="0.25">
      <c r="A474" s="378"/>
      <c r="B474" s="378"/>
      <c r="C474" s="54" t="str">
        <f>IF(ISTEXT('Organizational Unit Summary'!$B$52),'Organizational Unit Summary'!$B$52,"")</f>
        <v>P-13</v>
      </c>
      <c r="D474" s="51" t="str">
        <f>IF('Organizational Unit Summary'!$B$24="Benchmark or Sustainment",IF(E474="OoS","OoS",IF(E474=1,"DM",IF(E474=2,"PM",IF(E474=3,"LM",IF(E474=4,"FM"))))),IF(E474="OoS","OoS",IF(E474&lt;=2,"H",IF(E474=3,"M",IF(E474=4,"L")))))</f>
        <v>DM</v>
      </c>
      <c r="E474" s="58">
        <f>IF(OR(Processes!$C$77=TRUE,Processes!P$77=TRUE),IF(AND(G474=1,H474=1,NOT(ISTEXT(J474))),4,IF(AND(G474=1,H474=1,ISTEXT(J474)),3,IF(AND(OR(G474=1,H474=1),ISTEXT(J474)),2,1))),"OoS")</f>
        <v>1</v>
      </c>
      <c r="F474" s="57"/>
      <c r="G474" s="59"/>
      <c r="H474" s="59"/>
      <c r="I474" s="59"/>
      <c r="J474" s="59"/>
      <c r="K474" s="59"/>
      <c r="L474" s="59"/>
      <c r="M474" s="59"/>
      <c r="N474" s="59"/>
      <c r="O474" s="59"/>
      <c r="P474" s="370"/>
      <c r="Q474" s="59"/>
      <c r="R474" s="380"/>
    </row>
    <row r="475" spans="1:18" x14ac:dyDescent="0.25">
      <c r="A475" s="378"/>
      <c r="B475" s="378"/>
      <c r="C475" s="54" t="str">
        <f>IF(ISTEXT('Organizational Unit Summary'!$B$53),'Organizational Unit Summary'!$B$53,"")</f>
        <v>P-14</v>
      </c>
      <c r="D475" s="51" t="str">
        <f>IF('Organizational Unit Summary'!$B$24="Benchmark or Sustainment",IF(E475="OoS","OoS",IF(E475=1,"DM",IF(E475=2,"PM",IF(E475=3,"LM",IF(E475=4,"FM"))))),IF(E475="OoS","OoS",IF(E475&lt;=2,"H",IF(E475=3,"M",IF(E475=4,"L")))))</f>
        <v>DM</v>
      </c>
      <c r="E475" s="58">
        <f>IF(OR(Processes!$C$77=TRUE,Processes!Q$77=TRUE),IF(AND(G475=1,H475=1,NOT(ISTEXT(J475))),4,IF(AND(G475=1,H475=1,ISTEXT(J475)),3,IF(AND(OR(G475=1,H475=1),ISTEXT(J475)),2,1))),"OoS")</f>
        <v>1</v>
      </c>
      <c r="F475" s="57"/>
      <c r="G475" s="59"/>
      <c r="H475" s="59"/>
      <c r="I475" s="59"/>
      <c r="J475" s="59"/>
      <c r="K475" s="59"/>
      <c r="L475" s="59"/>
      <c r="M475" s="59"/>
      <c r="N475" s="59"/>
      <c r="O475" s="59"/>
      <c r="P475" s="370"/>
      <c r="Q475" s="59"/>
      <c r="R475" s="380"/>
    </row>
    <row r="476" spans="1:18" x14ac:dyDescent="0.25">
      <c r="A476" s="378"/>
      <c r="B476" s="378"/>
      <c r="C476" s="54" t="str">
        <f>IF(ISTEXT('Organizational Unit Summary'!$B$54),'Organizational Unit Summary'!$B$54,"")</f>
        <v>P-15</v>
      </c>
      <c r="D476" s="51" t="str">
        <f>IF('Organizational Unit Summary'!$B$24="Benchmark or Sustainment",IF(E476="OoS","OoS",IF(E476=1,"DM",IF(E476=2,"PM",IF(E476=3,"LM",IF(E476=4,"FM"))))),IF(E476="OoS","OoS",IF(E476&lt;=2,"H",IF(E476=3,"M",IF(E476=4,"L")))))</f>
        <v>DM</v>
      </c>
      <c r="E476" s="58">
        <f>IF(OR(Processes!$C$77=TRUE,Processes!R$77=TRUE),IF(AND(G476=1,H476=1,NOT(ISTEXT(J476))),4,IF(AND(G476=1,H476=1,ISTEXT(J476)),3,IF(AND(OR(G476=1,H476=1),ISTEXT(J476)),2,1))),"OoS")</f>
        <v>1</v>
      </c>
      <c r="F476" s="57"/>
      <c r="G476" s="59"/>
      <c r="H476" s="59"/>
      <c r="I476" s="59"/>
      <c r="J476" s="59"/>
      <c r="K476" s="59"/>
      <c r="L476" s="59"/>
      <c r="M476" s="59"/>
      <c r="N476" s="59"/>
      <c r="O476" s="59"/>
      <c r="P476" s="370"/>
      <c r="Q476" s="59"/>
      <c r="R476" s="380"/>
    </row>
    <row r="477" spans="1:18" x14ac:dyDescent="0.25">
      <c r="A477" s="378"/>
      <c r="B477" s="378"/>
      <c r="C477" s="54" t="str">
        <f>IF(ISTEXT('Organizational Unit Summary'!$B$55),'Organizational Unit Summary'!$B$55,"")</f>
        <v>P-16</v>
      </c>
      <c r="D477" s="51" t="str">
        <f>IF('Organizational Unit Summary'!$B$24="Benchmark or Sustainment",IF(E477="OoS","OoS",IF(E477=1,"DM",IF(E477=2,"PM",IF(E477=3,"LM",IF(E477=4,"FM"))))),IF(E477="OoS","OoS",IF(E477&lt;=2,"H",IF(E477=3,"M",IF(E477=4,"L")))))</f>
        <v>DM</v>
      </c>
      <c r="E477" s="58">
        <f>IF(OR(Processes!$C$77=TRUE,Processes!S$77=TRUE),IF(AND(G477=1,H477=1,NOT(ISTEXT(J477))),4,IF(AND(G477=1,H477=1,ISTEXT(J477)),3,IF(AND(OR(G477=1,H477=1),ISTEXT(J477)),2,1))),"OoS")</f>
        <v>1</v>
      </c>
      <c r="F477" s="57"/>
      <c r="G477" s="59"/>
      <c r="H477" s="59"/>
      <c r="I477" s="59"/>
      <c r="J477" s="59"/>
      <c r="K477" s="59"/>
      <c r="L477" s="59"/>
      <c r="M477" s="59"/>
      <c r="N477" s="59"/>
      <c r="O477" s="59"/>
      <c r="P477" s="370"/>
      <c r="Q477" s="59"/>
      <c r="R477" s="380"/>
    </row>
    <row r="478" spans="1:18" x14ac:dyDescent="0.25">
      <c r="A478" s="378"/>
      <c r="B478" s="378"/>
      <c r="C478" s="54" t="str">
        <f>IF(ISTEXT('Organizational Unit Summary'!$B$56),'Organizational Unit Summary'!$B$56,"")</f>
        <v>P-17</v>
      </c>
      <c r="D478" s="51" t="str">
        <f>IF('Organizational Unit Summary'!$B$24="Benchmark or Sustainment",IF(E478="OoS","OoS",IF(E478=1,"DM",IF(E478=2,"PM",IF(E478=3,"LM",IF(E478=4,"FM"))))),IF(E478="OoS","OoS",IF(E478&lt;=2,"H",IF(E478=3,"M",IF(E478=4,"L")))))</f>
        <v>DM</v>
      </c>
      <c r="E478" s="58">
        <f>IF(OR(Processes!$C$77=TRUE,Processes!T$77=TRUE),IF(AND(G478=1,H478=1,NOT(ISTEXT(J478))),4,IF(AND(G478=1,H478=1,ISTEXT(J478)),3,IF(AND(OR(G478=1,H478=1),ISTEXT(J478)),2,1))),"OoS")</f>
        <v>1</v>
      </c>
      <c r="F478" s="57"/>
      <c r="G478" s="59"/>
      <c r="H478" s="59"/>
      <c r="I478" s="59"/>
      <c r="J478" s="59"/>
      <c r="K478" s="59"/>
      <c r="L478" s="59"/>
      <c r="M478" s="59"/>
      <c r="N478" s="59"/>
      <c r="O478" s="59"/>
      <c r="P478" s="370"/>
      <c r="Q478" s="59"/>
      <c r="R478" s="380"/>
    </row>
    <row r="479" spans="1:18" x14ac:dyDescent="0.25">
      <c r="A479" s="378"/>
      <c r="B479" s="378"/>
      <c r="C479" s="54" t="str">
        <f>IF(ISTEXT('Organizational Unit Summary'!$B$57),'Organizational Unit Summary'!$B$57,"")</f>
        <v>P-18</v>
      </c>
      <c r="D479" s="51" t="str">
        <f>IF('Organizational Unit Summary'!$B$24="Benchmark or Sustainment",IF(E479="OoS","OoS",IF(E479=1,"DM",IF(E479=2,"PM",IF(E479=3,"LM",IF(E479=4,"FM"))))),IF(E479="OoS","OoS",IF(E479&lt;=2,"H",IF(E479=3,"M",IF(E479=4,"L")))))</f>
        <v>DM</v>
      </c>
      <c r="E479" s="58">
        <f>IF(OR(Processes!$C$77=TRUE,Processes!U$77=TRUE),IF(AND(G479=1,H479=1,NOT(ISTEXT(J479))),4,IF(AND(G479=1,H479=1,ISTEXT(J479)),3,IF(AND(OR(G479=1,H479=1),ISTEXT(J479)),2,1))),"OoS")</f>
        <v>1</v>
      </c>
      <c r="F479" s="57"/>
      <c r="G479" s="59"/>
      <c r="H479" s="59"/>
      <c r="I479" s="59"/>
      <c r="J479" s="59"/>
      <c r="K479" s="59"/>
      <c r="L479" s="59"/>
      <c r="M479" s="59"/>
      <c r="N479" s="59"/>
      <c r="O479" s="59"/>
      <c r="P479" s="370"/>
      <c r="Q479" s="59"/>
      <c r="R479" s="380"/>
    </row>
    <row r="480" spans="1:18" x14ac:dyDescent="0.25">
      <c r="A480" s="378"/>
      <c r="B480" s="378"/>
      <c r="C480" s="54" t="str">
        <f>IF(ISTEXT('Organizational Unit Summary'!$B$58),'Organizational Unit Summary'!$B$58,"")</f>
        <v>P-19</v>
      </c>
      <c r="D480" s="51" t="str">
        <f>IF('Organizational Unit Summary'!$B$24="Benchmark or Sustainment",IF(E480="OoS","OoS",IF(E480=1,"DM",IF(E480=2,"PM",IF(E480=3,"LM",IF(E480=4,"FM"))))),IF(E480="OoS","OoS",IF(E480&lt;=2,"H",IF(E480=3,"M",IF(E480=4,"L")))))</f>
        <v>DM</v>
      </c>
      <c r="E480" s="58">
        <f>IF(OR(Processes!$C$77=TRUE,Processes!V$77=TRUE),IF(AND(G480=1,H480=1,NOT(ISTEXT(J480))),4,IF(AND(G480=1,H480=1,ISTEXT(J480)),3,IF(AND(OR(G480=1,H480=1),ISTEXT(J480)),2,1))),"OoS")</f>
        <v>1</v>
      </c>
      <c r="F480" s="57"/>
      <c r="G480" s="59"/>
      <c r="H480" s="59"/>
      <c r="I480" s="59"/>
      <c r="J480" s="59"/>
      <c r="K480" s="59"/>
      <c r="L480" s="59"/>
      <c r="M480" s="59"/>
      <c r="N480" s="59"/>
      <c r="O480" s="59"/>
      <c r="P480" s="370"/>
      <c r="Q480" s="59"/>
      <c r="R480" s="380"/>
    </row>
    <row r="481" spans="1:18" ht="13.5" thickBot="1" x14ac:dyDescent="0.3">
      <c r="A481" s="378"/>
      <c r="B481" s="378"/>
      <c r="C481" s="54" t="str">
        <f>IF(ISTEXT('Organizational Unit Summary'!$B$59),'Organizational Unit Summary'!$B$59,"")</f>
        <v>P-20</v>
      </c>
      <c r="D481" s="51" t="str">
        <f>IF('Organizational Unit Summary'!$B$24="Benchmark or Sustainment",IF(E481="OoS","OoS",IF(E481=1,"DM",IF(E481=2,"PM",IF(E481=3,"LM",IF(E481=4,"FM"))))),IF(E481="OoS","OoS",IF(E481&lt;=2,"H",IF(E481=3,"M",IF(E481=4,"L")))))</f>
        <v>DM</v>
      </c>
      <c r="E481" s="58">
        <f>IF(OR(Processes!$C$77=TRUE,Processes!W$77=TRUE),IF(AND(G481=1,H481=1,NOT(ISTEXT(J481))),4,IF(AND(G481=1,H481=1,ISTEXT(J481)),3,IF(AND(OR(G481=1,H481=1),ISTEXT(J481)),2,1))),"OoS")</f>
        <v>1</v>
      </c>
      <c r="F481" s="57"/>
      <c r="G481" s="59"/>
      <c r="H481" s="59"/>
      <c r="I481" s="59"/>
      <c r="J481" s="59"/>
      <c r="K481" s="59"/>
      <c r="L481" s="59"/>
      <c r="M481" s="59"/>
      <c r="N481" s="59"/>
      <c r="O481" s="59"/>
      <c r="P481" s="371"/>
      <c r="Q481" s="59"/>
      <c r="R481" s="380"/>
    </row>
    <row r="482" spans="1:18" x14ac:dyDescent="0.25">
      <c r="A482" s="378"/>
      <c r="B482" s="378" t="str">
        <f>IF(ISTEXT(Processes!$B$27),Processes!$B$27,"")</f>
        <v>Process 25</v>
      </c>
      <c r="C482" s="54" t="str">
        <f>IF(ISTEXT('Organizational Unit Summary'!$B$40),'Organizational Unit Summary'!$B$40,"")</f>
        <v>P-1</v>
      </c>
      <c r="D482" s="51" t="str">
        <f>IF('Organizational Unit Summary'!$B$24="Benchmark or Sustainment",IF(E482="OoS","OoS",IF(E482=1,"DM",IF(E482=2,"PM",IF(E482=3,"LM",IF(E482=4,"FM"))))),IF(E482="OoS","OoS",IF(E482&lt;=2,"H",IF(E482=3,"M",IF(E482=4,"L")))))</f>
        <v>DM</v>
      </c>
      <c r="E482" s="58">
        <f>IF(OR(Processes!$C$78=TRUE,Processes!D$78=TRUE),IF(AND(G482=1,H482=1,NOT(ISTEXT(J482))),4,IF(AND(G482=1,H482=1,ISTEXT(J482)),3,IF(AND(OR(G482=1,H482=1),ISTEXT(J482)),2,1))),"OoS")</f>
        <v>1</v>
      </c>
      <c r="F482" s="57"/>
      <c r="G482" s="59"/>
      <c r="H482" s="59"/>
      <c r="I482" s="59"/>
      <c r="J482" s="59"/>
      <c r="K482" s="59"/>
      <c r="L482" s="59"/>
      <c r="M482" s="59"/>
      <c r="N482" s="59"/>
      <c r="O482" s="59"/>
      <c r="P482" s="369"/>
      <c r="Q482" s="59"/>
      <c r="R482" s="380"/>
    </row>
    <row r="483" spans="1:18" x14ac:dyDescent="0.25">
      <c r="A483" s="378"/>
      <c r="B483" s="378"/>
      <c r="C483" s="54" t="str">
        <f>IF(ISTEXT('Organizational Unit Summary'!$B$41),'Organizational Unit Summary'!$B$41,"")</f>
        <v>P-2</v>
      </c>
      <c r="D483" s="51" t="str">
        <f>IF('Organizational Unit Summary'!$B$24="Benchmark or Sustainment",IF(E483="OoS","OoS",IF(E483=1,"DM",IF(E483=2,"PM",IF(E483=3,"LM",IF(E483=4,"FM"))))),IF(E483="OoS","OoS",IF(E483&lt;=2,"H",IF(E483=3,"M",IF(E483=4,"L")))))</f>
        <v>DM</v>
      </c>
      <c r="E483" s="58">
        <f>IF(OR(Processes!$C$78=TRUE,Processes!E$78=TRUE),IF(AND(G483=1,H483=1,NOT(ISTEXT(J483))),4,IF(AND(G483=1,H483=1,ISTEXT(J483)),3,IF(AND(OR(G483=1,H483=1),ISTEXT(J483)),2,1))),"OoS")</f>
        <v>1</v>
      </c>
      <c r="F483" s="57"/>
      <c r="G483" s="59"/>
      <c r="H483" s="59"/>
      <c r="I483" s="59"/>
      <c r="J483" s="59"/>
      <c r="K483" s="59"/>
      <c r="L483" s="59"/>
      <c r="M483" s="59"/>
      <c r="N483" s="59"/>
      <c r="O483" s="59"/>
      <c r="P483" s="370"/>
      <c r="Q483" s="59"/>
      <c r="R483" s="380"/>
    </row>
    <row r="484" spans="1:18" x14ac:dyDescent="0.25">
      <c r="A484" s="378"/>
      <c r="B484" s="378"/>
      <c r="C484" s="54" t="str">
        <f>IF(ISTEXT('Organizational Unit Summary'!$B$42),'Organizational Unit Summary'!$B$42,"")</f>
        <v>P-3</v>
      </c>
      <c r="D484" s="51" t="str">
        <f>IF('Organizational Unit Summary'!$B$24="Benchmark or Sustainment",IF(E484="OoS","OoS",IF(E484=1,"DM",IF(E484=2,"PM",IF(E484=3,"LM",IF(E484=4,"FM"))))),IF(E484="OoS","OoS",IF(E484&lt;=2,"H",IF(E484=3,"M",IF(E484=4,"L")))))</f>
        <v>DM</v>
      </c>
      <c r="E484" s="58">
        <f>IF(OR(Processes!$C$78=TRUE,Processes!F$78=TRUE),IF(AND(G484=1,H484=1,NOT(ISTEXT(J484))),4,IF(AND(G484=1,H484=1,ISTEXT(J484)),3,IF(AND(OR(G484=1,H484=1),ISTEXT(J484)),2,1))),"OoS")</f>
        <v>1</v>
      </c>
      <c r="F484" s="57"/>
      <c r="G484" s="59"/>
      <c r="H484" s="59"/>
      <c r="I484" s="59"/>
      <c r="J484" s="59"/>
      <c r="K484" s="59"/>
      <c r="L484" s="59"/>
      <c r="M484" s="59"/>
      <c r="N484" s="59"/>
      <c r="O484" s="59"/>
      <c r="P484" s="370"/>
      <c r="Q484" s="59"/>
      <c r="R484" s="380"/>
    </row>
    <row r="485" spans="1:18" x14ac:dyDescent="0.25">
      <c r="A485" s="378"/>
      <c r="B485" s="378"/>
      <c r="C485" s="54" t="str">
        <f>IF(ISTEXT('Organizational Unit Summary'!$B$43),'Organizational Unit Summary'!$B$43,"")</f>
        <v>P-4</v>
      </c>
      <c r="D485" s="51" t="str">
        <f>IF('Organizational Unit Summary'!$B$24="Benchmark or Sustainment",IF(E485="OoS","OoS",IF(E485=1,"DM",IF(E485=2,"PM",IF(E485=3,"LM",IF(E485=4,"FM"))))),IF(E485="OoS","OoS",IF(E485&lt;=2,"H",IF(E485=3,"M",IF(E485=4,"L")))))</f>
        <v>DM</v>
      </c>
      <c r="E485" s="58">
        <f>IF(OR(Processes!$C$78=TRUE,Processes!G$78=TRUE),IF(AND(G485=1,H485=1,NOT(ISTEXT(J485))),4,IF(AND(G485=1,H485=1,ISTEXT(J485)),3,IF(AND(OR(G485=1,H485=1),ISTEXT(J485)),2,1))),"OoS")</f>
        <v>1</v>
      </c>
      <c r="F485" s="57"/>
      <c r="G485" s="59"/>
      <c r="H485" s="59"/>
      <c r="I485" s="59"/>
      <c r="J485" s="59"/>
      <c r="K485" s="59"/>
      <c r="L485" s="59"/>
      <c r="M485" s="59"/>
      <c r="N485" s="59"/>
      <c r="O485" s="59"/>
      <c r="P485" s="370"/>
      <c r="Q485" s="59"/>
      <c r="R485" s="380"/>
    </row>
    <row r="486" spans="1:18" x14ac:dyDescent="0.25">
      <c r="A486" s="378"/>
      <c r="B486" s="378"/>
      <c r="C486" s="54" t="str">
        <f>IF(ISTEXT('Organizational Unit Summary'!$B$44),'Organizational Unit Summary'!$B$44,"")</f>
        <v>P-5</v>
      </c>
      <c r="D486" s="51" t="str">
        <f>IF('Organizational Unit Summary'!$B$24="Benchmark or Sustainment",IF(E486="OoS","OoS",IF(E486=1,"DM",IF(E486=2,"PM",IF(E486=3,"LM",IF(E486=4,"FM"))))),IF(E486="OoS","OoS",IF(E486&lt;=2,"H",IF(E486=3,"M",IF(E486=4,"L")))))</f>
        <v>DM</v>
      </c>
      <c r="E486" s="58">
        <f>IF(OR(Processes!$C$78=TRUE,Processes!H$78=TRUE),IF(AND(G486=1,H486=1,NOT(ISTEXT(J486))),4,IF(AND(G486=1,H486=1,ISTEXT(J486)),3,IF(AND(OR(G486=1,H486=1),ISTEXT(J486)),2,1))),"OoS")</f>
        <v>1</v>
      </c>
      <c r="F486" s="57"/>
      <c r="G486" s="59"/>
      <c r="H486" s="59"/>
      <c r="I486" s="59"/>
      <c r="J486" s="59"/>
      <c r="K486" s="59"/>
      <c r="L486" s="59"/>
      <c r="M486" s="59"/>
      <c r="N486" s="59"/>
      <c r="O486" s="59"/>
      <c r="P486" s="370"/>
      <c r="Q486" s="59"/>
      <c r="R486" s="380"/>
    </row>
    <row r="487" spans="1:18" x14ac:dyDescent="0.25">
      <c r="A487" s="378"/>
      <c r="B487" s="378"/>
      <c r="C487" s="54" t="str">
        <f>IF(ISTEXT('Organizational Unit Summary'!$B$45),'Organizational Unit Summary'!$B$45,"")</f>
        <v>P-6</v>
      </c>
      <c r="D487" s="51" t="str">
        <f>IF('Organizational Unit Summary'!$B$24="Benchmark or Sustainment",IF(E487="OoS","OoS",IF(E487=1,"DM",IF(E487=2,"PM",IF(E487=3,"LM",IF(E487=4,"FM"))))),IF(E487="OoS","OoS",IF(E487&lt;=2,"H",IF(E487=3,"M",IF(E487=4,"L")))))</f>
        <v>DM</v>
      </c>
      <c r="E487" s="58">
        <f>IF(OR(Processes!$C$78=TRUE,Processes!I$78=TRUE),IF(AND(G487=1,H487=1,NOT(ISTEXT(J487))),4,IF(AND(G487=1,H487=1,ISTEXT(J487)),3,IF(AND(OR(G487=1,H487=1),ISTEXT(J487)),2,1))),"OoS")</f>
        <v>1</v>
      </c>
      <c r="F487" s="57"/>
      <c r="G487" s="59"/>
      <c r="H487" s="59"/>
      <c r="I487" s="59"/>
      <c r="J487" s="59"/>
      <c r="K487" s="59"/>
      <c r="L487" s="59"/>
      <c r="M487" s="59"/>
      <c r="N487" s="59"/>
      <c r="O487" s="59"/>
      <c r="P487" s="370"/>
      <c r="Q487" s="59"/>
      <c r="R487" s="380"/>
    </row>
    <row r="488" spans="1:18" x14ac:dyDescent="0.25">
      <c r="A488" s="378"/>
      <c r="B488" s="378"/>
      <c r="C488" s="54" t="str">
        <f>IF(ISTEXT('Organizational Unit Summary'!$B$46),'Organizational Unit Summary'!$B$46,"")</f>
        <v>P-7</v>
      </c>
      <c r="D488" s="51" t="str">
        <f>IF('Organizational Unit Summary'!$B$24="Benchmark or Sustainment",IF(E488="OoS","OoS",IF(E488=1,"DM",IF(E488=2,"PM",IF(E488=3,"LM",IF(E488=4,"FM"))))),IF(E488="OoS","OoS",IF(E488&lt;=2,"H",IF(E488=3,"M",IF(E488=4,"L")))))</f>
        <v>DM</v>
      </c>
      <c r="E488" s="58">
        <f>IF(OR(Processes!$C$78=TRUE,Processes!J$78=TRUE),IF(AND(G488=1,H488=1,NOT(ISTEXT(J488))),4,IF(AND(G488=1,H488=1,ISTEXT(J488)),3,IF(AND(OR(G488=1,H488=1),ISTEXT(J488)),2,1))),"OoS")</f>
        <v>1</v>
      </c>
      <c r="F488" s="57"/>
      <c r="G488" s="59"/>
      <c r="H488" s="59"/>
      <c r="I488" s="59"/>
      <c r="J488" s="59"/>
      <c r="K488" s="59"/>
      <c r="L488" s="59"/>
      <c r="M488" s="59"/>
      <c r="N488" s="59"/>
      <c r="O488" s="59"/>
      <c r="P488" s="370"/>
      <c r="Q488" s="59"/>
      <c r="R488" s="380"/>
    </row>
    <row r="489" spans="1:18" x14ac:dyDescent="0.25">
      <c r="A489" s="378"/>
      <c r="B489" s="378"/>
      <c r="C489" s="54" t="str">
        <f>IF(ISTEXT('Organizational Unit Summary'!$B$47),'Organizational Unit Summary'!$B$47,"")</f>
        <v>P-8</v>
      </c>
      <c r="D489" s="51" t="str">
        <f>IF('Organizational Unit Summary'!$B$24="Benchmark or Sustainment",IF(E489="OoS","OoS",IF(E489=1,"DM",IF(E489=2,"PM",IF(E489=3,"LM",IF(E489=4,"FM"))))),IF(E489="OoS","OoS",IF(E489&lt;=2,"H",IF(E489=3,"M",IF(E489=4,"L")))))</f>
        <v>DM</v>
      </c>
      <c r="E489" s="58">
        <f>IF(OR(Processes!$C$78=TRUE,Processes!K$78=TRUE),IF(AND(G489=1,H489=1,NOT(ISTEXT(J489))),4,IF(AND(G489=1,H489=1,ISTEXT(J489)),3,IF(AND(OR(G489=1,H489=1),ISTEXT(J489)),2,1))),"OoS")</f>
        <v>1</v>
      </c>
      <c r="F489" s="57"/>
      <c r="G489" s="59"/>
      <c r="H489" s="59"/>
      <c r="I489" s="59"/>
      <c r="J489" s="59"/>
      <c r="K489" s="59"/>
      <c r="L489" s="59"/>
      <c r="M489" s="59"/>
      <c r="N489" s="59"/>
      <c r="O489" s="59"/>
      <c r="P489" s="370"/>
      <c r="Q489" s="59"/>
      <c r="R489" s="380"/>
    </row>
    <row r="490" spans="1:18" x14ac:dyDescent="0.25">
      <c r="A490" s="378"/>
      <c r="B490" s="378"/>
      <c r="C490" s="54" t="str">
        <f>IF(ISTEXT('Organizational Unit Summary'!$B$48),'Organizational Unit Summary'!$B$48,"")</f>
        <v>P-9</v>
      </c>
      <c r="D490" s="51" t="str">
        <f>IF('Organizational Unit Summary'!$B$24="Benchmark or Sustainment",IF(E490="OoS","OoS",IF(E490=1,"DM",IF(E490=2,"PM",IF(E490=3,"LM",IF(E490=4,"FM"))))),IF(E490="OoS","OoS",IF(E490&lt;=2,"H",IF(E490=3,"M",IF(E490=4,"L")))))</f>
        <v>DM</v>
      </c>
      <c r="E490" s="58">
        <f>IF(OR(Processes!$C$78=TRUE,Processes!L$78=TRUE),IF(AND(G490=1,H490=1,NOT(ISTEXT(J490))),4,IF(AND(G490=1,H490=1,ISTEXT(J490)),3,IF(AND(OR(G490=1,H490=1),ISTEXT(J490)),2,1))),"OoS")</f>
        <v>1</v>
      </c>
      <c r="F490" s="57"/>
      <c r="G490" s="59"/>
      <c r="H490" s="59"/>
      <c r="I490" s="59"/>
      <c r="J490" s="59"/>
      <c r="K490" s="59"/>
      <c r="L490" s="59"/>
      <c r="M490" s="59"/>
      <c r="N490" s="59"/>
      <c r="O490" s="59"/>
      <c r="P490" s="370"/>
      <c r="Q490" s="59"/>
      <c r="R490" s="380"/>
    </row>
    <row r="491" spans="1:18" x14ac:dyDescent="0.25">
      <c r="A491" s="378"/>
      <c r="B491" s="378"/>
      <c r="C491" s="54" t="str">
        <f>IF(ISTEXT('Organizational Unit Summary'!$B$49),'Organizational Unit Summary'!$B$49,"")</f>
        <v>P-10</v>
      </c>
      <c r="D491" s="51" t="str">
        <f>IF('Organizational Unit Summary'!$B$24="Benchmark or Sustainment",IF(E491="OoS","OoS",IF(E491=1,"DM",IF(E491=2,"PM",IF(E491=3,"LM",IF(E491=4,"FM"))))),IF(E491="OoS","OoS",IF(E491&lt;=2,"H",IF(E491=3,"M",IF(E491=4,"L")))))</f>
        <v>DM</v>
      </c>
      <c r="E491" s="58">
        <f>IF(OR(Processes!$C$78=TRUE,Processes!M$78=TRUE),IF(AND(G491=1,H491=1,NOT(ISTEXT(J491))),4,IF(AND(G491=1,H491=1,ISTEXT(J491)),3,IF(AND(OR(G491=1,H491=1),ISTEXT(J491)),2,1))),"OoS")</f>
        <v>1</v>
      </c>
      <c r="F491" s="57"/>
      <c r="G491" s="59"/>
      <c r="H491" s="59"/>
      <c r="I491" s="59"/>
      <c r="J491" s="59"/>
      <c r="K491" s="59"/>
      <c r="L491" s="59"/>
      <c r="M491" s="59"/>
      <c r="N491" s="59"/>
      <c r="O491" s="59"/>
      <c r="P491" s="370"/>
      <c r="Q491" s="59"/>
      <c r="R491" s="380"/>
    </row>
    <row r="492" spans="1:18" x14ac:dyDescent="0.25">
      <c r="A492" s="378"/>
      <c r="B492" s="378"/>
      <c r="C492" s="54" t="str">
        <f>IF(ISTEXT('Organizational Unit Summary'!$B$50),'Organizational Unit Summary'!$B$50,"")</f>
        <v>P-11</v>
      </c>
      <c r="D492" s="51" t="str">
        <f>IF('Organizational Unit Summary'!$B$24="Benchmark or Sustainment",IF(E492="OoS","OoS",IF(E492=1,"DM",IF(E492=2,"PM",IF(E492=3,"LM",IF(E492=4,"FM"))))),IF(E492="OoS","OoS",IF(E492&lt;=2,"H",IF(E492=3,"M",IF(E492=4,"L")))))</f>
        <v>DM</v>
      </c>
      <c r="E492" s="58">
        <f>IF(OR(Processes!$C$78=TRUE,Processes!N$78=TRUE),IF(AND(G492=1,H492=1,NOT(ISTEXT(J492))),4,IF(AND(G492=1,H492=1,ISTEXT(J492)),3,IF(AND(OR(G492=1,H492=1),ISTEXT(J492)),2,1))),"OoS")</f>
        <v>1</v>
      </c>
      <c r="F492" s="57"/>
      <c r="G492" s="59"/>
      <c r="H492" s="59"/>
      <c r="I492" s="59"/>
      <c r="J492" s="59"/>
      <c r="K492" s="59"/>
      <c r="L492" s="59"/>
      <c r="M492" s="59"/>
      <c r="N492" s="59"/>
      <c r="O492" s="59"/>
      <c r="P492" s="370"/>
      <c r="Q492" s="59"/>
      <c r="R492" s="380"/>
    </row>
    <row r="493" spans="1:18" x14ac:dyDescent="0.25">
      <c r="A493" s="378"/>
      <c r="B493" s="378"/>
      <c r="C493" s="54" t="str">
        <f>IF(ISTEXT('Organizational Unit Summary'!$B$51),'Organizational Unit Summary'!$B$51,"")</f>
        <v>P-12</v>
      </c>
      <c r="D493" s="51" t="str">
        <f>IF('Organizational Unit Summary'!$B$24="Benchmark or Sustainment",IF(E493="OoS","OoS",IF(E493=1,"DM",IF(E493=2,"PM",IF(E493=3,"LM",IF(E493=4,"FM"))))),IF(E493="OoS","OoS",IF(E493&lt;=2,"H",IF(E493=3,"M",IF(E493=4,"L")))))</f>
        <v>DM</v>
      </c>
      <c r="E493" s="58">
        <f>IF(OR(Processes!$C$78=TRUE,Processes!O$78=TRUE),IF(AND(G493=1,H493=1,NOT(ISTEXT(J493))),4,IF(AND(G493=1,H493=1,ISTEXT(J493)),3,IF(AND(OR(G493=1,H493=1),ISTEXT(J493)),2,1))),"OoS")</f>
        <v>1</v>
      </c>
      <c r="F493" s="57"/>
      <c r="G493" s="59"/>
      <c r="H493" s="59"/>
      <c r="I493" s="59"/>
      <c r="J493" s="59"/>
      <c r="K493" s="59"/>
      <c r="L493" s="59"/>
      <c r="M493" s="59"/>
      <c r="N493" s="59"/>
      <c r="O493" s="59"/>
      <c r="P493" s="370"/>
      <c r="Q493" s="59"/>
      <c r="R493" s="380"/>
    </row>
    <row r="494" spans="1:18" x14ac:dyDescent="0.25">
      <c r="A494" s="378"/>
      <c r="B494" s="378"/>
      <c r="C494" s="54" t="str">
        <f>IF(ISTEXT('Organizational Unit Summary'!$B$52),'Organizational Unit Summary'!$B$52,"")</f>
        <v>P-13</v>
      </c>
      <c r="D494" s="51" t="str">
        <f>IF('Organizational Unit Summary'!$B$24="Benchmark or Sustainment",IF(E494="OoS","OoS",IF(E494=1,"DM",IF(E494=2,"PM",IF(E494=3,"LM",IF(E494=4,"FM"))))),IF(E494="OoS","OoS",IF(E494&lt;=2,"H",IF(E494=3,"M",IF(E494=4,"L")))))</f>
        <v>DM</v>
      </c>
      <c r="E494" s="58">
        <f>IF(OR(Processes!$C$78=TRUE,Processes!P$78=TRUE),IF(AND(G494=1,H494=1,NOT(ISTEXT(J494))),4,IF(AND(G494=1,H494=1,ISTEXT(J494)),3,IF(AND(OR(G494=1,H494=1),ISTEXT(J494)),2,1))),"OoS")</f>
        <v>1</v>
      </c>
      <c r="F494" s="57"/>
      <c r="G494" s="59"/>
      <c r="H494" s="59"/>
      <c r="I494" s="59"/>
      <c r="J494" s="59"/>
      <c r="K494" s="59"/>
      <c r="L494" s="59"/>
      <c r="M494" s="59"/>
      <c r="N494" s="59"/>
      <c r="O494" s="59"/>
      <c r="P494" s="370"/>
      <c r="Q494" s="59"/>
      <c r="R494" s="380"/>
    </row>
    <row r="495" spans="1:18" x14ac:dyDescent="0.25">
      <c r="A495" s="378"/>
      <c r="B495" s="378"/>
      <c r="C495" s="54" t="str">
        <f>IF(ISTEXT('Organizational Unit Summary'!$B$53),'Organizational Unit Summary'!$B$53,"")</f>
        <v>P-14</v>
      </c>
      <c r="D495" s="51" t="str">
        <f>IF('Organizational Unit Summary'!$B$24="Benchmark or Sustainment",IF(E495="OoS","OoS",IF(E495=1,"DM",IF(E495=2,"PM",IF(E495=3,"LM",IF(E495=4,"FM"))))),IF(E495="OoS","OoS",IF(E495&lt;=2,"H",IF(E495=3,"M",IF(E495=4,"L")))))</f>
        <v>DM</v>
      </c>
      <c r="E495" s="58">
        <f>IF(OR(Processes!$C$78=TRUE,Processes!Q$78=TRUE),IF(AND(G495=1,H495=1,NOT(ISTEXT(J495))),4,IF(AND(G495=1,H495=1,ISTEXT(J495)),3,IF(AND(OR(G495=1,H495=1),ISTEXT(J495)),2,1))),"OoS")</f>
        <v>1</v>
      </c>
      <c r="F495" s="57"/>
      <c r="G495" s="59"/>
      <c r="H495" s="59"/>
      <c r="I495" s="59"/>
      <c r="J495" s="59"/>
      <c r="K495" s="59"/>
      <c r="L495" s="59"/>
      <c r="M495" s="59"/>
      <c r="N495" s="59"/>
      <c r="O495" s="59"/>
      <c r="P495" s="370"/>
      <c r="Q495" s="59"/>
      <c r="R495" s="380"/>
    </row>
    <row r="496" spans="1:18" x14ac:dyDescent="0.25">
      <c r="A496" s="378"/>
      <c r="B496" s="378"/>
      <c r="C496" s="54" t="str">
        <f>IF(ISTEXT('Organizational Unit Summary'!$B$54),'Organizational Unit Summary'!$B$54,"")</f>
        <v>P-15</v>
      </c>
      <c r="D496" s="51" t="str">
        <f>IF('Organizational Unit Summary'!$B$24="Benchmark or Sustainment",IF(E496="OoS","OoS",IF(E496=1,"DM",IF(E496=2,"PM",IF(E496=3,"LM",IF(E496=4,"FM"))))),IF(E496="OoS","OoS",IF(E496&lt;=2,"H",IF(E496=3,"M",IF(E496=4,"L")))))</f>
        <v>DM</v>
      </c>
      <c r="E496" s="58">
        <f>IF(OR(Processes!$C$78=TRUE,Processes!R$78=TRUE),IF(AND(G496=1,H496=1,NOT(ISTEXT(J496))),4,IF(AND(G496=1,H496=1,ISTEXT(J496)),3,IF(AND(OR(G496=1,H496=1),ISTEXT(J496)),2,1))),"OoS")</f>
        <v>1</v>
      </c>
      <c r="F496" s="57"/>
      <c r="G496" s="59"/>
      <c r="H496" s="59"/>
      <c r="I496" s="59"/>
      <c r="J496" s="59"/>
      <c r="K496" s="59"/>
      <c r="L496" s="59"/>
      <c r="M496" s="59"/>
      <c r="N496" s="59"/>
      <c r="O496" s="59"/>
      <c r="P496" s="370"/>
      <c r="Q496" s="59"/>
      <c r="R496" s="380"/>
    </row>
    <row r="497" spans="1:18" x14ac:dyDescent="0.25">
      <c r="A497" s="378"/>
      <c r="B497" s="378"/>
      <c r="C497" s="54" t="str">
        <f>IF(ISTEXT('Organizational Unit Summary'!$B$55),'Organizational Unit Summary'!$B$55,"")</f>
        <v>P-16</v>
      </c>
      <c r="D497" s="51" t="str">
        <f>IF('Organizational Unit Summary'!$B$24="Benchmark or Sustainment",IF(E497="OoS","OoS",IF(E497=1,"DM",IF(E497=2,"PM",IF(E497=3,"LM",IF(E497=4,"FM"))))),IF(E497="OoS","OoS",IF(E497&lt;=2,"H",IF(E497=3,"M",IF(E497=4,"L")))))</f>
        <v>DM</v>
      </c>
      <c r="E497" s="58">
        <f>IF(OR(Processes!$C$78=TRUE,Processes!S$78=TRUE),IF(AND(G497=1,H497=1,NOT(ISTEXT(J497))),4,IF(AND(G497=1,H497=1,ISTEXT(J497)),3,IF(AND(OR(G497=1,H497=1),ISTEXT(J497)),2,1))),"OoS")</f>
        <v>1</v>
      </c>
      <c r="F497" s="57"/>
      <c r="G497" s="59"/>
      <c r="H497" s="59"/>
      <c r="I497" s="59"/>
      <c r="J497" s="59"/>
      <c r="K497" s="59"/>
      <c r="L497" s="59"/>
      <c r="M497" s="59"/>
      <c r="N497" s="59"/>
      <c r="O497" s="59"/>
      <c r="P497" s="370"/>
      <c r="Q497" s="59"/>
      <c r="R497" s="380"/>
    </row>
    <row r="498" spans="1:18" x14ac:dyDescent="0.25">
      <c r="A498" s="378"/>
      <c r="B498" s="378"/>
      <c r="C498" s="54" t="str">
        <f>IF(ISTEXT('Organizational Unit Summary'!$B$56),'Organizational Unit Summary'!$B$56,"")</f>
        <v>P-17</v>
      </c>
      <c r="D498" s="51" t="str">
        <f>IF('Organizational Unit Summary'!$B$24="Benchmark or Sustainment",IF(E498="OoS","OoS",IF(E498=1,"DM",IF(E498=2,"PM",IF(E498=3,"LM",IF(E498=4,"FM"))))),IF(E498="OoS","OoS",IF(E498&lt;=2,"H",IF(E498=3,"M",IF(E498=4,"L")))))</f>
        <v>DM</v>
      </c>
      <c r="E498" s="58">
        <f>IF(OR(Processes!$C$78=TRUE,Processes!T$78=TRUE),IF(AND(G498=1,H498=1,NOT(ISTEXT(J498))),4,IF(AND(G498=1,H498=1,ISTEXT(J498)),3,IF(AND(OR(G498=1,H498=1),ISTEXT(J498)),2,1))),"OoS")</f>
        <v>1</v>
      </c>
      <c r="F498" s="57"/>
      <c r="G498" s="59"/>
      <c r="H498" s="59"/>
      <c r="I498" s="59"/>
      <c r="J498" s="59"/>
      <c r="K498" s="59"/>
      <c r="L498" s="59"/>
      <c r="M498" s="59"/>
      <c r="N498" s="59"/>
      <c r="O498" s="59"/>
      <c r="P498" s="370"/>
      <c r="Q498" s="59"/>
      <c r="R498" s="380"/>
    </row>
    <row r="499" spans="1:18" x14ac:dyDescent="0.25">
      <c r="A499" s="378"/>
      <c r="B499" s="378"/>
      <c r="C499" s="54" t="str">
        <f>IF(ISTEXT('Organizational Unit Summary'!$B$57),'Organizational Unit Summary'!$B$57,"")</f>
        <v>P-18</v>
      </c>
      <c r="D499" s="51" t="str">
        <f>IF('Organizational Unit Summary'!$B$24="Benchmark or Sustainment",IF(E499="OoS","OoS",IF(E499=1,"DM",IF(E499=2,"PM",IF(E499=3,"LM",IF(E499=4,"FM"))))),IF(E499="OoS","OoS",IF(E499&lt;=2,"H",IF(E499=3,"M",IF(E499=4,"L")))))</f>
        <v>DM</v>
      </c>
      <c r="E499" s="58">
        <f>IF(OR(Processes!$C$78=TRUE,Processes!U$78=TRUE),IF(AND(G499=1,H499=1,NOT(ISTEXT(J499))),4,IF(AND(G499=1,H499=1,ISTEXT(J499)),3,IF(AND(OR(G499=1,H499=1),ISTEXT(J499)),2,1))),"OoS")</f>
        <v>1</v>
      </c>
      <c r="F499" s="57"/>
      <c r="G499" s="59"/>
      <c r="H499" s="59"/>
      <c r="I499" s="59"/>
      <c r="J499" s="59"/>
      <c r="K499" s="59"/>
      <c r="L499" s="59"/>
      <c r="M499" s="59"/>
      <c r="N499" s="59"/>
      <c r="O499" s="59"/>
      <c r="P499" s="370"/>
      <c r="Q499" s="59"/>
      <c r="R499" s="380"/>
    </row>
    <row r="500" spans="1:18" x14ac:dyDescent="0.25">
      <c r="A500" s="378"/>
      <c r="B500" s="378"/>
      <c r="C500" s="54" t="str">
        <f>IF(ISTEXT('Organizational Unit Summary'!$B$58),'Organizational Unit Summary'!$B$58,"")</f>
        <v>P-19</v>
      </c>
      <c r="D500" s="51" t="str">
        <f>IF('Organizational Unit Summary'!$B$24="Benchmark or Sustainment",IF(E500="OoS","OoS",IF(E500=1,"DM",IF(E500=2,"PM",IF(E500=3,"LM",IF(E500=4,"FM"))))),IF(E500="OoS","OoS",IF(E500&lt;=2,"H",IF(E500=3,"M",IF(E500=4,"L")))))</f>
        <v>DM</v>
      </c>
      <c r="E500" s="58">
        <f>IF(OR(Processes!$C$78=TRUE,Processes!V$78=TRUE),IF(AND(G500=1,H500=1,NOT(ISTEXT(J500))),4,IF(AND(G500=1,H500=1,ISTEXT(J500)),3,IF(AND(OR(G500=1,H500=1),ISTEXT(J500)),2,1))),"OoS")</f>
        <v>1</v>
      </c>
      <c r="F500" s="57"/>
      <c r="G500" s="59"/>
      <c r="H500" s="59"/>
      <c r="I500" s="59"/>
      <c r="J500" s="59"/>
      <c r="K500" s="59"/>
      <c r="L500" s="59"/>
      <c r="M500" s="59"/>
      <c r="N500" s="59"/>
      <c r="O500" s="59"/>
      <c r="P500" s="370"/>
      <c r="Q500" s="59"/>
      <c r="R500" s="380"/>
    </row>
    <row r="501" spans="1:18" ht="13.5" thickBot="1" x14ac:dyDescent="0.3">
      <c r="A501" s="378"/>
      <c r="B501" s="378"/>
      <c r="C501" s="54" t="str">
        <f>IF(ISTEXT('Organizational Unit Summary'!$B$59),'Organizational Unit Summary'!$B$59,"")</f>
        <v>P-20</v>
      </c>
      <c r="D501" s="51" t="str">
        <f>IF('Organizational Unit Summary'!$B$24="Benchmark or Sustainment",IF(E501="OoS","OoS",IF(E501=1,"DM",IF(E501=2,"PM",IF(E501=3,"LM",IF(E501=4,"FM"))))),IF(E501="OoS","OoS",IF(E501&lt;=2,"H",IF(E501=3,"M",IF(E501=4,"L")))))</f>
        <v>DM</v>
      </c>
      <c r="E501" s="58">
        <f>IF(OR(Processes!$C$78=TRUE,Processes!W$78=TRUE),IF(AND(G501=1,H501=1,NOT(ISTEXT(J501))),4,IF(AND(G501=1,H501=1,ISTEXT(J501)),3,IF(AND(OR(G501=1,H501=1),ISTEXT(J501)),2,1))),"OoS")</f>
        <v>1</v>
      </c>
      <c r="F501" s="57"/>
      <c r="G501" s="59"/>
      <c r="H501" s="59"/>
      <c r="I501" s="59"/>
      <c r="J501" s="59"/>
      <c r="K501" s="59"/>
      <c r="L501" s="59"/>
      <c r="M501" s="59"/>
      <c r="N501" s="59"/>
      <c r="O501" s="59"/>
      <c r="P501" s="371"/>
      <c r="Q501" s="59"/>
      <c r="R501" s="381"/>
    </row>
    <row r="502" spans="1:18" ht="12.75" customHeight="1" x14ac:dyDescent="0.25">
      <c r="A502" s="351" t="s">
        <v>300</v>
      </c>
      <c r="B502" s="378" t="str">
        <f>IF(ISTEXT(Processes!$B$3),Processes!$B$3,"")</f>
        <v>Process 1</v>
      </c>
      <c r="C502" s="54" t="str">
        <f>IF(ISTEXT('Organizational Unit Summary'!$B$40),'Organizational Unit Summary'!$B$40,"")</f>
        <v>P-1</v>
      </c>
      <c r="D502" s="51" t="str">
        <f>IF('Organizational Unit Summary'!$B$24="Benchmark or Sustainment",IF(E502="OoS","OoS",IF(E502=1,"DM",IF(E502=2,"PM",IF(E502=3,"LM",IF(E502=4,"FM"))))),IF(E502="OoS","OoS",IF(E502&lt;=2,"H",IF(E502=3,"M",IF(E502=4,"L")))))</f>
        <v>DM</v>
      </c>
      <c r="E502" s="58">
        <f>IF(OR(Processes!$C$54=TRUE,Processes!D$54=TRUE),IF(AND(G502=1,H502=1,NOT(ISTEXT(J502))),4,IF(AND(G502=1,H502=1,ISTEXT(J502)),3,IF(AND(OR(G502=1,H502=1),ISTEXT(J502)),2,1))),"OoS")</f>
        <v>1</v>
      </c>
      <c r="F502" s="57"/>
      <c r="G502" s="59"/>
      <c r="H502" s="59"/>
      <c r="I502" s="59"/>
      <c r="J502" s="59"/>
      <c r="K502" s="59"/>
      <c r="L502" s="59"/>
      <c r="M502" s="59"/>
      <c r="N502" s="59"/>
      <c r="O502" s="59"/>
      <c r="P502" s="369"/>
      <c r="Q502" s="59"/>
      <c r="R502" s="375"/>
    </row>
    <row r="503" spans="1:18" x14ac:dyDescent="0.25">
      <c r="A503" s="352"/>
      <c r="B503" s="378"/>
      <c r="C503" s="54" t="str">
        <f>IF(ISTEXT('Organizational Unit Summary'!$B$41),'Organizational Unit Summary'!$B$41,"")</f>
        <v>P-2</v>
      </c>
      <c r="D503" s="51" t="str">
        <f>IF('Organizational Unit Summary'!$B$24="Benchmark or Sustainment",IF(E503="OoS","OoS",IF(E503=1,"DM",IF(E503=2,"PM",IF(E503=3,"LM",IF(E503=4,"FM"))))),IF(E503="OoS","OoS",IF(E503&lt;=2,"H",IF(E503=3,"M",IF(E503=4,"L")))))</f>
        <v>DM</v>
      </c>
      <c r="E503" s="58">
        <f>IF(OR(Processes!$C$54=TRUE,Processes!E$54=TRUE),IF(AND(G503=1,H503=1,NOT(ISTEXT(J503))),4,IF(AND(G503=1,H503=1,ISTEXT(J503)),3,IF(AND(OR(G503=1,H503=1),ISTEXT(J503)),2,1))),"OoS")</f>
        <v>1</v>
      </c>
      <c r="F503" s="57"/>
      <c r="G503" s="59"/>
      <c r="H503" s="59"/>
      <c r="I503" s="59"/>
      <c r="J503" s="59"/>
      <c r="K503" s="59"/>
      <c r="L503" s="59"/>
      <c r="M503" s="59"/>
      <c r="N503" s="59"/>
      <c r="O503" s="59"/>
      <c r="P503" s="370"/>
      <c r="Q503" s="59"/>
      <c r="R503" s="376"/>
    </row>
    <row r="504" spans="1:18" x14ac:dyDescent="0.25">
      <c r="A504" s="352"/>
      <c r="B504" s="378"/>
      <c r="C504" s="54" t="str">
        <f>IF(ISTEXT('Organizational Unit Summary'!$B$42),'Organizational Unit Summary'!$B$42,"")</f>
        <v>P-3</v>
      </c>
      <c r="D504" s="51" t="str">
        <f>IF('Organizational Unit Summary'!$B$24="Benchmark or Sustainment",IF(E504="OoS","OoS",IF(E504=1,"DM",IF(E504=2,"PM",IF(E504=3,"LM",IF(E504=4,"FM"))))),IF(E504="OoS","OoS",IF(E504&lt;=2,"H",IF(E504=3,"M",IF(E504=4,"L")))))</f>
        <v>DM</v>
      </c>
      <c r="E504" s="58">
        <f>IF(OR(Processes!$C$54=TRUE,Processes!F$54=TRUE),IF(AND(G504=1,H504=1,NOT(ISTEXT(J504))),4,IF(AND(G504=1,H504=1,ISTEXT(J504)),3,IF(AND(OR(G504=1,H504=1),ISTEXT(J504)),2,1))),"OoS")</f>
        <v>1</v>
      </c>
      <c r="F504" s="57"/>
      <c r="G504" s="59"/>
      <c r="H504" s="59"/>
      <c r="I504" s="59"/>
      <c r="J504" s="59"/>
      <c r="K504" s="59"/>
      <c r="L504" s="59"/>
      <c r="M504" s="59"/>
      <c r="N504" s="59"/>
      <c r="O504" s="59"/>
      <c r="P504" s="370"/>
      <c r="Q504" s="59"/>
      <c r="R504" s="376"/>
    </row>
    <row r="505" spans="1:18" x14ac:dyDescent="0.25">
      <c r="A505" s="352"/>
      <c r="B505" s="378"/>
      <c r="C505" s="54" t="str">
        <f>IF(ISTEXT('Organizational Unit Summary'!$B$43),'Organizational Unit Summary'!$B$43,"")</f>
        <v>P-4</v>
      </c>
      <c r="D505" s="51" t="str">
        <f>IF('Organizational Unit Summary'!$B$24="Benchmark or Sustainment",IF(E505="OoS","OoS",IF(E505=1,"DM",IF(E505=2,"PM",IF(E505=3,"LM",IF(E505=4,"FM"))))),IF(E505="OoS","OoS",IF(E505&lt;=2,"H",IF(E505=3,"M",IF(E505=4,"L")))))</f>
        <v>DM</v>
      </c>
      <c r="E505" s="58">
        <f>IF(OR(Processes!$C$54=TRUE,Processes!G$54=TRUE),IF(AND(G505=1,H505=1,NOT(ISTEXT(J505))),4,IF(AND(G505=1,H505=1,ISTEXT(J505)),3,IF(AND(OR(G505=1,H505=1),ISTEXT(J505)),2,1))),"OoS")</f>
        <v>1</v>
      </c>
      <c r="F505" s="57"/>
      <c r="G505" s="59"/>
      <c r="H505" s="59"/>
      <c r="I505" s="59"/>
      <c r="J505" s="59"/>
      <c r="K505" s="59"/>
      <c r="L505" s="59"/>
      <c r="M505" s="59"/>
      <c r="N505" s="59"/>
      <c r="O505" s="59"/>
      <c r="P505" s="370"/>
      <c r="Q505" s="59"/>
      <c r="R505" s="376"/>
    </row>
    <row r="506" spans="1:18" x14ac:dyDescent="0.25">
      <c r="A506" s="352"/>
      <c r="B506" s="378"/>
      <c r="C506" s="54" t="str">
        <f>IF(ISTEXT('Organizational Unit Summary'!$B$44),'Organizational Unit Summary'!$B$44,"")</f>
        <v>P-5</v>
      </c>
      <c r="D506" s="51" t="str">
        <f>IF('Organizational Unit Summary'!$B$24="Benchmark or Sustainment",IF(E506="OoS","OoS",IF(E506=1,"DM",IF(E506=2,"PM",IF(E506=3,"LM",IF(E506=4,"FM"))))),IF(E506="OoS","OoS",IF(E506&lt;=2,"H",IF(E506=3,"M",IF(E506=4,"L")))))</f>
        <v>DM</v>
      </c>
      <c r="E506" s="58">
        <f>IF(OR(Processes!$C$54=TRUE,Processes!H$54=TRUE),IF(AND(G506=1,H506=1,NOT(ISTEXT(J506))),4,IF(AND(G506=1,H506=1,ISTEXT(J506)),3,IF(AND(OR(G506=1,H506=1),ISTEXT(J506)),2,1))),"OoS")</f>
        <v>1</v>
      </c>
      <c r="F506" s="57"/>
      <c r="G506" s="59"/>
      <c r="H506" s="59"/>
      <c r="I506" s="59"/>
      <c r="J506" s="59"/>
      <c r="K506" s="59"/>
      <c r="L506" s="59"/>
      <c r="M506" s="59"/>
      <c r="N506" s="59"/>
      <c r="O506" s="59"/>
      <c r="P506" s="370"/>
      <c r="Q506" s="59"/>
      <c r="R506" s="376"/>
    </row>
    <row r="507" spans="1:18" x14ac:dyDescent="0.25">
      <c r="A507" s="352"/>
      <c r="B507" s="378"/>
      <c r="C507" s="54" t="str">
        <f>IF(ISTEXT('Organizational Unit Summary'!$B$45),'Organizational Unit Summary'!$B$45,"")</f>
        <v>P-6</v>
      </c>
      <c r="D507" s="51" t="str">
        <f>IF('Organizational Unit Summary'!$B$24="Benchmark or Sustainment",IF(E507="OoS","OoS",IF(E507=1,"DM",IF(E507=2,"PM",IF(E507=3,"LM",IF(E507=4,"FM"))))),IF(E507="OoS","OoS",IF(E507&lt;=2,"H",IF(E507=3,"M",IF(E507=4,"L")))))</f>
        <v>DM</v>
      </c>
      <c r="E507" s="58">
        <f>IF(OR(Processes!$C$54=TRUE,Processes!I$54=TRUE),IF(AND(G507=1,H507=1,NOT(ISTEXT(J507))),4,IF(AND(G507=1,H507=1,ISTEXT(J507)),3,IF(AND(OR(G507=1,H507=1),ISTEXT(J507)),2,1))),"OoS")</f>
        <v>1</v>
      </c>
      <c r="F507" s="57"/>
      <c r="G507" s="59"/>
      <c r="H507" s="59"/>
      <c r="I507" s="59"/>
      <c r="J507" s="59"/>
      <c r="K507" s="59"/>
      <c r="L507" s="59"/>
      <c r="M507" s="59"/>
      <c r="N507" s="59"/>
      <c r="O507" s="59"/>
      <c r="P507" s="370"/>
      <c r="Q507" s="59"/>
      <c r="R507" s="376"/>
    </row>
    <row r="508" spans="1:18" x14ac:dyDescent="0.25">
      <c r="A508" s="352"/>
      <c r="B508" s="378"/>
      <c r="C508" s="54" t="str">
        <f>IF(ISTEXT('Organizational Unit Summary'!$B$46),'Organizational Unit Summary'!$B$46,"")</f>
        <v>P-7</v>
      </c>
      <c r="D508" s="51" t="str">
        <f>IF('Organizational Unit Summary'!$B$24="Benchmark or Sustainment",IF(E508="OoS","OoS",IF(E508=1,"DM",IF(E508=2,"PM",IF(E508=3,"LM",IF(E508=4,"FM"))))),IF(E508="OoS","OoS",IF(E508&lt;=2,"H",IF(E508=3,"M",IF(E508=4,"L")))))</f>
        <v>DM</v>
      </c>
      <c r="E508" s="58">
        <f>IF(OR(Processes!$C$54=TRUE,Processes!J$54=TRUE),IF(AND(G508=1,H508=1,NOT(ISTEXT(J508))),4,IF(AND(G508=1,H508=1,ISTEXT(J508)),3,IF(AND(OR(G508=1,H508=1),ISTEXT(J508)),2,1))),"OoS")</f>
        <v>1</v>
      </c>
      <c r="F508" s="57"/>
      <c r="G508" s="59"/>
      <c r="H508" s="59"/>
      <c r="I508" s="59"/>
      <c r="J508" s="59"/>
      <c r="K508" s="59"/>
      <c r="L508" s="59"/>
      <c r="M508" s="59"/>
      <c r="N508" s="59"/>
      <c r="O508" s="59"/>
      <c r="P508" s="370"/>
      <c r="Q508" s="59"/>
      <c r="R508" s="376"/>
    </row>
    <row r="509" spans="1:18" x14ac:dyDescent="0.25">
      <c r="A509" s="352"/>
      <c r="B509" s="378"/>
      <c r="C509" s="54" t="str">
        <f>IF(ISTEXT('Organizational Unit Summary'!$B$47),'Organizational Unit Summary'!$B$47,"")</f>
        <v>P-8</v>
      </c>
      <c r="D509" s="51" t="str">
        <f>IF('Organizational Unit Summary'!$B$24="Benchmark or Sustainment",IF(E509="OoS","OoS",IF(E509=1,"DM",IF(E509=2,"PM",IF(E509=3,"LM",IF(E509=4,"FM"))))),IF(E509="OoS","OoS",IF(E509&lt;=2,"H",IF(E509=3,"M",IF(E509=4,"L")))))</f>
        <v>DM</v>
      </c>
      <c r="E509" s="58">
        <f>IF(OR(Processes!$C$54=TRUE,Processes!K$54=TRUE),IF(AND(G509=1,H509=1,NOT(ISTEXT(J509))),4,IF(AND(G509=1,H509=1,ISTEXT(J509)),3,IF(AND(OR(G509=1,H509=1),ISTEXT(J509)),2,1))),"OoS")</f>
        <v>1</v>
      </c>
      <c r="F509" s="57"/>
      <c r="G509" s="59"/>
      <c r="H509" s="59"/>
      <c r="I509" s="59"/>
      <c r="J509" s="59"/>
      <c r="K509" s="59"/>
      <c r="L509" s="59"/>
      <c r="M509" s="59"/>
      <c r="N509" s="59"/>
      <c r="O509" s="59"/>
      <c r="P509" s="370"/>
      <c r="Q509" s="59"/>
      <c r="R509" s="376"/>
    </row>
    <row r="510" spans="1:18" x14ac:dyDescent="0.25">
      <c r="A510" s="352"/>
      <c r="B510" s="378"/>
      <c r="C510" s="54" t="str">
        <f>IF(ISTEXT('Organizational Unit Summary'!$B$48),'Organizational Unit Summary'!$B$48,"")</f>
        <v>P-9</v>
      </c>
      <c r="D510" s="51" t="str">
        <f>IF('Organizational Unit Summary'!$B$24="Benchmark or Sustainment",IF(E510="OoS","OoS",IF(E510=1,"DM",IF(E510=2,"PM",IF(E510=3,"LM",IF(E510=4,"FM"))))),IF(E510="OoS","OoS",IF(E510&lt;=2,"H",IF(E510=3,"M",IF(E510=4,"L")))))</f>
        <v>DM</v>
      </c>
      <c r="E510" s="58">
        <f>IF(OR(Processes!$C$54=TRUE,Processes!L$54=TRUE),IF(AND(G510=1,H510=1,NOT(ISTEXT(J510))),4,IF(AND(G510=1,H510=1,ISTEXT(J510)),3,IF(AND(OR(G510=1,H510=1),ISTEXT(J510)),2,1))),"OoS")</f>
        <v>1</v>
      </c>
      <c r="F510" s="57"/>
      <c r="G510" s="59"/>
      <c r="H510" s="59"/>
      <c r="I510" s="59"/>
      <c r="J510" s="59"/>
      <c r="K510" s="59"/>
      <c r="L510" s="59"/>
      <c r="M510" s="59"/>
      <c r="N510" s="59"/>
      <c r="O510" s="59"/>
      <c r="P510" s="370"/>
      <c r="Q510" s="59"/>
      <c r="R510" s="376"/>
    </row>
    <row r="511" spans="1:18" x14ac:dyDescent="0.25">
      <c r="A511" s="352"/>
      <c r="B511" s="378"/>
      <c r="C511" s="54" t="str">
        <f>IF(ISTEXT('Organizational Unit Summary'!$B$49),'Organizational Unit Summary'!$B$49,"")</f>
        <v>P-10</v>
      </c>
      <c r="D511" s="51" t="str">
        <f>IF('Organizational Unit Summary'!$B$24="Benchmark or Sustainment",IF(E511="OoS","OoS",IF(E511=1,"DM",IF(E511=2,"PM",IF(E511=3,"LM",IF(E511=4,"FM"))))),IF(E511="OoS","OoS",IF(E511&lt;=2,"H",IF(E511=3,"M",IF(E511=4,"L")))))</f>
        <v>DM</v>
      </c>
      <c r="E511" s="58">
        <f>IF(OR(Processes!$C$54=TRUE,Processes!M$54=TRUE),IF(AND(G511=1,H511=1,NOT(ISTEXT(J511))),4,IF(AND(G511=1,H511=1,ISTEXT(J511)),3,IF(AND(OR(G511=1,H511=1),ISTEXT(J511)),2,1))),"OoS")</f>
        <v>1</v>
      </c>
      <c r="F511" s="57"/>
      <c r="G511" s="59"/>
      <c r="H511" s="59"/>
      <c r="I511" s="59"/>
      <c r="J511" s="59"/>
      <c r="K511" s="59"/>
      <c r="L511" s="59"/>
      <c r="M511" s="59"/>
      <c r="N511" s="59"/>
      <c r="O511" s="59"/>
      <c r="P511" s="370"/>
      <c r="Q511" s="59"/>
      <c r="R511" s="376"/>
    </row>
    <row r="512" spans="1:18" x14ac:dyDescent="0.25">
      <c r="A512" s="352"/>
      <c r="B512" s="378"/>
      <c r="C512" s="54" t="str">
        <f>IF(ISTEXT('Organizational Unit Summary'!$B$50),'Organizational Unit Summary'!$B$50,"")</f>
        <v>P-11</v>
      </c>
      <c r="D512" s="51" t="str">
        <f>IF('Organizational Unit Summary'!$B$24="Benchmark or Sustainment",IF(E512="OoS","OoS",IF(E512=1,"DM",IF(E512=2,"PM",IF(E512=3,"LM",IF(E512=4,"FM"))))),IF(E512="OoS","OoS",IF(E512&lt;=2,"H",IF(E512=3,"M",IF(E512=4,"L")))))</f>
        <v>DM</v>
      </c>
      <c r="E512" s="58">
        <f>IF(OR(Processes!$C$54=TRUE,Processes!N$54=TRUE),IF(AND(G512=1,H512=1,NOT(ISTEXT(J512))),4,IF(AND(G512=1,H512=1,ISTEXT(J512)),3,IF(AND(OR(G512=1,H512=1),ISTEXT(J512)),2,1))),"OoS")</f>
        <v>1</v>
      </c>
      <c r="F512" s="57"/>
      <c r="G512" s="59"/>
      <c r="H512" s="59"/>
      <c r="I512" s="59"/>
      <c r="J512" s="59"/>
      <c r="K512" s="59"/>
      <c r="L512" s="59"/>
      <c r="M512" s="59"/>
      <c r="N512" s="59"/>
      <c r="O512" s="59"/>
      <c r="P512" s="370"/>
      <c r="Q512" s="59"/>
      <c r="R512" s="376"/>
    </row>
    <row r="513" spans="1:18" x14ac:dyDescent="0.25">
      <c r="A513" s="352"/>
      <c r="B513" s="378"/>
      <c r="C513" s="54" t="str">
        <f>IF(ISTEXT('Organizational Unit Summary'!$B$51),'Organizational Unit Summary'!$B$51,"")</f>
        <v>P-12</v>
      </c>
      <c r="D513" s="51" t="str">
        <f>IF('Organizational Unit Summary'!$B$24="Benchmark or Sustainment",IF(E513="OoS","OoS",IF(E513=1,"DM",IF(E513=2,"PM",IF(E513=3,"LM",IF(E513=4,"FM"))))),IF(E513="OoS","OoS",IF(E513&lt;=2,"H",IF(E513=3,"M",IF(E513=4,"L")))))</f>
        <v>DM</v>
      </c>
      <c r="E513" s="58">
        <f>IF(OR(Processes!$C$54=TRUE,Processes!O$54=TRUE),IF(AND(G513=1,H513=1,NOT(ISTEXT(J513))),4,IF(AND(G513=1,H513=1,ISTEXT(J513)),3,IF(AND(OR(G513=1,H513=1),ISTEXT(J513)),2,1))),"OoS")</f>
        <v>1</v>
      </c>
      <c r="F513" s="57"/>
      <c r="G513" s="59"/>
      <c r="H513" s="59"/>
      <c r="I513" s="59"/>
      <c r="J513" s="59"/>
      <c r="K513" s="59"/>
      <c r="L513" s="59"/>
      <c r="M513" s="59"/>
      <c r="N513" s="59"/>
      <c r="O513" s="59"/>
      <c r="P513" s="370"/>
      <c r="Q513" s="59"/>
      <c r="R513" s="376"/>
    </row>
    <row r="514" spans="1:18" x14ac:dyDescent="0.25">
      <c r="A514" s="352"/>
      <c r="B514" s="378"/>
      <c r="C514" s="54" t="str">
        <f>IF(ISTEXT('Organizational Unit Summary'!$B$52),'Organizational Unit Summary'!$B$52,"")</f>
        <v>P-13</v>
      </c>
      <c r="D514" s="51" t="str">
        <f>IF('Organizational Unit Summary'!$B$24="Benchmark or Sustainment",IF(E514="OoS","OoS",IF(E514=1,"DM",IF(E514=2,"PM",IF(E514=3,"LM",IF(E514=4,"FM"))))),IF(E514="OoS","OoS",IF(E514&lt;=2,"H",IF(E514=3,"M",IF(E514=4,"L")))))</f>
        <v>DM</v>
      </c>
      <c r="E514" s="58">
        <f>IF(OR(Processes!$C$54=TRUE,Processes!P$54=TRUE),IF(AND(G514=1,H514=1,NOT(ISTEXT(J514))),4,IF(AND(G514=1,H514=1,ISTEXT(J514)),3,IF(AND(OR(G514=1,H514=1),ISTEXT(J514)),2,1))),"OoS")</f>
        <v>1</v>
      </c>
      <c r="F514" s="57"/>
      <c r="G514" s="59"/>
      <c r="H514" s="59"/>
      <c r="I514" s="59"/>
      <c r="J514" s="59"/>
      <c r="K514" s="59"/>
      <c r="L514" s="59"/>
      <c r="M514" s="59"/>
      <c r="N514" s="59"/>
      <c r="O514" s="59"/>
      <c r="P514" s="370"/>
      <c r="Q514" s="59"/>
      <c r="R514" s="376"/>
    </row>
    <row r="515" spans="1:18" x14ac:dyDescent="0.25">
      <c r="A515" s="352"/>
      <c r="B515" s="378"/>
      <c r="C515" s="54" t="str">
        <f>IF(ISTEXT('Organizational Unit Summary'!$B$53),'Organizational Unit Summary'!$B$53,"")</f>
        <v>P-14</v>
      </c>
      <c r="D515" s="51" t="str">
        <f>IF('Organizational Unit Summary'!$B$24="Benchmark or Sustainment",IF(E515="OoS","OoS",IF(E515=1,"DM",IF(E515=2,"PM",IF(E515=3,"LM",IF(E515=4,"FM"))))),IF(E515="OoS","OoS",IF(E515&lt;=2,"H",IF(E515=3,"M",IF(E515=4,"L")))))</f>
        <v>DM</v>
      </c>
      <c r="E515" s="58">
        <f>IF(OR(Processes!$C$54=TRUE,Processes!Q$54=TRUE),IF(AND(G515=1,H515=1,NOT(ISTEXT(J515))),4,IF(AND(G515=1,H515=1,ISTEXT(J515)),3,IF(AND(OR(G515=1,H515=1),ISTEXT(J515)),2,1))),"OoS")</f>
        <v>1</v>
      </c>
      <c r="F515" s="57"/>
      <c r="G515" s="59"/>
      <c r="H515" s="59"/>
      <c r="I515" s="59"/>
      <c r="J515" s="59"/>
      <c r="K515" s="59"/>
      <c r="L515" s="59"/>
      <c r="M515" s="59"/>
      <c r="N515" s="59"/>
      <c r="O515" s="59"/>
      <c r="P515" s="370"/>
      <c r="Q515" s="59"/>
      <c r="R515" s="376"/>
    </row>
    <row r="516" spans="1:18" x14ac:dyDescent="0.25">
      <c r="A516" s="352"/>
      <c r="B516" s="378"/>
      <c r="C516" s="54" t="str">
        <f>IF(ISTEXT('Organizational Unit Summary'!$B$54),'Organizational Unit Summary'!$B$54,"")</f>
        <v>P-15</v>
      </c>
      <c r="D516" s="51" t="str">
        <f>IF('Organizational Unit Summary'!$B$24="Benchmark or Sustainment",IF(E516="OoS","OoS",IF(E516=1,"DM",IF(E516=2,"PM",IF(E516=3,"LM",IF(E516=4,"FM"))))),IF(E516="OoS","OoS",IF(E516&lt;=2,"H",IF(E516=3,"M",IF(E516=4,"L")))))</f>
        <v>DM</v>
      </c>
      <c r="E516" s="58">
        <f>IF(OR(Processes!$C$54=TRUE,Processes!R$54=TRUE),IF(AND(G516=1,H516=1,NOT(ISTEXT(J516))),4,IF(AND(G516=1,H516=1,ISTEXT(J516)),3,IF(AND(OR(G516=1,H516=1),ISTEXT(J516)),2,1))),"OoS")</f>
        <v>1</v>
      </c>
      <c r="F516" s="57"/>
      <c r="G516" s="59"/>
      <c r="H516" s="59"/>
      <c r="I516" s="59"/>
      <c r="J516" s="59"/>
      <c r="K516" s="59"/>
      <c r="L516" s="59"/>
      <c r="M516" s="59"/>
      <c r="N516" s="59"/>
      <c r="O516" s="59"/>
      <c r="P516" s="370"/>
      <c r="Q516" s="59"/>
      <c r="R516" s="376"/>
    </row>
    <row r="517" spans="1:18" x14ac:dyDescent="0.25">
      <c r="A517" s="352"/>
      <c r="B517" s="378"/>
      <c r="C517" s="54" t="str">
        <f>IF(ISTEXT('Organizational Unit Summary'!$B$55),'Organizational Unit Summary'!$B$55,"")</f>
        <v>P-16</v>
      </c>
      <c r="D517" s="51" t="str">
        <f>IF('Organizational Unit Summary'!$B$24="Benchmark or Sustainment",IF(E517="OoS","OoS",IF(E517=1,"DM",IF(E517=2,"PM",IF(E517=3,"LM",IF(E517=4,"FM"))))),IF(E517="OoS","OoS",IF(E517&lt;=2,"H",IF(E517=3,"M",IF(E517=4,"L")))))</f>
        <v>DM</v>
      </c>
      <c r="E517" s="58">
        <f>IF(OR(Processes!$C$54=TRUE,Processes!S$54=TRUE),IF(AND(G517=1,H517=1,NOT(ISTEXT(J517))),4,IF(AND(G517=1,H517=1,ISTEXT(J517)),3,IF(AND(OR(G517=1,H517=1),ISTEXT(J517)),2,1))),"OoS")</f>
        <v>1</v>
      </c>
      <c r="F517" s="57"/>
      <c r="G517" s="59"/>
      <c r="H517" s="59"/>
      <c r="I517" s="59"/>
      <c r="J517" s="59"/>
      <c r="K517" s="59"/>
      <c r="L517" s="59"/>
      <c r="M517" s="59"/>
      <c r="N517" s="59"/>
      <c r="O517" s="59"/>
      <c r="P517" s="370"/>
      <c r="Q517" s="59"/>
      <c r="R517" s="376"/>
    </row>
    <row r="518" spans="1:18" x14ac:dyDescent="0.25">
      <c r="A518" s="352"/>
      <c r="B518" s="378"/>
      <c r="C518" s="54" t="str">
        <f>IF(ISTEXT('Organizational Unit Summary'!$B$56),'Organizational Unit Summary'!$B$56,"")</f>
        <v>P-17</v>
      </c>
      <c r="D518" s="51" t="str">
        <f>IF('Organizational Unit Summary'!$B$24="Benchmark or Sustainment",IF(E518="OoS","OoS",IF(E518=1,"DM",IF(E518=2,"PM",IF(E518=3,"LM",IF(E518=4,"FM"))))),IF(E518="OoS","OoS",IF(E518&lt;=2,"H",IF(E518=3,"M",IF(E518=4,"L")))))</f>
        <v>DM</v>
      </c>
      <c r="E518" s="58">
        <f>IF(OR(Processes!$C$54=TRUE,Processes!T$54=TRUE),IF(AND(G518=1,H518=1,NOT(ISTEXT(J518))),4,IF(AND(G518=1,H518=1,ISTEXT(J518)),3,IF(AND(OR(G518=1,H518=1),ISTEXT(J518)),2,1))),"OoS")</f>
        <v>1</v>
      </c>
      <c r="F518" s="57"/>
      <c r="G518" s="59"/>
      <c r="H518" s="59"/>
      <c r="I518" s="59"/>
      <c r="J518" s="59"/>
      <c r="K518" s="59"/>
      <c r="L518" s="59"/>
      <c r="M518" s="59"/>
      <c r="N518" s="59"/>
      <c r="O518" s="59"/>
      <c r="P518" s="370"/>
      <c r="Q518" s="59"/>
      <c r="R518" s="376"/>
    </row>
    <row r="519" spans="1:18" x14ac:dyDescent="0.25">
      <c r="A519" s="352"/>
      <c r="B519" s="378"/>
      <c r="C519" s="54" t="str">
        <f>IF(ISTEXT('Organizational Unit Summary'!$B$57),'Organizational Unit Summary'!$B$57,"")</f>
        <v>P-18</v>
      </c>
      <c r="D519" s="51" t="str">
        <f>IF('Organizational Unit Summary'!$B$24="Benchmark or Sustainment",IF(E519="OoS","OoS",IF(E519=1,"DM",IF(E519=2,"PM",IF(E519=3,"LM",IF(E519=4,"FM"))))),IF(E519="OoS","OoS",IF(E519&lt;=2,"H",IF(E519=3,"M",IF(E519=4,"L")))))</f>
        <v>DM</v>
      </c>
      <c r="E519" s="58">
        <f>IF(OR(Processes!$C$54=TRUE,Processes!U$54=TRUE),IF(AND(G519=1,H519=1,NOT(ISTEXT(J519))),4,IF(AND(G519=1,H519=1,ISTEXT(J519)),3,IF(AND(OR(G519=1,H519=1),ISTEXT(J519)),2,1))),"OoS")</f>
        <v>1</v>
      </c>
      <c r="F519" s="57"/>
      <c r="G519" s="59"/>
      <c r="H519" s="59"/>
      <c r="I519" s="59"/>
      <c r="J519" s="59"/>
      <c r="K519" s="59"/>
      <c r="L519" s="59"/>
      <c r="M519" s="59"/>
      <c r="N519" s="59"/>
      <c r="O519" s="59"/>
      <c r="P519" s="370"/>
      <c r="Q519" s="59"/>
      <c r="R519" s="376"/>
    </row>
    <row r="520" spans="1:18" x14ac:dyDescent="0.25">
      <c r="A520" s="352"/>
      <c r="B520" s="378"/>
      <c r="C520" s="54" t="str">
        <f>IF(ISTEXT('Organizational Unit Summary'!$B$58),'Organizational Unit Summary'!$B$58,"")</f>
        <v>P-19</v>
      </c>
      <c r="D520" s="51" t="str">
        <f>IF('Organizational Unit Summary'!$B$24="Benchmark or Sustainment",IF(E520="OoS","OoS",IF(E520=1,"DM",IF(E520=2,"PM",IF(E520=3,"LM",IF(E520=4,"FM"))))),IF(E520="OoS","OoS",IF(E520&lt;=2,"H",IF(E520=3,"M",IF(E520=4,"L")))))</f>
        <v>DM</v>
      </c>
      <c r="E520" s="58">
        <f>IF(OR(Processes!$C$54=TRUE,Processes!V$54=TRUE),IF(AND(G520=1,H520=1,NOT(ISTEXT(J520))),4,IF(AND(G520=1,H520=1,ISTEXT(J520)),3,IF(AND(OR(G520=1,H520=1),ISTEXT(J520)),2,1))),"OoS")</f>
        <v>1</v>
      </c>
      <c r="F520" s="57"/>
      <c r="G520" s="59"/>
      <c r="H520" s="59"/>
      <c r="I520" s="59"/>
      <c r="J520" s="59"/>
      <c r="K520" s="59"/>
      <c r="L520" s="59"/>
      <c r="M520" s="59"/>
      <c r="N520" s="59"/>
      <c r="O520" s="59"/>
      <c r="P520" s="370"/>
      <c r="Q520" s="59"/>
      <c r="R520" s="376"/>
    </row>
    <row r="521" spans="1:18" ht="13.5" thickBot="1" x14ac:dyDescent="0.3">
      <c r="A521" s="352"/>
      <c r="B521" s="378"/>
      <c r="C521" s="54" t="str">
        <f>IF(ISTEXT('Organizational Unit Summary'!$B$59),'Organizational Unit Summary'!$B$59,"")</f>
        <v>P-20</v>
      </c>
      <c r="D521" s="51" t="str">
        <f>IF('Organizational Unit Summary'!$B$24="Benchmark or Sustainment",IF(E521="OoS","OoS",IF(E521=1,"DM",IF(E521=2,"PM",IF(E521=3,"LM",IF(E521=4,"FM"))))),IF(E521="OoS","OoS",IF(E521&lt;=2,"H",IF(E521=3,"M",IF(E521=4,"L")))))</f>
        <v>DM</v>
      </c>
      <c r="E521" s="58">
        <f>IF(OR(Processes!$C$54=TRUE,Processes!W$54=TRUE),IF(AND(G521=1,H521=1,NOT(ISTEXT(J521))),4,IF(AND(G521=1,H521=1,ISTEXT(J521)),3,IF(AND(OR(G521=1,H521=1),ISTEXT(J521)),2,1))),"OoS")</f>
        <v>1</v>
      </c>
      <c r="F521" s="57"/>
      <c r="G521" s="59"/>
      <c r="H521" s="59"/>
      <c r="I521" s="59"/>
      <c r="J521" s="59"/>
      <c r="K521" s="59"/>
      <c r="L521" s="59"/>
      <c r="M521" s="59"/>
      <c r="N521" s="59"/>
      <c r="O521" s="59"/>
      <c r="P521" s="371"/>
      <c r="Q521" s="59"/>
      <c r="R521" s="376"/>
    </row>
    <row r="522" spans="1:18" x14ac:dyDescent="0.25">
      <c r="A522" s="352"/>
      <c r="B522" s="378" t="str">
        <f>IF(ISTEXT(Processes!$B$4),Processes!$B$4,"")</f>
        <v>Process 2</v>
      </c>
      <c r="C522" s="54" t="str">
        <f>IF(ISTEXT('Organizational Unit Summary'!$B$40),'Organizational Unit Summary'!$B$40,"")</f>
        <v>P-1</v>
      </c>
      <c r="D522" s="51" t="str">
        <f>IF('Organizational Unit Summary'!$B$24="Benchmark or Sustainment",IF(E522="OoS","OoS",IF(E522=1,"DM",IF(E522=2,"PM",IF(E522=3,"LM",IF(E522=4,"FM"))))),IF(E522="OoS","OoS",IF(E522&lt;=2,"H",IF(E522=3,"M",IF(E522=4,"L")))))</f>
        <v>DM</v>
      </c>
      <c r="E522" s="58">
        <f>IF(OR(Processes!$C$55=TRUE,Processes!D$55=TRUE),IF(AND(G522=1,H522=1,NOT(ISTEXT(J522))),4,IF(AND(G522=1,H522=1,ISTEXT(J522)),3,IF(AND(OR(G522=1,H522=1),ISTEXT(J522)),2,1))),"OoS")</f>
        <v>1</v>
      </c>
      <c r="F522" s="57"/>
      <c r="G522" s="59"/>
      <c r="H522" s="59"/>
      <c r="I522" s="59"/>
      <c r="J522" s="59"/>
      <c r="K522" s="59"/>
      <c r="L522" s="59"/>
      <c r="M522" s="59"/>
      <c r="N522" s="59"/>
      <c r="O522" s="59"/>
      <c r="P522" s="369"/>
      <c r="Q522" s="59"/>
      <c r="R522" s="376"/>
    </row>
    <row r="523" spans="1:18" x14ac:dyDescent="0.25">
      <c r="A523" s="352"/>
      <c r="B523" s="378"/>
      <c r="C523" s="54" t="str">
        <f>IF(ISTEXT('Organizational Unit Summary'!$B$41),'Organizational Unit Summary'!$B$41,"")</f>
        <v>P-2</v>
      </c>
      <c r="D523" s="51" t="str">
        <f>IF('Organizational Unit Summary'!$B$24="Benchmark or Sustainment",IF(E523="OoS","OoS",IF(E523=1,"DM",IF(E523=2,"PM",IF(E523=3,"LM",IF(E523=4,"FM"))))),IF(E523="OoS","OoS",IF(E523&lt;=2,"H",IF(E523=3,"M",IF(E523=4,"L")))))</f>
        <v>DM</v>
      </c>
      <c r="E523" s="58">
        <f>IF(OR(Processes!$C$55=TRUE,Processes!E$55=TRUE),IF(AND(G523=1,H523=1,NOT(ISTEXT(J523))),4,IF(AND(G523=1,H523=1,ISTEXT(J523)),3,IF(AND(OR(G523=1,H523=1),ISTEXT(J523)),2,1))),"OoS")</f>
        <v>1</v>
      </c>
      <c r="F523" s="57"/>
      <c r="G523" s="59"/>
      <c r="H523" s="59"/>
      <c r="I523" s="59"/>
      <c r="J523" s="59"/>
      <c r="K523" s="59"/>
      <c r="L523" s="59"/>
      <c r="M523" s="59"/>
      <c r="N523" s="59"/>
      <c r="O523" s="59"/>
      <c r="P523" s="370"/>
      <c r="Q523" s="59"/>
      <c r="R523" s="376"/>
    </row>
    <row r="524" spans="1:18" x14ac:dyDescent="0.25">
      <c r="A524" s="352"/>
      <c r="B524" s="378"/>
      <c r="C524" s="54" t="str">
        <f>IF(ISTEXT('Organizational Unit Summary'!$B$42),'Organizational Unit Summary'!$B$42,"")</f>
        <v>P-3</v>
      </c>
      <c r="D524" s="51" t="str">
        <f>IF('Organizational Unit Summary'!$B$24="Benchmark or Sustainment",IF(E524="OoS","OoS",IF(E524=1,"DM",IF(E524=2,"PM",IF(E524=3,"LM",IF(E524=4,"FM"))))),IF(E524="OoS","OoS",IF(E524&lt;=2,"H",IF(E524=3,"M",IF(E524=4,"L")))))</f>
        <v>DM</v>
      </c>
      <c r="E524" s="58">
        <f>IF(OR(Processes!$C$55=TRUE,Processes!F$55=TRUE),IF(AND(G524=1,H524=1,NOT(ISTEXT(J524))),4,IF(AND(G524=1,H524=1,ISTEXT(J524)),3,IF(AND(OR(G524=1,H524=1),ISTEXT(J524)),2,1))),"OoS")</f>
        <v>1</v>
      </c>
      <c r="F524" s="57"/>
      <c r="G524" s="59"/>
      <c r="H524" s="59"/>
      <c r="I524" s="59"/>
      <c r="J524" s="59"/>
      <c r="K524" s="59"/>
      <c r="L524" s="59"/>
      <c r="M524" s="59"/>
      <c r="N524" s="59"/>
      <c r="O524" s="59"/>
      <c r="P524" s="370"/>
      <c r="Q524" s="59"/>
      <c r="R524" s="376"/>
    </row>
    <row r="525" spans="1:18" x14ac:dyDescent="0.25">
      <c r="A525" s="352"/>
      <c r="B525" s="378"/>
      <c r="C525" s="54" t="str">
        <f>IF(ISTEXT('Organizational Unit Summary'!$B$43),'Organizational Unit Summary'!$B$43,"")</f>
        <v>P-4</v>
      </c>
      <c r="D525" s="51" t="str">
        <f>IF('Organizational Unit Summary'!$B$24="Benchmark or Sustainment",IF(E525="OoS","OoS",IF(E525=1,"DM",IF(E525=2,"PM",IF(E525=3,"LM",IF(E525=4,"FM"))))),IF(E525="OoS","OoS",IF(E525&lt;=2,"H",IF(E525=3,"M",IF(E525=4,"L")))))</f>
        <v>DM</v>
      </c>
      <c r="E525" s="58">
        <f>IF(OR(Processes!$C$55=TRUE,Processes!G$55=TRUE),IF(AND(G525=1,H525=1,NOT(ISTEXT(J525))),4,IF(AND(G525=1,H525=1,ISTEXT(J525)),3,IF(AND(OR(G525=1,H525=1),ISTEXT(J525)),2,1))),"OoS")</f>
        <v>1</v>
      </c>
      <c r="F525" s="57"/>
      <c r="G525" s="59"/>
      <c r="H525" s="59"/>
      <c r="I525" s="59"/>
      <c r="J525" s="59"/>
      <c r="K525" s="59"/>
      <c r="L525" s="59"/>
      <c r="M525" s="59"/>
      <c r="N525" s="59"/>
      <c r="O525" s="59"/>
      <c r="P525" s="370"/>
      <c r="Q525" s="59"/>
      <c r="R525" s="376"/>
    </row>
    <row r="526" spans="1:18" x14ac:dyDescent="0.25">
      <c r="A526" s="352"/>
      <c r="B526" s="378"/>
      <c r="C526" s="54" t="str">
        <f>IF(ISTEXT('Organizational Unit Summary'!$B$44),'Organizational Unit Summary'!$B$44,"")</f>
        <v>P-5</v>
      </c>
      <c r="D526" s="51" t="str">
        <f>IF('Organizational Unit Summary'!$B$24="Benchmark or Sustainment",IF(E526="OoS","OoS",IF(E526=1,"DM",IF(E526=2,"PM",IF(E526=3,"LM",IF(E526=4,"FM"))))),IF(E526="OoS","OoS",IF(E526&lt;=2,"H",IF(E526=3,"M",IF(E526=4,"L")))))</f>
        <v>DM</v>
      </c>
      <c r="E526" s="58">
        <f>IF(OR(Processes!$C$55=TRUE,Processes!H$55=TRUE),IF(AND(G526=1,H526=1,NOT(ISTEXT(J526))),4,IF(AND(G526=1,H526=1,ISTEXT(J526)),3,IF(AND(OR(G526=1,H526=1),ISTEXT(J526)),2,1))),"OoS")</f>
        <v>1</v>
      </c>
      <c r="F526" s="57"/>
      <c r="G526" s="59"/>
      <c r="H526" s="59"/>
      <c r="I526" s="59"/>
      <c r="J526" s="59"/>
      <c r="K526" s="59"/>
      <c r="L526" s="59"/>
      <c r="M526" s="59"/>
      <c r="N526" s="59"/>
      <c r="O526" s="59"/>
      <c r="P526" s="370"/>
      <c r="Q526" s="59"/>
      <c r="R526" s="376"/>
    </row>
    <row r="527" spans="1:18" x14ac:dyDescent="0.25">
      <c r="A527" s="352"/>
      <c r="B527" s="378"/>
      <c r="C527" s="54" t="str">
        <f>IF(ISTEXT('Organizational Unit Summary'!$B$45),'Organizational Unit Summary'!$B$45,"")</f>
        <v>P-6</v>
      </c>
      <c r="D527" s="51" t="str">
        <f>IF('Organizational Unit Summary'!$B$24="Benchmark or Sustainment",IF(E527="OoS","OoS",IF(E527=1,"DM",IF(E527=2,"PM",IF(E527=3,"LM",IF(E527=4,"FM"))))),IF(E527="OoS","OoS",IF(E527&lt;=2,"H",IF(E527=3,"M",IF(E527=4,"L")))))</f>
        <v>DM</v>
      </c>
      <c r="E527" s="58">
        <f>IF(OR(Processes!$C$55=TRUE,Processes!I$55=TRUE),IF(AND(G527=1,H527=1,NOT(ISTEXT(J527))),4,IF(AND(G527=1,H527=1,ISTEXT(J527)),3,IF(AND(OR(G527=1,H527=1),ISTEXT(J527)),2,1))),"OoS")</f>
        <v>1</v>
      </c>
      <c r="F527" s="57"/>
      <c r="G527" s="59"/>
      <c r="H527" s="59"/>
      <c r="I527" s="59"/>
      <c r="J527" s="59"/>
      <c r="K527" s="59"/>
      <c r="L527" s="59"/>
      <c r="M527" s="59"/>
      <c r="N527" s="59"/>
      <c r="O527" s="59"/>
      <c r="P527" s="370"/>
      <c r="Q527" s="59"/>
      <c r="R527" s="376"/>
    </row>
    <row r="528" spans="1:18" x14ac:dyDescent="0.25">
      <c r="A528" s="352"/>
      <c r="B528" s="378"/>
      <c r="C528" s="54" t="str">
        <f>IF(ISTEXT('Organizational Unit Summary'!$B$46),'Organizational Unit Summary'!$B$46,"")</f>
        <v>P-7</v>
      </c>
      <c r="D528" s="51" t="str">
        <f>IF('Organizational Unit Summary'!$B$24="Benchmark or Sustainment",IF(E528="OoS","OoS",IF(E528=1,"DM",IF(E528=2,"PM",IF(E528=3,"LM",IF(E528=4,"FM"))))),IF(E528="OoS","OoS",IF(E528&lt;=2,"H",IF(E528=3,"M",IF(E528=4,"L")))))</f>
        <v>DM</v>
      </c>
      <c r="E528" s="58">
        <f>IF(OR(Processes!$C$55=TRUE,Processes!J$55=TRUE),IF(AND(G528=1,H528=1,NOT(ISTEXT(J528))),4,IF(AND(G528=1,H528=1,ISTEXT(J528)),3,IF(AND(OR(G528=1,H528=1),ISTEXT(J528)),2,1))),"OoS")</f>
        <v>1</v>
      </c>
      <c r="F528" s="57"/>
      <c r="G528" s="59"/>
      <c r="H528" s="59"/>
      <c r="I528" s="59"/>
      <c r="J528" s="59"/>
      <c r="K528" s="59"/>
      <c r="L528" s="59"/>
      <c r="M528" s="59"/>
      <c r="N528" s="59"/>
      <c r="O528" s="59"/>
      <c r="P528" s="370"/>
      <c r="Q528" s="59"/>
      <c r="R528" s="376"/>
    </row>
    <row r="529" spans="1:18" x14ac:dyDescent="0.25">
      <c r="A529" s="352"/>
      <c r="B529" s="378"/>
      <c r="C529" s="54" t="str">
        <f>IF(ISTEXT('Organizational Unit Summary'!$B$47),'Organizational Unit Summary'!$B$47,"")</f>
        <v>P-8</v>
      </c>
      <c r="D529" s="51" t="str">
        <f>IF('Organizational Unit Summary'!$B$24="Benchmark or Sustainment",IF(E529="OoS","OoS",IF(E529=1,"DM",IF(E529=2,"PM",IF(E529=3,"LM",IF(E529=4,"FM"))))),IF(E529="OoS","OoS",IF(E529&lt;=2,"H",IF(E529=3,"M",IF(E529=4,"L")))))</f>
        <v>DM</v>
      </c>
      <c r="E529" s="58">
        <f>IF(OR(Processes!$C$55=TRUE,Processes!K$55=TRUE),IF(AND(G529=1,H529=1,NOT(ISTEXT(J529))),4,IF(AND(G529=1,H529=1,ISTEXT(J529)),3,IF(AND(OR(G529=1,H529=1),ISTEXT(J529)),2,1))),"OoS")</f>
        <v>1</v>
      </c>
      <c r="F529" s="57"/>
      <c r="G529" s="59"/>
      <c r="H529" s="59"/>
      <c r="I529" s="59"/>
      <c r="J529" s="59"/>
      <c r="K529" s="59"/>
      <c r="L529" s="59"/>
      <c r="M529" s="59"/>
      <c r="N529" s="59"/>
      <c r="O529" s="59"/>
      <c r="P529" s="370"/>
      <c r="Q529" s="59"/>
      <c r="R529" s="376"/>
    </row>
    <row r="530" spans="1:18" x14ac:dyDescent="0.25">
      <c r="A530" s="352"/>
      <c r="B530" s="378"/>
      <c r="C530" s="54" t="str">
        <f>IF(ISTEXT('Organizational Unit Summary'!$B$48),'Organizational Unit Summary'!$B$48,"")</f>
        <v>P-9</v>
      </c>
      <c r="D530" s="51" t="str">
        <f>IF('Organizational Unit Summary'!$B$24="Benchmark or Sustainment",IF(E530="OoS","OoS",IF(E530=1,"DM",IF(E530=2,"PM",IF(E530=3,"LM",IF(E530=4,"FM"))))),IF(E530="OoS","OoS",IF(E530&lt;=2,"H",IF(E530=3,"M",IF(E530=4,"L")))))</f>
        <v>DM</v>
      </c>
      <c r="E530" s="58">
        <f>IF(OR(Processes!$C$55=TRUE,Processes!L$55=TRUE),IF(AND(G530=1,H530=1,NOT(ISTEXT(J530))),4,IF(AND(G530=1,H530=1,ISTEXT(J530)),3,IF(AND(OR(G530=1,H530=1),ISTEXT(J530)),2,1))),"OoS")</f>
        <v>1</v>
      </c>
      <c r="F530" s="57"/>
      <c r="G530" s="59"/>
      <c r="H530" s="59"/>
      <c r="I530" s="59"/>
      <c r="J530" s="59"/>
      <c r="K530" s="59"/>
      <c r="L530" s="59"/>
      <c r="M530" s="59"/>
      <c r="N530" s="59"/>
      <c r="O530" s="59"/>
      <c r="P530" s="370"/>
      <c r="Q530" s="59"/>
      <c r="R530" s="376"/>
    </row>
    <row r="531" spans="1:18" x14ac:dyDescent="0.25">
      <c r="A531" s="352"/>
      <c r="B531" s="378"/>
      <c r="C531" s="54" t="str">
        <f>IF(ISTEXT('Organizational Unit Summary'!$B$49),'Organizational Unit Summary'!$B$49,"")</f>
        <v>P-10</v>
      </c>
      <c r="D531" s="51" t="str">
        <f>IF('Organizational Unit Summary'!$B$24="Benchmark or Sustainment",IF(E531="OoS","OoS",IF(E531=1,"DM",IF(E531=2,"PM",IF(E531=3,"LM",IF(E531=4,"FM"))))),IF(E531="OoS","OoS",IF(E531&lt;=2,"H",IF(E531=3,"M",IF(E531=4,"L")))))</f>
        <v>DM</v>
      </c>
      <c r="E531" s="58">
        <f>IF(OR(Processes!$C$55=TRUE,Processes!M$55=TRUE),IF(AND(G531=1,H531=1,NOT(ISTEXT(J531))),4,IF(AND(G531=1,H531=1,ISTEXT(J531)),3,IF(AND(OR(G531=1,H531=1),ISTEXT(J531)),2,1))),"OoS")</f>
        <v>1</v>
      </c>
      <c r="F531" s="57"/>
      <c r="G531" s="59"/>
      <c r="H531" s="59"/>
      <c r="I531" s="59"/>
      <c r="J531" s="59"/>
      <c r="K531" s="59"/>
      <c r="L531" s="59"/>
      <c r="M531" s="59"/>
      <c r="N531" s="59"/>
      <c r="O531" s="59"/>
      <c r="P531" s="370"/>
      <c r="Q531" s="59"/>
      <c r="R531" s="376"/>
    </row>
    <row r="532" spans="1:18" x14ac:dyDescent="0.25">
      <c r="A532" s="352"/>
      <c r="B532" s="378"/>
      <c r="C532" s="54" t="str">
        <f>IF(ISTEXT('Organizational Unit Summary'!$B$50),'Organizational Unit Summary'!$B$50,"")</f>
        <v>P-11</v>
      </c>
      <c r="D532" s="51" t="str">
        <f>IF('Organizational Unit Summary'!$B$24="Benchmark or Sustainment",IF(E532="OoS","OoS",IF(E532=1,"DM",IF(E532=2,"PM",IF(E532=3,"LM",IF(E532=4,"FM"))))),IF(E532="OoS","OoS",IF(E532&lt;=2,"H",IF(E532=3,"M",IF(E532=4,"L")))))</f>
        <v>DM</v>
      </c>
      <c r="E532" s="58">
        <f>IF(OR(Processes!$C$55=TRUE,Processes!N$55=TRUE),IF(AND(G532=1,H532=1,NOT(ISTEXT(J532))),4,IF(AND(G532=1,H532=1,ISTEXT(J532)),3,IF(AND(OR(G532=1,H532=1),ISTEXT(J532)),2,1))),"OoS")</f>
        <v>1</v>
      </c>
      <c r="F532" s="57"/>
      <c r="G532" s="59"/>
      <c r="H532" s="59"/>
      <c r="I532" s="59"/>
      <c r="J532" s="59"/>
      <c r="K532" s="59"/>
      <c r="L532" s="59"/>
      <c r="M532" s="59"/>
      <c r="N532" s="59"/>
      <c r="O532" s="59"/>
      <c r="P532" s="370"/>
      <c r="Q532" s="59"/>
      <c r="R532" s="376"/>
    </row>
    <row r="533" spans="1:18" x14ac:dyDescent="0.25">
      <c r="A533" s="352"/>
      <c r="B533" s="378"/>
      <c r="C533" s="54" t="str">
        <f>IF(ISTEXT('Organizational Unit Summary'!$B$51),'Organizational Unit Summary'!$B$51,"")</f>
        <v>P-12</v>
      </c>
      <c r="D533" s="51" t="str">
        <f>IF('Organizational Unit Summary'!$B$24="Benchmark or Sustainment",IF(E533="OoS","OoS",IF(E533=1,"DM",IF(E533=2,"PM",IF(E533=3,"LM",IF(E533=4,"FM"))))),IF(E533="OoS","OoS",IF(E533&lt;=2,"H",IF(E533=3,"M",IF(E533=4,"L")))))</f>
        <v>DM</v>
      </c>
      <c r="E533" s="58">
        <f>IF(OR(Processes!$C$55=TRUE,Processes!O$55=TRUE),IF(AND(G533=1,H533=1,NOT(ISTEXT(J533))),4,IF(AND(G533=1,H533=1,ISTEXT(J533)),3,IF(AND(OR(G533=1,H533=1),ISTEXT(J533)),2,1))),"OoS")</f>
        <v>1</v>
      </c>
      <c r="F533" s="57"/>
      <c r="G533" s="59"/>
      <c r="H533" s="59"/>
      <c r="I533" s="59"/>
      <c r="J533" s="59"/>
      <c r="K533" s="59"/>
      <c r="L533" s="59"/>
      <c r="M533" s="59"/>
      <c r="N533" s="59"/>
      <c r="O533" s="59"/>
      <c r="P533" s="370"/>
      <c r="Q533" s="59"/>
      <c r="R533" s="376"/>
    </row>
    <row r="534" spans="1:18" x14ac:dyDescent="0.25">
      <c r="A534" s="352"/>
      <c r="B534" s="378"/>
      <c r="C534" s="54" t="str">
        <f>IF(ISTEXT('Organizational Unit Summary'!$B$52),'Organizational Unit Summary'!$B$52,"")</f>
        <v>P-13</v>
      </c>
      <c r="D534" s="51" t="str">
        <f>IF('Organizational Unit Summary'!$B$24="Benchmark or Sustainment",IF(E534="OoS","OoS",IF(E534=1,"DM",IF(E534=2,"PM",IF(E534=3,"LM",IF(E534=4,"FM"))))),IF(E534="OoS","OoS",IF(E534&lt;=2,"H",IF(E534=3,"M",IF(E534=4,"L")))))</f>
        <v>DM</v>
      </c>
      <c r="E534" s="58">
        <f>IF(OR(Processes!$C$55=TRUE,Processes!P$55=TRUE),IF(AND(G534=1,H534=1,NOT(ISTEXT(J534))),4,IF(AND(G534=1,H534=1,ISTEXT(J534)),3,IF(AND(OR(G534=1,H534=1),ISTEXT(J534)),2,1))),"OoS")</f>
        <v>1</v>
      </c>
      <c r="F534" s="57"/>
      <c r="G534" s="59"/>
      <c r="H534" s="59"/>
      <c r="I534" s="59"/>
      <c r="J534" s="59"/>
      <c r="K534" s="59"/>
      <c r="L534" s="59"/>
      <c r="M534" s="59"/>
      <c r="N534" s="59"/>
      <c r="O534" s="59"/>
      <c r="P534" s="370"/>
      <c r="Q534" s="59"/>
      <c r="R534" s="376"/>
    </row>
    <row r="535" spans="1:18" x14ac:dyDescent="0.25">
      <c r="A535" s="352"/>
      <c r="B535" s="378"/>
      <c r="C535" s="54" t="str">
        <f>IF(ISTEXT('Organizational Unit Summary'!$B$53),'Organizational Unit Summary'!$B$53,"")</f>
        <v>P-14</v>
      </c>
      <c r="D535" s="51" t="str">
        <f>IF('Organizational Unit Summary'!$B$24="Benchmark or Sustainment",IF(E535="OoS","OoS",IF(E535=1,"DM",IF(E535=2,"PM",IF(E535=3,"LM",IF(E535=4,"FM"))))),IF(E535="OoS","OoS",IF(E535&lt;=2,"H",IF(E535=3,"M",IF(E535=4,"L")))))</f>
        <v>DM</v>
      </c>
      <c r="E535" s="58">
        <f>IF(OR(Processes!$C$55=TRUE,Processes!Q$55=TRUE),IF(AND(G535=1,H535=1,NOT(ISTEXT(J535))),4,IF(AND(G535=1,H535=1,ISTEXT(J535)),3,IF(AND(OR(G535=1,H535=1),ISTEXT(J535)),2,1))),"OoS")</f>
        <v>1</v>
      </c>
      <c r="F535" s="57"/>
      <c r="G535" s="59"/>
      <c r="H535" s="59"/>
      <c r="I535" s="59"/>
      <c r="J535" s="59"/>
      <c r="K535" s="59"/>
      <c r="L535" s="59"/>
      <c r="M535" s="59"/>
      <c r="N535" s="59"/>
      <c r="O535" s="59"/>
      <c r="P535" s="370"/>
      <c r="Q535" s="59"/>
      <c r="R535" s="376"/>
    </row>
    <row r="536" spans="1:18" x14ac:dyDescent="0.25">
      <c r="A536" s="352"/>
      <c r="B536" s="378"/>
      <c r="C536" s="54" t="str">
        <f>IF(ISTEXT('Organizational Unit Summary'!$B$54),'Organizational Unit Summary'!$B$54,"")</f>
        <v>P-15</v>
      </c>
      <c r="D536" s="51" t="str">
        <f>IF('Organizational Unit Summary'!$B$24="Benchmark or Sustainment",IF(E536="OoS","OoS",IF(E536=1,"DM",IF(E536=2,"PM",IF(E536=3,"LM",IF(E536=4,"FM"))))),IF(E536="OoS","OoS",IF(E536&lt;=2,"H",IF(E536=3,"M",IF(E536=4,"L")))))</f>
        <v>DM</v>
      </c>
      <c r="E536" s="58">
        <f>IF(OR(Processes!$C$55=TRUE,Processes!R$55=TRUE),IF(AND(G536=1,H536=1,NOT(ISTEXT(J536))),4,IF(AND(G536=1,H536=1,ISTEXT(J536)),3,IF(AND(OR(G536=1,H536=1),ISTEXT(J536)),2,1))),"OoS")</f>
        <v>1</v>
      </c>
      <c r="F536" s="57"/>
      <c r="G536" s="59"/>
      <c r="H536" s="59"/>
      <c r="I536" s="59"/>
      <c r="J536" s="59"/>
      <c r="K536" s="59"/>
      <c r="L536" s="59"/>
      <c r="M536" s="59"/>
      <c r="N536" s="59"/>
      <c r="O536" s="59"/>
      <c r="P536" s="370"/>
      <c r="Q536" s="59"/>
      <c r="R536" s="376"/>
    </row>
    <row r="537" spans="1:18" x14ac:dyDescent="0.25">
      <c r="A537" s="352"/>
      <c r="B537" s="378"/>
      <c r="C537" s="54" t="str">
        <f>IF(ISTEXT('Organizational Unit Summary'!$B$55),'Organizational Unit Summary'!$B$55,"")</f>
        <v>P-16</v>
      </c>
      <c r="D537" s="51" t="str">
        <f>IF('Organizational Unit Summary'!$B$24="Benchmark or Sustainment",IF(E537="OoS","OoS",IF(E537=1,"DM",IF(E537=2,"PM",IF(E537=3,"LM",IF(E537=4,"FM"))))),IF(E537="OoS","OoS",IF(E537&lt;=2,"H",IF(E537=3,"M",IF(E537=4,"L")))))</f>
        <v>DM</v>
      </c>
      <c r="E537" s="58">
        <f>IF(OR(Processes!$C$55=TRUE,Processes!S$55=TRUE),IF(AND(G537=1,H537=1,NOT(ISTEXT(J537))),4,IF(AND(G537=1,H537=1,ISTEXT(J537)),3,IF(AND(OR(G537=1,H537=1),ISTEXT(J537)),2,1))),"OoS")</f>
        <v>1</v>
      </c>
      <c r="F537" s="57"/>
      <c r="G537" s="59"/>
      <c r="H537" s="59"/>
      <c r="I537" s="59"/>
      <c r="J537" s="59"/>
      <c r="K537" s="59"/>
      <c r="L537" s="59"/>
      <c r="M537" s="59"/>
      <c r="N537" s="59"/>
      <c r="O537" s="59"/>
      <c r="P537" s="370"/>
      <c r="Q537" s="59"/>
      <c r="R537" s="376"/>
    </row>
    <row r="538" spans="1:18" x14ac:dyDescent="0.25">
      <c r="A538" s="352"/>
      <c r="B538" s="378"/>
      <c r="C538" s="54" t="str">
        <f>IF(ISTEXT('Organizational Unit Summary'!$B$56),'Organizational Unit Summary'!$B$56,"")</f>
        <v>P-17</v>
      </c>
      <c r="D538" s="51" t="str">
        <f>IF('Organizational Unit Summary'!$B$24="Benchmark or Sustainment",IF(E538="OoS","OoS",IF(E538=1,"DM",IF(E538=2,"PM",IF(E538=3,"LM",IF(E538=4,"FM"))))),IF(E538="OoS","OoS",IF(E538&lt;=2,"H",IF(E538=3,"M",IF(E538=4,"L")))))</f>
        <v>DM</v>
      </c>
      <c r="E538" s="58">
        <f>IF(OR(Processes!$C$55=TRUE,Processes!T$55=TRUE),IF(AND(G538=1,H538=1,NOT(ISTEXT(J538))),4,IF(AND(G538=1,H538=1,ISTEXT(J538)),3,IF(AND(OR(G538=1,H538=1),ISTEXT(J538)),2,1))),"OoS")</f>
        <v>1</v>
      </c>
      <c r="F538" s="57"/>
      <c r="G538" s="59"/>
      <c r="H538" s="59"/>
      <c r="I538" s="59"/>
      <c r="J538" s="59"/>
      <c r="K538" s="59"/>
      <c r="L538" s="59"/>
      <c r="M538" s="59"/>
      <c r="N538" s="59"/>
      <c r="O538" s="59"/>
      <c r="P538" s="370"/>
      <c r="Q538" s="59"/>
      <c r="R538" s="376"/>
    </row>
    <row r="539" spans="1:18" x14ac:dyDescent="0.25">
      <c r="A539" s="352"/>
      <c r="B539" s="378"/>
      <c r="C539" s="54" t="str">
        <f>IF(ISTEXT('Organizational Unit Summary'!$B$57),'Organizational Unit Summary'!$B$57,"")</f>
        <v>P-18</v>
      </c>
      <c r="D539" s="51" t="str">
        <f>IF('Organizational Unit Summary'!$B$24="Benchmark or Sustainment",IF(E539="OoS","OoS",IF(E539=1,"DM",IF(E539=2,"PM",IF(E539=3,"LM",IF(E539=4,"FM"))))),IF(E539="OoS","OoS",IF(E539&lt;=2,"H",IF(E539=3,"M",IF(E539=4,"L")))))</f>
        <v>DM</v>
      </c>
      <c r="E539" s="58">
        <f>IF(OR(Processes!$C$55=TRUE,Processes!U$55=TRUE),IF(AND(G539=1,H539=1,NOT(ISTEXT(J539))),4,IF(AND(G539=1,H539=1,ISTEXT(J539)),3,IF(AND(OR(G539=1,H539=1),ISTEXT(J539)),2,1))),"OoS")</f>
        <v>1</v>
      </c>
      <c r="F539" s="57"/>
      <c r="G539" s="59"/>
      <c r="H539" s="59"/>
      <c r="I539" s="59"/>
      <c r="J539" s="59"/>
      <c r="K539" s="59"/>
      <c r="L539" s="59"/>
      <c r="M539" s="59"/>
      <c r="N539" s="59"/>
      <c r="O539" s="59"/>
      <c r="P539" s="370"/>
      <c r="Q539" s="59"/>
      <c r="R539" s="376"/>
    </row>
    <row r="540" spans="1:18" x14ac:dyDescent="0.25">
      <c r="A540" s="352"/>
      <c r="B540" s="378"/>
      <c r="C540" s="54" t="str">
        <f>IF(ISTEXT('Organizational Unit Summary'!$B$58),'Organizational Unit Summary'!$B$58,"")</f>
        <v>P-19</v>
      </c>
      <c r="D540" s="51" t="str">
        <f>IF('Organizational Unit Summary'!$B$24="Benchmark or Sustainment",IF(E540="OoS","OoS",IF(E540=1,"DM",IF(E540=2,"PM",IF(E540=3,"LM",IF(E540=4,"FM"))))),IF(E540="OoS","OoS",IF(E540&lt;=2,"H",IF(E540=3,"M",IF(E540=4,"L")))))</f>
        <v>DM</v>
      </c>
      <c r="E540" s="58">
        <f>IF(OR(Processes!$C$55=TRUE,Processes!V$55=TRUE),IF(AND(G540=1,H540=1,NOT(ISTEXT(J540))),4,IF(AND(G540=1,H540=1,ISTEXT(J540)),3,IF(AND(OR(G540=1,H540=1),ISTEXT(J540)),2,1))),"OoS")</f>
        <v>1</v>
      </c>
      <c r="F540" s="57"/>
      <c r="G540" s="59"/>
      <c r="H540" s="59"/>
      <c r="I540" s="59"/>
      <c r="J540" s="59"/>
      <c r="K540" s="59"/>
      <c r="L540" s="59"/>
      <c r="M540" s="59"/>
      <c r="N540" s="59"/>
      <c r="O540" s="59"/>
      <c r="P540" s="370"/>
      <c r="Q540" s="59"/>
      <c r="R540" s="376"/>
    </row>
    <row r="541" spans="1:18" ht="13.5" thickBot="1" x14ac:dyDescent="0.3">
      <c r="A541" s="352"/>
      <c r="B541" s="378"/>
      <c r="C541" s="54" t="str">
        <f>IF(ISTEXT('Organizational Unit Summary'!$B$59),'Organizational Unit Summary'!$B$59,"")</f>
        <v>P-20</v>
      </c>
      <c r="D541" s="51" t="str">
        <f>IF('Organizational Unit Summary'!$B$24="Benchmark or Sustainment",IF(E541="OoS","OoS",IF(E541=1,"DM",IF(E541=2,"PM",IF(E541=3,"LM",IF(E541=4,"FM"))))),IF(E541="OoS","OoS",IF(E541&lt;=2,"H",IF(E541=3,"M",IF(E541=4,"L")))))</f>
        <v>DM</v>
      </c>
      <c r="E541" s="58">
        <f>IF(OR(Processes!$C$55=TRUE,Processes!W$55=TRUE),IF(AND(G541=1,H541=1,NOT(ISTEXT(J541))),4,IF(AND(G541=1,H541=1,ISTEXT(J541)),3,IF(AND(OR(G541=1,H541=1),ISTEXT(J541)),2,1))),"OoS")</f>
        <v>1</v>
      </c>
      <c r="F541" s="57"/>
      <c r="G541" s="59"/>
      <c r="H541" s="59"/>
      <c r="I541" s="59"/>
      <c r="J541" s="59"/>
      <c r="K541" s="59"/>
      <c r="L541" s="59"/>
      <c r="M541" s="59"/>
      <c r="N541" s="59"/>
      <c r="O541" s="59"/>
      <c r="P541" s="371"/>
      <c r="Q541" s="59"/>
      <c r="R541" s="376"/>
    </row>
    <row r="542" spans="1:18" x14ac:dyDescent="0.25">
      <c r="A542" s="352"/>
      <c r="B542" s="378" t="str">
        <f>IF(ISTEXT(Processes!$B$5),Processes!$B$5,"")</f>
        <v>Process 3</v>
      </c>
      <c r="C542" s="54" t="str">
        <f>IF(ISTEXT('Organizational Unit Summary'!$B$40),'Organizational Unit Summary'!$B$40,"")</f>
        <v>P-1</v>
      </c>
      <c r="D542" s="51" t="str">
        <f>IF('Organizational Unit Summary'!$B$24="Benchmark or Sustainment",IF(E542="OoS","OoS",IF(E542=1,"DM",IF(E542=2,"PM",IF(E542=3,"LM",IF(E542=4,"FM"))))),IF(E542="OoS","OoS",IF(E542&lt;=2,"H",IF(E542=3,"M",IF(E542=4,"L")))))</f>
        <v>DM</v>
      </c>
      <c r="E542" s="58">
        <f>IF(OR(Processes!$C$56=TRUE,Processes!D$56=TRUE),IF(AND(G542=1,H542=1,NOT(ISTEXT(J542))),4,IF(AND(G542=1,H542=1,ISTEXT(J542)),3,IF(AND(OR(G542=1,H542=1),ISTEXT(J542)),2,1))),"OoS")</f>
        <v>1</v>
      </c>
      <c r="F542" s="57"/>
      <c r="G542" s="59"/>
      <c r="H542" s="59"/>
      <c r="I542" s="59"/>
      <c r="J542" s="59"/>
      <c r="K542" s="59"/>
      <c r="L542" s="59"/>
      <c r="M542" s="59"/>
      <c r="N542" s="59"/>
      <c r="O542" s="59"/>
      <c r="P542" s="369"/>
      <c r="Q542" s="59"/>
      <c r="R542" s="376"/>
    </row>
    <row r="543" spans="1:18" x14ac:dyDescent="0.25">
      <c r="A543" s="352"/>
      <c r="B543" s="378"/>
      <c r="C543" s="54" t="str">
        <f>IF(ISTEXT('Organizational Unit Summary'!$B$41),'Organizational Unit Summary'!$B$41,"")</f>
        <v>P-2</v>
      </c>
      <c r="D543" s="51" t="str">
        <f>IF('Organizational Unit Summary'!$B$24="Benchmark or Sustainment",IF(E543="OoS","OoS",IF(E543=1,"DM",IF(E543=2,"PM",IF(E543=3,"LM",IF(E543=4,"FM"))))),IF(E543="OoS","OoS",IF(E543&lt;=2,"H",IF(E543=3,"M",IF(E543=4,"L")))))</f>
        <v>DM</v>
      </c>
      <c r="E543" s="58">
        <f>IF(OR(Processes!$C$56=TRUE,Processes!E$56=TRUE),IF(AND(G543=1,H543=1,NOT(ISTEXT(J543))),4,IF(AND(G543=1,H543=1,ISTEXT(J543)),3,IF(AND(OR(G543=1,H543=1),ISTEXT(J543)),2,1))),"OoS")</f>
        <v>1</v>
      </c>
      <c r="F543" s="57"/>
      <c r="G543" s="59"/>
      <c r="H543" s="59"/>
      <c r="I543" s="59"/>
      <c r="J543" s="59"/>
      <c r="K543" s="59"/>
      <c r="L543" s="59"/>
      <c r="M543" s="59"/>
      <c r="N543" s="59"/>
      <c r="O543" s="59"/>
      <c r="P543" s="370"/>
      <c r="Q543" s="59"/>
      <c r="R543" s="376"/>
    </row>
    <row r="544" spans="1:18" x14ac:dyDescent="0.25">
      <c r="A544" s="352"/>
      <c r="B544" s="378"/>
      <c r="C544" s="54" t="str">
        <f>IF(ISTEXT('Organizational Unit Summary'!$B$42),'Organizational Unit Summary'!$B$42,"")</f>
        <v>P-3</v>
      </c>
      <c r="D544" s="51" t="str">
        <f>IF('Organizational Unit Summary'!$B$24="Benchmark or Sustainment",IF(E544="OoS","OoS",IF(E544=1,"DM",IF(E544=2,"PM",IF(E544=3,"LM",IF(E544=4,"FM"))))),IF(E544="OoS","OoS",IF(E544&lt;=2,"H",IF(E544=3,"M",IF(E544=4,"L")))))</f>
        <v>DM</v>
      </c>
      <c r="E544" s="58">
        <f>IF(OR(Processes!$C$56=TRUE,Processes!F$56=TRUE),IF(AND(G544=1,H544=1,NOT(ISTEXT(J544))),4,IF(AND(G544=1,H544=1,ISTEXT(J544)),3,IF(AND(OR(G544=1,H544=1),ISTEXT(J544)),2,1))),"OoS")</f>
        <v>1</v>
      </c>
      <c r="F544" s="57"/>
      <c r="G544" s="59"/>
      <c r="H544" s="59"/>
      <c r="I544" s="59"/>
      <c r="J544" s="59"/>
      <c r="K544" s="59"/>
      <c r="L544" s="59"/>
      <c r="M544" s="59"/>
      <c r="N544" s="59"/>
      <c r="O544" s="59"/>
      <c r="P544" s="370"/>
      <c r="Q544" s="59"/>
      <c r="R544" s="376"/>
    </row>
    <row r="545" spans="1:18" x14ac:dyDescent="0.25">
      <c r="A545" s="352"/>
      <c r="B545" s="378"/>
      <c r="C545" s="54" t="str">
        <f>IF(ISTEXT('Organizational Unit Summary'!$B$43),'Organizational Unit Summary'!$B$43,"")</f>
        <v>P-4</v>
      </c>
      <c r="D545" s="51" t="str">
        <f>IF('Organizational Unit Summary'!$B$24="Benchmark or Sustainment",IF(E545="OoS","OoS",IF(E545=1,"DM",IF(E545=2,"PM",IF(E545=3,"LM",IF(E545=4,"FM"))))),IF(E545="OoS","OoS",IF(E545&lt;=2,"H",IF(E545=3,"M",IF(E545=4,"L")))))</f>
        <v>DM</v>
      </c>
      <c r="E545" s="58">
        <f>IF(OR(Processes!$C$56=TRUE,Processes!G$56=TRUE),IF(AND(G545=1,H545=1,NOT(ISTEXT(J545))),4,IF(AND(G545=1,H545=1,ISTEXT(J545)),3,IF(AND(OR(G545=1,H545=1),ISTEXT(J545)),2,1))),"OoS")</f>
        <v>1</v>
      </c>
      <c r="F545" s="57"/>
      <c r="G545" s="59"/>
      <c r="H545" s="59"/>
      <c r="I545" s="59"/>
      <c r="J545" s="59"/>
      <c r="K545" s="59"/>
      <c r="L545" s="59"/>
      <c r="M545" s="59"/>
      <c r="N545" s="59"/>
      <c r="O545" s="59"/>
      <c r="P545" s="370"/>
      <c r="Q545" s="59"/>
      <c r="R545" s="376"/>
    </row>
    <row r="546" spans="1:18" x14ac:dyDescent="0.25">
      <c r="A546" s="352"/>
      <c r="B546" s="378"/>
      <c r="C546" s="54" t="str">
        <f>IF(ISTEXT('Organizational Unit Summary'!$B$44),'Organizational Unit Summary'!$B$44,"")</f>
        <v>P-5</v>
      </c>
      <c r="D546" s="51" t="str">
        <f>IF('Organizational Unit Summary'!$B$24="Benchmark or Sustainment",IF(E546="OoS","OoS",IF(E546=1,"DM",IF(E546=2,"PM",IF(E546=3,"LM",IF(E546=4,"FM"))))),IF(E546="OoS","OoS",IF(E546&lt;=2,"H",IF(E546=3,"M",IF(E546=4,"L")))))</f>
        <v>DM</v>
      </c>
      <c r="E546" s="58">
        <f>IF(OR(Processes!$C$56=TRUE,Processes!H$56=TRUE),IF(AND(G546=1,H546=1,NOT(ISTEXT(J546))),4,IF(AND(G546=1,H546=1,ISTEXT(J546)),3,IF(AND(OR(G546=1,H546=1),ISTEXT(J546)),2,1))),"OoS")</f>
        <v>1</v>
      </c>
      <c r="F546" s="57"/>
      <c r="G546" s="59"/>
      <c r="H546" s="59"/>
      <c r="I546" s="59"/>
      <c r="J546" s="59"/>
      <c r="K546" s="59"/>
      <c r="L546" s="59"/>
      <c r="M546" s="59"/>
      <c r="N546" s="59"/>
      <c r="O546" s="59"/>
      <c r="P546" s="370"/>
      <c r="Q546" s="59"/>
      <c r="R546" s="376"/>
    </row>
    <row r="547" spans="1:18" x14ac:dyDescent="0.25">
      <c r="A547" s="352"/>
      <c r="B547" s="378"/>
      <c r="C547" s="54" t="str">
        <f>IF(ISTEXT('Organizational Unit Summary'!$B$45),'Organizational Unit Summary'!$B$45,"")</f>
        <v>P-6</v>
      </c>
      <c r="D547" s="51" t="str">
        <f>IF('Organizational Unit Summary'!$B$24="Benchmark or Sustainment",IF(E547="OoS","OoS",IF(E547=1,"DM",IF(E547=2,"PM",IF(E547=3,"LM",IF(E547=4,"FM"))))),IF(E547="OoS","OoS",IF(E547&lt;=2,"H",IF(E547=3,"M",IF(E547=4,"L")))))</f>
        <v>DM</v>
      </c>
      <c r="E547" s="58">
        <f>IF(OR(Processes!$C$56=TRUE,Processes!I$56=TRUE),IF(AND(G547=1,H547=1,NOT(ISTEXT(J547))),4,IF(AND(G547=1,H547=1,ISTEXT(J547)),3,IF(AND(OR(G547=1,H547=1),ISTEXT(J547)),2,1))),"OoS")</f>
        <v>1</v>
      </c>
      <c r="F547" s="57"/>
      <c r="G547" s="59"/>
      <c r="H547" s="59"/>
      <c r="I547" s="59"/>
      <c r="J547" s="59"/>
      <c r="K547" s="59"/>
      <c r="L547" s="59"/>
      <c r="M547" s="59"/>
      <c r="N547" s="59"/>
      <c r="O547" s="59"/>
      <c r="P547" s="370"/>
      <c r="Q547" s="59"/>
      <c r="R547" s="376"/>
    </row>
    <row r="548" spans="1:18" x14ac:dyDescent="0.25">
      <c r="A548" s="352"/>
      <c r="B548" s="378"/>
      <c r="C548" s="54" t="str">
        <f>IF(ISTEXT('Organizational Unit Summary'!$B$46),'Organizational Unit Summary'!$B$46,"")</f>
        <v>P-7</v>
      </c>
      <c r="D548" s="51" t="str">
        <f>IF('Organizational Unit Summary'!$B$24="Benchmark or Sustainment",IF(E548="OoS","OoS",IF(E548=1,"DM",IF(E548=2,"PM",IF(E548=3,"LM",IF(E548=4,"FM"))))),IF(E548="OoS","OoS",IF(E548&lt;=2,"H",IF(E548=3,"M",IF(E548=4,"L")))))</f>
        <v>DM</v>
      </c>
      <c r="E548" s="58">
        <f>IF(OR(Processes!$C$56=TRUE,Processes!J$56=TRUE),IF(AND(G548=1,H548=1,NOT(ISTEXT(J548))),4,IF(AND(G548=1,H548=1,ISTEXT(J548)),3,IF(AND(OR(G548=1,H548=1),ISTEXT(J548)),2,1))),"OoS")</f>
        <v>1</v>
      </c>
      <c r="F548" s="57"/>
      <c r="G548" s="59"/>
      <c r="H548" s="59"/>
      <c r="I548" s="59"/>
      <c r="J548" s="59"/>
      <c r="K548" s="59"/>
      <c r="L548" s="59"/>
      <c r="M548" s="59"/>
      <c r="N548" s="59"/>
      <c r="O548" s="59"/>
      <c r="P548" s="370"/>
      <c r="Q548" s="59"/>
      <c r="R548" s="376"/>
    </row>
    <row r="549" spans="1:18" x14ac:dyDescent="0.25">
      <c r="A549" s="352"/>
      <c r="B549" s="378"/>
      <c r="C549" s="54" t="str">
        <f>IF(ISTEXT('Organizational Unit Summary'!$B$47),'Organizational Unit Summary'!$B$47,"")</f>
        <v>P-8</v>
      </c>
      <c r="D549" s="51" t="str">
        <f>IF('Organizational Unit Summary'!$B$24="Benchmark or Sustainment",IF(E549="OoS","OoS",IF(E549=1,"DM",IF(E549=2,"PM",IF(E549=3,"LM",IF(E549=4,"FM"))))),IF(E549="OoS","OoS",IF(E549&lt;=2,"H",IF(E549=3,"M",IF(E549=4,"L")))))</f>
        <v>DM</v>
      </c>
      <c r="E549" s="58">
        <f>IF(OR(Processes!$C$56=TRUE,Processes!K$56=TRUE),IF(AND(G549=1,H549=1,NOT(ISTEXT(J549))),4,IF(AND(G549=1,H549=1,ISTEXT(J549)),3,IF(AND(OR(G549=1,H549=1),ISTEXT(J549)),2,1))),"OoS")</f>
        <v>1</v>
      </c>
      <c r="F549" s="57"/>
      <c r="G549" s="59"/>
      <c r="H549" s="59"/>
      <c r="I549" s="59"/>
      <c r="J549" s="59"/>
      <c r="K549" s="59"/>
      <c r="L549" s="59"/>
      <c r="M549" s="59"/>
      <c r="N549" s="59"/>
      <c r="O549" s="59"/>
      <c r="P549" s="370"/>
      <c r="Q549" s="59"/>
      <c r="R549" s="376"/>
    </row>
    <row r="550" spans="1:18" x14ac:dyDescent="0.25">
      <c r="A550" s="352"/>
      <c r="B550" s="378"/>
      <c r="C550" s="54" t="str">
        <f>IF(ISTEXT('Organizational Unit Summary'!$B$48),'Organizational Unit Summary'!$B$48,"")</f>
        <v>P-9</v>
      </c>
      <c r="D550" s="51" t="str">
        <f>IF('Organizational Unit Summary'!$B$24="Benchmark or Sustainment",IF(E550="OoS","OoS",IF(E550=1,"DM",IF(E550=2,"PM",IF(E550=3,"LM",IF(E550=4,"FM"))))),IF(E550="OoS","OoS",IF(E550&lt;=2,"H",IF(E550=3,"M",IF(E550=4,"L")))))</f>
        <v>DM</v>
      </c>
      <c r="E550" s="58">
        <f>IF(OR(Processes!$C$56=TRUE,Processes!L$56=TRUE),IF(AND(G550=1,H550=1,NOT(ISTEXT(J550))),4,IF(AND(G550=1,H550=1,ISTEXT(J550)),3,IF(AND(OR(G550=1,H550=1),ISTEXT(J550)),2,1))),"OoS")</f>
        <v>1</v>
      </c>
      <c r="F550" s="57"/>
      <c r="G550" s="59"/>
      <c r="H550" s="59"/>
      <c r="I550" s="59"/>
      <c r="J550" s="59"/>
      <c r="K550" s="59"/>
      <c r="L550" s="59"/>
      <c r="M550" s="59"/>
      <c r="N550" s="59"/>
      <c r="O550" s="59"/>
      <c r="P550" s="370"/>
      <c r="Q550" s="59"/>
      <c r="R550" s="376"/>
    </row>
    <row r="551" spans="1:18" x14ac:dyDescent="0.25">
      <c r="A551" s="352"/>
      <c r="B551" s="378"/>
      <c r="C551" s="54" t="str">
        <f>IF(ISTEXT('Organizational Unit Summary'!$B$49),'Organizational Unit Summary'!$B$49,"")</f>
        <v>P-10</v>
      </c>
      <c r="D551" s="51" t="str">
        <f>IF('Organizational Unit Summary'!$B$24="Benchmark or Sustainment",IF(E551="OoS","OoS",IF(E551=1,"DM",IF(E551=2,"PM",IF(E551=3,"LM",IF(E551=4,"FM"))))),IF(E551="OoS","OoS",IF(E551&lt;=2,"H",IF(E551=3,"M",IF(E551=4,"L")))))</f>
        <v>DM</v>
      </c>
      <c r="E551" s="58">
        <f>IF(OR(Processes!$C$56=TRUE,Processes!M$56=TRUE),IF(AND(G551=1,H551=1,NOT(ISTEXT(J551))),4,IF(AND(G551=1,H551=1,ISTEXT(J551)),3,IF(AND(OR(G551=1,H551=1),ISTEXT(J551)),2,1))),"OoS")</f>
        <v>1</v>
      </c>
      <c r="F551" s="57"/>
      <c r="G551" s="59"/>
      <c r="H551" s="59"/>
      <c r="I551" s="59"/>
      <c r="J551" s="59"/>
      <c r="K551" s="59"/>
      <c r="L551" s="59"/>
      <c r="M551" s="59"/>
      <c r="N551" s="59"/>
      <c r="O551" s="59"/>
      <c r="P551" s="370"/>
      <c r="Q551" s="59"/>
      <c r="R551" s="376"/>
    </row>
    <row r="552" spans="1:18" x14ac:dyDescent="0.25">
      <c r="A552" s="352"/>
      <c r="B552" s="378"/>
      <c r="C552" s="54" t="str">
        <f>IF(ISTEXT('Organizational Unit Summary'!$B$50),'Organizational Unit Summary'!$B$50,"")</f>
        <v>P-11</v>
      </c>
      <c r="D552" s="51" t="str">
        <f>IF('Organizational Unit Summary'!$B$24="Benchmark or Sustainment",IF(E552="OoS","OoS",IF(E552=1,"DM",IF(E552=2,"PM",IF(E552=3,"LM",IF(E552=4,"FM"))))),IF(E552="OoS","OoS",IF(E552&lt;=2,"H",IF(E552=3,"M",IF(E552=4,"L")))))</f>
        <v>DM</v>
      </c>
      <c r="E552" s="58">
        <f>IF(OR(Processes!$C$56=TRUE,Processes!N$56=TRUE),IF(AND(G552=1,H552=1,NOT(ISTEXT(J552))),4,IF(AND(G552=1,H552=1,ISTEXT(J552)),3,IF(AND(OR(G552=1,H552=1),ISTEXT(J552)),2,1))),"OoS")</f>
        <v>1</v>
      </c>
      <c r="F552" s="57"/>
      <c r="G552" s="59"/>
      <c r="H552" s="59"/>
      <c r="I552" s="59"/>
      <c r="J552" s="59"/>
      <c r="K552" s="59"/>
      <c r="L552" s="59"/>
      <c r="M552" s="59"/>
      <c r="N552" s="59"/>
      <c r="O552" s="59"/>
      <c r="P552" s="370"/>
      <c r="Q552" s="59"/>
      <c r="R552" s="376"/>
    </row>
    <row r="553" spans="1:18" x14ac:dyDescent="0.25">
      <c r="A553" s="352"/>
      <c r="B553" s="378"/>
      <c r="C553" s="54" t="str">
        <f>IF(ISTEXT('Organizational Unit Summary'!$B$51),'Organizational Unit Summary'!$B$51,"")</f>
        <v>P-12</v>
      </c>
      <c r="D553" s="51" t="str">
        <f>IF('Organizational Unit Summary'!$B$24="Benchmark or Sustainment",IF(E553="OoS","OoS",IF(E553=1,"DM",IF(E553=2,"PM",IF(E553=3,"LM",IF(E553=4,"FM"))))),IF(E553="OoS","OoS",IF(E553&lt;=2,"H",IF(E553=3,"M",IF(E553=4,"L")))))</f>
        <v>DM</v>
      </c>
      <c r="E553" s="58">
        <f>IF(OR(Processes!$C$56=TRUE,Processes!O$56=TRUE),IF(AND(G553=1,H553=1,NOT(ISTEXT(J553))),4,IF(AND(G553=1,H553=1,ISTEXT(J553)),3,IF(AND(OR(G553=1,H553=1),ISTEXT(J553)),2,1))),"OoS")</f>
        <v>1</v>
      </c>
      <c r="F553" s="57"/>
      <c r="G553" s="59"/>
      <c r="H553" s="59"/>
      <c r="I553" s="59"/>
      <c r="J553" s="59"/>
      <c r="K553" s="59"/>
      <c r="L553" s="59"/>
      <c r="M553" s="59"/>
      <c r="N553" s="59"/>
      <c r="O553" s="59"/>
      <c r="P553" s="370"/>
      <c r="Q553" s="59"/>
      <c r="R553" s="376"/>
    </row>
    <row r="554" spans="1:18" x14ac:dyDescent="0.25">
      <c r="A554" s="352"/>
      <c r="B554" s="378"/>
      <c r="C554" s="54" t="str">
        <f>IF(ISTEXT('Organizational Unit Summary'!$B$52),'Organizational Unit Summary'!$B$52,"")</f>
        <v>P-13</v>
      </c>
      <c r="D554" s="51" t="str">
        <f>IF('Organizational Unit Summary'!$B$24="Benchmark or Sustainment",IF(E554="OoS","OoS",IF(E554=1,"DM",IF(E554=2,"PM",IF(E554=3,"LM",IF(E554=4,"FM"))))),IF(E554="OoS","OoS",IF(E554&lt;=2,"H",IF(E554=3,"M",IF(E554=4,"L")))))</f>
        <v>DM</v>
      </c>
      <c r="E554" s="58">
        <f>IF(OR(Processes!$C$56=TRUE,Processes!P$56=TRUE),IF(AND(G554=1,H554=1,NOT(ISTEXT(J554))),4,IF(AND(G554=1,H554=1,ISTEXT(J554)),3,IF(AND(OR(G554=1,H554=1),ISTEXT(J554)),2,1))),"OoS")</f>
        <v>1</v>
      </c>
      <c r="F554" s="57"/>
      <c r="G554" s="59"/>
      <c r="H554" s="59"/>
      <c r="I554" s="59"/>
      <c r="J554" s="59"/>
      <c r="K554" s="59"/>
      <c r="L554" s="59"/>
      <c r="M554" s="59"/>
      <c r="N554" s="59"/>
      <c r="O554" s="59"/>
      <c r="P554" s="370"/>
      <c r="Q554" s="59"/>
      <c r="R554" s="376"/>
    </row>
    <row r="555" spans="1:18" x14ac:dyDescent="0.25">
      <c r="A555" s="352"/>
      <c r="B555" s="378"/>
      <c r="C555" s="54" t="str">
        <f>IF(ISTEXT('Organizational Unit Summary'!$B$53),'Organizational Unit Summary'!$B$53,"")</f>
        <v>P-14</v>
      </c>
      <c r="D555" s="51" t="str">
        <f>IF('Organizational Unit Summary'!$B$24="Benchmark or Sustainment",IF(E555="OoS","OoS",IF(E555=1,"DM",IF(E555=2,"PM",IF(E555=3,"LM",IF(E555=4,"FM"))))),IF(E555="OoS","OoS",IF(E555&lt;=2,"H",IF(E555=3,"M",IF(E555=4,"L")))))</f>
        <v>DM</v>
      </c>
      <c r="E555" s="58">
        <f>IF(OR(Processes!$C$56=TRUE,Processes!Q$56=TRUE),IF(AND(G555=1,H555=1,NOT(ISTEXT(J555))),4,IF(AND(G555=1,H555=1,ISTEXT(J555)),3,IF(AND(OR(G555=1,H555=1),ISTEXT(J555)),2,1))),"OoS")</f>
        <v>1</v>
      </c>
      <c r="F555" s="57"/>
      <c r="G555" s="59"/>
      <c r="H555" s="59"/>
      <c r="I555" s="59"/>
      <c r="J555" s="59"/>
      <c r="K555" s="59"/>
      <c r="L555" s="59"/>
      <c r="M555" s="59"/>
      <c r="N555" s="59"/>
      <c r="O555" s="59"/>
      <c r="P555" s="370"/>
      <c r="Q555" s="59"/>
      <c r="R555" s="376"/>
    </row>
    <row r="556" spans="1:18" x14ac:dyDescent="0.25">
      <c r="A556" s="352"/>
      <c r="B556" s="378"/>
      <c r="C556" s="54" t="str">
        <f>IF(ISTEXT('Organizational Unit Summary'!$B$54),'Organizational Unit Summary'!$B$54,"")</f>
        <v>P-15</v>
      </c>
      <c r="D556" s="51" t="str">
        <f>IF('Organizational Unit Summary'!$B$24="Benchmark or Sustainment",IF(E556="OoS","OoS",IF(E556=1,"DM",IF(E556=2,"PM",IF(E556=3,"LM",IF(E556=4,"FM"))))),IF(E556="OoS","OoS",IF(E556&lt;=2,"H",IF(E556=3,"M",IF(E556=4,"L")))))</f>
        <v>DM</v>
      </c>
      <c r="E556" s="58">
        <f>IF(OR(Processes!$C$56=TRUE,Processes!R$56=TRUE),IF(AND(G556=1,H556=1,NOT(ISTEXT(J556))),4,IF(AND(G556=1,H556=1,ISTEXT(J556)),3,IF(AND(OR(G556=1,H556=1),ISTEXT(J556)),2,1))),"OoS")</f>
        <v>1</v>
      </c>
      <c r="F556" s="57"/>
      <c r="G556" s="59"/>
      <c r="H556" s="59"/>
      <c r="I556" s="59"/>
      <c r="J556" s="59"/>
      <c r="K556" s="59"/>
      <c r="L556" s="59"/>
      <c r="M556" s="59"/>
      <c r="N556" s="59"/>
      <c r="O556" s="59"/>
      <c r="P556" s="370"/>
      <c r="Q556" s="59"/>
      <c r="R556" s="376"/>
    </row>
    <row r="557" spans="1:18" x14ac:dyDescent="0.25">
      <c r="A557" s="352"/>
      <c r="B557" s="378"/>
      <c r="C557" s="54" t="str">
        <f>IF(ISTEXT('Organizational Unit Summary'!$B$55),'Organizational Unit Summary'!$B$55,"")</f>
        <v>P-16</v>
      </c>
      <c r="D557" s="51" t="str">
        <f>IF('Organizational Unit Summary'!$B$24="Benchmark or Sustainment",IF(E557="OoS","OoS",IF(E557=1,"DM",IF(E557=2,"PM",IF(E557=3,"LM",IF(E557=4,"FM"))))),IF(E557="OoS","OoS",IF(E557&lt;=2,"H",IF(E557=3,"M",IF(E557=4,"L")))))</f>
        <v>DM</v>
      </c>
      <c r="E557" s="58">
        <f>IF(OR(Processes!$C$56=TRUE,Processes!S$56=TRUE),IF(AND(G557=1,H557=1,NOT(ISTEXT(J557))),4,IF(AND(G557=1,H557=1,ISTEXT(J557)),3,IF(AND(OR(G557=1,H557=1),ISTEXT(J557)),2,1))),"OoS")</f>
        <v>1</v>
      </c>
      <c r="F557" s="57"/>
      <c r="G557" s="59"/>
      <c r="H557" s="59"/>
      <c r="I557" s="59"/>
      <c r="J557" s="59"/>
      <c r="K557" s="59"/>
      <c r="L557" s="59"/>
      <c r="M557" s="59"/>
      <c r="N557" s="59"/>
      <c r="O557" s="59"/>
      <c r="P557" s="370"/>
      <c r="Q557" s="59"/>
      <c r="R557" s="376"/>
    </row>
    <row r="558" spans="1:18" x14ac:dyDescent="0.25">
      <c r="A558" s="352"/>
      <c r="B558" s="378"/>
      <c r="C558" s="54" t="str">
        <f>IF(ISTEXT('Organizational Unit Summary'!$B$56),'Organizational Unit Summary'!$B$56,"")</f>
        <v>P-17</v>
      </c>
      <c r="D558" s="51" t="str">
        <f>IF('Organizational Unit Summary'!$B$24="Benchmark or Sustainment",IF(E558="OoS","OoS",IF(E558=1,"DM",IF(E558=2,"PM",IF(E558=3,"LM",IF(E558=4,"FM"))))),IF(E558="OoS","OoS",IF(E558&lt;=2,"H",IF(E558=3,"M",IF(E558=4,"L")))))</f>
        <v>DM</v>
      </c>
      <c r="E558" s="58">
        <f>IF(OR(Processes!$C$56=TRUE,Processes!T$56=TRUE),IF(AND(G558=1,H558=1,NOT(ISTEXT(J558))),4,IF(AND(G558=1,H558=1,ISTEXT(J558)),3,IF(AND(OR(G558=1,H558=1),ISTEXT(J558)),2,1))),"OoS")</f>
        <v>1</v>
      </c>
      <c r="F558" s="57"/>
      <c r="G558" s="59"/>
      <c r="H558" s="59"/>
      <c r="I558" s="59"/>
      <c r="J558" s="59"/>
      <c r="K558" s="59"/>
      <c r="L558" s="59"/>
      <c r="M558" s="59"/>
      <c r="N558" s="59"/>
      <c r="O558" s="59"/>
      <c r="P558" s="370"/>
      <c r="Q558" s="59"/>
      <c r="R558" s="376"/>
    </row>
    <row r="559" spans="1:18" x14ac:dyDescent="0.25">
      <c r="A559" s="352"/>
      <c r="B559" s="378"/>
      <c r="C559" s="54" t="str">
        <f>IF(ISTEXT('Organizational Unit Summary'!$B$57),'Organizational Unit Summary'!$B$57,"")</f>
        <v>P-18</v>
      </c>
      <c r="D559" s="51" t="str">
        <f>IF('Organizational Unit Summary'!$B$24="Benchmark or Sustainment",IF(E559="OoS","OoS",IF(E559=1,"DM",IF(E559=2,"PM",IF(E559=3,"LM",IF(E559=4,"FM"))))),IF(E559="OoS","OoS",IF(E559&lt;=2,"H",IF(E559=3,"M",IF(E559=4,"L")))))</f>
        <v>DM</v>
      </c>
      <c r="E559" s="58">
        <f>IF(OR(Processes!$C$56=TRUE,Processes!U$56=TRUE),IF(AND(G559=1,H559=1,NOT(ISTEXT(J559))),4,IF(AND(G559=1,H559=1,ISTEXT(J559)),3,IF(AND(OR(G559=1,H559=1),ISTEXT(J559)),2,1))),"OoS")</f>
        <v>1</v>
      </c>
      <c r="F559" s="57"/>
      <c r="G559" s="59"/>
      <c r="H559" s="59"/>
      <c r="I559" s="59"/>
      <c r="J559" s="59"/>
      <c r="K559" s="59"/>
      <c r="L559" s="59"/>
      <c r="M559" s="59"/>
      <c r="N559" s="59"/>
      <c r="O559" s="59"/>
      <c r="P559" s="370"/>
      <c r="Q559" s="59"/>
      <c r="R559" s="376"/>
    </row>
    <row r="560" spans="1:18" x14ac:dyDescent="0.25">
      <c r="A560" s="352"/>
      <c r="B560" s="378"/>
      <c r="C560" s="54" t="str">
        <f>IF(ISTEXT('Organizational Unit Summary'!$B$58),'Organizational Unit Summary'!$B$58,"")</f>
        <v>P-19</v>
      </c>
      <c r="D560" s="51" t="str">
        <f>IF('Organizational Unit Summary'!$B$24="Benchmark or Sustainment",IF(E560="OoS","OoS",IF(E560=1,"DM",IF(E560=2,"PM",IF(E560=3,"LM",IF(E560=4,"FM"))))),IF(E560="OoS","OoS",IF(E560&lt;=2,"H",IF(E560=3,"M",IF(E560=4,"L")))))</f>
        <v>DM</v>
      </c>
      <c r="E560" s="58">
        <f>IF(OR(Processes!$C$56=TRUE,Processes!V$56=TRUE),IF(AND(G560=1,H560=1,NOT(ISTEXT(J560))),4,IF(AND(G560=1,H560=1,ISTEXT(J560)),3,IF(AND(OR(G560=1,H560=1),ISTEXT(J560)),2,1))),"OoS")</f>
        <v>1</v>
      </c>
      <c r="F560" s="57"/>
      <c r="G560" s="59"/>
      <c r="H560" s="59"/>
      <c r="I560" s="59"/>
      <c r="J560" s="59"/>
      <c r="K560" s="59"/>
      <c r="L560" s="59"/>
      <c r="M560" s="59"/>
      <c r="N560" s="59"/>
      <c r="O560" s="59"/>
      <c r="P560" s="370"/>
      <c r="Q560" s="59"/>
      <c r="R560" s="376"/>
    </row>
    <row r="561" spans="1:18" ht="13.5" thickBot="1" x14ac:dyDescent="0.3">
      <c r="A561" s="352"/>
      <c r="B561" s="378"/>
      <c r="C561" s="54" t="str">
        <f>IF(ISTEXT('Organizational Unit Summary'!$B$59),'Organizational Unit Summary'!$B$59,"")</f>
        <v>P-20</v>
      </c>
      <c r="D561" s="51" t="str">
        <f>IF('Organizational Unit Summary'!$B$24="Benchmark or Sustainment",IF(E561="OoS","OoS",IF(E561=1,"DM",IF(E561=2,"PM",IF(E561=3,"LM",IF(E561=4,"FM"))))),IF(E561="OoS","OoS",IF(E561&lt;=2,"H",IF(E561=3,"M",IF(E561=4,"L")))))</f>
        <v>DM</v>
      </c>
      <c r="E561" s="58">
        <f>IF(OR(Processes!$C$56=TRUE,Processes!W$56=TRUE),IF(AND(G561=1,H561=1,NOT(ISTEXT(J561))),4,IF(AND(G561=1,H561=1,ISTEXT(J561)),3,IF(AND(OR(G561=1,H561=1),ISTEXT(J561)),2,1))),"OoS")</f>
        <v>1</v>
      </c>
      <c r="F561" s="57"/>
      <c r="G561" s="59"/>
      <c r="H561" s="59"/>
      <c r="I561" s="59"/>
      <c r="J561" s="59"/>
      <c r="K561" s="59"/>
      <c r="L561" s="59"/>
      <c r="M561" s="59"/>
      <c r="N561" s="59"/>
      <c r="O561" s="59"/>
      <c r="P561" s="371"/>
      <c r="Q561" s="59"/>
      <c r="R561" s="376"/>
    </row>
    <row r="562" spans="1:18" x14ac:dyDescent="0.25">
      <c r="A562" s="352"/>
      <c r="B562" s="378" t="str">
        <f>IF(ISTEXT(Processes!$B$6),Processes!$B$6,"")</f>
        <v>Process 4</v>
      </c>
      <c r="C562" s="54" t="str">
        <f>IF(ISTEXT('Organizational Unit Summary'!$B$40),'Organizational Unit Summary'!$B$40,"")</f>
        <v>P-1</v>
      </c>
      <c r="D562" s="51" t="str">
        <f>IF('Organizational Unit Summary'!$B$24="Benchmark or Sustainment",IF(E562="OoS","OoS",IF(E562=1,"DM",IF(E562=2,"PM",IF(E562=3,"LM",IF(E562=4,"FM"))))),IF(E562="OoS","OoS",IF(E562&lt;=2,"H",IF(E562=3,"M",IF(E562=4,"L")))))</f>
        <v>DM</v>
      </c>
      <c r="E562" s="58">
        <f>IF(OR(Processes!$C$57=TRUE,Processes!D$57=TRUE),IF(AND(G562=1,H562=1,NOT(ISTEXT(J562))),4,IF(AND(G562=1,H562=1,ISTEXT(J562)),3,IF(AND(OR(G562=1,H562=1),ISTEXT(J562)),2,1))),"OoS")</f>
        <v>1</v>
      </c>
      <c r="F562" s="57"/>
      <c r="G562" s="59"/>
      <c r="H562" s="59"/>
      <c r="I562" s="59"/>
      <c r="J562" s="59"/>
      <c r="K562" s="59"/>
      <c r="L562" s="59"/>
      <c r="M562" s="59"/>
      <c r="N562" s="59"/>
      <c r="O562" s="59"/>
      <c r="P562" s="369"/>
      <c r="Q562" s="59"/>
      <c r="R562" s="376"/>
    </row>
    <row r="563" spans="1:18" x14ac:dyDescent="0.25">
      <c r="A563" s="352"/>
      <c r="B563" s="378"/>
      <c r="C563" s="54" t="str">
        <f>IF(ISTEXT('Organizational Unit Summary'!$B$41),'Organizational Unit Summary'!$B$41,"")</f>
        <v>P-2</v>
      </c>
      <c r="D563" s="51" t="str">
        <f>IF('Organizational Unit Summary'!$B$24="Benchmark or Sustainment",IF(E563="OoS","OoS",IF(E563=1,"DM",IF(E563=2,"PM",IF(E563=3,"LM",IF(E563=4,"FM"))))),IF(E563="OoS","OoS",IF(E563&lt;=2,"H",IF(E563=3,"M",IF(E563=4,"L")))))</f>
        <v>DM</v>
      </c>
      <c r="E563" s="58">
        <f>IF(OR(Processes!$C$57=TRUE,Processes!E$57=TRUE),IF(AND(G563=1,H563=1,NOT(ISTEXT(J563))),4,IF(AND(G563=1,H563=1,ISTEXT(J563)),3,IF(AND(OR(G563=1,H563=1),ISTEXT(J563)),2,1))),"OoS")</f>
        <v>1</v>
      </c>
      <c r="F563" s="57"/>
      <c r="G563" s="59"/>
      <c r="H563" s="59"/>
      <c r="I563" s="59"/>
      <c r="J563" s="59"/>
      <c r="K563" s="59"/>
      <c r="L563" s="59"/>
      <c r="M563" s="59"/>
      <c r="N563" s="59"/>
      <c r="O563" s="59"/>
      <c r="P563" s="370"/>
      <c r="Q563" s="59"/>
      <c r="R563" s="376"/>
    </row>
    <row r="564" spans="1:18" x14ac:dyDescent="0.25">
      <c r="A564" s="352"/>
      <c r="B564" s="378"/>
      <c r="C564" s="54" t="str">
        <f>IF(ISTEXT('Organizational Unit Summary'!$B$42),'Organizational Unit Summary'!$B$42,"")</f>
        <v>P-3</v>
      </c>
      <c r="D564" s="51" t="str">
        <f>IF('Organizational Unit Summary'!$B$24="Benchmark or Sustainment",IF(E564="OoS","OoS",IF(E564=1,"DM",IF(E564=2,"PM",IF(E564=3,"LM",IF(E564=4,"FM"))))),IF(E564="OoS","OoS",IF(E564&lt;=2,"H",IF(E564=3,"M",IF(E564=4,"L")))))</f>
        <v>DM</v>
      </c>
      <c r="E564" s="58">
        <f>IF(OR(Processes!$C$57=TRUE,Processes!F$57=TRUE),IF(AND(G564=1,H564=1,NOT(ISTEXT(J564))),4,IF(AND(G564=1,H564=1,ISTEXT(J564)),3,IF(AND(OR(G564=1,H564=1),ISTEXT(J564)),2,1))),"OoS")</f>
        <v>1</v>
      </c>
      <c r="F564" s="57"/>
      <c r="G564" s="59"/>
      <c r="H564" s="59"/>
      <c r="I564" s="59"/>
      <c r="J564" s="59"/>
      <c r="K564" s="59"/>
      <c r="L564" s="59"/>
      <c r="M564" s="59"/>
      <c r="N564" s="59"/>
      <c r="O564" s="59"/>
      <c r="P564" s="370"/>
      <c r="Q564" s="59"/>
      <c r="R564" s="376"/>
    </row>
    <row r="565" spans="1:18" x14ac:dyDescent="0.25">
      <c r="A565" s="352"/>
      <c r="B565" s="378"/>
      <c r="C565" s="54" t="str">
        <f>IF(ISTEXT('Organizational Unit Summary'!$B$43),'Organizational Unit Summary'!$B$43,"")</f>
        <v>P-4</v>
      </c>
      <c r="D565" s="51" t="str">
        <f>IF('Organizational Unit Summary'!$B$24="Benchmark or Sustainment",IF(E565="OoS","OoS",IF(E565=1,"DM",IF(E565=2,"PM",IF(E565=3,"LM",IF(E565=4,"FM"))))),IF(E565="OoS","OoS",IF(E565&lt;=2,"H",IF(E565=3,"M",IF(E565=4,"L")))))</f>
        <v>DM</v>
      </c>
      <c r="E565" s="58">
        <f>IF(OR(Processes!$C$57=TRUE,Processes!G$57=TRUE),IF(AND(G565=1,H565=1,NOT(ISTEXT(J565))),4,IF(AND(G565=1,H565=1,ISTEXT(J565)),3,IF(AND(OR(G565=1,H565=1),ISTEXT(J565)),2,1))),"OoS")</f>
        <v>1</v>
      </c>
      <c r="F565" s="57"/>
      <c r="G565" s="59"/>
      <c r="H565" s="59"/>
      <c r="I565" s="59"/>
      <c r="J565" s="59"/>
      <c r="K565" s="59"/>
      <c r="L565" s="59"/>
      <c r="M565" s="59"/>
      <c r="N565" s="59"/>
      <c r="O565" s="59"/>
      <c r="P565" s="370"/>
      <c r="Q565" s="59"/>
      <c r="R565" s="376"/>
    </row>
    <row r="566" spans="1:18" x14ac:dyDescent="0.25">
      <c r="A566" s="352"/>
      <c r="B566" s="378"/>
      <c r="C566" s="54" t="str">
        <f>IF(ISTEXT('Organizational Unit Summary'!$B$44),'Organizational Unit Summary'!$B$44,"")</f>
        <v>P-5</v>
      </c>
      <c r="D566" s="51" t="str">
        <f>IF('Organizational Unit Summary'!$B$24="Benchmark or Sustainment",IF(E566="OoS","OoS",IF(E566=1,"DM",IF(E566=2,"PM",IF(E566=3,"LM",IF(E566=4,"FM"))))),IF(E566="OoS","OoS",IF(E566&lt;=2,"H",IF(E566=3,"M",IF(E566=4,"L")))))</f>
        <v>DM</v>
      </c>
      <c r="E566" s="58">
        <f>IF(OR(Processes!$C$57=TRUE,Processes!H$57=TRUE),IF(AND(G566=1,H566=1,NOT(ISTEXT(J566))),4,IF(AND(G566=1,H566=1,ISTEXT(J566)),3,IF(AND(OR(G566=1,H566=1),ISTEXT(J566)),2,1))),"OoS")</f>
        <v>1</v>
      </c>
      <c r="F566" s="57"/>
      <c r="G566" s="59"/>
      <c r="H566" s="59"/>
      <c r="I566" s="59"/>
      <c r="J566" s="59"/>
      <c r="K566" s="59"/>
      <c r="L566" s="59"/>
      <c r="M566" s="59"/>
      <c r="N566" s="59"/>
      <c r="O566" s="59"/>
      <c r="P566" s="370"/>
      <c r="Q566" s="59"/>
      <c r="R566" s="376"/>
    </row>
    <row r="567" spans="1:18" x14ac:dyDescent="0.25">
      <c r="A567" s="352"/>
      <c r="B567" s="378"/>
      <c r="C567" s="54" t="str">
        <f>IF(ISTEXT('Organizational Unit Summary'!$B$45),'Organizational Unit Summary'!$B$45,"")</f>
        <v>P-6</v>
      </c>
      <c r="D567" s="51" t="str">
        <f>IF('Organizational Unit Summary'!$B$24="Benchmark or Sustainment",IF(E567="OoS","OoS",IF(E567=1,"DM",IF(E567=2,"PM",IF(E567=3,"LM",IF(E567=4,"FM"))))),IF(E567="OoS","OoS",IF(E567&lt;=2,"H",IF(E567=3,"M",IF(E567=4,"L")))))</f>
        <v>DM</v>
      </c>
      <c r="E567" s="58">
        <f>IF(OR(Processes!$C$57=TRUE,Processes!I$57=TRUE),IF(AND(G567=1,H567=1,NOT(ISTEXT(J567))),4,IF(AND(G567=1,H567=1,ISTEXT(J567)),3,IF(AND(OR(G567=1,H567=1),ISTEXT(J567)),2,1))),"OoS")</f>
        <v>1</v>
      </c>
      <c r="F567" s="57"/>
      <c r="G567" s="59"/>
      <c r="H567" s="59"/>
      <c r="I567" s="59"/>
      <c r="J567" s="59"/>
      <c r="K567" s="59"/>
      <c r="L567" s="59"/>
      <c r="M567" s="59"/>
      <c r="N567" s="59"/>
      <c r="O567" s="59"/>
      <c r="P567" s="370"/>
      <c r="Q567" s="59"/>
      <c r="R567" s="376"/>
    </row>
    <row r="568" spans="1:18" x14ac:dyDescent="0.25">
      <c r="A568" s="352"/>
      <c r="B568" s="378"/>
      <c r="C568" s="54" t="str">
        <f>IF(ISTEXT('Organizational Unit Summary'!$B$46),'Organizational Unit Summary'!$B$46,"")</f>
        <v>P-7</v>
      </c>
      <c r="D568" s="51" t="str">
        <f>IF('Organizational Unit Summary'!$B$24="Benchmark or Sustainment",IF(E568="OoS","OoS",IF(E568=1,"DM",IF(E568=2,"PM",IF(E568=3,"LM",IF(E568=4,"FM"))))),IF(E568="OoS","OoS",IF(E568&lt;=2,"H",IF(E568=3,"M",IF(E568=4,"L")))))</f>
        <v>DM</v>
      </c>
      <c r="E568" s="58">
        <f>IF(OR(Processes!$C$57=TRUE,Processes!J$57=TRUE),IF(AND(G568=1,H568=1,NOT(ISTEXT(J568))),4,IF(AND(G568=1,H568=1,ISTEXT(J568)),3,IF(AND(OR(G568=1,H568=1),ISTEXT(J568)),2,1))),"OoS")</f>
        <v>1</v>
      </c>
      <c r="F568" s="57"/>
      <c r="G568" s="59"/>
      <c r="H568" s="59"/>
      <c r="I568" s="59"/>
      <c r="J568" s="59"/>
      <c r="K568" s="59"/>
      <c r="L568" s="59"/>
      <c r="M568" s="59"/>
      <c r="N568" s="59"/>
      <c r="O568" s="59"/>
      <c r="P568" s="370"/>
      <c r="Q568" s="59"/>
      <c r="R568" s="376"/>
    </row>
    <row r="569" spans="1:18" x14ac:dyDescent="0.25">
      <c r="A569" s="352"/>
      <c r="B569" s="378"/>
      <c r="C569" s="54" t="str">
        <f>IF(ISTEXT('Organizational Unit Summary'!$B$47),'Organizational Unit Summary'!$B$47,"")</f>
        <v>P-8</v>
      </c>
      <c r="D569" s="51" t="str">
        <f>IF('Organizational Unit Summary'!$B$24="Benchmark or Sustainment",IF(E569="OoS","OoS",IF(E569=1,"DM",IF(E569=2,"PM",IF(E569=3,"LM",IF(E569=4,"FM"))))),IF(E569="OoS","OoS",IF(E569&lt;=2,"H",IF(E569=3,"M",IF(E569=4,"L")))))</f>
        <v>DM</v>
      </c>
      <c r="E569" s="58">
        <f>IF(OR(Processes!$C$57=TRUE,Processes!K$57=TRUE),IF(AND(G569=1,H569=1,NOT(ISTEXT(J569))),4,IF(AND(G569=1,H569=1,ISTEXT(J569)),3,IF(AND(OR(G569=1,H569=1),ISTEXT(J569)),2,1))),"OoS")</f>
        <v>1</v>
      </c>
      <c r="F569" s="57"/>
      <c r="G569" s="59"/>
      <c r="H569" s="59"/>
      <c r="I569" s="59"/>
      <c r="J569" s="59"/>
      <c r="K569" s="59"/>
      <c r="L569" s="59"/>
      <c r="M569" s="59"/>
      <c r="N569" s="59"/>
      <c r="O569" s="59"/>
      <c r="P569" s="370"/>
      <c r="Q569" s="59"/>
      <c r="R569" s="376"/>
    </row>
    <row r="570" spans="1:18" x14ac:dyDescent="0.25">
      <c r="A570" s="352"/>
      <c r="B570" s="378"/>
      <c r="C570" s="54" t="str">
        <f>IF(ISTEXT('Organizational Unit Summary'!$B$48),'Organizational Unit Summary'!$B$48,"")</f>
        <v>P-9</v>
      </c>
      <c r="D570" s="51" t="str">
        <f>IF('Organizational Unit Summary'!$B$24="Benchmark or Sustainment",IF(E570="OoS","OoS",IF(E570=1,"DM",IF(E570=2,"PM",IF(E570=3,"LM",IF(E570=4,"FM"))))),IF(E570="OoS","OoS",IF(E570&lt;=2,"H",IF(E570=3,"M",IF(E570=4,"L")))))</f>
        <v>DM</v>
      </c>
      <c r="E570" s="58">
        <f>IF(OR(Processes!$C$57=TRUE,Processes!L$57=TRUE),IF(AND(G570=1,H570=1,NOT(ISTEXT(J570))),4,IF(AND(G570=1,H570=1,ISTEXT(J570)),3,IF(AND(OR(G570=1,H570=1),ISTEXT(J570)),2,1))),"OoS")</f>
        <v>1</v>
      </c>
      <c r="F570" s="57"/>
      <c r="G570" s="59"/>
      <c r="H570" s="59"/>
      <c r="I570" s="59"/>
      <c r="J570" s="59"/>
      <c r="K570" s="59"/>
      <c r="L570" s="59"/>
      <c r="M570" s="59"/>
      <c r="N570" s="59"/>
      <c r="O570" s="59"/>
      <c r="P570" s="370"/>
      <c r="Q570" s="59"/>
      <c r="R570" s="376"/>
    </row>
    <row r="571" spans="1:18" x14ac:dyDescent="0.25">
      <c r="A571" s="352"/>
      <c r="B571" s="378"/>
      <c r="C571" s="54" t="str">
        <f>IF(ISTEXT('Organizational Unit Summary'!$B$49),'Organizational Unit Summary'!$B$49,"")</f>
        <v>P-10</v>
      </c>
      <c r="D571" s="51" t="str">
        <f>IF('Organizational Unit Summary'!$B$24="Benchmark or Sustainment",IF(E571="OoS","OoS",IF(E571=1,"DM",IF(E571=2,"PM",IF(E571=3,"LM",IF(E571=4,"FM"))))),IF(E571="OoS","OoS",IF(E571&lt;=2,"H",IF(E571=3,"M",IF(E571=4,"L")))))</f>
        <v>DM</v>
      </c>
      <c r="E571" s="58">
        <f>IF(OR(Processes!$C$57=TRUE,Processes!M$57=TRUE),IF(AND(G571=1,H571=1,NOT(ISTEXT(J571))),4,IF(AND(G571=1,H571=1,ISTEXT(J571)),3,IF(AND(OR(G571=1,H571=1),ISTEXT(J571)),2,1))),"OoS")</f>
        <v>1</v>
      </c>
      <c r="F571" s="57"/>
      <c r="G571" s="59"/>
      <c r="H571" s="59"/>
      <c r="I571" s="59"/>
      <c r="J571" s="59"/>
      <c r="K571" s="59"/>
      <c r="L571" s="59"/>
      <c r="M571" s="59"/>
      <c r="N571" s="59"/>
      <c r="O571" s="59"/>
      <c r="P571" s="370"/>
      <c r="Q571" s="59"/>
      <c r="R571" s="376"/>
    </row>
    <row r="572" spans="1:18" x14ac:dyDescent="0.25">
      <c r="A572" s="352"/>
      <c r="B572" s="378"/>
      <c r="C572" s="54" t="str">
        <f>IF(ISTEXT('Organizational Unit Summary'!$B$50),'Organizational Unit Summary'!$B$50,"")</f>
        <v>P-11</v>
      </c>
      <c r="D572" s="51" t="str">
        <f>IF('Organizational Unit Summary'!$B$24="Benchmark or Sustainment",IF(E572="OoS","OoS",IF(E572=1,"DM",IF(E572=2,"PM",IF(E572=3,"LM",IF(E572=4,"FM"))))),IF(E572="OoS","OoS",IF(E572&lt;=2,"H",IF(E572=3,"M",IF(E572=4,"L")))))</f>
        <v>DM</v>
      </c>
      <c r="E572" s="58">
        <f>IF(OR(Processes!$C$57=TRUE,Processes!N$57=TRUE),IF(AND(G572=1,H572=1,NOT(ISTEXT(J572))),4,IF(AND(G572=1,H572=1,ISTEXT(J572)),3,IF(AND(OR(G572=1,H572=1),ISTEXT(J572)),2,1))),"OoS")</f>
        <v>1</v>
      </c>
      <c r="F572" s="57"/>
      <c r="G572" s="59"/>
      <c r="H572" s="59"/>
      <c r="I572" s="59"/>
      <c r="J572" s="59"/>
      <c r="K572" s="59"/>
      <c r="L572" s="59"/>
      <c r="M572" s="59"/>
      <c r="N572" s="59"/>
      <c r="O572" s="59"/>
      <c r="P572" s="370"/>
      <c r="Q572" s="59"/>
      <c r="R572" s="376"/>
    </row>
    <row r="573" spans="1:18" x14ac:dyDescent="0.25">
      <c r="A573" s="352"/>
      <c r="B573" s="378"/>
      <c r="C573" s="54" t="str">
        <f>IF(ISTEXT('Organizational Unit Summary'!$B$51),'Organizational Unit Summary'!$B$51,"")</f>
        <v>P-12</v>
      </c>
      <c r="D573" s="51" t="str">
        <f>IF('Organizational Unit Summary'!$B$24="Benchmark or Sustainment",IF(E573="OoS","OoS",IF(E573=1,"DM",IF(E573=2,"PM",IF(E573=3,"LM",IF(E573=4,"FM"))))),IF(E573="OoS","OoS",IF(E573&lt;=2,"H",IF(E573=3,"M",IF(E573=4,"L")))))</f>
        <v>DM</v>
      </c>
      <c r="E573" s="58">
        <f>IF(OR(Processes!$C$57=TRUE,Processes!O$57=TRUE),IF(AND(G573=1,H573=1,NOT(ISTEXT(J573))),4,IF(AND(G573=1,H573=1,ISTEXT(J573)),3,IF(AND(OR(G573=1,H573=1),ISTEXT(J573)),2,1))),"OoS")</f>
        <v>1</v>
      </c>
      <c r="F573" s="57"/>
      <c r="G573" s="59"/>
      <c r="H573" s="59"/>
      <c r="I573" s="59"/>
      <c r="J573" s="59"/>
      <c r="K573" s="59"/>
      <c r="L573" s="59"/>
      <c r="M573" s="59"/>
      <c r="N573" s="59"/>
      <c r="O573" s="59"/>
      <c r="P573" s="370"/>
      <c r="Q573" s="59"/>
      <c r="R573" s="376"/>
    </row>
    <row r="574" spans="1:18" x14ac:dyDescent="0.25">
      <c r="A574" s="352"/>
      <c r="B574" s="378"/>
      <c r="C574" s="54" t="str">
        <f>IF(ISTEXT('Organizational Unit Summary'!$B$52),'Organizational Unit Summary'!$B$52,"")</f>
        <v>P-13</v>
      </c>
      <c r="D574" s="51" t="str">
        <f>IF('Organizational Unit Summary'!$B$24="Benchmark or Sustainment",IF(E574="OoS","OoS",IF(E574=1,"DM",IF(E574=2,"PM",IF(E574=3,"LM",IF(E574=4,"FM"))))),IF(E574="OoS","OoS",IF(E574&lt;=2,"H",IF(E574=3,"M",IF(E574=4,"L")))))</f>
        <v>DM</v>
      </c>
      <c r="E574" s="58">
        <f>IF(OR(Processes!$C$57=TRUE,Processes!P$57=TRUE),IF(AND(G574=1,H574=1,NOT(ISTEXT(J574))),4,IF(AND(G574=1,H574=1,ISTEXT(J574)),3,IF(AND(OR(G574=1,H574=1),ISTEXT(J574)),2,1))),"OoS")</f>
        <v>1</v>
      </c>
      <c r="F574" s="57"/>
      <c r="G574" s="59"/>
      <c r="H574" s="59"/>
      <c r="I574" s="59"/>
      <c r="J574" s="59"/>
      <c r="K574" s="59"/>
      <c r="L574" s="59"/>
      <c r="M574" s="59"/>
      <c r="N574" s="59"/>
      <c r="O574" s="59"/>
      <c r="P574" s="370"/>
      <c r="Q574" s="59"/>
      <c r="R574" s="376"/>
    </row>
    <row r="575" spans="1:18" x14ac:dyDescent="0.25">
      <c r="A575" s="352"/>
      <c r="B575" s="378"/>
      <c r="C575" s="54" t="str">
        <f>IF(ISTEXT('Organizational Unit Summary'!$B$53),'Organizational Unit Summary'!$B$53,"")</f>
        <v>P-14</v>
      </c>
      <c r="D575" s="51" t="str">
        <f>IF('Organizational Unit Summary'!$B$24="Benchmark or Sustainment",IF(E575="OoS","OoS",IF(E575=1,"DM",IF(E575=2,"PM",IF(E575=3,"LM",IF(E575=4,"FM"))))),IF(E575="OoS","OoS",IF(E575&lt;=2,"H",IF(E575=3,"M",IF(E575=4,"L")))))</f>
        <v>DM</v>
      </c>
      <c r="E575" s="58">
        <f>IF(OR(Processes!$C$57=TRUE,Processes!Q$57=TRUE),IF(AND(G575=1,H575=1,NOT(ISTEXT(J575))),4,IF(AND(G575=1,H575=1,ISTEXT(J575)),3,IF(AND(OR(G575=1,H575=1),ISTEXT(J575)),2,1))),"OoS")</f>
        <v>1</v>
      </c>
      <c r="F575" s="57"/>
      <c r="G575" s="59"/>
      <c r="H575" s="59"/>
      <c r="I575" s="59"/>
      <c r="J575" s="59"/>
      <c r="K575" s="59"/>
      <c r="L575" s="59"/>
      <c r="M575" s="59"/>
      <c r="N575" s="59"/>
      <c r="O575" s="59"/>
      <c r="P575" s="370"/>
      <c r="Q575" s="59"/>
      <c r="R575" s="376"/>
    </row>
    <row r="576" spans="1:18" x14ac:dyDescent="0.25">
      <c r="A576" s="352"/>
      <c r="B576" s="378"/>
      <c r="C576" s="54" t="str">
        <f>IF(ISTEXT('Organizational Unit Summary'!$B$54),'Organizational Unit Summary'!$B$54,"")</f>
        <v>P-15</v>
      </c>
      <c r="D576" s="51" t="str">
        <f>IF('Organizational Unit Summary'!$B$24="Benchmark or Sustainment",IF(E576="OoS","OoS",IF(E576=1,"DM",IF(E576=2,"PM",IF(E576=3,"LM",IF(E576=4,"FM"))))),IF(E576="OoS","OoS",IF(E576&lt;=2,"H",IF(E576=3,"M",IF(E576=4,"L")))))</f>
        <v>DM</v>
      </c>
      <c r="E576" s="58">
        <f>IF(OR(Processes!$C$57=TRUE,Processes!R$57=TRUE),IF(AND(G576=1,H576=1,NOT(ISTEXT(J576))),4,IF(AND(G576=1,H576=1,ISTEXT(J576)),3,IF(AND(OR(G576=1,H576=1),ISTEXT(J576)),2,1))),"OoS")</f>
        <v>1</v>
      </c>
      <c r="F576" s="57"/>
      <c r="G576" s="59"/>
      <c r="H576" s="59"/>
      <c r="I576" s="59"/>
      <c r="J576" s="59"/>
      <c r="K576" s="59"/>
      <c r="L576" s="59"/>
      <c r="M576" s="59"/>
      <c r="N576" s="59"/>
      <c r="O576" s="59"/>
      <c r="P576" s="370"/>
      <c r="Q576" s="59"/>
      <c r="R576" s="376"/>
    </row>
    <row r="577" spans="1:18" x14ac:dyDescent="0.25">
      <c r="A577" s="352"/>
      <c r="B577" s="378"/>
      <c r="C577" s="54" t="str">
        <f>IF(ISTEXT('Organizational Unit Summary'!$B$55),'Organizational Unit Summary'!$B$55,"")</f>
        <v>P-16</v>
      </c>
      <c r="D577" s="51" t="str">
        <f>IF('Organizational Unit Summary'!$B$24="Benchmark or Sustainment",IF(E577="OoS","OoS",IF(E577=1,"DM",IF(E577=2,"PM",IF(E577=3,"LM",IF(E577=4,"FM"))))),IF(E577="OoS","OoS",IF(E577&lt;=2,"H",IF(E577=3,"M",IF(E577=4,"L")))))</f>
        <v>DM</v>
      </c>
      <c r="E577" s="58">
        <f>IF(OR(Processes!$C$57=TRUE,Processes!S$57=TRUE),IF(AND(G577=1,H577=1,NOT(ISTEXT(J577))),4,IF(AND(G577=1,H577=1,ISTEXT(J577)),3,IF(AND(OR(G577=1,H577=1),ISTEXT(J577)),2,1))),"OoS")</f>
        <v>1</v>
      </c>
      <c r="F577" s="57"/>
      <c r="G577" s="59"/>
      <c r="H577" s="59"/>
      <c r="I577" s="59"/>
      <c r="J577" s="59"/>
      <c r="K577" s="59"/>
      <c r="L577" s="59"/>
      <c r="M577" s="59"/>
      <c r="N577" s="59"/>
      <c r="O577" s="59"/>
      <c r="P577" s="370"/>
      <c r="Q577" s="59"/>
      <c r="R577" s="376"/>
    </row>
    <row r="578" spans="1:18" x14ac:dyDescent="0.25">
      <c r="A578" s="352"/>
      <c r="B578" s="378"/>
      <c r="C578" s="54" t="str">
        <f>IF(ISTEXT('Organizational Unit Summary'!$B$56),'Organizational Unit Summary'!$B$56,"")</f>
        <v>P-17</v>
      </c>
      <c r="D578" s="51" t="str">
        <f>IF('Organizational Unit Summary'!$B$24="Benchmark or Sustainment",IF(E578="OoS","OoS",IF(E578=1,"DM",IF(E578=2,"PM",IF(E578=3,"LM",IF(E578=4,"FM"))))),IF(E578="OoS","OoS",IF(E578&lt;=2,"H",IF(E578=3,"M",IF(E578=4,"L")))))</f>
        <v>DM</v>
      </c>
      <c r="E578" s="58">
        <f>IF(OR(Processes!$C$57=TRUE,Processes!T$57=TRUE),IF(AND(G578=1,H578=1,NOT(ISTEXT(J578))),4,IF(AND(G578=1,H578=1,ISTEXT(J578)),3,IF(AND(OR(G578=1,H578=1),ISTEXT(J578)),2,1))),"OoS")</f>
        <v>1</v>
      </c>
      <c r="F578" s="57"/>
      <c r="G578" s="59"/>
      <c r="H578" s="59"/>
      <c r="I578" s="59"/>
      <c r="J578" s="59"/>
      <c r="K578" s="59"/>
      <c r="L578" s="59"/>
      <c r="M578" s="59"/>
      <c r="N578" s="59"/>
      <c r="O578" s="59"/>
      <c r="P578" s="370"/>
      <c r="Q578" s="59"/>
      <c r="R578" s="376"/>
    </row>
    <row r="579" spans="1:18" x14ac:dyDescent="0.25">
      <c r="A579" s="352"/>
      <c r="B579" s="378"/>
      <c r="C579" s="54" t="str">
        <f>IF(ISTEXT('Organizational Unit Summary'!$B$57),'Organizational Unit Summary'!$B$57,"")</f>
        <v>P-18</v>
      </c>
      <c r="D579" s="51" t="str">
        <f>IF('Organizational Unit Summary'!$B$24="Benchmark or Sustainment",IF(E579="OoS","OoS",IF(E579=1,"DM",IF(E579=2,"PM",IF(E579=3,"LM",IF(E579=4,"FM"))))),IF(E579="OoS","OoS",IF(E579&lt;=2,"H",IF(E579=3,"M",IF(E579=4,"L")))))</f>
        <v>DM</v>
      </c>
      <c r="E579" s="58">
        <f>IF(OR(Processes!$C$57=TRUE,Processes!U$57=TRUE),IF(AND(G579=1,H579=1,NOT(ISTEXT(J579))),4,IF(AND(G579=1,H579=1,ISTEXT(J579)),3,IF(AND(OR(G579=1,H579=1),ISTEXT(J579)),2,1))),"OoS")</f>
        <v>1</v>
      </c>
      <c r="F579" s="57"/>
      <c r="G579" s="59"/>
      <c r="H579" s="59"/>
      <c r="I579" s="59"/>
      <c r="J579" s="59"/>
      <c r="K579" s="59"/>
      <c r="L579" s="59"/>
      <c r="M579" s="59"/>
      <c r="N579" s="59"/>
      <c r="O579" s="59"/>
      <c r="P579" s="370"/>
      <c r="Q579" s="59"/>
      <c r="R579" s="376"/>
    </row>
    <row r="580" spans="1:18" x14ac:dyDescent="0.25">
      <c r="A580" s="352"/>
      <c r="B580" s="378"/>
      <c r="C580" s="54" t="str">
        <f>IF(ISTEXT('Organizational Unit Summary'!$B$58),'Organizational Unit Summary'!$B$58,"")</f>
        <v>P-19</v>
      </c>
      <c r="D580" s="51" t="str">
        <f>IF('Organizational Unit Summary'!$B$24="Benchmark or Sustainment",IF(E580="OoS","OoS",IF(E580=1,"DM",IF(E580=2,"PM",IF(E580=3,"LM",IF(E580=4,"FM"))))),IF(E580="OoS","OoS",IF(E580&lt;=2,"H",IF(E580=3,"M",IF(E580=4,"L")))))</f>
        <v>DM</v>
      </c>
      <c r="E580" s="58">
        <f>IF(OR(Processes!$C$57=TRUE,Processes!V$57=TRUE),IF(AND(G580=1,H580=1,NOT(ISTEXT(J580))),4,IF(AND(G580=1,H580=1,ISTEXT(J580)),3,IF(AND(OR(G580=1,H580=1),ISTEXT(J580)),2,1))),"OoS")</f>
        <v>1</v>
      </c>
      <c r="F580" s="57"/>
      <c r="G580" s="59"/>
      <c r="H580" s="59"/>
      <c r="I580" s="59"/>
      <c r="J580" s="59"/>
      <c r="K580" s="59"/>
      <c r="L580" s="59"/>
      <c r="M580" s="59"/>
      <c r="N580" s="59"/>
      <c r="O580" s="59"/>
      <c r="P580" s="370"/>
      <c r="Q580" s="59"/>
      <c r="R580" s="376"/>
    </row>
    <row r="581" spans="1:18" ht="13.5" thickBot="1" x14ac:dyDescent="0.3">
      <c r="A581" s="352"/>
      <c r="B581" s="378"/>
      <c r="C581" s="54" t="str">
        <f>IF(ISTEXT('Organizational Unit Summary'!$B$59),'Organizational Unit Summary'!$B$59,"")</f>
        <v>P-20</v>
      </c>
      <c r="D581" s="51" t="str">
        <f>IF('Organizational Unit Summary'!$B$24="Benchmark or Sustainment",IF(E581="OoS","OoS",IF(E581=1,"DM",IF(E581=2,"PM",IF(E581=3,"LM",IF(E581=4,"FM"))))),IF(E581="OoS","OoS",IF(E581&lt;=2,"H",IF(E581=3,"M",IF(E581=4,"L")))))</f>
        <v>DM</v>
      </c>
      <c r="E581" s="58">
        <f>IF(OR(Processes!$C$57=TRUE,Processes!W$57=TRUE),IF(AND(G581=1,H581=1,NOT(ISTEXT(J581))),4,IF(AND(G581=1,H581=1,ISTEXT(J581)),3,IF(AND(OR(G581=1,H581=1),ISTEXT(J581)),2,1))),"OoS")</f>
        <v>1</v>
      </c>
      <c r="F581" s="57"/>
      <c r="G581" s="59"/>
      <c r="H581" s="59"/>
      <c r="I581" s="59"/>
      <c r="J581" s="59"/>
      <c r="K581" s="59"/>
      <c r="L581" s="59"/>
      <c r="M581" s="59"/>
      <c r="N581" s="59"/>
      <c r="O581" s="59"/>
      <c r="P581" s="371"/>
      <c r="Q581" s="59"/>
      <c r="R581" s="376"/>
    </row>
    <row r="582" spans="1:18" x14ac:dyDescent="0.25">
      <c r="A582" s="352"/>
      <c r="B582" s="378" t="str">
        <f>IF(ISTEXT(Processes!$B$7),Processes!$B$7,"")</f>
        <v>Process 5</v>
      </c>
      <c r="C582" s="54" t="str">
        <f>IF(ISTEXT('Organizational Unit Summary'!$B$40),'Organizational Unit Summary'!$B$40,"")</f>
        <v>P-1</v>
      </c>
      <c r="D582" s="51" t="str">
        <f>IF('Organizational Unit Summary'!$B$24="Benchmark or Sustainment",IF(E582="OoS","OoS",IF(E582=1,"DM",IF(E582=2,"PM",IF(E582=3,"LM",IF(E582=4,"FM"))))),IF(E582="OoS","OoS",IF(E582&lt;=2,"H",IF(E582=3,"M",IF(E582=4,"L")))))</f>
        <v>DM</v>
      </c>
      <c r="E582" s="58">
        <f>IF(OR(Processes!$C$58=TRUE,Processes!D$58=TRUE),IF(AND(G582=1,H582=1,NOT(ISTEXT(J582))),4,IF(AND(G582=1,H582=1,ISTEXT(J582)),3,IF(AND(OR(G582=1,H582=1),ISTEXT(J582)),2,1))),"OoS")</f>
        <v>1</v>
      </c>
      <c r="F582" s="57"/>
      <c r="G582" s="59"/>
      <c r="H582" s="59"/>
      <c r="I582" s="59"/>
      <c r="J582" s="59"/>
      <c r="K582" s="59"/>
      <c r="L582" s="59"/>
      <c r="M582" s="59"/>
      <c r="N582" s="59"/>
      <c r="O582" s="59"/>
      <c r="P582" s="369"/>
      <c r="Q582" s="59"/>
      <c r="R582" s="376"/>
    </row>
    <row r="583" spans="1:18" x14ac:dyDescent="0.25">
      <c r="A583" s="352"/>
      <c r="B583" s="378"/>
      <c r="C583" s="54" t="str">
        <f>IF(ISTEXT('Organizational Unit Summary'!$B$41),'Organizational Unit Summary'!$B$41,"")</f>
        <v>P-2</v>
      </c>
      <c r="D583" s="51" t="str">
        <f>IF('Organizational Unit Summary'!$B$24="Benchmark or Sustainment",IF(E583="OoS","OoS",IF(E583=1,"DM",IF(E583=2,"PM",IF(E583=3,"LM",IF(E583=4,"FM"))))),IF(E583="OoS","OoS",IF(E583&lt;=2,"H",IF(E583=3,"M",IF(E583=4,"L")))))</f>
        <v>DM</v>
      </c>
      <c r="E583" s="58">
        <f>IF(OR(Processes!$C$58=TRUE,Processes!E$58=TRUE),IF(AND(G583=1,H583=1,NOT(ISTEXT(J583))),4,IF(AND(G583=1,H583=1,ISTEXT(J583)),3,IF(AND(OR(G583=1,H583=1),ISTEXT(J583)),2,1))),"OoS")</f>
        <v>1</v>
      </c>
      <c r="F583" s="57"/>
      <c r="G583" s="59"/>
      <c r="H583" s="59"/>
      <c r="I583" s="59"/>
      <c r="J583" s="59"/>
      <c r="K583" s="59"/>
      <c r="L583" s="59"/>
      <c r="M583" s="59"/>
      <c r="N583" s="59"/>
      <c r="O583" s="59"/>
      <c r="P583" s="370"/>
      <c r="Q583" s="59"/>
      <c r="R583" s="376"/>
    </row>
    <row r="584" spans="1:18" x14ac:dyDescent="0.25">
      <c r="A584" s="352"/>
      <c r="B584" s="378"/>
      <c r="C584" s="54" t="str">
        <f>IF(ISTEXT('Organizational Unit Summary'!$B$42),'Organizational Unit Summary'!$B$42,"")</f>
        <v>P-3</v>
      </c>
      <c r="D584" s="51" t="str">
        <f>IF('Organizational Unit Summary'!$B$24="Benchmark or Sustainment",IF(E584="OoS","OoS",IF(E584=1,"DM",IF(E584=2,"PM",IF(E584=3,"LM",IF(E584=4,"FM"))))),IF(E584="OoS","OoS",IF(E584&lt;=2,"H",IF(E584=3,"M",IF(E584=4,"L")))))</f>
        <v>DM</v>
      </c>
      <c r="E584" s="58">
        <f>IF(OR(Processes!$C$58=TRUE,Processes!F$58=TRUE),IF(AND(G584=1,H584=1,NOT(ISTEXT(J584))),4,IF(AND(G584=1,H584=1,ISTEXT(J584)),3,IF(AND(OR(G584=1,H584=1),ISTEXT(J584)),2,1))),"OoS")</f>
        <v>1</v>
      </c>
      <c r="F584" s="57"/>
      <c r="G584" s="59"/>
      <c r="H584" s="59"/>
      <c r="I584" s="59"/>
      <c r="J584" s="59"/>
      <c r="K584" s="59"/>
      <c r="L584" s="59"/>
      <c r="M584" s="59"/>
      <c r="N584" s="59"/>
      <c r="O584" s="59"/>
      <c r="P584" s="370"/>
      <c r="Q584" s="59"/>
      <c r="R584" s="376"/>
    </row>
    <row r="585" spans="1:18" x14ac:dyDescent="0.25">
      <c r="A585" s="352"/>
      <c r="B585" s="378"/>
      <c r="C585" s="54" t="str">
        <f>IF(ISTEXT('Organizational Unit Summary'!$B$43),'Organizational Unit Summary'!$B$43,"")</f>
        <v>P-4</v>
      </c>
      <c r="D585" s="51" t="str">
        <f>IF('Organizational Unit Summary'!$B$24="Benchmark or Sustainment",IF(E585="OoS","OoS",IF(E585=1,"DM",IF(E585=2,"PM",IF(E585=3,"LM",IF(E585=4,"FM"))))),IF(E585="OoS","OoS",IF(E585&lt;=2,"H",IF(E585=3,"M",IF(E585=4,"L")))))</f>
        <v>DM</v>
      </c>
      <c r="E585" s="58">
        <f>IF(OR(Processes!$C$58=TRUE,Processes!G$58=TRUE),IF(AND(G585=1,H585=1,NOT(ISTEXT(J585))),4,IF(AND(G585=1,H585=1,ISTEXT(J585)),3,IF(AND(OR(G585=1,H585=1),ISTEXT(J585)),2,1))),"OoS")</f>
        <v>1</v>
      </c>
      <c r="F585" s="57"/>
      <c r="G585" s="59"/>
      <c r="H585" s="59"/>
      <c r="I585" s="59"/>
      <c r="J585" s="59"/>
      <c r="K585" s="59"/>
      <c r="L585" s="59"/>
      <c r="M585" s="59"/>
      <c r="N585" s="59"/>
      <c r="O585" s="59"/>
      <c r="P585" s="370"/>
      <c r="Q585" s="59"/>
      <c r="R585" s="376"/>
    </row>
    <row r="586" spans="1:18" x14ac:dyDescent="0.25">
      <c r="A586" s="352"/>
      <c r="B586" s="378"/>
      <c r="C586" s="54" t="str">
        <f>IF(ISTEXT('Organizational Unit Summary'!$B$44),'Organizational Unit Summary'!$B$44,"")</f>
        <v>P-5</v>
      </c>
      <c r="D586" s="51" t="str">
        <f>IF('Organizational Unit Summary'!$B$24="Benchmark or Sustainment",IF(E586="OoS","OoS",IF(E586=1,"DM",IF(E586=2,"PM",IF(E586=3,"LM",IF(E586=4,"FM"))))),IF(E586="OoS","OoS",IF(E586&lt;=2,"H",IF(E586=3,"M",IF(E586=4,"L")))))</f>
        <v>DM</v>
      </c>
      <c r="E586" s="58">
        <f>IF(OR(Processes!$C$58=TRUE,Processes!H$58=TRUE),IF(AND(G586=1,H586=1,NOT(ISTEXT(J586))),4,IF(AND(G586=1,H586=1,ISTEXT(J586)),3,IF(AND(OR(G586=1,H586=1),ISTEXT(J586)),2,1))),"OoS")</f>
        <v>1</v>
      </c>
      <c r="F586" s="57"/>
      <c r="G586" s="59"/>
      <c r="H586" s="59"/>
      <c r="I586" s="59"/>
      <c r="J586" s="59"/>
      <c r="K586" s="59"/>
      <c r="L586" s="59"/>
      <c r="M586" s="59"/>
      <c r="N586" s="59"/>
      <c r="O586" s="59"/>
      <c r="P586" s="370"/>
      <c r="Q586" s="59"/>
      <c r="R586" s="376"/>
    </row>
    <row r="587" spans="1:18" x14ac:dyDescent="0.25">
      <c r="A587" s="352"/>
      <c r="B587" s="378"/>
      <c r="C587" s="54" t="str">
        <f>IF(ISTEXT('Organizational Unit Summary'!$B$45),'Organizational Unit Summary'!$B$45,"")</f>
        <v>P-6</v>
      </c>
      <c r="D587" s="51" t="str">
        <f>IF('Organizational Unit Summary'!$B$24="Benchmark or Sustainment",IF(E587="OoS","OoS",IF(E587=1,"DM",IF(E587=2,"PM",IF(E587=3,"LM",IF(E587=4,"FM"))))),IF(E587="OoS","OoS",IF(E587&lt;=2,"H",IF(E587=3,"M",IF(E587=4,"L")))))</f>
        <v>DM</v>
      </c>
      <c r="E587" s="58">
        <f>IF(OR(Processes!$C$58=TRUE,Processes!I$58=TRUE),IF(AND(G587=1,H587=1,NOT(ISTEXT(J587))),4,IF(AND(G587=1,H587=1,ISTEXT(J587)),3,IF(AND(OR(G587=1,H587=1),ISTEXT(J587)),2,1))),"OoS")</f>
        <v>1</v>
      </c>
      <c r="F587" s="57"/>
      <c r="G587" s="59"/>
      <c r="H587" s="59"/>
      <c r="I587" s="59"/>
      <c r="J587" s="59"/>
      <c r="K587" s="59"/>
      <c r="L587" s="59"/>
      <c r="M587" s="59"/>
      <c r="N587" s="59"/>
      <c r="O587" s="59"/>
      <c r="P587" s="370"/>
      <c r="Q587" s="59"/>
      <c r="R587" s="376"/>
    </row>
    <row r="588" spans="1:18" x14ac:dyDescent="0.25">
      <c r="A588" s="352"/>
      <c r="B588" s="378"/>
      <c r="C588" s="54" t="str">
        <f>IF(ISTEXT('Organizational Unit Summary'!$B$46),'Organizational Unit Summary'!$B$46,"")</f>
        <v>P-7</v>
      </c>
      <c r="D588" s="51" t="str">
        <f>IF('Organizational Unit Summary'!$B$24="Benchmark or Sustainment",IF(E588="OoS","OoS",IF(E588=1,"DM",IF(E588=2,"PM",IF(E588=3,"LM",IF(E588=4,"FM"))))),IF(E588="OoS","OoS",IF(E588&lt;=2,"H",IF(E588=3,"M",IF(E588=4,"L")))))</f>
        <v>DM</v>
      </c>
      <c r="E588" s="58">
        <f>IF(OR(Processes!$C$58=TRUE,Processes!J$58=TRUE),IF(AND(G588=1,H588=1,NOT(ISTEXT(J588))),4,IF(AND(G588=1,H588=1,ISTEXT(J588)),3,IF(AND(OR(G588=1,H588=1),ISTEXT(J588)),2,1))),"OoS")</f>
        <v>1</v>
      </c>
      <c r="F588" s="57"/>
      <c r="G588" s="59"/>
      <c r="H588" s="59"/>
      <c r="I588" s="59"/>
      <c r="J588" s="59"/>
      <c r="K588" s="59"/>
      <c r="L588" s="59"/>
      <c r="M588" s="59"/>
      <c r="N588" s="59"/>
      <c r="O588" s="59"/>
      <c r="P588" s="370"/>
      <c r="Q588" s="59"/>
      <c r="R588" s="376"/>
    </row>
    <row r="589" spans="1:18" x14ac:dyDescent="0.25">
      <c r="A589" s="352"/>
      <c r="B589" s="378"/>
      <c r="C589" s="54" t="str">
        <f>IF(ISTEXT('Organizational Unit Summary'!$B$47),'Organizational Unit Summary'!$B$47,"")</f>
        <v>P-8</v>
      </c>
      <c r="D589" s="51" t="str">
        <f>IF('Organizational Unit Summary'!$B$24="Benchmark or Sustainment",IF(E589="OoS","OoS",IF(E589=1,"DM",IF(E589=2,"PM",IF(E589=3,"LM",IF(E589=4,"FM"))))),IF(E589="OoS","OoS",IF(E589&lt;=2,"H",IF(E589=3,"M",IF(E589=4,"L")))))</f>
        <v>DM</v>
      </c>
      <c r="E589" s="58">
        <f>IF(OR(Processes!$C$58=TRUE,Processes!K$58=TRUE),IF(AND(G589=1,H589=1,NOT(ISTEXT(J589))),4,IF(AND(G589=1,H589=1,ISTEXT(J589)),3,IF(AND(OR(G589=1,H589=1),ISTEXT(J589)),2,1))),"OoS")</f>
        <v>1</v>
      </c>
      <c r="F589" s="57"/>
      <c r="G589" s="59"/>
      <c r="H589" s="59"/>
      <c r="I589" s="59"/>
      <c r="J589" s="59"/>
      <c r="K589" s="59"/>
      <c r="L589" s="59"/>
      <c r="M589" s="59"/>
      <c r="N589" s="59"/>
      <c r="O589" s="59"/>
      <c r="P589" s="370"/>
      <c r="Q589" s="59"/>
      <c r="R589" s="376"/>
    </row>
    <row r="590" spans="1:18" x14ac:dyDescent="0.25">
      <c r="A590" s="352"/>
      <c r="B590" s="378"/>
      <c r="C590" s="54" t="str">
        <f>IF(ISTEXT('Organizational Unit Summary'!$B$48),'Organizational Unit Summary'!$B$48,"")</f>
        <v>P-9</v>
      </c>
      <c r="D590" s="51" t="str">
        <f>IF('Organizational Unit Summary'!$B$24="Benchmark or Sustainment",IF(E590="OoS","OoS",IF(E590=1,"DM",IF(E590=2,"PM",IF(E590=3,"LM",IF(E590=4,"FM"))))),IF(E590="OoS","OoS",IF(E590&lt;=2,"H",IF(E590=3,"M",IF(E590=4,"L")))))</f>
        <v>DM</v>
      </c>
      <c r="E590" s="58">
        <f>IF(OR(Processes!$C$58=TRUE,Processes!L$58=TRUE),IF(AND(G590=1,H590=1,NOT(ISTEXT(J590))),4,IF(AND(G590=1,H590=1,ISTEXT(J590)),3,IF(AND(OR(G590=1,H590=1),ISTEXT(J590)),2,1))),"OoS")</f>
        <v>1</v>
      </c>
      <c r="F590" s="57"/>
      <c r="G590" s="59"/>
      <c r="H590" s="59"/>
      <c r="I590" s="59"/>
      <c r="J590" s="59"/>
      <c r="K590" s="59"/>
      <c r="L590" s="59"/>
      <c r="M590" s="59"/>
      <c r="N590" s="59"/>
      <c r="O590" s="59"/>
      <c r="P590" s="370"/>
      <c r="Q590" s="59"/>
      <c r="R590" s="376"/>
    </row>
    <row r="591" spans="1:18" x14ac:dyDescent="0.25">
      <c r="A591" s="352"/>
      <c r="B591" s="378"/>
      <c r="C591" s="54" t="str">
        <f>IF(ISTEXT('Organizational Unit Summary'!$B$49),'Organizational Unit Summary'!$B$49,"")</f>
        <v>P-10</v>
      </c>
      <c r="D591" s="51" t="str">
        <f>IF('Organizational Unit Summary'!$B$24="Benchmark or Sustainment",IF(E591="OoS","OoS",IF(E591=1,"DM",IF(E591=2,"PM",IF(E591=3,"LM",IF(E591=4,"FM"))))),IF(E591="OoS","OoS",IF(E591&lt;=2,"H",IF(E591=3,"M",IF(E591=4,"L")))))</f>
        <v>DM</v>
      </c>
      <c r="E591" s="58">
        <f>IF(OR(Processes!$C$58=TRUE,Processes!M$58=TRUE),IF(AND(G591=1,H591=1,NOT(ISTEXT(J591))),4,IF(AND(G591=1,H591=1,ISTEXT(J591)),3,IF(AND(OR(G591=1,H591=1),ISTEXT(J591)),2,1))),"OoS")</f>
        <v>1</v>
      </c>
      <c r="F591" s="57"/>
      <c r="G591" s="59"/>
      <c r="H591" s="59"/>
      <c r="I591" s="59"/>
      <c r="J591" s="59"/>
      <c r="K591" s="59"/>
      <c r="L591" s="59"/>
      <c r="M591" s="59"/>
      <c r="N591" s="59"/>
      <c r="O591" s="59"/>
      <c r="P591" s="370"/>
      <c r="Q591" s="59"/>
      <c r="R591" s="376"/>
    </row>
    <row r="592" spans="1:18" x14ac:dyDescent="0.25">
      <c r="A592" s="352"/>
      <c r="B592" s="378"/>
      <c r="C592" s="54" t="str">
        <f>IF(ISTEXT('Organizational Unit Summary'!$B$50),'Organizational Unit Summary'!$B$50,"")</f>
        <v>P-11</v>
      </c>
      <c r="D592" s="51" t="str">
        <f>IF('Organizational Unit Summary'!$B$24="Benchmark or Sustainment",IF(E592="OoS","OoS",IF(E592=1,"DM",IF(E592=2,"PM",IF(E592=3,"LM",IF(E592=4,"FM"))))),IF(E592="OoS","OoS",IF(E592&lt;=2,"H",IF(E592=3,"M",IF(E592=4,"L")))))</f>
        <v>DM</v>
      </c>
      <c r="E592" s="58">
        <f>IF(OR(Processes!$C$58=TRUE,Processes!N$58=TRUE),IF(AND(G592=1,H592=1,NOT(ISTEXT(J592))),4,IF(AND(G592=1,H592=1,ISTEXT(J592)),3,IF(AND(OR(G592=1,H592=1),ISTEXT(J592)),2,1))),"OoS")</f>
        <v>1</v>
      </c>
      <c r="F592" s="57"/>
      <c r="G592" s="59"/>
      <c r="H592" s="59"/>
      <c r="I592" s="59"/>
      <c r="J592" s="59"/>
      <c r="K592" s="59"/>
      <c r="L592" s="59"/>
      <c r="M592" s="59"/>
      <c r="N592" s="59"/>
      <c r="O592" s="59"/>
      <c r="P592" s="370"/>
      <c r="Q592" s="59"/>
      <c r="R592" s="376"/>
    </row>
    <row r="593" spans="1:18" x14ac:dyDescent="0.25">
      <c r="A593" s="352"/>
      <c r="B593" s="378"/>
      <c r="C593" s="54" t="str">
        <f>IF(ISTEXT('Organizational Unit Summary'!$B$51),'Organizational Unit Summary'!$B$51,"")</f>
        <v>P-12</v>
      </c>
      <c r="D593" s="51" t="str">
        <f>IF('Organizational Unit Summary'!$B$24="Benchmark or Sustainment",IF(E593="OoS","OoS",IF(E593=1,"DM",IF(E593=2,"PM",IF(E593=3,"LM",IF(E593=4,"FM"))))),IF(E593="OoS","OoS",IF(E593&lt;=2,"H",IF(E593=3,"M",IF(E593=4,"L")))))</f>
        <v>DM</v>
      </c>
      <c r="E593" s="58">
        <f>IF(OR(Processes!$C$58=TRUE,Processes!O$58=TRUE),IF(AND(G593=1,H593=1,NOT(ISTEXT(J593))),4,IF(AND(G593=1,H593=1,ISTEXT(J593)),3,IF(AND(OR(G593=1,H593=1),ISTEXT(J593)),2,1))),"OoS")</f>
        <v>1</v>
      </c>
      <c r="F593" s="57"/>
      <c r="G593" s="59"/>
      <c r="H593" s="59"/>
      <c r="I593" s="59"/>
      <c r="J593" s="59"/>
      <c r="K593" s="59"/>
      <c r="L593" s="59"/>
      <c r="M593" s="59"/>
      <c r="N593" s="59"/>
      <c r="O593" s="59"/>
      <c r="P593" s="370"/>
      <c r="Q593" s="59"/>
      <c r="R593" s="376"/>
    </row>
    <row r="594" spans="1:18" x14ac:dyDescent="0.25">
      <c r="A594" s="352"/>
      <c r="B594" s="378"/>
      <c r="C594" s="54" t="str">
        <f>IF(ISTEXT('Organizational Unit Summary'!$B$52),'Organizational Unit Summary'!$B$52,"")</f>
        <v>P-13</v>
      </c>
      <c r="D594" s="51" t="str">
        <f>IF('Organizational Unit Summary'!$B$24="Benchmark or Sustainment",IF(E594="OoS","OoS",IF(E594=1,"DM",IF(E594=2,"PM",IF(E594=3,"LM",IF(E594=4,"FM"))))),IF(E594="OoS","OoS",IF(E594&lt;=2,"H",IF(E594=3,"M",IF(E594=4,"L")))))</f>
        <v>DM</v>
      </c>
      <c r="E594" s="58">
        <f>IF(OR(Processes!$C$58=TRUE,Processes!P$58=TRUE),IF(AND(G594=1,H594=1,NOT(ISTEXT(J594))),4,IF(AND(G594=1,H594=1,ISTEXT(J594)),3,IF(AND(OR(G594=1,H594=1),ISTEXT(J594)),2,1))),"OoS")</f>
        <v>1</v>
      </c>
      <c r="F594" s="57"/>
      <c r="G594" s="59"/>
      <c r="H594" s="59"/>
      <c r="I594" s="59"/>
      <c r="J594" s="59"/>
      <c r="K594" s="59"/>
      <c r="L594" s="59"/>
      <c r="M594" s="59"/>
      <c r="N594" s="59"/>
      <c r="O594" s="59"/>
      <c r="P594" s="370"/>
      <c r="Q594" s="59"/>
      <c r="R594" s="376"/>
    </row>
    <row r="595" spans="1:18" x14ac:dyDescent="0.25">
      <c r="A595" s="352"/>
      <c r="B595" s="378"/>
      <c r="C595" s="54" t="str">
        <f>IF(ISTEXT('Organizational Unit Summary'!$B$53),'Organizational Unit Summary'!$B$53,"")</f>
        <v>P-14</v>
      </c>
      <c r="D595" s="51" t="str">
        <f>IF('Organizational Unit Summary'!$B$24="Benchmark or Sustainment",IF(E595="OoS","OoS",IF(E595=1,"DM",IF(E595=2,"PM",IF(E595=3,"LM",IF(E595=4,"FM"))))),IF(E595="OoS","OoS",IF(E595&lt;=2,"H",IF(E595=3,"M",IF(E595=4,"L")))))</f>
        <v>DM</v>
      </c>
      <c r="E595" s="58">
        <f>IF(OR(Processes!$C$58=TRUE,Processes!Q$58=TRUE),IF(AND(G595=1,H595=1,NOT(ISTEXT(J595))),4,IF(AND(G595=1,H595=1,ISTEXT(J595)),3,IF(AND(OR(G595=1,H595=1),ISTEXT(J595)),2,1))),"OoS")</f>
        <v>1</v>
      </c>
      <c r="F595" s="57"/>
      <c r="G595" s="59"/>
      <c r="H595" s="59"/>
      <c r="I595" s="59"/>
      <c r="J595" s="59"/>
      <c r="K595" s="59"/>
      <c r="L595" s="59"/>
      <c r="M595" s="59"/>
      <c r="N595" s="59"/>
      <c r="O595" s="59"/>
      <c r="P595" s="370"/>
      <c r="Q595" s="59"/>
      <c r="R595" s="376"/>
    </row>
    <row r="596" spans="1:18" x14ac:dyDescent="0.25">
      <c r="A596" s="352"/>
      <c r="B596" s="378"/>
      <c r="C596" s="54" t="str">
        <f>IF(ISTEXT('Organizational Unit Summary'!$B$54),'Organizational Unit Summary'!$B$54,"")</f>
        <v>P-15</v>
      </c>
      <c r="D596" s="51" t="str">
        <f>IF('Organizational Unit Summary'!$B$24="Benchmark or Sustainment",IF(E596="OoS","OoS",IF(E596=1,"DM",IF(E596=2,"PM",IF(E596=3,"LM",IF(E596=4,"FM"))))),IF(E596="OoS","OoS",IF(E596&lt;=2,"H",IF(E596=3,"M",IF(E596=4,"L")))))</f>
        <v>DM</v>
      </c>
      <c r="E596" s="58">
        <f>IF(OR(Processes!$C$58=TRUE,Processes!R$58=TRUE),IF(AND(G596=1,H596=1,NOT(ISTEXT(J596))),4,IF(AND(G596=1,H596=1,ISTEXT(J596)),3,IF(AND(OR(G596=1,H596=1),ISTEXT(J596)),2,1))),"OoS")</f>
        <v>1</v>
      </c>
      <c r="F596" s="57"/>
      <c r="G596" s="59"/>
      <c r="H596" s="59"/>
      <c r="I596" s="59"/>
      <c r="J596" s="59"/>
      <c r="K596" s="59"/>
      <c r="L596" s="59"/>
      <c r="M596" s="59"/>
      <c r="N596" s="59"/>
      <c r="O596" s="59"/>
      <c r="P596" s="370"/>
      <c r="Q596" s="59"/>
      <c r="R596" s="376"/>
    </row>
    <row r="597" spans="1:18" x14ac:dyDescent="0.25">
      <c r="A597" s="352"/>
      <c r="B597" s="378"/>
      <c r="C597" s="54" t="str">
        <f>IF(ISTEXT('Organizational Unit Summary'!$B$55),'Organizational Unit Summary'!$B$55,"")</f>
        <v>P-16</v>
      </c>
      <c r="D597" s="51" t="str">
        <f>IF('Organizational Unit Summary'!$B$24="Benchmark or Sustainment",IF(E597="OoS","OoS",IF(E597=1,"DM",IF(E597=2,"PM",IF(E597=3,"LM",IF(E597=4,"FM"))))),IF(E597="OoS","OoS",IF(E597&lt;=2,"H",IF(E597=3,"M",IF(E597=4,"L")))))</f>
        <v>DM</v>
      </c>
      <c r="E597" s="58">
        <f>IF(OR(Processes!$C$58=TRUE,Processes!S$58=TRUE),IF(AND(G597=1,H597=1,NOT(ISTEXT(J597))),4,IF(AND(G597=1,H597=1,ISTEXT(J597)),3,IF(AND(OR(G597=1,H597=1),ISTEXT(J597)),2,1))),"OoS")</f>
        <v>1</v>
      </c>
      <c r="F597" s="57"/>
      <c r="G597" s="59"/>
      <c r="H597" s="59"/>
      <c r="I597" s="59"/>
      <c r="J597" s="59"/>
      <c r="K597" s="59"/>
      <c r="L597" s="59"/>
      <c r="M597" s="59"/>
      <c r="N597" s="59"/>
      <c r="O597" s="59"/>
      <c r="P597" s="370"/>
      <c r="Q597" s="59"/>
      <c r="R597" s="376"/>
    </row>
    <row r="598" spans="1:18" x14ac:dyDescent="0.25">
      <c r="A598" s="352"/>
      <c r="B598" s="378"/>
      <c r="C598" s="54" t="str">
        <f>IF(ISTEXT('Organizational Unit Summary'!$B$56),'Organizational Unit Summary'!$B$56,"")</f>
        <v>P-17</v>
      </c>
      <c r="D598" s="51" t="str">
        <f>IF('Organizational Unit Summary'!$B$24="Benchmark or Sustainment",IF(E598="OoS","OoS",IF(E598=1,"DM",IF(E598=2,"PM",IF(E598=3,"LM",IF(E598=4,"FM"))))),IF(E598="OoS","OoS",IF(E598&lt;=2,"H",IF(E598=3,"M",IF(E598=4,"L")))))</f>
        <v>DM</v>
      </c>
      <c r="E598" s="58">
        <f>IF(OR(Processes!$C$58=TRUE,Processes!T$58=TRUE),IF(AND(G598=1,H598=1,NOT(ISTEXT(J598))),4,IF(AND(G598=1,H598=1,ISTEXT(J598)),3,IF(AND(OR(G598=1,H598=1),ISTEXT(J598)),2,1))),"OoS")</f>
        <v>1</v>
      </c>
      <c r="F598" s="57"/>
      <c r="G598" s="59"/>
      <c r="H598" s="59"/>
      <c r="I598" s="59"/>
      <c r="J598" s="59"/>
      <c r="K598" s="59"/>
      <c r="L598" s="59"/>
      <c r="M598" s="59"/>
      <c r="N598" s="59"/>
      <c r="O598" s="59"/>
      <c r="P598" s="370"/>
      <c r="Q598" s="59"/>
      <c r="R598" s="376"/>
    </row>
    <row r="599" spans="1:18" x14ac:dyDescent="0.25">
      <c r="A599" s="352"/>
      <c r="B599" s="378"/>
      <c r="C599" s="54" t="str">
        <f>IF(ISTEXT('Organizational Unit Summary'!$B$57),'Organizational Unit Summary'!$B$57,"")</f>
        <v>P-18</v>
      </c>
      <c r="D599" s="51" t="str">
        <f>IF('Organizational Unit Summary'!$B$24="Benchmark or Sustainment",IF(E599="OoS","OoS",IF(E599=1,"DM",IF(E599=2,"PM",IF(E599=3,"LM",IF(E599=4,"FM"))))),IF(E599="OoS","OoS",IF(E599&lt;=2,"H",IF(E599=3,"M",IF(E599=4,"L")))))</f>
        <v>DM</v>
      </c>
      <c r="E599" s="58">
        <f>IF(OR(Processes!$C$58=TRUE,Processes!U$58=TRUE),IF(AND(G599=1,H599=1,NOT(ISTEXT(J599))),4,IF(AND(G599=1,H599=1,ISTEXT(J599)),3,IF(AND(OR(G599=1,H599=1),ISTEXT(J599)),2,1))),"OoS")</f>
        <v>1</v>
      </c>
      <c r="F599" s="57"/>
      <c r="G599" s="59"/>
      <c r="H599" s="59"/>
      <c r="I599" s="59"/>
      <c r="J599" s="59"/>
      <c r="K599" s="59"/>
      <c r="L599" s="59"/>
      <c r="M599" s="59"/>
      <c r="N599" s="59"/>
      <c r="O599" s="59"/>
      <c r="P599" s="370"/>
      <c r="Q599" s="59"/>
      <c r="R599" s="376"/>
    </row>
    <row r="600" spans="1:18" x14ac:dyDescent="0.25">
      <c r="A600" s="352"/>
      <c r="B600" s="378"/>
      <c r="C600" s="54" t="str">
        <f>IF(ISTEXT('Organizational Unit Summary'!$B$58),'Organizational Unit Summary'!$B$58,"")</f>
        <v>P-19</v>
      </c>
      <c r="D600" s="51" t="str">
        <f>IF('Organizational Unit Summary'!$B$24="Benchmark or Sustainment",IF(E600="OoS","OoS",IF(E600=1,"DM",IF(E600=2,"PM",IF(E600=3,"LM",IF(E600=4,"FM"))))),IF(E600="OoS","OoS",IF(E600&lt;=2,"H",IF(E600=3,"M",IF(E600=4,"L")))))</f>
        <v>DM</v>
      </c>
      <c r="E600" s="58">
        <f>IF(OR(Processes!$C$58=TRUE,Processes!V$58=TRUE),IF(AND(G600=1,H600=1,NOT(ISTEXT(J600))),4,IF(AND(G600=1,H600=1,ISTEXT(J600)),3,IF(AND(OR(G600=1,H600=1),ISTEXT(J600)),2,1))),"OoS")</f>
        <v>1</v>
      </c>
      <c r="F600" s="57"/>
      <c r="G600" s="59"/>
      <c r="H600" s="59"/>
      <c r="I600" s="59"/>
      <c r="J600" s="59"/>
      <c r="K600" s="59"/>
      <c r="L600" s="59"/>
      <c r="M600" s="59"/>
      <c r="N600" s="59"/>
      <c r="O600" s="59"/>
      <c r="P600" s="370"/>
      <c r="Q600" s="59"/>
      <c r="R600" s="376"/>
    </row>
    <row r="601" spans="1:18" ht="13.5" thickBot="1" x14ac:dyDescent="0.3">
      <c r="A601" s="352"/>
      <c r="B601" s="378"/>
      <c r="C601" s="54" t="str">
        <f>IF(ISTEXT('Organizational Unit Summary'!$B$59),'Organizational Unit Summary'!$B$59,"")</f>
        <v>P-20</v>
      </c>
      <c r="D601" s="51" t="str">
        <f>IF('Organizational Unit Summary'!$B$24="Benchmark or Sustainment",IF(E601="OoS","OoS",IF(E601=1,"DM",IF(E601=2,"PM",IF(E601=3,"LM",IF(E601=4,"FM"))))),IF(E601="OoS","OoS",IF(E601&lt;=2,"H",IF(E601=3,"M",IF(E601=4,"L")))))</f>
        <v>DM</v>
      </c>
      <c r="E601" s="58">
        <f>IF(OR(Processes!$C$58=TRUE,Processes!W$58=TRUE),IF(AND(G601=1,H601=1,NOT(ISTEXT(J601))),4,IF(AND(G601=1,H601=1,ISTEXT(J601)),3,IF(AND(OR(G601=1,H601=1),ISTEXT(J601)),2,1))),"OoS")</f>
        <v>1</v>
      </c>
      <c r="F601" s="57"/>
      <c r="G601" s="59"/>
      <c r="H601" s="59"/>
      <c r="I601" s="59"/>
      <c r="J601" s="59"/>
      <c r="K601" s="59"/>
      <c r="L601" s="59"/>
      <c r="M601" s="59"/>
      <c r="N601" s="59"/>
      <c r="O601" s="59"/>
      <c r="P601" s="371"/>
      <c r="Q601" s="59"/>
      <c r="R601" s="376"/>
    </row>
    <row r="602" spans="1:18" x14ac:dyDescent="0.25">
      <c r="A602" s="352"/>
      <c r="B602" s="378" t="str">
        <f>IF(ISTEXT(Processes!$B$8),Processes!$B$8,"")</f>
        <v>Process 6</v>
      </c>
      <c r="C602" s="54" t="str">
        <f>IF(ISTEXT('Organizational Unit Summary'!$B$40),'Organizational Unit Summary'!$B$40,"")</f>
        <v>P-1</v>
      </c>
      <c r="D602" s="51" t="str">
        <f>IF('Organizational Unit Summary'!$B$24="Benchmark or Sustainment",IF(E602="OoS","OoS",IF(E602=1,"DM",IF(E602=2,"PM",IF(E602=3,"LM",IF(E602=4,"FM"))))),IF(E602="OoS","OoS",IF(E602&lt;=2,"H",IF(E602=3,"M",IF(E602=4,"L")))))</f>
        <v>DM</v>
      </c>
      <c r="E602" s="58">
        <f>IF(OR(Processes!$C$59=TRUE,Processes!D$59=TRUE),IF(AND(G602=1,H602=1,NOT(ISTEXT(J602))),4,IF(AND(G602=1,H602=1,ISTEXT(J602)),3,IF(AND(OR(G602=1,H602=1),ISTEXT(J602)),2,1))),"OoS")</f>
        <v>1</v>
      </c>
      <c r="F602" s="57"/>
      <c r="G602" s="59"/>
      <c r="H602" s="59"/>
      <c r="I602" s="59"/>
      <c r="J602" s="59"/>
      <c r="K602" s="59"/>
      <c r="L602" s="59"/>
      <c r="M602" s="59"/>
      <c r="N602" s="59"/>
      <c r="O602" s="59"/>
      <c r="P602" s="369"/>
      <c r="Q602" s="59"/>
      <c r="R602" s="376"/>
    </row>
    <row r="603" spans="1:18" x14ac:dyDescent="0.25">
      <c r="A603" s="352"/>
      <c r="B603" s="378"/>
      <c r="C603" s="54" t="str">
        <f>IF(ISTEXT('Organizational Unit Summary'!$B$41),'Organizational Unit Summary'!$B$41,"")</f>
        <v>P-2</v>
      </c>
      <c r="D603" s="51" t="str">
        <f>IF('Organizational Unit Summary'!$B$24="Benchmark or Sustainment",IF(E603="OoS","OoS",IF(E603=1,"DM",IF(E603=2,"PM",IF(E603=3,"LM",IF(E603=4,"FM"))))),IF(E603="OoS","OoS",IF(E603&lt;=2,"H",IF(E603=3,"M",IF(E603=4,"L")))))</f>
        <v>DM</v>
      </c>
      <c r="E603" s="58">
        <f>IF(OR(Processes!$C$59=TRUE,Processes!E$59=TRUE),IF(AND(G603=1,H603=1,NOT(ISTEXT(J603))),4,IF(AND(G603=1,H603=1,ISTEXT(J603)),3,IF(AND(OR(G603=1,H603=1),ISTEXT(J603)),2,1))),"OoS")</f>
        <v>1</v>
      </c>
      <c r="F603" s="57"/>
      <c r="G603" s="59"/>
      <c r="H603" s="59"/>
      <c r="I603" s="59"/>
      <c r="J603" s="59"/>
      <c r="K603" s="59"/>
      <c r="L603" s="59"/>
      <c r="M603" s="59"/>
      <c r="N603" s="59"/>
      <c r="O603" s="59"/>
      <c r="P603" s="370"/>
      <c r="Q603" s="59"/>
      <c r="R603" s="376"/>
    </row>
    <row r="604" spans="1:18" x14ac:dyDescent="0.25">
      <c r="A604" s="352"/>
      <c r="B604" s="378"/>
      <c r="C604" s="54" t="str">
        <f>IF(ISTEXT('Organizational Unit Summary'!$B$42),'Organizational Unit Summary'!$B$42,"")</f>
        <v>P-3</v>
      </c>
      <c r="D604" s="51" t="str">
        <f>IF('Organizational Unit Summary'!$B$24="Benchmark or Sustainment",IF(E604="OoS","OoS",IF(E604=1,"DM",IF(E604=2,"PM",IF(E604=3,"LM",IF(E604=4,"FM"))))),IF(E604="OoS","OoS",IF(E604&lt;=2,"H",IF(E604=3,"M",IF(E604=4,"L")))))</f>
        <v>DM</v>
      </c>
      <c r="E604" s="58">
        <f>IF(OR(Processes!$C$59=TRUE,Processes!F$59=TRUE),IF(AND(G604=1,H604=1,NOT(ISTEXT(J604))),4,IF(AND(G604=1,H604=1,ISTEXT(J604)),3,IF(AND(OR(G604=1,H604=1),ISTEXT(J604)),2,1))),"OoS")</f>
        <v>1</v>
      </c>
      <c r="F604" s="57"/>
      <c r="G604" s="59"/>
      <c r="H604" s="59"/>
      <c r="I604" s="59"/>
      <c r="J604" s="59"/>
      <c r="K604" s="59"/>
      <c r="L604" s="59"/>
      <c r="M604" s="59"/>
      <c r="N604" s="59"/>
      <c r="O604" s="59"/>
      <c r="P604" s="370"/>
      <c r="Q604" s="59"/>
      <c r="R604" s="376"/>
    </row>
    <row r="605" spans="1:18" x14ac:dyDescent="0.25">
      <c r="A605" s="352"/>
      <c r="B605" s="378"/>
      <c r="C605" s="54" t="str">
        <f>IF(ISTEXT('Organizational Unit Summary'!$B$43),'Organizational Unit Summary'!$B$43,"")</f>
        <v>P-4</v>
      </c>
      <c r="D605" s="51" t="str">
        <f>IF('Organizational Unit Summary'!$B$24="Benchmark or Sustainment",IF(E605="OoS","OoS",IF(E605=1,"DM",IF(E605=2,"PM",IF(E605=3,"LM",IF(E605=4,"FM"))))),IF(E605="OoS","OoS",IF(E605&lt;=2,"H",IF(E605=3,"M",IF(E605=4,"L")))))</f>
        <v>DM</v>
      </c>
      <c r="E605" s="58">
        <f>IF(OR(Processes!$C$59=TRUE,Processes!G$59=TRUE),IF(AND(G605=1,H605=1,NOT(ISTEXT(J605))),4,IF(AND(G605=1,H605=1,ISTEXT(J605)),3,IF(AND(OR(G605=1,H605=1),ISTEXT(J605)),2,1))),"OoS")</f>
        <v>1</v>
      </c>
      <c r="F605" s="57"/>
      <c r="G605" s="59"/>
      <c r="H605" s="59"/>
      <c r="I605" s="59"/>
      <c r="J605" s="59"/>
      <c r="K605" s="59"/>
      <c r="L605" s="59"/>
      <c r="M605" s="59"/>
      <c r="N605" s="59"/>
      <c r="O605" s="59"/>
      <c r="P605" s="370"/>
      <c r="Q605" s="59"/>
      <c r="R605" s="376"/>
    </row>
    <row r="606" spans="1:18" x14ac:dyDescent="0.25">
      <c r="A606" s="352"/>
      <c r="B606" s="378"/>
      <c r="C606" s="54" t="str">
        <f>IF(ISTEXT('Organizational Unit Summary'!$B$44),'Organizational Unit Summary'!$B$44,"")</f>
        <v>P-5</v>
      </c>
      <c r="D606" s="51" t="str">
        <f>IF('Organizational Unit Summary'!$B$24="Benchmark or Sustainment",IF(E606="OoS","OoS",IF(E606=1,"DM",IF(E606=2,"PM",IF(E606=3,"LM",IF(E606=4,"FM"))))),IF(E606="OoS","OoS",IF(E606&lt;=2,"H",IF(E606=3,"M",IF(E606=4,"L")))))</f>
        <v>DM</v>
      </c>
      <c r="E606" s="58">
        <f>IF(OR(Processes!$C$59=TRUE,Processes!H$59=TRUE),IF(AND(G606=1,H606=1,NOT(ISTEXT(J606))),4,IF(AND(G606=1,H606=1,ISTEXT(J606)),3,IF(AND(OR(G606=1,H606=1),ISTEXT(J606)),2,1))),"OoS")</f>
        <v>1</v>
      </c>
      <c r="F606" s="57"/>
      <c r="G606" s="59"/>
      <c r="H606" s="59"/>
      <c r="I606" s="59"/>
      <c r="J606" s="59"/>
      <c r="K606" s="59"/>
      <c r="L606" s="59"/>
      <c r="M606" s="59"/>
      <c r="N606" s="59"/>
      <c r="O606" s="59"/>
      <c r="P606" s="370"/>
      <c r="Q606" s="59"/>
      <c r="R606" s="376"/>
    </row>
    <row r="607" spans="1:18" x14ac:dyDescent="0.25">
      <c r="A607" s="352"/>
      <c r="B607" s="378"/>
      <c r="C607" s="54" t="str">
        <f>IF(ISTEXT('Organizational Unit Summary'!$B$45),'Organizational Unit Summary'!$B$45,"")</f>
        <v>P-6</v>
      </c>
      <c r="D607" s="51" t="str">
        <f>IF('Organizational Unit Summary'!$B$24="Benchmark or Sustainment",IF(E607="OoS","OoS",IF(E607=1,"DM",IF(E607=2,"PM",IF(E607=3,"LM",IF(E607=4,"FM"))))),IF(E607="OoS","OoS",IF(E607&lt;=2,"H",IF(E607=3,"M",IF(E607=4,"L")))))</f>
        <v>DM</v>
      </c>
      <c r="E607" s="58">
        <f>IF(OR(Processes!$C$59=TRUE,Processes!I$59=TRUE),IF(AND(G607=1,H607=1,NOT(ISTEXT(J607))),4,IF(AND(G607=1,H607=1,ISTEXT(J607)),3,IF(AND(OR(G607=1,H607=1),ISTEXT(J607)),2,1))),"OoS")</f>
        <v>1</v>
      </c>
      <c r="F607" s="57"/>
      <c r="G607" s="59"/>
      <c r="H607" s="59"/>
      <c r="I607" s="59"/>
      <c r="J607" s="59"/>
      <c r="K607" s="59"/>
      <c r="L607" s="59"/>
      <c r="M607" s="59"/>
      <c r="N607" s="59"/>
      <c r="O607" s="59"/>
      <c r="P607" s="370"/>
      <c r="Q607" s="59"/>
      <c r="R607" s="376"/>
    </row>
    <row r="608" spans="1:18" x14ac:dyDescent="0.25">
      <c r="A608" s="352"/>
      <c r="B608" s="378"/>
      <c r="C608" s="54" t="str">
        <f>IF(ISTEXT('Organizational Unit Summary'!$B$46),'Organizational Unit Summary'!$B$46,"")</f>
        <v>P-7</v>
      </c>
      <c r="D608" s="51" t="str">
        <f>IF('Organizational Unit Summary'!$B$24="Benchmark or Sustainment",IF(E608="OoS","OoS",IF(E608=1,"DM",IF(E608=2,"PM",IF(E608=3,"LM",IF(E608=4,"FM"))))),IF(E608="OoS","OoS",IF(E608&lt;=2,"H",IF(E608=3,"M",IF(E608=4,"L")))))</f>
        <v>DM</v>
      </c>
      <c r="E608" s="58">
        <f>IF(OR(Processes!$C$59=TRUE,Processes!J$59=TRUE),IF(AND(G608=1,H608=1,NOT(ISTEXT(J608))),4,IF(AND(G608=1,H608=1,ISTEXT(J608)),3,IF(AND(OR(G608=1,H608=1),ISTEXT(J608)),2,1))),"OoS")</f>
        <v>1</v>
      </c>
      <c r="F608" s="57"/>
      <c r="G608" s="59"/>
      <c r="H608" s="59"/>
      <c r="I608" s="59"/>
      <c r="J608" s="59"/>
      <c r="K608" s="59"/>
      <c r="L608" s="59"/>
      <c r="M608" s="59"/>
      <c r="N608" s="59"/>
      <c r="O608" s="59"/>
      <c r="P608" s="370"/>
      <c r="Q608" s="59"/>
      <c r="R608" s="376"/>
    </row>
    <row r="609" spans="1:18" x14ac:dyDescent="0.25">
      <c r="A609" s="352"/>
      <c r="B609" s="378"/>
      <c r="C609" s="54" t="str">
        <f>IF(ISTEXT('Organizational Unit Summary'!$B$47),'Organizational Unit Summary'!$B$47,"")</f>
        <v>P-8</v>
      </c>
      <c r="D609" s="51" t="str">
        <f>IF('Organizational Unit Summary'!$B$24="Benchmark or Sustainment",IF(E609="OoS","OoS",IF(E609=1,"DM",IF(E609=2,"PM",IF(E609=3,"LM",IF(E609=4,"FM"))))),IF(E609="OoS","OoS",IF(E609&lt;=2,"H",IF(E609=3,"M",IF(E609=4,"L")))))</f>
        <v>DM</v>
      </c>
      <c r="E609" s="58">
        <f>IF(OR(Processes!$C$59=TRUE,Processes!K$59=TRUE),IF(AND(G609=1,H609=1,NOT(ISTEXT(J609))),4,IF(AND(G609=1,H609=1,ISTEXT(J609)),3,IF(AND(OR(G609=1,H609=1),ISTEXT(J609)),2,1))),"OoS")</f>
        <v>1</v>
      </c>
      <c r="F609" s="57"/>
      <c r="G609" s="59"/>
      <c r="H609" s="59"/>
      <c r="I609" s="59"/>
      <c r="J609" s="59"/>
      <c r="K609" s="59"/>
      <c r="L609" s="59"/>
      <c r="M609" s="59"/>
      <c r="N609" s="59"/>
      <c r="O609" s="59"/>
      <c r="P609" s="370"/>
      <c r="Q609" s="59"/>
      <c r="R609" s="376"/>
    </row>
    <row r="610" spans="1:18" x14ac:dyDescent="0.25">
      <c r="A610" s="352"/>
      <c r="B610" s="378"/>
      <c r="C610" s="54" t="str">
        <f>IF(ISTEXT('Organizational Unit Summary'!$B$48),'Organizational Unit Summary'!$B$48,"")</f>
        <v>P-9</v>
      </c>
      <c r="D610" s="51" t="str">
        <f>IF('Organizational Unit Summary'!$B$24="Benchmark or Sustainment",IF(E610="OoS","OoS",IF(E610=1,"DM",IF(E610=2,"PM",IF(E610=3,"LM",IF(E610=4,"FM"))))),IF(E610="OoS","OoS",IF(E610&lt;=2,"H",IF(E610=3,"M",IF(E610=4,"L")))))</f>
        <v>DM</v>
      </c>
      <c r="E610" s="58">
        <f>IF(OR(Processes!$C$59=TRUE,Processes!L$59=TRUE),IF(AND(G610=1,H610=1,NOT(ISTEXT(J610))),4,IF(AND(G610=1,H610=1,ISTEXT(J610)),3,IF(AND(OR(G610=1,H610=1),ISTEXT(J610)),2,1))),"OoS")</f>
        <v>1</v>
      </c>
      <c r="F610" s="57"/>
      <c r="G610" s="59"/>
      <c r="H610" s="59"/>
      <c r="I610" s="59"/>
      <c r="J610" s="59"/>
      <c r="K610" s="59"/>
      <c r="L610" s="59"/>
      <c r="M610" s="59"/>
      <c r="N610" s="59"/>
      <c r="O610" s="59"/>
      <c r="P610" s="370"/>
      <c r="Q610" s="59"/>
      <c r="R610" s="376"/>
    </row>
    <row r="611" spans="1:18" x14ac:dyDescent="0.25">
      <c r="A611" s="352"/>
      <c r="B611" s="378"/>
      <c r="C611" s="54" t="str">
        <f>IF(ISTEXT('Organizational Unit Summary'!$B$49),'Organizational Unit Summary'!$B$49,"")</f>
        <v>P-10</v>
      </c>
      <c r="D611" s="51" t="str">
        <f>IF('Organizational Unit Summary'!$B$24="Benchmark or Sustainment",IF(E611="OoS","OoS",IF(E611=1,"DM",IF(E611=2,"PM",IF(E611=3,"LM",IF(E611=4,"FM"))))),IF(E611="OoS","OoS",IF(E611&lt;=2,"H",IF(E611=3,"M",IF(E611=4,"L")))))</f>
        <v>DM</v>
      </c>
      <c r="E611" s="58">
        <f>IF(OR(Processes!$C$59=TRUE,Processes!M$59=TRUE),IF(AND(G611=1,H611=1,NOT(ISTEXT(J611))),4,IF(AND(G611=1,H611=1,ISTEXT(J611)),3,IF(AND(OR(G611=1,H611=1),ISTEXT(J611)),2,1))),"OoS")</f>
        <v>1</v>
      </c>
      <c r="F611" s="57"/>
      <c r="G611" s="59"/>
      <c r="H611" s="59"/>
      <c r="I611" s="59"/>
      <c r="J611" s="59"/>
      <c r="K611" s="59"/>
      <c r="L611" s="59"/>
      <c r="M611" s="59"/>
      <c r="N611" s="59"/>
      <c r="O611" s="59"/>
      <c r="P611" s="370"/>
      <c r="Q611" s="59"/>
      <c r="R611" s="376"/>
    </row>
    <row r="612" spans="1:18" x14ac:dyDescent="0.25">
      <c r="A612" s="352"/>
      <c r="B612" s="378"/>
      <c r="C612" s="54" t="str">
        <f>IF(ISTEXT('Organizational Unit Summary'!$B$50),'Organizational Unit Summary'!$B$50,"")</f>
        <v>P-11</v>
      </c>
      <c r="D612" s="51" t="str">
        <f>IF('Organizational Unit Summary'!$B$24="Benchmark or Sustainment",IF(E612="OoS","OoS",IF(E612=1,"DM",IF(E612=2,"PM",IF(E612=3,"LM",IF(E612=4,"FM"))))),IF(E612="OoS","OoS",IF(E612&lt;=2,"H",IF(E612=3,"M",IF(E612=4,"L")))))</f>
        <v>DM</v>
      </c>
      <c r="E612" s="58">
        <f>IF(OR(Processes!$C$59=TRUE,Processes!N$59=TRUE),IF(AND(G612=1,H612=1,NOT(ISTEXT(J612))),4,IF(AND(G612=1,H612=1,ISTEXT(J612)),3,IF(AND(OR(G612=1,H612=1),ISTEXT(J612)),2,1))),"OoS")</f>
        <v>1</v>
      </c>
      <c r="F612" s="57"/>
      <c r="G612" s="59"/>
      <c r="H612" s="59"/>
      <c r="I612" s="59"/>
      <c r="J612" s="59"/>
      <c r="K612" s="59"/>
      <c r="L612" s="59"/>
      <c r="M612" s="59"/>
      <c r="N612" s="59"/>
      <c r="O612" s="59"/>
      <c r="P612" s="370"/>
      <c r="Q612" s="59"/>
      <c r="R612" s="376"/>
    </row>
    <row r="613" spans="1:18" x14ac:dyDescent="0.25">
      <c r="A613" s="352"/>
      <c r="B613" s="378"/>
      <c r="C613" s="54" t="str">
        <f>IF(ISTEXT('Organizational Unit Summary'!$B$51),'Organizational Unit Summary'!$B$51,"")</f>
        <v>P-12</v>
      </c>
      <c r="D613" s="51" t="str">
        <f>IF('Organizational Unit Summary'!$B$24="Benchmark or Sustainment",IF(E613="OoS","OoS",IF(E613=1,"DM",IF(E613=2,"PM",IF(E613=3,"LM",IF(E613=4,"FM"))))),IF(E613="OoS","OoS",IF(E613&lt;=2,"H",IF(E613=3,"M",IF(E613=4,"L")))))</f>
        <v>DM</v>
      </c>
      <c r="E613" s="58">
        <f>IF(OR(Processes!$C$59=TRUE,Processes!O$59=TRUE),IF(AND(G613=1,H613=1,NOT(ISTEXT(J613))),4,IF(AND(G613=1,H613=1,ISTEXT(J613)),3,IF(AND(OR(G613=1,H613=1),ISTEXT(J613)),2,1))),"OoS")</f>
        <v>1</v>
      </c>
      <c r="F613" s="57"/>
      <c r="G613" s="59"/>
      <c r="H613" s="59"/>
      <c r="I613" s="59"/>
      <c r="J613" s="59"/>
      <c r="K613" s="59"/>
      <c r="L613" s="59"/>
      <c r="M613" s="59"/>
      <c r="N613" s="59"/>
      <c r="O613" s="59"/>
      <c r="P613" s="370"/>
      <c r="Q613" s="59"/>
      <c r="R613" s="376"/>
    </row>
    <row r="614" spans="1:18" x14ac:dyDescent="0.25">
      <c r="A614" s="352"/>
      <c r="B614" s="378"/>
      <c r="C614" s="54" t="str">
        <f>IF(ISTEXT('Organizational Unit Summary'!$B$52),'Organizational Unit Summary'!$B$52,"")</f>
        <v>P-13</v>
      </c>
      <c r="D614" s="51" t="str">
        <f>IF('Organizational Unit Summary'!$B$24="Benchmark or Sustainment",IF(E614="OoS","OoS",IF(E614=1,"DM",IF(E614=2,"PM",IF(E614=3,"LM",IF(E614=4,"FM"))))),IF(E614="OoS","OoS",IF(E614&lt;=2,"H",IF(E614=3,"M",IF(E614=4,"L")))))</f>
        <v>DM</v>
      </c>
      <c r="E614" s="58">
        <f>IF(OR(Processes!$C$59=TRUE,Processes!P$59=TRUE),IF(AND(G614=1,H614=1,NOT(ISTEXT(J614))),4,IF(AND(G614=1,H614=1,ISTEXT(J614)),3,IF(AND(OR(G614=1,H614=1),ISTEXT(J614)),2,1))),"OoS")</f>
        <v>1</v>
      </c>
      <c r="F614" s="57"/>
      <c r="G614" s="59"/>
      <c r="H614" s="59"/>
      <c r="I614" s="59"/>
      <c r="J614" s="59"/>
      <c r="K614" s="59"/>
      <c r="L614" s="59"/>
      <c r="M614" s="59"/>
      <c r="N614" s="59"/>
      <c r="O614" s="59"/>
      <c r="P614" s="370"/>
      <c r="Q614" s="59"/>
      <c r="R614" s="376"/>
    </row>
    <row r="615" spans="1:18" x14ac:dyDescent="0.25">
      <c r="A615" s="352"/>
      <c r="B615" s="378"/>
      <c r="C615" s="54" t="str">
        <f>IF(ISTEXT('Organizational Unit Summary'!$B$53),'Organizational Unit Summary'!$B$53,"")</f>
        <v>P-14</v>
      </c>
      <c r="D615" s="51" t="str">
        <f>IF('Organizational Unit Summary'!$B$24="Benchmark or Sustainment",IF(E615="OoS","OoS",IF(E615=1,"DM",IF(E615=2,"PM",IF(E615=3,"LM",IF(E615=4,"FM"))))),IF(E615="OoS","OoS",IF(E615&lt;=2,"H",IF(E615=3,"M",IF(E615=4,"L")))))</f>
        <v>DM</v>
      </c>
      <c r="E615" s="58">
        <f>IF(OR(Processes!$C$59=TRUE,Processes!Q$59=TRUE),IF(AND(G615=1,H615=1,NOT(ISTEXT(J615))),4,IF(AND(G615=1,H615=1,ISTEXT(J615)),3,IF(AND(OR(G615=1,H615=1),ISTEXT(J615)),2,1))),"OoS")</f>
        <v>1</v>
      </c>
      <c r="F615" s="57"/>
      <c r="G615" s="59"/>
      <c r="H615" s="59"/>
      <c r="I615" s="59"/>
      <c r="J615" s="59"/>
      <c r="K615" s="59"/>
      <c r="L615" s="59"/>
      <c r="M615" s="59"/>
      <c r="N615" s="59"/>
      <c r="O615" s="59"/>
      <c r="P615" s="370"/>
      <c r="Q615" s="59"/>
      <c r="R615" s="376"/>
    </row>
    <row r="616" spans="1:18" x14ac:dyDescent="0.25">
      <c r="A616" s="352"/>
      <c r="B616" s="378"/>
      <c r="C616" s="54" t="str">
        <f>IF(ISTEXT('Organizational Unit Summary'!$B$54),'Organizational Unit Summary'!$B$54,"")</f>
        <v>P-15</v>
      </c>
      <c r="D616" s="51" t="str">
        <f>IF('Organizational Unit Summary'!$B$24="Benchmark or Sustainment",IF(E616="OoS","OoS",IF(E616=1,"DM",IF(E616=2,"PM",IF(E616=3,"LM",IF(E616=4,"FM"))))),IF(E616="OoS","OoS",IF(E616&lt;=2,"H",IF(E616=3,"M",IF(E616=4,"L")))))</f>
        <v>DM</v>
      </c>
      <c r="E616" s="58">
        <f>IF(OR(Processes!$C$59=TRUE,Processes!R$59=TRUE),IF(AND(G616=1,H616=1,NOT(ISTEXT(J616))),4,IF(AND(G616=1,H616=1,ISTEXT(J616)),3,IF(AND(OR(G616=1,H616=1),ISTEXT(J616)),2,1))),"OoS")</f>
        <v>1</v>
      </c>
      <c r="F616" s="57"/>
      <c r="G616" s="59"/>
      <c r="H616" s="59"/>
      <c r="I616" s="59"/>
      <c r="J616" s="59"/>
      <c r="K616" s="59"/>
      <c r="L616" s="59"/>
      <c r="M616" s="59"/>
      <c r="N616" s="59"/>
      <c r="O616" s="59"/>
      <c r="P616" s="370"/>
      <c r="Q616" s="59"/>
      <c r="R616" s="376"/>
    </row>
    <row r="617" spans="1:18" x14ac:dyDescent="0.25">
      <c r="A617" s="352"/>
      <c r="B617" s="378"/>
      <c r="C617" s="54" t="str">
        <f>IF(ISTEXT('Organizational Unit Summary'!$B$55),'Organizational Unit Summary'!$B$55,"")</f>
        <v>P-16</v>
      </c>
      <c r="D617" s="51" t="str">
        <f>IF('Organizational Unit Summary'!$B$24="Benchmark or Sustainment",IF(E617="OoS","OoS",IF(E617=1,"DM",IF(E617=2,"PM",IF(E617=3,"LM",IF(E617=4,"FM"))))),IF(E617="OoS","OoS",IF(E617&lt;=2,"H",IF(E617=3,"M",IF(E617=4,"L")))))</f>
        <v>DM</v>
      </c>
      <c r="E617" s="58">
        <f>IF(OR(Processes!$C$59=TRUE,Processes!S$59=TRUE),IF(AND(G617=1,H617=1,NOT(ISTEXT(J617))),4,IF(AND(G617=1,H617=1,ISTEXT(J617)),3,IF(AND(OR(G617=1,H617=1),ISTEXT(J617)),2,1))),"OoS")</f>
        <v>1</v>
      </c>
      <c r="F617" s="57"/>
      <c r="G617" s="59"/>
      <c r="H617" s="59"/>
      <c r="I617" s="59"/>
      <c r="J617" s="59"/>
      <c r="K617" s="59"/>
      <c r="L617" s="59"/>
      <c r="M617" s="59"/>
      <c r="N617" s="59"/>
      <c r="O617" s="59"/>
      <c r="P617" s="370"/>
      <c r="Q617" s="59"/>
      <c r="R617" s="376"/>
    </row>
    <row r="618" spans="1:18" x14ac:dyDescent="0.25">
      <c r="A618" s="352"/>
      <c r="B618" s="378"/>
      <c r="C618" s="54" t="str">
        <f>IF(ISTEXT('Organizational Unit Summary'!$B$56),'Organizational Unit Summary'!$B$56,"")</f>
        <v>P-17</v>
      </c>
      <c r="D618" s="51" t="str">
        <f>IF('Organizational Unit Summary'!$B$24="Benchmark or Sustainment",IF(E618="OoS","OoS",IF(E618=1,"DM",IF(E618=2,"PM",IF(E618=3,"LM",IF(E618=4,"FM"))))),IF(E618="OoS","OoS",IF(E618&lt;=2,"H",IF(E618=3,"M",IF(E618=4,"L")))))</f>
        <v>DM</v>
      </c>
      <c r="E618" s="58">
        <f>IF(OR(Processes!$C$59=TRUE,Processes!T$59=TRUE),IF(AND(G618=1,H618=1,NOT(ISTEXT(J618))),4,IF(AND(G618=1,H618=1,ISTEXT(J618)),3,IF(AND(OR(G618=1,H618=1),ISTEXT(J618)),2,1))),"OoS")</f>
        <v>1</v>
      </c>
      <c r="F618" s="57"/>
      <c r="G618" s="59"/>
      <c r="H618" s="59"/>
      <c r="I618" s="59"/>
      <c r="J618" s="59"/>
      <c r="K618" s="59"/>
      <c r="L618" s="59"/>
      <c r="M618" s="59"/>
      <c r="N618" s="59"/>
      <c r="O618" s="59"/>
      <c r="P618" s="370"/>
      <c r="Q618" s="59"/>
      <c r="R618" s="376"/>
    </row>
    <row r="619" spans="1:18" x14ac:dyDescent="0.25">
      <c r="A619" s="352"/>
      <c r="B619" s="378"/>
      <c r="C619" s="54" t="str">
        <f>IF(ISTEXT('Organizational Unit Summary'!$B$57),'Organizational Unit Summary'!$B$57,"")</f>
        <v>P-18</v>
      </c>
      <c r="D619" s="51" t="str">
        <f>IF('Organizational Unit Summary'!$B$24="Benchmark or Sustainment",IF(E619="OoS","OoS",IF(E619=1,"DM",IF(E619=2,"PM",IF(E619=3,"LM",IF(E619=4,"FM"))))),IF(E619="OoS","OoS",IF(E619&lt;=2,"H",IF(E619=3,"M",IF(E619=4,"L")))))</f>
        <v>DM</v>
      </c>
      <c r="E619" s="58">
        <f>IF(OR(Processes!$C$59=TRUE,Processes!U$59=TRUE),IF(AND(G619=1,H619=1,NOT(ISTEXT(J619))),4,IF(AND(G619=1,H619=1,ISTEXT(J619)),3,IF(AND(OR(G619=1,H619=1),ISTEXT(J619)),2,1))),"OoS")</f>
        <v>1</v>
      </c>
      <c r="F619" s="57"/>
      <c r="G619" s="59"/>
      <c r="H619" s="59"/>
      <c r="I619" s="59"/>
      <c r="J619" s="59"/>
      <c r="K619" s="59"/>
      <c r="L619" s="59"/>
      <c r="M619" s="59"/>
      <c r="N619" s="59"/>
      <c r="O619" s="59"/>
      <c r="P619" s="370"/>
      <c r="Q619" s="59"/>
      <c r="R619" s="376"/>
    </row>
    <row r="620" spans="1:18" x14ac:dyDescent="0.25">
      <c r="A620" s="352"/>
      <c r="B620" s="378"/>
      <c r="C620" s="54" t="str">
        <f>IF(ISTEXT('Organizational Unit Summary'!$B$58),'Organizational Unit Summary'!$B$58,"")</f>
        <v>P-19</v>
      </c>
      <c r="D620" s="51" t="str">
        <f>IF('Organizational Unit Summary'!$B$24="Benchmark or Sustainment",IF(E620="OoS","OoS",IF(E620=1,"DM",IF(E620=2,"PM",IF(E620=3,"LM",IF(E620=4,"FM"))))),IF(E620="OoS","OoS",IF(E620&lt;=2,"H",IF(E620=3,"M",IF(E620=4,"L")))))</f>
        <v>DM</v>
      </c>
      <c r="E620" s="58">
        <f>IF(OR(Processes!$C$59=TRUE,Processes!V$59=TRUE),IF(AND(G620=1,H620=1,NOT(ISTEXT(J620))),4,IF(AND(G620=1,H620=1,ISTEXT(J620)),3,IF(AND(OR(G620=1,H620=1),ISTEXT(J620)),2,1))),"OoS")</f>
        <v>1</v>
      </c>
      <c r="F620" s="57"/>
      <c r="G620" s="59"/>
      <c r="H620" s="59"/>
      <c r="I620" s="59"/>
      <c r="J620" s="59"/>
      <c r="K620" s="59"/>
      <c r="L620" s="59"/>
      <c r="M620" s="59"/>
      <c r="N620" s="59"/>
      <c r="O620" s="59"/>
      <c r="P620" s="370"/>
      <c r="Q620" s="59"/>
      <c r="R620" s="376"/>
    </row>
    <row r="621" spans="1:18" ht="13.5" thickBot="1" x14ac:dyDescent="0.3">
      <c r="A621" s="352"/>
      <c r="B621" s="378"/>
      <c r="C621" s="54" t="str">
        <f>IF(ISTEXT('Organizational Unit Summary'!$B$59),'Organizational Unit Summary'!$B$59,"")</f>
        <v>P-20</v>
      </c>
      <c r="D621" s="51" t="str">
        <f>IF('Organizational Unit Summary'!$B$24="Benchmark or Sustainment",IF(E621="OoS","OoS",IF(E621=1,"DM",IF(E621=2,"PM",IF(E621=3,"LM",IF(E621=4,"FM"))))),IF(E621="OoS","OoS",IF(E621&lt;=2,"H",IF(E621=3,"M",IF(E621=4,"L")))))</f>
        <v>DM</v>
      </c>
      <c r="E621" s="58">
        <f>IF(OR(Processes!$C$59=TRUE,Processes!W$59=TRUE),IF(AND(G621=1,H621=1,NOT(ISTEXT(J621))),4,IF(AND(G621=1,H621=1,ISTEXT(J621)),3,IF(AND(OR(G621=1,H621=1),ISTEXT(J621)),2,1))),"OoS")</f>
        <v>1</v>
      </c>
      <c r="F621" s="57"/>
      <c r="G621" s="59"/>
      <c r="H621" s="59"/>
      <c r="I621" s="59"/>
      <c r="J621" s="59"/>
      <c r="K621" s="59"/>
      <c r="L621" s="59"/>
      <c r="M621" s="59"/>
      <c r="N621" s="59"/>
      <c r="O621" s="59"/>
      <c r="P621" s="371"/>
      <c r="Q621" s="59"/>
      <c r="R621" s="376"/>
    </row>
    <row r="622" spans="1:18" x14ac:dyDescent="0.25">
      <c r="A622" s="352"/>
      <c r="B622" s="378" t="str">
        <f>IF(ISTEXT(Processes!$B$9),Processes!$B$9,"")</f>
        <v>Process 7</v>
      </c>
      <c r="C622" s="54" t="str">
        <f>IF(ISTEXT('Organizational Unit Summary'!$B$40),'Organizational Unit Summary'!$B$40,"")</f>
        <v>P-1</v>
      </c>
      <c r="D622" s="51" t="str">
        <f>IF('Organizational Unit Summary'!$B$24="Benchmark or Sustainment",IF(E622="OoS","OoS",IF(E622=1,"DM",IF(E622=2,"PM",IF(E622=3,"LM",IF(E622=4,"FM"))))),IF(E622="OoS","OoS",IF(E622&lt;=2,"H",IF(E622=3,"M",IF(E622=4,"L")))))</f>
        <v>DM</v>
      </c>
      <c r="E622" s="58">
        <f>IF(OR(Processes!$C$60=TRUE,Processes!D$60=TRUE),IF(AND(G622=1,H622=1,NOT(ISTEXT(J622))),4,IF(AND(G622=1,H622=1,ISTEXT(J622)),3,IF(AND(OR(G622=1,H622=1),ISTEXT(J622)),2,1))),"OoS")</f>
        <v>1</v>
      </c>
      <c r="F622" s="57"/>
      <c r="G622" s="59"/>
      <c r="H622" s="59"/>
      <c r="I622" s="59"/>
      <c r="J622" s="59"/>
      <c r="K622" s="59"/>
      <c r="L622" s="59"/>
      <c r="M622" s="59"/>
      <c r="N622" s="59"/>
      <c r="O622" s="59"/>
      <c r="P622" s="369"/>
      <c r="Q622" s="59"/>
      <c r="R622" s="376"/>
    </row>
    <row r="623" spans="1:18" x14ac:dyDescent="0.25">
      <c r="A623" s="352"/>
      <c r="B623" s="378"/>
      <c r="C623" s="54" t="str">
        <f>IF(ISTEXT('Organizational Unit Summary'!$B$41),'Organizational Unit Summary'!$B$41,"")</f>
        <v>P-2</v>
      </c>
      <c r="D623" s="51" t="str">
        <f>IF('Organizational Unit Summary'!$B$24="Benchmark or Sustainment",IF(E623="OoS","OoS",IF(E623=1,"DM",IF(E623=2,"PM",IF(E623=3,"LM",IF(E623=4,"FM"))))),IF(E623="OoS","OoS",IF(E623&lt;=2,"H",IF(E623=3,"M",IF(E623=4,"L")))))</f>
        <v>DM</v>
      </c>
      <c r="E623" s="58">
        <f>IF(OR(Processes!$C$60=TRUE,Processes!E$60=TRUE),IF(AND(G623=1,H623=1,NOT(ISTEXT(J623))),4,IF(AND(G623=1,H623=1,ISTEXT(J623)),3,IF(AND(OR(G623=1,H623=1),ISTEXT(J623)),2,1))),"OoS")</f>
        <v>1</v>
      </c>
      <c r="F623" s="57"/>
      <c r="G623" s="59"/>
      <c r="H623" s="59"/>
      <c r="I623" s="59"/>
      <c r="J623" s="59"/>
      <c r="K623" s="59"/>
      <c r="L623" s="59"/>
      <c r="M623" s="59"/>
      <c r="N623" s="59"/>
      <c r="O623" s="59"/>
      <c r="P623" s="370"/>
      <c r="Q623" s="59"/>
      <c r="R623" s="376"/>
    </row>
    <row r="624" spans="1:18" x14ac:dyDescent="0.25">
      <c r="A624" s="352"/>
      <c r="B624" s="378"/>
      <c r="C624" s="54" t="str">
        <f>IF(ISTEXT('Organizational Unit Summary'!$B$42),'Organizational Unit Summary'!$B$42,"")</f>
        <v>P-3</v>
      </c>
      <c r="D624" s="51" t="str">
        <f>IF('Organizational Unit Summary'!$B$24="Benchmark or Sustainment",IF(E624="OoS","OoS",IF(E624=1,"DM",IF(E624=2,"PM",IF(E624=3,"LM",IF(E624=4,"FM"))))),IF(E624="OoS","OoS",IF(E624&lt;=2,"H",IF(E624=3,"M",IF(E624=4,"L")))))</f>
        <v>DM</v>
      </c>
      <c r="E624" s="58">
        <f>IF(OR(Processes!$C$60=TRUE,Processes!F$60=TRUE),IF(AND(G624=1,H624=1,NOT(ISTEXT(J624))),4,IF(AND(G624=1,H624=1,ISTEXT(J624)),3,IF(AND(OR(G624=1,H624=1),ISTEXT(J624)),2,1))),"OoS")</f>
        <v>1</v>
      </c>
      <c r="F624" s="57"/>
      <c r="G624" s="59"/>
      <c r="H624" s="59"/>
      <c r="I624" s="59"/>
      <c r="J624" s="59"/>
      <c r="K624" s="59"/>
      <c r="L624" s="59"/>
      <c r="M624" s="59"/>
      <c r="N624" s="59"/>
      <c r="O624" s="59"/>
      <c r="P624" s="370"/>
      <c r="Q624" s="59"/>
      <c r="R624" s="376"/>
    </row>
    <row r="625" spans="1:18" x14ac:dyDescent="0.25">
      <c r="A625" s="352"/>
      <c r="B625" s="378"/>
      <c r="C625" s="54" t="str">
        <f>IF(ISTEXT('Organizational Unit Summary'!$B$43),'Organizational Unit Summary'!$B$43,"")</f>
        <v>P-4</v>
      </c>
      <c r="D625" s="51" t="str">
        <f>IF('Organizational Unit Summary'!$B$24="Benchmark or Sustainment",IF(E625="OoS","OoS",IF(E625=1,"DM",IF(E625=2,"PM",IF(E625=3,"LM",IF(E625=4,"FM"))))),IF(E625="OoS","OoS",IF(E625&lt;=2,"H",IF(E625=3,"M",IF(E625=4,"L")))))</f>
        <v>DM</v>
      </c>
      <c r="E625" s="58">
        <f>IF(OR(Processes!$C$60=TRUE,Processes!G$60=TRUE),IF(AND(G625=1,H625=1,NOT(ISTEXT(J625))),4,IF(AND(G625=1,H625=1,ISTEXT(J625)),3,IF(AND(OR(G625=1,H625=1),ISTEXT(J625)),2,1))),"OoS")</f>
        <v>1</v>
      </c>
      <c r="F625" s="57"/>
      <c r="G625" s="59"/>
      <c r="H625" s="59"/>
      <c r="I625" s="59"/>
      <c r="J625" s="59"/>
      <c r="K625" s="59"/>
      <c r="L625" s="59"/>
      <c r="M625" s="59"/>
      <c r="N625" s="59"/>
      <c r="O625" s="59"/>
      <c r="P625" s="370"/>
      <c r="Q625" s="59"/>
      <c r="R625" s="376"/>
    </row>
    <row r="626" spans="1:18" x14ac:dyDescent="0.25">
      <c r="A626" s="352"/>
      <c r="B626" s="378"/>
      <c r="C626" s="54" t="str">
        <f>IF(ISTEXT('Organizational Unit Summary'!$B$44),'Organizational Unit Summary'!$B$44,"")</f>
        <v>P-5</v>
      </c>
      <c r="D626" s="51" t="str">
        <f>IF('Organizational Unit Summary'!$B$24="Benchmark or Sustainment",IF(E626="OoS","OoS",IF(E626=1,"DM",IF(E626=2,"PM",IF(E626=3,"LM",IF(E626=4,"FM"))))),IF(E626="OoS","OoS",IF(E626&lt;=2,"H",IF(E626=3,"M",IF(E626=4,"L")))))</f>
        <v>DM</v>
      </c>
      <c r="E626" s="58">
        <f>IF(OR(Processes!$C$60=TRUE,Processes!H$60=TRUE),IF(AND(G626=1,H626=1,NOT(ISTEXT(J626))),4,IF(AND(G626=1,H626=1,ISTEXT(J626)),3,IF(AND(OR(G626=1,H626=1),ISTEXT(J626)),2,1))),"OoS")</f>
        <v>1</v>
      </c>
      <c r="F626" s="57"/>
      <c r="G626" s="59"/>
      <c r="H626" s="59"/>
      <c r="I626" s="59"/>
      <c r="J626" s="59"/>
      <c r="K626" s="59"/>
      <c r="L626" s="59"/>
      <c r="M626" s="59"/>
      <c r="N626" s="59"/>
      <c r="O626" s="59"/>
      <c r="P626" s="370"/>
      <c r="Q626" s="59"/>
      <c r="R626" s="376"/>
    </row>
    <row r="627" spans="1:18" x14ac:dyDescent="0.25">
      <c r="A627" s="352"/>
      <c r="B627" s="378"/>
      <c r="C627" s="54" t="str">
        <f>IF(ISTEXT('Organizational Unit Summary'!$B$45),'Organizational Unit Summary'!$B$45,"")</f>
        <v>P-6</v>
      </c>
      <c r="D627" s="51" t="str">
        <f>IF('Organizational Unit Summary'!$B$24="Benchmark or Sustainment",IF(E627="OoS","OoS",IF(E627=1,"DM",IF(E627=2,"PM",IF(E627=3,"LM",IF(E627=4,"FM"))))),IF(E627="OoS","OoS",IF(E627&lt;=2,"H",IF(E627=3,"M",IF(E627=4,"L")))))</f>
        <v>DM</v>
      </c>
      <c r="E627" s="58">
        <f>IF(OR(Processes!$C$60=TRUE,Processes!I$60=TRUE),IF(AND(G627=1,H627=1,NOT(ISTEXT(J627))),4,IF(AND(G627=1,H627=1,ISTEXT(J627)),3,IF(AND(OR(G627=1,H627=1),ISTEXT(J627)),2,1))),"OoS")</f>
        <v>1</v>
      </c>
      <c r="F627" s="57"/>
      <c r="G627" s="59"/>
      <c r="H627" s="59"/>
      <c r="I627" s="59"/>
      <c r="J627" s="59"/>
      <c r="K627" s="59"/>
      <c r="L627" s="59"/>
      <c r="M627" s="59"/>
      <c r="N627" s="59"/>
      <c r="O627" s="59"/>
      <c r="P627" s="370"/>
      <c r="Q627" s="59"/>
      <c r="R627" s="376"/>
    </row>
    <row r="628" spans="1:18" x14ac:dyDescent="0.25">
      <c r="A628" s="352"/>
      <c r="B628" s="378"/>
      <c r="C628" s="54" t="str">
        <f>IF(ISTEXT('Organizational Unit Summary'!$B$46),'Organizational Unit Summary'!$B$46,"")</f>
        <v>P-7</v>
      </c>
      <c r="D628" s="51" t="str">
        <f>IF('Organizational Unit Summary'!$B$24="Benchmark or Sustainment",IF(E628="OoS","OoS",IF(E628=1,"DM",IF(E628=2,"PM",IF(E628=3,"LM",IF(E628=4,"FM"))))),IF(E628="OoS","OoS",IF(E628&lt;=2,"H",IF(E628=3,"M",IF(E628=4,"L")))))</f>
        <v>DM</v>
      </c>
      <c r="E628" s="58">
        <f>IF(OR(Processes!$C$60=TRUE,Processes!J$60=TRUE),IF(AND(G628=1,H628=1,NOT(ISTEXT(J628))),4,IF(AND(G628=1,H628=1,ISTEXT(J628)),3,IF(AND(OR(G628=1,H628=1),ISTEXT(J628)),2,1))),"OoS")</f>
        <v>1</v>
      </c>
      <c r="F628" s="57"/>
      <c r="G628" s="59"/>
      <c r="H628" s="59"/>
      <c r="I628" s="59"/>
      <c r="J628" s="59"/>
      <c r="K628" s="59"/>
      <c r="L628" s="59"/>
      <c r="M628" s="59"/>
      <c r="N628" s="59"/>
      <c r="O628" s="59"/>
      <c r="P628" s="370"/>
      <c r="Q628" s="59"/>
      <c r="R628" s="376"/>
    </row>
    <row r="629" spans="1:18" x14ac:dyDescent="0.25">
      <c r="A629" s="352"/>
      <c r="B629" s="378"/>
      <c r="C629" s="54" t="str">
        <f>IF(ISTEXT('Organizational Unit Summary'!$B$47),'Organizational Unit Summary'!$B$47,"")</f>
        <v>P-8</v>
      </c>
      <c r="D629" s="51" t="str">
        <f>IF('Organizational Unit Summary'!$B$24="Benchmark or Sustainment",IF(E629="OoS","OoS",IF(E629=1,"DM",IF(E629=2,"PM",IF(E629=3,"LM",IF(E629=4,"FM"))))),IF(E629="OoS","OoS",IF(E629&lt;=2,"H",IF(E629=3,"M",IF(E629=4,"L")))))</f>
        <v>DM</v>
      </c>
      <c r="E629" s="58">
        <f>IF(OR(Processes!$C$60=TRUE,Processes!K$60=TRUE),IF(AND(G629=1,H629=1,NOT(ISTEXT(J629))),4,IF(AND(G629=1,H629=1,ISTEXT(J629)),3,IF(AND(OR(G629=1,H629=1),ISTEXT(J629)),2,1))),"OoS")</f>
        <v>1</v>
      </c>
      <c r="F629" s="57"/>
      <c r="G629" s="59"/>
      <c r="H629" s="59"/>
      <c r="I629" s="59"/>
      <c r="J629" s="59"/>
      <c r="K629" s="59"/>
      <c r="L629" s="59"/>
      <c r="M629" s="59"/>
      <c r="N629" s="59"/>
      <c r="O629" s="59"/>
      <c r="P629" s="370"/>
      <c r="Q629" s="59"/>
      <c r="R629" s="376"/>
    </row>
    <row r="630" spans="1:18" x14ac:dyDescent="0.25">
      <c r="A630" s="352"/>
      <c r="B630" s="378"/>
      <c r="C630" s="54" t="str">
        <f>IF(ISTEXT('Organizational Unit Summary'!$B$48),'Organizational Unit Summary'!$B$48,"")</f>
        <v>P-9</v>
      </c>
      <c r="D630" s="51" t="str">
        <f>IF('Organizational Unit Summary'!$B$24="Benchmark or Sustainment",IF(E630="OoS","OoS",IF(E630=1,"DM",IF(E630=2,"PM",IF(E630=3,"LM",IF(E630=4,"FM"))))),IF(E630="OoS","OoS",IF(E630&lt;=2,"H",IF(E630=3,"M",IF(E630=4,"L")))))</f>
        <v>DM</v>
      </c>
      <c r="E630" s="58">
        <f>IF(OR(Processes!$C$60=TRUE,Processes!L$60=TRUE),IF(AND(G630=1,H630=1,NOT(ISTEXT(J630))),4,IF(AND(G630=1,H630=1,ISTEXT(J630)),3,IF(AND(OR(G630=1,H630=1),ISTEXT(J630)),2,1))),"OoS")</f>
        <v>1</v>
      </c>
      <c r="F630" s="57"/>
      <c r="G630" s="59"/>
      <c r="H630" s="59"/>
      <c r="I630" s="59"/>
      <c r="J630" s="59"/>
      <c r="K630" s="59"/>
      <c r="L630" s="59"/>
      <c r="M630" s="59"/>
      <c r="N630" s="59"/>
      <c r="O630" s="59"/>
      <c r="P630" s="370"/>
      <c r="Q630" s="59"/>
      <c r="R630" s="376"/>
    </row>
    <row r="631" spans="1:18" x14ac:dyDescent="0.25">
      <c r="A631" s="352"/>
      <c r="B631" s="378"/>
      <c r="C631" s="54" t="str">
        <f>IF(ISTEXT('Organizational Unit Summary'!$B$49),'Organizational Unit Summary'!$B$49,"")</f>
        <v>P-10</v>
      </c>
      <c r="D631" s="51" t="str">
        <f>IF('Organizational Unit Summary'!$B$24="Benchmark or Sustainment",IF(E631="OoS","OoS",IF(E631=1,"DM",IF(E631=2,"PM",IF(E631=3,"LM",IF(E631=4,"FM"))))),IF(E631="OoS","OoS",IF(E631&lt;=2,"H",IF(E631=3,"M",IF(E631=4,"L")))))</f>
        <v>DM</v>
      </c>
      <c r="E631" s="58">
        <f>IF(OR(Processes!$C$60=TRUE,Processes!M$60=TRUE),IF(AND(G631=1,H631=1,NOT(ISTEXT(J631))),4,IF(AND(G631=1,H631=1,ISTEXT(J631)),3,IF(AND(OR(G631=1,H631=1),ISTEXT(J631)),2,1))),"OoS")</f>
        <v>1</v>
      </c>
      <c r="F631" s="57"/>
      <c r="G631" s="59"/>
      <c r="H631" s="59"/>
      <c r="I631" s="59"/>
      <c r="J631" s="59"/>
      <c r="K631" s="59"/>
      <c r="L631" s="59"/>
      <c r="M631" s="59"/>
      <c r="N631" s="59"/>
      <c r="O631" s="59"/>
      <c r="P631" s="370"/>
      <c r="Q631" s="59"/>
      <c r="R631" s="376"/>
    </row>
    <row r="632" spans="1:18" x14ac:dyDescent="0.25">
      <c r="A632" s="352"/>
      <c r="B632" s="378"/>
      <c r="C632" s="54" t="str">
        <f>IF(ISTEXT('Organizational Unit Summary'!$B$50),'Organizational Unit Summary'!$B$50,"")</f>
        <v>P-11</v>
      </c>
      <c r="D632" s="51" t="str">
        <f>IF('Organizational Unit Summary'!$B$24="Benchmark or Sustainment",IF(E632="OoS","OoS",IF(E632=1,"DM",IF(E632=2,"PM",IF(E632=3,"LM",IF(E632=4,"FM"))))),IF(E632="OoS","OoS",IF(E632&lt;=2,"H",IF(E632=3,"M",IF(E632=4,"L")))))</f>
        <v>DM</v>
      </c>
      <c r="E632" s="58">
        <f>IF(OR(Processes!$C$60=TRUE,Processes!N$60=TRUE),IF(AND(G632=1,H632=1,NOT(ISTEXT(J632))),4,IF(AND(G632=1,H632=1,ISTEXT(J632)),3,IF(AND(OR(G632=1,H632=1),ISTEXT(J632)),2,1))),"OoS")</f>
        <v>1</v>
      </c>
      <c r="F632" s="57"/>
      <c r="G632" s="59"/>
      <c r="H632" s="59"/>
      <c r="I632" s="59"/>
      <c r="J632" s="59"/>
      <c r="K632" s="59"/>
      <c r="L632" s="59"/>
      <c r="M632" s="59"/>
      <c r="N632" s="59"/>
      <c r="O632" s="59"/>
      <c r="P632" s="370"/>
      <c r="Q632" s="59"/>
      <c r="R632" s="376"/>
    </row>
    <row r="633" spans="1:18" x14ac:dyDescent="0.25">
      <c r="A633" s="352"/>
      <c r="B633" s="378"/>
      <c r="C633" s="54" t="str">
        <f>IF(ISTEXT('Organizational Unit Summary'!$B$51),'Organizational Unit Summary'!$B$51,"")</f>
        <v>P-12</v>
      </c>
      <c r="D633" s="51" t="str">
        <f>IF('Organizational Unit Summary'!$B$24="Benchmark or Sustainment",IF(E633="OoS","OoS",IF(E633=1,"DM",IF(E633=2,"PM",IF(E633=3,"LM",IF(E633=4,"FM"))))),IF(E633="OoS","OoS",IF(E633&lt;=2,"H",IF(E633=3,"M",IF(E633=4,"L")))))</f>
        <v>DM</v>
      </c>
      <c r="E633" s="58">
        <f>IF(OR(Processes!$C$60=TRUE,Processes!O$60=TRUE),IF(AND(G633=1,H633=1,NOT(ISTEXT(J633))),4,IF(AND(G633=1,H633=1,ISTEXT(J633)),3,IF(AND(OR(G633=1,H633=1),ISTEXT(J633)),2,1))),"OoS")</f>
        <v>1</v>
      </c>
      <c r="F633" s="57"/>
      <c r="G633" s="59"/>
      <c r="H633" s="59"/>
      <c r="I633" s="59"/>
      <c r="J633" s="59"/>
      <c r="K633" s="59"/>
      <c r="L633" s="59"/>
      <c r="M633" s="59"/>
      <c r="N633" s="59"/>
      <c r="O633" s="59"/>
      <c r="P633" s="370"/>
      <c r="Q633" s="59"/>
      <c r="R633" s="376"/>
    </row>
    <row r="634" spans="1:18" x14ac:dyDescent="0.25">
      <c r="A634" s="352"/>
      <c r="B634" s="378"/>
      <c r="C634" s="54" t="str">
        <f>IF(ISTEXT('Organizational Unit Summary'!$B$52),'Organizational Unit Summary'!$B$52,"")</f>
        <v>P-13</v>
      </c>
      <c r="D634" s="51" t="str">
        <f>IF('Organizational Unit Summary'!$B$24="Benchmark or Sustainment",IF(E634="OoS","OoS",IF(E634=1,"DM",IF(E634=2,"PM",IF(E634=3,"LM",IF(E634=4,"FM"))))),IF(E634="OoS","OoS",IF(E634&lt;=2,"H",IF(E634=3,"M",IF(E634=4,"L")))))</f>
        <v>DM</v>
      </c>
      <c r="E634" s="58">
        <f>IF(OR(Processes!$C$60=TRUE,Processes!P$60=TRUE),IF(AND(G634=1,H634=1,NOT(ISTEXT(J634))),4,IF(AND(G634=1,H634=1,ISTEXT(J634)),3,IF(AND(OR(G634=1,H634=1),ISTEXT(J634)),2,1))),"OoS")</f>
        <v>1</v>
      </c>
      <c r="F634" s="57"/>
      <c r="G634" s="59"/>
      <c r="H634" s="59"/>
      <c r="I634" s="59"/>
      <c r="J634" s="59"/>
      <c r="K634" s="59"/>
      <c r="L634" s="59"/>
      <c r="M634" s="59"/>
      <c r="N634" s="59"/>
      <c r="O634" s="59"/>
      <c r="P634" s="370"/>
      <c r="Q634" s="59"/>
      <c r="R634" s="376"/>
    </row>
    <row r="635" spans="1:18" x14ac:dyDescent="0.25">
      <c r="A635" s="352"/>
      <c r="B635" s="378"/>
      <c r="C635" s="54" t="str">
        <f>IF(ISTEXT('Organizational Unit Summary'!$B$53),'Organizational Unit Summary'!$B$53,"")</f>
        <v>P-14</v>
      </c>
      <c r="D635" s="51" t="str">
        <f>IF('Organizational Unit Summary'!$B$24="Benchmark or Sustainment",IF(E635="OoS","OoS",IF(E635=1,"DM",IF(E635=2,"PM",IF(E635=3,"LM",IF(E635=4,"FM"))))),IF(E635="OoS","OoS",IF(E635&lt;=2,"H",IF(E635=3,"M",IF(E635=4,"L")))))</f>
        <v>DM</v>
      </c>
      <c r="E635" s="58">
        <f>IF(OR(Processes!$C$60=TRUE,Processes!Q$60=TRUE),IF(AND(G635=1,H635=1,NOT(ISTEXT(J635))),4,IF(AND(G635=1,H635=1,ISTEXT(J635)),3,IF(AND(OR(G635=1,H635=1),ISTEXT(J635)),2,1))),"OoS")</f>
        <v>1</v>
      </c>
      <c r="F635" s="57"/>
      <c r="G635" s="59"/>
      <c r="H635" s="59"/>
      <c r="I635" s="59"/>
      <c r="J635" s="59"/>
      <c r="K635" s="59"/>
      <c r="L635" s="59"/>
      <c r="M635" s="59"/>
      <c r="N635" s="59"/>
      <c r="O635" s="59"/>
      <c r="P635" s="370"/>
      <c r="Q635" s="59"/>
      <c r="R635" s="376"/>
    </row>
    <row r="636" spans="1:18" x14ac:dyDescent="0.25">
      <c r="A636" s="352"/>
      <c r="B636" s="378"/>
      <c r="C636" s="54" t="str">
        <f>IF(ISTEXT('Organizational Unit Summary'!$B$54),'Organizational Unit Summary'!$B$54,"")</f>
        <v>P-15</v>
      </c>
      <c r="D636" s="51" t="str">
        <f>IF('Organizational Unit Summary'!$B$24="Benchmark or Sustainment",IF(E636="OoS","OoS",IF(E636=1,"DM",IF(E636=2,"PM",IF(E636=3,"LM",IF(E636=4,"FM"))))),IF(E636="OoS","OoS",IF(E636&lt;=2,"H",IF(E636=3,"M",IF(E636=4,"L")))))</f>
        <v>DM</v>
      </c>
      <c r="E636" s="58">
        <f>IF(OR(Processes!$C$60=TRUE,Processes!R$60=TRUE),IF(AND(G636=1,H636=1,NOT(ISTEXT(J636))),4,IF(AND(G636=1,H636=1,ISTEXT(J636)),3,IF(AND(OR(G636=1,H636=1),ISTEXT(J636)),2,1))),"OoS")</f>
        <v>1</v>
      </c>
      <c r="F636" s="57"/>
      <c r="G636" s="59"/>
      <c r="H636" s="59"/>
      <c r="I636" s="59"/>
      <c r="J636" s="59"/>
      <c r="K636" s="59"/>
      <c r="L636" s="59"/>
      <c r="M636" s="59"/>
      <c r="N636" s="59"/>
      <c r="O636" s="59"/>
      <c r="P636" s="370"/>
      <c r="Q636" s="59"/>
      <c r="R636" s="376"/>
    </row>
    <row r="637" spans="1:18" x14ac:dyDescent="0.25">
      <c r="A637" s="352"/>
      <c r="B637" s="378"/>
      <c r="C637" s="54" t="str">
        <f>IF(ISTEXT('Organizational Unit Summary'!$B$55),'Organizational Unit Summary'!$B$55,"")</f>
        <v>P-16</v>
      </c>
      <c r="D637" s="51" t="str">
        <f>IF('Organizational Unit Summary'!$B$24="Benchmark or Sustainment",IF(E637="OoS","OoS",IF(E637=1,"DM",IF(E637=2,"PM",IF(E637=3,"LM",IF(E637=4,"FM"))))),IF(E637="OoS","OoS",IF(E637&lt;=2,"H",IF(E637=3,"M",IF(E637=4,"L")))))</f>
        <v>DM</v>
      </c>
      <c r="E637" s="58">
        <f>IF(OR(Processes!$C$60=TRUE,Processes!S$60=TRUE),IF(AND(G637=1,H637=1,NOT(ISTEXT(J637))),4,IF(AND(G637=1,H637=1,ISTEXT(J637)),3,IF(AND(OR(G637=1,H637=1),ISTEXT(J637)),2,1))),"OoS")</f>
        <v>1</v>
      </c>
      <c r="F637" s="57"/>
      <c r="G637" s="59"/>
      <c r="H637" s="59"/>
      <c r="I637" s="59"/>
      <c r="J637" s="59"/>
      <c r="K637" s="59"/>
      <c r="L637" s="59"/>
      <c r="M637" s="59"/>
      <c r="N637" s="59"/>
      <c r="O637" s="59"/>
      <c r="P637" s="370"/>
      <c r="Q637" s="59"/>
      <c r="R637" s="376"/>
    </row>
    <row r="638" spans="1:18" x14ac:dyDescent="0.25">
      <c r="A638" s="352"/>
      <c r="B638" s="378"/>
      <c r="C638" s="54" t="str">
        <f>IF(ISTEXT('Organizational Unit Summary'!$B$56),'Organizational Unit Summary'!$B$56,"")</f>
        <v>P-17</v>
      </c>
      <c r="D638" s="51" t="str">
        <f>IF('Organizational Unit Summary'!$B$24="Benchmark or Sustainment",IF(E638="OoS","OoS",IF(E638=1,"DM",IF(E638=2,"PM",IF(E638=3,"LM",IF(E638=4,"FM"))))),IF(E638="OoS","OoS",IF(E638&lt;=2,"H",IF(E638=3,"M",IF(E638=4,"L")))))</f>
        <v>DM</v>
      </c>
      <c r="E638" s="58">
        <f>IF(OR(Processes!$C$60=TRUE,Processes!T$60=TRUE),IF(AND(G638=1,H638=1,NOT(ISTEXT(J638))),4,IF(AND(G638=1,H638=1,ISTEXT(J638)),3,IF(AND(OR(G638=1,H638=1),ISTEXT(J638)),2,1))),"OoS")</f>
        <v>1</v>
      </c>
      <c r="F638" s="57"/>
      <c r="G638" s="59"/>
      <c r="H638" s="59"/>
      <c r="I638" s="59"/>
      <c r="J638" s="59"/>
      <c r="K638" s="59"/>
      <c r="L638" s="59"/>
      <c r="M638" s="59"/>
      <c r="N638" s="59"/>
      <c r="O638" s="59"/>
      <c r="P638" s="370"/>
      <c r="Q638" s="59"/>
      <c r="R638" s="376"/>
    </row>
    <row r="639" spans="1:18" x14ac:dyDescent="0.25">
      <c r="A639" s="352"/>
      <c r="B639" s="378"/>
      <c r="C639" s="54" t="str">
        <f>IF(ISTEXT('Organizational Unit Summary'!$B$57),'Organizational Unit Summary'!$B$57,"")</f>
        <v>P-18</v>
      </c>
      <c r="D639" s="51" t="str">
        <f>IF('Organizational Unit Summary'!$B$24="Benchmark or Sustainment",IF(E639="OoS","OoS",IF(E639=1,"DM",IF(E639=2,"PM",IF(E639=3,"LM",IF(E639=4,"FM"))))),IF(E639="OoS","OoS",IF(E639&lt;=2,"H",IF(E639=3,"M",IF(E639=4,"L")))))</f>
        <v>DM</v>
      </c>
      <c r="E639" s="58">
        <f>IF(OR(Processes!$C$60=TRUE,Processes!U$60=TRUE),IF(AND(G639=1,H639=1,NOT(ISTEXT(J639))),4,IF(AND(G639=1,H639=1,ISTEXT(J639)),3,IF(AND(OR(G639=1,H639=1),ISTEXT(J639)),2,1))),"OoS")</f>
        <v>1</v>
      </c>
      <c r="F639" s="57"/>
      <c r="G639" s="59"/>
      <c r="H639" s="59"/>
      <c r="I639" s="59"/>
      <c r="J639" s="59"/>
      <c r="K639" s="59"/>
      <c r="L639" s="59"/>
      <c r="M639" s="59"/>
      <c r="N639" s="59"/>
      <c r="O639" s="59"/>
      <c r="P639" s="370"/>
      <c r="Q639" s="59"/>
      <c r="R639" s="376"/>
    </row>
    <row r="640" spans="1:18" x14ac:dyDescent="0.25">
      <c r="A640" s="352"/>
      <c r="B640" s="378"/>
      <c r="C640" s="54" t="str">
        <f>IF(ISTEXT('Organizational Unit Summary'!$B$58),'Organizational Unit Summary'!$B$58,"")</f>
        <v>P-19</v>
      </c>
      <c r="D640" s="51" t="str">
        <f>IF('Organizational Unit Summary'!$B$24="Benchmark or Sustainment",IF(E640="OoS","OoS",IF(E640=1,"DM",IF(E640=2,"PM",IF(E640=3,"LM",IF(E640=4,"FM"))))),IF(E640="OoS","OoS",IF(E640&lt;=2,"H",IF(E640=3,"M",IF(E640=4,"L")))))</f>
        <v>DM</v>
      </c>
      <c r="E640" s="58">
        <f>IF(OR(Processes!$C$60=TRUE,Processes!V$60=TRUE),IF(AND(G640=1,H640=1,NOT(ISTEXT(J640))),4,IF(AND(G640=1,H640=1,ISTEXT(J640)),3,IF(AND(OR(G640=1,H640=1),ISTEXT(J640)),2,1))),"OoS")</f>
        <v>1</v>
      </c>
      <c r="F640" s="57"/>
      <c r="G640" s="59"/>
      <c r="H640" s="59"/>
      <c r="I640" s="59"/>
      <c r="J640" s="59"/>
      <c r="K640" s="59"/>
      <c r="L640" s="59"/>
      <c r="M640" s="59"/>
      <c r="N640" s="59"/>
      <c r="O640" s="59"/>
      <c r="P640" s="370"/>
      <c r="Q640" s="59"/>
      <c r="R640" s="376"/>
    </row>
    <row r="641" spans="1:18" ht="13.5" thickBot="1" x14ac:dyDescent="0.3">
      <c r="A641" s="352"/>
      <c r="B641" s="378"/>
      <c r="C641" s="54" t="str">
        <f>IF(ISTEXT('Organizational Unit Summary'!$B$59),'Organizational Unit Summary'!$B$59,"")</f>
        <v>P-20</v>
      </c>
      <c r="D641" s="51" t="str">
        <f>IF('Organizational Unit Summary'!$B$24="Benchmark or Sustainment",IF(E641="OoS","OoS",IF(E641=1,"DM",IF(E641=2,"PM",IF(E641=3,"LM",IF(E641=4,"FM"))))),IF(E641="OoS","OoS",IF(E641&lt;=2,"H",IF(E641=3,"M",IF(E641=4,"L")))))</f>
        <v>DM</v>
      </c>
      <c r="E641" s="58">
        <f>IF(OR(Processes!$C$60=TRUE,Processes!W$60=TRUE),IF(AND(G641=1,H641=1,NOT(ISTEXT(J641))),4,IF(AND(G641=1,H641=1,ISTEXT(J641)),3,IF(AND(OR(G641=1,H641=1),ISTEXT(J641)),2,1))),"OoS")</f>
        <v>1</v>
      </c>
      <c r="F641" s="57"/>
      <c r="G641" s="59"/>
      <c r="H641" s="59"/>
      <c r="I641" s="59"/>
      <c r="J641" s="59"/>
      <c r="K641" s="59"/>
      <c r="L641" s="59"/>
      <c r="M641" s="59"/>
      <c r="N641" s="59"/>
      <c r="O641" s="59"/>
      <c r="P641" s="371"/>
      <c r="Q641" s="59"/>
      <c r="R641" s="376"/>
    </row>
    <row r="642" spans="1:18" x14ac:dyDescent="0.25">
      <c r="A642" s="352"/>
      <c r="B642" s="378" t="str">
        <f>IF(ISTEXT(Processes!$B$10),Processes!$B$10,"")</f>
        <v>Process 8</v>
      </c>
      <c r="C642" s="54" t="str">
        <f>IF(ISTEXT('Organizational Unit Summary'!$B$40),'Organizational Unit Summary'!$B$40,"")</f>
        <v>P-1</v>
      </c>
      <c r="D642" s="51" t="str">
        <f>IF('Organizational Unit Summary'!$B$24="Benchmark or Sustainment",IF(E642="OoS","OoS",IF(E642=1,"DM",IF(E642=2,"PM",IF(E642=3,"LM",IF(E642=4,"FM"))))),IF(E642="OoS","OoS",IF(E642&lt;=2,"H",IF(E642=3,"M",IF(E642=4,"L")))))</f>
        <v>DM</v>
      </c>
      <c r="E642" s="58">
        <f>IF(OR(Processes!$C$61=TRUE,Processes!D$61=TRUE),IF(AND(G642=1,H642=1,NOT(ISTEXT(J642))),4,IF(AND(G642=1,H642=1,ISTEXT(J642)),3,IF(AND(OR(G642=1,H642=1),ISTEXT(J642)),2,1))),"OoS")</f>
        <v>1</v>
      </c>
      <c r="F642" s="57"/>
      <c r="G642" s="59"/>
      <c r="H642" s="59"/>
      <c r="I642" s="59"/>
      <c r="J642" s="59"/>
      <c r="K642" s="59"/>
      <c r="L642" s="59"/>
      <c r="M642" s="59"/>
      <c r="N642" s="59"/>
      <c r="O642" s="59"/>
      <c r="P642" s="369"/>
      <c r="Q642" s="59"/>
      <c r="R642" s="376"/>
    </row>
    <row r="643" spans="1:18" x14ac:dyDescent="0.25">
      <c r="A643" s="352"/>
      <c r="B643" s="378"/>
      <c r="C643" s="54" t="str">
        <f>IF(ISTEXT('Organizational Unit Summary'!$B$41),'Organizational Unit Summary'!$B$41,"")</f>
        <v>P-2</v>
      </c>
      <c r="D643" s="51" t="str">
        <f>IF('Organizational Unit Summary'!$B$24="Benchmark or Sustainment",IF(E643="OoS","OoS",IF(E643=1,"DM",IF(E643=2,"PM",IF(E643=3,"LM",IF(E643=4,"FM"))))),IF(E643="OoS","OoS",IF(E643&lt;=2,"H",IF(E643=3,"M",IF(E643=4,"L")))))</f>
        <v>DM</v>
      </c>
      <c r="E643" s="58">
        <f>IF(OR(Processes!$C$61=TRUE,Processes!E$61=TRUE),IF(AND(G643=1,H643=1,NOT(ISTEXT(J643))),4,IF(AND(G643=1,H643=1,ISTEXT(J643)),3,IF(AND(OR(G643=1,H643=1),ISTEXT(J643)),2,1))),"OoS")</f>
        <v>1</v>
      </c>
      <c r="F643" s="57"/>
      <c r="G643" s="59"/>
      <c r="H643" s="59"/>
      <c r="I643" s="59"/>
      <c r="J643" s="59"/>
      <c r="K643" s="59"/>
      <c r="L643" s="59"/>
      <c r="M643" s="59"/>
      <c r="N643" s="59"/>
      <c r="O643" s="59"/>
      <c r="P643" s="370"/>
      <c r="Q643" s="59"/>
      <c r="R643" s="376"/>
    </row>
    <row r="644" spans="1:18" x14ac:dyDescent="0.25">
      <c r="A644" s="352"/>
      <c r="B644" s="378"/>
      <c r="C644" s="54" t="str">
        <f>IF(ISTEXT('Organizational Unit Summary'!$B$42),'Organizational Unit Summary'!$B$42,"")</f>
        <v>P-3</v>
      </c>
      <c r="D644" s="51" t="str">
        <f>IF('Organizational Unit Summary'!$B$24="Benchmark or Sustainment",IF(E644="OoS","OoS",IF(E644=1,"DM",IF(E644=2,"PM",IF(E644=3,"LM",IF(E644=4,"FM"))))),IF(E644="OoS","OoS",IF(E644&lt;=2,"H",IF(E644=3,"M",IF(E644=4,"L")))))</f>
        <v>DM</v>
      </c>
      <c r="E644" s="58">
        <f>IF(OR(Processes!$C$61=TRUE,Processes!F$61=TRUE),IF(AND(G644=1,H644=1,NOT(ISTEXT(J644))),4,IF(AND(G644=1,H644=1,ISTEXT(J644)),3,IF(AND(OR(G644=1,H644=1),ISTEXT(J644)),2,1))),"OoS")</f>
        <v>1</v>
      </c>
      <c r="F644" s="57"/>
      <c r="G644" s="59"/>
      <c r="H644" s="59"/>
      <c r="I644" s="59"/>
      <c r="J644" s="59"/>
      <c r="K644" s="59"/>
      <c r="L644" s="59"/>
      <c r="M644" s="59"/>
      <c r="N644" s="59"/>
      <c r="O644" s="59"/>
      <c r="P644" s="370"/>
      <c r="Q644" s="59"/>
      <c r="R644" s="376"/>
    </row>
    <row r="645" spans="1:18" x14ac:dyDescent="0.25">
      <c r="A645" s="352"/>
      <c r="B645" s="378"/>
      <c r="C645" s="54" t="str">
        <f>IF(ISTEXT('Organizational Unit Summary'!$B$43),'Organizational Unit Summary'!$B$43,"")</f>
        <v>P-4</v>
      </c>
      <c r="D645" s="51" t="str">
        <f>IF('Organizational Unit Summary'!$B$24="Benchmark or Sustainment",IF(E645="OoS","OoS",IF(E645=1,"DM",IF(E645=2,"PM",IF(E645=3,"LM",IF(E645=4,"FM"))))),IF(E645="OoS","OoS",IF(E645&lt;=2,"H",IF(E645=3,"M",IF(E645=4,"L")))))</f>
        <v>DM</v>
      </c>
      <c r="E645" s="58">
        <f>IF(OR(Processes!$C$61=TRUE,Processes!G$61=TRUE),IF(AND(G645=1,H645=1,NOT(ISTEXT(J645))),4,IF(AND(G645=1,H645=1,ISTEXT(J645)),3,IF(AND(OR(G645=1,H645=1),ISTEXT(J645)),2,1))),"OoS")</f>
        <v>1</v>
      </c>
      <c r="F645" s="57"/>
      <c r="G645" s="59"/>
      <c r="H645" s="59"/>
      <c r="I645" s="59"/>
      <c r="J645" s="59"/>
      <c r="K645" s="59"/>
      <c r="L645" s="59"/>
      <c r="M645" s="59"/>
      <c r="N645" s="59"/>
      <c r="O645" s="59"/>
      <c r="P645" s="370"/>
      <c r="Q645" s="59"/>
      <c r="R645" s="376"/>
    </row>
    <row r="646" spans="1:18" x14ac:dyDescent="0.25">
      <c r="A646" s="352"/>
      <c r="B646" s="378"/>
      <c r="C646" s="54" t="str">
        <f>IF(ISTEXT('Organizational Unit Summary'!$B$44),'Organizational Unit Summary'!$B$44,"")</f>
        <v>P-5</v>
      </c>
      <c r="D646" s="51" t="str">
        <f>IF('Organizational Unit Summary'!$B$24="Benchmark or Sustainment",IF(E646="OoS","OoS",IF(E646=1,"DM",IF(E646=2,"PM",IF(E646=3,"LM",IF(E646=4,"FM"))))),IF(E646="OoS","OoS",IF(E646&lt;=2,"H",IF(E646=3,"M",IF(E646=4,"L")))))</f>
        <v>DM</v>
      </c>
      <c r="E646" s="58">
        <f>IF(OR(Processes!$C$61=TRUE,Processes!H$61=TRUE),IF(AND(G646=1,H646=1,NOT(ISTEXT(J646))),4,IF(AND(G646=1,H646=1,ISTEXT(J646)),3,IF(AND(OR(G646=1,H646=1),ISTEXT(J646)),2,1))),"OoS")</f>
        <v>1</v>
      </c>
      <c r="F646" s="57"/>
      <c r="G646" s="59"/>
      <c r="H646" s="59"/>
      <c r="I646" s="59"/>
      <c r="J646" s="59"/>
      <c r="K646" s="59"/>
      <c r="L646" s="59"/>
      <c r="M646" s="59"/>
      <c r="N646" s="59"/>
      <c r="O646" s="59"/>
      <c r="P646" s="370"/>
      <c r="Q646" s="59"/>
      <c r="R646" s="376"/>
    </row>
    <row r="647" spans="1:18" x14ac:dyDescent="0.25">
      <c r="A647" s="352"/>
      <c r="B647" s="378"/>
      <c r="C647" s="54" t="str">
        <f>IF(ISTEXT('Organizational Unit Summary'!$B$45),'Organizational Unit Summary'!$B$45,"")</f>
        <v>P-6</v>
      </c>
      <c r="D647" s="51" t="str">
        <f>IF('Organizational Unit Summary'!$B$24="Benchmark or Sustainment",IF(E647="OoS","OoS",IF(E647=1,"DM",IF(E647=2,"PM",IF(E647=3,"LM",IF(E647=4,"FM"))))),IF(E647="OoS","OoS",IF(E647&lt;=2,"H",IF(E647=3,"M",IF(E647=4,"L")))))</f>
        <v>DM</v>
      </c>
      <c r="E647" s="58">
        <f>IF(OR(Processes!$C$61=TRUE,Processes!I$61=TRUE),IF(AND(G647=1,H647=1,NOT(ISTEXT(J647))),4,IF(AND(G647=1,H647=1,ISTEXT(J647)),3,IF(AND(OR(G647=1,H647=1),ISTEXT(J647)),2,1))),"OoS")</f>
        <v>1</v>
      </c>
      <c r="F647" s="57"/>
      <c r="G647" s="59"/>
      <c r="H647" s="59"/>
      <c r="I647" s="59"/>
      <c r="J647" s="59"/>
      <c r="K647" s="59"/>
      <c r="L647" s="59"/>
      <c r="M647" s="59"/>
      <c r="N647" s="59"/>
      <c r="O647" s="59"/>
      <c r="P647" s="370"/>
      <c r="Q647" s="59"/>
      <c r="R647" s="376"/>
    </row>
    <row r="648" spans="1:18" x14ac:dyDescent="0.25">
      <c r="A648" s="352"/>
      <c r="B648" s="378"/>
      <c r="C648" s="54" t="str">
        <f>IF(ISTEXT('Organizational Unit Summary'!$B$46),'Organizational Unit Summary'!$B$46,"")</f>
        <v>P-7</v>
      </c>
      <c r="D648" s="51" t="str">
        <f>IF('Organizational Unit Summary'!$B$24="Benchmark or Sustainment",IF(E648="OoS","OoS",IF(E648=1,"DM",IF(E648=2,"PM",IF(E648=3,"LM",IF(E648=4,"FM"))))),IF(E648="OoS","OoS",IF(E648&lt;=2,"H",IF(E648=3,"M",IF(E648=4,"L")))))</f>
        <v>DM</v>
      </c>
      <c r="E648" s="58">
        <f>IF(OR(Processes!$C$61=TRUE,Processes!J$61=TRUE),IF(AND(G648=1,H648=1,NOT(ISTEXT(J648))),4,IF(AND(G648=1,H648=1,ISTEXT(J648)),3,IF(AND(OR(G648=1,H648=1),ISTEXT(J648)),2,1))),"OoS")</f>
        <v>1</v>
      </c>
      <c r="F648" s="57"/>
      <c r="G648" s="59"/>
      <c r="H648" s="59"/>
      <c r="I648" s="59"/>
      <c r="J648" s="59"/>
      <c r="K648" s="59"/>
      <c r="L648" s="59"/>
      <c r="M648" s="59"/>
      <c r="N648" s="59"/>
      <c r="O648" s="59"/>
      <c r="P648" s="370"/>
      <c r="Q648" s="59"/>
      <c r="R648" s="376"/>
    </row>
    <row r="649" spans="1:18" x14ac:dyDescent="0.25">
      <c r="A649" s="352"/>
      <c r="B649" s="378"/>
      <c r="C649" s="54" t="str">
        <f>IF(ISTEXT('Organizational Unit Summary'!$B$47),'Organizational Unit Summary'!$B$47,"")</f>
        <v>P-8</v>
      </c>
      <c r="D649" s="51" t="str">
        <f>IF('Organizational Unit Summary'!$B$24="Benchmark or Sustainment",IF(E649="OoS","OoS",IF(E649=1,"DM",IF(E649=2,"PM",IF(E649=3,"LM",IF(E649=4,"FM"))))),IF(E649="OoS","OoS",IF(E649&lt;=2,"H",IF(E649=3,"M",IF(E649=4,"L")))))</f>
        <v>DM</v>
      </c>
      <c r="E649" s="58">
        <f>IF(OR(Processes!$C$61=TRUE,Processes!K$61=TRUE),IF(AND(G649=1,H649=1,NOT(ISTEXT(J649))),4,IF(AND(G649=1,H649=1,ISTEXT(J649)),3,IF(AND(OR(G649=1,H649=1),ISTEXT(J649)),2,1))),"OoS")</f>
        <v>1</v>
      </c>
      <c r="F649" s="57"/>
      <c r="G649" s="59"/>
      <c r="H649" s="59"/>
      <c r="I649" s="59"/>
      <c r="J649" s="59"/>
      <c r="K649" s="59"/>
      <c r="L649" s="59"/>
      <c r="M649" s="59"/>
      <c r="N649" s="59"/>
      <c r="O649" s="59"/>
      <c r="P649" s="370"/>
      <c r="Q649" s="59"/>
      <c r="R649" s="376"/>
    </row>
    <row r="650" spans="1:18" x14ac:dyDescent="0.25">
      <c r="A650" s="352"/>
      <c r="B650" s="378"/>
      <c r="C650" s="54" t="str">
        <f>IF(ISTEXT('Organizational Unit Summary'!$B$48),'Organizational Unit Summary'!$B$48,"")</f>
        <v>P-9</v>
      </c>
      <c r="D650" s="51" t="str">
        <f>IF('Organizational Unit Summary'!$B$24="Benchmark or Sustainment",IF(E650="OoS","OoS",IF(E650=1,"DM",IF(E650=2,"PM",IF(E650=3,"LM",IF(E650=4,"FM"))))),IF(E650="OoS","OoS",IF(E650&lt;=2,"H",IF(E650=3,"M",IF(E650=4,"L")))))</f>
        <v>DM</v>
      </c>
      <c r="E650" s="58">
        <f>IF(OR(Processes!$C$61=TRUE,Processes!L$61=TRUE),IF(AND(G650=1,H650=1,NOT(ISTEXT(J650))),4,IF(AND(G650=1,H650=1,ISTEXT(J650)),3,IF(AND(OR(G650=1,H650=1),ISTEXT(J650)),2,1))),"OoS")</f>
        <v>1</v>
      </c>
      <c r="F650" s="57"/>
      <c r="G650" s="59"/>
      <c r="H650" s="59"/>
      <c r="I650" s="59"/>
      <c r="J650" s="59"/>
      <c r="K650" s="59"/>
      <c r="L650" s="59"/>
      <c r="M650" s="59"/>
      <c r="N650" s="59"/>
      <c r="O650" s="59"/>
      <c r="P650" s="370"/>
      <c r="Q650" s="59"/>
      <c r="R650" s="376"/>
    </row>
    <row r="651" spans="1:18" x14ac:dyDescent="0.25">
      <c r="A651" s="352"/>
      <c r="B651" s="378"/>
      <c r="C651" s="54" t="str">
        <f>IF(ISTEXT('Organizational Unit Summary'!$B$49),'Organizational Unit Summary'!$B$49,"")</f>
        <v>P-10</v>
      </c>
      <c r="D651" s="51" t="str">
        <f>IF('Organizational Unit Summary'!$B$24="Benchmark or Sustainment",IF(E651="OoS","OoS",IF(E651=1,"DM",IF(E651=2,"PM",IF(E651=3,"LM",IF(E651=4,"FM"))))),IF(E651="OoS","OoS",IF(E651&lt;=2,"H",IF(E651=3,"M",IF(E651=4,"L")))))</f>
        <v>DM</v>
      </c>
      <c r="E651" s="58">
        <f>IF(OR(Processes!$C$61=TRUE,Processes!M$61=TRUE),IF(AND(G651=1,H651=1,NOT(ISTEXT(J651))),4,IF(AND(G651=1,H651=1,ISTEXT(J651)),3,IF(AND(OR(G651=1,H651=1),ISTEXT(J651)),2,1))),"OoS")</f>
        <v>1</v>
      </c>
      <c r="F651" s="57"/>
      <c r="G651" s="59"/>
      <c r="H651" s="59"/>
      <c r="I651" s="59"/>
      <c r="J651" s="59"/>
      <c r="K651" s="59"/>
      <c r="L651" s="59"/>
      <c r="M651" s="59"/>
      <c r="N651" s="59"/>
      <c r="O651" s="59"/>
      <c r="P651" s="370"/>
      <c r="Q651" s="59"/>
      <c r="R651" s="376"/>
    </row>
    <row r="652" spans="1:18" x14ac:dyDescent="0.25">
      <c r="A652" s="352"/>
      <c r="B652" s="378"/>
      <c r="C652" s="54" t="str">
        <f>IF(ISTEXT('Organizational Unit Summary'!$B$50),'Organizational Unit Summary'!$B$50,"")</f>
        <v>P-11</v>
      </c>
      <c r="D652" s="51" t="str">
        <f>IF('Organizational Unit Summary'!$B$24="Benchmark or Sustainment",IF(E652="OoS","OoS",IF(E652=1,"DM",IF(E652=2,"PM",IF(E652=3,"LM",IF(E652=4,"FM"))))),IF(E652="OoS","OoS",IF(E652&lt;=2,"H",IF(E652=3,"M",IF(E652=4,"L")))))</f>
        <v>DM</v>
      </c>
      <c r="E652" s="58">
        <f>IF(OR(Processes!$C$61=TRUE,Processes!N$61=TRUE),IF(AND(G652=1,H652=1,NOT(ISTEXT(J652))),4,IF(AND(G652=1,H652=1,ISTEXT(J652)),3,IF(AND(OR(G652=1,H652=1),ISTEXT(J652)),2,1))),"OoS")</f>
        <v>1</v>
      </c>
      <c r="F652" s="57"/>
      <c r="G652" s="59"/>
      <c r="H652" s="59"/>
      <c r="I652" s="59"/>
      <c r="J652" s="59"/>
      <c r="K652" s="59"/>
      <c r="L652" s="59"/>
      <c r="M652" s="59"/>
      <c r="N652" s="59"/>
      <c r="O652" s="59"/>
      <c r="P652" s="370"/>
      <c r="Q652" s="59"/>
      <c r="R652" s="376"/>
    </row>
    <row r="653" spans="1:18" x14ac:dyDescent="0.25">
      <c r="A653" s="352"/>
      <c r="B653" s="378"/>
      <c r="C653" s="54" t="str">
        <f>IF(ISTEXT('Organizational Unit Summary'!$B$51),'Organizational Unit Summary'!$B$51,"")</f>
        <v>P-12</v>
      </c>
      <c r="D653" s="51" t="str">
        <f>IF('Organizational Unit Summary'!$B$24="Benchmark or Sustainment",IF(E653="OoS","OoS",IF(E653=1,"DM",IF(E653=2,"PM",IF(E653=3,"LM",IF(E653=4,"FM"))))),IF(E653="OoS","OoS",IF(E653&lt;=2,"H",IF(E653=3,"M",IF(E653=4,"L")))))</f>
        <v>DM</v>
      </c>
      <c r="E653" s="58">
        <f>IF(OR(Processes!$C$61=TRUE,Processes!O$61=TRUE),IF(AND(G653=1,H653=1,NOT(ISTEXT(J653))),4,IF(AND(G653=1,H653=1,ISTEXT(J653)),3,IF(AND(OR(G653=1,H653=1),ISTEXT(J653)),2,1))),"OoS")</f>
        <v>1</v>
      </c>
      <c r="F653" s="57"/>
      <c r="G653" s="59"/>
      <c r="H653" s="59"/>
      <c r="I653" s="59"/>
      <c r="J653" s="59"/>
      <c r="K653" s="59"/>
      <c r="L653" s="59"/>
      <c r="M653" s="59"/>
      <c r="N653" s="59"/>
      <c r="O653" s="59"/>
      <c r="P653" s="370"/>
      <c r="Q653" s="59"/>
      <c r="R653" s="376"/>
    </row>
    <row r="654" spans="1:18" x14ac:dyDescent="0.25">
      <c r="A654" s="352"/>
      <c r="B654" s="378"/>
      <c r="C654" s="54" t="str">
        <f>IF(ISTEXT('Organizational Unit Summary'!$B$52),'Organizational Unit Summary'!$B$52,"")</f>
        <v>P-13</v>
      </c>
      <c r="D654" s="51" t="str">
        <f>IF('Organizational Unit Summary'!$B$24="Benchmark or Sustainment",IF(E654="OoS","OoS",IF(E654=1,"DM",IF(E654=2,"PM",IF(E654=3,"LM",IF(E654=4,"FM"))))),IF(E654="OoS","OoS",IF(E654&lt;=2,"H",IF(E654=3,"M",IF(E654=4,"L")))))</f>
        <v>DM</v>
      </c>
      <c r="E654" s="58">
        <f>IF(OR(Processes!$C$61=TRUE,Processes!P$61=TRUE),IF(AND(G654=1,H654=1,NOT(ISTEXT(J654))),4,IF(AND(G654=1,H654=1,ISTEXT(J654)),3,IF(AND(OR(G654=1,H654=1),ISTEXT(J654)),2,1))),"OoS")</f>
        <v>1</v>
      </c>
      <c r="F654" s="57"/>
      <c r="G654" s="59"/>
      <c r="H654" s="59"/>
      <c r="I654" s="59"/>
      <c r="J654" s="59"/>
      <c r="K654" s="59"/>
      <c r="L654" s="59"/>
      <c r="M654" s="59"/>
      <c r="N654" s="59"/>
      <c r="O654" s="59"/>
      <c r="P654" s="370"/>
      <c r="Q654" s="59"/>
      <c r="R654" s="376"/>
    </row>
    <row r="655" spans="1:18" x14ac:dyDescent="0.25">
      <c r="A655" s="352"/>
      <c r="B655" s="378"/>
      <c r="C655" s="54" t="str">
        <f>IF(ISTEXT('Organizational Unit Summary'!$B$53),'Organizational Unit Summary'!$B$53,"")</f>
        <v>P-14</v>
      </c>
      <c r="D655" s="51" t="str">
        <f>IF('Organizational Unit Summary'!$B$24="Benchmark or Sustainment",IF(E655="OoS","OoS",IF(E655=1,"DM",IF(E655=2,"PM",IF(E655=3,"LM",IF(E655=4,"FM"))))),IF(E655="OoS","OoS",IF(E655&lt;=2,"H",IF(E655=3,"M",IF(E655=4,"L")))))</f>
        <v>DM</v>
      </c>
      <c r="E655" s="58">
        <f>IF(OR(Processes!$C$61=TRUE,Processes!Q$61=TRUE),IF(AND(G655=1,H655=1,NOT(ISTEXT(J655))),4,IF(AND(G655=1,H655=1,ISTEXT(J655)),3,IF(AND(OR(G655=1,H655=1),ISTEXT(J655)),2,1))),"OoS")</f>
        <v>1</v>
      </c>
      <c r="F655" s="57"/>
      <c r="G655" s="59"/>
      <c r="H655" s="59"/>
      <c r="I655" s="59"/>
      <c r="J655" s="59"/>
      <c r="K655" s="59"/>
      <c r="L655" s="59"/>
      <c r="M655" s="59"/>
      <c r="N655" s="59"/>
      <c r="O655" s="59"/>
      <c r="P655" s="370"/>
      <c r="Q655" s="59"/>
      <c r="R655" s="376"/>
    </row>
    <row r="656" spans="1:18" x14ac:dyDescent="0.25">
      <c r="A656" s="352"/>
      <c r="B656" s="378"/>
      <c r="C656" s="54" t="str">
        <f>IF(ISTEXT('Organizational Unit Summary'!$B$54),'Organizational Unit Summary'!$B$54,"")</f>
        <v>P-15</v>
      </c>
      <c r="D656" s="51" t="str">
        <f>IF('Organizational Unit Summary'!$B$24="Benchmark or Sustainment",IF(E656="OoS","OoS",IF(E656=1,"DM",IF(E656=2,"PM",IF(E656=3,"LM",IF(E656=4,"FM"))))),IF(E656="OoS","OoS",IF(E656&lt;=2,"H",IF(E656=3,"M",IF(E656=4,"L")))))</f>
        <v>DM</v>
      </c>
      <c r="E656" s="58">
        <f>IF(OR(Processes!$C$61=TRUE,Processes!R$61=TRUE),IF(AND(G656=1,H656=1,NOT(ISTEXT(J656))),4,IF(AND(G656=1,H656=1,ISTEXT(J656)),3,IF(AND(OR(G656=1,H656=1),ISTEXT(J656)),2,1))),"OoS")</f>
        <v>1</v>
      </c>
      <c r="F656" s="57"/>
      <c r="G656" s="59"/>
      <c r="H656" s="59"/>
      <c r="I656" s="59"/>
      <c r="J656" s="59"/>
      <c r="K656" s="59"/>
      <c r="L656" s="59"/>
      <c r="M656" s="59"/>
      <c r="N656" s="59"/>
      <c r="O656" s="59"/>
      <c r="P656" s="370"/>
      <c r="Q656" s="59"/>
      <c r="R656" s="376"/>
    </row>
    <row r="657" spans="1:18" x14ac:dyDescent="0.25">
      <c r="A657" s="352"/>
      <c r="B657" s="378"/>
      <c r="C657" s="54" t="str">
        <f>IF(ISTEXT('Organizational Unit Summary'!$B$55),'Organizational Unit Summary'!$B$55,"")</f>
        <v>P-16</v>
      </c>
      <c r="D657" s="51" t="str">
        <f>IF('Organizational Unit Summary'!$B$24="Benchmark or Sustainment",IF(E657="OoS","OoS",IF(E657=1,"DM",IF(E657=2,"PM",IF(E657=3,"LM",IF(E657=4,"FM"))))),IF(E657="OoS","OoS",IF(E657&lt;=2,"H",IF(E657=3,"M",IF(E657=4,"L")))))</f>
        <v>DM</v>
      </c>
      <c r="E657" s="58">
        <f>IF(OR(Processes!$C$61=TRUE,Processes!S$61=TRUE),IF(AND(G657=1,H657=1,NOT(ISTEXT(J657))),4,IF(AND(G657=1,H657=1,ISTEXT(J657)),3,IF(AND(OR(G657=1,H657=1),ISTEXT(J657)),2,1))),"OoS")</f>
        <v>1</v>
      </c>
      <c r="F657" s="57"/>
      <c r="G657" s="59"/>
      <c r="H657" s="59"/>
      <c r="I657" s="59"/>
      <c r="J657" s="59"/>
      <c r="K657" s="59"/>
      <c r="L657" s="59"/>
      <c r="M657" s="59"/>
      <c r="N657" s="59"/>
      <c r="O657" s="59"/>
      <c r="P657" s="370"/>
      <c r="Q657" s="59"/>
      <c r="R657" s="376"/>
    </row>
    <row r="658" spans="1:18" x14ac:dyDescent="0.25">
      <c r="A658" s="352"/>
      <c r="B658" s="378"/>
      <c r="C658" s="54" t="str">
        <f>IF(ISTEXT('Organizational Unit Summary'!$B$56),'Organizational Unit Summary'!$B$56,"")</f>
        <v>P-17</v>
      </c>
      <c r="D658" s="51" t="str">
        <f>IF('Organizational Unit Summary'!$B$24="Benchmark or Sustainment",IF(E658="OoS","OoS",IF(E658=1,"DM",IF(E658=2,"PM",IF(E658=3,"LM",IF(E658=4,"FM"))))),IF(E658="OoS","OoS",IF(E658&lt;=2,"H",IF(E658=3,"M",IF(E658=4,"L")))))</f>
        <v>DM</v>
      </c>
      <c r="E658" s="58">
        <f>IF(OR(Processes!$C$61=TRUE,Processes!T$61=TRUE),IF(AND(G658=1,H658=1,NOT(ISTEXT(J658))),4,IF(AND(G658=1,H658=1,ISTEXT(J658)),3,IF(AND(OR(G658=1,H658=1),ISTEXT(J658)),2,1))),"OoS")</f>
        <v>1</v>
      </c>
      <c r="F658" s="57"/>
      <c r="G658" s="59"/>
      <c r="H658" s="59"/>
      <c r="I658" s="59"/>
      <c r="J658" s="59"/>
      <c r="K658" s="59"/>
      <c r="L658" s="59"/>
      <c r="M658" s="59"/>
      <c r="N658" s="59"/>
      <c r="O658" s="59"/>
      <c r="P658" s="370"/>
      <c r="Q658" s="59"/>
      <c r="R658" s="376"/>
    </row>
    <row r="659" spans="1:18" x14ac:dyDescent="0.25">
      <c r="A659" s="352"/>
      <c r="B659" s="378"/>
      <c r="C659" s="54" t="str">
        <f>IF(ISTEXT('Organizational Unit Summary'!$B$57),'Organizational Unit Summary'!$B$57,"")</f>
        <v>P-18</v>
      </c>
      <c r="D659" s="51" t="str">
        <f>IF('Organizational Unit Summary'!$B$24="Benchmark or Sustainment",IF(E659="OoS","OoS",IF(E659=1,"DM",IF(E659=2,"PM",IF(E659=3,"LM",IF(E659=4,"FM"))))),IF(E659="OoS","OoS",IF(E659&lt;=2,"H",IF(E659=3,"M",IF(E659=4,"L")))))</f>
        <v>DM</v>
      </c>
      <c r="E659" s="58">
        <f>IF(OR(Processes!$C$61=TRUE,Processes!U$61=TRUE),IF(AND(G659=1,H659=1,NOT(ISTEXT(J659))),4,IF(AND(G659=1,H659=1,ISTEXT(J659)),3,IF(AND(OR(G659=1,H659=1),ISTEXT(J659)),2,1))),"OoS")</f>
        <v>1</v>
      </c>
      <c r="F659" s="57"/>
      <c r="G659" s="59"/>
      <c r="H659" s="59"/>
      <c r="I659" s="59"/>
      <c r="J659" s="59"/>
      <c r="K659" s="59"/>
      <c r="L659" s="59"/>
      <c r="M659" s="59"/>
      <c r="N659" s="59"/>
      <c r="O659" s="59"/>
      <c r="P659" s="370"/>
      <c r="Q659" s="59"/>
      <c r="R659" s="376"/>
    </row>
    <row r="660" spans="1:18" x14ac:dyDescent="0.25">
      <c r="A660" s="352"/>
      <c r="B660" s="378"/>
      <c r="C660" s="54" t="str">
        <f>IF(ISTEXT('Organizational Unit Summary'!$B$58),'Organizational Unit Summary'!$B$58,"")</f>
        <v>P-19</v>
      </c>
      <c r="D660" s="51" t="str">
        <f>IF('Organizational Unit Summary'!$B$24="Benchmark or Sustainment",IF(E660="OoS","OoS",IF(E660=1,"DM",IF(E660=2,"PM",IF(E660=3,"LM",IF(E660=4,"FM"))))),IF(E660="OoS","OoS",IF(E660&lt;=2,"H",IF(E660=3,"M",IF(E660=4,"L")))))</f>
        <v>DM</v>
      </c>
      <c r="E660" s="58">
        <f>IF(OR(Processes!$C$61=TRUE,Processes!V$61=TRUE),IF(AND(G660=1,H660=1,NOT(ISTEXT(J660))),4,IF(AND(G660=1,H660=1,ISTEXT(J660)),3,IF(AND(OR(G660=1,H660=1),ISTEXT(J660)),2,1))),"OoS")</f>
        <v>1</v>
      </c>
      <c r="F660" s="57"/>
      <c r="G660" s="59"/>
      <c r="H660" s="59"/>
      <c r="I660" s="59"/>
      <c r="J660" s="59"/>
      <c r="K660" s="59"/>
      <c r="L660" s="59"/>
      <c r="M660" s="59"/>
      <c r="N660" s="59"/>
      <c r="O660" s="59"/>
      <c r="P660" s="370"/>
      <c r="Q660" s="59"/>
      <c r="R660" s="376"/>
    </row>
    <row r="661" spans="1:18" ht="13.5" thickBot="1" x14ac:dyDescent="0.3">
      <c r="A661" s="352"/>
      <c r="B661" s="378"/>
      <c r="C661" s="54" t="str">
        <f>IF(ISTEXT('Organizational Unit Summary'!$B$59),'Organizational Unit Summary'!$B$59,"")</f>
        <v>P-20</v>
      </c>
      <c r="D661" s="51" t="str">
        <f>IF('Organizational Unit Summary'!$B$24="Benchmark or Sustainment",IF(E661="OoS","OoS",IF(E661=1,"DM",IF(E661=2,"PM",IF(E661=3,"LM",IF(E661=4,"FM"))))),IF(E661="OoS","OoS",IF(E661&lt;=2,"H",IF(E661=3,"M",IF(E661=4,"L")))))</f>
        <v>DM</v>
      </c>
      <c r="E661" s="58">
        <f>IF(OR(Processes!$C$61=TRUE,Processes!W$61=TRUE),IF(AND(G661=1,H661=1,NOT(ISTEXT(J661))),4,IF(AND(G661=1,H661=1,ISTEXT(J661)),3,IF(AND(OR(G661=1,H661=1),ISTEXT(J661)),2,1))),"OoS")</f>
        <v>1</v>
      </c>
      <c r="F661" s="57"/>
      <c r="G661" s="59"/>
      <c r="H661" s="59"/>
      <c r="I661" s="59"/>
      <c r="J661" s="59"/>
      <c r="K661" s="59"/>
      <c r="L661" s="59"/>
      <c r="M661" s="59"/>
      <c r="N661" s="59"/>
      <c r="O661" s="59"/>
      <c r="P661" s="371"/>
      <c r="Q661" s="59"/>
      <c r="R661" s="376"/>
    </row>
    <row r="662" spans="1:18" x14ac:dyDescent="0.25">
      <c r="A662" s="352"/>
      <c r="B662" s="378" t="str">
        <f>IF(ISTEXT(Processes!$B$11),Processes!$B$11,"")</f>
        <v>Process 9</v>
      </c>
      <c r="C662" s="54" t="str">
        <f>IF(ISTEXT('Organizational Unit Summary'!$B$40),'Organizational Unit Summary'!$B$40,"")</f>
        <v>P-1</v>
      </c>
      <c r="D662" s="51" t="str">
        <f>IF('Organizational Unit Summary'!$B$24="Benchmark or Sustainment",IF(E662="OoS","OoS",IF(E662=1,"DM",IF(E662=2,"PM",IF(E662=3,"LM",IF(E662=4,"FM"))))),IF(E662="OoS","OoS",IF(E662&lt;=2,"H",IF(E662=3,"M",IF(E662=4,"L")))))</f>
        <v>DM</v>
      </c>
      <c r="E662" s="58">
        <f>IF(OR(Processes!$C$62=TRUE,Processes!D$62=TRUE),IF(AND(G662=1,H662=1,NOT(ISTEXT(J662))),4,IF(AND(G662=1,H662=1,ISTEXT(J662)),3,IF(AND(OR(G662=1,H662=1),ISTEXT(J662)),2,1))),"OoS")</f>
        <v>1</v>
      </c>
      <c r="F662" s="57"/>
      <c r="G662" s="59"/>
      <c r="H662" s="59"/>
      <c r="I662" s="59"/>
      <c r="J662" s="59"/>
      <c r="K662" s="59"/>
      <c r="L662" s="59"/>
      <c r="M662" s="59"/>
      <c r="N662" s="59"/>
      <c r="O662" s="59"/>
      <c r="P662" s="369"/>
      <c r="Q662" s="59"/>
      <c r="R662" s="376"/>
    </row>
    <row r="663" spans="1:18" x14ac:dyDescent="0.25">
      <c r="A663" s="352"/>
      <c r="B663" s="378"/>
      <c r="C663" s="54" t="str">
        <f>IF(ISTEXT('Organizational Unit Summary'!$B$41),'Organizational Unit Summary'!$B$41,"")</f>
        <v>P-2</v>
      </c>
      <c r="D663" s="51" t="str">
        <f>IF('Organizational Unit Summary'!$B$24="Benchmark or Sustainment",IF(E663="OoS","OoS",IF(E663=1,"DM",IF(E663=2,"PM",IF(E663=3,"LM",IF(E663=4,"FM"))))),IF(E663="OoS","OoS",IF(E663&lt;=2,"H",IF(E663=3,"M",IF(E663=4,"L")))))</f>
        <v>DM</v>
      </c>
      <c r="E663" s="58">
        <f>IF(OR(Processes!$C$62=TRUE,Processes!E$62=TRUE),IF(AND(G663=1,H663=1,NOT(ISTEXT(J663))),4,IF(AND(G663=1,H663=1,ISTEXT(J663)),3,IF(AND(OR(G663=1,H663=1),ISTEXT(J663)),2,1))),"OoS")</f>
        <v>1</v>
      </c>
      <c r="F663" s="57"/>
      <c r="G663" s="59"/>
      <c r="H663" s="59"/>
      <c r="I663" s="59"/>
      <c r="J663" s="59"/>
      <c r="K663" s="59"/>
      <c r="L663" s="59"/>
      <c r="M663" s="59"/>
      <c r="N663" s="59"/>
      <c r="O663" s="59"/>
      <c r="P663" s="370"/>
      <c r="Q663" s="59"/>
      <c r="R663" s="376"/>
    </row>
    <row r="664" spans="1:18" x14ac:dyDescent="0.25">
      <c r="A664" s="352"/>
      <c r="B664" s="378"/>
      <c r="C664" s="54" t="str">
        <f>IF(ISTEXT('Organizational Unit Summary'!$B$42),'Organizational Unit Summary'!$B$42,"")</f>
        <v>P-3</v>
      </c>
      <c r="D664" s="51" t="str">
        <f>IF('Organizational Unit Summary'!$B$24="Benchmark or Sustainment",IF(E664="OoS","OoS",IF(E664=1,"DM",IF(E664=2,"PM",IF(E664=3,"LM",IF(E664=4,"FM"))))),IF(E664="OoS","OoS",IF(E664&lt;=2,"H",IF(E664=3,"M",IF(E664=4,"L")))))</f>
        <v>DM</v>
      </c>
      <c r="E664" s="58">
        <f>IF(OR(Processes!$C$62=TRUE,Processes!F$62=TRUE),IF(AND(G664=1,H664=1,NOT(ISTEXT(J664))),4,IF(AND(G664=1,H664=1,ISTEXT(J664)),3,IF(AND(OR(G664=1,H664=1),ISTEXT(J664)),2,1))),"OoS")</f>
        <v>1</v>
      </c>
      <c r="F664" s="57"/>
      <c r="G664" s="59"/>
      <c r="H664" s="59"/>
      <c r="I664" s="59"/>
      <c r="J664" s="59"/>
      <c r="K664" s="59"/>
      <c r="L664" s="59"/>
      <c r="M664" s="59"/>
      <c r="N664" s="59"/>
      <c r="O664" s="59"/>
      <c r="P664" s="370"/>
      <c r="Q664" s="59"/>
      <c r="R664" s="376"/>
    </row>
    <row r="665" spans="1:18" x14ac:dyDescent="0.25">
      <c r="A665" s="352"/>
      <c r="B665" s="378"/>
      <c r="C665" s="54" t="str">
        <f>IF(ISTEXT('Organizational Unit Summary'!$B$43),'Organizational Unit Summary'!$B$43,"")</f>
        <v>P-4</v>
      </c>
      <c r="D665" s="51" t="str">
        <f>IF('Organizational Unit Summary'!$B$24="Benchmark or Sustainment",IF(E665="OoS","OoS",IF(E665=1,"DM",IF(E665=2,"PM",IF(E665=3,"LM",IF(E665=4,"FM"))))),IF(E665="OoS","OoS",IF(E665&lt;=2,"H",IF(E665=3,"M",IF(E665=4,"L")))))</f>
        <v>DM</v>
      </c>
      <c r="E665" s="58">
        <f>IF(OR(Processes!$C$62=TRUE,Processes!G$62=TRUE),IF(AND(G665=1,H665=1,NOT(ISTEXT(J665))),4,IF(AND(G665=1,H665=1,ISTEXT(J665)),3,IF(AND(OR(G665=1,H665=1),ISTEXT(J665)),2,1))),"OoS")</f>
        <v>1</v>
      </c>
      <c r="F665" s="57"/>
      <c r="G665" s="59"/>
      <c r="H665" s="59"/>
      <c r="I665" s="59"/>
      <c r="J665" s="59"/>
      <c r="K665" s="59"/>
      <c r="L665" s="59"/>
      <c r="M665" s="59"/>
      <c r="N665" s="59"/>
      <c r="O665" s="59"/>
      <c r="P665" s="370"/>
      <c r="Q665" s="59"/>
      <c r="R665" s="376"/>
    </row>
    <row r="666" spans="1:18" x14ac:dyDescent="0.25">
      <c r="A666" s="352"/>
      <c r="B666" s="378"/>
      <c r="C666" s="54" t="str">
        <f>IF(ISTEXT('Organizational Unit Summary'!$B$44),'Organizational Unit Summary'!$B$44,"")</f>
        <v>P-5</v>
      </c>
      <c r="D666" s="51" t="str">
        <f>IF('Organizational Unit Summary'!$B$24="Benchmark or Sustainment",IF(E666="OoS","OoS",IF(E666=1,"DM",IF(E666=2,"PM",IF(E666=3,"LM",IF(E666=4,"FM"))))),IF(E666="OoS","OoS",IF(E666&lt;=2,"H",IF(E666=3,"M",IF(E666=4,"L")))))</f>
        <v>DM</v>
      </c>
      <c r="E666" s="58">
        <f>IF(OR(Processes!$C$62=TRUE,Processes!H$62=TRUE),IF(AND(G666=1,H666=1,NOT(ISTEXT(J666))),4,IF(AND(G666=1,H666=1,ISTEXT(J666)),3,IF(AND(OR(G666=1,H666=1),ISTEXT(J666)),2,1))),"OoS")</f>
        <v>1</v>
      </c>
      <c r="F666" s="57"/>
      <c r="G666" s="59"/>
      <c r="H666" s="59"/>
      <c r="I666" s="59"/>
      <c r="J666" s="59"/>
      <c r="K666" s="59"/>
      <c r="L666" s="59"/>
      <c r="M666" s="59"/>
      <c r="N666" s="59"/>
      <c r="O666" s="59"/>
      <c r="P666" s="370"/>
      <c r="Q666" s="59"/>
      <c r="R666" s="376"/>
    </row>
    <row r="667" spans="1:18" x14ac:dyDescent="0.25">
      <c r="A667" s="352"/>
      <c r="B667" s="378"/>
      <c r="C667" s="54" t="str">
        <f>IF(ISTEXT('Organizational Unit Summary'!$B$45),'Organizational Unit Summary'!$B$45,"")</f>
        <v>P-6</v>
      </c>
      <c r="D667" s="51" t="str">
        <f>IF('Organizational Unit Summary'!$B$24="Benchmark or Sustainment",IF(E667="OoS","OoS",IF(E667=1,"DM",IF(E667=2,"PM",IF(E667=3,"LM",IF(E667=4,"FM"))))),IF(E667="OoS","OoS",IF(E667&lt;=2,"H",IF(E667=3,"M",IF(E667=4,"L")))))</f>
        <v>DM</v>
      </c>
      <c r="E667" s="58">
        <f>IF(OR(Processes!$C$62=TRUE,Processes!I$62=TRUE),IF(AND(G667=1,H667=1,NOT(ISTEXT(J667))),4,IF(AND(G667=1,H667=1,ISTEXT(J667)),3,IF(AND(OR(G667=1,H667=1),ISTEXT(J667)),2,1))),"OoS")</f>
        <v>1</v>
      </c>
      <c r="F667" s="57"/>
      <c r="G667" s="59"/>
      <c r="H667" s="59"/>
      <c r="I667" s="59"/>
      <c r="J667" s="59"/>
      <c r="K667" s="59"/>
      <c r="L667" s="59"/>
      <c r="M667" s="59"/>
      <c r="N667" s="59"/>
      <c r="O667" s="59"/>
      <c r="P667" s="370"/>
      <c r="Q667" s="59"/>
      <c r="R667" s="376"/>
    </row>
    <row r="668" spans="1:18" x14ac:dyDescent="0.25">
      <c r="A668" s="352"/>
      <c r="B668" s="378"/>
      <c r="C668" s="54" t="str">
        <f>IF(ISTEXT('Organizational Unit Summary'!$B$46),'Organizational Unit Summary'!$B$46,"")</f>
        <v>P-7</v>
      </c>
      <c r="D668" s="51" t="str">
        <f>IF('Organizational Unit Summary'!$B$24="Benchmark or Sustainment",IF(E668="OoS","OoS",IF(E668=1,"DM",IF(E668=2,"PM",IF(E668=3,"LM",IF(E668=4,"FM"))))),IF(E668="OoS","OoS",IF(E668&lt;=2,"H",IF(E668=3,"M",IF(E668=4,"L")))))</f>
        <v>DM</v>
      </c>
      <c r="E668" s="58">
        <f>IF(OR(Processes!$C$62=TRUE,Processes!J$62=TRUE),IF(AND(G668=1,H668=1,NOT(ISTEXT(J668))),4,IF(AND(G668=1,H668=1,ISTEXT(J668)),3,IF(AND(OR(G668=1,H668=1),ISTEXT(J668)),2,1))),"OoS")</f>
        <v>1</v>
      </c>
      <c r="F668" s="57"/>
      <c r="G668" s="59"/>
      <c r="H668" s="59"/>
      <c r="I668" s="59"/>
      <c r="J668" s="59"/>
      <c r="K668" s="59"/>
      <c r="L668" s="59"/>
      <c r="M668" s="59"/>
      <c r="N668" s="59"/>
      <c r="O668" s="59"/>
      <c r="P668" s="370"/>
      <c r="Q668" s="59"/>
      <c r="R668" s="376"/>
    </row>
    <row r="669" spans="1:18" x14ac:dyDescent="0.25">
      <c r="A669" s="352"/>
      <c r="B669" s="378"/>
      <c r="C669" s="54" t="str">
        <f>IF(ISTEXT('Organizational Unit Summary'!$B$47),'Organizational Unit Summary'!$B$47,"")</f>
        <v>P-8</v>
      </c>
      <c r="D669" s="51" t="str">
        <f>IF('Organizational Unit Summary'!$B$24="Benchmark or Sustainment",IF(E669="OoS","OoS",IF(E669=1,"DM",IF(E669=2,"PM",IF(E669=3,"LM",IF(E669=4,"FM"))))),IF(E669="OoS","OoS",IF(E669&lt;=2,"H",IF(E669=3,"M",IF(E669=4,"L")))))</f>
        <v>DM</v>
      </c>
      <c r="E669" s="58">
        <f>IF(OR(Processes!$C$62=TRUE,Processes!K$62=TRUE),IF(AND(G669=1,H669=1,NOT(ISTEXT(J669))),4,IF(AND(G669=1,H669=1,ISTEXT(J669)),3,IF(AND(OR(G669=1,H669=1),ISTEXT(J669)),2,1))),"OoS")</f>
        <v>1</v>
      </c>
      <c r="F669" s="57"/>
      <c r="G669" s="59"/>
      <c r="H669" s="59"/>
      <c r="I669" s="59"/>
      <c r="J669" s="59"/>
      <c r="K669" s="59"/>
      <c r="L669" s="59"/>
      <c r="M669" s="59"/>
      <c r="N669" s="59"/>
      <c r="O669" s="59"/>
      <c r="P669" s="370"/>
      <c r="Q669" s="59"/>
      <c r="R669" s="376"/>
    </row>
    <row r="670" spans="1:18" x14ac:dyDescent="0.25">
      <c r="A670" s="352"/>
      <c r="B670" s="378"/>
      <c r="C670" s="54" t="str">
        <f>IF(ISTEXT('Organizational Unit Summary'!$B$48),'Organizational Unit Summary'!$B$48,"")</f>
        <v>P-9</v>
      </c>
      <c r="D670" s="51" t="str">
        <f>IF('Organizational Unit Summary'!$B$24="Benchmark or Sustainment",IF(E670="OoS","OoS",IF(E670=1,"DM",IF(E670=2,"PM",IF(E670=3,"LM",IF(E670=4,"FM"))))),IF(E670="OoS","OoS",IF(E670&lt;=2,"H",IF(E670=3,"M",IF(E670=4,"L")))))</f>
        <v>DM</v>
      </c>
      <c r="E670" s="58">
        <f>IF(OR(Processes!$C$62=TRUE,Processes!L$62=TRUE),IF(AND(G670=1,H670=1,NOT(ISTEXT(J670))),4,IF(AND(G670=1,H670=1,ISTEXT(J670)),3,IF(AND(OR(G670=1,H670=1),ISTEXT(J670)),2,1))),"OoS")</f>
        <v>1</v>
      </c>
      <c r="F670" s="57"/>
      <c r="G670" s="59"/>
      <c r="H670" s="59"/>
      <c r="I670" s="59"/>
      <c r="J670" s="59"/>
      <c r="K670" s="59"/>
      <c r="L670" s="59"/>
      <c r="M670" s="59"/>
      <c r="N670" s="59"/>
      <c r="O670" s="59"/>
      <c r="P670" s="370"/>
      <c r="Q670" s="59"/>
      <c r="R670" s="376"/>
    </row>
    <row r="671" spans="1:18" x14ac:dyDescent="0.25">
      <c r="A671" s="352"/>
      <c r="B671" s="378"/>
      <c r="C671" s="54" t="str">
        <f>IF(ISTEXT('Organizational Unit Summary'!$B$49),'Organizational Unit Summary'!$B$49,"")</f>
        <v>P-10</v>
      </c>
      <c r="D671" s="51" t="str">
        <f>IF('Organizational Unit Summary'!$B$24="Benchmark or Sustainment",IF(E671="OoS","OoS",IF(E671=1,"DM",IF(E671=2,"PM",IF(E671=3,"LM",IF(E671=4,"FM"))))),IF(E671="OoS","OoS",IF(E671&lt;=2,"H",IF(E671=3,"M",IF(E671=4,"L")))))</f>
        <v>DM</v>
      </c>
      <c r="E671" s="58">
        <f>IF(OR(Processes!$C$62=TRUE,Processes!M$62=TRUE),IF(AND(G671=1,H671=1,NOT(ISTEXT(J671))),4,IF(AND(G671=1,H671=1,ISTEXT(J671)),3,IF(AND(OR(G671=1,H671=1),ISTEXT(J671)),2,1))),"OoS")</f>
        <v>1</v>
      </c>
      <c r="F671" s="57"/>
      <c r="G671" s="59"/>
      <c r="H671" s="59"/>
      <c r="I671" s="59"/>
      <c r="J671" s="59"/>
      <c r="K671" s="59"/>
      <c r="L671" s="59"/>
      <c r="M671" s="59"/>
      <c r="N671" s="59"/>
      <c r="O671" s="59"/>
      <c r="P671" s="370"/>
      <c r="Q671" s="59"/>
      <c r="R671" s="376"/>
    </row>
    <row r="672" spans="1:18" x14ac:dyDescent="0.25">
      <c r="A672" s="352"/>
      <c r="B672" s="378"/>
      <c r="C672" s="54" t="str">
        <f>IF(ISTEXT('Organizational Unit Summary'!$B$50),'Organizational Unit Summary'!$B$50,"")</f>
        <v>P-11</v>
      </c>
      <c r="D672" s="51" t="str">
        <f>IF('Organizational Unit Summary'!$B$24="Benchmark or Sustainment",IF(E672="OoS","OoS",IF(E672=1,"DM",IF(E672=2,"PM",IF(E672=3,"LM",IF(E672=4,"FM"))))),IF(E672="OoS","OoS",IF(E672&lt;=2,"H",IF(E672=3,"M",IF(E672=4,"L")))))</f>
        <v>DM</v>
      </c>
      <c r="E672" s="58">
        <f>IF(OR(Processes!$C$62=TRUE,Processes!N$62=TRUE),IF(AND(G672=1,H672=1,NOT(ISTEXT(J672))),4,IF(AND(G672=1,H672=1,ISTEXT(J672)),3,IF(AND(OR(G672=1,H672=1),ISTEXT(J672)),2,1))),"OoS")</f>
        <v>1</v>
      </c>
      <c r="F672" s="57"/>
      <c r="G672" s="59"/>
      <c r="H672" s="59"/>
      <c r="I672" s="59"/>
      <c r="J672" s="59"/>
      <c r="K672" s="59"/>
      <c r="L672" s="59"/>
      <c r="M672" s="59"/>
      <c r="N672" s="59"/>
      <c r="O672" s="59"/>
      <c r="P672" s="370"/>
      <c r="Q672" s="59"/>
      <c r="R672" s="376"/>
    </row>
    <row r="673" spans="1:18" x14ac:dyDescent="0.25">
      <c r="A673" s="352"/>
      <c r="B673" s="378"/>
      <c r="C673" s="54" t="str">
        <f>IF(ISTEXT('Organizational Unit Summary'!$B$51),'Organizational Unit Summary'!$B$51,"")</f>
        <v>P-12</v>
      </c>
      <c r="D673" s="51" t="str">
        <f>IF('Organizational Unit Summary'!$B$24="Benchmark or Sustainment",IF(E673="OoS","OoS",IF(E673=1,"DM",IF(E673=2,"PM",IF(E673=3,"LM",IF(E673=4,"FM"))))),IF(E673="OoS","OoS",IF(E673&lt;=2,"H",IF(E673=3,"M",IF(E673=4,"L")))))</f>
        <v>DM</v>
      </c>
      <c r="E673" s="58">
        <f>IF(OR(Processes!$C$62=TRUE,Processes!O$62=TRUE),IF(AND(G673=1,H673=1,NOT(ISTEXT(J673))),4,IF(AND(G673=1,H673=1,ISTEXT(J673)),3,IF(AND(OR(G673=1,H673=1),ISTEXT(J673)),2,1))),"OoS")</f>
        <v>1</v>
      </c>
      <c r="F673" s="57"/>
      <c r="G673" s="59"/>
      <c r="H673" s="59"/>
      <c r="I673" s="59"/>
      <c r="J673" s="59"/>
      <c r="K673" s="59"/>
      <c r="L673" s="59"/>
      <c r="M673" s="59"/>
      <c r="N673" s="59"/>
      <c r="O673" s="59"/>
      <c r="P673" s="370"/>
      <c r="Q673" s="59"/>
      <c r="R673" s="376"/>
    </row>
    <row r="674" spans="1:18" x14ac:dyDescent="0.25">
      <c r="A674" s="352"/>
      <c r="B674" s="378"/>
      <c r="C674" s="54" t="str">
        <f>IF(ISTEXT('Organizational Unit Summary'!$B$52),'Organizational Unit Summary'!$B$52,"")</f>
        <v>P-13</v>
      </c>
      <c r="D674" s="51" t="str">
        <f>IF('Organizational Unit Summary'!$B$24="Benchmark or Sustainment",IF(E674="OoS","OoS",IF(E674=1,"DM",IF(E674=2,"PM",IF(E674=3,"LM",IF(E674=4,"FM"))))),IF(E674="OoS","OoS",IF(E674&lt;=2,"H",IF(E674=3,"M",IF(E674=4,"L")))))</f>
        <v>DM</v>
      </c>
      <c r="E674" s="58">
        <f>IF(OR(Processes!$C$62=TRUE,Processes!P$62=TRUE),IF(AND(G674=1,H674=1,NOT(ISTEXT(J674))),4,IF(AND(G674=1,H674=1,ISTEXT(J674)),3,IF(AND(OR(G674=1,H674=1),ISTEXT(J674)),2,1))),"OoS")</f>
        <v>1</v>
      </c>
      <c r="F674" s="57"/>
      <c r="G674" s="59"/>
      <c r="H674" s="59"/>
      <c r="I674" s="59"/>
      <c r="J674" s="59"/>
      <c r="K674" s="59"/>
      <c r="L674" s="59"/>
      <c r="M674" s="59"/>
      <c r="N674" s="59"/>
      <c r="O674" s="59"/>
      <c r="P674" s="370"/>
      <c r="Q674" s="59"/>
      <c r="R674" s="376"/>
    </row>
    <row r="675" spans="1:18" x14ac:dyDescent="0.25">
      <c r="A675" s="352"/>
      <c r="B675" s="378"/>
      <c r="C675" s="54" t="str">
        <f>IF(ISTEXT('Organizational Unit Summary'!$B$53),'Organizational Unit Summary'!$B$53,"")</f>
        <v>P-14</v>
      </c>
      <c r="D675" s="51" t="str">
        <f>IF('Organizational Unit Summary'!$B$24="Benchmark or Sustainment",IF(E675="OoS","OoS",IF(E675=1,"DM",IF(E675=2,"PM",IF(E675=3,"LM",IF(E675=4,"FM"))))),IF(E675="OoS","OoS",IF(E675&lt;=2,"H",IF(E675=3,"M",IF(E675=4,"L")))))</f>
        <v>DM</v>
      </c>
      <c r="E675" s="58">
        <f>IF(OR(Processes!$C$62=TRUE,Processes!Q$62=TRUE),IF(AND(G675=1,H675=1,NOT(ISTEXT(J675))),4,IF(AND(G675=1,H675=1,ISTEXT(J675)),3,IF(AND(OR(G675=1,H675=1),ISTEXT(J675)),2,1))),"OoS")</f>
        <v>1</v>
      </c>
      <c r="F675" s="57"/>
      <c r="G675" s="59"/>
      <c r="H675" s="59"/>
      <c r="I675" s="59"/>
      <c r="J675" s="59"/>
      <c r="K675" s="59"/>
      <c r="L675" s="59"/>
      <c r="M675" s="59"/>
      <c r="N675" s="59"/>
      <c r="O675" s="59"/>
      <c r="P675" s="370"/>
      <c r="Q675" s="59"/>
      <c r="R675" s="376"/>
    </row>
    <row r="676" spans="1:18" x14ac:dyDescent="0.25">
      <c r="A676" s="352"/>
      <c r="B676" s="378"/>
      <c r="C676" s="54" t="str">
        <f>IF(ISTEXT('Organizational Unit Summary'!$B$54),'Organizational Unit Summary'!$B$54,"")</f>
        <v>P-15</v>
      </c>
      <c r="D676" s="51" t="str">
        <f>IF('Organizational Unit Summary'!$B$24="Benchmark or Sustainment",IF(E676="OoS","OoS",IF(E676=1,"DM",IF(E676=2,"PM",IF(E676=3,"LM",IF(E676=4,"FM"))))),IF(E676="OoS","OoS",IF(E676&lt;=2,"H",IF(E676=3,"M",IF(E676=4,"L")))))</f>
        <v>DM</v>
      </c>
      <c r="E676" s="58">
        <f>IF(OR(Processes!$C$62=TRUE,Processes!R$62=TRUE),IF(AND(G676=1,H676=1,NOT(ISTEXT(J676))),4,IF(AND(G676=1,H676=1,ISTEXT(J676)),3,IF(AND(OR(G676=1,H676=1),ISTEXT(J676)),2,1))),"OoS")</f>
        <v>1</v>
      </c>
      <c r="F676" s="57"/>
      <c r="G676" s="59"/>
      <c r="H676" s="59"/>
      <c r="I676" s="59"/>
      <c r="J676" s="59"/>
      <c r="K676" s="59"/>
      <c r="L676" s="59"/>
      <c r="M676" s="59"/>
      <c r="N676" s="59"/>
      <c r="O676" s="59"/>
      <c r="P676" s="370"/>
      <c r="Q676" s="59"/>
      <c r="R676" s="376"/>
    </row>
    <row r="677" spans="1:18" x14ac:dyDescent="0.25">
      <c r="A677" s="352"/>
      <c r="B677" s="378"/>
      <c r="C677" s="54" t="str">
        <f>IF(ISTEXT('Organizational Unit Summary'!$B$55),'Organizational Unit Summary'!$B$55,"")</f>
        <v>P-16</v>
      </c>
      <c r="D677" s="51" t="str">
        <f>IF('Organizational Unit Summary'!$B$24="Benchmark or Sustainment",IF(E677="OoS","OoS",IF(E677=1,"DM",IF(E677=2,"PM",IF(E677=3,"LM",IF(E677=4,"FM"))))),IF(E677="OoS","OoS",IF(E677&lt;=2,"H",IF(E677=3,"M",IF(E677=4,"L")))))</f>
        <v>DM</v>
      </c>
      <c r="E677" s="58">
        <f>IF(OR(Processes!$C$62=TRUE,Processes!S$62=TRUE),IF(AND(G677=1,H677=1,NOT(ISTEXT(J677))),4,IF(AND(G677=1,H677=1,ISTEXT(J677)),3,IF(AND(OR(G677=1,H677=1),ISTEXT(J677)),2,1))),"OoS")</f>
        <v>1</v>
      </c>
      <c r="F677" s="57"/>
      <c r="G677" s="59"/>
      <c r="H677" s="59"/>
      <c r="I677" s="59"/>
      <c r="J677" s="59"/>
      <c r="K677" s="59"/>
      <c r="L677" s="59"/>
      <c r="M677" s="59"/>
      <c r="N677" s="59"/>
      <c r="O677" s="59"/>
      <c r="P677" s="370"/>
      <c r="Q677" s="59"/>
      <c r="R677" s="376"/>
    </row>
    <row r="678" spans="1:18" x14ac:dyDescent="0.25">
      <c r="A678" s="352"/>
      <c r="B678" s="378"/>
      <c r="C678" s="54" t="str">
        <f>IF(ISTEXT('Organizational Unit Summary'!$B$56),'Organizational Unit Summary'!$B$56,"")</f>
        <v>P-17</v>
      </c>
      <c r="D678" s="51" t="str">
        <f>IF('Organizational Unit Summary'!$B$24="Benchmark or Sustainment",IF(E678="OoS","OoS",IF(E678=1,"DM",IF(E678=2,"PM",IF(E678=3,"LM",IF(E678=4,"FM"))))),IF(E678="OoS","OoS",IF(E678&lt;=2,"H",IF(E678=3,"M",IF(E678=4,"L")))))</f>
        <v>DM</v>
      </c>
      <c r="E678" s="58">
        <f>IF(OR(Processes!$C$62=TRUE,Processes!T$62=TRUE),IF(AND(G678=1,H678=1,NOT(ISTEXT(J678))),4,IF(AND(G678=1,H678=1,ISTEXT(J678)),3,IF(AND(OR(G678=1,H678=1),ISTEXT(J678)),2,1))),"OoS")</f>
        <v>1</v>
      </c>
      <c r="F678" s="57"/>
      <c r="G678" s="59"/>
      <c r="H678" s="59"/>
      <c r="I678" s="59"/>
      <c r="J678" s="59"/>
      <c r="K678" s="59"/>
      <c r="L678" s="59"/>
      <c r="M678" s="59"/>
      <c r="N678" s="59"/>
      <c r="O678" s="59"/>
      <c r="P678" s="370"/>
      <c r="Q678" s="59"/>
      <c r="R678" s="376"/>
    </row>
    <row r="679" spans="1:18" x14ac:dyDescent="0.25">
      <c r="A679" s="352"/>
      <c r="B679" s="378"/>
      <c r="C679" s="54" t="str">
        <f>IF(ISTEXT('Organizational Unit Summary'!$B$57),'Organizational Unit Summary'!$B$57,"")</f>
        <v>P-18</v>
      </c>
      <c r="D679" s="51" t="str">
        <f>IF('Organizational Unit Summary'!$B$24="Benchmark or Sustainment",IF(E679="OoS","OoS",IF(E679=1,"DM",IF(E679=2,"PM",IF(E679=3,"LM",IF(E679=4,"FM"))))),IF(E679="OoS","OoS",IF(E679&lt;=2,"H",IF(E679=3,"M",IF(E679=4,"L")))))</f>
        <v>DM</v>
      </c>
      <c r="E679" s="58">
        <f>IF(OR(Processes!$C$62=TRUE,Processes!U$62=TRUE),IF(AND(G679=1,H679=1,NOT(ISTEXT(J679))),4,IF(AND(G679=1,H679=1,ISTEXT(J679)),3,IF(AND(OR(G679=1,H679=1),ISTEXT(J679)),2,1))),"OoS")</f>
        <v>1</v>
      </c>
      <c r="F679" s="57"/>
      <c r="G679" s="59"/>
      <c r="H679" s="59"/>
      <c r="I679" s="59"/>
      <c r="J679" s="59"/>
      <c r="K679" s="59"/>
      <c r="L679" s="59"/>
      <c r="M679" s="59"/>
      <c r="N679" s="59"/>
      <c r="O679" s="59"/>
      <c r="P679" s="370"/>
      <c r="Q679" s="59"/>
      <c r="R679" s="376"/>
    </row>
    <row r="680" spans="1:18" x14ac:dyDescent="0.25">
      <c r="A680" s="352"/>
      <c r="B680" s="378"/>
      <c r="C680" s="54" t="str">
        <f>IF(ISTEXT('Organizational Unit Summary'!$B$58),'Organizational Unit Summary'!$B$58,"")</f>
        <v>P-19</v>
      </c>
      <c r="D680" s="51" t="str">
        <f>IF('Organizational Unit Summary'!$B$24="Benchmark or Sustainment",IF(E680="OoS","OoS",IF(E680=1,"DM",IF(E680=2,"PM",IF(E680=3,"LM",IF(E680=4,"FM"))))),IF(E680="OoS","OoS",IF(E680&lt;=2,"H",IF(E680=3,"M",IF(E680=4,"L")))))</f>
        <v>DM</v>
      </c>
      <c r="E680" s="58">
        <f>IF(OR(Processes!$C$62=TRUE,Processes!V$62=TRUE),IF(AND(G680=1,H680=1,NOT(ISTEXT(J680))),4,IF(AND(G680=1,H680=1,ISTEXT(J680)),3,IF(AND(OR(G680=1,H680=1),ISTEXT(J680)),2,1))),"OoS")</f>
        <v>1</v>
      </c>
      <c r="F680" s="57"/>
      <c r="G680" s="59"/>
      <c r="H680" s="59"/>
      <c r="I680" s="59"/>
      <c r="J680" s="59"/>
      <c r="K680" s="59"/>
      <c r="L680" s="59"/>
      <c r="M680" s="59"/>
      <c r="N680" s="59"/>
      <c r="O680" s="59"/>
      <c r="P680" s="370"/>
      <c r="Q680" s="59"/>
      <c r="R680" s="376"/>
    </row>
    <row r="681" spans="1:18" ht="13.5" thickBot="1" x14ac:dyDescent="0.3">
      <c r="A681" s="352"/>
      <c r="B681" s="378"/>
      <c r="C681" s="54" t="str">
        <f>IF(ISTEXT('Organizational Unit Summary'!$B$59),'Organizational Unit Summary'!$B$59,"")</f>
        <v>P-20</v>
      </c>
      <c r="D681" s="51" t="str">
        <f>IF('Organizational Unit Summary'!$B$24="Benchmark or Sustainment",IF(E681="OoS","OoS",IF(E681=1,"DM",IF(E681=2,"PM",IF(E681=3,"LM",IF(E681=4,"FM"))))),IF(E681="OoS","OoS",IF(E681&lt;=2,"H",IF(E681=3,"M",IF(E681=4,"L")))))</f>
        <v>DM</v>
      </c>
      <c r="E681" s="58">
        <f>IF(OR(Processes!$C$62=TRUE,Processes!W$62=TRUE),IF(AND(G681=1,H681=1,NOT(ISTEXT(J681))),4,IF(AND(G681=1,H681=1,ISTEXT(J681)),3,IF(AND(OR(G681=1,H681=1),ISTEXT(J681)),2,1))),"OoS")</f>
        <v>1</v>
      </c>
      <c r="F681" s="57"/>
      <c r="G681" s="59"/>
      <c r="H681" s="59"/>
      <c r="I681" s="59"/>
      <c r="J681" s="59"/>
      <c r="K681" s="59"/>
      <c r="L681" s="59"/>
      <c r="M681" s="59"/>
      <c r="N681" s="59"/>
      <c r="O681" s="59"/>
      <c r="P681" s="371"/>
      <c r="Q681" s="59"/>
      <c r="R681" s="376"/>
    </row>
    <row r="682" spans="1:18" x14ac:dyDescent="0.25">
      <c r="A682" s="352"/>
      <c r="B682" s="378" t="str">
        <f>IF(ISTEXT(Processes!$B$12),Processes!$B$12,"")</f>
        <v>Process 10</v>
      </c>
      <c r="C682" s="54" t="str">
        <f>IF(ISTEXT('Organizational Unit Summary'!$B$40),'Organizational Unit Summary'!$B$40,"")</f>
        <v>P-1</v>
      </c>
      <c r="D682" s="51" t="str">
        <f>IF('Organizational Unit Summary'!$B$24="Benchmark or Sustainment",IF(E682="OoS","OoS",IF(E682=1,"DM",IF(E682=2,"PM",IF(E682=3,"LM",IF(E682=4,"FM"))))),IF(E682="OoS","OoS",IF(E682&lt;=2,"H",IF(E682=3,"M",IF(E682=4,"L")))))</f>
        <v>DM</v>
      </c>
      <c r="E682" s="58">
        <f>IF(OR(Processes!$C$63=TRUE,Processes!D$63=TRUE),IF(AND(G682=1,H682=1,NOT(ISTEXT(J682))),4,IF(AND(G682=1,H682=1,ISTEXT(J682)),3,IF(AND(OR(G682=1,H682=1),ISTEXT(J682)),2,1))),"OoS")</f>
        <v>1</v>
      </c>
      <c r="F682" s="57"/>
      <c r="G682" s="59"/>
      <c r="H682" s="59"/>
      <c r="I682" s="59"/>
      <c r="J682" s="59"/>
      <c r="K682" s="59"/>
      <c r="L682" s="59"/>
      <c r="M682" s="59"/>
      <c r="N682" s="59"/>
      <c r="O682" s="59"/>
      <c r="P682" s="369"/>
      <c r="Q682" s="59"/>
      <c r="R682" s="376"/>
    </row>
    <row r="683" spans="1:18" x14ac:dyDescent="0.25">
      <c r="A683" s="352"/>
      <c r="B683" s="378"/>
      <c r="C683" s="54" t="str">
        <f>IF(ISTEXT('Organizational Unit Summary'!$B$41),'Organizational Unit Summary'!$B$41,"")</f>
        <v>P-2</v>
      </c>
      <c r="D683" s="51" t="str">
        <f>IF('Organizational Unit Summary'!$B$24="Benchmark or Sustainment",IF(E683="OoS","OoS",IF(E683=1,"DM",IF(E683=2,"PM",IF(E683=3,"LM",IF(E683=4,"FM"))))),IF(E683="OoS","OoS",IF(E683&lt;=2,"H",IF(E683=3,"M",IF(E683=4,"L")))))</f>
        <v>DM</v>
      </c>
      <c r="E683" s="58">
        <f>IF(OR(Processes!$C$63=TRUE,Processes!E$63=TRUE),IF(AND(G683=1,H683=1,NOT(ISTEXT(J683))),4,IF(AND(G683=1,H683=1,ISTEXT(J683)),3,IF(AND(OR(G683=1,H683=1),ISTEXT(J683)),2,1))),"OoS")</f>
        <v>1</v>
      </c>
      <c r="F683" s="57"/>
      <c r="G683" s="59"/>
      <c r="H683" s="59"/>
      <c r="I683" s="59"/>
      <c r="J683" s="59"/>
      <c r="K683" s="59"/>
      <c r="L683" s="59"/>
      <c r="M683" s="59"/>
      <c r="N683" s="59"/>
      <c r="O683" s="59"/>
      <c r="P683" s="370"/>
      <c r="Q683" s="59"/>
      <c r="R683" s="376"/>
    </row>
    <row r="684" spans="1:18" x14ac:dyDescent="0.25">
      <c r="A684" s="352"/>
      <c r="B684" s="378"/>
      <c r="C684" s="54" t="str">
        <f>IF(ISTEXT('Organizational Unit Summary'!$B$42),'Organizational Unit Summary'!$B$42,"")</f>
        <v>P-3</v>
      </c>
      <c r="D684" s="51" t="str">
        <f>IF('Organizational Unit Summary'!$B$24="Benchmark or Sustainment",IF(E684="OoS","OoS",IF(E684=1,"DM",IF(E684=2,"PM",IF(E684=3,"LM",IF(E684=4,"FM"))))),IF(E684="OoS","OoS",IF(E684&lt;=2,"H",IF(E684=3,"M",IF(E684=4,"L")))))</f>
        <v>DM</v>
      </c>
      <c r="E684" s="58">
        <f>IF(OR(Processes!$C$63=TRUE,Processes!F$63=TRUE),IF(AND(G684=1,H684=1,NOT(ISTEXT(J684))),4,IF(AND(G684=1,H684=1,ISTEXT(J684)),3,IF(AND(OR(G684=1,H684=1),ISTEXT(J684)),2,1))),"OoS")</f>
        <v>1</v>
      </c>
      <c r="F684" s="57"/>
      <c r="G684" s="59"/>
      <c r="H684" s="59"/>
      <c r="I684" s="59"/>
      <c r="J684" s="59"/>
      <c r="K684" s="59"/>
      <c r="L684" s="59"/>
      <c r="M684" s="59"/>
      <c r="N684" s="59"/>
      <c r="O684" s="59"/>
      <c r="P684" s="370"/>
      <c r="Q684" s="59"/>
      <c r="R684" s="376"/>
    </row>
    <row r="685" spans="1:18" x14ac:dyDescent="0.25">
      <c r="A685" s="352"/>
      <c r="B685" s="378"/>
      <c r="C685" s="54" t="str">
        <f>IF(ISTEXT('Organizational Unit Summary'!$B$43),'Organizational Unit Summary'!$B$43,"")</f>
        <v>P-4</v>
      </c>
      <c r="D685" s="51" t="str">
        <f>IF('Organizational Unit Summary'!$B$24="Benchmark or Sustainment",IF(E685="OoS","OoS",IF(E685=1,"DM",IF(E685=2,"PM",IF(E685=3,"LM",IF(E685=4,"FM"))))),IF(E685="OoS","OoS",IF(E685&lt;=2,"H",IF(E685=3,"M",IF(E685=4,"L")))))</f>
        <v>DM</v>
      </c>
      <c r="E685" s="58">
        <f>IF(OR(Processes!$C$63=TRUE,Processes!G$63=TRUE),IF(AND(G685=1,H685=1,NOT(ISTEXT(J685))),4,IF(AND(G685=1,H685=1,ISTEXT(J685)),3,IF(AND(OR(G685=1,H685=1),ISTEXT(J685)),2,1))),"OoS")</f>
        <v>1</v>
      </c>
      <c r="F685" s="57"/>
      <c r="G685" s="59"/>
      <c r="H685" s="59"/>
      <c r="I685" s="59"/>
      <c r="J685" s="59"/>
      <c r="K685" s="59"/>
      <c r="L685" s="59"/>
      <c r="M685" s="59"/>
      <c r="N685" s="59"/>
      <c r="O685" s="59"/>
      <c r="P685" s="370"/>
      <c r="Q685" s="59"/>
      <c r="R685" s="376"/>
    </row>
    <row r="686" spans="1:18" x14ac:dyDescent="0.25">
      <c r="A686" s="352"/>
      <c r="B686" s="378"/>
      <c r="C686" s="54" t="str">
        <f>IF(ISTEXT('Organizational Unit Summary'!$B$44),'Organizational Unit Summary'!$B$44,"")</f>
        <v>P-5</v>
      </c>
      <c r="D686" s="51" t="str">
        <f>IF('Organizational Unit Summary'!$B$24="Benchmark or Sustainment",IF(E686="OoS","OoS",IF(E686=1,"DM",IF(E686=2,"PM",IF(E686=3,"LM",IF(E686=4,"FM"))))),IF(E686="OoS","OoS",IF(E686&lt;=2,"H",IF(E686=3,"M",IF(E686=4,"L")))))</f>
        <v>DM</v>
      </c>
      <c r="E686" s="58">
        <f>IF(OR(Processes!$C$63=TRUE,Processes!H$63=TRUE),IF(AND(G686=1,H686=1,NOT(ISTEXT(J686))),4,IF(AND(G686=1,H686=1,ISTEXT(J686)),3,IF(AND(OR(G686=1,H686=1),ISTEXT(J686)),2,1))),"OoS")</f>
        <v>1</v>
      </c>
      <c r="F686" s="57"/>
      <c r="G686" s="59"/>
      <c r="H686" s="59"/>
      <c r="I686" s="59"/>
      <c r="J686" s="59"/>
      <c r="K686" s="59"/>
      <c r="L686" s="59"/>
      <c r="M686" s="59"/>
      <c r="N686" s="59"/>
      <c r="O686" s="59"/>
      <c r="P686" s="370"/>
      <c r="Q686" s="59"/>
      <c r="R686" s="376"/>
    </row>
    <row r="687" spans="1:18" x14ac:dyDescent="0.25">
      <c r="A687" s="352"/>
      <c r="B687" s="378"/>
      <c r="C687" s="54" t="str">
        <f>IF(ISTEXT('Organizational Unit Summary'!$B$45),'Organizational Unit Summary'!$B$45,"")</f>
        <v>P-6</v>
      </c>
      <c r="D687" s="51" t="str">
        <f>IF('Organizational Unit Summary'!$B$24="Benchmark or Sustainment",IF(E687="OoS","OoS",IF(E687=1,"DM",IF(E687=2,"PM",IF(E687=3,"LM",IF(E687=4,"FM"))))),IF(E687="OoS","OoS",IF(E687&lt;=2,"H",IF(E687=3,"M",IF(E687=4,"L")))))</f>
        <v>DM</v>
      </c>
      <c r="E687" s="58">
        <f>IF(OR(Processes!$C$63=TRUE,Processes!I$63=TRUE),IF(AND(G687=1,H687=1,NOT(ISTEXT(J687))),4,IF(AND(G687=1,H687=1,ISTEXT(J687)),3,IF(AND(OR(G687=1,H687=1),ISTEXT(J687)),2,1))),"OoS")</f>
        <v>1</v>
      </c>
      <c r="F687" s="57"/>
      <c r="G687" s="59"/>
      <c r="H687" s="59"/>
      <c r="I687" s="59"/>
      <c r="J687" s="59"/>
      <c r="K687" s="59"/>
      <c r="L687" s="59"/>
      <c r="M687" s="59"/>
      <c r="N687" s="59"/>
      <c r="O687" s="59"/>
      <c r="P687" s="370"/>
      <c r="Q687" s="59"/>
      <c r="R687" s="376"/>
    </row>
    <row r="688" spans="1:18" x14ac:dyDescent="0.25">
      <c r="A688" s="352"/>
      <c r="B688" s="378"/>
      <c r="C688" s="54" t="str">
        <f>IF(ISTEXT('Organizational Unit Summary'!$B$46),'Organizational Unit Summary'!$B$46,"")</f>
        <v>P-7</v>
      </c>
      <c r="D688" s="51" t="str">
        <f>IF('Organizational Unit Summary'!$B$24="Benchmark or Sustainment",IF(E688="OoS","OoS",IF(E688=1,"DM",IF(E688=2,"PM",IF(E688=3,"LM",IF(E688=4,"FM"))))),IF(E688="OoS","OoS",IF(E688&lt;=2,"H",IF(E688=3,"M",IF(E688=4,"L")))))</f>
        <v>DM</v>
      </c>
      <c r="E688" s="58">
        <f>IF(OR(Processes!$C$63=TRUE,Processes!J$63=TRUE),IF(AND(G688=1,H688=1,NOT(ISTEXT(J688))),4,IF(AND(G688=1,H688=1,ISTEXT(J688)),3,IF(AND(OR(G688=1,H688=1),ISTEXT(J688)),2,1))),"OoS")</f>
        <v>1</v>
      </c>
      <c r="F688" s="57"/>
      <c r="G688" s="59"/>
      <c r="H688" s="59"/>
      <c r="I688" s="59"/>
      <c r="J688" s="59"/>
      <c r="K688" s="59"/>
      <c r="L688" s="59"/>
      <c r="M688" s="59"/>
      <c r="N688" s="59"/>
      <c r="O688" s="59"/>
      <c r="P688" s="370"/>
      <c r="Q688" s="59"/>
      <c r="R688" s="376"/>
    </row>
    <row r="689" spans="1:18" x14ac:dyDescent="0.25">
      <c r="A689" s="352"/>
      <c r="B689" s="378"/>
      <c r="C689" s="54" t="str">
        <f>IF(ISTEXT('Organizational Unit Summary'!$B$47),'Organizational Unit Summary'!$B$47,"")</f>
        <v>P-8</v>
      </c>
      <c r="D689" s="51" t="str">
        <f>IF('Organizational Unit Summary'!$B$24="Benchmark or Sustainment",IF(E689="OoS","OoS",IF(E689=1,"DM",IF(E689=2,"PM",IF(E689=3,"LM",IF(E689=4,"FM"))))),IF(E689="OoS","OoS",IF(E689&lt;=2,"H",IF(E689=3,"M",IF(E689=4,"L")))))</f>
        <v>DM</v>
      </c>
      <c r="E689" s="58">
        <f>IF(OR(Processes!$C$63=TRUE,Processes!K$63=TRUE),IF(AND(G689=1,H689=1,NOT(ISTEXT(J689))),4,IF(AND(G689=1,H689=1,ISTEXT(J689)),3,IF(AND(OR(G689=1,H689=1),ISTEXT(J689)),2,1))),"OoS")</f>
        <v>1</v>
      </c>
      <c r="F689" s="57"/>
      <c r="G689" s="59"/>
      <c r="H689" s="59"/>
      <c r="I689" s="59"/>
      <c r="J689" s="59"/>
      <c r="K689" s="59"/>
      <c r="L689" s="59"/>
      <c r="M689" s="59"/>
      <c r="N689" s="59"/>
      <c r="O689" s="59"/>
      <c r="P689" s="370"/>
      <c r="Q689" s="59"/>
      <c r="R689" s="376"/>
    </row>
    <row r="690" spans="1:18" x14ac:dyDescent="0.25">
      <c r="A690" s="352"/>
      <c r="B690" s="378"/>
      <c r="C690" s="54" t="str">
        <f>IF(ISTEXT('Organizational Unit Summary'!$B$48),'Organizational Unit Summary'!$B$48,"")</f>
        <v>P-9</v>
      </c>
      <c r="D690" s="51" t="str">
        <f>IF('Organizational Unit Summary'!$B$24="Benchmark or Sustainment",IF(E690="OoS","OoS",IF(E690=1,"DM",IF(E690=2,"PM",IF(E690=3,"LM",IF(E690=4,"FM"))))),IF(E690="OoS","OoS",IF(E690&lt;=2,"H",IF(E690=3,"M",IF(E690=4,"L")))))</f>
        <v>DM</v>
      </c>
      <c r="E690" s="58">
        <f>IF(OR(Processes!$C$63=TRUE,Processes!L$63=TRUE),IF(AND(G690=1,H690=1,NOT(ISTEXT(J690))),4,IF(AND(G690=1,H690=1,ISTEXT(J690)),3,IF(AND(OR(G690=1,H690=1),ISTEXT(J690)),2,1))),"OoS")</f>
        <v>1</v>
      </c>
      <c r="F690" s="57"/>
      <c r="G690" s="59"/>
      <c r="H690" s="59"/>
      <c r="I690" s="59"/>
      <c r="J690" s="59"/>
      <c r="K690" s="59"/>
      <c r="L690" s="59"/>
      <c r="M690" s="59"/>
      <c r="N690" s="59"/>
      <c r="O690" s="59"/>
      <c r="P690" s="370"/>
      <c r="Q690" s="59"/>
      <c r="R690" s="376"/>
    </row>
    <row r="691" spans="1:18" x14ac:dyDescent="0.25">
      <c r="A691" s="352"/>
      <c r="B691" s="378"/>
      <c r="C691" s="54" t="str">
        <f>IF(ISTEXT('Organizational Unit Summary'!$B$49),'Organizational Unit Summary'!$B$49,"")</f>
        <v>P-10</v>
      </c>
      <c r="D691" s="51" t="str">
        <f>IF('Organizational Unit Summary'!$B$24="Benchmark or Sustainment",IF(E691="OoS","OoS",IF(E691=1,"DM",IF(E691=2,"PM",IF(E691=3,"LM",IF(E691=4,"FM"))))),IF(E691="OoS","OoS",IF(E691&lt;=2,"H",IF(E691=3,"M",IF(E691=4,"L")))))</f>
        <v>DM</v>
      </c>
      <c r="E691" s="58">
        <f>IF(OR(Processes!$C$63=TRUE,Processes!M$63=TRUE),IF(AND(G691=1,H691=1,NOT(ISTEXT(J691))),4,IF(AND(G691=1,H691=1,ISTEXT(J691)),3,IF(AND(OR(G691=1,H691=1),ISTEXT(J691)),2,1))),"OoS")</f>
        <v>1</v>
      </c>
      <c r="F691" s="57"/>
      <c r="G691" s="59"/>
      <c r="H691" s="59"/>
      <c r="I691" s="59"/>
      <c r="J691" s="59"/>
      <c r="K691" s="59"/>
      <c r="L691" s="59"/>
      <c r="M691" s="59"/>
      <c r="N691" s="59"/>
      <c r="O691" s="59"/>
      <c r="P691" s="370"/>
      <c r="Q691" s="59"/>
      <c r="R691" s="376"/>
    </row>
    <row r="692" spans="1:18" x14ac:dyDescent="0.25">
      <c r="A692" s="352"/>
      <c r="B692" s="378"/>
      <c r="C692" s="54" t="str">
        <f>IF(ISTEXT('Organizational Unit Summary'!$B$50),'Organizational Unit Summary'!$B$50,"")</f>
        <v>P-11</v>
      </c>
      <c r="D692" s="51" t="str">
        <f>IF('Organizational Unit Summary'!$B$24="Benchmark or Sustainment",IF(E692="OoS","OoS",IF(E692=1,"DM",IF(E692=2,"PM",IF(E692=3,"LM",IF(E692=4,"FM"))))),IF(E692="OoS","OoS",IF(E692&lt;=2,"H",IF(E692=3,"M",IF(E692=4,"L")))))</f>
        <v>DM</v>
      </c>
      <c r="E692" s="58">
        <f>IF(OR(Processes!$C$63=TRUE,Processes!N$63=TRUE),IF(AND(G692=1,H692=1,NOT(ISTEXT(J692))),4,IF(AND(G692=1,H692=1,ISTEXT(J692)),3,IF(AND(OR(G692=1,H692=1),ISTEXT(J692)),2,1))),"OoS")</f>
        <v>1</v>
      </c>
      <c r="F692" s="57"/>
      <c r="G692" s="59"/>
      <c r="H692" s="59"/>
      <c r="I692" s="59"/>
      <c r="J692" s="59"/>
      <c r="K692" s="59"/>
      <c r="L692" s="59"/>
      <c r="M692" s="59"/>
      <c r="N692" s="59"/>
      <c r="O692" s="59"/>
      <c r="P692" s="370"/>
      <c r="Q692" s="59"/>
      <c r="R692" s="376"/>
    </row>
    <row r="693" spans="1:18" x14ac:dyDescent="0.25">
      <c r="A693" s="352"/>
      <c r="B693" s="378"/>
      <c r="C693" s="54" t="str">
        <f>IF(ISTEXT('Organizational Unit Summary'!$B$51),'Organizational Unit Summary'!$B$51,"")</f>
        <v>P-12</v>
      </c>
      <c r="D693" s="51" t="str">
        <f>IF('Organizational Unit Summary'!$B$24="Benchmark or Sustainment",IF(E693="OoS","OoS",IF(E693=1,"DM",IF(E693=2,"PM",IF(E693=3,"LM",IF(E693=4,"FM"))))),IF(E693="OoS","OoS",IF(E693&lt;=2,"H",IF(E693=3,"M",IF(E693=4,"L")))))</f>
        <v>DM</v>
      </c>
      <c r="E693" s="58">
        <f>IF(OR(Processes!$C$63=TRUE,Processes!O$63=TRUE),IF(AND(G693=1,H693=1,NOT(ISTEXT(J693))),4,IF(AND(G693=1,H693=1,ISTEXT(J693)),3,IF(AND(OR(G693=1,H693=1),ISTEXT(J693)),2,1))),"OoS")</f>
        <v>1</v>
      </c>
      <c r="F693" s="57"/>
      <c r="G693" s="59"/>
      <c r="H693" s="59"/>
      <c r="I693" s="59"/>
      <c r="J693" s="59"/>
      <c r="K693" s="59"/>
      <c r="L693" s="59"/>
      <c r="M693" s="59"/>
      <c r="N693" s="59"/>
      <c r="O693" s="59"/>
      <c r="P693" s="370"/>
      <c r="Q693" s="59"/>
      <c r="R693" s="376"/>
    </row>
    <row r="694" spans="1:18" x14ac:dyDescent="0.25">
      <c r="A694" s="352"/>
      <c r="B694" s="378"/>
      <c r="C694" s="54" t="str">
        <f>IF(ISTEXT('Organizational Unit Summary'!$B$52),'Organizational Unit Summary'!$B$52,"")</f>
        <v>P-13</v>
      </c>
      <c r="D694" s="51" t="str">
        <f>IF('Organizational Unit Summary'!$B$24="Benchmark or Sustainment",IF(E694="OoS","OoS",IF(E694=1,"DM",IF(E694=2,"PM",IF(E694=3,"LM",IF(E694=4,"FM"))))),IF(E694="OoS","OoS",IF(E694&lt;=2,"H",IF(E694=3,"M",IF(E694=4,"L")))))</f>
        <v>DM</v>
      </c>
      <c r="E694" s="58">
        <f>IF(OR(Processes!$C$63=TRUE,Processes!P$63=TRUE),IF(AND(G694=1,H694=1,NOT(ISTEXT(J694))),4,IF(AND(G694=1,H694=1,ISTEXT(J694)),3,IF(AND(OR(G694=1,H694=1),ISTEXT(J694)),2,1))),"OoS")</f>
        <v>1</v>
      </c>
      <c r="F694" s="57"/>
      <c r="G694" s="59"/>
      <c r="H694" s="59"/>
      <c r="I694" s="59"/>
      <c r="J694" s="59"/>
      <c r="K694" s="59"/>
      <c r="L694" s="59"/>
      <c r="M694" s="59"/>
      <c r="N694" s="59"/>
      <c r="O694" s="59"/>
      <c r="P694" s="370"/>
      <c r="Q694" s="59"/>
      <c r="R694" s="376"/>
    </row>
    <row r="695" spans="1:18" x14ac:dyDescent="0.25">
      <c r="A695" s="352"/>
      <c r="B695" s="378"/>
      <c r="C695" s="54" t="str">
        <f>IF(ISTEXT('Organizational Unit Summary'!$B$53),'Organizational Unit Summary'!$B$53,"")</f>
        <v>P-14</v>
      </c>
      <c r="D695" s="51" t="str">
        <f>IF('Organizational Unit Summary'!$B$24="Benchmark or Sustainment",IF(E695="OoS","OoS",IF(E695=1,"DM",IF(E695=2,"PM",IF(E695=3,"LM",IF(E695=4,"FM"))))),IF(E695="OoS","OoS",IF(E695&lt;=2,"H",IF(E695=3,"M",IF(E695=4,"L")))))</f>
        <v>DM</v>
      </c>
      <c r="E695" s="58">
        <f>IF(OR(Processes!$C$63=TRUE,Processes!Q$63=TRUE),IF(AND(G695=1,H695=1,NOT(ISTEXT(J695))),4,IF(AND(G695=1,H695=1,ISTEXT(J695)),3,IF(AND(OR(G695=1,H695=1),ISTEXT(J695)),2,1))),"OoS")</f>
        <v>1</v>
      </c>
      <c r="F695" s="57"/>
      <c r="G695" s="59"/>
      <c r="H695" s="59"/>
      <c r="I695" s="59"/>
      <c r="J695" s="59"/>
      <c r="K695" s="59"/>
      <c r="L695" s="59"/>
      <c r="M695" s="59"/>
      <c r="N695" s="59"/>
      <c r="O695" s="59"/>
      <c r="P695" s="370"/>
      <c r="Q695" s="59"/>
      <c r="R695" s="376"/>
    </row>
    <row r="696" spans="1:18" x14ac:dyDescent="0.25">
      <c r="A696" s="352"/>
      <c r="B696" s="378"/>
      <c r="C696" s="54" t="str">
        <f>IF(ISTEXT('Organizational Unit Summary'!$B$54),'Organizational Unit Summary'!$B$54,"")</f>
        <v>P-15</v>
      </c>
      <c r="D696" s="51" t="str">
        <f>IF('Organizational Unit Summary'!$B$24="Benchmark or Sustainment",IF(E696="OoS","OoS",IF(E696=1,"DM",IF(E696=2,"PM",IF(E696=3,"LM",IF(E696=4,"FM"))))),IF(E696="OoS","OoS",IF(E696&lt;=2,"H",IF(E696=3,"M",IF(E696=4,"L")))))</f>
        <v>DM</v>
      </c>
      <c r="E696" s="58">
        <f>IF(OR(Processes!$C$63=TRUE,Processes!R$63=TRUE),IF(AND(G696=1,H696=1,NOT(ISTEXT(J696))),4,IF(AND(G696=1,H696=1,ISTEXT(J696)),3,IF(AND(OR(G696=1,H696=1),ISTEXT(J696)),2,1))),"OoS")</f>
        <v>1</v>
      </c>
      <c r="F696" s="57"/>
      <c r="G696" s="59"/>
      <c r="H696" s="59"/>
      <c r="I696" s="59"/>
      <c r="J696" s="59"/>
      <c r="K696" s="59"/>
      <c r="L696" s="59"/>
      <c r="M696" s="59"/>
      <c r="N696" s="59"/>
      <c r="O696" s="59"/>
      <c r="P696" s="370"/>
      <c r="Q696" s="59"/>
      <c r="R696" s="376"/>
    </row>
    <row r="697" spans="1:18" x14ac:dyDescent="0.25">
      <c r="A697" s="352"/>
      <c r="B697" s="378"/>
      <c r="C697" s="54" t="str">
        <f>IF(ISTEXT('Organizational Unit Summary'!$B$55),'Organizational Unit Summary'!$B$55,"")</f>
        <v>P-16</v>
      </c>
      <c r="D697" s="51" t="str">
        <f>IF('Organizational Unit Summary'!$B$24="Benchmark or Sustainment",IF(E697="OoS","OoS",IF(E697=1,"DM",IF(E697=2,"PM",IF(E697=3,"LM",IF(E697=4,"FM"))))),IF(E697="OoS","OoS",IF(E697&lt;=2,"H",IF(E697=3,"M",IF(E697=4,"L")))))</f>
        <v>DM</v>
      </c>
      <c r="E697" s="58">
        <f>IF(OR(Processes!$C$63=TRUE,Processes!S$63=TRUE),IF(AND(G697=1,H697=1,NOT(ISTEXT(J697))),4,IF(AND(G697=1,H697=1,ISTEXT(J697)),3,IF(AND(OR(G697=1,H697=1),ISTEXT(J697)),2,1))),"OoS")</f>
        <v>1</v>
      </c>
      <c r="F697" s="57"/>
      <c r="G697" s="59"/>
      <c r="H697" s="59"/>
      <c r="I697" s="59"/>
      <c r="J697" s="59"/>
      <c r="K697" s="59"/>
      <c r="L697" s="59"/>
      <c r="M697" s="59"/>
      <c r="N697" s="59"/>
      <c r="O697" s="59"/>
      <c r="P697" s="370"/>
      <c r="Q697" s="59"/>
      <c r="R697" s="376"/>
    </row>
    <row r="698" spans="1:18" x14ac:dyDescent="0.25">
      <c r="A698" s="352"/>
      <c r="B698" s="378"/>
      <c r="C698" s="54" t="str">
        <f>IF(ISTEXT('Organizational Unit Summary'!$B$56),'Organizational Unit Summary'!$B$56,"")</f>
        <v>P-17</v>
      </c>
      <c r="D698" s="51" t="str">
        <f>IF('Organizational Unit Summary'!$B$24="Benchmark or Sustainment",IF(E698="OoS","OoS",IF(E698=1,"DM",IF(E698=2,"PM",IF(E698=3,"LM",IF(E698=4,"FM"))))),IF(E698="OoS","OoS",IF(E698&lt;=2,"H",IF(E698=3,"M",IF(E698=4,"L")))))</f>
        <v>DM</v>
      </c>
      <c r="E698" s="58">
        <f>IF(OR(Processes!$C$63=TRUE,Processes!T$63=TRUE),IF(AND(G698=1,H698=1,NOT(ISTEXT(J698))),4,IF(AND(G698=1,H698=1,ISTEXT(J698)),3,IF(AND(OR(G698=1,H698=1),ISTEXT(J698)),2,1))),"OoS")</f>
        <v>1</v>
      </c>
      <c r="F698" s="57"/>
      <c r="G698" s="59"/>
      <c r="H698" s="59"/>
      <c r="I698" s="59"/>
      <c r="J698" s="59"/>
      <c r="K698" s="59"/>
      <c r="L698" s="59"/>
      <c r="M698" s="59"/>
      <c r="N698" s="59"/>
      <c r="O698" s="59"/>
      <c r="P698" s="370"/>
      <c r="Q698" s="59"/>
      <c r="R698" s="376"/>
    </row>
    <row r="699" spans="1:18" x14ac:dyDescent="0.25">
      <c r="A699" s="352"/>
      <c r="B699" s="378"/>
      <c r="C699" s="54" t="str">
        <f>IF(ISTEXT('Organizational Unit Summary'!$B$57),'Organizational Unit Summary'!$B$57,"")</f>
        <v>P-18</v>
      </c>
      <c r="D699" s="51" t="str">
        <f>IF('Organizational Unit Summary'!$B$24="Benchmark or Sustainment",IF(E699="OoS","OoS",IF(E699=1,"DM",IF(E699=2,"PM",IF(E699=3,"LM",IF(E699=4,"FM"))))),IF(E699="OoS","OoS",IF(E699&lt;=2,"H",IF(E699=3,"M",IF(E699=4,"L")))))</f>
        <v>DM</v>
      </c>
      <c r="E699" s="58">
        <f>IF(OR(Processes!$C$63=TRUE,Processes!U$63=TRUE),IF(AND(G699=1,H699=1,NOT(ISTEXT(J699))),4,IF(AND(G699=1,H699=1,ISTEXT(J699)),3,IF(AND(OR(G699=1,H699=1),ISTEXT(J699)),2,1))),"OoS")</f>
        <v>1</v>
      </c>
      <c r="F699" s="57"/>
      <c r="G699" s="59"/>
      <c r="H699" s="59"/>
      <c r="I699" s="59"/>
      <c r="J699" s="59"/>
      <c r="K699" s="59"/>
      <c r="L699" s="59"/>
      <c r="M699" s="59"/>
      <c r="N699" s="59"/>
      <c r="O699" s="59"/>
      <c r="P699" s="370"/>
      <c r="Q699" s="59"/>
      <c r="R699" s="376"/>
    </row>
    <row r="700" spans="1:18" x14ac:dyDescent="0.25">
      <c r="A700" s="352"/>
      <c r="B700" s="378"/>
      <c r="C700" s="54" t="str">
        <f>IF(ISTEXT('Organizational Unit Summary'!$B$58),'Organizational Unit Summary'!$B$58,"")</f>
        <v>P-19</v>
      </c>
      <c r="D700" s="51" t="str">
        <f>IF('Organizational Unit Summary'!$B$24="Benchmark or Sustainment",IF(E700="OoS","OoS",IF(E700=1,"DM",IF(E700=2,"PM",IF(E700=3,"LM",IF(E700=4,"FM"))))),IF(E700="OoS","OoS",IF(E700&lt;=2,"H",IF(E700=3,"M",IF(E700=4,"L")))))</f>
        <v>DM</v>
      </c>
      <c r="E700" s="58">
        <f>IF(OR(Processes!$C$63=TRUE,Processes!V$63=TRUE),IF(AND(G700=1,H700=1,NOT(ISTEXT(J700))),4,IF(AND(G700=1,H700=1,ISTEXT(J700)),3,IF(AND(OR(G700=1,H700=1),ISTEXT(J700)),2,1))),"OoS")</f>
        <v>1</v>
      </c>
      <c r="F700" s="57"/>
      <c r="G700" s="59"/>
      <c r="H700" s="59"/>
      <c r="I700" s="59"/>
      <c r="J700" s="59"/>
      <c r="K700" s="59"/>
      <c r="L700" s="59"/>
      <c r="M700" s="59"/>
      <c r="N700" s="59"/>
      <c r="O700" s="59"/>
      <c r="P700" s="370"/>
      <c r="Q700" s="59"/>
      <c r="R700" s="376"/>
    </row>
    <row r="701" spans="1:18" ht="13.5" thickBot="1" x14ac:dyDescent="0.3">
      <c r="A701" s="352"/>
      <c r="B701" s="378"/>
      <c r="C701" s="54" t="str">
        <f>IF(ISTEXT('Organizational Unit Summary'!$B$59),'Organizational Unit Summary'!$B$59,"")</f>
        <v>P-20</v>
      </c>
      <c r="D701" s="51" t="str">
        <f>IF('Organizational Unit Summary'!$B$24="Benchmark or Sustainment",IF(E701="OoS","OoS",IF(E701=1,"DM",IF(E701=2,"PM",IF(E701=3,"LM",IF(E701=4,"FM"))))),IF(E701="OoS","OoS",IF(E701&lt;=2,"H",IF(E701=3,"M",IF(E701=4,"L")))))</f>
        <v>DM</v>
      </c>
      <c r="E701" s="58">
        <f>IF(OR(Processes!$C$63=TRUE,Processes!W$63=TRUE),IF(AND(G701=1,H701=1,NOT(ISTEXT(J701))),4,IF(AND(G701=1,H701=1,ISTEXT(J701)),3,IF(AND(OR(G701=1,H701=1),ISTEXT(J701)),2,1))),"OoS")</f>
        <v>1</v>
      </c>
      <c r="F701" s="57"/>
      <c r="G701" s="59"/>
      <c r="H701" s="59"/>
      <c r="I701" s="59"/>
      <c r="J701" s="59"/>
      <c r="K701" s="59"/>
      <c r="L701" s="59"/>
      <c r="M701" s="59"/>
      <c r="N701" s="59"/>
      <c r="O701" s="59"/>
      <c r="P701" s="371"/>
      <c r="Q701" s="59"/>
      <c r="R701" s="376"/>
    </row>
    <row r="702" spans="1:18" x14ac:dyDescent="0.25">
      <c r="A702" s="352"/>
      <c r="B702" s="378" t="str">
        <f>IF(ISTEXT(Processes!$B$13),Processes!$B$13,"")</f>
        <v>Process 11</v>
      </c>
      <c r="C702" s="54" t="str">
        <f>IF(ISTEXT('Organizational Unit Summary'!$B$40),'Organizational Unit Summary'!$B$40,"")</f>
        <v>P-1</v>
      </c>
      <c r="D702" s="51" t="str">
        <f>IF('Organizational Unit Summary'!$B$24="Benchmark or Sustainment",IF(E702="OoS","OoS",IF(E702=1,"DM",IF(E702=2,"PM",IF(E702=3,"LM",IF(E702=4,"FM"))))),IF(E702="OoS","OoS",IF(E702&lt;=2,"H",IF(E702=3,"M",IF(E702=4,"L")))))</f>
        <v>DM</v>
      </c>
      <c r="E702" s="58">
        <f>IF(OR(Processes!$C$64=TRUE,Processes!D$64=TRUE),IF(AND(G702=1,H702=1,NOT(ISTEXT(J702))),4,IF(AND(G702=1,H702=1,ISTEXT(J702)),3,IF(AND(OR(G702=1,H702=1),ISTEXT(J702)),2,1))),"OoS")</f>
        <v>1</v>
      </c>
      <c r="F702" s="57"/>
      <c r="G702" s="59"/>
      <c r="H702" s="59"/>
      <c r="I702" s="59"/>
      <c r="J702" s="59"/>
      <c r="K702" s="59"/>
      <c r="L702" s="59"/>
      <c r="M702" s="59"/>
      <c r="N702" s="59"/>
      <c r="O702" s="59"/>
      <c r="P702" s="369"/>
      <c r="Q702" s="59"/>
      <c r="R702" s="376"/>
    </row>
    <row r="703" spans="1:18" x14ac:dyDescent="0.25">
      <c r="A703" s="352"/>
      <c r="B703" s="378"/>
      <c r="C703" s="54" t="str">
        <f>IF(ISTEXT('Organizational Unit Summary'!$B$41),'Organizational Unit Summary'!$B$41,"")</f>
        <v>P-2</v>
      </c>
      <c r="D703" s="51" t="str">
        <f>IF('Organizational Unit Summary'!$B$24="Benchmark or Sustainment",IF(E703="OoS","OoS",IF(E703=1,"DM",IF(E703=2,"PM",IF(E703=3,"LM",IF(E703=4,"FM"))))),IF(E703="OoS","OoS",IF(E703&lt;=2,"H",IF(E703=3,"M",IF(E703=4,"L")))))</f>
        <v>DM</v>
      </c>
      <c r="E703" s="58">
        <f>IF(OR(Processes!$C$64=TRUE,Processes!E$64=TRUE),IF(AND(G703=1,H703=1,NOT(ISTEXT(J703))),4,IF(AND(G703=1,H703=1,ISTEXT(J703)),3,IF(AND(OR(G703=1,H703=1),ISTEXT(J703)),2,1))),"OoS")</f>
        <v>1</v>
      </c>
      <c r="F703" s="57"/>
      <c r="G703" s="59"/>
      <c r="H703" s="59"/>
      <c r="I703" s="59"/>
      <c r="J703" s="59"/>
      <c r="K703" s="59"/>
      <c r="L703" s="59"/>
      <c r="M703" s="59"/>
      <c r="N703" s="59"/>
      <c r="O703" s="59"/>
      <c r="P703" s="370"/>
      <c r="Q703" s="59"/>
      <c r="R703" s="376"/>
    </row>
    <row r="704" spans="1:18" x14ac:dyDescent="0.25">
      <c r="A704" s="352"/>
      <c r="B704" s="378"/>
      <c r="C704" s="54" t="str">
        <f>IF(ISTEXT('Organizational Unit Summary'!$B$42),'Organizational Unit Summary'!$B$42,"")</f>
        <v>P-3</v>
      </c>
      <c r="D704" s="51" t="str">
        <f>IF('Organizational Unit Summary'!$B$24="Benchmark or Sustainment",IF(E704="OoS","OoS",IF(E704=1,"DM",IF(E704=2,"PM",IF(E704=3,"LM",IF(E704=4,"FM"))))),IF(E704="OoS","OoS",IF(E704&lt;=2,"H",IF(E704=3,"M",IF(E704=4,"L")))))</f>
        <v>DM</v>
      </c>
      <c r="E704" s="58">
        <f>IF(OR(Processes!$C$64=TRUE,Processes!F$64=TRUE),IF(AND(G704=1,H704=1,NOT(ISTEXT(J704))),4,IF(AND(G704=1,H704=1,ISTEXT(J704)),3,IF(AND(OR(G704=1,H704=1),ISTEXT(J704)),2,1))),"OoS")</f>
        <v>1</v>
      </c>
      <c r="F704" s="57"/>
      <c r="G704" s="59"/>
      <c r="H704" s="59"/>
      <c r="I704" s="59"/>
      <c r="J704" s="59"/>
      <c r="K704" s="59"/>
      <c r="L704" s="59"/>
      <c r="M704" s="59"/>
      <c r="N704" s="59"/>
      <c r="O704" s="59"/>
      <c r="P704" s="370"/>
      <c r="Q704" s="59"/>
      <c r="R704" s="376"/>
    </row>
    <row r="705" spans="1:18" x14ac:dyDescent="0.25">
      <c r="A705" s="352"/>
      <c r="B705" s="378"/>
      <c r="C705" s="54" t="str">
        <f>IF(ISTEXT('Organizational Unit Summary'!$B$43),'Organizational Unit Summary'!$B$43,"")</f>
        <v>P-4</v>
      </c>
      <c r="D705" s="51" t="str">
        <f>IF('Organizational Unit Summary'!$B$24="Benchmark or Sustainment",IF(E705="OoS","OoS",IF(E705=1,"DM",IF(E705=2,"PM",IF(E705=3,"LM",IF(E705=4,"FM"))))),IF(E705="OoS","OoS",IF(E705&lt;=2,"H",IF(E705=3,"M",IF(E705=4,"L")))))</f>
        <v>DM</v>
      </c>
      <c r="E705" s="58">
        <f>IF(OR(Processes!$C$64=TRUE,Processes!G$64=TRUE),IF(AND(G705=1,H705=1,NOT(ISTEXT(J705))),4,IF(AND(G705=1,H705=1,ISTEXT(J705)),3,IF(AND(OR(G705=1,H705=1),ISTEXT(J705)),2,1))),"OoS")</f>
        <v>1</v>
      </c>
      <c r="F705" s="57"/>
      <c r="G705" s="59"/>
      <c r="H705" s="59"/>
      <c r="I705" s="59"/>
      <c r="J705" s="59"/>
      <c r="K705" s="59"/>
      <c r="L705" s="59"/>
      <c r="M705" s="59"/>
      <c r="N705" s="59"/>
      <c r="O705" s="59"/>
      <c r="P705" s="370"/>
      <c r="Q705" s="59"/>
      <c r="R705" s="376"/>
    </row>
    <row r="706" spans="1:18" x14ac:dyDescent="0.25">
      <c r="A706" s="352"/>
      <c r="B706" s="378"/>
      <c r="C706" s="54" t="str">
        <f>IF(ISTEXT('Organizational Unit Summary'!$B$44),'Organizational Unit Summary'!$B$44,"")</f>
        <v>P-5</v>
      </c>
      <c r="D706" s="51" t="str">
        <f>IF('Organizational Unit Summary'!$B$24="Benchmark or Sustainment",IF(E706="OoS","OoS",IF(E706=1,"DM",IF(E706=2,"PM",IF(E706=3,"LM",IF(E706=4,"FM"))))),IF(E706="OoS","OoS",IF(E706&lt;=2,"H",IF(E706=3,"M",IF(E706=4,"L")))))</f>
        <v>DM</v>
      </c>
      <c r="E706" s="58">
        <f>IF(OR(Processes!$C$64=TRUE,Processes!H$64=TRUE),IF(AND(G706=1,H706=1,NOT(ISTEXT(J706))),4,IF(AND(G706=1,H706=1,ISTEXT(J706)),3,IF(AND(OR(G706=1,H706=1),ISTEXT(J706)),2,1))),"OoS")</f>
        <v>1</v>
      </c>
      <c r="F706" s="57"/>
      <c r="G706" s="59"/>
      <c r="H706" s="59"/>
      <c r="I706" s="59"/>
      <c r="J706" s="59"/>
      <c r="K706" s="59"/>
      <c r="L706" s="59"/>
      <c r="M706" s="59"/>
      <c r="N706" s="59"/>
      <c r="O706" s="59"/>
      <c r="P706" s="370"/>
      <c r="Q706" s="59"/>
      <c r="R706" s="376"/>
    </row>
    <row r="707" spans="1:18" x14ac:dyDescent="0.25">
      <c r="A707" s="352"/>
      <c r="B707" s="378"/>
      <c r="C707" s="54" t="str">
        <f>IF(ISTEXT('Organizational Unit Summary'!$B$45),'Organizational Unit Summary'!$B$45,"")</f>
        <v>P-6</v>
      </c>
      <c r="D707" s="51" t="str">
        <f>IF('Organizational Unit Summary'!$B$24="Benchmark or Sustainment",IF(E707="OoS","OoS",IF(E707=1,"DM",IF(E707=2,"PM",IF(E707=3,"LM",IF(E707=4,"FM"))))),IF(E707="OoS","OoS",IF(E707&lt;=2,"H",IF(E707=3,"M",IF(E707=4,"L")))))</f>
        <v>DM</v>
      </c>
      <c r="E707" s="58">
        <f>IF(OR(Processes!$C$64=TRUE,Processes!I$64=TRUE),IF(AND(G707=1,H707=1,NOT(ISTEXT(J707))),4,IF(AND(G707=1,H707=1,ISTEXT(J707)),3,IF(AND(OR(G707=1,H707=1),ISTEXT(J707)),2,1))),"OoS")</f>
        <v>1</v>
      </c>
      <c r="F707" s="57"/>
      <c r="G707" s="59"/>
      <c r="H707" s="59"/>
      <c r="I707" s="59"/>
      <c r="J707" s="59"/>
      <c r="K707" s="59"/>
      <c r="L707" s="59"/>
      <c r="M707" s="59"/>
      <c r="N707" s="59"/>
      <c r="O707" s="59"/>
      <c r="P707" s="370"/>
      <c r="Q707" s="59"/>
      <c r="R707" s="376"/>
    </row>
    <row r="708" spans="1:18" x14ac:dyDescent="0.25">
      <c r="A708" s="352"/>
      <c r="B708" s="378"/>
      <c r="C708" s="54" t="str">
        <f>IF(ISTEXT('Organizational Unit Summary'!$B$46),'Organizational Unit Summary'!$B$46,"")</f>
        <v>P-7</v>
      </c>
      <c r="D708" s="51" t="str">
        <f>IF('Organizational Unit Summary'!$B$24="Benchmark or Sustainment",IF(E708="OoS","OoS",IF(E708=1,"DM",IF(E708=2,"PM",IF(E708=3,"LM",IF(E708=4,"FM"))))),IF(E708="OoS","OoS",IF(E708&lt;=2,"H",IF(E708=3,"M",IF(E708=4,"L")))))</f>
        <v>DM</v>
      </c>
      <c r="E708" s="58">
        <f>IF(OR(Processes!$C$64=TRUE,Processes!J$64=TRUE),IF(AND(G708=1,H708=1,NOT(ISTEXT(J708))),4,IF(AND(G708=1,H708=1,ISTEXT(J708)),3,IF(AND(OR(G708=1,H708=1),ISTEXT(J708)),2,1))),"OoS")</f>
        <v>1</v>
      </c>
      <c r="F708" s="57"/>
      <c r="G708" s="59"/>
      <c r="H708" s="59"/>
      <c r="I708" s="59"/>
      <c r="J708" s="59"/>
      <c r="K708" s="59"/>
      <c r="L708" s="59"/>
      <c r="M708" s="59"/>
      <c r="N708" s="59"/>
      <c r="O708" s="59"/>
      <c r="P708" s="370"/>
      <c r="Q708" s="59"/>
      <c r="R708" s="376"/>
    </row>
    <row r="709" spans="1:18" x14ac:dyDescent="0.25">
      <c r="A709" s="352"/>
      <c r="B709" s="378"/>
      <c r="C709" s="54" t="str">
        <f>IF(ISTEXT('Organizational Unit Summary'!$B$47),'Organizational Unit Summary'!$B$47,"")</f>
        <v>P-8</v>
      </c>
      <c r="D709" s="51" t="str">
        <f>IF('Organizational Unit Summary'!$B$24="Benchmark or Sustainment",IF(E709="OoS","OoS",IF(E709=1,"DM",IF(E709=2,"PM",IF(E709=3,"LM",IF(E709=4,"FM"))))),IF(E709="OoS","OoS",IF(E709&lt;=2,"H",IF(E709=3,"M",IF(E709=4,"L")))))</f>
        <v>DM</v>
      </c>
      <c r="E709" s="58">
        <f>IF(OR(Processes!$C$64=TRUE,Processes!K$64=TRUE),IF(AND(G709=1,H709=1,NOT(ISTEXT(J709))),4,IF(AND(G709=1,H709=1,ISTEXT(J709)),3,IF(AND(OR(G709=1,H709=1),ISTEXT(J709)),2,1))),"OoS")</f>
        <v>1</v>
      </c>
      <c r="F709" s="57"/>
      <c r="G709" s="59"/>
      <c r="H709" s="59"/>
      <c r="I709" s="59"/>
      <c r="J709" s="59"/>
      <c r="K709" s="59"/>
      <c r="L709" s="59"/>
      <c r="M709" s="59"/>
      <c r="N709" s="59"/>
      <c r="O709" s="59"/>
      <c r="P709" s="370"/>
      <c r="Q709" s="59"/>
      <c r="R709" s="376"/>
    </row>
    <row r="710" spans="1:18" x14ac:dyDescent="0.25">
      <c r="A710" s="352"/>
      <c r="B710" s="378"/>
      <c r="C710" s="54" t="str">
        <f>IF(ISTEXT('Organizational Unit Summary'!$B$48),'Organizational Unit Summary'!$B$48,"")</f>
        <v>P-9</v>
      </c>
      <c r="D710" s="51" t="str">
        <f>IF('Organizational Unit Summary'!$B$24="Benchmark or Sustainment",IF(E710="OoS","OoS",IF(E710=1,"DM",IF(E710=2,"PM",IF(E710=3,"LM",IF(E710=4,"FM"))))),IF(E710="OoS","OoS",IF(E710&lt;=2,"H",IF(E710=3,"M",IF(E710=4,"L")))))</f>
        <v>DM</v>
      </c>
      <c r="E710" s="58">
        <f>IF(OR(Processes!$C$64=TRUE,Processes!L$64=TRUE),IF(AND(G710=1,H710=1,NOT(ISTEXT(J710))),4,IF(AND(G710=1,H710=1,ISTEXT(J710)),3,IF(AND(OR(G710=1,H710=1),ISTEXT(J710)),2,1))),"OoS")</f>
        <v>1</v>
      </c>
      <c r="F710" s="57"/>
      <c r="G710" s="59"/>
      <c r="H710" s="59"/>
      <c r="I710" s="59"/>
      <c r="J710" s="59"/>
      <c r="K710" s="59"/>
      <c r="L710" s="59"/>
      <c r="M710" s="59"/>
      <c r="N710" s="59"/>
      <c r="O710" s="59"/>
      <c r="P710" s="370"/>
      <c r="Q710" s="59"/>
      <c r="R710" s="376"/>
    </row>
    <row r="711" spans="1:18" x14ac:dyDescent="0.25">
      <c r="A711" s="352"/>
      <c r="B711" s="378"/>
      <c r="C711" s="54" t="str">
        <f>IF(ISTEXT('Organizational Unit Summary'!$B$49),'Organizational Unit Summary'!$B$49,"")</f>
        <v>P-10</v>
      </c>
      <c r="D711" s="51" t="str">
        <f>IF('Organizational Unit Summary'!$B$24="Benchmark or Sustainment",IF(E711="OoS","OoS",IF(E711=1,"DM",IF(E711=2,"PM",IF(E711=3,"LM",IF(E711=4,"FM"))))),IF(E711="OoS","OoS",IF(E711&lt;=2,"H",IF(E711=3,"M",IF(E711=4,"L")))))</f>
        <v>DM</v>
      </c>
      <c r="E711" s="58">
        <f>IF(OR(Processes!$C$64=TRUE,Processes!M$64=TRUE),IF(AND(G711=1,H711=1,NOT(ISTEXT(J711))),4,IF(AND(G711=1,H711=1,ISTEXT(J711)),3,IF(AND(OR(G711=1,H711=1),ISTEXT(J711)),2,1))),"OoS")</f>
        <v>1</v>
      </c>
      <c r="F711" s="57"/>
      <c r="G711" s="59"/>
      <c r="H711" s="59"/>
      <c r="I711" s="59"/>
      <c r="J711" s="59"/>
      <c r="K711" s="59"/>
      <c r="L711" s="59"/>
      <c r="M711" s="59"/>
      <c r="N711" s="59"/>
      <c r="O711" s="59"/>
      <c r="P711" s="370"/>
      <c r="Q711" s="59"/>
      <c r="R711" s="376"/>
    </row>
    <row r="712" spans="1:18" x14ac:dyDescent="0.25">
      <c r="A712" s="352"/>
      <c r="B712" s="378"/>
      <c r="C712" s="54" t="str">
        <f>IF(ISTEXT('Organizational Unit Summary'!$B$50),'Organizational Unit Summary'!$B$50,"")</f>
        <v>P-11</v>
      </c>
      <c r="D712" s="51" t="str">
        <f>IF('Organizational Unit Summary'!$B$24="Benchmark or Sustainment",IF(E712="OoS","OoS",IF(E712=1,"DM",IF(E712=2,"PM",IF(E712=3,"LM",IF(E712=4,"FM"))))),IF(E712="OoS","OoS",IF(E712&lt;=2,"H",IF(E712=3,"M",IF(E712=4,"L")))))</f>
        <v>DM</v>
      </c>
      <c r="E712" s="58">
        <f>IF(OR(Processes!$C$64=TRUE,Processes!N$64=TRUE),IF(AND(G712=1,H712=1,NOT(ISTEXT(J712))),4,IF(AND(G712=1,H712=1,ISTEXT(J712)),3,IF(AND(OR(G712=1,H712=1),ISTEXT(J712)),2,1))),"OoS")</f>
        <v>1</v>
      </c>
      <c r="F712" s="57"/>
      <c r="G712" s="59"/>
      <c r="H712" s="59"/>
      <c r="I712" s="59"/>
      <c r="J712" s="59"/>
      <c r="K712" s="59"/>
      <c r="L712" s="59"/>
      <c r="M712" s="59"/>
      <c r="N712" s="59"/>
      <c r="O712" s="59"/>
      <c r="P712" s="370"/>
      <c r="Q712" s="59"/>
      <c r="R712" s="376"/>
    </row>
    <row r="713" spans="1:18" x14ac:dyDescent="0.25">
      <c r="A713" s="352"/>
      <c r="B713" s="378"/>
      <c r="C713" s="54" t="str">
        <f>IF(ISTEXT('Organizational Unit Summary'!$B$51),'Organizational Unit Summary'!$B$51,"")</f>
        <v>P-12</v>
      </c>
      <c r="D713" s="51" t="str">
        <f>IF('Organizational Unit Summary'!$B$24="Benchmark or Sustainment",IF(E713="OoS","OoS",IF(E713=1,"DM",IF(E713=2,"PM",IF(E713=3,"LM",IF(E713=4,"FM"))))),IF(E713="OoS","OoS",IF(E713&lt;=2,"H",IF(E713=3,"M",IF(E713=4,"L")))))</f>
        <v>DM</v>
      </c>
      <c r="E713" s="58">
        <f>IF(OR(Processes!$C$64=TRUE,Processes!O$64=TRUE),IF(AND(G713=1,H713=1,NOT(ISTEXT(J713))),4,IF(AND(G713=1,H713=1,ISTEXT(J713)),3,IF(AND(OR(G713=1,H713=1),ISTEXT(J713)),2,1))),"OoS")</f>
        <v>1</v>
      </c>
      <c r="F713" s="57"/>
      <c r="G713" s="59"/>
      <c r="H713" s="59"/>
      <c r="I713" s="59"/>
      <c r="J713" s="59"/>
      <c r="K713" s="59"/>
      <c r="L713" s="59"/>
      <c r="M713" s="59"/>
      <c r="N713" s="59"/>
      <c r="O713" s="59"/>
      <c r="P713" s="370"/>
      <c r="Q713" s="59"/>
      <c r="R713" s="376"/>
    </row>
    <row r="714" spans="1:18" x14ac:dyDescent="0.25">
      <c r="A714" s="352"/>
      <c r="B714" s="378"/>
      <c r="C714" s="54" t="str">
        <f>IF(ISTEXT('Organizational Unit Summary'!$B$52),'Organizational Unit Summary'!$B$52,"")</f>
        <v>P-13</v>
      </c>
      <c r="D714" s="51" t="str">
        <f>IF('Organizational Unit Summary'!$B$24="Benchmark or Sustainment",IF(E714="OoS","OoS",IF(E714=1,"DM",IF(E714=2,"PM",IF(E714=3,"LM",IF(E714=4,"FM"))))),IF(E714="OoS","OoS",IF(E714&lt;=2,"H",IF(E714=3,"M",IF(E714=4,"L")))))</f>
        <v>DM</v>
      </c>
      <c r="E714" s="58">
        <f>IF(OR(Processes!$C$64=TRUE,Processes!P$64=TRUE),IF(AND(G714=1,H714=1,NOT(ISTEXT(J714))),4,IF(AND(G714=1,H714=1,ISTEXT(J714)),3,IF(AND(OR(G714=1,H714=1),ISTEXT(J714)),2,1))),"OoS")</f>
        <v>1</v>
      </c>
      <c r="F714" s="57"/>
      <c r="G714" s="59"/>
      <c r="H714" s="59"/>
      <c r="I714" s="59"/>
      <c r="J714" s="59"/>
      <c r="K714" s="59"/>
      <c r="L714" s="59"/>
      <c r="M714" s="59"/>
      <c r="N714" s="59"/>
      <c r="O714" s="59"/>
      <c r="P714" s="370"/>
      <c r="Q714" s="59"/>
      <c r="R714" s="376"/>
    </row>
    <row r="715" spans="1:18" x14ac:dyDescent="0.25">
      <c r="A715" s="352"/>
      <c r="B715" s="378"/>
      <c r="C715" s="54" t="str">
        <f>IF(ISTEXT('Organizational Unit Summary'!$B$53),'Organizational Unit Summary'!$B$53,"")</f>
        <v>P-14</v>
      </c>
      <c r="D715" s="51" t="str">
        <f>IF('Organizational Unit Summary'!$B$24="Benchmark or Sustainment",IF(E715="OoS","OoS",IF(E715=1,"DM",IF(E715=2,"PM",IF(E715=3,"LM",IF(E715=4,"FM"))))),IF(E715="OoS","OoS",IF(E715&lt;=2,"H",IF(E715=3,"M",IF(E715=4,"L")))))</f>
        <v>DM</v>
      </c>
      <c r="E715" s="58">
        <f>IF(OR(Processes!$C$64=TRUE,Processes!Q$64=TRUE),IF(AND(G715=1,H715=1,NOT(ISTEXT(J715))),4,IF(AND(G715=1,H715=1,ISTEXT(J715)),3,IF(AND(OR(G715=1,H715=1),ISTEXT(J715)),2,1))),"OoS")</f>
        <v>1</v>
      </c>
      <c r="F715" s="57"/>
      <c r="G715" s="59"/>
      <c r="H715" s="59"/>
      <c r="I715" s="59"/>
      <c r="J715" s="59"/>
      <c r="K715" s="59"/>
      <c r="L715" s="59"/>
      <c r="M715" s="59"/>
      <c r="N715" s="59"/>
      <c r="O715" s="59"/>
      <c r="P715" s="370"/>
      <c r="Q715" s="59"/>
      <c r="R715" s="376"/>
    </row>
    <row r="716" spans="1:18" x14ac:dyDescent="0.25">
      <c r="A716" s="352"/>
      <c r="B716" s="378"/>
      <c r="C716" s="54" t="str">
        <f>IF(ISTEXT('Organizational Unit Summary'!$B$54),'Organizational Unit Summary'!$B$54,"")</f>
        <v>P-15</v>
      </c>
      <c r="D716" s="51" t="str">
        <f>IF('Organizational Unit Summary'!$B$24="Benchmark or Sustainment",IF(E716="OoS","OoS",IF(E716=1,"DM",IF(E716=2,"PM",IF(E716=3,"LM",IF(E716=4,"FM"))))),IF(E716="OoS","OoS",IF(E716&lt;=2,"H",IF(E716=3,"M",IF(E716=4,"L")))))</f>
        <v>DM</v>
      </c>
      <c r="E716" s="58">
        <f>IF(OR(Processes!$C$64=TRUE,Processes!R$64=TRUE),IF(AND(G716=1,H716=1,NOT(ISTEXT(J716))),4,IF(AND(G716=1,H716=1,ISTEXT(J716)),3,IF(AND(OR(G716=1,H716=1),ISTEXT(J716)),2,1))),"OoS")</f>
        <v>1</v>
      </c>
      <c r="F716" s="57"/>
      <c r="G716" s="59"/>
      <c r="H716" s="59"/>
      <c r="I716" s="59"/>
      <c r="J716" s="59"/>
      <c r="K716" s="59"/>
      <c r="L716" s="59"/>
      <c r="M716" s="59"/>
      <c r="N716" s="59"/>
      <c r="O716" s="59"/>
      <c r="P716" s="370"/>
      <c r="Q716" s="59"/>
      <c r="R716" s="376"/>
    </row>
    <row r="717" spans="1:18" x14ac:dyDescent="0.25">
      <c r="A717" s="352"/>
      <c r="B717" s="378"/>
      <c r="C717" s="54" t="str">
        <f>IF(ISTEXT('Organizational Unit Summary'!$B$55),'Organizational Unit Summary'!$B$55,"")</f>
        <v>P-16</v>
      </c>
      <c r="D717" s="51" t="str">
        <f>IF('Organizational Unit Summary'!$B$24="Benchmark or Sustainment",IF(E717="OoS","OoS",IF(E717=1,"DM",IF(E717=2,"PM",IF(E717=3,"LM",IF(E717=4,"FM"))))),IF(E717="OoS","OoS",IF(E717&lt;=2,"H",IF(E717=3,"M",IF(E717=4,"L")))))</f>
        <v>DM</v>
      </c>
      <c r="E717" s="58">
        <f>IF(OR(Processes!$C$64=TRUE,Processes!S$64=TRUE),IF(AND(G717=1,H717=1,NOT(ISTEXT(J717))),4,IF(AND(G717=1,H717=1,ISTEXT(J717)),3,IF(AND(OR(G717=1,H717=1),ISTEXT(J717)),2,1))),"OoS")</f>
        <v>1</v>
      </c>
      <c r="F717" s="57"/>
      <c r="G717" s="59"/>
      <c r="H717" s="59"/>
      <c r="I717" s="59"/>
      <c r="J717" s="59"/>
      <c r="K717" s="59"/>
      <c r="L717" s="59"/>
      <c r="M717" s="59"/>
      <c r="N717" s="59"/>
      <c r="O717" s="59"/>
      <c r="P717" s="370"/>
      <c r="Q717" s="59"/>
      <c r="R717" s="376"/>
    </row>
    <row r="718" spans="1:18" x14ac:dyDescent="0.25">
      <c r="A718" s="352"/>
      <c r="B718" s="378"/>
      <c r="C718" s="54" t="str">
        <f>IF(ISTEXT('Organizational Unit Summary'!$B$56),'Organizational Unit Summary'!$B$56,"")</f>
        <v>P-17</v>
      </c>
      <c r="D718" s="51" t="str">
        <f>IF('Organizational Unit Summary'!$B$24="Benchmark or Sustainment",IF(E718="OoS","OoS",IF(E718=1,"DM",IF(E718=2,"PM",IF(E718=3,"LM",IF(E718=4,"FM"))))),IF(E718="OoS","OoS",IF(E718&lt;=2,"H",IF(E718=3,"M",IF(E718=4,"L")))))</f>
        <v>DM</v>
      </c>
      <c r="E718" s="58">
        <f>IF(OR(Processes!$C$64=TRUE,Processes!T$64=TRUE),IF(AND(G718=1,H718=1,NOT(ISTEXT(J718))),4,IF(AND(G718=1,H718=1,ISTEXT(J718)),3,IF(AND(OR(G718=1,H718=1),ISTEXT(J718)),2,1))),"OoS")</f>
        <v>1</v>
      </c>
      <c r="F718" s="57"/>
      <c r="G718" s="59"/>
      <c r="H718" s="59"/>
      <c r="I718" s="59"/>
      <c r="J718" s="59"/>
      <c r="K718" s="59"/>
      <c r="L718" s="59"/>
      <c r="M718" s="59"/>
      <c r="N718" s="59"/>
      <c r="O718" s="59"/>
      <c r="P718" s="370"/>
      <c r="Q718" s="59"/>
      <c r="R718" s="376"/>
    </row>
    <row r="719" spans="1:18" x14ac:dyDescent="0.25">
      <c r="A719" s="352"/>
      <c r="B719" s="378"/>
      <c r="C719" s="54" t="str">
        <f>IF(ISTEXT('Organizational Unit Summary'!$B$57),'Organizational Unit Summary'!$B$57,"")</f>
        <v>P-18</v>
      </c>
      <c r="D719" s="51" t="str">
        <f>IF('Organizational Unit Summary'!$B$24="Benchmark or Sustainment",IF(E719="OoS","OoS",IF(E719=1,"DM",IF(E719=2,"PM",IF(E719=3,"LM",IF(E719=4,"FM"))))),IF(E719="OoS","OoS",IF(E719&lt;=2,"H",IF(E719=3,"M",IF(E719=4,"L")))))</f>
        <v>DM</v>
      </c>
      <c r="E719" s="58">
        <f>IF(OR(Processes!$C$64=TRUE,Processes!U$64=TRUE),IF(AND(G719=1,H719=1,NOT(ISTEXT(J719))),4,IF(AND(G719=1,H719=1,ISTEXT(J719)),3,IF(AND(OR(G719=1,H719=1),ISTEXT(J719)),2,1))),"OoS")</f>
        <v>1</v>
      </c>
      <c r="F719" s="57"/>
      <c r="G719" s="59"/>
      <c r="H719" s="59"/>
      <c r="I719" s="59"/>
      <c r="J719" s="59"/>
      <c r="K719" s="59"/>
      <c r="L719" s="59"/>
      <c r="M719" s="59"/>
      <c r="N719" s="59"/>
      <c r="O719" s="59"/>
      <c r="P719" s="370"/>
      <c r="Q719" s="59"/>
      <c r="R719" s="376"/>
    </row>
    <row r="720" spans="1:18" x14ac:dyDescent="0.25">
      <c r="A720" s="352"/>
      <c r="B720" s="378"/>
      <c r="C720" s="54" t="str">
        <f>IF(ISTEXT('Organizational Unit Summary'!$B$58),'Organizational Unit Summary'!$B$58,"")</f>
        <v>P-19</v>
      </c>
      <c r="D720" s="51" t="str">
        <f>IF('Organizational Unit Summary'!$B$24="Benchmark or Sustainment",IF(E720="OoS","OoS",IF(E720=1,"DM",IF(E720=2,"PM",IF(E720=3,"LM",IF(E720=4,"FM"))))),IF(E720="OoS","OoS",IF(E720&lt;=2,"H",IF(E720=3,"M",IF(E720=4,"L")))))</f>
        <v>DM</v>
      </c>
      <c r="E720" s="58">
        <f>IF(OR(Processes!$C$64=TRUE,Processes!V$64=TRUE),IF(AND(G720=1,H720=1,NOT(ISTEXT(J720))),4,IF(AND(G720=1,H720=1,ISTEXT(J720)),3,IF(AND(OR(G720=1,H720=1),ISTEXT(J720)),2,1))),"OoS")</f>
        <v>1</v>
      </c>
      <c r="F720" s="57"/>
      <c r="G720" s="59"/>
      <c r="H720" s="59"/>
      <c r="I720" s="59"/>
      <c r="J720" s="59"/>
      <c r="K720" s="59"/>
      <c r="L720" s="59"/>
      <c r="M720" s="59"/>
      <c r="N720" s="59"/>
      <c r="O720" s="59"/>
      <c r="P720" s="370"/>
      <c r="Q720" s="59"/>
      <c r="R720" s="376"/>
    </row>
    <row r="721" spans="1:18" ht="13.5" thickBot="1" x14ac:dyDescent="0.3">
      <c r="A721" s="352"/>
      <c r="B721" s="378"/>
      <c r="C721" s="54" t="str">
        <f>IF(ISTEXT('Organizational Unit Summary'!$B$59),'Organizational Unit Summary'!$B$59,"")</f>
        <v>P-20</v>
      </c>
      <c r="D721" s="51" t="str">
        <f>IF('Organizational Unit Summary'!$B$24="Benchmark or Sustainment",IF(E721="OoS","OoS",IF(E721=1,"DM",IF(E721=2,"PM",IF(E721=3,"LM",IF(E721=4,"FM"))))),IF(E721="OoS","OoS",IF(E721&lt;=2,"H",IF(E721=3,"M",IF(E721=4,"L")))))</f>
        <v>DM</v>
      </c>
      <c r="E721" s="58">
        <f>IF(OR(Processes!$C$64=TRUE,Processes!W$64=TRUE),IF(AND(G721=1,H721=1,NOT(ISTEXT(J721))),4,IF(AND(G721=1,H721=1,ISTEXT(J721)),3,IF(AND(OR(G721=1,H721=1),ISTEXT(J721)),2,1))),"OoS")</f>
        <v>1</v>
      </c>
      <c r="F721" s="57"/>
      <c r="G721" s="59"/>
      <c r="H721" s="59"/>
      <c r="I721" s="59"/>
      <c r="J721" s="59"/>
      <c r="K721" s="59"/>
      <c r="L721" s="59"/>
      <c r="M721" s="59"/>
      <c r="N721" s="59"/>
      <c r="O721" s="59"/>
      <c r="P721" s="371"/>
      <c r="Q721" s="59"/>
      <c r="R721" s="376"/>
    </row>
    <row r="722" spans="1:18" x14ac:dyDescent="0.25">
      <c r="A722" s="352"/>
      <c r="B722" s="378" t="str">
        <f>IF(ISTEXT(Processes!$B$14),Processes!$B$14,"")</f>
        <v>Process 12</v>
      </c>
      <c r="C722" s="54" t="str">
        <f>IF(ISTEXT('Organizational Unit Summary'!$B$40),'Organizational Unit Summary'!$B$40,"")</f>
        <v>P-1</v>
      </c>
      <c r="D722" s="51" t="str">
        <f>IF('Organizational Unit Summary'!$B$24="Benchmark or Sustainment",IF(E722="OoS","OoS",IF(E722=1,"DM",IF(E722=2,"PM",IF(E722=3,"LM",IF(E722=4,"FM"))))),IF(E722="OoS","OoS",IF(E722&lt;=2,"H",IF(E722=3,"M",IF(E722=4,"L")))))</f>
        <v>DM</v>
      </c>
      <c r="E722" s="58">
        <f>IF(OR(Processes!$C$65=TRUE,Processes!D$65=TRUE),IF(AND(G722=1,H722=1,NOT(ISTEXT(J722))),4,IF(AND(G722=1,H722=1,ISTEXT(J722)),3,IF(AND(OR(G722=1,H722=1),ISTEXT(J722)),2,1))),"OoS")</f>
        <v>1</v>
      </c>
      <c r="F722" s="57"/>
      <c r="G722" s="59"/>
      <c r="H722" s="59"/>
      <c r="I722" s="59"/>
      <c r="J722" s="59"/>
      <c r="K722" s="59"/>
      <c r="L722" s="59"/>
      <c r="M722" s="59"/>
      <c r="N722" s="59"/>
      <c r="O722" s="59"/>
      <c r="P722" s="369"/>
      <c r="Q722" s="59"/>
      <c r="R722" s="376"/>
    </row>
    <row r="723" spans="1:18" x14ac:dyDescent="0.25">
      <c r="A723" s="352"/>
      <c r="B723" s="378"/>
      <c r="C723" s="54" t="str">
        <f>IF(ISTEXT('Organizational Unit Summary'!$B$41),'Organizational Unit Summary'!$B$41,"")</f>
        <v>P-2</v>
      </c>
      <c r="D723" s="51" t="str">
        <f>IF('Organizational Unit Summary'!$B$24="Benchmark or Sustainment",IF(E723="OoS","OoS",IF(E723=1,"DM",IF(E723=2,"PM",IF(E723=3,"LM",IF(E723=4,"FM"))))),IF(E723="OoS","OoS",IF(E723&lt;=2,"H",IF(E723=3,"M",IF(E723=4,"L")))))</f>
        <v>DM</v>
      </c>
      <c r="E723" s="58">
        <f>IF(OR(Processes!$C$65=TRUE,Processes!E$65=TRUE),IF(AND(G723=1,H723=1,NOT(ISTEXT(J723))),4,IF(AND(G723=1,H723=1,ISTEXT(J723)),3,IF(AND(OR(G723=1,H723=1),ISTEXT(J723)),2,1))),"OoS")</f>
        <v>1</v>
      </c>
      <c r="F723" s="57"/>
      <c r="G723" s="59"/>
      <c r="H723" s="59"/>
      <c r="I723" s="59"/>
      <c r="J723" s="59"/>
      <c r="K723" s="59"/>
      <c r="L723" s="59"/>
      <c r="M723" s="59"/>
      <c r="N723" s="59"/>
      <c r="O723" s="59"/>
      <c r="P723" s="370"/>
      <c r="Q723" s="59"/>
      <c r="R723" s="376"/>
    </row>
    <row r="724" spans="1:18" x14ac:dyDescent="0.25">
      <c r="A724" s="352"/>
      <c r="B724" s="378"/>
      <c r="C724" s="54" t="str">
        <f>IF(ISTEXT('Organizational Unit Summary'!$B$42),'Organizational Unit Summary'!$B$42,"")</f>
        <v>P-3</v>
      </c>
      <c r="D724" s="51" t="str">
        <f>IF('Organizational Unit Summary'!$B$24="Benchmark or Sustainment",IF(E724="OoS","OoS",IF(E724=1,"DM",IF(E724=2,"PM",IF(E724=3,"LM",IF(E724=4,"FM"))))),IF(E724="OoS","OoS",IF(E724&lt;=2,"H",IF(E724=3,"M",IF(E724=4,"L")))))</f>
        <v>DM</v>
      </c>
      <c r="E724" s="58">
        <f>IF(OR(Processes!$C$65=TRUE,Processes!F$65=TRUE),IF(AND(G724=1,H724=1,NOT(ISTEXT(J724))),4,IF(AND(G724=1,H724=1,ISTEXT(J724)),3,IF(AND(OR(G724=1,H724=1),ISTEXT(J724)),2,1))),"OoS")</f>
        <v>1</v>
      </c>
      <c r="F724" s="57"/>
      <c r="G724" s="59"/>
      <c r="H724" s="59"/>
      <c r="I724" s="59"/>
      <c r="J724" s="59"/>
      <c r="K724" s="59"/>
      <c r="L724" s="59"/>
      <c r="M724" s="59"/>
      <c r="N724" s="59"/>
      <c r="O724" s="59"/>
      <c r="P724" s="370"/>
      <c r="Q724" s="59"/>
      <c r="R724" s="376"/>
    </row>
    <row r="725" spans="1:18" x14ac:dyDescent="0.25">
      <c r="A725" s="352"/>
      <c r="B725" s="378"/>
      <c r="C725" s="54" t="str">
        <f>IF(ISTEXT('Organizational Unit Summary'!$B$43),'Organizational Unit Summary'!$B$43,"")</f>
        <v>P-4</v>
      </c>
      <c r="D725" s="51" t="str">
        <f>IF('Organizational Unit Summary'!$B$24="Benchmark or Sustainment",IF(E725="OoS","OoS",IF(E725=1,"DM",IF(E725=2,"PM",IF(E725=3,"LM",IF(E725=4,"FM"))))),IF(E725="OoS","OoS",IF(E725&lt;=2,"H",IF(E725=3,"M",IF(E725=4,"L")))))</f>
        <v>DM</v>
      </c>
      <c r="E725" s="58">
        <f>IF(OR(Processes!$C$65=TRUE,Processes!G$65=TRUE),IF(AND(G725=1,H725=1,NOT(ISTEXT(J725))),4,IF(AND(G725=1,H725=1,ISTEXT(J725)),3,IF(AND(OR(G725=1,H725=1),ISTEXT(J725)),2,1))),"OoS")</f>
        <v>1</v>
      </c>
      <c r="F725" s="57"/>
      <c r="G725" s="59"/>
      <c r="H725" s="59"/>
      <c r="I725" s="59"/>
      <c r="J725" s="59"/>
      <c r="K725" s="59"/>
      <c r="L725" s="59"/>
      <c r="M725" s="59"/>
      <c r="N725" s="59"/>
      <c r="O725" s="59"/>
      <c r="P725" s="370"/>
      <c r="Q725" s="59"/>
      <c r="R725" s="376"/>
    </row>
    <row r="726" spans="1:18" x14ac:dyDescent="0.25">
      <c r="A726" s="352"/>
      <c r="B726" s="378"/>
      <c r="C726" s="54" t="str">
        <f>IF(ISTEXT('Organizational Unit Summary'!$B$44),'Organizational Unit Summary'!$B$44,"")</f>
        <v>P-5</v>
      </c>
      <c r="D726" s="51" t="str">
        <f>IF('Organizational Unit Summary'!$B$24="Benchmark or Sustainment",IF(E726="OoS","OoS",IF(E726=1,"DM",IF(E726=2,"PM",IF(E726=3,"LM",IF(E726=4,"FM"))))),IF(E726="OoS","OoS",IF(E726&lt;=2,"H",IF(E726=3,"M",IF(E726=4,"L")))))</f>
        <v>DM</v>
      </c>
      <c r="E726" s="58">
        <f>IF(OR(Processes!$C$65=TRUE,Processes!H$65=TRUE),IF(AND(G726=1,H726=1,NOT(ISTEXT(J726))),4,IF(AND(G726=1,H726=1,ISTEXT(J726)),3,IF(AND(OR(G726=1,H726=1),ISTEXT(J726)),2,1))),"OoS")</f>
        <v>1</v>
      </c>
      <c r="F726" s="57"/>
      <c r="G726" s="59"/>
      <c r="H726" s="59"/>
      <c r="I726" s="59"/>
      <c r="J726" s="59"/>
      <c r="K726" s="59"/>
      <c r="L726" s="59"/>
      <c r="M726" s="59"/>
      <c r="N726" s="59"/>
      <c r="O726" s="59"/>
      <c r="P726" s="370"/>
      <c r="Q726" s="59"/>
      <c r="R726" s="376"/>
    </row>
    <row r="727" spans="1:18" x14ac:dyDescent="0.25">
      <c r="A727" s="352"/>
      <c r="B727" s="378"/>
      <c r="C727" s="54" t="str">
        <f>IF(ISTEXT('Organizational Unit Summary'!$B$45),'Organizational Unit Summary'!$B$45,"")</f>
        <v>P-6</v>
      </c>
      <c r="D727" s="51" t="str">
        <f>IF('Organizational Unit Summary'!$B$24="Benchmark or Sustainment",IF(E727="OoS","OoS",IF(E727=1,"DM",IF(E727=2,"PM",IF(E727=3,"LM",IF(E727=4,"FM"))))),IF(E727="OoS","OoS",IF(E727&lt;=2,"H",IF(E727=3,"M",IF(E727=4,"L")))))</f>
        <v>DM</v>
      </c>
      <c r="E727" s="58">
        <f>IF(OR(Processes!$C$65=TRUE,Processes!I$65=TRUE),IF(AND(G727=1,H727=1,NOT(ISTEXT(J727))),4,IF(AND(G727=1,H727=1,ISTEXT(J727)),3,IF(AND(OR(G727=1,H727=1),ISTEXT(J727)),2,1))),"OoS")</f>
        <v>1</v>
      </c>
      <c r="F727" s="57"/>
      <c r="G727" s="59"/>
      <c r="H727" s="59"/>
      <c r="I727" s="59"/>
      <c r="J727" s="59"/>
      <c r="K727" s="59"/>
      <c r="L727" s="59"/>
      <c r="M727" s="59"/>
      <c r="N727" s="59"/>
      <c r="O727" s="59"/>
      <c r="P727" s="370"/>
      <c r="Q727" s="59"/>
      <c r="R727" s="376"/>
    </row>
    <row r="728" spans="1:18" x14ac:dyDescent="0.25">
      <c r="A728" s="352"/>
      <c r="B728" s="378"/>
      <c r="C728" s="54" t="str">
        <f>IF(ISTEXT('Organizational Unit Summary'!$B$46),'Organizational Unit Summary'!$B$46,"")</f>
        <v>P-7</v>
      </c>
      <c r="D728" s="51" t="str">
        <f>IF('Organizational Unit Summary'!$B$24="Benchmark or Sustainment",IF(E728="OoS","OoS",IF(E728=1,"DM",IF(E728=2,"PM",IF(E728=3,"LM",IF(E728=4,"FM"))))),IF(E728="OoS","OoS",IF(E728&lt;=2,"H",IF(E728=3,"M",IF(E728=4,"L")))))</f>
        <v>DM</v>
      </c>
      <c r="E728" s="58">
        <f>IF(OR(Processes!$C$65=TRUE,Processes!J$65=TRUE),IF(AND(G728=1,H728=1,NOT(ISTEXT(J728))),4,IF(AND(G728=1,H728=1,ISTEXT(J728)),3,IF(AND(OR(G728=1,H728=1),ISTEXT(J728)),2,1))),"OoS")</f>
        <v>1</v>
      </c>
      <c r="F728" s="57"/>
      <c r="G728" s="59"/>
      <c r="H728" s="59"/>
      <c r="I728" s="59"/>
      <c r="J728" s="59"/>
      <c r="K728" s="59"/>
      <c r="L728" s="59"/>
      <c r="M728" s="59"/>
      <c r="N728" s="59"/>
      <c r="O728" s="59"/>
      <c r="P728" s="370"/>
      <c r="Q728" s="59"/>
      <c r="R728" s="376"/>
    </row>
    <row r="729" spans="1:18" x14ac:dyDescent="0.25">
      <c r="A729" s="352"/>
      <c r="B729" s="378"/>
      <c r="C729" s="54" t="str">
        <f>IF(ISTEXT('Organizational Unit Summary'!$B$47),'Organizational Unit Summary'!$B$47,"")</f>
        <v>P-8</v>
      </c>
      <c r="D729" s="51" t="str">
        <f>IF('Organizational Unit Summary'!$B$24="Benchmark or Sustainment",IF(E729="OoS","OoS",IF(E729=1,"DM",IF(E729=2,"PM",IF(E729=3,"LM",IF(E729=4,"FM"))))),IF(E729="OoS","OoS",IF(E729&lt;=2,"H",IF(E729=3,"M",IF(E729=4,"L")))))</f>
        <v>DM</v>
      </c>
      <c r="E729" s="58">
        <f>IF(OR(Processes!$C$65=TRUE,Processes!K$65=TRUE),IF(AND(G729=1,H729=1,NOT(ISTEXT(J729))),4,IF(AND(G729=1,H729=1,ISTEXT(J729)),3,IF(AND(OR(G729=1,H729=1),ISTEXT(J729)),2,1))),"OoS")</f>
        <v>1</v>
      </c>
      <c r="F729" s="57"/>
      <c r="G729" s="59"/>
      <c r="H729" s="59"/>
      <c r="I729" s="59"/>
      <c r="J729" s="59"/>
      <c r="K729" s="59"/>
      <c r="L729" s="59"/>
      <c r="M729" s="59"/>
      <c r="N729" s="59"/>
      <c r="O729" s="59"/>
      <c r="P729" s="370"/>
      <c r="Q729" s="59"/>
      <c r="R729" s="376"/>
    </row>
    <row r="730" spans="1:18" x14ac:dyDescent="0.25">
      <c r="A730" s="352"/>
      <c r="B730" s="378"/>
      <c r="C730" s="54" t="str">
        <f>IF(ISTEXT('Organizational Unit Summary'!$B$48),'Organizational Unit Summary'!$B$48,"")</f>
        <v>P-9</v>
      </c>
      <c r="D730" s="51" t="str">
        <f>IF('Organizational Unit Summary'!$B$24="Benchmark or Sustainment",IF(E730="OoS","OoS",IF(E730=1,"DM",IF(E730=2,"PM",IF(E730=3,"LM",IF(E730=4,"FM"))))),IF(E730="OoS","OoS",IF(E730&lt;=2,"H",IF(E730=3,"M",IF(E730=4,"L")))))</f>
        <v>DM</v>
      </c>
      <c r="E730" s="58">
        <f>IF(OR(Processes!$C$65=TRUE,Processes!L$65=TRUE),IF(AND(G730=1,H730=1,NOT(ISTEXT(J730))),4,IF(AND(G730=1,H730=1,ISTEXT(J730)),3,IF(AND(OR(G730=1,H730=1),ISTEXT(J730)),2,1))),"OoS")</f>
        <v>1</v>
      </c>
      <c r="F730" s="57"/>
      <c r="G730" s="59"/>
      <c r="H730" s="59"/>
      <c r="I730" s="59"/>
      <c r="J730" s="59"/>
      <c r="K730" s="59"/>
      <c r="L730" s="59"/>
      <c r="M730" s="59"/>
      <c r="N730" s="59"/>
      <c r="O730" s="59"/>
      <c r="P730" s="370"/>
      <c r="Q730" s="59"/>
      <c r="R730" s="376"/>
    </row>
    <row r="731" spans="1:18" x14ac:dyDescent="0.25">
      <c r="A731" s="352"/>
      <c r="B731" s="378"/>
      <c r="C731" s="54" t="str">
        <f>IF(ISTEXT('Organizational Unit Summary'!$B$49),'Organizational Unit Summary'!$B$49,"")</f>
        <v>P-10</v>
      </c>
      <c r="D731" s="51" t="str">
        <f>IF('Organizational Unit Summary'!$B$24="Benchmark or Sustainment",IF(E731="OoS","OoS",IF(E731=1,"DM",IF(E731=2,"PM",IF(E731=3,"LM",IF(E731=4,"FM"))))),IF(E731="OoS","OoS",IF(E731&lt;=2,"H",IF(E731=3,"M",IF(E731=4,"L")))))</f>
        <v>DM</v>
      </c>
      <c r="E731" s="58">
        <f>IF(OR(Processes!$C$65=TRUE,Processes!M$65=TRUE),IF(AND(G731=1,H731=1,NOT(ISTEXT(J731))),4,IF(AND(G731=1,H731=1,ISTEXT(J731)),3,IF(AND(OR(G731=1,H731=1),ISTEXT(J731)),2,1))),"OoS")</f>
        <v>1</v>
      </c>
      <c r="F731" s="57"/>
      <c r="G731" s="59"/>
      <c r="H731" s="59"/>
      <c r="I731" s="59"/>
      <c r="J731" s="59"/>
      <c r="K731" s="59"/>
      <c r="L731" s="59"/>
      <c r="M731" s="59"/>
      <c r="N731" s="59"/>
      <c r="O731" s="59"/>
      <c r="P731" s="370"/>
      <c r="Q731" s="59"/>
      <c r="R731" s="376"/>
    </row>
    <row r="732" spans="1:18" x14ac:dyDescent="0.25">
      <c r="A732" s="352"/>
      <c r="B732" s="378"/>
      <c r="C732" s="54" t="str">
        <f>IF(ISTEXT('Organizational Unit Summary'!$B$50),'Organizational Unit Summary'!$B$50,"")</f>
        <v>P-11</v>
      </c>
      <c r="D732" s="51" t="str">
        <f>IF('Organizational Unit Summary'!$B$24="Benchmark or Sustainment",IF(E732="OoS","OoS",IF(E732=1,"DM",IF(E732=2,"PM",IF(E732=3,"LM",IF(E732=4,"FM"))))),IF(E732="OoS","OoS",IF(E732&lt;=2,"H",IF(E732=3,"M",IF(E732=4,"L")))))</f>
        <v>DM</v>
      </c>
      <c r="E732" s="58">
        <f>IF(OR(Processes!$C$65=TRUE,Processes!N$65=TRUE),IF(AND(G732=1,H732=1,NOT(ISTEXT(J732))),4,IF(AND(G732=1,H732=1,ISTEXT(J732)),3,IF(AND(OR(G732=1,H732=1),ISTEXT(J732)),2,1))),"OoS")</f>
        <v>1</v>
      </c>
      <c r="F732" s="57"/>
      <c r="G732" s="59"/>
      <c r="H732" s="59"/>
      <c r="I732" s="59"/>
      <c r="J732" s="59"/>
      <c r="K732" s="59"/>
      <c r="L732" s="59"/>
      <c r="M732" s="59"/>
      <c r="N732" s="59"/>
      <c r="O732" s="59"/>
      <c r="P732" s="370"/>
      <c r="Q732" s="59"/>
      <c r="R732" s="376"/>
    </row>
    <row r="733" spans="1:18" x14ac:dyDescent="0.25">
      <c r="A733" s="352"/>
      <c r="B733" s="378"/>
      <c r="C733" s="54" t="str">
        <f>IF(ISTEXT('Organizational Unit Summary'!$B$51),'Organizational Unit Summary'!$B$51,"")</f>
        <v>P-12</v>
      </c>
      <c r="D733" s="51" t="str">
        <f>IF('Organizational Unit Summary'!$B$24="Benchmark or Sustainment",IF(E733="OoS","OoS",IF(E733=1,"DM",IF(E733=2,"PM",IF(E733=3,"LM",IF(E733=4,"FM"))))),IF(E733="OoS","OoS",IF(E733&lt;=2,"H",IF(E733=3,"M",IF(E733=4,"L")))))</f>
        <v>DM</v>
      </c>
      <c r="E733" s="58">
        <f>IF(OR(Processes!$C$65=TRUE,Processes!O$65=TRUE),IF(AND(G733=1,H733=1,NOT(ISTEXT(J733))),4,IF(AND(G733=1,H733=1,ISTEXT(J733)),3,IF(AND(OR(G733=1,H733=1),ISTEXT(J733)),2,1))),"OoS")</f>
        <v>1</v>
      </c>
      <c r="F733" s="57"/>
      <c r="G733" s="59"/>
      <c r="H733" s="59"/>
      <c r="I733" s="59"/>
      <c r="J733" s="59"/>
      <c r="K733" s="59"/>
      <c r="L733" s="59"/>
      <c r="M733" s="59"/>
      <c r="N733" s="59"/>
      <c r="O733" s="59"/>
      <c r="P733" s="370"/>
      <c r="Q733" s="59"/>
      <c r="R733" s="376"/>
    </row>
    <row r="734" spans="1:18" x14ac:dyDescent="0.25">
      <c r="A734" s="352"/>
      <c r="B734" s="378"/>
      <c r="C734" s="54" t="str">
        <f>IF(ISTEXT('Organizational Unit Summary'!$B$52),'Organizational Unit Summary'!$B$52,"")</f>
        <v>P-13</v>
      </c>
      <c r="D734" s="51" t="str">
        <f>IF('Organizational Unit Summary'!$B$24="Benchmark or Sustainment",IF(E734="OoS","OoS",IF(E734=1,"DM",IF(E734=2,"PM",IF(E734=3,"LM",IF(E734=4,"FM"))))),IF(E734="OoS","OoS",IF(E734&lt;=2,"H",IF(E734=3,"M",IF(E734=4,"L")))))</f>
        <v>DM</v>
      </c>
      <c r="E734" s="58">
        <f>IF(OR(Processes!$C$65=TRUE,Processes!P$65=TRUE),IF(AND(G734=1,H734=1,NOT(ISTEXT(J734))),4,IF(AND(G734=1,H734=1,ISTEXT(J734)),3,IF(AND(OR(G734=1,H734=1),ISTEXT(J734)),2,1))),"OoS")</f>
        <v>1</v>
      </c>
      <c r="F734" s="57"/>
      <c r="G734" s="59"/>
      <c r="H734" s="59"/>
      <c r="I734" s="59"/>
      <c r="J734" s="59"/>
      <c r="K734" s="59"/>
      <c r="L734" s="59"/>
      <c r="M734" s="59"/>
      <c r="N734" s="59"/>
      <c r="O734" s="59"/>
      <c r="P734" s="370"/>
      <c r="Q734" s="59"/>
      <c r="R734" s="376"/>
    </row>
    <row r="735" spans="1:18" x14ac:dyDescent="0.25">
      <c r="A735" s="352"/>
      <c r="B735" s="378"/>
      <c r="C735" s="54" t="str">
        <f>IF(ISTEXT('Organizational Unit Summary'!$B$53),'Organizational Unit Summary'!$B$53,"")</f>
        <v>P-14</v>
      </c>
      <c r="D735" s="51" t="str">
        <f>IF('Organizational Unit Summary'!$B$24="Benchmark or Sustainment",IF(E735="OoS","OoS",IF(E735=1,"DM",IF(E735=2,"PM",IF(E735=3,"LM",IF(E735=4,"FM"))))),IF(E735="OoS","OoS",IF(E735&lt;=2,"H",IF(E735=3,"M",IF(E735=4,"L")))))</f>
        <v>DM</v>
      </c>
      <c r="E735" s="58">
        <f>IF(OR(Processes!$C$65=TRUE,Processes!Q$65=TRUE),IF(AND(G735=1,H735=1,NOT(ISTEXT(J735))),4,IF(AND(G735=1,H735=1,ISTEXT(J735)),3,IF(AND(OR(G735=1,H735=1),ISTEXT(J735)),2,1))),"OoS")</f>
        <v>1</v>
      </c>
      <c r="F735" s="57"/>
      <c r="G735" s="59"/>
      <c r="H735" s="59"/>
      <c r="I735" s="59"/>
      <c r="J735" s="59"/>
      <c r="K735" s="59"/>
      <c r="L735" s="59"/>
      <c r="M735" s="59"/>
      <c r="N735" s="59"/>
      <c r="O735" s="59"/>
      <c r="P735" s="370"/>
      <c r="Q735" s="59"/>
      <c r="R735" s="376"/>
    </row>
    <row r="736" spans="1:18" x14ac:dyDescent="0.25">
      <c r="A736" s="352"/>
      <c r="B736" s="378"/>
      <c r="C736" s="54" t="str">
        <f>IF(ISTEXT('Organizational Unit Summary'!$B$54),'Organizational Unit Summary'!$B$54,"")</f>
        <v>P-15</v>
      </c>
      <c r="D736" s="51" t="str">
        <f>IF('Organizational Unit Summary'!$B$24="Benchmark or Sustainment",IF(E736="OoS","OoS",IF(E736=1,"DM",IF(E736=2,"PM",IF(E736=3,"LM",IF(E736=4,"FM"))))),IF(E736="OoS","OoS",IF(E736&lt;=2,"H",IF(E736=3,"M",IF(E736=4,"L")))))</f>
        <v>DM</v>
      </c>
      <c r="E736" s="58">
        <f>IF(OR(Processes!$C$65=TRUE,Processes!R$65=TRUE),IF(AND(G736=1,H736=1,NOT(ISTEXT(J736))),4,IF(AND(G736=1,H736=1,ISTEXT(J736)),3,IF(AND(OR(G736=1,H736=1),ISTEXT(J736)),2,1))),"OoS")</f>
        <v>1</v>
      </c>
      <c r="F736" s="57"/>
      <c r="G736" s="59"/>
      <c r="H736" s="59"/>
      <c r="I736" s="59"/>
      <c r="J736" s="59"/>
      <c r="K736" s="59"/>
      <c r="L736" s="59"/>
      <c r="M736" s="59"/>
      <c r="N736" s="59"/>
      <c r="O736" s="59"/>
      <c r="P736" s="370"/>
      <c r="Q736" s="59"/>
      <c r="R736" s="376"/>
    </row>
    <row r="737" spans="1:18" x14ac:dyDescent="0.25">
      <c r="A737" s="352"/>
      <c r="B737" s="378"/>
      <c r="C737" s="54" t="str">
        <f>IF(ISTEXT('Organizational Unit Summary'!$B$55),'Organizational Unit Summary'!$B$55,"")</f>
        <v>P-16</v>
      </c>
      <c r="D737" s="51" t="str">
        <f>IF('Organizational Unit Summary'!$B$24="Benchmark or Sustainment",IF(E737="OoS","OoS",IF(E737=1,"DM",IF(E737=2,"PM",IF(E737=3,"LM",IF(E737=4,"FM"))))),IF(E737="OoS","OoS",IF(E737&lt;=2,"H",IF(E737=3,"M",IF(E737=4,"L")))))</f>
        <v>DM</v>
      </c>
      <c r="E737" s="58">
        <f>IF(OR(Processes!$C$65=TRUE,Processes!S$65=TRUE),IF(AND(G737=1,H737=1,NOT(ISTEXT(J737))),4,IF(AND(G737=1,H737=1,ISTEXT(J737)),3,IF(AND(OR(G737=1,H737=1),ISTEXT(J737)),2,1))),"OoS")</f>
        <v>1</v>
      </c>
      <c r="F737" s="57"/>
      <c r="G737" s="59"/>
      <c r="H737" s="59"/>
      <c r="I737" s="59"/>
      <c r="J737" s="59"/>
      <c r="K737" s="59"/>
      <c r="L737" s="59"/>
      <c r="M737" s="59"/>
      <c r="N737" s="59"/>
      <c r="O737" s="59"/>
      <c r="P737" s="370"/>
      <c r="Q737" s="59"/>
      <c r="R737" s="376"/>
    </row>
    <row r="738" spans="1:18" x14ac:dyDescent="0.25">
      <c r="A738" s="352"/>
      <c r="B738" s="378"/>
      <c r="C738" s="54" t="str">
        <f>IF(ISTEXT('Organizational Unit Summary'!$B$56),'Organizational Unit Summary'!$B$56,"")</f>
        <v>P-17</v>
      </c>
      <c r="D738" s="51" t="str">
        <f>IF('Organizational Unit Summary'!$B$24="Benchmark or Sustainment",IF(E738="OoS","OoS",IF(E738=1,"DM",IF(E738=2,"PM",IF(E738=3,"LM",IF(E738=4,"FM"))))),IF(E738="OoS","OoS",IF(E738&lt;=2,"H",IF(E738=3,"M",IF(E738=4,"L")))))</f>
        <v>DM</v>
      </c>
      <c r="E738" s="58">
        <f>IF(OR(Processes!$C$65=TRUE,Processes!T$65=TRUE),IF(AND(G738=1,H738=1,NOT(ISTEXT(J738))),4,IF(AND(G738=1,H738=1,ISTEXT(J738)),3,IF(AND(OR(G738=1,H738=1),ISTEXT(J738)),2,1))),"OoS")</f>
        <v>1</v>
      </c>
      <c r="F738" s="57"/>
      <c r="G738" s="59"/>
      <c r="H738" s="59"/>
      <c r="I738" s="59"/>
      <c r="J738" s="59"/>
      <c r="K738" s="59"/>
      <c r="L738" s="59"/>
      <c r="M738" s="59"/>
      <c r="N738" s="59"/>
      <c r="O738" s="59"/>
      <c r="P738" s="370"/>
      <c r="Q738" s="59"/>
      <c r="R738" s="376"/>
    </row>
    <row r="739" spans="1:18" x14ac:dyDescent="0.25">
      <c r="A739" s="352"/>
      <c r="B739" s="378"/>
      <c r="C739" s="54" t="str">
        <f>IF(ISTEXT('Organizational Unit Summary'!$B$57),'Organizational Unit Summary'!$B$57,"")</f>
        <v>P-18</v>
      </c>
      <c r="D739" s="51" t="str">
        <f>IF('Organizational Unit Summary'!$B$24="Benchmark or Sustainment",IF(E739="OoS","OoS",IF(E739=1,"DM",IF(E739=2,"PM",IF(E739=3,"LM",IF(E739=4,"FM"))))),IF(E739="OoS","OoS",IF(E739&lt;=2,"H",IF(E739=3,"M",IF(E739=4,"L")))))</f>
        <v>DM</v>
      </c>
      <c r="E739" s="58">
        <f>IF(OR(Processes!$C$65=TRUE,Processes!U$65=TRUE),IF(AND(G739=1,H739=1,NOT(ISTEXT(J739))),4,IF(AND(G739=1,H739=1,ISTEXT(J739)),3,IF(AND(OR(G739=1,H739=1),ISTEXT(J739)),2,1))),"OoS")</f>
        <v>1</v>
      </c>
      <c r="F739" s="57"/>
      <c r="G739" s="59"/>
      <c r="H739" s="59"/>
      <c r="I739" s="59"/>
      <c r="J739" s="59"/>
      <c r="K739" s="59"/>
      <c r="L739" s="59"/>
      <c r="M739" s="59"/>
      <c r="N739" s="59"/>
      <c r="O739" s="59"/>
      <c r="P739" s="370"/>
      <c r="Q739" s="59"/>
      <c r="R739" s="376"/>
    </row>
    <row r="740" spans="1:18" x14ac:dyDescent="0.25">
      <c r="A740" s="352"/>
      <c r="B740" s="378"/>
      <c r="C740" s="54" t="str">
        <f>IF(ISTEXT('Organizational Unit Summary'!$B$58),'Organizational Unit Summary'!$B$58,"")</f>
        <v>P-19</v>
      </c>
      <c r="D740" s="51" t="str">
        <f>IF('Organizational Unit Summary'!$B$24="Benchmark or Sustainment",IF(E740="OoS","OoS",IF(E740=1,"DM",IF(E740=2,"PM",IF(E740=3,"LM",IF(E740=4,"FM"))))),IF(E740="OoS","OoS",IF(E740&lt;=2,"H",IF(E740=3,"M",IF(E740=4,"L")))))</f>
        <v>DM</v>
      </c>
      <c r="E740" s="58">
        <f>IF(OR(Processes!$C$65=TRUE,Processes!V$65=TRUE),IF(AND(G740=1,H740=1,NOT(ISTEXT(J740))),4,IF(AND(G740=1,H740=1,ISTEXT(J740)),3,IF(AND(OR(G740=1,H740=1),ISTEXT(J740)),2,1))),"OoS")</f>
        <v>1</v>
      </c>
      <c r="F740" s="57"/>
      <c r="G740" s="59"/>
      <c r="H740" s="59"/>
      <c r="I740" s="59"/>
      <c r="J740" s="59"/>
      <c r="K740" s="59"/>
      <c r="L740" s="59"/>
      <c r="M740" s="59"/>
      <c r="N740" s="59"/>
      <c r="O740" s="59"/>
      <c r="P740" s="370"/>
      <c r="Q740" s="59"/>
      <c r="R740" s="376"/>
    </row>
    <row r="741" spans="1:18" ht="13.5" thickBot="1" x14ac:dyDescent="0.3">
      <c r="A741" s="352"/>
      <c r="B741" s="378"/>
      <c r="C741" s="54" t="str">
        <f>IF(ISTEXT('Organizational Unit Summary'!$B$59),'Organizational Unit Summary'!$B$59,"")</f>
        <v>P-20</v>
      </c>
      <c r="D741" s="51" t="str">
        <f>IF('Organizational Unit Summary'!$B$24="Benchmark or Sustainment",IF(E741="OoS","OoS",IF(E741=1,"DM",IF(E741=2,"PM",IF(E741=3,"LM",IF(E741=4,"FM"))))),IF(E741="OoS","OoS",IF(E741&lt;=2,"H",IF(E741=3,"M",IF(E741=4,"L")))))</f>
        <v>DM</v>
      </c>
      <c r="E741" s="58">
        <f>IF(OR(Processes!$C$65=TRUE,Processes!W$65=TRUE),IF(AND(G741=1,H741=1,NOT(ISTEXT(J741))),4,IF(AND(G741=1,H741=1,ISTEXT(J741)),3,IF(AND(OR(G741=1,H741=1),ISTEXT(J741)),2,1))),"OoS")</f>
        <v>1</v>
      </c>
      <c r="F741" s="57"/>
      <c r="G741" s="59"/>
      <c r="H741" s="59"/>
      <c r="I741" s="59"/>
      <c r="J741" s="59"/>
      <c r="K741" s="59"/>
      <c r="L741" s="59"/>
      <c r="M741" s="59"/>
      <c r="N741" s="59"/>
      <c r="O741" s="59"/>
      <c r="P741" s="371"/>
      <c r="Q741" s="59"/>
      <c r="R741" s="376"/>
    </row>
    <row r="742" spans="1:18" x14ac:dyDescent="0.25">
      <c r="A742" s="352"/>
      <c r="B742" s="378" t="str">
        <f>IF(ISTEXT(Processes!$B$15),Processes!$B$15,"")</f>
        <v>Process 13</v>
      </c>
      <c r="C742" s="54" t="str">
        <f>IF(ISTEXT('Organizational Unit Summary'!$B$40),'Organizational Unit Summary'!$B$40,"")</f>
        <v>P-1</v>
      </c>
      <c r="D742" s="51" t="str">
        <f>IF('Organizational Unit Summary'!$B$24="Benchmark or Sustainment",IF(E742="OoS","OoS",IF(E742=1,"DM",IF(E742=2,"PM",IF(E742=3,"LM",IF(E742=4,"FM"))))),IF(E742="OoS","OoS",IF(E742&lt;=2,"H",IF(E742=3,"M",IF(E742=4,"L")))))</f>
        <v>DM</v>
      </c>
      <c r="E742" s="58">
        <f>IF(OR(Processes!$C$66=TRUE,Processes!D$66=TRUE),IF(AND(G742=1,H742=1,NOT(ISTEXT(J742))),4,IF(AND(G742=1,H742=1,ISTEXT(J742)),3,IF(AND(OR(G742=1,H742=1),ISTEXT(J742)),2,1))),"OoS")</f>
        <v>1</v>
      </c>
      <c r="F742" s="57"/>
      <c r="G742" s="59"/>
      <c r="H742" s="59"/>
      <c r="I742" s="59"/>
      <c r="J742" s="59"/>
      <c r="K742" s="59"/>
      <c r="L742" s="59"/>
      <c r="M742" s="59"/>
      <c r="N742" s="59"/>
      <c r="O742" s="59"/>
      <c r="P742" s="369"/>
      <c r="Q742" s="59"/>
      <c r="R742" s="376"/>
    </row>
    <row r="743" spans="1:18" x14ac:dyDescent="0.25">
      <c r="A743" s="352"/>
      <c r="B743" s="378"/>
      <c r="C743" s="54" t="str">
        <f>IF(ISTEXT('Organizational Unit Summary'!$B$41),'Organizational Unit Summary'!$B$41,"")</f>
        <v>P-2</v>
      </c>
      <c r="D743" s="51" t="str">
        <f>IF('Organizational Unit Summary'!$B$24="Benchmark or Sustainment",IF(E743="OoS","OoS",IF(E743=1,"DM",IF(E743=2,"PM",IF(E743=3,"LM",IF(E743=4,"FM"))))),IF(E743="OoS","OoS",IF(E743&lt;=2,"H",IF(E743=3,"M",IF(E743=4,"L")))))</f>
        <v>DM</v>
      </c>
      <c r="E743" s="58">
        <f>IF(OR(Processes!$C$66=TRUE,Processes!E$66=TRUE),IF(AND(G743=1,H743=1,NOT(ISTEXT(J743))),4,IF(AND(G743=1,H743=1,ISTEXT(J743)),3,IF(AND(OR(G743=1,H743=1),ISTEXT(J743)),2,1))),"OoS")</f>
        <v>1</v>
      </c>
      <c r="F743" s="57"/>
      <c r="G743" s="59"/>
      <c r="H743" s="59"/>
      <c r="I743" s="59"/>
      <c r="J743" s="59"/>
      <c r="K743" s="59"/>
      <c r="L743" s="59"/>
      <c r="M743" s="59"/>
      <c r="N743" s="59"/>
      <c r="O743" s="59"/>
      <c r="P743" s="370"/>
      <c r="Q743" s="59"/>
      <c r="R743" s="376"/>
    </row>
    <row r="744" spans="1:18" x14ac:dyDescent="0.25">
      <c r="A744" s="352"/>
      <c r="B744" s="378"/>
      <c r="C744" s="54" t="str">
        <f>IF(ISTEXT('Organizational Unit Summary'!$B$42),'Organizational Unit Summary'!$B$42,"")</f>
        <v>P-3</v>
      </c>
      <c r="D744" s="51" t="str">
        <f>IF('Organizational Unit Summary'!$B$24="Benchmark or Sustainment",IF(E744="OoS","OoS",IF(E744=1,"DM",IF(E744=2,"PM",IF(E744=3,"LM",IF(E744=4,"FM"))))),IF(E744="OoS","OoS",IF(E744&lt;=2,"H",IF(E744=3,"M",IF(E744=4,"L")))))</f>
        <v>DM</v>
      </c>
      <c r="E744" s="58">
        <f>IF(OR(Processes!$C$66=TRUE,Processes!F$66=TRUE),IF(AND(G744=1,H744=1,NOT(ISTEXT(J744))),4,IF(AND(G744=1,H744=1,ISTEXT(J744)),3,IF(AND(OR(G744=1,H744=1),ISTEXT(J744)),2,1))),"OoS")</f>
        <v>1</v>
      </c>
      <c r="F744" s="57"/>
      <c r="G744" s="59"/>
      <c r="H744" s="59"/>
      <c r="I744" s="59"/>
      <c r="J744" s="59"/>
      <c r="K744" s="59"/>
      <c r="L744" s="59"/>
      <c r="M744" s="59"/>
      <c r="N744" s="59"/>
      <c r="O744" s="59"/>
      <c r="P744" s="370"/>
      <c r="Q744" s="59"/>
      <c r="R744" s="376"/>
    </row>
    <row r="745" spans="1:18" x14ac:dyDescent="0.25">
      <c r="A745" s="352"/>
      <c r="B745" s="378"/>
      <c r="C745" s="54" t="str">
        <f>IF(ISTEXT('Organizational Unit Summary'!$B$43),'Organizational Unit Summary'!$B$43,"")</f>
        <v>P-4</v>
      </c>
      <c r="D745" s="51" t="str">
        <f>IF('Organizational Unit Summary'!$B$24="Benchmark or Sustainment",IF(E745="OoS","OoS",IF(E745=1,"DM",IF(E745=2,"PM",IF(E745=3,"LM",IF(E745=4,"FM"))))),IF(E745="OoS","OoS",IF(E745&lt;=2,"H",IF(E745=3,"M",IF(E745=4,"L")))))</f>
        <v>DM</v>
      </c>
      <c r="E745" s="58">
        <f>IF(OR(Processes!$C$66=TRUE,Processes!G$66=TRUE),IF(AND(G745=1,H745=1,NOT(ISTEXT(J745))),4,IF(AND(G745=1,H745=1,ISTEXT(J745)),3,IF(AND(OR(G745=1,H745=1),ISTEXT(J745)),2,1))),"OoS")</f>
        <v>1</v>
      </c>
      <c r="F745" s="57"/>
      <c r="G745" s="59"/>
      <c r="H745" s="59"/>
      <c r="I745" s="59"/>
      <c r="J745" s="59"/>
      <c r="K745" s="59"/>
      <c r="L745" s="59"/>
      <c r="M745" s="59"/>
      <c r="N745" s="59"/>
      <c r="O745" s="59"/>
      <c r="P745" s="370"/>
      <c r="Q745" s="59"/>
      <c r="R745" s="376"/>
    </row>
    <row r="746" spans="1:18" x14ac:dyDescent="0.25">
      <c r="A746" s="352"/>
      <c r="B746" s="378"/>
      <c r="C746" s="54" t="str">
        <f>IF(ISTEXT('Organizational Unit Summary'!$B$44),'Organizational Unit Summary'!$B$44,"")</f>
        <v>P-5</v>
      </c>
      <c r="D746" s="51" t="str">
        <f>IF('Organizational Unit Summary'!$B$24="Benchmark or Sustainment",IF(E746="OoS","OoS",IF(E746=1,"DM",IF(E746=2,"PM",IF(E746=3,"LM",IF(E746=4,"FM"))))),IF(E746="OoS","OoS",IF(E746&lt;=2,"H",IF(E746=3,"M",IF(E746=4,"L")))))</f>
        <v>DM</v>
      </c>
      <c r="E746" s="58">
        <f>IF(OR(Processes!$C$66=TRUE,Processes!H$66=TRUE),IF(AND(G746=1,H746=1,NOT(ISTEXT(J746))),4,IF(AND(G746=1,H746=1,ISTEXT(J746)),3,IF(AND(OR(G746=1,H746=1),ISTEXT(J746)),2,1))),"OoS")</f>
        <v>1</v>
      </c>
      <c r="F746" s="57"/>
      <c r="G746" s="59"/>
      <c r="H746" s="59"/>
      <c r="I746" s="59"/>
      <c r="J746" s="59"/>
      <c r="K746" s="59"/>
      <c r="L746" s="59"/>
      <c r="M746" s="59"/>
      <c r="N746" s="59"/>
      <c r="O746" s="59"/>
      <c r="P746" s="370"/>
      <c r="Q746" s="59"/>
      <c r="R746" s="376"/>
    </row>
    <row r="747" spans="1:18" x14ac:dyDescent="0.25">
      <c r="A747" s="352"/>
      <c r="B747" s="378"/>
      <c r="C747" s="54" t="str">
        <f>IF(ISTEXT('Organizational Unit Summary'!$B$45),'Organizational Unit Summary'!$B$45,"")</f>
        <v>P-6</v>
      </c>
      <c r="D747" s="51" t="str">
        <f>IF('Organizational Unit Summary'!$B$24="Benchmark or Sustainment",IF(E747="OoS","OoS",IF(E747=1,"DM",IF(E747=2,"PM",IF(E747=3,"LM",IF(E747=4,"FM"))))),IF(E747="OoS","OoS",IF(E747&lt;=2,"H",IF(E747=3,"M",IF(E747=4,"L")))))</f>
        <v>DM</v>
      </c>
      <c r="E747" s="58">
        <f>IF(OR(Processes!$C$66=TRUE,Processes!I$66=TRUE),IF(AND(G747=1,H747=1,NOT(ISTEXT(J747))),4,IF(AND(G747=1,H747=1,ISTEXT(J747)),3,IF(AND(OR(G747=1,H747=1),ISTEXT(J747)),2,1))),"OoS")</f>
        <v>1</v>
      </c>
      <c r="F747" s="57"/>
      <c r="G747" s="59"/>
      <c r="H747" s="59"/>
      <c r="I747" s="59"/>
      <c r="J747" s="59"/>
      <c r="K747" s="59"/>
      <c r="L747" s="59"/>
      <c r="M747" s="59"/>
      <c r="N747" s="59"/>
      <c r="O747" s="59"/>
      <c r="P747" s="370"/>
      <c r="Q747" s="59"/>
      <c r="R747" s="376"/>
    </row>
    <row r="748" spans="1:18" x14ac:dyDescent="0.25">
      <c r="A748" s="352"/>
      <c r="B748" s="378"/>
      <c r="C748" s="54" t="str">
        <f>IF(ISTEXT('Organizational Unit Summary'!$B$46),'Organizational Unit Summary'!$B$46,"")</f>
        <v>P-7</v>
      </c>
      <c r="D748" s="51" t="str">
        <f>IF('Organizational Unit Summary'!$B$24="Benchmark or Sustainment",IF(E748="OoS","OoS",IF(E748=1,"DM",IF(E748=2,"PM",IF(E748=3,"LM",IF(E748=4,"FM"))))),IF(E748="OoS","OoS",IF(E748&lt;=2,"H",IF(E748=3,"M",IF(E748=4,"L")))))</f>
        <v>DM</v>
      </c>
      <c r="E748" s="58">
        <f>IF(OR(Processes!$C$66=TRUE,Processes!J$66=TRUE),IF(AND(G748=1,H748=1,NOT(ISTEXT(J748))),4,IF(AND(G748=1,H748=1,ISTEXT(J748)),3,IF(AND(OR(G748=1,H748=1),ISTEXT(J748)),2,1))),"OoS")</f>
        <v>1</v>
      </c>
      <c r="F748" s="57"/>
      <c r="G748" s="59"/>
      <c r="H748" s="59"/>
      <c r="I748" s="59"/>
      <c r="J748" s="59"/>
      <c r="K748" s="59"/>
      <c r="L748" s="59"/>
      <c r="M748" s="59"/>
      <c r="N748" s="59"/>
      <c r="O748" s="59"/>
      <c r="P748" s="370"/>
      <c r="Q748" s="59"/>
      <c r="R748" s="376"/>
    </row>
    <row r="749" spans="1:18" x14ac:dyDescent="0.25">
      <c r="A749" s="352"/>
      <c r="B749" s="378"/>
      <c r="C749" s="54" t="str">
        <f>IF(ISTEXT('Organizational Unit Summary'!$B$47),'Organizational Unit Summary'!$B$47,"")</f>
        <v>P-8</v>
      </c>
      <c r="D749" s="51" t="str">
        <f>IF('Organizational Unit Summary'!$B$24="Benchmark or Sustainment",IF(E749="OoS","OoS",IF(E749=1,"DM",IF(E749=2,"PM",IF(E749=3,"LM",IF(E749=4,"FM"))))),IF(E749="OoS","OoS",IF(E749&lt;=2,"H",IF(E749=3,"M",IF(E749=4,"L")))))</f>
        <v>DM</v>
      </c>
      <c r="E749" s="58">
        <f>IF(OR(Processes!$C$66=TRUE,Processes!K$66=TRUE),IF(AND(G749=1,H749=1,NOT(ISTEXT(J749))),4,IF(AND(G749=1,H749=1,ISTEXT(J749)),3,IF(AND(OR(G749=1,H749=1),ISTEXT(J749)),2,1))),"OoS")</f>
        <v>1</v>
      </c>
      <c r="F749" s="57"/>
      <c r="G749" s="59"/>
      <c r="H749" s="59"/>
      <c r="I749" s="59"/>
      <c r="J749" s="59"/>
      <c r="K749" s="59"/>
      <c r="L749" s="59"/>
      <c r="M749" s="59"/>
      <c r="N749" s="59"/>
      <c r="O749" s="59"/>
      <c r="P749" s="370"/>
      <c r="Q749" s="59"/>
      <c r="R749" s="376"/>
    </row>
    <row r="750" spans="1:18" x14ac:dyDescent="0.25">
      <c r="A750" s="352"/>
      <c r="B750" s="378"/>
      <c r="C750" s="54" t="str">
        <f>IF(ISTEXT('Organizational Unit Summary'!$B$48),'Organizational Unit Summary'!$B$48,"")</f>
        <v>P-9</v>
      </c>
      <c r="D750" s="51" t="str">
        <f>IF('Organizational Unit Summary'!$B$24="Benchmark or Sustainment",IF(E750="OoS","OoS",IF(E750=1,"DM",IF(E750=2,"PM",IF(E750=3,"LM",IF(E750=4,"FM"))))),IF(E750="OoS","OoS",IF(E750&lt;=2,"H",IF(E750=3,"M",IF(E750=4,"L")))))</f>
        <v>DM</v>
      </c>
      <c r="E750" s="58">
        <f>IF(OR(Processes!$C$66=TRUE,Processes!L$66=TRUE),IF(AND(G750=1,H750=1,NOT(ISTEXT(J750))),4,IF(AND(G750=1,H750=1,ISTEXT(J750)),3,IF(AND(OR(G750=1,H750=1),ISTEXT(J750)),2,1))),"OoS")</f>
        <v>1</v>
      </c>
      <c r="F750" s="57"/>
      <c r="G750" s="59"/>
      <c r="H750" s="59"/>
      <c r="I750" s="59"/>
      <c r="J750" s="59"/>
      <c r="K750" s="59"/>
      <c r="L750" s="59"/>
      <c r="M750" s="59"/>
      <c r="N750" s="59"/>
      <c r="O750" s="59"/>
      <c r="P750" s="370"/>
      <c r="Q750" s="59"/>
      <c r="R750" s="376"/>
    </row>
    <row r="751" spans="1:18" x14ac:dyDescent="0.25">
      <c r="A751" s="352"/>
      <c r="B751" s="378"/>
      <c r="C751" s="54" t="str">
        <f>IF(ISTEXT('Organizational Unit Summary'!$B$49),'Organizational Unit Summary'!$B$49,"")</f>
        <v>P-10</v>
      </c>
      <c r="D751" s="51" t="str">
        <f>IF('Organizational Unit Summary'!$B$24="Benchmark or Sustainment",IF(E751="OoS","OoS",IF(E751=1,"DM",IF(E751=2,"PM",IF(E751=3,"LM",IF(E751=4,"FM"))))),IF(E751="OoS","OoS",IF(E751&lt;=2,"H",IF(E751=3,"M",IF(E751=4,"L")))))</f>
        <v>DM</v>
      </c>
      <c r="E751" s="58">
        <f>IF(OR(Processes!$C$66=TRUE,Processes!M$66=TRUE),IF(AND(G751=1,H751=1,NOT(ISTEXT(J751))),4,IF(AND(G751=1,H751=1,ISTEXT(J751)),3,IF(AND(OR(G751=1,H751=1),ISTEXT(J751)),2,1))),"OoS")</f>
        <v>1</v>
      </c>
      <c r="F751" s="57"/>
      <c r="G751" s="59"/>
      <c r="H751" s="59"/>
      <c r="I751" s="59"/>
      <c r="J751" s="59"/>
      <c r="K751" s="59"/>
      <c r="L751" s="59"/>
      <c r="M751" s="59"/>
      <c r="N751" s="59"/>
      <c r="O751" s="59"/>
      <c r="P751" s="370"/>
      <c r="Q751" s="59"/>
      <c r="R751" s="376"/>
    </row>
    <row r="752" spans="1:18" x14ac:dyDescent="0.25">
      <c r="A752" s="352"/>
      <c r="B752" s="378"/>
      <c r="C752" s="54" t="str">
        <f>IF(ISTEXT('Organizational Unit Summary'!$B$50),'Organizational Unit Summary'!$B$50,"")</f>
        <v>P-11</v>
      </c>
      <c r="D752" s="51" t="str">
        <f>IF('Organizational Unit Summary'!$B$24="Benchmark or Sustainment",IF(E752="OoS","OoS",IF(E752=1,"DM",IF(E752=2,"PM",IF(E752=3,"LM",IF(E752=4,"FM"))))),IF(E752="OoS","OoS",IF(E752&lt;=2,"H",IF(E752=3,"M",IF(E752=4,"L")))))</f>
        <v>DM</v>
      </c>
      <c r="E752" s="58">
        <f>IF(OR(Processes!$C$66=TRUE,Processes!N$66=TRUE),IF(AND(G752=1,H752=1,NOT(ISTEXT(J752))),4,IF(AND(G752=1,H752=1,ISTEXT(J752)),3,IF(AND(OR(G752=1,H752=1),ISTEXT(J752)),2,1))),"OoS")</f>
        <v>1</v>
      </c>
      <c r="F752" s="57"/>
      <c r="G752" s="59"/>
      <c r="H752" s="59"/>
      <c r="I752" s="59"/>
      <c r="J752" s="59"/>
      <c r="K752" s="59"/>
      <c r="L752" s="59"/>
      <c r="M752" s="59"/>
      <c r="N752" s="59"/>
      <c r="O752" s="59"/>
      <c r="P752" s="370"/>
      <c r="Q752" s="59"/>
      <c r="R752" s="376"/>
    </row>
    <row r="753" spans="1:18" x14ac:dyDescent="0.25">
      <c r="A753" s="352"/>
      <c r="B753" s="378"/>
      <c r="C753" s="54" t="str">
        <f>IF(ISTEXT('Organizational Unit Summary'!$B$51),'Organizational Unit Summary'!$B$51,"")</f>
        <v>P-12</v>
      </c>
      <c r="D753" s="51" t="str">
        <f>IF('Organizational Unit Summary'!$B$24="Benchmark or Sustainment",IF(E753="OoS","OoS",IF(E753=1,"DM",IF(E753=2,"PM",IF(E753=3,"LM",IF(E753=4,"FM"))))),IF(E753="OoS","OoS",IF(E753&lt;=2,"H",IF(E753=3,"M",IF(E753=4,"L")))))</f>
        <v>DM</v>
      </c>
      <c r="E753" s="58">
        <f>IF(OR(Processes!$C$66=TRUE,Processes!O$66=TRUE),IF(AND(G753=1,H753=1,NOT(ISTEXT(J753))),4,IF(AND(G753=1,H753=1,ISTEXT(J753)),3,IF(AND(OR(G753=1,H753=1),ISTEXT(J753)),2,1))),"OoS")</f>
        <v>1</v>
      </c>
      <c r="F753" s="57"/>
      <c r="G753" s="59"/>
      <c r="H753" s="59"/>
      <c r="I753" s="59"/>
      <c r="J753" s="59"/>
      <c r="K753" s="59"/>
      <c r="L753" s="59"/>
      <c r="M753" s="59"/>
      <c r="N753" s="59"/>
      <c r="O753" s="59"/>
      <c r="P753" s="370"/>
      <c r="Q753" s="59"/>
      <c r="R753" s="376"/>
    </row>
    <row r="754" spans="1:18" x14ac:dyDescent="0.25">
      <c r="A754" s="352"/>
      <c r="B754" s="378"/>
      <c r="C754" s="54" t="str">
        <f>IF(ISTEXT('Organizational Unit Summary'!$B$52),'Organizational Unit Summary'!$B$52,"")</f>
        <v>P-13</v>
      </c>
      <c r="D754" s="51" t="str">
        <f>IF('Organizational Unit Summary'!$B$24="Benchmark or Sustainment",IF(E754="OoS","OoS",IF(E754=1,"DM",IF(E754=2,"PM",IF(E754=3,"LM",IF(E754=4,"FM"))))),IF(E754="OoS","OoS",IF(E754&lt;=2,"H",IF(E754=3,"M",IF(E754=4,"L")))))</f>
        <v>DM</v>
      </c>
      <c r="E754" s="58">
        <f>IF(OR(Processes!$C$66=TRUE,Processes!P$66=TRUE),IF(AND(G754=1,H754=1,NOT(ISTEXT(J754))),4,IF(AND(G754=1,H754=1,ISTEXT(J754)),3,IF(AND(OR(G754=1,H754=1),ISTEXT(J754)),2,1))),"OoS")</f>
        <v>1</v>
      </c>
      <c r="F754" s="57"/>
      <c r="G754" s="59"/>
      <c r="H754" s="59"/>
      <c r="I754" s="59"/>
      <c r="J754" s="59"/>
      <c r="K754" s="59"/>
      <c r="L754" s="59"/>
      <c r="M754" s="59"/>
      <c r="N754" s="59"/>
      <c r="O754" s="59"/>
      <c r="P754" s="370"/>
      <c r="Q754" s="59"/>
      <c r="R754" s="376"/>
    </row>
    <row r="755" spans="1:18" x14ac:dyDescent="0.25">
      <c r="A755" s="352"/>
      <c r="B755" s="378"/>
      <c r="C755" s="54" t="str">
        <f>IF(ISTEXT('Organizational Unit Summary'!$B$53),'Organizational Unit Summary'!$B$53,"")</f>
        <v>P-14</v>
      </c>
      <c r="D755" s="51" t="str">
        <f>IF('Organizational Unit Summary'!$B$24="Benchmark or Sustainment",IF(E755="OoS","OoS",IF(E755=1,"DM",IF(E755=2,"PM",IF(E755=3,"LM",IF(E755=4,"FM"))))),IF(E755="OoS","OoS",IF(E755&lt;=2,"H",IF(E755=3,"M",IF(E755=4,"L")))))</f>
        <v>DM</v>
      </c>
      <c r="E755" s="58">
        <f>IF(OR(Processes!$C$66=TRUE,Processes!Q$66=TRUE),IF(AND(G755=1,H755=1,NOT(ISTEXT(J755))),4,IF(AND(G755=1,H755=1,ISTEXT(J755)),3,IF(AND(OR(G755=1,H755=1),ISTEXT(J755)),2,1))),"OoS")</f>
        <v>1</v>
      </c>
      <c r="F755" s="57"/>
      <c r="G755" s="59"/>
      <c r="H755" s="59"/>
      <c r="I755" s="59"/>
      <c r="J755" s="59"/>
      <c r="K755" s="59"/>
      <c r="L755" s="59"/>
      <c r="M755" s="59"/>
      <c r="N755" s="59"/>
      <c r="O755" s="59"/>
      <c r="P755" s="370"/>
      <c r="Q755" s="59"/>
      <c r="R755" s="376"/>
    </row>
    <row r="756" spans="1:18" x14ac:dyDescent="0.25">
      <c r="A756" s="352"/>
      <c r="B756" s="378"/>
      <c r="C756" s="54" t="str">
        <f>IF(ISTEXT('Organizational Unit Summary'!$B$54),'Organizational Unit Summary'!$B$54,"")</f>
        <v>P-15</v>
      </c>
      <c r="D756" s="51" t="str">
        <f>IF('Organizational Unit Summary'!$B$24="Benchmark or Sustainment",IF(E756="OoS","OoS",IF(E756=1,"DM",IF(E756=2,"PM",IF(E756=3,"LM",IF(E756=4,"FM"))))),IF(E756="OoS","OoS",IF(E756&lt;=2,"H",IF(E756=3,"M",IF(E756=4,"L")))))</f>
        <v>DM</v>
      </c>
      <c r="E756" s="58">
        <f>IF(OR(Processes!$C$66=TRUE,Processes!R$66=TRUE),IF(AND(G756=1,H756=1,NOT(ISTEXT(J756))),4,IF(AND(G756=1,H756=1,ISTEXT(J756)),3,IF(AND(OR(G756=1,H756=1),ISTEXT(J756)),2,1))),"OoS")</f>
        <v>1</v>
      </c>
      <c r="F756" s="57"/>
      <c r="G756" s="59"/>
      <c r="H756" s="59"/>
      <c r="I756" s="59"/>
      <c r="J756" s="59"/>
      <c r="K756" s="59"/>
      <c r="L756" s="59"/>
      <c r="M756" s="59"/>
      <c r="N756" s="59"/>
      <c r="O756" s="59"/>
      <c r="P756" s="370"/>
      <c r="Q756" s="59"/>
      <c r="R756" s="376"/>
    </row>
    <row r="757" spans="1:18" x14ac:dyDescent="0.25">
      <c r="A757" s="352"/>
      <c r="B757" s="378"/>
      <c r="C757" s="54" t="str">
        <f>IF(ISTEXT('Organizational Unit Summary'!$B$55),'Organizational Unit Summary'!$B$55,"")</f>
        <v>P-16</v>
      </c>
      <c r="D757" s="51" t="str">
        <f>IF('Organizational Unit Summary'!$B$24="Benchmark or Sustainment",IF(E757="OoS","OoS",IF(E757=1,"DM",IF(E757=2,"PM",IF(E757=3,"LM",IF(E757=4,"FM"))))),IF(E757="OoS","OoS",IF(E757&lt;=2,"H",IF(E757=3,"M",IF(E757=4,"L")))))</f>
        <v>DM</v>
      </c>
      <c r="E757" s="58">
        <f>IF(OR(Processes!$C$66=TRUE,Processes!S$66=TRUE),IF(AND(G757=1,H757=1,NOT(ISTEXT(J757))),4,IF(AND(G757=1,H757=1,ISTEXT(J757)),3,IF(AND(OR(G757=1,H757=1),ISTEXT(J757)),2,1))),"OoS")</f>
        <v>1</v>
      </c>
      <c r="F757" s="57"/>
      <c r="G757" s="59"/>
      <c r="H757" s="59"/>
      <c r="I757" s="59"/>
      <c r="J757" s="59"/>
      <c r="K757" s="59"/>
      <c r="L757" s="59"/>
      <c r="M757" s="59"/>
      <c r="N757" s="59"/>
      <c r="O757" s="59"/>
      <c r="P757" s="370"/>
      <c r="Q757" s="59"/>
      <c r="R757" s="376"/>
    </row>
    <row r="758" spans="1:18" x14ac:dyDescent="0.25">
      <c r="A758" s="352"/>
      <c r="B758" s="378"/>
      <c r="C758" s="54" t="str">
        <f>IF(ISTEXT('Organizational Unit Summary'!$B$56),'Organizational Unit Summary'!$B$56,"")</f>
        <v>P-17</v>
      </c>
      <c r="D758" s="51" t="str">
        <f>IF('Organizational Unit Summary'!$B$24="Benchmark or Sustainment",IF(E758="OoS","OoS",IF(E758=1,"DM",IF(E758=2,"PM",IF(E758=3,"LM",IF(E758=4,"FM"))))),IF(E758="OoS","OoS",IF(E758&lt;=2,"H",IF(E758=3,"M",IF(E758=4,"L")))))</f>
        <v>DM</v>
      </c>
      <c r="E758" s="58">
        <f>IF(OR(Processes!$C$66=TRUE,Processes!T$66=TRUE),IF(AND(G758=1,H758=1,NOT(ISTEXT(J758))),4,IF(AND(G758=1,H758=1,ISTEXT(J758)),3,IF(AND(OR(G758=1,H758=1),ISTEXT(J758)),2,1))),"OoS")</f>
        <v>1</v>
      </c>
      <c r="F758" s="57"/>
      <c r="G758" s="59"/>
      <c r="H758" s="59"/>
      <c r="I758" s="59"/>
      <c r="J758" s="59"/>
      <c r="K758" s="59"/>
      <c r="L758" s="59"/>
      <c r="M758" s="59"/>
      <c r="N758" s="59"/>
      <c r="O758" s="59"/>
      <c r="P758" s="370"/>
      <c r="Q758" s="59"/>
      <c r="R758" s="376"/>
    </row>
    <row r="759" spans="1:18" x14ac:dyDescent="0.25">
      <c r="A759" s="352"/>
      <c r="B759" s="378"/>
      <c r="C759" s="54" t="str">
        <f>IF(ISTEXT('Organizational Unit Summary'!$B$57),'Organizational Unit Summary'!$B$57,"")</f>
        <v>P-18</v>
      </c>
      <c r="D759" s="51" t="str">
        <f>IF('Organizational Unit Summary'!$B$24="Benchmark or Sustainment",IF(E759="OoS","OoS",IF(E759=1,"DM",IF(E759=2,"PM",IF(E759=3,"LM",IF(E759=4,"FM"))))),IF(E759="OoS","OoS",IF(E759&lt;=2,"H",IF(E759=3,"M",IF(E759=4,"L")))))</f>
        <v>DM</v>
      </c>
      <c r="E759" s="58">
        <f>IF(OR(Processes!$C$66=TRUE,Processes!U$66=TRUE),IF(AND(G759=1,H759=1,NOT(ISTEXT(J759))),4,IF(AND(G759=1,H759=1,ISTEXT(J759)),3,IF(AND(OR(G759=1,H759=1),ISTEXT(J759)),2,1))),"OoS")</f>
        <v>1</v>
      </c>
      <c r="F759" s="57"/>
      <c r="G759" s="59"/>
      <c r="H759" s="59"/>
      <c r="I759" s="59"/>
      <c r="J759" s="59"/>
      <c r="K759" s="59"/>
      <c r="L759" s="59"/>
      <c r="M759" s="59"/>
      <c r="N759" s="59"/>
      <c r="O759" s="59"/>
      <c r="P759" s="370"/>
      <c r="Q759" s="59"/>
      <c r="R759" s="376"/>
    </row>
    <row r="760" spans="1:18" x14ac:dyDescent="0.25">
      <c r="A760" s="352"/>
      <c r="B760" s="378"/>
      <c r="C760" s="54" t="str">
        <f>IF(ISTEXT('Organizational Unit Summary'!$B$58),'Organizational Unit Summary'!$B$58,"")</f>
        <v>P-19</v>
      </c>
      <c r="D760" s="51" t="str">
        <f>IF('Organizational Unit Summary'!$B$24="Benchmark or Sustainment",IF(E760="OoS","OoS",IF(E760=1,"DM",IF(E760=2,"PM",IF(E760=3,"LM",IF(E760=4,"FM"))))),IF(E760="OoS","OoS",IF(E760&lt;=2,"H",IF(E760=3,"M",IF(E760=4,"L")))))</f>
        <v>DM</v>
      </c>
      <c r="E760" s="58">
        <f>IF(OR(Processes!$C$66=TRUE,Processes!V$66=TRUE),IF(AND(G760=1,H760=1,NOT(ISTEXT(J760))),4,IF(AND(G760=1,H760=1,ISTEXT(J760)),3,IF(AND(OR(G760=1,H760=1),ISTEXT(J760)),2,1))),"OoS")</f>
        <v>1</v>
      </c>
      <c r="F760" s="57"/>
      <c r="G760" s="59"/>
      <c r="H760" s="59"/>
      <c r="I760" s="59"/>
      <c r="J760" s="59"/>
      <c r="K760" s="59"/>
      <c r="L760" s="59"/>
      <c r="M760" s="59"/>
      <c r="N760" s="59"/>
      <c r="O760" s="59"/>
      <c r="P760" s="370"/>
      <c r="Q760" s="59"/>
      <c r="R760" s="376"/>
    </row>
    <row r="761" spans="1:18" ht="13.5" thickBot="1" x14ac:dyDescent="0.3">
      <c r="A761" s="352"/>
      <c r="B761" s="378"/>
      <c r="C761" s="54" t="str">
        <f>IF(ISTEXT('Organizational Unit Summary'!$B$59),'Organizational Unit Summary'!$B$59,"")</f>
        <v>P-20</v>
      </c>
      <c r="D761" s="51" t="str">
        <f>IF('Organizational Unit Summary'!$B$24="Benchmark or Sustainment",IF(E761="OoS","OoS",IF(E761=1,"DM",IF(E761=2,"PM",IF(E761=3,"LM",IF(E761=4,"FM"))))),IF(E761="OoS","OoS",IF(E761&lt;=2,"H",IF(E761=3,"M",IF(E761=4,"L")))))</f>
        <v>DM</v>
      </c>
      <c r="E761" s="58">
        <f>IF(OR(Processes!$C$66=TRUE,Processes!W$66=TRUE),IF(AND(G761=1,H761=1,NOT(ISTEXT(J761))),4,IF(AND(G761=1,H761=1,ISTEXT(J761)),3,IF(AND(OR(G761=1,H761=1),ISTEXT(J761)),2,1))),"OoS")</f>
        <v>1</v>
      </c>
      <c r="F761" s="57"/>
      <c r="G761" s="59"/>
      <c r="H761" s="59"/>
      <c r="I761" s="59"/>
      <c r="J761" s="59"/>
      <c r="K761" s="59"/>
      <c r="L761" s="59"/>
      <c r="M761" s="59"/>
      <c r="N761" s="59"/>
      <c r="O761" s="59"/>
      <c r="P761" s="371"/>
      <c r="Q761" s="59"/>
      <c r="R761" s="376"/>
    </row>
    <row r="762" spans="1:18" x14ac:dyDescent="0.25">
      <c r="A762" s="352"/>
      <c r="B762" s="378" t="str">
        <f>IF(ISTEXT(Processes!$B$16),Processes!$B$16,"")</f>
        <v>Process 14</v>
      </c>
      <c r="C762" s="54" t="str">
        <f>IF(ISTEXT('Organizational Unit Summary'!$B$40),'Organizational Unit Summary'!$B$40,"")</f>
        <v>P-1</v>
      </c>
      <c r="D762" s="51" t="str">
        <f>IF('Organizational Unit Summary'!$B$24="Benchmark or Sustainment",IF(E762="OoS","OoS",IF(E762=1,"DM",IF(E762=2,"PM",IF(E762=3,"LM",IF(E762=4,"FM"))))),IF(E762="OoS","OoS",IF(E762&lt;=2,"H",IF(E762=3,"M",IF(E762=4,"L")))))</f>
        <v>DM</v>
      </c>
      <c r="E762" s="58">
        <f>IF(OR(Processes!$C$67=TRUE,Processes!D$67=TRUE),IF(AND(G762=1,H762=1,NOT(ISTEXT(J762))),4,IF(AND(G762=1,H762=1,ISTEXT(J762)),3,IF(AND(OR(G762=1,H762=1),ISTEXT(J762)),2,1))),"OoS")</f>
        <v>1</v>
      </c>
      <c r="F762" s="57"/>
      <c r="G762" s="59"/>
      <c r="H762" s="59"/>
      <c r="I762" s="59"/>
      <c r="J762" s="59"/>
      <c r="K762" s="59"/>
      <c r="L762" s="59"/>
      <c r="M762" s="59"/>
      <c r="N762" s="59"/>
      <c r="O762" s="59"/>
      <c r="P762" s="369"/>
      <c r="Q762" s="59"/>
      <c r="R762" s="376"/>
    </row>
    <row r="763" spans="1:18" x14ac:dyDescent="0.25">
      <c r="A763" s="352"/>
      <c r="B763" s="378"/>
      <c r="C763" s="54" t="str">
        <f>IF(ISTEXT('Organizational Unit Summary'!$B$41),'Organizational Unit Summary'!$B$41,"")</f>
        <v>P-2</v>
      </c>
      <c r="D763" s="51" t="str">
        <f>IF('Organizational Unit Summary'!$B$24="Benchmark or Sustainment",IF(E763="OoS","OoS",IF(E763=1,"DM",IF(E763=2,"PM",IF(E763=3,"LM",IF(E763=4,"FM"))))),IF(E763="OoS","OoS",IF(E763&lt;=2,"H",IF(E763=3,"M",IF(E763=4,"L")))))</f>
        <v>DM</v>
      </c>
      <c r="E763" s="58">
        <f>IF(OR(Processes!$C$67=TRUE,Processes!E$67=TRUE),IF(AND(G763=1,H763=1,NOT(ISTEXT(J763))),4,IF(AND(G763=1,H763=1,ISTEXT(J763)),3,IF(AND(OR(G763=1,H763=1),ISTEXT(J763)),2,1))),"OoS")</f>
        <v>1</v>
      </c>
      <c r="F763" s="57"/>
      <c r="G763" s="59"/>
      <c r="H763" s="59"/>
      <c r="I763" s="59"/>
      <c r="J763" s="59"/>
      <c r="K763" s="59"/>
      <c r="L763" s="59"/>
      <c r="M763" s="59"/>
      <c r="N763" s="59"/>
      <c r="O763" s="59"/>
      <c r="P763" s="370"/>
      <c r="Q763" s="59"/>
      <c r="R763" s="376"/>
    </row>
    <row r="764" spans="1:18" x14ac:dyDescent="0.25">
      <c r="A764" s="352"/>
      <c r="B764" s="378"/>
      <c r="C764" s="54" t="str">
        <f>IF(ISTEXT('Organizational Unit Summary'!$B$42),'Organizational Unit Summary'!$B$42,"")</f>
        <v>P-3</v>
      </c>
      <c r="D764" s="51" t="str">
        <f>IF('Organizational Unit Summary'!$B$24="Benchmark or Sustainment",IF(E764="OoS","OoS",IF(E764=1,"DM",IF(E764=2,"PM",IF(E764=3,"LM",IF(E764=4,"FM"))))),IF(E764="OoS","OoS",IF(E764&lt;=2,"H",IF(E764=3,"M",IF(E764=4,"L")))))</f>
        <v>DM</v>
      </c>
      <c r="E764" s="58">
        <f>IF(OR(Processes!$C$67=TRUE,Processes!F$67=TRUE),IF(AND(G764=1,H764=1,NOT(ISTEXT(J764))),4,IF(AND(G764=1,H764=1,ISTEXT(J764)),3,IF(AND(OR(G764=1,H764=1),ISTEXT(J764)),2,1))),"OoS")</f>
        <v>1</v>
      </c>
      <c r="F764" s="57"/>
      <c r="G764" s="59"/>
      <c r="H764" s="59"/>
      <c r="I764" s="59"/>
      <c r="J764" s="59"/>
      <c r="K764" s="59"/>
      <c r="L764" s="59"/>
      <c r="M764" s="59"/>
      <c r="N764" s="59"/>
      <c r="O764" s="59"/>
      <c r="P764" s="370"/>
      <c r="Q764" s="59"/>
      <c r="R764" s="376"/>
    </row>
    <row r="765" spans="1:18" x14ac:dyDescent="0.25">
      <c r="A765" s="352"/>
      <c r="B765" s="378"/>
      <c r="C765" s="54" t="str">
        <f>IF(ISTEXT('Organizational Unit Summary'!$B$43),'Organizational Unit Summary'!$B$43,"")</f>
        <v>P-4</v>
      </c>
      <c r="D765" s="51" t="str">
        <f>IF('Organizational Unit Summary'!$B$24="Benchmark or Sustainment",IF(E765="OoS","OoS",IF(E765=1,"DM",IF(E765=2,"PM",IF(E765=3,"LM",IF(E765=4,"FM"))))),IF(E765="OoS","OoS",IF(E765&lt;=2,"H",IF(E765=3,"M",IF(E765=4,"L")))))</f>
        <v>DM</v>
      </c>
      <c r="E765" s="58">
        <f>IF(OR(Processes!$C$67=TRUE,Processes!G$67=TRUE),IF(AND(G765=1,H765=1,NOT(ISTEXT(J765))),4,IF(AND(G765=1,H765=1,ISTEXT(J765)),3,IF(AND(OR(G765=1,H765=1),ISTEXT(J765)),2,1))),"OoS")</f>
        <v>1</v>
      </c>
      <c r="F765" s="57"/>
      <c r="G765" s="59"/>
      <c r="H765" s="59"/>
      <c r="I765" s="59"/>
      <c r="J765" s="59"/>
      <c r="K765" s="59"/>
      <c r="L765" s="59"/>
      <c r="M765" s="59"/>
      <c r="N765" s="59"/>
      <c r="O765" s="59"/>
      <c r="P765" s="370"/>
      <c r="Q765" s="59"/>
      <c r="R765" s="376"/>
    </row>
    <row r="766" spans="1:18" x14ac:dyDescent="0.25">
      <c r="A766" s="352"/>
      <c r="B766" s="378"/>
      <c r="C766" s="54" t="str">
        <f>IF(ISTEXT('Organizational Unit Summary'!$B$44),'Organizational Unit Summary'!$B$44,"")</f>
        <v>P-5</v>
      </c>
      <c r="D766" s="51" t="str">
        <f>IF('Organizational Unit Summary'!$B$24="Benchmark or Sustainment",IF(E766="OoS","OoS",IF(E766=1,"DM",IF(E766=2,"PM",IF(E766=3,"LM",IF(E766=4,"FM"))))),IF(E766="OoS","OoS",IF(E766&lt;=2,"H",IF(E766=3,"M",IF(E766=4,"L")))))</f>
        <v>DM</v>
      </c>
      <c r="E766" s="58">
        <f>IF(OR(Processes!$C$67=TRUE,Processes!H$67=TRUE),IF(AND(G766=1,H766=1,NOT(ISTEXT(J766))),4,IF(AND(G766=1,H766=1,ISTEXT(J766)),3,IF(AND(OR(G766=1,H766=1),ISTEXT(J766)),2,1))),"OoS")</f>
        <v>1</v>
      </c>
      <c r="F766" s="57"/>
      <c r="G766" s="59"/>
      <c r="H766" s="59"/>
      <c r="I766" s="59"/>
      <c r="J766" s="59"/>
      <c r="K766" s="59"/>
      <c r="L766" s="59"/>
      <c r="M766" s="59"/>
      <c r="N766" s="59"/>
      <c r="O766" s="59"/>
      <c r="P766" s="370"/>
      <c r="Q766" s="59"/>
      <c r="R766" s="376"/>
    </row>
    <row r="767" spans="1:18" x14ac:dyDescent="0.25">
      <c r="A767" s="352"/>
      <c r="B767" s="378"/>
      <c r="C767" s="54" t="str">
        <f>IF(ISTEXT('Organizational Unit Summary'!$B$45),'Organizational Unit Summary'!$B$45,"")</f>
        <v>P-6</v>
      </c>
      <c r="D767" s="51" t="str">
        <f>IF('Organizational Unit Summary'!$B$24="Benchmark or Sustainment",IF(E767="OoS","OoS",IF(E767=1,"DM",IF(E767=2,"PM",IF(E767=3,"LM",IF(E767=4,"FM"))))),IF(E767="OoS","OoS",IF(E767&lt;=2,"H",IF(E767=3,"M",IF(E767=4,"L")))))</f>
        <v>DM</v>
      </c>
      <c r="E767" s="58">
        <f>IF(OR(Processes!$C$67=TRUE,Processes!I$67=TRUE),IF(AND(G767=1,H767=1,NOT(ISTEXT(J767))),4,IF(AND(G767=1,H767=1,ISTEXT(J767)),3,IF(AND(OR(G767=1,H767=1),ISTEXT(J767)),2,1))),"OoS")</f>
        <v>1</v>
      </c>
      <c r="F767" s="57"/>
      <c r="G767" s="59"/>
      <c r="H767" s="59"/>
      <c r="I767" s="59"/>
      <c r="J767" s="59"/>
      <c r="K767" s="59"/>
      <c r="L767" s="59"/>
      <c r="M767" s="59"/>
      <c r="N767" s="59"/>
      <c r="O767" s="59"/>
      <c r="P767" s="370"/>
      <c r="Q767" s="59"/>
      <c r="R767" s="376"/>
    </row>
    <row r="768" spans="1:18" x14ac:dyDescent="0.25">
      <c r="A768" s="352"/>
      <c r="B768" s="378"/>
      <c r="C768" s="54" t="str">
        <f>IF(ISTEXT('Organizational Unit Summary'!$B$46),'Organizational Unit Summary'!$B$46,"")</f>
        <v>P-7</v>
      </c>
      <c r="D768" s="51" t="str">
        <f>IF('Organizational Unit Summary'!$B$24="Benchmark or Sustainment",IF(E768="OoS","OoS",IF(E768=1,"DM",IF(E768=2,"PM",IF(E768=3,"LM",IF(E768=4,"FM"))))),IF(E768="OoS","OoS",IF(E768&lt;=2,"H",IF(E768=3,"M",IF(E768=4,"L")))))</f>
        <v>DM</v>
      </c>
      <c r="E768" s="58">
        <f>IF(OR(Processes!$C$67=TRUE,Processes!J$67=TRUE),IF(AND(G768=1,H768=1,NOT(ISTEXT(J768))),4,IF(AND(G768=1,H768=1,ISTEXT(J768)),3,IF(AND(OR(G768=1,H768=1),ISTEXT(J768)),2,1))),"OoS")</f>
        <v>1</v>
      </c>
      <c r="F768" s="57"/>
      <c r="G768" s="59"/>
      <c r="H768" s="59"/>
      <c r="I768" s="59"/>
      <c r="J768" s="59"/>
      <c r="K768" s="59"/>
      <c r="L768" s="59"/>
      <c r="M768" s="59"/>
      <c r="N768" s="59"/>
      <c r="O768" s="59"/>
      <c r="P768" s="370"/>
      <c r="Q768" s="59"/>
      <c r="R768" s="376"/>
    </row>
    <row r="769" spans="1:18" x14ac:dyDescent="0.25">
      <c r="A769" s="352"/>
      <c r="B769" s="378"/>
      <c r="C769" s="54" t="str">
        <f>IF(ISTEXT('Organizational Unit Summary'!$B$47),'Organizational Unit Summary'!$B$47,"")</f>
        <v>P-8</v>
      </c>
      <c r="D769" s="51" t="str">
        <f>IF('Organizational Unit Summary'!$B$24="Benchmark or Sustainment",IF(E769="OoS","OoS",IF(E769=1,"DM",IF(E769=2,"PM",IF(E769=3,"LM",IF(E769=4,"FM"))))),IF(E769="OoS","OoS",IF(E769&lt;=2,"H",IF(E769=3,"M",IF(E769=4,"L")))))</f>
        <v>DM</v>
      </c>
      <c r="E769" s="58">
        <f>IF(OR(Processes!$C$67=TRUE,Processes!K$67=TRUE),IF(AND(G769=1,H769=1,NOT(ISTEXT(J769))),4,IF(AND(G769=1,H769=1,ISTEXT(J769)),3,IF(AND(OR(G769=1,H769=1),ISTEXT(J769)),2,1))),"OoS")</f>
        <v>1</v>
      </c>
      <c r="F769" s="57"/>
      <c r="G769" s="59"/>
      <c r="H769" s="59"/>
      <c r="I769" s="59"/>
      <c r="J769" s="59"/>
      <c r="K769" s="59"/>
      <c r="L769" s="59"/>
      <c r="M769" s="59"/>
      <c r="N769" s="59"/>
      <c r="O769" s="59"/>
      <c r="P769" s="370"/>
      <c r="Q769" s="59"/>
      <c r="R769" s="376"/>
    </row>
    <row r="770" spans="1:18" x14ac:dyDescent="0.25">
      <c r="A770" s="352"/>
      <c r="B770" s="378"/>
      <c r="C770" s="54" t="str">
        <f>IF(ISTEXT('Organizational Unit Summary'!$B$48),'Organizational Unit Summary'!$B$48,"")</f>
        <v>P-9</v>
      </c>
      <c r="D770" s="51" t="str">
        <f>IF('Organizational Unit Summary'!$B$24="Benchmark or Sustainment",IF(E770="OoS","OoS",IF(E770=1,"DM",IF(E770=2,"PM",IF(E770=3,"LM",IF(E770=4,"FM"))))),IF(E770="OoS","OoS",IF(E770&lt;=2,"H",IF(E770=3,"M",IF(E770=4,"L")))))</f>
        <v>DM</v>
      </c>
      <c r="E770" s="58">
        <f>IF(OR(Processes!$C$67=TRUE,Processes!L$67=TRUE),IF(AND(G770=1,H770=1,NOT(ISTEXT(J770))),4,IF(AND(G770=1,H770=1,ISTEXT(J770)),3,IF(AND(OR(G770=1,H770=1),ISTEXT(J770)),2,1))),"OoS")</f>
        <v>1</v>
      </c>
      <c r="F770" s="57"/>
      <c r="G770" s="59"/>
      <c r="H770" s="59"/>
      <c r="I770" s="59"/>
      <c r="J770" s="59"/>
      <c r="K770" s="59"/>
      <c r="L770" s="59"/>
      <c r="M770" s="59"/>
      <c r="N770" s="59"/>
      <c r="O770" s="59"/>
      <c r="P770" s="370"/>
      <c r="Q770" s="59"/>
      <c r="R770" s="376"/>
    </row>
    <row r="771" spans="1:18" x14ac:dyDescent="0.25">
      <c r="A771" s="352"/>
      <c r="B771" s="378"/>
      <c r="C771" s="54" t="str">
        <f>IF(ISTEXT('Organizational Unit Summary'!$B$49),'Organizational Unit Summary'!$B$49,"")</f>
        <v>P-10</v>
      </c>
      <c r="D771" s="51" t="str">
        <f>IF('Organizational Unit Summary'!$B$24="Benchmark or Sustainment",IF(E771="OoS","OoS",IF(E771=1,"DM",IF(E771=2,"PM",IF(E771=3,"LM",IF(E771=4,"FM"))))),IF(E771="OoS","OoS",IF(E771&lt;=2,"H",IF(E771=3,"M",IF(E771=4,"L")))))</f>
        <v>DM</v>
      </c>
      <c r="E771" s="58">
        <f>IF(OR(Processes!$C$67=TRUE,Processes!M$67=TRUE),IF(AND(G771=1,H771=1,NOT(ISTEXT(J771))),4,IF(AND(G771=1,H771=1,ISTEXT(J771)),3,IF(AND(OR(G771=1,H771=1),ISTEXT(J771)),2,1))),"OoS")</f>
        <v>1</v>
      </c>
      <c r="F771" s="57"/>
      <c r="G771" s="59"/>
      <c r="H771" s="59"/>
      <c r="I771" s="59"/>
      <c r="J771" s="59"/>
      <c r="K771" s="59"/>
      <c r="L771" s="59"/>
      <c r="M771" s="59"/>
      <c r="N771" s="59"/>
      <c r="O771" s="59"/>
      <c r="P771" s="370"/>
      <c r="Q771" s="59"/>
      <c r="R771" s="376"/>
    </row>
    <row r="772" spans="1:18" x14ac:dyDescent="0.25">
      <c r="A772" s="352"/>
      <c r="B772" s="378"/>
      <c r="C772" s="54" t="str">
        <f>IF(ISTEXT('Organizational Unit Summary'!$B$50),'Organizational Unit Summary'!$B$50,"")</f>
        <v>P-11</v>
      </c>
      <c r="D772" s="51" t="str">
        <f>IF('Organizational Unit Summary'!$B$24="Benchmark or Sustainment",IF(E772="OoS","OoS",IF(E772=1,"DM",IF(E772=2,"PM",IF(E772=3,"LM",IF(E772=4,"FM"))))),IF(E772="OoS","OoS",IF(E772&lt;=2,"H",IF(E772=3,"M",IF(E772=4,"L")))))</f>
        <v>DM</v>
      </c>
      <c r="E772" s="58">
        <f>IF(OR(Processes!$C$67=TRUE,Processes!N$67=TRUE),IF(AND(G772=1,H772=1,NOT(ISTEXT(J772))),4,IF(AND(G772=1,H772=1,ISTEXT(J772)),3,IF(AND(OR(G772=1,H772=1),ISTEXT(J772)),2,1))),"OoS")</f>
        <v>1</v>
      </c>
      <c r="F772" s="57"/>
      <c r="G772" s="59"/>
      <c r="H772" s="59"/>
      <c r="I772" s="59"/>
      <c r="J772" s="59"/>
      <c r="K772" s="59"/>
      <c r="L772" s="59"/>
      <c r="M772" s="59"/>
      <c r="N772" s="59"/>
      <c r="O772" s="59"/>
      <c r="P772" s="370"/>
      <c r="Q772" s="59"/>
      <c r="R772" s="376"/>
    </row>
    <row r="773" spans="1:18" x14ac:dyDescent="0.25">
      <c r="A773" s="352"/>
      <c r="B773" s="378"/>
      <c r="C773" s="54" t="str">
        <f>IF(ISTEXT('Organizational Unit Summary'!$B$51),'Organizational Unit Summary'!$B$51,"")</f>
        <v>P-12</v>
      </c>
      <c r="D773" s="51" t="str">
        <f>IF('Organizational Unit Summary'!$B$24="Benchmark or Sustainment",IF(E773="OoS","OoS",IF(E773=1,"DM",IF(E773=2,"PM",IF(E773=3,"LM",IF(E773=4,"FM"))))),IF(E773="OoS","OoS",IF(E773&lt;=2,"H",IF(E773=3,"M",IF(E773=4,"L")))))</f>
        <v>DM</v>
      </c>
      <c r="E773" s="58">
        <f>IF(OR(Processes!$C$67=TRUE,Processes!O$67=TRUE),IF(AND(G773=1,H773=1,NOT(ISTEXT(J773))),4,IF(AND(G773=1,H773=1,ISTEXT(J773)),3,IF(AND(OR(G773=1,H773=1),ISTEXT(J773)),2,1))),"OoS")</f>
        <v>1</v>
      </c>
      <c r="F773" s="57"/>
      <c r="G773" s="59"/>
      <c r="H773" s="59"/>
      <c r="I773" s="59"/>
      <c r="J773" s="59"/>
      <c r="K773" s="59"/>
      <c r="L773" s="59"/>
      <c r="M773" s="59"/>
      <c r="N773" s="59"/>
      <c r="O773" s="59"/>
      <c r="P773" s="370"/>
      <c r="Q773" s="59"/>
      <c r="R773" s="376"/>
    </row>
    <row r="774" spans="1:18" x14ac:dyDescent="0.25">
      <c r="A774" s="352"/>
      <c r="B774" s="378"/>
      <c r="C774" s="54" t="str">
        <f>IF(ISTEXT('Organizational Unit Summary'!$B$52),'Organizational Unit Summary'!$B$52,"")</f>
        <v>P-13</v>
      </c>
      <c r="D774" s="51" t="str">
        <f>IF('Organizational Unit Summary'!$B$24="Benchmark or Sustainment",IF(E774="OoS","OoS",IF(E774=1,"DM",IF(E774=2,"PM",IF(E774=3,"LM",IF(E774=4,"FM"))))),IF(E774="OoS","OoS",IF(E774&lt;=2,"H",IF(E774=3,"M",IF(E774=4,"L")))))</f>
        <v>DM</v>
      </c>
      <c r="E774" s="58">
        <f>IF(OR(Processes!$C$67=TRUE,Processes!P$67=TRUE),IF(AND(G774=1,H774=1,NOT(ISTEXT(J774))),4,IF(AND(G774=1,H774=1,ISTEXT(J774)),3,IF(AND(OR(G774=1,H774=1),ISTEXT(J774)),2,1))),"OoS")</f>
        <v>1</v>
      </c>
      <c r="F774" s="57"/>
      <c r="G774" s="59"/>
      <c r="H774" s="59"/>
      <c r="I774" s="59"/>
      <c r="J774" s="59"/>
      <c r="K774" s="59"/>
      <c r="L774" s="59"/>
      <c r="M774" s="59"/>
      <c r="N774" s="59"/>
      <c r="O774" s="59"/>
      <c r="P774" s="370"/>
      <c r="Q774" s="59"/>
      <c r="R774" s="376"/>
    </row>
    <row r="775" spans="1:18" x14ac:dyDescent="0.25">
      <c r="A775" s="352"/>
      <c r="B775" s="378"/>
      <c r="C775" s="54" t="str">
        <f>IF(ISTEXT('Organizational Unit Summary'!$B$53),'Organizational Unit Summary'!$B$53,"")</f>
        <v>P-14</v>
      </c>
      <c r="D775" s="51" t="str">
        <f>IF('Organizational Unit Summary'!$B$24="Benchmark or Sustainment",IF(E775="OoS","OoS",IF(E775=1,"DM",IF(E775=2,"PM",IF(E775=3,"LM",IF(E775=4,"FM"))))),IF(E775="OoS","OoS",IF(E775&lt;=2,"H",IF(E775=3,"M",IF(E775=4,"L")))))</f>
        <v>DM</v>
      </c>
      <c r="E775" s="58">
        <f>IF(OR(Processes!$C$67=TRUE,Processes!Q$67=TRUE),IF(AND(G775=1,H775=1,NOT(ISTEXT(J775))),4,IF(AND(G775=1,H775=1,ISTEXT(J775)),3,IF(AND(OR(G775=1,H775=1),ISTEXT(J775)),2,1))),"OoS")</f>
        <v>1</v>
      </c>
      <c r="F775" s="57"/>
      <c r="G775" s="59"/>
      <c r="H775" s="59"/>
      <c r="I775" s="59"/>
      <c r="J775" s="59"/>
      <c r="K775" s="59"/>
      <c r="L775" s="59"/>
      <c r="M775" s="59"/>
      <c r="N775" s="59"/>
      <c r="O775" s="59"/>
      <c r="P775" s="370"/>
      <c r="Q775" s="59"/>
      <c r="R775" s="376"/>
    </row>
    <row r="776" spans="1:18" x14ac:dyDescent="0.25">
      <c r="A776" s="352"/>
      <c r="B776" s="378"/>
      <c r="C776" s="54" t="str">
        <f>IF(ISTEXT('Organizational Unit Summary'!$B$54),'Organizational Unit Summary'!$B$54,"")</f>
        <v>P-15</v>
      </c>
      <c r="D776" s="51" t="str">
        <f>IF('Organizational Unit Summary'!$B$24="Benchmark or Sustainment",IF(E776="OoS","OoS",IF(E776=1,"DM",IF(E776=2,"PM",IF(E776=3,"LM",IF(E776=4,"FM"))))),IF(E776="OoS","OoS",IF(E776&lt;=2,"H",IF(E776=3,"M",IF(E776=4,"L")))))</f>
        <v>DM</v>
      </c>
      <c r="E776" s="58">
        <f>IF(OR(Processes!$C$67=TRUE,Processes!R$67=TRUE),IF(AND(G776=1,H776=1,NOT(ISTEXT(J776))),4,IF(AND(G776=1,H776=1,ISTEXT(J776)),3,IF(AND(OR(G776=1,H776=1),ISTEXT(J776)),2,1))),"OoS")</f>
        <v>1</v>
      </c>
      <c r="F776" s="57"/>
      <c r="G776" s="59"/>
      <c r="H776" s="59"/>
      <c r="I776" s="59"/>
      <c r="J776" s="59"/>
      <c r="K776" s="59"/>
      <c r="L776" s="59"/>
      <c r="M776" s="59"/>
      <c r="N776" s="59"/>
      <c r="O776" s="59"/>
      <c r="P776" s="370"/>
      <c r="Q776" s="59"/>
      <c r="R776" s="376"/>
    </row>
    <row r="777" spans="1:18" x14ac:dyDescent="0.25">
      <c r="A777" s="352"/>
      <c r="B777" s="378"/>
      <c r="C777" s="54" t="str">
        <f>IF(ISTEXT('Organizational Unit Summary'!$B$55),'Organizational Unit Summary'!$B$55,"")</f>
        <v>P-16</v>
      </c>
      <c r="D777" s="51" t="str">
        <f>IF('Organizational Unit Summary'!$B$24="Benchmark or Sustainment",IF(E777="OoS","OoS",IF(E777=1,"DM",IF(E777=2,"PM",IF(E777=3,"LM",IF(E777=4,"FM"))))),IF(E777="OoS","OoS",IF(E777&lt;=2,"H",IF(E777=3,"M",IF(E777=4,"L")))))</f>
        <v>DM</v>
      </c>
      <c r="E777" s="58">
        <f>IF(OR(Processes!$C$67=TRUE,Processes!S$67=TRUE),IF(AND(G777=1,H777=1,NOT(ISTEXT(J777))),4,IF(AND(G777=1,H777=1,ISTEXT(J777)),3,IF(AND(OR(G777=1,H777=1),ISTEXT(J777)),2,1))),"OoS")</f>
        <v>1</v>
      </c>
      <c r="F777" s="57"/>
      <c r="G777" s="59"/>
      <c r="H777" s="59"/>
      <c r="I777" s="59"/>
      <c r="J777" s="59"/>
      <c r="K777" s="59"/>
      <c r="L777" s="59"/>
      <c r="M777" s="59"/>
      <c r="N777" s="59"/>
      <c r="O777" s="59"/>
      <c r="P777" s="370"/>
      <c r="Q777" s="59"/>
      <c r="R777" s="376"/>
    </row>
    <row r="778" spans="1:18" x14ac:dyDescent="0.25">
      <c r="A778" s="352"/>
      <c r="B778" s="378"/>
      <c r="C778" s="54" t="str">
        <f>IF(ISTEXT('Organizational Unit Summary'!$B$56),'Organizational Unit Summary'!$B$56,"")</f>
        <v>P-17</v>
      </c>
      <c r="D778" s="51" t="str">
        <f>IF('Organizational Unit Summary'!$B$24="Benchmark or Sustainment",IF(E778="OoS","OoS",IF(E778=1,"DM",IF(E778=2,"PM",IF(E778=3,"LM",IF(E778=4,"FM"))))),IF(E778="OoS","OoS",IF(E778&lt;=2,"H",IF(E778=3,"M",IF(E778=4,"L")))))</f>
        <v>DM</v>
      </c>
      <c r="E778" s="58">
        <f>IF(OR(Processes!$C$67=TRUE,Processes!T$67=TRUE),IF(AND(G778=1,H778=1,NOT(ISTEXT(J778))),4,IF(AND(G778=1,H778=1,ISTEXT(J778)),3,IF(AND(OR(G778=1,H778=1),ISTEXT(J778)),2,1))),"OoS")</f>
        <v>1</v>
      </c>
      <c r="F778" s="57"/>
      <c r="G778" s="59"/>
      <c r="H778" s="59"/>
      <c r="I778" s="59"/>
      <c r="J778" s="59"/>
      <c r="K778" s="59"/>
      <c r="L778" s="59"/>
      <c r="M778" s="59"/>
      <c r="N778" s="59"/>
      <c r="O778" s="59"/>
      <c r="P778" s="370"/>
      <c r="Q778" s="59"/>
      <c r="R778" s="376"/>
    </row>
    <row r="779" spans="1:18" x14ac:dyDescent="0.25">
      <c r="A779" s="352"/>
      <c r="B779" s="378"/>
      <c r="C779" s="54" t="str">
        <f>IF(ISTEXT('Organizational Unit Summary'!$B$57),'Organizational Unit Summary'!$B$57,"")</f>
        <v>P-18</v>
      </c>
      <c r="D779" s="51" t="str">
        <f>IF('Organizational Unit Summary'!$B$24="Benchmark or Sustainment",IF(E779="OoS","OoS",IF(E779=1,"DM",IF(E779=2,"PM",IF(E779=3,"LM",IF(E779=4,"FM"))))),IF(E779="OoS","OoS",IF(E779&lt;=2,"H",IF(E779=3,"M",IF(E779=4,"L")))))</f>
        <v>DM</v>
      </c>
      <c r="E779" s="58">
        <f>IF(OR(Processes!$C$67=TRUE,Processes!U$67=TRUE),IF(AND(G779=1,H779=1,NOT(ISTEXT(J779))),4,IF(AND(G779=1,H779=1,ISTEXT(J779)),3,IF(AND(OR(G779=1,H779=1),ISTEXT(J779)),2,1))),"OoS")</f>
        <v>1</v>
      </c>
      <c r="F779" s="57"/>
      <c r="G779" s="59"/>
      <c r="H779" s="59"/>
      <c r="I779" s="59"/>
      <c r="J779" s="59"/>
      <c r="K779" s="59"/>
      <c r="L779" s="59"/>
      <c r="M779" s="59"/>
      <c r="N779" s="59"/>
      <c r="O779" s="59"/>
      <c r="P779" s="370"/>
      <c r="Q779" s="59"/>
      <c r="R779" s="376"/>
    </row>
    <row r="780" spans="1:18" x14ac:dyDescent="0.25">
      <c r="A780" s="352"/>
      <c r="B780" s="378"/>
      <c r="C780" s="54" t="str">
        <f>IF(ISTEXT('Organizational Unit Summary'!$B$58),'Organizational Unit Summary'!$B$58,"")</f>
        <v>P-19</v>
      </c>
      <c r="D780" s="51" t="str">
        <f>IF('Organizational Unit Summary'!$B$24="Benchmark or Sustainment",IF(E780="OoS","OoS",IF(E780=1,"DM",IF(E780=2,"PM",IF(E780=3,"LM",IF(E780=4,"FM"))))),IF(E780="OoS","OoS",IF(E780&lt;=2,"H",IF(E780=3,"M",IF(E780=4,"L")))))</f>
        <v>DM</v>
      </c>
      <c r="E780" s="58">
        <f>IF(OR(Processes!$C$67=TRUE,Processes!V$67=TRUE),IF(AND(G780=1,H780=1,NOT(ISTEXT(J780))),4,IF(AND(G780=1,H780=1,ISTEXT(J780)),3,IF(AND(OR(G780=1,H780=1),ISTEXT(J780)),2,1))),"OoS")</f>
        <v>1</v>
      </c>
      <c r="F780" s="57"/>
      <c r="G780" s="59"/>
      <c r="H780" s="59"/>
      <c r="I780" s="59"/>
      <c r="J780" s="59"/>
      <c r="K780" s="59"/>
      <c r="L780" s="59"/>
      <c r="M780" s="59"/>
      <c r="N780" s="59"/>
      <c r="O780" s="59"/>
      <c r="P780" s="370"/>
      <c r="Q780" s="59"/>
      <c r="R780" s="376"/>
    </row>
    <row r="781" spans="1:18" ht="13.5" thickBot="1" x14ac:dyDescent="0.3">
      <c r="A781" s="352"/>
      <c r="B781" s="378"/>
      <c r="C781" s="54" t="str">
        <f>IF(ISTEXT('Organizational Unit Summary'!$B$59),'Organizational Unit Summary'!$B$59,"")</f>
        <v>P-20</v>
      </c>
      <c r="D781" s="51" t="str">
        <f>IF('Organizational Unit Summary'!$B$24="Benchmark or Sustainment",IF(E781="OoS","OoS",IF(E781=1,"DM",IF(E781=2,"PM",IF(E781=3,"LM",IF(E781=4,"FM"))))),IF(E781="OoS","OoS",IF(E781&lt;=2,"H",IF(E781=3,"M",IF(E781=4,"L")))))</f>
        <v>DM</v>
      </c>
      <c r="E781" s="58">
        <f>IF(OR(Processes!$C$67=TRUE,Processes!W$67=TRUE),IF(AND(G781=1,H781=1,NOT(ISTEXT(J781))),4,IF(AND(G781=1,H781=1,ISTEXT(J781)),3,IF(AND(OR(G781=1,H781=1),ISTEXT(J781)),2,1))),"OoS")</f>
        <v>1</v>
      </c>
      <c r="F781" s="57"/>
      <c r="G781" s="59"/>
      <c r="H781" s="59"/>
      <c r="I781" s="59"/>
      <c r="J781" s="59"/>
      <c r="K781" s="59"/>
      <c r="L781" s="59"/>
      <c r="M781" s="59"/>
      <c r="N781" s="59"/>
      <c r="O781" s="59"/>
      <c r="P781" s="371"/>
      <c r="Q781" s="59"/>
      <c r="R781" s="376"/>
    </row>
    <row r="782" spans="1:18" x14ac:dyDescent="0.25">
      <c r="A782" s="352"/>
      <c r="B782" s="378" t="str">
        <f>IF(ISTEXT(Processes!$B$17),Processes!$B$17,"")</f>
        <v>Process 15</v>
      </c>
      <c r="C782" s="54" t="str">
        <f>IF(ISTEXT('Organizational Unit Summary'!$B$40),'Organizational Unit Summary'!$B$40,"")</f>
        <v>P-1</v>
      </c>
      <c r="D782" s="51" t="str">
        <f>IF('Organizational Unit Summary'!$B$24="Benchmark or Sustainment",IF(E782="OoS","OoS",IF(E782=1,"DM",IF(E782=2,"PM",IF(E782=3,"LM",IF(E782=4,"FM"))))),IF(E782="OoS","OoS",IF(E782&lt;=2,"H",IF(E782=3,"M",IF(E782=4,"L")))))</f>
        <v>DM</v>
      </c>
      <c r="E782" s="58">
        <f>IF(OR(Processes!$C$68=TRUE,Processes!D$68=TRUE),IF(AND(G782=1,H782=1,NOT(ISTEXT(J782))),4,IF(AND(G782=1,H782=1,ISTEXT(J782)),3,IF(AND(OR(G782=1,H782=1),ISTEXT(J782)),2,1))),"OoS")</f>
        <v>1</v>
      </c>
      <c r="F782" s="57"/>
      <c r="G782" s="59"/>
      <c r="H782" s="59"/>
      <c r="I782" s="59"/>
      <c r="J782" s="59"/>
      <c r="K782" s="59"/>
      <c r="L782" s="59"/>
      <c r="M782" s="59"/>
      <c r="N782" s="59"/>
      <c r="O782" s="59"/>
      <c r="P782" s="369"/>
      <c r="Q782" s="59"/>
      <c r="R782" s="376"/>
    </row>
    <row r="783" spans="1:18" x14ac:dyDescent="0.25">
      <c r="A783" s="352"/>
      <c r="B783" s="378"/>
      <c r="C783" s="54" t="str">
        <f>IF(ISTEXT('Organizational Unit Summary'!$B$41),'Organizational Unit Summary'!$B$41,"")</f>
        <v>P-2</v>
      </c>
      <c r="D783" s="51" t="str">
        <f>IF('Organizational Unit Summary'!$B$24="Benchmark or Sustainment",IF(E783="OoS","OoS",IF(E783=1,"DM",IF(E783=2,"PM",IF(E783=3,"LM",IF(E783=4,"FM"))))),IF(E783="OoS","OoS",IF(E783&lt;=2,"H",IF(E783=3,"M",IF(E783=4,"L")))))</f>
        <v>DM</v>
      </c>
      <c r="E783" s="58">
        <f>IF(OR(Processes!$C$68=TRUE,Processes!E$68=TRUE),IF(AND(G783=1,H783=1,NOT(ISTEXT(J783))),4,IF(AND(G783=1,H783=1,ISTEXT(J783)),3,IF(AND(OR(G783=1,H783=1),ISTEXT(J783)),2,1))),"OoS")</f>
        <v>1</v>
      </c>
      <c r="F783" s="57"/>
      <c r="G783" s="59"/>
      <c r="H783" s="59"/>
      <c r="I783" s="59"/>
      <c r="J783" s="59"/>
      <c r="K783" s="59"/>
      <c r="L783" s="59"/>
      <c r="M783" s="59"/>
      <c r="N783" s="59"/>
      <c r="O783" s="59"/>
      <c r="P783" s="370"/>
      <c r="Q783" s="59"/>
      <c r="R783" s="376"/>
    </row>
    <row r="784" spans="1:18" x14ac:dyDescent="0.25">
      <c r="A784" s="352"/>
      <c r="B784" s="378"/>
      <c r="C784" s="54" t="str">
        <f>IF(ISTEXT('Organizational Unit Summary'!$B$42),'Organizational Unit Summary'!$B$42,"")</f>
        <v>P-3</v>
      </c>
      <c r="D784" s="51" t="str">
        <f>IF('Organizational Unit Summary'!$B$24="Benchmark or Sustainment",IF(E784="OoS","OoS",IF(E784=1,"DM",IF(E784=2,"PM",IF(E784=3,"LM",IF(E784=4,"FM"))))),IF(E784="OoS","OoS",IF(E784&lt;=2,"H",IF(E784=3,"M",IF(E784=4,"L")))))</f>
        <v>DM</v>
      </c>
      <c r="E784" s="58">
        <f>IF(OR(Processes!$C$68=TRUE,Processes!F$68=TRUE),IF(AND(G784=1,H784=1,NOT(ISTEXT(J784))),4,IF(AND(G784=1,H784=1,ISTEXT(J784)),3,IF(AND(OR(G784=1,H784=1),ISTEXT(J784)),2,1))),"OoS")</f>
        <v>1</v>
      </c>
      <c r="F784" s="57"/>
      <c r="G784" s="59"/>
      <c r="H784" s="59"/>
      <c r="I784" s="59"/>
      <c r="J784" s="59"/>
      <c r="K784" s="59"/>
      <c r="L784" s="59"/>
      <c r="M784" s="59"/>
      <c r="N784" s="59"/>
      <c r="O784" s="59"/>
      <c r="P784" s="370"/>
      <c r="Q784" s="59"/>
      <c r="R784" s="376"/>
    </row>
    <row r="785" spans="1:18" x14ac:dyDescent="0.25">
      <c r="A785" s="352"/>
      <c r="B785" s="378"/>
      <c r="C785" s="54" t="str">
        <f>IF(ISTEXT('Organizational Unit Summary'!$B$43),'Organizational Unit Summary'!$B$43,"")</f>
        <v>P-4</v>
      </c>
      <c r="D785" s="51" t="str">
        <f>IF('Organizational Unit Summary'!$B$24="Benchmark or Sustainment",IF(E785="OoS","OoS",IF(E785=1,"DM",IF(E785=2,"PM",IF(E785=3,"LM",IF(E785=4,"FM"))))),IF(E785="OoS","OoS",IF(E785&lt;=2,"H",IF(E785=3,"M",IF(E785=4,"L")))))</f>
        <v>DM</v>
      </c>
      <c r="E785" s="58">
        <f>IF(OR(Processes!$C$68=TRUE,Processes!G$68=TRUE),IF(AND(G785=1,H785=1,NOT(ISTEXT(J785))),4,IF(AND(G785=1,H785=1,ISTEXT(J785)),3,IF(AND(OR(G785=1,H785=1),ISTEXT(J785)),2,1))),"OoS")</f>
        <v>1</v>
      </c>
      <c r="F785" s="57"/>
      <c r="G785" s="59"/>
      <c r="H785" s="59"/>
      <c r="I785" s="59"/>
      <c r="J785" s="59"/>
      <c r="K785" s="59"/>
      <c r="L785" s="59"/>
      <c r="M785" s="59"/>
      <c r="N785" s="59"/>
      <c r="O785" s="59"/>
      <c r="P785" s="370"/>
      <c r="Q785" s="59"/>
      <c r="R785" s="376"/>
    </row>
    <row r="786" spans="1:18" x14ac:dyDescent="0.25">
      <c r="A786" s="352"/>
      <c r="B786" s="378"/>
      <c r="C786" s="54" t="str">
        <f>IF(ISTEXT('Organizational Unit Summary'!$B$44),'Organizational Unit Summary'!$B$44,"")</f>
        <v>P-5</v>
      </c>
      <c r="D786" s="51" t="str">
        <f>IF('Organizational Unit Summary'!$B$24="Benchmark or Sustainment",IF(E786="OoS","OoS",IF(E786=1,"DM",IF(E786=2,"PM",IF(E786=3,"LM",IF(E786=4,"FM"))))),IF(E786="OoS","OoS",IF(E786&lt;=2,"H",IF(E786=3,"M",IF(E786=4,"L")))))</f>
        <v>DM</v>
      </c>
      <c r="E786" s="58">
        <f>IF(OR(Processes!$C$68=TRUE,Processes!H$68=TRUE),IF(AND(G786=1,H786=1,NOT(ISTEXT(J786))),4,IF(AND(G786=1,H786=1,ISTEXT(J786)),3,IF(AND(OR(G786=1,H786=1),ISTEXT(J786)),2,1))),"OoS")</f>
        <v>1</v>
      </c>
      <c r="F786" s="57"/>
      <c r="G786" s="59"/>
      <c r="H786" s="59"/>
      <c r="I786" s="59"/>
      <c r="J786" s="59"/>
      <c r="K786" s="59"/>
      <c r="L786" s="59"/>
      <c r="M786" s="59"/>
      <c r="N786" s="59"/>
      <c r="O786" s="59"/>
      <c r="P786" s="370"/>
      <c r="Q786" s="59"/>
      <c r="R786" s="376"/>
    </row>
    <row r="787" spans="1:18" x14ac:dyDescent="0.25">
      <c r="A787" s="352"/>
      <c r="B787" s="378"/>
      <c r="C787" s="54" t="str">
        <f>IF(ISTEXT('Organizational Unit Summary'!$B$45),'Organizational Unit Summary'!$B$45,"")</f>
        <v>P-6</v>
      </c>
      <c r="D787" s="51" t="str">
        <f>IF('Organizational Unit Summary'!$B$24="Benchmark or Sustainment",IF(E787="OoS","OoS",IF(E787=1,"DM",IF(E787=2,"PM",IF(E787=3,"LM",IF(E787=4,"FM"))))),IF(E787="OoS","OoS",IF(E787&lt;=2,"H",IF(E787=3,"M",IF(E787=4,"L")))))</f>
        <v>DM</v>
      </c>
      <c r="E787" s="58">
        <f>IF(OR(Processes!$C$68=TRUE,Processes!I$68=TRUE),IF(AND(G787=1,H787=1,NOT(ISTEXT(J787))),4,IF(AND(G787=1,H787=1,ISTEXT(J787)),3,IF(AND(OR(G787=1,H787=1),ISTEXT(J787)),2,1))),"OoS")</f>
        <v>1</v>
      </c>
      <c r="F787" s="57"/>
      <c r="G787" s="59"/>
      <c r="H787" s="59"/>
      <c r="I787" s="59"/>
      <c r="J787" s="59"/>
      <c r="K787" s="59"/>
      <c r="L787" s="59"/>
      <c r="M787" s="59"/>
      <c r="N787" s="59"/>
      <c r="O787" s="59"/>
      <c r="P787" s="370"/>
      <c r="Q787" s="59"/>
      <c r="R787" s="376"/>
    </row>
    <row r="788" spans="1:18" x14ac:dyDescent="0.25">
      <c r="A788" s="352"/>
      <c r="B788" s="378"/>
      <c r="C788" s="54" t="str">
        <f>IF(ISTEXT('Organizational Unit Summary'!$B$46),'Organizational Unit Summary'!$B$46,"")</f>
        <v>P-7</v>
      </c>
      <c r="D788" s="51" t="str">
        <f>IF('Organizational Unit Summary'!$B$24="Benchmark or Sustainment",IF(E788="OoS","OoS",IF(E788=1,"DM",IF(E788=2,"PM",IF(E788=3,"LM",IF(E788=4,"FM"))))),IF(E788="OoS","OoS",IF(E788&lt;=2,"H",IF(E788=3,"M",IF(E788=4,"L")))))</f>
        <v>DM</v>
      </c>
      <c r="E788" s="58">
        <f>IF(OR(Processes!$C$68=TRUE,Processes!J$68=TRUE),IF(AND(G788=1,H788=1,NOT(ISTEXT(J788))),4,IF(AND(G788=1,H788=1,ISTEXT(J788)),3,IF(AND(OR(G788=1,H788=1),ISTEXT(J788)),2,1))),"OoS")</f>
        <v>1</v>
      </c>
      <c r="F788" s="57"/>
      <c r="G788" s="59"/>
      <c r="H788" s="59"/>
      <c r="I788" s="59"/>
      <c r="J788" s="59"/>
      <c r="K788" s="59"/>
      <c r="L788" s="59"/>
      <c r="M788" s="59"/>
      <c r="N788" s="59"/>
      <c r="O788" s="59"/>
      <c r="P788" s="370"/>
      <c r="Q788" s="59"/>
      <c r="R788" s="376"/>
    </row>
    <row r="789" spans="1:18" x14ac:dyDescent="0.25">
      <c r="A789" s="352"/>
      <c r="B789" s="378"/>
      <c r="C789" s="54" t="str">
        <f>IF(ISTEXT('Organizational Unit Summary'!$B$47),'Organizational Unit Summary'!$B$47,"")</f>
        <v>P-8</v>
      </c>
      <c r="D789" s="51" t="str">
        <f>IF('Organizational Unit Summary'!$B$24="Benchmark or Sustainment",IF(E789="OoS","OoS",IF(E789=1,"DM",IF(E789=2,"PM",IF(E789=3,"LM",IF(E789=4,"FM"))))),IF(E789="OoS","OoS",IF(E789&lt;=2,"H",IF(E789=3,"M",IF(E789=4,"L")))))</f>
        <v>DM</v>
      </c>
      <c r="E789" s="58">
        <f>IF(OR(Processes!$C$68=TRUE,Processes!K$68=TRUE),IF(AND(G789=1,H789=1,NOT(ISTEXT(J789))),4,IF(AND(G789=1,H789=1,ISTEXT(J789)),3,IF(AND(OR(G789=1,H789=1),ISTEXT(J789)),2,1))),"OoS")</f>
        <v>1</v>
      </c>
      <c r="F789" s="57"/>
      <c r="G789" s="59"/>
      <c r="H789" s="59"/>
      <c r="I789" s="59"/>
      <c r="J789" s="59"/>
      <c r="K789" s="59"/>
      <c r="L789" s="59"/>
      <c r="M789" s="59"/>
      <c r="N789" s="59"/>
      <c r="O789" s="59"/>
      <c r="P789" s="370"/>
      <c r="Q789" s="59"/>
      <c r="R789" s="376"/>
    </row>
    <row r="790" spans="1:18" x14ac:dyDescent="0.25">
      <c r="A790" s="352"/>
      <c r="B790" s="378"/>
      <c r="C790" s="54" t="str">
        <f>IF(ISTEXT('Organizational Unit Summary'!$B$48),'Organizational Unit Summary'!$B$48,"")</f>
        <v>P-9</v>
      </c>
      <c r="D790" s="51" t="str">
        <f>IF('Organizational Unit Summary'!$B$24="Benchmark or Sustainment",IF(E790="OoS","OoS",IF(E790=1,"DM",IF(E790=2,"PM",IF(E790=3,"LM",IF(E790=4,"FM"))))),IF(E790="OoS","OoS",IF(E790&lt;=2,"H",IF(E790=3,"M",IF(E790=4,"L")))))</f>
        <v>DM</v>
      </c>
      <c r="E790" s="58">
        <f>IF(OR(Processes!$C$68=TRUE,Processes!L$68=TRUE),IF(AND(G790=1,H790=1,NOT(ISTEXT(J790))),4,IF(AND(G790=1,H790=1,ISTEXT(J790)),3,IF(AND(OR(G790=1,H790=1),ISTEXT(J790)),2,1))),"OoS")</f>
        <v>1</v>
      </c>
      <c r="F790" s="57"/>
      <c r="G790" s="59"/>
      <c r="H790" s="59"/>
      <c r="I790" s="59"/>
      <c r="J790" s="59"/>
      <c r="K790" s="59"/>
      <c r="L790" s="59"/>
      <c r="M790" s="59"/>
      <c r="N790" s="59"/>
      <c r="O790" s="59"/>
      <c r="P790" s="370"/>
      <c r="Q790" s="59"/>
      <c r="R790" s="376"/>
    </row>
    <row r="791" spans="1:18" x14ac:dyDescent="0.25">
      <c r="A791" s="352"/>
      <c r="B791" s="378"/>
      <c r="C791" s="54" t="str">
        <f>IF(ISTEXT('Organizational Unit Summary'!$B$49),'Organizational Unit Summary'!$B$49,"")</f>
        <v>P-10</v>
      </c>
      <c r="D791" s="51" t="str">
        <f>IF('Organizational Unit Summary'!$B$24="Benchmark or Sustainment",IF(E791="OoS","OoS",IF(E791=1,"DM",IF(E791=2,"PM",IF(E791=3,"LM",IF(E791=4,"FM"))))),IF(E791="OoS","OoS",IF(E791&lt;=2,"H",IF(E791=3,"M",IF(E791=4,"L")))))</f>
        <v>DM</v>
      </c>
      <c r="E791" s="58">
        <f>IF(OR(Processes!$C$68=TRUE,Processes!M$68=TRUE),IF(AND(G791=1,H791=1,NOT(ISTEXT(J791))),4,IF(AND(G791=1,H791=1,ISTEXT(J791)),3,IF(AND(OR(G791=1,H791=1),ISTEXT(J791)),2,1))),"OoS")</f>
        <v>1</v>
      </c>
      <c r="F791" s="57"/>
      <c r="G791" s="59"/>
      <c r="H791" s="59"/>
      <c r="I791" s="59"/>
      <c r="J791" s="59"/>
      <c r="K791" s="59"/>
      <c r="L791" s="59"/>
      <c r="M791" s="59"/>
      <c r="N791" s="59"/>
      <c r="O791" s="59"/>
      <c r="P791" s="370"/>
      <c r="Q791" s="59"/>
      <c r="R791" s="376"/>
    </row>
    <row r="792" spans="1:18" x14ac:dyDescent="0.25">
      <c r="A792" s="352"/>
      <c r="B792" s="378"/>
      <c r="C792" s="54" t="str">
        <f>IF(ISTEXT('Organizational Unit Summary'!$B$50),'Organizational Unit Summary'!$B$50,"")</f>
        <v>P-11</v>
      </c>
      <c r="D792" s="51" t="str">
        <f>IF('Organizational Unit Summary'!$B$24="Benchmark or Sustainment",IF(E792="OoS","OoS",IF(E792=1,"DM",IF(E792=2,"PM",IF(E792=3,"LM",IF(E792=4,"FM"))))),IF(E792="OoS","OoS",IF(E792&lt;=2,"H",IF(E792=3,"M",IF(E792=4,"L")))))</f>
        <v>DM</v>
      </c>
      <c r="E792" s="58">
        <f>IF(OR(Processes!$C$68=TRUE,Processes!N$68=TRUE),IF(AND(G792=1,H792=1,NOT(ISTEXT(J792))),4,IF(AND(G792=1,H792=1,ISTEXT(J792)),3,IF(AND(OR(G792=1,H792=1),ISTEXT(J792)),2,1))),"OoS")</f>
        <v>1</v>
      </c>
      <c r="F792" s="57"/>
      <c r="G792" s="59"/>
      <c r="H792" s="59"/>
      <c r="I792" s="59"/>
      <c r="J792" s="59"/>
      <c r="K792" s="59"/>
      <c r="L792" s="59"/>
      <c r="M792" s="59"/>
      <c r="N792" s="59"/>
      <c r="O792" s="59"/>
      <c r="P792" s="370"/>
      <c r="Q792" s="59"/>
      <c r="R792" s="376"/>
    </row>
    <row r="793" spans="1:18" x14ac:dyDescent="0.25">
      <c r="A793" s="352"/>
      <c r="B793" s="378"/>
      <c r="C793" s="54" t="str">
        <f>IF(ISTEXT('Organizational Unit Summary'!$B$51),'Organizational Unit Summary'!$B$51,"")</f>
        <v>P-12</v>
      </c>
      <c r="D793" s="51" t="str">
        <f>IF('Organizational Unit Summary'!$B$24="Benchmark or Sustainment",IF(E793="OoS","OoS",IF(E793=1,"DM",IF(E793=2,"PM",IF(E793=3,"LM",IF(E793=4,"FM"))))),IF(E793="OoS","OoS",IF(E793&lt;=2,"H",IF(E793=3,"M",IF(E793=4,"L")))))</f>
        <v>DM</v>
      </c>
      <c r="E793" s="58">
        <f>IF(OR(Processes!$C$68=TRUE,Processes!O$68=TRUE),IF(AND(G793=1,H793=1,NOT(ISTEXT(J793))),4,IF(AND(G793=1,H793=1,ISTEXT(J793)),3,IF(AND(OR(G793=1,H793=1),ISTEXT(J793)),2,1))),"OoS")</f>
        <v>1</v>
      </c>
      <c r="F793" s="57"/>
      <c r="G793" s="59"/>
      <c r="H793" s="59"/>
      <c r="I793" s="59"/>
      <c r="J793" s="59"/>
      <c r="K793" s="59"/>
      <c r="L793" s="59"/>
      <c r="M793" s="59"/>
      <c r="N793" s="59"/>
      <c r="O793" s="59"/>
      <c r="P793" s="370"/>
      <c r="Q793" s="59"/>
      <c r="R793" s="376"/>
    </row>
    <row r="794" spans="1:18" x14ac:dyDescent="0.25">
      <c r="A794" s="352"/>
      <c r="B794" s="378"/>
      <c r="C794" s="54" t="str">
        <f>IF(ISTEXT('Organizational Unit Summary'!$B$52),'Organizational Unit Summary'!$B$52,"")</f>
        <v>P-13</v>
      </c>
      <c r="D794" s="51" t="str">
        <f>IF('Organizational Unit Summary'!$B$24="Benchmark or Sustainment",IF(E794="OoS","OoS",IF(E794=1,"DM",IF(E794=2,"PM",IF(E794=3,"LM",IF(E794=4,"FM"))))),IF(E794="OoS","OoS",IF(E794&lt;=2,"H",IF(E794=3,"M",IF(E794=4,"L")))))</f>
        <v>DM</v>
      </c>
      <c r="E794" s="58">
        <f>IF(OR(Processes!$C$68=TRUE,Processes!P$68=TRUE),IF(AND(G794=1,H794=1,NOT(ISTEXT(J794))),4,IF(AND(G794=1,H794=1,ISTEXT(J794)),3,IF(AND(OR(G794=1,H794=1),ISTEXT(J794)),2,1))),"OoS")</f>
        <v>1</v>
      </c>
      <c r="F794" s="57"/>
      <c r="G794" s="59"/>
      <c r="H794" s="59"/>
      <c r="I794" s="59"/>
      <c r="J794" s="59"/>
      <c r="K794" s="59"/>
      <c r="L794" s="59"/>
      <c r="M794" s="59"/>
      <c r="N794" s="59"/>
      <c r="O794" s="59"/>
      <c r="P794" s="370"/>
      <c r="Q794" s="59"/>
      <c r="R794" s="376"/>
    </row>
    <row r="795" spans="1:18" x14ac:dyDescent="0.25">
      <c r="A795" s="352"/>
      <c r="B795" s="378"/>
      <c r="C795" s="54" t="str">
        <f>IF(ISTEXT('Organizational Unit Summary'!$B$53),'Organizational Unit Summary'!$B$53,"")</f>
        <v>P-14</v>
      </c>
      <c r="D795" s="51" t="str">
        <f>IF('Organizational Unit Summary'!$B$24="Benchmark or Sustainment",IF(E795="OoS","OoS",IF(E795=1,"DM",IF(E795=2,"PM",IF(E795=3,"LM",IF(E795=4,"FM"))))),IF(E795="OoS","OoS",IF(E795&lt;=2,"H",IF(E795=3,"M",IF(E795=4,"L")))))</f>
        <v>DM</v>
      </c>
      <c r="E795" s="58">
        <f>IF(OR(Processes!$C$68=TRUE,Processes!Q$68=TRUE),IF(AND(G795=1,H795=1,NOT(ISTEXT(J795))),4,IF(AND(G795=1,H795=1,ISTEXT(J795)),3,IF(AND(OR(G795=1,H795=1),ISTEXT(J795)),2,1))),"OoS")</f>
        <v>1</v>
      </c>
      <c r="F795" s="57"/>
      <c r="G795" s="59"/>
      <c r="H795" s="59"/>
      <c r="I795" s="59"/>
      <c r="J795" s="59"/>
      <c r="K795" s="59"/>
      <c r="L795" s="59"/>
      <c r="M795" s="59"/>
      <c r="N795" s="59"/>
      <c r="O795" s="59"/>
      <c r="P795" s="370"/>
      <c r="Q795" s="59"/>
      <c r="R795" s="376"/>
    </row>
    <row r="796" spans="1:18" x14ac:dyDescent="0.25">
      <c r="A796" s="352"/>
      <c r="B796" s="378"/>
      <c r="C796" s="54" t="str">
        <f>IF(ISTEXT('Organizational Unit Summary'!$B$54),'Organizational Unit Summary'!$B$54,"")</f>
        <v>P-15</v>
      </c>
      <c r="D796" s="51" t="str">
        <f>IF('Organizational Unit Summary'!$B$24="Benchmark or Sustainment",IF(E796="OoS","OoS",IF(E796=1,"DM",IF(E796=2,"PM",IF(E796=3,"LM",IF(E796=4,"FM"))))),IF(E796="OoS","OoS",IF(E796&lt;=2,"H",IF(E796=3,"M",IF(E796=4,"L")))))</f>
        <v>DM</v>
      </c>
      <c r="E796" s="58">
        <f>IF(OR(Processes!$C$68=TRUE,Processes!R$68=TRUE),IF(AND(G796=1,H796=1,NOT(ISTEXT(J796))),4,IF(AND(G796=1,H796=1,ISTEXT(J796)),3,IF(AND(OR(G796=1,H796=1),ISTEXT(J796)),2,1))),"OoS")</f>
        <v>1</v>
      </c>
      <c r="F796" s="57"/>
      <c r="G796" s="59"/>
      <c r="H796" s="59"/>
      <c r="I796" s="59"/>
      <c r="J796" s="59"/>
      <c r="K796" s="59"/>
      <c r="L796" s="59"/>
      <c r="M796" s="59"/>
      <c r="N796" s="59"/>
      <c r="O796" s="59"/>
      <c r="P796" s="370"/>
      <c r="Q796" s="59"/>
      <c r="R796" s="376"/>
    </row>
    <row r="797" spans="1:18" x14ac:dyDescent="0.25">
      <c r="A797" s="352"/>
      <c r="B797" s="378"/>
      <c r="C797" s="54" t="str">
        <f>IF(ISTEXT('Organizational Unit Summary'!$B$55),'Organizational Unit Summary'!$B$55,"")</f>
        <v>P-16</v>
      </c>
      <c r="D797" s="51" t="str">
        <f>IF('Organizational Unit Summary'!$B$24="Benchmark or Sustainment",IF(E797="OoS","OoS",IF(E797=1,"DM",IF(E797=2,"PM",IF(E797=3,"LM",IF(E797=4,"FM"))))),IF(E797="OoS","OoS",IF(E797&lt;=2,"H",IF(E797=3,"M",IF(E797=4,"L")))))</f>
        <v>DM</v>
      </c>
      <c r="E797" s="58">
        <f>IF(OR(Processes!$C$68=TRUE,Processes!S$68=TRUE),IF(AND(G797=1,H797=1,NOT(ISTEXT(J797))),4,IF(AND(G797=1,H797=1,ISTEXT(J797)),3,IF(AND(OR(G797=1,H797=1),ISTEXT(J797)),2,1))),"OoS")</f>
        <v>1</v>
      </c>
      <c r="F797" s="57"/>
      <c r="G797" s="59"/>
      <c r="H797" s="59"/>
      <c r="I797" s="59"/>
      <c r="J797" s="59"/>
      <c r="K797" s="59"/>
      <c r="L797" s="59"/>
      <c r="M797" s="59"/>
      <c r="N797" s="59"/>
      <c r="O797" s="59"/>
      <c r="P797" s="370"/>
      <c r="Q797" s="59"/>
      <c r="R797" s="376"/>
    </row>
    <row r="798" spans="1:18" x14ac:dyDescent="0.25">
      <c r="A798" s="352"/>
      <c r="B798" s="378"/>
      <c r="C798" s="54" t="str">
        <f>IF(ISTEXT('Organizational Unit Summary'!$B$56),'Organizational Unit Summary'!$B$56,"")</f>
        <v>P-17</v>
      </c>
      <c r="D798" s="51" t="str">
        <f>IF('Organizational Unit Summary'!$B$24="Benchmark or Sustainment",IF(E798="OoS","OoS",IF(E798=1,"DM",IF(E798=2,"PM",IF(E798=3,"LM",IF(E798=4,"FM"))))),IF(E798="OoS","OoS",IF(E798&lt;=2,"H",IF(E798=3,"M",IF(E798=4,"L")))))</f>
        <v>DM</v>
      </c>
      <c r="E798" s="58">
        <f>IF(OR(Processes!$C$68=TRUE,Processes!T$68=TRUE),IF(AND(G798=1,H798=1,NOT(ISTEXT(J798))),4,IF(AND(G798=1,H798=1,ISTEXT(J798)),3,IF(AND(OR(G798=1,H798=1),ISTEXT(J798)),2,1))),"OoS")</f>
        <v>1</v>
      </c>
      <c r="F798" s="57"/>
      <c r="G798" s="59"/>
      <c r="H798" s="59"/>
      <c r="I798" s="59"/>
      <c r="J798" s="59"/>
      <c r="K798" s="59"/>
      <c r="L798" s="59"/>
      <c r="M798" s="59"/>
      <c r="N798" s="59"/>
      <c r="O798" s="59"/>
      <c r="P798" s="370"/>
      <c r="Q798" s="59"/>
      <c r="R798" s="376"/>
    </row>
    <row r="799" spans="1:18" x14ac:dyDescent="0.25">
      <c r="A799" s="352"/>
      <c r="B799" s="378"/>
      <c r="C799" s="54" t="str">
        <f>IF(ISTEXT('Organizational Unit Summary'!$B$57),'Organizational Unit Summary'!$B$57,"")</f>
        <v>P-18</v>
      </c>
      <c r="D799" s="51" t="str">
        <f>IF('Organizational Unit Summary'!$B$24="Benchmark or Sustainment",IF(E799="OoS","OoS",IF(E799=1,"DM",IF(E799=2,"PM",IF(E799=3,"LM",IF(E799=4,"FM"))))),IF(E799="OoS","OoS",IF(E799&lt;=2,"H",IF(E799=3,"M",IF(E799=4,"L")))))</f>
        <v>DM</v>
      </c>
      <c r="E799" s="58">
        <f>IF(OR(Processes!$C$68=TRUE,Processes!U$68=TRUE),IF(AND(G799=1,H799=1,NOT(ISTEXT(J799))),4,IF(AND(G799=1,H799=1,ISTEXT(J799)),3,IF(AND(OR(G799=1,H799=1),ISTEXT(J799)),2,1))),"OoS")</f>
        <v>1</v>
      </c>
      <c r="F799" s="57"/>
      <c r="G799" s="59"/>
      <c r="H799" s="59"/>
      <c r="I799" s="59"/>
      <c r="J799" s="59"/>
      <c r="K799" s="59"/>
      <c r="L799" s="59"/>
      <c r="M799" s="59"/>
      <c r="N799" s="59"/>
      <c r="O799" s="59"/>
      <c r="P799" s="370"/>
      <c r="Q799" s="59"/>
      <c r="R799" s="376"/>
    </row>
    <row r="800" spans="1:18" x14ac:dyDescent="0.25">
      <c r="A800" s="352"/>
      <c r="B800" s="378"/>
      <c r="C800" s="54" t="str">
        <f>IF(ISTEXT('Organizational Unit Summary'!$B$58),'Organizational Unit Summary'!$B$58,"")</f>
        <v>P-19</v>
      </c>
      <c r="D800" s="51" t="str">
        <f>IF('Organizational Unit Summary'!$B$24="Benchmark or Sustainment",IF(E800="OoS","OoS",IF(E800=1,"DM",IF(E800=2,"PM",IF(E800=3,"LM",IF(E800=4,"FM"))))),IF(E800="OoS","OoS",IF(E800&lt;=2,"H",IF(E800=3,"M",IF(E800=4,"L")))))</f>
        <v>DM</v>
      </c>
      <c r="E800" s="58">
        <f>IF(OR(Processes!$C$68=TRUE,Processes!V$68=TRUE),IF(AND(G800=1,H800=1,NOT(ISTEXT(J800))),4,IF(AND(G800=1,H800=1,ISTEXT(J800)),3,IF(AND(OR(G800=1,H800=1),ISTEXT(J800)),2,1))),"OoS")</f>
        <v>1</v>
      </c>
      <c r="F800" s="57"/>
      <c r="G800" s="59"/>
      <c r="H800" s="59"/>
      <c r="I800" s="59"/>
      <c r="J800" s="59"/>
      <c r="K800" s="59"/>
      <c r="L800" s="59"/>
      <c r="M800" s="59"/>
      <c r="N800" s="59"/>
      <c r="O800" s="59"/>
      <c r="P800" s="370"/>
      <c r="Q800" s="59"/>
      <c r="R800" s="376"/>
    </row>
    <row r="801" spans="1:18" ht="13.5" thickBot="1" x14ac:dyDescent="0.3">
      <c r="A801" s="352"/>
      <c r="B801" s="378"/>
      <c r="C801" s="54" t="str">
        <f>IF(ISTEXT('Organizational Unit Summary'!$B$59),'Organizational Unit Summary'!$B$59,"")</f>
        <v>P-20</v>
      </c>
      <c r="D801" s="51" t="str">
        <f>IF('Organizational Unit Summary'!$B$24="Benchmark or Sustainment",IF(E801="OoS","OoS",IF(E801=1,"DM",IF(E801=2,"PM",IF(E801=3,"LM",IF(E801=4,"FM"))))),IF(E801="OoS","OoS",IF(E801&lt;=2,"H",IF(E801=3,"M",IF(E801=4,"L")))))</f>
        <v>DM</v>
      </c>
      <c r="E801" s="58">
        <f>IF(OR(Processes!$C$68=TRUE,Processes!W$68=TRUE),IF(AND(G801=1,H801=1,NOT(ISTEXT(J801))),4,IF(AND(G801=1,H801=1,ISTEXT(J801)),3,IF(AND(OR(G801=1,H801=1),ISTEXT(J801)),2,1))),"OoS")</f>
        <v>1</v>
      </c>
      <c r="F801" s="57"/>
      <c r="G801" s="59"/>
      <c r="H801" s="59"/>
      <c r="I801" s="59"/>
      <c r="J801" s="59"/>
      <c r="K801" s="59"/>
      <c r="L801" s="59"/>
      <c r="M801" s="59"/>
      <c r="N801" s="59"/>
      <c r="O801" s="59"/>
      <c r="P801" s="371"/>
      <c r="Q801" s="59"/>
      <c r="R801" s="376"/>
    </row>
    <row r="802" spans="1:18" x14ac:dyDescent="0.25">
      <c r="A802" s="352"/>
      <c r="B802" s="378" t="str">
        <f>IF(ISTEXT(Processes!$B$18),Processes!$B$18,"")</f>
        <v>Process 16</v>
      </c>
      <c r="C802" s="54" t="str">
        <f>IF(ISTEXT('Organizational Unit Summary'!$B$40),'Organizational Unit Summary'!$B$40,"")</f>
        <v>P-1</v>
      </c>
      <c r="D802" s="51" t="str">
        <f>IF('Organizational Unit Summary'!$B$24="Benchmark or Sustainment",IF(E802="OoS","OoS",IF(E802=1,"DM",IF(E802=2,"PM",IF(E802=3,"LM",IF(E802=4,"FM"))))),IF(E802="OoS","OoS",IF(E802&lt;=2,"H",IF(E802=3,"M",IF(E802=4,"L")))))</f>
        <v>DM</v>
      </c>
      <c r="E802" s="58">
        <f>IF(OR(Processes!$C$69=TRUE,Processes!D$69=TRUE),IF(AND(G802=1,H802=1,NOT(ISTEXT(J802))),4,IF(AND(G802=1,H802=1,ISTEXT(J802)),3,IF(AND(OR(G802=1,H802=1),ISTEXT(J802)),2,1))),"OoS")</f>
        <v>1</v>
      </c>
      <c r="F802" s="57"/>
      <c r="G802" s="59"/>
      <c r="H802" s="59"/>
      <c r="I802" s="59"/>
      <c r="J802" s="59"/>
      <c r="K802" s="59"/>
      <c r="L802" s="59"/>
      <c r="M802" s="59"/>
      <c r="N802" s="59"/>
      <c r="O802" s="59"/>
      <c r="P802" s="369"/>
      <c r="Q802" s="59"/>
      <c r="R802" s="376"/>
    </row>
    <row r="803" spans="1:18" x14ac:dyDescent="0.25">
      <c r="A803" s="352"/>
      <c r="B803" s="378"/>
      <c r="C803" s="54" t="str">
        <f>IF(ISTEXT('Organizational Unit Summary'!$B$41),'Organizational Unit Summary'!$B$41,"")</f>
        <v>P-2</v>
      </c>
      <c r="D803" s="51" t="str">
        <f>IF('Organizational Unit Summary'!$B$24="Benchmark or Sustainment",IF(E803="OoS","OoS",IF(E803=1,"DM",IF(E803=2,"PM",IF(E803=3,"LM",IF(E803=4,"FM"))))),IF(E803="OoS","OoS",IF(E803&lt;=2,"H",IF(E803=3,"M",IF(E803=4,"L")))))</f>
        <v>DM</v>
      </c>
      <c r="E803" s="58">
        <f>IF(OR(Processes!$C$69=TRUE,Processes!E$69=TRUE),IF(AND(G803=1,H803=1,NOT(ISTEXT(J803))),4,IF(AND(G803=1,H803=1,ISTEXT(J803)),3,IF(AND(OR(G803=1,H803=1),ISTEXT(J803)),2,1))),"OoS")</f>
        <v>1</v>
      </c>
      <c r="F803" s="57"/>
      <c r="G803" s="59"/>
      <c r="H803" s="59"/>
      <c r="I803" s="59"/>
      <c r="J803" s="59"/>
      <c r="K803" s="59"/>
      <c r="L803" s="59"/>
      <c r="M803" s="59"/>
      <c r="N803" s="59"/>
      <c r="O803" s="59"/>
      <c r="P803" s="370"/>
      <c r="Q803" s="59"/>
      <c r="R803" s="376"/>
    </row>
    <row r="804" spans="1:18" x14ac:dyDescent="0.25">
      <c r="A804" s="352"/>
      <c r="B804" s="378"/>
      <c r="C804" s="54" t="str">
        <f>IF(ISTEXT('Organizational Unit Summary'!$B$42),'Organizational Unit Summary'!$B$42,"")</f>
        <v>P-3</v>
      </c>
      <c r="D804" s="51" t="str">
        <f>IF('Organizational Unit Summary'!$B$24="Benchmark or Sustainment",IF(E804="OoS","OoS",IF(E804=1,"DM",IF(E804=2,"PM",IF(E804=3,"LM",IF(E804=4,"FM"))))),IF(E804="OoS","OoS",IF(E804&lt;=2,"H",IF(E804=3,"M",IF(E804=4,"L")))))</f>
        <v>DM</v>
      </c>
      <c r="E804" s="58">
        <f>IF(OR(Processes!$C$69=TRUE,Processes!F$69=TRUE),IF(AND(G804=1,H804=1,NOT(ISTEXT(J804))),4,IF(AND(G804=1,H804=1,ISTEXT(J804)),3,IF(AND(OR(G804=1,H804=1),ISTEXT(J804)),2,1))),"OoS")</f>
        <v>1</v>
      </c>
      <c r="F804" s="57"/>
      <c r="G804" s="59"/>
      <c r="H804" s="59"/>
      <c r="I804" s="59"/>
      <c r="J804" s="59"/>
      <c r="K804" s="59"/>
      <c r="L804" s="59"/>
      <c r="M804" s="59"/>
      <c r="N804" s="59"/>
      <c r="O804" s="59"/>
      <c r="P804" s="370"/>
      <c r="Q804" s="59"/>
      <c r="R804" s="376"/>
    </row>
    <row r="805" spans="1:18" x14ac:dyDescent="0.25">
      <c r="A805" s="352"/>
      <c r="B805" s="378"/>
      <c r="C805" s="54" t="str">
        <f>IF(ISTEXT('Organizational Unit Summary'!$B$43),'Organizational Unit Summary'!$B$43,"")</f>
        <v>P-4</v>
      </c>
      <c r="D805" s="51" t="str">
        <f>IF('Organizational Unit Summary'!$B$24="Benchmark or Sustainment",IF(E805="OoS","OoS",IF(E805=1,"DM",IF(E805=2,"PM",IF(E805=3,"LM",IF(E805=4,"FM"))))),IF(E805="OoS","OoS",IF(E805&lt;=2,"H",IF(E805=3,"M",IF(E805=4,"L")))))</f>
        <v>DM</v>
      </c>
      <c r="E805" s="58">
        <f>IF(OR(Processes!$C$69=TRUE,Processes!G$69=TRUE),IF(AND(G805=1,H805=1,NOT(ISTEXT(J805))),4,IF(AND(G805=1,H805=1,ISTEXT(J805)),3,IF(AND(OR(G805=1,H805=1),ISTEXT(J805)),2,1))),"OoS")</f>
        <v>1</v>
      </c>
      <c r="F805" s="57"/>
      <c r="G805" s="59"/>
      <c r="H805" s="59"/>
      <c r="I805" s="59"/>
      <c r="J805" s="59"/>
      <c r="K805" s="59"/>
      <c r="L805" s="59"/>
      <c r="M805" s="59"/>
      <c r="N805" s="59"/>
      <c r="O805" s="59"/>
      <c r="P805" s="370"/>
      <c r="Q805" s="59"/>
      <c r="R805" s="376"/>
    </row>
    <row r="806" spans="1:18" x14ac:dyDescent="0.25">
      <c r="A806" s="352"/>
      <c r="B806" s="378"/>
      <c r="C806" s="54" t="str">
        <f>IF(ISTEXT('Organizational Unit Summary'!$B$44),'Organizational Unit Summary'!$B$44,"")</f>
        <v>P-5</v>
      </c>
      <c r="D806" s="51" t="str">
        <f>IF('Organizational Unit Summary'!$B$24="Benchmark or Sustainment",IF(E806="OoS","OoS",IF(E806=1,"DM",IF(E806=2,"PM",IF(E806=3,"LM",IF(E806=4,"FM"))))),IF(E806="OoS","OoS",IF(E806&lt;=2,"H",IF(E806=3,"M",IF(E806=4,"L")))))</f>
        <v>DM</v>
      </c>
      <c r="E806" s="58">
        <f>IF(OR(Processes!$C$69=TRUE,Processes!H$69=TRUE),IF(AND(G806=1,H806=1,NOT(ISTEXT(J806))),4,IF(AND(G806=1,H806=1,ISTEXT(J806)),3,IF(AND(OR(G806=1,H806=1),ISTEXT(J806)),2,1))),"OoS")</f>
        <v>1</v>
      </c>
      <c r="F806" s="57"/>
      <c r="G806" s="59"/>
      <c r="H806" s="59"/>
      <c r="I806" s="59"/>
      <c r="J806" s="59"/>
      <c r="K806" s="59"/>
      <c r="L806" s="59"/>
      <c r="M806" s="59"/>
      <c r="N806" s="59"/>
      <c r="O806" s="59"/>
      <c r="P806" s="370"/>
      <c r="Q806" s="59"/>
      <c r="R806" s="376"/>
    </row>
    <row r="807" spans="1:18" x14ac:dyDescent="0.25">
      <c r="A807" s="352"/>
      <c r="B807" s="378"/>
      <c r="C807" s="54" t="str">
        <f>IF(ISTEXT('Organizational Unit Summary'!$B$45),'Organizational Unit Summary'!$B$45,"")</f>
        <v>P-6</v>
      </c>
      <c r="D807" s="51" t="str">
        <f>IF('Organizational Unit Summary'!$B$24="Benchmark or Sustainment",IF(E807="OoS","OoS",IF(E807=1,"DM",IF(E807=2,"PM",IF(E807=3,"LM",IF(E807=4,"FM"))))),IF(E807="OoS","OoS",IF(E807&lt;=2,"H",IF(E807=3,"M",IF(E807=4,"L")))))</f>
        <v>DM</v>
      </c>
      <c r="E807" s="58">
        <f>IF(OR(Processes!$C$69=TRUE,Processes!I$69=TRUE),IF(AND(G807=1,H807=1,NOT(ISTEXT(J807))),4,IF(AND(G807=1,H807=1,ISTEXT(J807)),3,IF(AND(OR(G807=1,H807=1),ISTEXT(J807)),2,1))),"OoS")</f>
        <v>1</v>
      </c>
      <c r="F807" s="57"/>
      <c r="G807" s="59"/>
      <c r="H807" s="59"/>
      <c r="I807" s="59"/>
      <c r="J807" s="59"/>
      <c r="K807" s="59"/>
      <c r="L807" s="59"/>
      <c r="M807" s="59"/>
      <c r="N807" s="59"/>
      <c r="O807" s="59"/>
      <c r="P807" s="370"/>
      <c r="Q807" s="59"/>
      <c r="R807" s="376"/>
    </row>
    <row r="808" spans="1:18" x14ac:dyDescent="0.25">
      <c r="A808" s="352"/>
      <c r="B808" s="378"/>
      <c r="C808" s="54" t="str">
        <f>IF(ISTEXT('Organizational Unit Summary'!$B$46),'Organizational Unit Summary'!$B$46,"")</f>
        <v>P-7</v>
      </c>
      <c r="D808" s="51" t="str">
        <f>IF('Organizational Unit Summary'!$B$24="Benchmark or Sustainment",IF(E808="OoS","OoS",IF(E808=1,"DM",IF(E808=2,"PM",IF(E808=3,"LM",IF(E808=4,"FM"))))),IF(E808="OoS","OoS",IF(E808&lt;=2,"H",IF(E808=3,"M",IF(E808=4,"L")))))</f>
        <v>DM</v>
      </c>
      <c r="E808" s="58">
        <f>IF(OR(Processes!$C$69=TRUE,Processes!J$69=TRUE),IF(AND(G808=1,H808=1,NOT(ISTEXT(J808))),4,IF(AND(G808=1,H808=1,ISTEXT(J808)),3,IF(AND(OR(G808=1,H808=1),ISTEXT(J808)),2,1))),"OoS")</f>
        <v>1</v>
      </c>
      <c r="F808" s="57"/>
      <c r="G808" s="59"/>
      <c r="H808" s="59"/>
      <c r="I808" s="59"/>
      <c r="J808" s="59"/>
      <c r="K808" s="59"/>
      <c r="L808" s="59"/>
      <c r="M808" s="59"/>
      <c r="N808" s="59"/>
      <c r="O808" s="59"/>
      <c r="P808" s="370"/>
      <c r="Q808" s="59"/>
      <c r="R808" s="376"/>
    </row>
    <row r="809" spans="1:18" x14ac:dyDescent="0.25">
      <c r="A809" s="352"/>
      <c r="B809" s="378"/>
      <c r="C809" s="54" t="str">
        <f>IF(ISTEXT('Organizational Unit Summary'!$B$47),'Organizational Unit Summary'!$B$47,"")</f>
        <v>P-8</v>
      </c>
      <c r="D809" s="51" t="str">
        <f>IF('Organizational Unit Summary'!$B$24="Benchmark or Sustainment",IF(E809="OoS","OoS",IF(E809=1,"DM",IF(E809=2,"PM",IF(E809=3,"LM",IF(E809=4,"FM"))))),IF(E809="OoS","OoS",IF(E809&lt;=2,"H",IF(E809=3,"M",IF(E809=4,"L")))))</f>
        <v>DM</v>
      </c>
      <c r="E809" s="58">
        <f>IF(OR(Processes!$C$69=TRUE,Processes!K$69=TRUE),IF(AND(G809=1,H809=1,NOT(ISTEXT(J809))),4,IF(AND(G809=1,H809=1,ISTEXT(J809)),3,IF(AND(OR(G809=1,H809=1),ISTEXT(J809)),2,1))),"OoS")</f>
        <v>1</v>
      </c>
      <c r="F809" s="57"/>
      <c r="G809" s="59"/>
      <c r="H809" s="59"/>
      <c r="I809" s="59"/>
      <c r="J809" s="59"/>
      <c r="K809" s="59"/>
      <c r="L809" s="59"/>
      <c r="M809" s="59"/>
      <c r="N809" s="59"/>
      <c r="O809" s="59"/>
      <c r="P809" s="370"/>
      <c r="Q809" s="59"/>
      <c r="R809" s="376"/>
    </row>
    <row r="810" spans="1:18" x14ac:dyDescent="0.25">
      <c r="A810" s="352"/>
      <c r="B810" s="378"/>
      <c r="C810" s="54" t="str">
        <f>IF(ISTEXT('Organizational Unit Summary'!$B$48),'Organizational Unit Summary'!$B$48,"")</f>
        <v>P-9</v>
      </c>
      <c r="D810" s="51" t="str">
        <f>IF('Organizational Unit Summary'!$B$24="Benchmark or Sustainment",IF(E810="OoS","OoS",IF(E810=1,"DM",IF(E810=2,"PM",IF(E810=3,"LM",IF(E810=4,"FM"))))),IF(E810="OoS","OoS",IF(E810&lt;=2,"H",IF(E810=3,"M",IF(E810=4,"L")))))</f>
        <v>DM</v>
      </c>
      <c r="E810" s="58">
        <f>IF(OR(Processes!$C$69=TRUE,Processes!L$69=TRUE),IF(AND(G810=1,H810=1,NOT(ISTEXT(J810))),4,IF(AND(G810=1,H810=1,ISTEXT(J810)),3,IF(AND(OR(G810=1,H810=1),ISTEXT(J810)),2,1))),"OoS")</f>
        <v>1</v>
      </c>
      <c r="F810" s="57"/>
      <c r="G810" s="59"/>
      <c r="H810" s="59"/>
      <c r="I810" s="59"/>
      <c r="J810" s="59"/>
      <c r="K810" s="59"/>
      <c r="L810" s="59"/>
      <c r="M810" s="59"/>
      <c r="N810" s="59"/>
      <c r="O810" s="59"/>
      <c r="P810" s="370"/>
      <c r="Q810" s="59"/>
      <c r="R810" s="376"/>
    </row>
    <row r="811" spans="1:18" x14ac:dyDescent="0.25">
      <c r="A811" s="352"/>
      <c r="B811" s="378"/>
      <c r="C811" s="54" t="str">
        <f>IF(ISTEXT('Organizational Unit Summary'!$B$49),'Organizational Unit Summary'!$B$49,"")</f>
        <v>P-10</v>
      </c>
      <c r="D811" s="51" t="str">
        <f>IF('Organizational Unit Summary'!$B$24="Benchmark or Sustainment",IF(E811="OoS","OoS",IF(E811=1,"DM",IF(E811=2,"PM",IF(E811=3,"LM",IF(E811=4,"FM"))))),IF(E811="OoS","OoS",IF(E811&lt;=2,"H",IF(E811=3,"M",IF(E811=4,"L")))))</f>
        <v>DM</v>
      </c>
      <c r="E811" s="58">
        <f>IF(OR(Processes!$C$69=TRUE,Processes!M$69=TRUE),IF(AND(G811=1,H811=1,NOT(ISTEXT(J811))),4,IF(AND(G811=1,H811=1,ISTEXT(J811)),3,IF(AND(OR(G811=1,H811=1),ISTEXT(J811)),2,1))),"OoS")</f>
        <v>1</v>
      </c>
      <c r="F811" s="57"/>
      <c r="G811" s="59"/>
      <c r="H811" s="59"/>
      <c r="I811" s="59"/>
      <c r="J811" s="59"/>
      <c r="K811" s="59"/>
      <c r="L811" s="59"/>
      <c r="M811" s="59"/>
      <c r="N811" s="59"/>
      <c r="O811" s="59"/>
      <c r="P811" s="370"/>
      <c r="Q811" s="59"/>
      <c r="R811" s="376"/>
    </row>
    <row r="812" spans="1:18" x14ac:dyDescent="0.25">
      <c r="A812" s="352"/>
      <c r="B812" s="378"/>
      <c r="C812" s="54" t="str">
        <f>IF(ISTEXT('Organizational Unit Summary'!$B$50),'Organizational Unit Summary'!$B$50,"")</f>
        <v>P-11</v>
      </c>
      <c r="D812" s="51" t="str">
        <f>IF('Organizational Unit Summary'!$B$24="Benchmark or Sustainment",IF(E812="OoS","OoS",IF(E812=1,"DM",IF(E812=2,"PM",IF(E812=3,"LM",IF(E812=4,"FM"))))),IF(E812="OoS","OoS",IF(E812&lt;=2,"H",IF(E812=3,"M",IF(E812=4,"L")))))</f>
        <v>DM</v>
      </c>
      <c r="E812" s="58">
        <f>IF(OR(Processes!$C$69=TRUE,Processes!N$69=TRUE),IF(AND(G812=1,H812=1,NOT(ISTEXT(J812))),4,IF(AND(G812=1,H812=1,ISTEXT(J812)),3,IF(AND(OR(G812=1,H812=1),ISTEXT(J812)),2,1))),"OoS")</f>
        <v>1</v>
      </c>
      <c r="F812" s="57"/>
      <c r="G812" s="59"/>
      <c r="H812" s="59"/>
      <c r="I812" s="59"/>
      <c r="J812" s="59"/>
      <c r="K812" s="59"/>
      <c r="L812" s="59"/>
      <c r="M812" s="59"/>
      <c r="N812" s="59"/>
      <c r="O812" s="59"/>
      <c r="P812" s="370"/>
      <c r="Q812" s="59"/>
      <c r="R812" s="376"/>
    </row>
    <row r="813" spans="1:18" x14ac:dyDescent="0.25">
      <c r="A813" s="352"/>
      <c r="B813" s="378"/>
      <c r="C813" s="54" t="str">
        <f>IF(ISTEXT('Organizational Unit Summary'!$B$51),'Organizational Unit Summary'!$B$51,"")</f>
        <v>P-12</v>
      </c>
      <c r="D813" s="51" t="str">
        <f>IF('Organizational Unit Summary'!$B$24="Benchmark or Sustainment",IF(E813="OoS","OoS",IF(E813=1,"DM",IF(E813=2,"PM",IF(E813=3,"LM",IF(E813=4,"FM"))))),IF(E813="OoS","OoS",IF(E813&lt;=2,"H",IF(E813=3,"M",IF(E813=4,"L")))))</f>
        <v>DM</v>
      </c>
      <c r="E813" s="58">
        <f>IF(OR(Processes!$C$69=TRUE,Processes!O$69=TRUE),IF(AND(G813=1,H813=1,NOT(ISTEXT(J813))),4,IF(AND(G813=1,H813=1,ISTEXT(J813)),3,IF(AND(OR(G813=1,H813=1),ISTEXT(J813)),2,1))),"OoS")</f>
        <v>1</v>
      </c>
      <c r="F813" s="57"/>
      <c r="G813" s="59"/>
      <c r="H813" s="59"/>
      <c r="I813" s="59"/>
      <c r="J813" s="59"/>
      <c r="K813" s="59"/>
      <c r="L813" s="59"/>
      <c r="M813" s="59"/>
      <c r="N813" s="59"/>
      <c r="O813" s="59"/>
      <c r="P813" s="370"/>
      <c r="Q813" s="59"/>
      <c r="R813" s="376"/>
    </row>
    <row r="814" spans="1:18" x14ac:dyDescent="0.25">
      <c r="A814" s="352"/>
      <c r="B814" s="378"/>
      <c r="C814" s="54" t="str">
        <f>IF(ISTEXT('Organizational Unit Summary'!$B$52),'Organizational Unit Summary'!$B$52,"")</f>
        <v>P-13</v>
      </c>
      <c r="D814" s="51" t="str">
        <f>IF('Organizational Unit Summary'!$B$24="Benchmark or Sustainment",IF(E814="OoS","OoS",IF(E814=1,"DM",IF(E814=2,"PM",IF(E814=3,"LM",IF(E814=4,"FM"))))),IF(E814="OoS","OoS",IF(E814&lt;=2,"H",IF(E814=3,"M",IF(E814=4,"L")))))</f>
        <v>DM</v>
      </c>
      <c r="E814" s="58">
        <f>IF(OR(Processes!$C$69=TRUE,Processes!P$69=TRUE),IF(AND(G814=1,H814=1,NOT(ISTEXT(J814))),4,IF(AND(G814=1,H814=1,ISTEXT(J814)),3,IF(AND(OR(G814=1,H814=1),ISTEXT(J814)),2,1))),"OoS")</f>
        <v>1</v>
      </c>
      <c r="F814" s="57"/>
      <c r="G814" s="59"/>
      <c r="H814" s="59"/>
      <c r="I814" s="59"/>
      <c r="J814" s="59"/>
      <c r="K814" s="59"/>
      <c r="L814" s="59"/>
      <c r="M814" s="59"/>
      <c r="N814" s="59"/>
      <c r="O814" s="59"/>
      <c r="P814" s="370"/>
      <c r="Q814" s="59"/>
      <c r="R814" s="376"/>
    </row>
    <row r="815" spans="1:18" x14ac:dyDescent="0.25">
      <c r="A815" s="352"/>
      <c r="B815" s="378"/>
      <c r="C815" s="54" t="str">
        <f>IF(ISTEXT('Organizational Unit Summary'!$B$53),'Organizational Unit Summary'!$B$53,"")</f>
        <v>P-14</v>
      </c>
      <c r="D815" s="51" t="str">
        <f>IF('Organizational Unit Summary'!$B$24="Benchmark or Sustainment",IF(E815="OoS","OoS",IF(E815=1,"DM",IF(E815=2,"PM",IF(E815=3,"LM",IF(E815=4,"FM"))))),IF(E815="OoS","OoS",IF(E815&lt;=2,"H",IF(E815=3,"M",IF(E815=4,"L")))))</f>
        <v>DM</v>
      </c>
      <c r="E815" s="58">
        <f>IF(OR(Processes!$C$69=TRUE,Processes!Q$69=TRUE),IF(AND(G815=1,H815=1,NOT(ISTEXT(J815))),4,IF(AND(G815=1,H815=1,ISTEXT(J815)),3,IF(AND(OR(G815=1,H815=1),ISTEXT(J815)),2,1))),"OoS")</f>
        <v>1</v>
      </c>
      <c r="F815" s="57"/>
      <c r="G815" s="59"/>
      <c r="H815" s="59"/>
      <c r="I815" s="59"/>
      <c r="J815" s="59"/>
      <c r="K815" s="59"/>
      <c r="L815" s="59"/>
      <c r="M815" s="59"/>
      <c r="N815" s="59"/>
      <c r="O815" s="59"/>
      <c r="P815" s="370"/>
      <c r="Q815" s="59"/>
      <c r="R815" s="376"/>
    </row>
    <row r="816" spans="1:18" x14ac:dyDescent="0.25">
      <c r="A816" s="352"/>
      <c r="B816" s="378"/>
      <c r="C816" s="54" t="str">
        <f>IF(ISTEXT('Organizational Unit Summary'!$B$54),'Organizational Unit Summary'!$B$54,"")</f>
        <v>P-15</v>
      </c>
      <c r="D816" s="51" t="str">
        <f>IF('Organizational Unit Summary'!$B$24="Benchmark or Sustainment",IF(E816="OoS","OoS",IF(E816=1,"DM",IF(E816=2,"PM",IF(E816=3,"LM",IF(E816=4,"FM"))))),IF(E816="OoS","OoS",IF(E816&lt;=2,"H",IF(E816=3,"M",IF(E816=4,"L")))))</f>
        <v>DM</v>
      </c>
      <c r="E816" s="58">
        <f>IF(OR(Processes!$C$69=TRUE,Processes!R$69=TRUE),IF(AND(G816=1,H816=1,NOT(ISTEXT(J816))),4,IF(AND(G816=1,H816=1,ISTEXT(J816)),3,IF(AND(OR(G816=1,H816=1),ISTEXT(J816)),2,1))),"OoS")</f>
        <v>1</v>
      </c>
      <c r="F816" s="57"/>
      <c r="G816" s="59"/>
      <c r="H816" s="59"/>
      <c r="I816" s="59"/>
      <c r="J816" s="59"/>
      <c r="K816" s="59"/>
      <c r="L816" s="59"/>
      <c r="M816" s="59"/>
      <c r="N816" s="59"/>
      <c r="O816" s="59"/>
      <c r="P816" s="370"/>
      <c r="Q816" s="59"/>
      <c r="R816" s="376"/>
    </row>
    <row r="817" spans="1:18" x14ac:dyDescent="0.25">
      <c r="A817" s="352"/>
      <c r="B817" s="378"/>
      <c r="C817" s="54" t="str">
        <f>IF(ISTEXT('Organizational Unit Summary'!$B$55),'Organizational Unit Summary'!$B$55,"")</f>
        <v>P-16</v>
      </c>
      <c r="D817" s="51" t="str">
        <f>IF('Organizational Unit Summary'!$B$24="Benchmark or Sustainment",IF(E817="OoS","OoS",IF(E817=1,"DM",IF(E817=2,"PM",IF(E817=3,"LM",IF(E817=4,"FM"))))),IF(E817="OoS","OoS",IF(E817&lt;=2,"H",IF(E817=3,"M",IF(E817=4,"L")))))</f>
        <v>DM</v>
      </c>
      <c r="E817" s="58">
        <f>IF(OR(Processes!$C$69=TRUE,Processes!S$69=TRUE),IF(AND(G817=1,H817=1,NOT(ISTEXT(J817))),4,IF(AND(G817=1,H817=1,ISTEXT(J817)),3,IF(AND(OR(G817=1,H817=1),ISTEXT(J817)),2,1))),"OoS")</f>
        <v>1</v>
      </c>
      <c r="F817" s="57"/>
      <c r="G817" s="59"/>
      <c r="H817" s="59"/>
      <c r="I817" s="59"/>
      <c r="J817" s="59"/>
      <c r="K817" s="59"/>
      <c r="L817" s="59"/>
      <c r="M817" s="59"/>
      <c r="N817" s="59"/>
      <c r="O817" s="59"/>
      <c r="P817" s="370"/>
      <c r="Q817" s="59"/>
      <c r="R817" s="376"/>
    </row>
    <row r="818" spans="1:18" x14ac:dyDescent="0.25">
      <c r="A818" s="352"/>
      <c r="B818" s="378"/>
      <c r="C818" s="54" t="str">
        <f>IF(ISTEXT('Organizational Unit Summary'!$B$56),'Organizational Unit Summary'!$B$56,"")</f>
        <v>P-17</v>
      </c>
      <c r="D818" s="51" t="str">
        <f>IF('Organizational Unit Summary'!$B$24="Benchmark or Sustainment",IF(E818="OoS","OoS",IF(E818=1,"DM",IF(E818=2,"PM",IF(E818=3,"LM",IF(E818=4,"FM"))))),IF(E818="OoS","OoS",IF(E818&lt;=2,"H",IF(E818=3,"M",IF(E818=4,"L")))))</f>
        <v>DM</v>
      </c>
      <c r="E818" s="58">
        <f>IF(OR(Processes!$C$69=TRUE,Processes!T$69=TRUE),IF(AND(G818=1,H818=1,NOT(ISTEXT(J818))),4,IF(AND(G818=1,H818=1,ISTEXT(J818)),3,IF(AND(OR(G818=1,H818=1),ISTEXT(J818)),2,1))),"OoS")</f>
        <v>1</v>
      </c>
      <c r="F818" s="57"/>
      <c r="G818" s="59"/>
      <c r="H818" s="59"/>
      <c r="I818" s="59"/>
      <c r="J818" s="59"/>
      <c r="K818" s="59"/>
      <c r="L818" s="59"/>
      <c r="M818" s="59"/>
      <c r="N818" s="59"/>
      <c r="O818" s="59"/>
      <c r="P818" s="370"/>
      <c r="Q818" s="59"/>
      <c r="R818" s="376"/>
    </row>
    <row r="819" spans="1:18" x14ac:dyDescent="0.25">
      <c r="A819" s="352"/>
      <c r="B819" s="378"/>
      <c r="C819" s="54" t="str">
        <f>IF(ISTEXT('Organizational Unit Summary'!$B$57),'Organizational Unit Summary'!$B$57,"")</f>
        <v>P-18</v>
      </c>
      <c r="D819" s="51" t="str">
        <f>IF('Organizational Unit Summary'!$B$24="Benchmark or Sustainment",IF(E819="OoS","OoS",IF(E819=1,"DM",IF(E819=2,"PM",IF(E819=3,"LM",IF(E819=4,"FM"))))),IF(E819="OoS","OoS",IF(E819&lt;=2,"H",IF(E819=3,"M",IF(E819=4,"L")))))</f>
        <v>DM</v>
      </c>
      <c r="E819" s="58">
        <f>IF(OR(Processes!$C$69=TRUE,Processes!U$69=TRUE),IF(AND(G819=1,H819=1,NOT(ISTEXT(J819))),4,IF(AND(G819=1,H819=1,ISTEXT(J819)),3,IF(AND(OR(G819=1,H819=1),ISTEXT(J819)),2,1))),"OoS")</f>
        <v>1</v>
      </c>
      <c r="F819" s="57"/>
      <c r="G819" s="59"/>
      <c r="H819" s="59"/>
      <c r="I819" s="59"/>
      <c r="J819" s="59"/>
      <c r="K819" s="59"/>
      <c r="L819" s="59"/>
      <c r="M819" s="59"/>
      <c r="N819" s="59"/>
      <c r="O819" s="59"/>
      <c r="P819" s="370"/>
      <c r="Q819" s="59"/>
      <c r="R819" s="376"/>
    </row>
    <row r="820" spans="1:18" x14ac:dyDescent="0.25">
      <c r="A820" s="352"/>
      <c r="B820" s="378"/>
      <c r="C820" s="54" t="str">
        <f>IF(ISTEXT('Organizational Unit Summary'!$B$58),'Organizational Unit Summary'!$B$58,"")</f>
        <v>P-19</v>
      </c>
      <c r="D820" s="51" t="str">
        <f>IF('Organizational Unit Summary'!$B$24="Benchmark or Sustainment",IF(E820="OoS","OoS",IF(E820=1,"DM",IF(E820=2,"PM",IF(E820=3,"LM",IF(E820=4,"FM"))))),IF(E820="OoS","OoS",IF(E820&lt;=2,"H",IF(E820=3,"M",IF(E820=4,"L")))))</f>
        <v>DM</v>
      </c>
      <c r="E820" s="58">
        <f>IF(OR(Processes!$C$69=TRUE,Processes!V$69=TRUE),IF(AND(G820=1,H820=1,NOT(ISTEXT(J820))),4,IF(AND(G820=1,H820=1,ISTEXT(J820)),3,IF(AND(OR(G820=1,H820=1),ISTEXT(J820)),2,1))),"OoS")</f>
        <v>1</v>
      </c>
      <c r="F820" s="57"/>
      <c r="G820" s="59"/>
      <c r="H820" s="59"/>
      <c r="I820" s="59"/>
      <c r="J820" s="59"/>
      <c r="K820" s="59"/>
      <c r="L820" s="59"/>
      <c r="M820" s="59"/>
      <c r="N820" s="59"/>
      <c r="O820" s="59"/>
      <c r="P820" s="370"/>
      <c r="Q820" s="59"/>
      <c r="R820" s="376"/>
    </row>
    <row r="821" spans="1:18" ht="13.5" thickBot="1" x14ac:dyDescent="0.3">
      <c r="A821" s="352"/>
      <c r="B821" s="378"/>
      <c r="C821" s="54" t="str">
        <f>IF(ISTEXT('Organizational Unit Summary'!$B$59),'Organizational Unit Summary'!$B$59,"")</f>
        <v>P-20</v>
      </c>
      <c r="D821" s="51" t="str">
        <f>IF('Organizational Unit Summary'!$B$24="Benchmark or Sustainment",IF(E821="OoS","OoS",IF(E821=1,"DM",IF(E821=2,"PM",IF(E821=3,"LM",IF(E821=4,"FM"))))),IF(E821="OoS","OoS",IF(E821&lt;=2,"H",IF(E821=3,"M",IF(E821=4,"L")))))</f>
        <v>DM</v>
      </c>
      <c r="E821" s="58">
        <f>IF(OR(Processes!$C$69=TRUE,Processes!W$69=TRUE),IF(AND(G821=1,H821=1,NOT(ISTEXT(J821))),4,IF(AND(G821=1,H821=1,ISTEXT(J821)),3,IF(AND(OR(G821=1,H821=1),ISTEXT(J821)),2,1))),"OoS")</f>
        <v>1</v>
      </c>
      <c r="F821" s="57"/>
      <c r="G821" s="59"/>
      <c r="H821" s="59"/>
      <c r="I821" s="59"/>
      <c r="J821" s="59"/>
      <c r="K821" s="59"/>
      <c r="L821" s="59"/>
      <c r="M821" s="59"/>
      <c r="N821" s="59"/>
      <c r="O821" s="59"/>
      <c r="P821" s="371"/>
      <c r="Q821" s="59"/>
      <c r="R821" s="376"/>
    </row>
    <row r="822" spans="1:18" x14ac:dyDescent="0.25">
      <c r="A822" s="352"/>
      <c r="B822" s="378" t="str">
        <f>IF(ISTEXT(Processes!$B$19),Processes!$B$19,"")</f>
        <v>Process 17</v>
      </c>
      <c r="C822" s="54" t="str">
        <f>IF(ISTEXT('Organizational Unit Summary'!$B$40),'Organizational Unit Summary'!$B$40,"")</f>
        <v>P-1</v>
      </c>
      <c r="D822" s="51" t="str">
        <f>IF('Organizational Unit Summary'!$B$24="Benchmark or Sustainment",IF(E822="OoS","OoS",IF(E822=1,"DM",IF(E822=2,"PM",IF(E822=3,"LM",IF(E822=4,"FM"))))),IF(E822="OoS","OoS",IF(E822&lt;=2,"H",IF(E822=3,"M",IF(E822=4,"L")))))</f>
        <v>DM</v>
      </c>
      <c r="E822" s="58">
        <f>IF(OR(Processes!$C$70=TRUE,Processes!D$70=TRUE),IF(AND(G822=1,H822=1,NOT(ISTEXT(J822))),4,IF(AND(G822=1,H822=1,ISTEXT(J822)),3,IF(AND(OR(G822=1,H822=1),ISTEXT(J822)),2,1))),"OoS")</f>
        <v>1</v>
      </c>
      <c r="F822" s="57"/>
      <c r="G822" s="59"/>
      <c r="H822" s="59"/>
      <c r="I822" s="59"/>
      <c r="J822" s="59"/>
      <c r="K822" s="59"/>
      <c r="L822" s="59"/>
      <c r="M822" s="59"/>
      <c r="N822" s="59"/>
      <c r="O822" s="59"/>
      <c r="P822" s="369"/>
      <c r="Q822" s="59"/>
      <c r="R822" s="376"/>
    </row>
    <row r="823" spans="1:18" x14ac:dyDescent="0.25">
      <c r="A823" s="352"/>
      <c r="B823" s="378"/>
      <c r="C823" s="54" t="str">
        <f>IF(ISTEXT('Organizational Unit Summary'!$B$41),'Organizational Unit Summary'!$B$41,"")</f>
        <v>P-2</v>
      </c>
      <c r="D823" s="51" t="str">
        <f>IF('Organizational Unit Summary'!$B$24="Benchmark or Sustainment",IF(E823="OoS","OoS",IF(E823=1,"DM",IF(E823=2,"PM",IF(E823=3,"LM",IF(E823=4,"FM"))))),IF(E823="OoS","OoS",IF(E823&lt;=2,"H",IF(E823=3,"M",IF(E823=4,"L")))))</f>
        <v>DM</v>
      </c>
      <c r="E823" s="58">
        <f>IF(OR(Processes!$C$70=TRUE,Processes!E$70=TRUE),IF(AND(G823=1,H823=1,NOT(ISTEXT(J823))),4,IF(AND(G823=1,H823=1,ISTEXT(J823)),3,IF(AND(OR(G823=1,H823=1),ISTEXT(J823)),2,1))),"OoS")</f>
        <v>1</v>
      </c>
      <c r="F823" s="57"/>
      <c r="G823" s="59"/>
      <c r="H823" s="59"/>
      <c r="I823" s="59"/>
      <c r="J823" s="59"/>
      <c r="K823" s="59"/>
      <c r="L823" s="59"/>
      <c r="M823" s="59"/>
      <c r="N823" s="59"/>
      <c r="O823" s="59"/>
      <c r="P823" s="370"/>
      <c r="Q823" s="59"/>
      <c r="R823" s="376"/>
    </row>
    <row r="824" spans="1:18" x14ac:dyDescent="0.25">
      <c r="A824" s="352"/>
      <c r="B824" s="378"/>
      <c r="C824" s="54" t="str">
        <f>IF(ISTEXT('Organizational Unit Summary'!$B$42),'Organizational Unit Summary'!$B$42,"")</f>
        <v>P-3</v>
      </c>
      <c r="D824" s="51" t="str">
        <f>IF('Organizational Unit Summary'!$B$24="Benchmark or Sustainment",IF(E824="OoS","OoS",IF(E824=1,"DM",IF(E824=2,"PM",IF(E824=3,"LM",IF(E824=4,"FM"))))),IF(E824="OoS","OoS",IF(E824&lt;=2,"H",IF(E824=3,"M",IF(E824=4,"L")))))</f>
        <v>DM</v>
      </c>
      <c r="E824" s="58">
        <f>IF(OR(Processes!$C$70=TRUE,Processes!F$70=TRUE),IF(AND(G824=1,H824=1,NOT(ISTEXT(J824))),4,IF(AND(G824=1,H824=1,ISTEXT(J824)),3,IF(AND(OR(G824=1,H824=1),ISTEXT(J824)),2,1))),"OoS")</f>
        <v>1</v>
      </c>
      <c r="F824" s="57"/>
      <c r="G824" s="59"/>
      <c r="H824" s="59"/>
      <c r="I824" s="59"/>
      <c r="J824" s="59"/>
      <c r="K824" s="59"/>
      <c r="L824" s="59"/>
      <c r="M824" s="59"/>
      <c r="N824" s="59"/>
      <c r="O824" s="59"/>
      <c r="P824" s="370"/>
      <c r="Q824" s="59"/>
      <c r="R824" s="376"/>
    </row>
    <row r="825" spans="1:18" x14ac:dyDescent="0.25">
      <c r="A825" s="352"/>
      <c r="B825" s="378"/>
      <c r="C825" s="54" t="str">
        <f>IF(ISTEXT('Organizational Unit Summary'!$B$43),'Organizational Unit Summary'!$B$43,"")</f>
        <v>P-4</v>
      </c>
      <c r="D825" s="51" t="str">
        <f>IF('Organizational Unit Summary'!$B$24="Benchmark or Sustainment",IF(E825="OoS","OoS",IF(E825=1,"DM",IF(E825=2,"PM",IF(E825=3,"LM",IF(E825=4,"FM"))))),IF(E825="OoS","OoS",IF(E825&lt;=2,"H",IF(E825=3,"M",IF(E825=4,"L")))))</f>
        <v>DM</v>
      </c>
      <c r="E825" s="58">
        <f>IF(OR(Processes!$C$70=TRUE,Processes!G$70=TRUE),IF(AND(G825=1,H825=1,NOT(ISTEXT(J825))),4,IF(AND(G825=1,H825=1,ISTEXT(J825)),3,IF(AND(OR(G825=1,H825=1),ISTEXT(J825)),2,1))),"OoS")</f>
        <v>1</v>
      </c>
      <c r="F825" s="57"/>
      <c r="G825" s="59"/>
      <c r="H825" s="59"/>
      <c r="I825" s="59"/>
      <c r="J825" s="59"/>
      <c r="K825" s="59"/>
      <c r="L825" s="59"/>
      <c r="M825" s="59"/>
      <c r="N825" s="59"/>
      <c r="O825" s="59"/>
      <c r="P825" s="370"/>
      <c r="Q825" s="59"/>
      <c r="R825" s="376"/>
    </row>
    <row r="826" spans="1:18" x14ac:dyDescent="0.25">
      <c r="A826" s="352"/>
      <c r="B826" s="378"/>
      <c r="C826" s="54" t="str">
        <f>IF(ISTEXT('Organizational Unit Summary'!$B$44),'Organizational Unit Summary'!$B$44,"")</f>
        <v>P-5</v>
      </c>
      <c r="D826" s="51" t="str">
        <f>IF('Organizational Unit Summary'!$B$24="Benchmark or Sustainment",IF(E826="OoS","OoS",IF(E826=1,"DM",IF(E826=2,"PM",IF(E826=3,"LM",IF(E826=4,"FM"))))),IF(E826="OoS","OoS",IF(E826&lt;=2,"H",IF(E826=3,"M",IF(E826=4,"L")))))</f>
        <v>DM</v>
      </c>
      <c r="E826" s="58">
        <f>IF(OR(Processes!$C$70=TRUE,Processes!H$70=TRUE),IF(AND(G826=1,H826=1,NOT(ISTEXT(J826))),4,IF(AND(G826=1,H826=1,ISTEXT(J826)),3,IF(AND(OR(G826=1,H826=1),ISTEXT(J826)),2,1))),"OoS")</f>
        <v>1</v>
      </c>
      <c r="F826" s="57"/>
      <c r="G826" s="59"/>
      <c r="H826" s="59"/>
      <c r="I826" s="59"/>
      <c r="J826" s="59"/>
      <c r="K826" s="59"/>
      <c r="L826" s="59"/>
      <c r="M826" s="59"/>
      <c r="N826" s="59"/>
      <c r="O826" s="59"/>
      <c r="P826" s="370"/>
      <c r="Q826" s="59"/>
      <c r="R826" s="376"/>
    </row>
    <row r="827" spans="1:18" x14ac:dyDescent="0.25">
      <c r="A827" s="352"/>
      <c r="B827" s="378"/>
      <c r="C827" s="54" t="str">
        <f>IF(ISTEXT('Organizational Unit Summary'!$B$45),'Organizational Unit Summary'!$B$45,"")</f>
        <v>P-6</v>
      </c>
      <c r="D827" s="51" t="str">
        <f>IF('Organizational Unit Summary'!$B$24="Benchmark or Sustainment",IF(E827="OoS","OoS",IF(E827=1,"DM",IF(E827=2,"PM",IF(E827=3,"LM",IF(E827=4,"FM"))))),IF(E827="OoS","OoS",IF(E827&lt;=2,"H",IF(E827=3,"M",IF(E827=4,"L")))))</f>
        <v>DM</v>
      </c>
      <c r="E827" s="58">
        <f>IF(OR(Processes!$C$70=TRUE,Processes!I$70=TRUE),IF(AND(G827=1,H827=1,NOT(ISTEXT(J827))),4,IF(AND(G827=1,H827=1,ISTEXT(J827)),3,IF(AND(OR(G827=1,H827=1),ISTEXT(J827)),2,1))),"OoS")</f>
        <v>1</v>
      </c>
      <c r="F827" s="57"/>
      <c r="G827" s="59"/>
      <c r="H827" s="59"/>
      <c r="I827" s="59"/>
      <c r="J827" s="59"/>
      <c r="K827" s="59"/>
      <c r="L827" s="59"/>
      <c r="M827" s="59"/>
      <c r="N827" s="59"/>
      <c r="O827" s="59"/>
      <c r="P827" s="370"/>
      <c r="Q827" s="59"/>
      <c r="R827" s="376"/>
    </row>
    <row r="828" spans="1:18" x14ac:dyDescent="0.25">
      <c r="A828" s="352"/>
      <c r="B828" s="378"/>
      <c r="C828" s="54" t="str">
        <f>IF(ISTEXT('Organizational Unit Summary'!$B$46),'Organizational Unit Summary'!$B$46,"")</f>
        <v>P-7</v>
      </c>
      <c r="D828" s="51" t="str">
        <f>IF('Organizational Unit Summary'!$B$24="Benchmark or Sustainment",IF(E828="OoS","OoS",IF(E828=1,"DM",IF(E828=2,"PM",IF(E828=3,"LM",IF(E828=4,"FM"))))),IF(E828="OoS","OoS",IF(E828&lt;=2,"H",IF(E828=3,"M",IF(E828=4,"L")))))</f>
        <v>DM</v>
      </c>
      <c r="E828" s="58">
        <f>IF(OR(Processes!$C$70=TRUE,Processes!J$70=TRUE),IF(AND(G828=1,H828=1,NOT(ISTEXT(J828))),4,IF(AND(G828=1,H828=1,ISTEXT(J828)),3,IF(AND(OR(G828=1,H828=1),ISTEXT(J828)),2,1))),"OoS")</f>
        <v>1</v>
      </c>
      <c r="F828" s="57"/>
      <c r="G828" s="59"/>
      <c r="H828" s="59"/>
      <c r="I828" s="59"/>
      <c r="J828" s="59"/>
      <c r="K828" s="59"/>
      <c r="L828" s="59"/>
      <c r="M828" s="59"/>
      <c r="N828" s="59"/>
      <c r="O828" s="59"/>
      <c r="P828" s="370"/>
      <c r="Q828" s="59"/>
      <c r="R828" s="376"/>
    </row>
    <row r="829" spans="1:18" x14ac:dyDescent="0.25">
      <c r="A829" s="352"/>
      <c r="B829" s="378"/>
      <c r="C829" s="54" t="str">
        <f>IF(ISTEXT('Organizational Unit Summary'!$B$47),'Organizational Unit Summary'!$B$47,"")</f>
        <v>P-8</v>
      </c>
      <c r="D829" s="51" t="str">
        <f>IF('Organizational Unit Summary'!$B$24="Benchmark or Sustainment",IF(E829="OoS","OoS",IF(E829=1,"DM",IF(E829=2,"PM",IF(E829=3,"LM",IF(E829=4,"FM"))))),IF(E829="OoS","OoS",IF(E829&lt;=2,"H",IF(E829=3,"M",IF(E829=4,"L")))))</f>
        <v>DM</v>
      </c>
      <c r="E829" s="58">
        <f>IF(OR(Processes!$C$70=TRUE,Processes!K$70=TRUE),IF(AND(G829=1,H829=1,NOT(ISTEXT(J829))),4,IF(AND(G829=1,H829=1,ISTEXT(J829)),3,IF(AND(OR(G829=1,H829=1),ISTEXT(J829)),2,1))),"OoS")</f>
        <v>1</v>
      </c>
      <c r="F829" s="57"/>
      <c r="G829" s="59"/>
      <c r="H829" s="59"/>
      <c r="I829" s="59"/>
      <c r="J829" s="59"/>
      <c r="K829" s="59"/>
      <c r="L829" s="59"/>
      <c r="M829" s="59"/>
      <c r="N829" s="59"/>
      <c r="O829" s="59"/>
      <c r="P829" s="370"/>
      <c r="Q829" s="59"/>
      <c r="R829" s="376"/>
    </row>
    <row r="830" spans="1:18" x14ac:dyDescent="0.25">
      <c r="A830" s="352"/>
      <c r="B830" s="378"/>
      <c r="C830" s="54" t="str">
        <f>IF(ISTEXT('Organizational Unit Summary'!$B$48),'Organizational Unit Summary'!$B$48,"")</f>
        <v>P-9</v>
      </c>
      <c r="D830" s="51" t="str">
        <f>IF('Organizational Unit Summary'!$B$24="Benchmark or Sustainment",IF(E830="OoS","OoS",IF(E830=1,"DM",IF(E830=2,"PM",IF(E830=3,"LM",IF(E830=4,"FM"))))),IF(E830="OoS","OoS",IF(E830&lt;=2,"H",IF(E830=3,"M",IF(E830=4,"L")))))</f>
        <v>DM</v>
      </c>
      <c r="E830" s="58">
        <f>IF(OR(Processes!$C$70=TRUE,Processes!L$70=TRUE),IF(AND(G830=1,H830=1,NOT(ISTEXT(J830))),4,IF(AND(G830=1,H830=1,ISTEXT(J830)),3,IF(AND(OR(G830=1,H830=1),ISTEXT(J830)),2,1))),"OoS")</f>
        <v>1</v>
      </c>
      <c r="F830" s="57"/>
      <c r="G830" s="59"/>
      <c r="H830" s="59"/>
      <c r="I830" s="59"/>
      <c r="J830" s="59"/>
      <c r="K830" s="59"/>
      <c r="L830" s="59"/>
      <c r="M830" s="59"/>
      <c r="N830" s="59"/>
      <c r="O830" s="59"/>
      <c r="P830" s="370"/>
      <c r="Q830" s="59"/>
      <c r="R830" s="376"/>
    </row>
    <row r="831" spans="1:18" x14ac:dyDescent="0.25">
      <c r="A831" s="352"/>
      <c r="B831" s="378"/>
      <c r="C831" s="54" t="str">
        <f>IF(ISTEXT('Organizational Unit Summary'!$B$49),'Organizational Unit Summary'!$B$49,"")</f>
        <v>P-10</v>
      </c>
      <c r="D831" s="51" t="str">
        <f>IF('Organizational Unit Summary'!$B$24="Benchmark or Sustainment",IF(E831="OoS","OoS",IF(E831=1,"DM",IF(E831=2,"PM",IF(E831=3,"LM",IF(E831=4,"FM"))))),IF(E831="OoS","OoS",IF(E831&lt;=2,"H",IF(E831=3,"M",IF(E831=4,"L")))))</f>
        <v>DM</v>
      </c>
      <c r="E831" s="58">
        <f>IF(OR(Processes!$C$70=TRUE,Processes!M$70=TRUE),IF(AND(G831=1,H831=1,NOT(ISTEXT(J831))),4,IF(AND(G831=1,H831=1,ISTEXT(J831)),3,IF(AND(OR(G831=1,H831=1),ISTEXT(J831)),2,1))),"OoS")</f>
        <v>1</v>
      </c>
      <c r="F831" s="57"/>
      <c r="G831" s="59"/>
      <c r="H831" s="59"/>
      <c r="I831" s="59"/>
      <c r="J831" s="59"/>
      <c r="K831" s="59"/>
      <c r="L831" s="59"/>
      <c r="M831" s="59"/>
      <c r="N831" s="59"/>
      <c r="O831" s="59"/>
      <c r="P831" s="370"/>
      <c r="Q831" s="59"/>
      <c r="R831" s="376"/>
    </row>
    <row r="832" spans="1:18" x14ac:dyDescent="0.25">
      <c r="A832" s="352"/>
      <c r="B832" s="378"/>
      <c r="C832" s="54" t="str">
        <f>IF(ISTEXT('Organizational Unit Summary'!$B$50),'Organizational Unit Summary'!$B$50,"")</f>
        <v>P-11</v>
      </c>
      <c r="D832" s="51" t="str">
        <f>IF('Organizational Unit Summary'!$B$24="Benchmark or Sustainment",IF(E832="OoS","OoS",IF(E832=1,"DM",IF(E832=2,"PM",IF(E832=3,"LM",IF(E832=4,"FM"))))),IF(E832="OoS","OoS",IF(E832&lt;=2,"H",IF(E832=3,"M",IF(E832=4,"L")))))</f>
        <v>DM</v>
      </c>
      <c r="E832" s="58">
        <f>IF(OR(Processes!$C$70=TRUE,Processes!N$70=TRUE),IF(AND(G832=1,H832=1,NOT(ISTEXT(J832))),4,IF(AND(G832=1,H832=1,ISTEXT(J832)),3,IF(AND(OR(G832=1,H832=1),ISTEXT(J832)),2,1))),"OoS")</f>
        <v>1</v>
      </c>
      <c r="F832" s="57"/>
      <c r="G832" s="59"/>
      <c r="H832" s="59"/>
      <c r="I832" s="59"/>
      <c r="J832" s="59"/>
      <c r="K832" s="59"/>
      <c r="L832" s="59"/>
      <c r="M832" s="59"/>
      <c r="N832" s="59"/>
      <c r="O832" s="59"/>
      <c r="P832" s="370"/>
      <c r="Q832" s="59"/>
      <c r="R832" s="376"/>
    </row>
    <row r="833" spans="1:18" x14ac:dyDescent="0.25">
      <c r="A833" s="352"/>
      <c r="B833" s="378"/>
      <c r="C833" s="54" t="str">
        <f>IF(ISTEXT('Organizational Unit Summary'!$B$51),'Organizational Unit Summary'!$B$51,"")</f>
        <v>P-12</v>
      </c>
      <c r="D833" s="51" t="str">
        <f>IF('Organizational Unit Summary'!$B$24="Benchmark or Sustainment",IF(E833="OoS","OoS",IF(E833=1,"DM",IF(E833=2,"PM",IF(E833=3,"LM",IF(E833=4,"FM"))))),IF(E833="OoS","OoS",IF(E833&lt;=2,"H",IF(E833=3,"M",IF(E833=4,"L")))))</f>
        <v>DM</v>
      </c>
      <c r="E833" s="58">
        <f>IF(OR(Processes!$C$70=TRUE,Processes!O$70=TRUE),IF(AND(G833=1,H833=1,NOT(ISTEXT(J833))),4,IF(AND(G833=1,H833=1,ISTEXT(J833)),3,IF(AND(OR(G833=1,H833=1),ISTEXT(J833)),2,1))),"OoS")</f>
        <v>1</v>
      </c>
      <c r="F833" s="57"/>
      <c r="G833" s="59"/>
      <c r="H833" s="59"/>
      <c r="I833" s="59"/>
      <c r="J833" s="59"/>
      <c r="K833" s="59"/>
      <c r="L833" s="59"/>
      <c r="M833" s="59"/>
      <c r="N833" s="59"/>
      <c r="O833" s="59"/>
      <c r="P833" s="370"/>
      <c r="Q833" s="59"/>
      <c r="R833" s="376"/>
    </row>
    <row r="834" spans="1:18" x14ac:dyDescent="0.25">
      <c r="A834" s="352"/>
      <c r="B834" s="378"/>
      <c r="C834" s="54" t="str">
        <f>IF(ISTEXT('Organizational Unit Summary'!$B$52),'Organizational Unit Summary'!$B$52,"")</f>
        <v>P-13</v>
      </c>
      <c r="D834" s="51" t="str">
        <f>IF('Organizational Unit Summary'!$B$24="Benchmark or Sustainment",IF(E834="OoS","OoS",IF(E834=1,"DM",IF(E834=2,"PM",IF(E834=3,"LM",IF(E834=4,"FM"))))),IF(E834="OoS","OoS",IF(E834&lt;=2,"H",IF(E834=3,"M",IF(E834=4,"L")))))</f>
        <v>DM</v>
      </c>
      <c r="E834" s="58">
        <f>IF(OR(Processes!$C$70=TRUE,Processes!P$70=TRUE),IF(AND(G834=1,H834=1,NOT(ISTEXT(J834))),4,IF(AND(G834=1,H834=1,ISTEXT(J834)),3,IF(AND(OR(G834=1,H834=1),ISTEXT(J834)),2,1))),"OoS")</f>
        <v>1</v>
      </c>
      <c r="F834" s="57"/>
      <c r="G834" s="59"/>
      <c r="H834" s="59"/>
      <c r="I834" s="59"/>
      <c r="J834" s="59"/>
      <c r="K834" s="59"/>
      <c r="L834" s="59"/>
      <c r="M834" s="59"/>
      <c r="N834" s="59"/>
      <c r="O834" s="59"/>
      <c r="P834" s="370"/>
      <c r="Q834" s="59"/>
      <c r="R834" s="376"/>
    </row>
    <row r="835" spans="1:18" x14ac:dyDescent="0.25">
      <c r="A835" s="352"/>
      <c r="B835" s="378"/>
      <c r="C835" s="54" t="str">
        <f>IF(ISTEXT('Organizational Unit Summary'!$B$53),'Organizational Unit Summary'!$B$53,"")</f>
        <v>P-14</v>
      </c>
      <c r="D835" s="51" t="str">
        <f>IF('Organizational Unit Summary'!$B$24="Benchmark or Sustainment",IF(E835="OoS","OoS",IF(E835=1,"DM",IF(E835=2,"PM",IF(E835=3,"LM",IF(E835=4,"FM"))))),IF(E835="OoS","OoS",IF(E835&lt;=2,"H",IF(E835=3,"M",IF(E835=4,"L")))))</f>
        <v>DM</v>
      </c>
      <c r="E835" s="58">
        <f>IF(OR(Processes!$C$70=TRUE,Processes!Q$70=TRUE),IF(AND(G835=1,H835=1,NOT(ISTEXT(J835))),4,IF(AND(G835=1,H835=1,ISTEXT(J835)),3,IF(AND(OR(G835=1,H835=1),ISTEXT(J835)),2,1))),"OoS")</f>
        <v>1</v>
      </c>
      <c r="F835" s="57"/>
      <c r="G835" s="59"/>
      <c r="H835" s="59"/>
      <c r="I835" s="59"/>
      <c r="J835" s="59"/>
      <c r="K835" s="59"/>
      <c r="L835" s="59"/>
      <c r="M835" s="59"/>
      <c r="N835" s="59"/>
      <c r="O835" s="59"/>
      <c r="P835" s="370"/>
      <c r="Q835" s="59"/>
      <c r="R835" s="376"/>
    </row>
    <row r="836" spans="1:18" x14ac:dyDescent="0.25">
      <c r="A836" s="352"/>
      <c r="B836" s="378"/>
      <c r="C836" s="54" t="str">
        <f>IF(ISTEXT('Organizational Unit Summary'!$B$54),'Organizational Unit Summary'!$B$54,"")</f>
        <v>P-15</v>
      </c>
      <c r="D836" s="51" t="str">
        <f>IF('Organizational Unit Summary'!$B$24="Benchmark or Sustainment",IF(E836="OoS","OoS",IF(E836=1,"DM",IF(E836=2,"PM",IF(E836=3,"LM",IF(E836=4,"FM"))))),IF(E836="OoS","OoS",IF(E836&lt;=2,"H",IF(E836=3,"M",IF(E836=4,"L")))))</f>
        <v>DM</v>
      </c>
      <c r="E836" s="58">
        <f>IF(OR(Processes!$C$70=TRUE,Processes!R$70=TRUE),IF(AND(G836=1,H836=1,NOT(ISTEXT(J836))),4,IF(AND(G836=1,H836=1,ISTEXT(J836)),3,IF(AND(OR(G836=1,H836=1),ISTEXT(J836)),2,1))),"OoS")</f>
        <v>1</v>
      </c>
      <c r="F836" s="57"/>
      <c r="G836" s="59"/>
      <c r="H836" s="59"/>
      <c r="I836" s="59"/>
      <c r="J836" s="59"/>
      <c r="K836" s="59"/>
      <c r="L836" s="59"/>
      <c r="M836" s="59"/>
      <c r="N836" s="59"/>
      <c r="O836" s="59"/>
      <c r="P836" s="370"/>
      <c r="Q836" s="59"/>
      <c r="R836" s="376"/>
    </row>
    <row r="837" spans="1:18" x14ac:dyDescent="0.25">
      <c r="A837" s="352"/>
      <c r="B837" s="378"/>
      <c r="C837" s="54" t="str">
        <f>IF(ISTEXT('Organizational Unit Summary'!$B$55),'Organizational Unit Summary'!$B$55,"")</f>
        <v>P-16</v>
      </c>
      <c r="D837" s="51" t="str">
        <f>IF('Organizational Unit Summary'!$B$24="Benchmark or Sustainment",IF(E837="OoS","OoS",IF(E837=1,"DM",IF(E837=2,"PM",IF(E837=3,"LM",IF(E837=4,"FM"))))),IF(E837="OoS","OoS",IF(E837&lt;=2,"H",IF(E837=3,"M",IF(E837=4,"L")))))</f>
        <v>DM</v>
      </c>
      <c r="E837" s="58">
        <f>IF(OR(Processes!$C$70=TRUE,Processes!S$70=TRUE),IF(AND(G837=1,H837=1,NOT(ISTEXT(J837))),4,IF(AND(G837=1,H837=1,ISTEXT(J837)),3,IF(AND(OR(G837=1,H837=1),ISTEXT(J837)),2,1))),"OoS")</f>
        <v>1</v>
      </c>
      <c r="F837" s="57"/>
      <c r="G837" s="59"/>
      <c r="H837" s="59"/>
      <c r="I837" s="59"/>
      <c r="J837" s="59"/>
      <c r="K837" s="59"/>
      <c r="L837" s="59"/>
      <c r="M837" s="59"/>
      <c r="N837" s="59"/>
      <c r="O837" s="59"/>
      <c r="P837" s="370"/>
      <c r="Q837" s="59"/>
      <c r="R837" s="376"/>
    </row>
    <row r="838" spans="1:18" x14ac:dyDescent="0.25">
      <c r="A838" s="352"/>
      <c r="B838" s="378"/>
      <c r="C838" s="54" t="str">
        <f>IF(ISTEXT('Organizational Unit Summary'!$B$56),'Organizational Unit Summary'!$B$56,"")</f>
        <v>P-17</v>
      </c>
      <c r="D838" s="51" t="str">
        <f>IF('Organizational Unit Summary'!$B$24="Benchmark or Sustainment",IF(E838="OoS","OoS",IF(E838=1,"DM",IF(E838=2,"PM",IF(E838=3,"LM",IF(E838=4,"FM"))))),IF(E838="OoS","OoS",IF(E838&lt;=2,"H",IF(E838=3,"M",IF(E838=4,"L")))))</f>
        <v>DM</v>
      </c>
      <c r="E838" s="58">
        <f>IF(OR(Processes!$C$70=TRUE,Processes!T$70=TRUE),IF(AND(G838=1,H838=1,NOT(ISTEXT(J838))),4,IF(AND(G838=1,H838=1,ISTEXT(J838)),3,IF(AND(OR(G838=1,H838=1),ISTEXT(J838)),2,1))),"OoS")</f>
        <v>1</v>
      </c>
      <c r="F838" s="57"/>
      <c r="G838" s="59"/>
      <c r="H838" s="59"/>
      <c r="I838" s="59"/>
      <c r="J838" s="59"/>
      <c r="K838" s="59"/>
      <c r="L838" s="59"/>
      <c r="M838" s="59"/>
      <c r="N838" s="59"/>
      <c r="O838" s="59"/>
      <c r="P838" s="370"/>
      <c r="Q838" s="59"/>
      <c r="R838" s="376"/>
    </row>
    <row r="839" spans="1:18" x14ac:dyDescent="0.25">
      <c r="A839" s="352"/>
      <c r="B839" s="378"/>
      <c r="C839" s="54" t="str">
        <f>IF(ISTEXT('Organizational Unit Summary'!$B$57),'Organizational Unit Summary'!$B$57,"")</f>
        <v>P-18</v>
      </c>
      <c r="D839" s="51" t="str">
        <f>IF('Organizational Unit Summary'!$B$24="Benchmark or Sustainment",IF(E839="OoS","OoS",IF(E839=1,"DM",IF(E839=2,"PM",IF(E839=3,"LM",IF(E839=4,"FM"))))),IF(E839="OoS","OoS",IF(E839&lt;=2,"H",IF(E839=3,"M",IF(E839=4,"L")))))</f>
        <v>DM</v>
      </c>
      <c r="E839" s="58">
        <f>IF(OR(Processes!$C$70=TRUE,Processes!U$70=TRUE),IF(AND(G839=1,H839=1,NOT(ISTEXT(J839))),4,IF(AND(G839=1,H839=1,ISTEXT(J839)),3,IF(AND(OR(G839=1,H839=1),ISTEXT(J839)),2,1))),"OoS")</f>
        <v>1</v>
      </c>
      <c r="F839" s="57"/>
      <c r="G839" s="59"/>
      <c r="H839" s="59"/>
      <c r="I839" s="59"/>
      <c r="J839" s="59"/>
      <c r="K839" s="59"/>
      <c r="L839" s="59"/>
      <c r="M839" s="59"/>
      <c r="N839" s="59"/>
      <c r="O839" s="59"/>
      <c r="P839" s="370"/>
      <c r="Q839" s="59"/>
      <c r="R839" s="376"/>
    </row>
    <row r="840" spans="1:18" x14ac:dyDescent="0.25">
      <c r="A840" s="352"/>
      <c r="B840" s="378"/>
      <c r="C840" s="54" t="str">
        <f>IF(ISTEXT('Organizational Unit Summary'!$B$58),'Organizational Unit Summary'!$B$58,"")</f>
        <v>P-19</v>
      </c>
      <c r="D840" s="51" t="str">
        <f>IF('Organizational Unit Summary'!$B$24="Benchmark or Sustainment",IF(E840="OoS","OoS",IF(E840=1,"DM",IF(E840=2,"PM",IF(E840=3,"LM",IF(E840=4,"FM"))))),IF(E840="OoS","OoS",IF(E840&lt;=2,"H",IF(E840=3,"M",IF(E840=4,"L")))))</f>
        <v>DM</v>
      </c>
      <c r="E840" s="58">
        <f>IF(OR(Processes!$C$70=TRUE,Processes!V$70=TRUE),IF(AND(G840=1,H840=1,NOT(ISTEXT(J840))),4,IF(AND(G840=1,H840=1,ISTEXT(J840)),3,IF(AND(OR(G840=1,H840=1),ISTEXT(J840)),2,1))),"OoS")</f>
        <v>1</v>
      </c>
      <c r="F840" s="57"/>
      <c r="G840" s="59"/>
      <c r="H840" s="59"/>
      <c r="I840" s="59"/>
      <c r="J840" s="59"/>
      <c r="K840" s="59"/>
      <c r="L840" s="59"/>
      <c r="M840" s="59"/>
      <c r="N840" s="59"/>
      <c r="O840" s="59"/>
      <c r="P840" s="370"/>
      <c r="Q840" s="59"/>
      <c r="R840" s="376"/>
    </row>
    <row r="841" spans="1:18" ht="13.5" thickBot="1" x14ac:dyDescent="0.3">
      <c r="A841" s="352"/>
      <c r="B841" s="378"/>
      <c r="C841" s="54" t="str">
        <f>IF(ISTEXT('Organizational Unit Summary'!$B$59),'Organizational Unit Summary'!$B$59,"")</f>
        <v>P-20</v>
      </c>
      <c r="D841" s="51" t="str">
        <f>IF('Organizational Unit Summary'!$B$24="Benchmark or Sustainment",IF(E841="OoS","OoS",IF(E841=1,"DM",IF(E841=2,"PM",IF(E841=3,"LM",IF(E841=4,"FM"))))),IF(E841="OoS","OoS",IF(E841&lt;=2,"H",IF(E841=3,"M",IF(E841=4,"L")))))</f>
        <v>DM</v>
      </c>
      <c r="E841" s="58">
        <f>IF(OR(Processes!$C$70=TRUE,Processes!W$70=TRUE),IF(AND(G841=1,H841=1,NOT(ISTEXT(J841))),4,IF(AND(G841=1,H841=1,ISTEXT(J841)),3,IF(AND(OR(G841=1,H841=1),ISTEXT(J841)),2,1))),"OoS")</f>
        <v>1</v>
      </c>
      <c r="F841" s="57"/>
      <c r="G841" s="59"/>
      <c r="H841" s="59"/>
      <c r="I841" s="59"/>
      <c r="J841" s="59"/>
      <c r="K841" s="59"/>
      <c r="L841" s="59"/>
      <c r="M841" s="59"/>
      <c r="N841" s="59"/>
      <c r="O841" s="59"/>
      <c r="P841" s="371"/>
      <c r="Q841" s="59"/>
      <c r="R841" s="376"/>
    </row>
    <row r="842" spans="1:18" x14ac:dyDescent="0.25">
      <c r="A842" s="352"/>
      <c r="B842" s="378" t="str">
        <f>IF(ISTEXT(Processes!$B$20),Processes!$B$20,"")</f>
        <v>Process 18</v>
      </c>
      <c r="C842" s="54" t="str">
        <f>IF(ISTEXT('Organizational Unit Summary'!$B$40),'Organizational Unit Summary'!$B$40,"")</f>
        <v>P-1</v>
      </c>
      <c r="D842" s="51" t="str">
        <f>IF('Organizational Unit Summary'!$B$24="Benchmark or Sustainment",IF(E842="OoS","OoS",IF(E842=1,"DM",IF(E842=2,"PM",IF(E842=3,"LM",IF(E842=4,"FM"))))),IF(E842="OoS","OoS",IF(E842&lt;=2,"H",IF(E842=3,"M",IF(E842=4,"L")))))</f>
        <v>DM</v>
      </c>
      <c r="E842" s="58">
        <f>IF(OR(Processes!$C$71=TRUE,Processes!D$71=TRUE),IF(AND(G842=1,H842=1,NOT(ISTEXT(J842))),4,IF(AND(G842=1,H842=1,ISTEXT(J842)),3,IF(AND(OR(G842=1,H842=1),ISTEXT(J842)),2,1))),"OoS")</f>
        <v>1</v>
      </c>
      <c r="F842" s="57"/>
      <c r="G842" s="59"/>
      <c r="H842" s="59"/>
      <c r="I842" s="59"/>
      <c r="J842" s="59"/>
      <c r="K842" s="59"/>
      <c r="L842" s="59"/>
      <c r="M842" s="59"/>
      <c r="N842" s="59"/>
      <c r="O842" s="59"/>
      <c r="P842" s="369"/>
      <c r="Q842" s="59"/>
      <c r="R842" s="376"/>
    </row>
    <row r="843" spans="1:18" x14ac:dyDescent="0.25">
      <c r="A843" s="352"/>
      <c r="B843" s="378"/>
      <c r="C843" s="54" t="str">
        <f>IF(ISTEXT('Organizational Unit Summary'!$B$41),'Organizational Unit Summary'!$B$41,"")</f>
        <v>P-2</v>
      </c>
      <c r="D843" s="51" t="str">
        <f>IF('Organizational Unit Summary'!$B$24="Benchmark or Sustainment",IF(E843="OoS","OoS",IF(E843=1,"DM",IF(E843=2,"PM",IF(E843=3,"LM",IF(E843=4,"FM"))))),IF(E843="OoS","OoS",IF(E843&lt;=2,"H",IF(E843=3,"M",IF(E843=4,"L")))))</f>
        <v>DM</v>
      </c>
      <c r="E843" s="58">
        <f>IF(OR(Processes!$C$71=TRUE,Processes!E$71=TRUE),IF(AND(G843=1,H843=1,NOT(ISTEXT(J843))),4,IF(AND(G843=1,H843=1,ISTEXT(J843)),3,IF(AND(OR(G843=1,H843=1),ISTEXT(J843)),2,1))),"OoS")</f>
        <v>1</v>
      </c>
      <c r="F843" s="57"/>
      <c r="G843" s="59"/>
      <c r="H843" s="59"/>
      <c r="I843" s="59"/>
      <c r="J843" s="59"/>
      <c r="K843" s="59"/>
      <c r="L843" s="59"/>
      <c r="M843" s="59"/>
      <c r="N843" s="59"/>
      <c r="O843" s="59"/>
      <c r="P843" s="370"/>
      <c r="Q843" s="59"/>
      <c r="R843" s="376"/>
    </row>
    <row r="844" spans="1:18" x14ac:dyDescent="0.25">
      <c r="A844" s="352"/>
      <c r="B844" s="378"/>
      <c r="C844" s="54" t="str">
        <f>IF(ISTEXT('Organizational Unit Summary'!$B$42),'Organizational Unit Summary'!$B$42,"")</f>
        <v>P-3</v>
      </c>
      <c r="D844" s="51" t="str">
        <f>IF('Organizational Unit Summary'!$B$24="Benchmark or Sustainment",IF(E844="OoS","OoS",IF(E844=1,"DM",IF(E844=2,"PM",IF(E844=3,"LM",IF(E844=4,"FM"))))),IF(E844="OoS","OoS",IF(E844&lt;=2,"H",IF(E844=3,"M",IF(E844=4,"L")))))</f>
        <v>DM</v>
      </c>
      <c r="E844" s="58">
        <f>IF(OR(Processes!$C$71=TRUE,Processes!F$71=TRUE),IF(AND(G844=1,H844=1,NOT(ISTEXT(J844))),4,IF(AND(G844=1,H844=1,ISTEXT(J844)),3,IF(AND(OR(G844=1,H844=1),ISTEXT(J844)),2,1))),"OoS")</f>
        <v>1</v>
      </c>
      <c r="F844" s="57"/>
      <c r="G844" s="59"/>
      <c r="H844" s="59"/>
      <c r="I844" s="59"/>
      <c r="J844" s="59"/>
      <c r="K844" s="59"/>
      <c r="L844" s="59"/>
      <c r="M844" s="59"/>
      <c r="N844" s="59"/>
      <c r="O844" s="59"/>
      <c r="P844" s="370"/>
      <c r="Q844" s="59"/>
      <c r="R844" s="376"/>
    </row>
    <row r="845" spans="1:18" x14ac:dyDescent="0.25">
      <c r="A845" s="352"/>
      <c r="B845" s="378"/>
      <c r="C845" s="54" t="str">
        <f>IF(ISTEXT('Organizational Unit Summary'!$B$43),'Organizational Unit Summary'!$B$43,"")</f>
        <v>P-4</v>
      </c>
      <c r="D845" s="51" t="str">
        <f>IF('Organizational Unit Summary'!$B$24="Benchmark or Sustainment",IF(E845="OoS","OoS",IF(E845=1,"DM",IF(E845=2,"PM",IF(E845=3,"LM",IF(E845=4,"FM"))))),IF(E845="OoS","OoS",IF(E845&lt;=2,"H",IF(E845=3,"M",IF(E845=4,"L")))))</f>
        <v>DM</v>
      </c>
      <c r="E845" s="58">
        <f>IF(OR(Processes!$C$71=TRUE,Processes!G$71=TRUE),IF(AND(G845=1,H845=1,NOT(ISTEXT(J845))),4,IF(AND(G845=1,H845=1,ISTEXT(J845)),3,IF(AND(OR(G845=1,H845=1),ISTEXT(J845)),2,1))),"OoS")</f>
        <v>1</v>
      </c>
      <c r="F845" s="57"/>
      <c r="G845" s="59"/>
      <c r="H845" s="59"/>
      <c r="I845" s="59"/>
      <c r="J845" s="59"/>
      <c r="K845" s="59"/>
      <c r="L845" s="59"/>
      <c r="M845" s="59"/>
      <c r="N845" s="59"/>
      <c r="O845" s="59"/>
      <c r="P845" s="370"/>
      <c r="Q845" s="59"/>
      <c r="R845" s="376"/>
    </row>
    <row r="846" spans="1:18" x14ac:dyDescent="0.25">
      <c r="A846" s="352"/>
      <c r="B846" s="378"/>
      <c r="C846" s="54" t="str">
        <f>IF(ISTEXT('Organizational Unit Summary'!$B$44),'Organizational Unit Summary'!$B$44,"")</f>
        <v>P-5</v>
      </c>
      <c r="D846" s="51" t="str">
        <f>IF('Organizational Unit Summary'!$B$24="Benchmark or Sustainment",IF(E846="OoS","OoS",IF(E846=1,"DM",IF(E846=2,"PM",IF(E846=3,"LM",IF(E846=4,"FM"))))),IF(E846="OoS","OoS",IF(E846&lt;=2,"H",IF(E846=3,"M",IF(E846=4,"L")))))</f>
        <v>DM</v>
      </c>
      <c r="E846" s="58">
        <f>IF(OR(Processes!$C$71=TRUE,Processes!H$71=TRUE),IF(AND(G846=1,H846=1,NOT(ISTEXT(J846))),4,IF(AND(G846=1,H846=1,ISTEXT(J846)),3,IF(AND(OR(G846=1,H846=1),ISTEXT(J846)),2,1))),"OoS")</f>
        <v>1</v>
      </c>
      <c r="F846" s="57"/>
      <c r="G846" s="59"/>
      <c r="H846" s="59"/>
      <c r="I846" s="59"/>
      <c r="J846" s="59"/>
      <c r="K846" s="59"/>
      <c r="L846" s="59"/>
      <c r="M846" s="59"/>
      <c r="N846" s="59"/>
      <c r="O846" s="59"/>
      <c r="P846" s="370"/>
      <c r="Q846" s="59"/>
      <c r="R846" s="376"/>
    </row>
    <row r="847" spans="1:18" x14ac:dyDescent="0.25">
      <c r="A847" s="352"/>
      <c r="B847" s="378"/>
      <c r="C847" s="54" t="str">
        <f>IF(ISTEXT('Organizational Unit Summary'!$B$45),'Organizational Unit Summary'!$B$45,"")</f>
        <v>P-6</v>
      </c>
      <c r="D847" s="51" t="str">
        <f>IF('Organizational Unit Summary'!$B$24="Benchmark or Sustainment",IF(E847="OoS","OoS",IF(E847=1,"DM",IF(E847=2,"PM",IF(E847=3,"LM",IF(E847=4,"FM"))))),IF(E847="OoS","OoS",IF(E847&lt;=2,"H",IF(E847=3,"M",IF(E847=4,"L")))))</f>
        <v>DM</v>
      </c>
      <c r="E847" s="58">
        <f>IF(OR(Processes!$C$71=TRUE,Processes!I$71=TRUE),IF(AND(G847=1,H847=1,NOT(ISTEXT(J847))),4,IF(AND(G847=1,H847=1,ISTEXT(J847)),3,IF(AND(OR(G847=1,H847=1),ISTEXT(J847)),2,1))),"OoS")</f>
        <v>1</v>
      </c>
      <c r="F847" s="57"/>
      <c r="G847" s="59"/>
      <c r="H847" s="59"/>
      <c r="I847" s="59"/>
      <c r="J847" s="59"/>
      <c r="K847" s="59"/>
      <c r="L847" s="59"/>
      <c r="M847" s="59"/>
      <c r="N847" s="59"/>
      <c r="O847" s="59"/>
      <c r="P847" s="370"/>
      <c r="Q847" s="59"/>
      <c r="R847" s="376"/>
    </row>
    <row r="848" spans="1:18" x14ac:dyDescent="0.25">
      <c r="A848" s="352"/>
      <c r="B848" s="378"/>
      <c r="C848" s="54" t="str">
        <f>IF(ISTEXT('Organizational Unit Summary'!$B$46),'Organizational Unit Summary'!$B$46,"")</f>
        <v>P-7</v>
      </c>
      <c r="D848" s="51" t="str">
        <f>IF('Organizational Unit Summary'!$B$24="Benchmark or Sustainment",IF(E848="OoS","OoS",IF(E848=1,"DM",IF(E848=2,"PM",IF(E848=3,"LM",IF(E848=4,"FM"))))),IF(E848="OoS","OoS",IF(E848&lt;=2,"H",IF(E848=3,"M",IF(E848=4,"L")))))</f>
        <v>DM</v>
      </c>
      <c r="E848" s="58">
        <f>IF(OR(Processes!$C$71=TRUE,Processes!J$71=TRUE),IF(AND(G848=1,H848=1,NOT(ISTEXT(J848))),4,IF(AND(G848=1,H848=1,ISTEXT(J848)),3,IF(AND(OR(G848=1,H848=1),ISTEXT(J848)),2,1))),"OoS")</f>
        <v>1</v>
      </c>
      <c r="F848" s="57"/>
      <c r="G848" s="59"/>
      <c r="H848" s="59"/>
      <c r="I848" s="59"/>
      <c r="J848" s="59"/>
      <c r="K848" s="59"/>
      <c r="L848" s="59"/>
      <c r="M848" s="59"/>
      <c r="N848" s="59"/>
      <c r="O848" s="59"/>
      <c r="P848" s="370"/>
      <c r="Q848" s="59"/>
      <c r="R848" s="376"/>
    </row>
    <row r="849" spans="1:18" x14ac:dyDescent="0.25">
      <c r="A849" s="352"/>
      <c r="B849" s="378"/>
      <c r="C849" s="54" t="str">
        <f>IF(ISTEXT('Organizational Unit Summary'!$B$47),'Organizational Unit Summary'!$B$47,"")</f>
        <v>P-8</v>
      </c>
      <c r="D849" s="51" t="str">
        <f>IF('Organizational Unit Summary'!$B$24="Benchmark or Sustainment",IF(E849="OoS","OoS",IF(E849=1,"DM",IF(E849=2,"PM",IF(E849=3,"LM",IF(E849=4,"FM"))))),IF(E849="OoS","OoS",IF(E849&lt;=2,"H",IF(E849=3,"M",IF(E849=4,"L")))))</f>
        <v>DM</v>
      </c>
      <c r="E849" s="58">
        <f>IF(OR(Processes!$C$71=TRUE,Processes!K$71=TRUE),IF(AND(G849=1,H849=1,NOT(ISTEXT(J849))),4,IF(AND(G849=1,H849=1,ISTEXT(J849)),3,IF(AND(OR(G849=1,H849=1),ISTEXT(J849)),2,1))),"OoS")</f>
        <v>1</v>
      </c>
      <c r="F849" s="57"/>
      <c r="G849" s="59"/>
      <c r="H849" s="59"/>
      <c r="I849" s="59"/>
      <c r="J849" s="59"/>
      <c r="K849" s="59"/>
      <c r="L849" s="59"/>
      <c r="M849" s="59"/>
      <c r="N849" s="59"/>
      <c r="O849" s="59"/>
      <c r="P849" s="370"/>
      <c r="Q849" s="59"/>
      <c r="R849" s="376"/>
    </row>
    <row r="850" spans="1:18" x14ac:dyDescent="0.25">
      <c r="A850" s="352"/>
      <c r="B850" s="378"/>
      <c r="C850" s="54" t="str">
        <f>IF(ISTEXT('Organizational Unit Summary'!$B$48),'Organizational Unit Summary'!$B$48,"")</f>
        <v>P-9</v>
      </c>
      <c r="D850" s="51" t="str">
        <f>IF('Organizational Unit Summary'!$B$24="Benchmark or Sustainment",IF(E850="OoS","OoS",IF(E850=1,"DM",IF(E850=2,"PM",IF(E850=3,"LM",IF(E850=4,"FM"))))),IF(E850="OoS","OoS",IF(E850&lt;=2,"H",IF(E850=3,"M",IF(E850=4,"L")))))</f>
        <v>DM</v>
      </c>
      <c r="E850" s="58">
        <f>IF(OR(Processes!$C$71=TRUE,Processes!L$71=TRUE),IF(AND(G850=1,H850=1,NOT(ISTEXT(J850))),4,IF(AND(G850=1,H850=1,ISTEXT(J850)),3,IF(AND(OR(G850=1,H850=1),ISTEXT(J850)),2,1))),"OoS")</f>
        <v>1</v>
      </c>
      <c r="F850" s="57"/>
      <c r="G850" s="59"/>
      <c r="H850" s="59"/>
      <c r="I850" s="59"/>
      <c r="J850" s="59"/>
      <c r="K850" s="59"/>
      <c r="L850" s="59"/>
      <c r="M850" s="59"/>
      <c r="N850" s="59"/>
      <c r="O850" s="59"/>
      <c r="P850" s="370"/>
      <c r="Q850" s="59"/>
      <c r="R850" s="376"/>
    </row>
    <row r="851" spans="1:18" x14ac:dyDescent="0.25">
      <c r="A851" s="352"/>
      <c r="B851" s="378"/>
      <c r="C851" s="54" t="str">
        <f>IF(ISTEXT('Organizational Unit Summary'!$B$49),'Organizational Unit Summary'!$B$49,"")</f>
        <v>P-10</v>
      </c>
      <c r="D851" s="51" t="str">
        <f>IF('Organizational Unit Summary'!$B$24="Benchmark or Sustainment",IF(E851="OoS","OoS",IF(E851=1,"DM",IF(E851=2,"PM",IF(E851=3,"LM",IF(E851=4,"FM"))))),IF(E851="OoS","OoS",IF(E851&lt;=2,"H",IF(E851=3,"M",IF(E851=4,"L")))))</f>
        <v>DM</v>
      </c>
      <c r="E851" s="58">
        <f>IF(OR(Processes!$C$71=TRUE,Processes!M$71=TRUE),IF(AND(G851=1,H851=1,NOT(ISTEXT(J851))),4,IF(AND(G851=1,H851=1,ISTEXT(J851)),3,IF(AND(OR(G851=1,H851=1),ISTEXT(J851)),2,1))),"OoS")</f>
        <v>1</v>
      </c>
      <c r="F851" s="57"/>
      <c r="G851" s="59"/>
      <c r="H851" s="59"/>
      <c r="I851" s="59"/>
      <c r="J851" s="59"/>
      <c r="K851" s="59"/>
      <c r="L851" s="59"/>
      <c r="M851" s="59"/>
      <c r="N851" s="59"/>
      <c r="O851" s="59"/>
      <c r="P851" s="370"/>
      <c r="Q851" s="59"/>
      <c r="R851" s="376"/>
    </row>
    <row r="852" spans="1:18" x14ac:dyDescent="0.25">
      <c r="A852" s="352"/>
      <c r="B852" s="378"/>
      <c r="C852" s="54" t="str">
        <f>IF(ISTEXT('Organizational Unit Summary'!$B$50),'Organizational Unit Summary'!$B$50,"")</f>
        <v>P-11</v>
      </c>
      <c r="D852" s="51" t="str">
        <f>IF('Organizational Unit Summary'!$B$24="Benchmark or Sustainment",IF(E852="OoS","OoS",IF(E852=1,"DM",IF(E852=2,"PM",IF(E852=3,"LM",IF(E852=4,"FM"))))),IF(E852="OoS","OoS",IF(E852&lt;=2,"H",IF(E852=3,"M",IF(E852=4,"L")))))</f>
        <v>DM</v>
      </c>
      <c r="E852" s="58">
        <f>IF(OR(Processes!$C$71=TRUE,Processes!N$71=TRUE),IF(AND(G852=1,H852=1,NOT(ISTEXT(J852))),4,IF(AND(G852=1,H852=1,ISTEXT(J852)),3,IF(AND(OR(G852=1,H852=1),ISTEXT(J852)),2,1))),"OoS")</f>
        <v>1</v>
      </c>
      <c r="F852" s="57"/>
      <c r="G852" s="59"/>
      <c r="H852" s="59"/>
      <c r="I852" s="59"/>
      <c r="J852" s="59"/>
      <c r="K852" s="59"/>
      <c r="L852" s="59"/>
      <c r="M852" s="59"/>
      <c r="N852" s="59"/>
      <c r="O852" s="59"/>
      <c r="P852" s="370"/>
      <c r="Q852" s="59"/>
      <c r="R852" s="376"/>
    </row>
    <row r="853" spans="1:18" x14ac:dyDescent="0.25">
      <c r="A853" s="352"/>
      <c r="B853" s="378"/>
      <c r="C853" s="54" t="str">
        <f>IF(ISTEXT('Organizational Unit Summary'!$B$51),'Organizational Unit Summary'!$B$51,"")</f>
        <v>P-12</v>
      </c>
      <c r="D853" s="51" t="str">
        <f>IF('Organizational Unit Summary'!$B$24="Benchmark or Sustainment",IF(E853="OoS","OoS",IF(E853=1,"DM",IF(E853=2,"PM",IF(E853=3,"LM",IF(E853=4,"FM"))))),IF(E853="OoS","OoS",IF(E853&lt;=2,"H",IF(E853=3,"M",IF(E853=4,"L")))))</f>
        <v>DM</v>
      </c>
      <c r="E853" s="58">
        <f>IF(OR(Processes!$C$71=TRUE,Processes!O$71=TRUE),IF(AND(G853=1,H853=1,NOT(ISTEXT(J853))),4,IF(AND(G853=1,H853=1,ISTEXT(J853)),3,IF(AND(OR(G853=1,H853=1),ISTEXT(J853)),2,1))),"OoS")</f>
        <v>1</v>
      </c>
      <c r="F853" s="57"/>
      <c r="G853" s="59"/>
      <c r="H853" s="59"/>
      <c r="I853" s="59"/>
      <c r="J853" s="59"/>
      <c r="K853" s="59"/>
      <c r="L853" s="59"/>
      <c r="M853" s="59"/>
      <c r="N853" s="59"/>
      <c r="O853" s="59"/>
      <c r="P853" s="370"/>
      <c r="Q853" s="59"/>
      <c r="R853" s="376"/>
    </row>
    <row r="854" spans="1:18" x14ac:dyDescent="0.25">
      <c r="A854" s="352"/>
      <c r="B854" s="378"/>
      <c r="C854" s="54" t="str">
        <f>IF(ISTEXT('Organizational Unit Summary'!$B$52),'Organizational Unit Summary'!$B$52,"")</f>
        <v>P-13</v>
      </c>
      <c r="D854" s="51" t="str">
        <f>IF('Organizational Unit Summary'!$B$24="Benchmark or Sustainment",IF(E854="OoS","OoS",IF(E854=1,"DM",IF(E854=2,"PM",IF(E854=3,"LM",IF(E854=4,"FM"))))),IF(E854="OoS","OoS",IF(E854&lt;=2,"H",IF(E854=3,"M",IF(E854=4,"L")))))</f>
        <v>DM</v>
      </c>
      <c r="E854" s="58">
        <f>IF(OR(Processes!$C$71=TRUE,Processes!P$71=TRUE),IF(AND(G854=1,H854=1,NOT(ISTEXT(J854))),4,IF(AND(G854=1,H854=1,ISTEXT(J854)),3,IF(AND(OR(G854=1,H854=1),ISTEXT(J854)),2,1))),"OoS")</f>
        <v>1</v>
      </c>
      <c r="F854" s="57"/>
      <c r="G854" s="59"/>
      <c r="H854" s="59"/>
      <c r="I854" s="59"/>
      <c r="J854" s="59"/>
      <c r="K854" s="59"/>
      <c r="L854" s="59"/>
      <c r="M854" s="59"/>
      <c r="N854" s="59"/>
      <c r="O854" s="59"/>
      <c r="P854" s="370"/>
      <c r="Q854" s="59"/>
      <c r="R854" s="376"/>
    </row>
    <row r="855" spans="1:18" x14ac:dyDescent="0.25">
      <c r="A855" s="352"/>
      <c r="B855" s="378"/>
      <c r="C855" s="54" t="str">
        <f>IF(ISTEXT('Organizational Unit Summary'!$B$53),'Organizational Unit Summary'!$B$53,"")</f>
        <v>P-14</v>
      </c>
      <c r="D855" s="51" t="str">
        <f>IF('Organizational Unit Summary'!$B$24="Benchmark or Sustainment",IF(E855="OoS","OoS",IF(E855=1,"DM",IF(E855=2,"PM",IF(E855=3,"LM",IF(E855=4,"FM"))))),IF(E855="OoS","OoS",IF(E855&lt;=2,"H",IF(E855=3,"M",IF(E855=4,"L")))))</f>
        <v>DM</v>
      </c>
      <c r="E855" s="58">
        <f>IF(OR(Processes!$C$71=TRUE,Processes!Q$71=TRUE),IF(AND(G855=1,H855=1,NOT(ISTEXT(J855))),4,IF(AND(G855=1,H855=1,ISTEXT(J855)),3,IF(AND(OR(G855=1,H855=1),ISTEXT(J855)),2,1))),"OoS")</f>
        <v>1</v>
      </c>
      <c r="F855" s="57"/>
      <c r="G855" s="59"/>
      <c r="H855" s="59"/>
      <c r="I855" s="59"/>
      <c r="J855" s="59"/>
      <c r="K855" s="59"/>
      <c r="L855" s="59"/>
      <c r="M855" s="59"/>
      <c r="N855" s="59"/>
      <c r="O855" s="59"/>
      <c r="P855" s="370"/>
      <c r="Q855" s="59"/>
      <c r="R855" s="376"/>
    </row>
    <row r="856" spans="1:18" x14ac:dyDescent="0.25">
      <c r="A856" s="352"/>
      <c r="B856" s="378"/>
      <c r="C856" s="54" t="str">
        <f>IF(ISTEXT('Organizational Unit Summary'!$B$54),'Organizational Unit Summary'!$B$54,"")</f>
        <v>P-15</v>
      </c>
      <c r="D856" s="51" t="str">
        <f>IF('Organizational Unit Summary'!$B$24="Benchmark or Sustainment",IF(E856="OoS","OoS",IF(E856=1,"DM",IF(E856=2,"PM",IF(E856=3,"LM",IF(E856=4,"FM"))))),IF(E856="OoS","OoS",IF(E856&lt;=2,"H",IF(E856=3,"M",IF(E856=4,"L")))))</f>
        <v>DM</v>
      </c>
      <c r="E856" s="58">
        <f>IF(OR(Processes!$C$71=TRUE,Processes!R$71=TRUE),IF(AND(G856=1,H856=1,NOT(ISTEXT(J856))),4,IF(AND(G856=1,H856=1,ISTEXT(J856)),3,IF(AND(OR(G856=1,H856=1),ISTEXT(J856)),2,1))),"OoS")</f>
        <v>1</v>
      </c>
      <c r="F856" s="57"/>
      <c r="G856" s="59"/>
      <c r="H856" s="59"/>
      <c r="I856" s="59"/>
      <c r="J856" s="59"/>
      <c r="K856" s="59"/>
      <c r="L856" s="59"/>
      <c r="M856" s="59"/>
      <c r="N856" s="59"/>
      <c r="O856" s="59"/>
      <c r="P856" s="370"/>
      <c r="Q856" s="59"/>
      <c r="R856" s="376"/>
    </row>
    <row r="857" spans="1:18" x14ac:dyDescent="0.25">
      <c r="A857" s="352"/>
      <c r="B857" s="378"/>
      <c r="C857" s="54" t="str">
        <f>IF(ISTEXT('Organizational Unit Summary'!$B$55),'Organizational Unit Summary'!$B$55,"")</f>
        <v>P-16</v>
      </c>
      <c r="D857" s="51" t="str">
        <f>IF('Organizational Unit Summary'!$B$24="Benchmark or Sustainment",IF(E857="OoS","OoS",IF(E857=1,"DM",IF(E857=2,"PM",IF(E857=3,"LM",IF(E857=4,"FM"))))),IF(E857="OoS","OoS",IF(E857&lt;=2,"H",IF(E857=3,"M",IF(E857=4,"L")))))</f>
        <v>DM</v>
      </c>
      <c r="E857" s="58">
        <f>IF(OR(Processes!$C$71=TRUE,Processes!S$71=TRUE),IF(AND(G857=1,H857=1,NOT(ISTEXT(J857))),4,IF(AND(G857=1,H857=1,ISTEXT(J857)),3,IF(AND(OR(G857=1,H857=1),ISTEXT(J857)),2,1))),"OoS")</f>
        <v>1</v>
      </c>
      <c r="F857" s="57"/>
      <c r="G857" s="59"/>
      <c r="H857" s="59"/>
      <c r="I857" s="59"/>
      <c r="J857" s="59"/>
      <c r="K857" s="59"/>
      <c r="L857" s="59"/>
      <c r="M857" s="59"/>
      <c r="N857" s="59"/>
      <c r="O857" s="59"/>
      <c r="P857" s="370"/>
      <c r="Q857" s="59"/>
      <c r="R857" s="376"/>
    </row>
    <row r="858" spans="1:18" x14ac:dyDescent="0.25">
      <c r="A858" s="352"/>
      <c r="B858" s="378"/>
      <c r="C858" s="54" t="str">
        <f>IF(ISTEXT('Organizational Unit Summary'!$B$56),'Organizational Unit Summary'!$B$56,"")</f>
        <v>P-17</v>
      </c>
      <c r="D858" s="51" t="str">
        <f>IF('Organizational Unit Summary'!$B$24="Benchmark or Sustainment",IF(E858="OoS","OoS",IF(E858=1,"DM",IF(E858=2,"PM",IF(E858=3,"LM",IF(E858=4,"FM"))))),IF(E858="OoS","OoS",IF(E858&lt;=2,"H",IF(E858=3,"M",IF(E858=4,"L")))))</f>
        <v>DM</v>
      </c>
      <c r="E858" s="58">
        <f>IF(OR(Processes!$C$71=TRUE,Processes!T$71=TRUE),IF(AND(G858=1,H858=1,NOT(ISTEXT(J858))),4,IF(AND(G858=1,H858=1,ISTEXT(J858)),3,IF(AND(OR(G858=1,H858=1),ISTEXT(J858)),2,1))),"OoS")</f>
        <v>1</v>
      </c>
      <c r="F858" s="57"/>
      <c r="G858" s="59"/>
      <c r="H858" s="59"/>
      <c r="I858" s="59"/>
      <c r="J858" s="59"/>
      <c r="K858" s="59"/>
      <c r="L858" s="59"/>
      <c r="M858" s="59"/>
      <c r="N858" s="59"/>
      <c r="O858" s="59"/>
      <c r="P858" s="370"/>
      <c r="Q858" s="59"/>
      <c r="R858" s="376"/>
    </row>
    <row r="859" spans="1:18" x14ac:dyDescent="0.25">
      <c r="A859" s="352"/>
      <c r="B859" s="378"/>
      <c r="C859" s="54" t="str">
        <f>IF(ISTEXT('Organizational Unit Summary'!$B$57),'Organizational Unit Summary'!$B$57,"")</f>
        <v>P-18</v>
      </c>
      <c r="D859" s="51" t="str">
        <f>IF('Organizational Unit Summary'!$B$24="Benchmark or Sustainment",IF(E859="OoS","OoS",IF(E859=1,"DM",IF(E859=2,"PM",IF(E859=3,"LM",IF(E859=4,"FM"))))),IF(E859="OoS","OoS",IF(E859&lt;=2,"H",IF(E859=3,"M",IF(E859=4,"L")))))</f>
        <v>DM</v>
      </c>
      <c r="E859" s="58">
        <f>IF(OR(Processes!$C$71=TRUE,Processes!U$71=TRUE),IF(AND(G859=1,H859=1,NOT(ISTEXT(J859))),4,IF(AND(G859=1,H859=1,ISTEXT(J859)),3,IF(AND(OR(G859=1,H859=1),ISTEXT(J859)),2,1))),"OoS")</f>
        <v>1</v>
      </c>
      <c r="F859" s="57"/>
      <c r="G859" s="59"/>
      <c r="H859" s="59"/>
      <c r="I859" s="59"/>
      <c r="J859" s="59"/>
      <c r="K859" s="59"/>
      <c r="L859" s="59"/>
      <c r="M859" s="59"/>
      <c r="N859" s="59"/>
      <c r="O859" s="59"/>
      <c r="P859" s="370"/>
      <c r="Q859" s="59"/>
      <c r="R859" s="376"/>
    </row>
    <row r="860" spans="1:18" x14ac:dyDescent="0.25">
      <c r="A860" s="352"/>
      <c r="B860" s="378"/>
      <c r="C860" s="54" t="str">
        <f>IF(ISTEXT('Organizational Unit Summary'!$B$58),'Organizational Unit Summary'!$B$58,"")</f>
        <v>P-19</v>
      </c>
      <c r="D860" s="51" t="str">
        <f>IF('Organizational Unit Summary'!$B$24="Benchmark or Sustainment",IF(E860="OoS","OoS",IF(E860=1,"DM",IF(E860=2,"PM",IF(E860=3,"LM",IF(E860=4,"FM"))))),IF(E860="OoS","OoS",IF(E860&lt;=2,"H",IF(E860=3,"M",IF(E860=4,"L")))))</f>
        <v>DM</v>
      </c>
      <c r="E860" s="58">
        <f>IF(OR(Processes!$C$71=TRUE,Processes!V$71=TRUE),IF(AND(G860=1,H860=1,NOT(ISTEXT(J860))),4,IF(AND(G860=1,H860=1,ISTEXT(J860)),3,IF(AND(OR(G860=1,H860=1),ISTEXT(J860)),2,1))),"OoS")</f>
        <v>1</v>
      </c>
      <c r="F860" s="57"/>
      <c r="G860" s="59"/>
      <c r="H860" s="59"/>
      <c r="I860" s="59"/>
      <c r="J860" s="59"/>
      <c r="K860" s="59"/>
      <c r="L860" s="59"/>
      <c r="M860" s="59"/>
      <c r="N860" s="59"/>
      <c r="O860" s="59"/>
      <c r="P860" s="370"/>
      <c r="Q860" s="59"/>
      <c r="R860" s="376"/>
    </row>
    <row r="861" spans="1:18" ht="13.5" thickBot="1" x14ac:dyDescent="0.3">
      <c r="A861" s="352"/>
      <c r="B861" s="378"/>
      <c r="C861" s="54" t="str">
        <f>IF(ISTEXT('Organizational Unit Summary'!$B$59),'Organizational Unit Summary'!$B$59,"")</f>
        <v>P-20</v>
      </c>
      <c r="D861" s="51" t="str">
        <f>IF('Organizational Unit Summary'!$B$24="Benchmark or Sustainment",IF(E861="OoS","OoS",IF(E861=1,"DM",IF(E861=2,"PM",IF(E861=3,"LM",IF(E861=4,"FM"))))),IF(E861="OoS","OoS",IF(E861&lt;=2,"H",IF(E861=3,"M",IF(E861=4,"L")))))</f>
        <v>DM</v>
      </c>
      <c r="E861" s="58">
        <f>IF(OR(Processes!$C$71=TRUE,Processes!W$71=TRUE),IF(AND(G861=1,H861=1,NOT(ISTEXT(J861))),4,IF(AND(G861=1,H861=1,ISTEXT(J861)),3,IF(AND(OR(G861=1,H861=1),ISTEXT(J861)),2,1))),"OoS")</f>
        <v>1</v>
      </c>
      <c r="F861" s="57"/>
      <c r="G861" s="59"/>
      <c r="H861" s="59"/>
      <c r="I861" s="59"/>
      <c r="J861" s="59"/>
      <c r="K861" s="59"/>
      <c r="L861" s="59"/>
      <c r="M861" s="59"/>
      <c r="N861" s="59"/>
      <c r="O861" s="59"/>
      <c r="P861" s="371"/>
      <c r="Q861" s="59"/>
      <c r="R861" s="376"/>
    </row>
    <row r="862" spans="1:18" x14ac:dyDescent="0.25">
      <c r="A862" s="352"/>
      <c r="B862" s="378" t="str">
        <f>IF(ISTEXT(Processes!$B$21),Processes!$B$21,"")</f>
        <v>Process 19</v>
      </c>
      <c r="C862" s="54" t="str">
        <f>IF(ISTEXT('Organizational Unit Summary'!$B$40),'Organizational Unit Summary'!$B$40,"")</f>
        <v>P-1</v>
      </c>
      <c r="D862" s="51" t="str">
        <f>IF('Organizational Unit Summary'!$B$24="Benchmark or Sustainment",IF(E862="OoS","OoS",IF(E862=1,"DM",IF(E862=2,"PM",IF(E862=3,"LM",IF(E862=4,"FM"))))),IF(E862="OoS","OoS",IF(E862&lt;=2,"H",IF(E862=3,"M",IF(E862=4,"L")))))</f>
        <v>DM</v>
      </c>
      <c r="E862" s="58">
        <f>IF(OR(Processes!$C$72=TRUE,Processes!D$72=TRUE),IF(AND(G862=1,H862=1,NOT(ISTEXT(J862))),4,IF(AND(G862=1,H862=1,ISTEXT(J862)),3,IF(AND(OR(G862=1,H862=1),ISTEXT(J862)),2,1))),"OoS")</f>
        <v>1</v>
      </c>
      <c r="F862" s="57"/>
      <c r="G862" s="59"/>
      <c r="H862" s="59"/>
      <c r="I862" s="59"/>
      <c r="J862" s="59"/>
      <c r="K862" s="59"/>
      <c r="L862" s="59"/>
      <c r="M862" s="59"/>
      <c r="N862" s="59"/>
      <c r="O862" s="59"/>
      <c r="P862" s="369"/>
      <c r="Q862" s="59"/>
      <c r="R862" s="376"/>
    </row>
    <row r="863" spans="1:18" x14ac:dyDescent="0.25">
      <c r="A863" s="352"/>
      <c r="B863" s="378"/>
      <c r="C863" s="54" t="str">
        <f>IF(ISTEXT('Organizational Unit Summary'!$B$41),'Organizational Unit Summary'!$B$41,"")</f>
        <v>P-2</v>
      </c>
      <c r="D863" s="51" t="str">
        <f>IF('Organizational Unit Summary'!$B$24="Benchmark or Sustainment",IF(E863="OoS","OoS",IF(E863=1,"DM",IF(E863=2,"PM",IF(E863=3,"LM",IF(E863=4,"FM"))))),IF(E863="OoS","OoS",IF(E863&lt;=2,"H",IF(E863=3,"M",IF(E863=4,"L")))))</f>
        <v>DM</v>
      </c>
      <c r="E863" s="58">
        <f>IF(OR(Processes!$C$72=TRUE,Processes!E$72=TRUE),IF(AND(G863=1,H863=1,NOT(ISTEXT(J863))),4,IF(AND(G863=1,H863=1,ISTEXT(J863)),3,IF(AND(OR(G863=1,H863=1),ISTEXT(J863)),2,1))),"OoS")</f>
        <v>1</v>
      </c>
      <c r="F863" s="57"/>
      <c r="G863" s="59"/>
      <c r="H863" s="59"/>
      <c r="I863" s="59"/>
      <c r="J863" s="59"/>
      <c r="K863" s="59"/>
      <c r="L863" s="59"/>
      <c r="M863" s="59"/>
      <c r="N863" s="59"/>
      <c r="O863" s="59"/>
      <c r="P863" s="370"/>
      <c r="Q863" s="59"/>
      <c r="R863" s="376"/>
    </row>
    <row r="864" spans="1:18" x14ac:dyDescent="0.25">
      <c r="A864" s="352"/>
      <c r="B864" s="378"/>
      <c r="C864" s="54" t="str">
        <f>IF(ISTEXT('Organizational Unit Summary'!$B$42),'Organizational Unit Summary'!$B$42,"")</f>
        <v>P-3</v>
      </c>
      <c r="D864" s="51" t="str">
        <f>IF('Organizational Unit Summary'!$B$24="Benchmark or Sustainment",IF(E864="OoS","OoS",IF(E864=1,"DM",IF(E864=2,"PM",IF(E864=3,"LM",IF(E864=4,"FM"))))),IF(E864="OoS","OoS",IF(E864&lt;=2,"H",IF(E864=3,"M",IF(E864=4,"L")))))</f>
        <v>DM</v>
      </c>
      <c r="E864" s="58">
        <f>IF(OR(Processes!$C$72=TRUE,Processes!F$72=TRUE),IF(AND(G864=1,H864=1,NOT(ISTEXT(J864))),4,IF(AND(G864=1,H864=1,ISTEXT(J864)),3,IF(AND(OR(G864=1,H864=1),ISTEXT(J864)),2,1))),"OoS")</f>
        <v>1</v>
      </c>
      <c r="F864" s="57"/>
      <c r="G864" s="59"/>
      <c r="H864" s="59"/>
      <c r="I864" s="59"/>
      <c r="J864" s="59"/>
      <c r="K864" s="59"/>
      <c r="L864" s="59"/>
      <c r="M864" s="59"/>
      <c r="N864" s="59"/>
      <c r="O864" s="59"/>
      <c r="P864" s="370"/>
      <c r="Q864" s="59"/>
      <c r="R864" s="376"/>
    </row>
    <row r="865" spans="1:18" x14ac:dyDescent="0.25">
      <c r="A865" s="352"/>
      <c r="B865" s="378"/>
      <c r="C865" s="54" t="str">
        <f>IF(ISTEXT('Organizational Unit Summary'!$B$43),'Organizational Unit Summary'!$B$43,"")</f>
        <v>P-4</v>
      </c>
      <c r="D865" s="51" t="str">
        <f>IF('Organizational Unit Summary'!$B$24="Benchmark or Sustainment",IF(E865="OoS","OoS",IF(E865=1,"DM",IF(E865=2,"PM",IF(E865=3,"LM",IF(E865=4,"FM"))))),IF(E865="OoS","OoS",IF(E865&lt;=2,"H",IF(E865=3,"M",IF(E865=4,"L")))))</f>
        <v>DM</v>
      </c>
      <c r="E865" s="58">
        <f>IF(OR(Processes!$C$72=TRUE,Processes!G$72=TRUE),IF(AND(G865=1,H865=1,NOT(ISTEXT(J865))),4,IF(AND(G865=1,H865=1,ISTEXT(J865)),3,IF(AND(OR(G865=1,H865=1),ISTEXT(J865)),2,1))),"OoS")</f>
        <v>1</v>
      </c>
      <c r="F865" s="57"/>
      <c r="G865" s="59"/>
      <c r="H865" s="59"/>
      <c r="I865" s="59"/>
      <c r="J865" s="59"/>
      <c r="K865" s="59"/>
      <c r="L865" s="59"/>
      <c r="M865" s="59"/>
      <c r="N865" s="59"/>
      <c r="O865" s="59"/>
      <c r="P865" s="370"/>
      <c r="Q865" s="59"/>
      <c r="R865" s="376"/>
    </row>
    <row r="866" spans="1:18" x14ac:dyDescent="0.25">
      <c r="A866" s="352"/>
      <c r="B866" s="378"/>
      <c r="C866" s="54" t="str">
        <f>IF(ISTEXT('Organizational Unit Summary'!$B$44),'Organizational Unit Summary'!$B$44,"")</f>
        <v>P-5</v>
      </c>
      <c r="D866" s="51" t="str">
        <f>IF('Organizational Unit Summary'!$B$24="Benchmark or Sustainment",IF(E866="OoS","OoS",IF(E866=1,"DM",IF(E866=2,"PM",IF(E866=3,"LM",IF(E866=4,"FM"))))),IF(E866="OoS","OoS",IF(E866&lt;=2,"H",IF(E866=3,"M",IF(E866=4,"L")))))</f>
        <v>DM</v>
      </c>
      <c r="E866" s="58">
        <f>IF(OR(Processes!$C$72=TRUE,Processes!H$72=TRUE),IF(AND(G866=1,H866=1,NOT(ISTEXT(J866))),4,IF(AND(G866=1,H866=1,ISTEXT(J866)),3,IF(AND(OR(G866=1,H866=1),ISTEXT(J866)),2,1))),"OoS")</f>
        <v>1</v>
      </c>
      <c r="F866" s="57"/>
      <c r="G866" s="59"/>
      <c r="H866" s="59"/>
      <c r="I866" s="59"/>
      <c r="J866" s="59"/>
      <c r="K866" s="59"/>
      <c r="L866" s="59"/>
      <c r="M866" s="59"/>
      <c r="N866" s="59"/>
      <c r="O866" s="59"/>
      <c r="P866" s="370"/>
      <c r="Q866" s="59"/>
      <c r="R866" s="376"/>
    </row>
    <row r="867" spans="1:18" x14ac:dyDescent="0.25">
      <c r="A867" s="352"/>
      <c r="B867" s="378"/>
      <c r="C867" s="54" t="str">
        <f>IF(ISTEXT('Organizational Unit Summary'!$B$45),'Organizational Unit Summary'!$B$45,"")</f>
        <v>P-6</v>
      </c>
      <c r="D867" s="51" t="str">
        <f>IF('Organizational Unit Summary'!$B$24="Benchmark or Sustainment",IF(E867="OoS","OoS",IF(E867=1,"DM",IF(E867=2,"PM",IF(E867=3,"LM",IF(E867=4,"FM"))))),IF(E867="OoS","OoS",IF(E867&lt;=2,"H",IF(E867=3,"M",IF(E867=4,"L")))))</f>
        <v>DM</v>
      </c>
      <c r="E867" s="58">
        <f>IF(OR(Processes!$C$72=TRUE,Processes!I$72=TRUE),IF(AND(G867=1,H867=1,NOT(ISTEXT(J867))),4,IF(AND(G867=1,H867=1,ISTEXT(J867)),3,IF(AND(OR(G867=1,H867=1),ISTEXT(J867)),2,1))),"OoS")</f>
        <v>1</v>
      </c>
      <c r="F867" s="57"/>
      <c r="G867" s="59"/>
      <c r="H867" s="59"/>
      <c r="I867" s="59"/>
      <c r="J867" s="59"/>
      <c r="K867" s="59"/>
      <c r="L867" s="59"/>
      <c r="M867" s="59"/>
      <c r="N867" s="59"/>
      <c r="O867" s="59"/>
      <c r="P867" s="370"/>
      <c r="Q867" s="59"/>
      <c r="R867" s="376"/>
    </row>
    <row r="868" spans="1:18" x14ac:dyDescent="0.25">
      <c r="A868" s="352"/>
      <c r="B868" s="378"/>
      <c r="C868" s="54" t="str">
        <f>IF(ISTEXT('Organizational Unit Summary'!$B$46),'Organizational Unit Summary'!$B$46,"")</f>
        <v>P-7</v>
      </c>
      <c r="D868" s="51" t="str">
        <f>IF('Organizational Unit Summary'!$B$24="Benchmark or Sustainment",IF(E868="OoS","OoS",IF(E868=1,"DM",IF(E868=2,"PM",IF(E868=3,"LM",IF(E868=4,"FM"))))),IF(E868="OoS","OoS",IF(E868&lt;=2,"H",IF(E868=3,"M",IF(E868=4,"L")))))</f>
        <v>DM</v>
      </c>
      <c r="E868" s="58">
        <f>IF(OR(Processes!$C$72=TRUE,Processes!J$72=TRUE),IF(AND(G868=1,H868=1,NOT(ISTEXT(J868))),4,IF(AND(G868=1,H868=1,ISTEXT(J868)),3,IF(AND(OR(G868=1,H868=1),ISTEXT(J868)),2,1))),"OoS")</f>
        <v>1</v>
      </c>
      <c r="F868" s="57"/>
      <c r="G868" s="59"/>
      <c r="H868" s="59"/>
      <c r="I868" s="59"/>
      <c r="J868" s="59"/>
      <c r="K868" s="59"/>
      <c r="L868" s="59"/>
      <c r="M868" s="59"/>
      <c r="N868" s="59"/>
      <c r="O868" s="59"/>
      <c r="P868" s="370"/>
      <c r="Q868" s="59"/>
      <c r="R868" s="376"/>
    </row>
    <row r="869" spans="1:18" x14ac:dyDescent="0.25">
      <c r="A869" s="352"/>
      <c r="B869" s="378"/>
      <c r="C869" s="54" t="str">
        <f>IF(ISTEXT('Organizational Unit Summary'!$B$47),'Organizational Unit Summary'!$B$47,"")</f>
        <v>P-8</v>
      </c>
      <c r="D869" s="51" t="str">
        <f>IF('Organizational Unit Summary'!$B$24="Benchmark or Sustainment",IF(E869="OoS","OoS",IF(E869=1,"DM",IF(E869=2,"PM",IF(E869=3,"LM",IF(E869=4,"FM"))))),IF(E869="OoS","OoS",IF(E869&lt;=2,"H",IF(E869=3,"M",IF(E869=4,"L")))))</f>
        <v>DM</v>
      </c>
      <c r="E869" s="58">
        <f>IF(OR(Processes!$C$72=TRUE,Processes!K$72=TRUE),IF(AND(G869=1,H869=1,NOT(ISTEXT(J869))),4,IF(AND(G869=1,H869=1,ISTEXT(J869)),3,IF(AND(OR(G869=1,H869=1),ISTEXT(J869)),2,1))),"OoS")</f>
        <v>1</v>
      </c>
      <c r="F869" s="57"/>
      <c r="G869" s="59"/>
      <c r="H869" s="59"/>
      <c r="I869" s="59"/>
      <c r="J869" s="59"/>
      <c r="K869" s="59"/>
      <c r="L869" s="59"/>
      <c r="M869" s="59"/>
      <c r="N869" s="59"/>
      <c r="O869" s="59"/>
      <c r="P869" s="370"/>
      <c r="Q869" s="59"/>
      <c r="R869" s="376"/>
    </row>
    <row r="870" spans="1:18" x14ac:dyDescent="0.25">
      <c r="A870" s="352"/>
      <c r="B870" s="378"/>
      <c r="C870" s="54" t="str">
        <f>IF(ISTEXT('Organizational Unit Summary'!$B$48),'Organizational Unit Summary'!$B$48,"")</f>
        <v>P-9</v>
      </c>
      <c r="D870" s="51" t="str">
        <f>IF('Organizational Unit Summary'!$B$24="Benchmark or Sustainment",IF(E870="OoS","OoS",IF(E870=1,"DM",IF(E870=2,"PM",IF(E870=3,"LM",IF(E870=4,"FM"))))),IF(E870="OoS","OoS",IF(E870&lt;=2,"H",IF(E870=3,"M",IF(E870=4,"L")))))</f>
        <v>DM</v>
      </c>
      <c r="E870" s="58">
        <f>IF(OR(Processes!$C$72=TRUE,Processes!L$72=TRUE),IF(AND(G870=1,H870=1,NOT(ISTEXT(J870))),4,IF(AND(G870=1,H870=1,ISTEXT(J870)),3,IF(AND(OR(G870=1,H870=1),ISTEXT(J870)),2,1))),"OoS")</f>
        <v>1</v>
      </c>
      <c r="F870" s="57"/>
      <c r="G870" s="59"/>
      <c r="H870" s="59"/>
      <c r="I870" s="59"/>
      <c r="J870" s="59"/>
      <c r="K870" s="59"/>
      <c r="L870" s="59"/>
      <c r="M870" s="59"/>
      <c r="N870" s="59"/>
      <c r="O870" s="59"/>
      <c r="P870" s="370"/>
      <c r="Q870" s="59"/>
      <c r="R870" s="376"/>
    </row>
    <row r="871" spans="1:18" x14ac:dyDescent="0.25">
      <c r="A871" s="352"/>
      <c r="B871" s="378"/>
      <c r="C871" s="54" t="str">
        <f>IF(ISTEXT('Organizational Unit Summary'!$B$49),'Organizational Unit Summary'!$B$49,"")</f>
        <v>P-10</v>
      </c>
      <c r="D871" s="51" t="str">
        <f>IF('Organizational Unit Summary'!$B$24="Benchmark or Sustainment",IF(E871="OoS","OoS",IF(E871=1,"DM",IF(E871=2,"PM",IF(E871=3,"LM",IF(E871=4,"FM"))))),IF(E871="OoS","OoS",IF(E871&lt;=2,"H",IF(E871=3,"M",IF(E871=4,"L")))))</f>
        <v>DM</v>
      </c>
      <c r="E871" s="58">
        <f>IF(OR(Processes!$C$72=TRUE,Processes!M$72=TRUE),IF(AND(G871=1,H871=1,NOT(ISTEXT(J871))),4,IF(AND(G871=1,H871=1,ISTEXT(J871)),3,IF(AND(OR(G871=1,H871=1),ISTEXT(J871)),2,1))),"OoS")</f>
        <v>1</v>
      </c>
      <c r="F871" s="57"/>
      <c r="G871" s="59"/>
      <c r="H871" s="59"/>
      <c r="I871" s="59"/>
      <c r="J871" s="59"/>
      <c r="K871" s="59"/>
      <c r="L871" s="59"/>
      <c r="M871" s="59"/>
      <c r="N871" s="59"/>
      <c r="O871" s="59"/>
      <c r="P871" s="370"/>
      <c r="Q871" s="59"/>
      <c r="R871" s="376"/>
    </row>
    <row r="872" spans="1:18" x14ac:dyDescent="0.25">
      <c r="A872" s="352"/>
      <c r="B872" s="378"/>
      <c r="C872" s="54" t="str">
        <f>IF(ISTEXT('Organizational Unit Summary'!$B$50),'Organizational Unit Summary'!$B$50,"")</f>
        <v>P-11</v>
      </c>
      <c r="D872" s="51" t="str">
        <f>IF('Organizational Unit Summary'!$B$24="Benchmark or Sustainment",IF(E872="OoS","OoS",IF(E872=1,"DM",IF(E872=2,"PM",IF(E872=3,"LM",IF(E872=4,"FM"))))),IF(E872="OoS","OoS",IF(E872&lt;=2,"H",IF(E872=3,"M",IF(E872=4,"L")))))</f>
        <v>DM</v>
      </c>
      <c r="E872" s="58">
        <f>IF(OR(Processes!$C$72=TRUE,Processes!N$72=TRUE),IF(AND(G872=1,H872=1,NOT(ISTEXT(J872))),4,IF(AND(G872=1,H872=1,ISTEXT(J872)),3,IF(AND(OR(G872=1,H872=1),ISTEXT(J872)),2,1))),"OoS")</f>
        <v>1</v>
      </c>
      <c r="F872" s="57"/>
      <c r="G872" s="59"/>
      <c r="H872" s="59"/>
      <c r="I872" s="59"/>
      <c r="J872" s="59"/>
      <c r="K872" s="59"/>
      <c r="L872" s="59"/>
      <c r="M872" s="59"/>
      <c r="N872" s="59"/>
      <c r="O872" s="59"/>
      <c r="P872" s="370"/>
      <c r="Q872" s="59"/>
      <c r="R872" s="376"/>
    </row>
    <row r="873" spans="1:18" x14ac:dyDescent="0.25">
      <c r="A873" s="352"/>
      <c r="B873" s="378"/>
      <c r="C873" s="54" t="str">
        <f>IF(ISTEXT('Organizational Unit Summary'!$B$51),'Organizational Unit Summary'!$B$51,"")</f>
        <v>P-12</v>
      </c>
      <c r="D873" s="51" t="str">
        <f>IF('Organizational Unit Summary'!$B$24="Benchmark or Sustainment",IF(E873="OoS","OoS",IF(E873=1,"DM",IF(E873=2,"PM",IF(E873=3,"LM",IF(E873=4,"FM"))))),IF(E873="OoS","OoS",IF(E873&lt;=2,"H",IF(E873=3,"M",IF(E873=4,"L")))))</f>
        <v>DM</v>
      </c>
      <c r="E873" s="58">
        <f>IF(OR(Processes!$C$72=TRUE,Processes!O$72=TRUE),IF(AND(G873=1,H873=1,NOT(ISTEXT(J873))),4,IF(AND(G873=1,H873=1,ISTEXT(J873)),3,IF(AND(OR(G873=1,H873=1),ISTEXT(J873)),2,1))),"OoS")</f>
        <v>1</v>
      </c>
      <c r="F873" s="57"/>
      <c r="G873" s="59"/>
      <c r="H873" s="59"/>
      <c r="I873" s="59"/>
      <c r="J873" s="59"/>
      <c r="K873" s="59"/>
      <c r="L873" s="59"/>
      <c r="M873" s="59"/>
      <c r="N873" s="59"/>
      <c r="O873" s="59"/>
      <c r="P873" s="370"/>
      <c r="Q873" s="59"/>
      <c r="R873" s="376"/>
    </row>
    <row r="874" spans="1:18" x14ac:dyDescent="0.25">
      <c r="A874" s="352"/>
      <c r="B874" s="378"/>
      <c r="C874" s="54" t="str">
        <f>IF(ISTEXT('Organizational Unit Summary'!$B$52),'Organizational Unit Summary'!$B$52,"")</f>
        <v>P-13</v>
      </c>
      <c r="D874" s="51" t="str">
        <f>IF('Organizational Unit Summary'!$B$24="Benchmark or Sustainment",IF(E874="OoS","OoS",IF(E874=1,"DM",IF(E874=2,"PM",IF(E874=3,"LM",IF(E874=4,"FM"))))),IF(E874="OoS","OoS",IF(E874&lt;=2,"H",IF(E874=3,"M",IF(E874=4,"L")))))</f>
        <v>DM</v>
      </c>
      <c r="E874" s="58">
        <f>IF(OR(Processes!$C$72=TRUE,Processes!P$72=TRUE),IF(AND(G874=1,H874=1,NOT(ISTEXT(J874))),4,IF(AND(G874=1,H874=1,ISTEXT(J874)),3,IF(AND(OR(G874=1,H874=1),ISTEXT(J874)),2,1))),"OoS")</f>
        <v>1</v>
      </c>
      <c r="F874" s="57"/>
      <c r="G874" s="59"/>
      <c r="H874" s="59"/>
      <c r="I874" s="59"/>
      <c r="J874" s="59"/>
      <c r="K874" s="59"/>
      <c r="L874" s="59"/>
      <c r="M874" s="59"/>
      <c r="N874" s="59"/>
      <c r="O874" s="59"/>
      <c r="P874" s="370"/>
      <c r="Q874" s="59"/>
      <c r="R874" s="376"/>
    </row>
    <row r="875" spans="1:18" x14ac:dyDescent="0.25">
      <c r="A875" s="352"/>
      <c r="B875" s="378"/>
      <c r="C875" s="54" t="str">
        <f>IF(ISTEXT('Organizational Unit Summary'!$B$53),'Organizational Unit Summary'!$B$53,"")</f>
        <v>P-14</v>
      </c>
      <c r="D875" s="51" t="str">
        <f>IF('Organizational Unit Summary'!$B$24="Benchmark or Sustainment",IF(E875="OoS","OoS",IF(E875=1,"DM",IF(E875=2,"PM",IF(E875=3,"LM",IF(E875=4,"FM"))))),IF(E875="OoS","OoS",IF(E875&lt;=2,"H",IF(E875=3,"M",IF(E875=4,"L")))))</f>
        <v>DM</v>
      </c>
      <c r="E875" s="58">
        <f>IF(OR(Processes!$C$72=TRUE,Processes!Q$72=TRUE),IF(AND(G875=1,H875=1,NOT(ISTEXT(J875))),4,IF(AND(G875=1,H875=1,ISTEXT(J875)),3,IF(AND(OR(G875=1,H875=1),ISTEXT(J875)),2,1))),"OoS")</f>
        <v>1</v>
      </c>
      <c r="F875" s="57"/>
      <c r="G875" s="59"/>
      <c r="H875" s="59"/>
      <c r="I875" s="59"/>
      <c r="J875" s="59"/>
      <c r="K875" s="59"/>
      <c r="L875" s="59"/>
      <c r="M875" s="59"/>
      <c r="N875" s="59"/>
      <c r="O875" s="59"/>
      <c r="P875" s="370"/>
      <c r="Q875" s="59"/>
      <c r="R875" s="376"/>
    </row>
    <row r="876" spans="1:18" x14ac:dyDescent="0.25">
      <c r="A876" s="352"/>
      <c r="B876" s="378"/>
      <c r="C876" s="54" t="str">
        <f>IF(ISTEXT('Organizational Unit Summary'!$B$54),'Organizational Unit Summary'!$B$54,"")</f>
        <v>P-15</v>
      </c>
      <c r="D876" s="51" t="str">
        <f>IF('Organizational Unit Summary'!$B$24="Benchmark or Sustainment",IF(E876="OoS","OoS",IF(E876=1,"DM",IF(E876=2,"PM",IF(E876=3,"LM",IF(E876=4,"FM"))))),IF(E876="OoS","OoS",IF(E876&lt;=2,"H",IF(E876=3,"M",IF(E876=4,"L")))))</f>
        <v>DM</v>
      </c>
      <c r="E876" s="58">
        <f>IF(OR(Processes!$C$72=TRUE,Processes!R$72=TRUE),IF(AND(G876=1,H876=1,NOT(ISTEXT(J876))),4,IF(AND(G876=1,H876=1,ISTEXT(J876)),3,IF(AND(OR(G876=1,H876=1),ISTEXT(J876)),2,1))),"OoS")</f>
        <v>1</v>
      </c>
      <c r="F876" s="57"/>
      <c r="G876" s="59"/>
      <c r="H876" s="59"/>
      <c r="I876" s="59"/>
      <c r="J876" s="59"/>
      <c r="K876" s="59"/>
      <c r="L876" s="59"/>
      <c r="M876" s="59"/>
      <c r="N876" s="59"/>
      <c r="O876" s="59"/>
      <c r="P876" s="370"/>
      <c r="Q876" s="59"/>
      <c r="R876" s="376"/>
    </row>
    <row r="877" spans="1:18" x14ac:dyDescent="0.25">
      <c r="A877" s="352"/>
      <c r="B877" s="378"/>
      <c r="C877" s="54" t="str">
        <f>IF(ISTEXT('Organizational Unit Summary'!$B$55),'Organizational Unit Summary'!$B$55,"")</f>
        <v>P-16</v>
      </c>
      <c r="D877" s="51" t="str">
        <f>IF('Organizational Unit Summary'!$B$24="Benchmark or Sustainment",IF(E877="OoS","OoS",IF(E877=1,"DM",IF(E877=2,"PM",IF(E877=3,"LM",IF(E877=4,"FM"))))),IF(E877="OoS","OoS",IF(E877&lt;=2,"H",IF(E877=3,"M",IF(E877=4,"L")))))</f>
        <v>DM</v>
      </c>
      <c r="E877" s="58">
        <f>IF(OR(Processes!$C$72=TRUE,Processes!S$72=TRUE),IF(AND(G877=1,H877=1,NOT(ISTEXT(J877))),4,IF(AND(G877=1,H877=1,ISTEXT(J877)),3,IF(AND(OR(G877=1,H877=1),ISTEXT(J877)),2,1))),"OoS")</f>
        <v>1</v>
      </c>
      <c r="F877" s="57"/>
      <c r="G877" s="59"/>
      <c r="H877" s="59"/>
      <c r="I877" s="59"/>
      <c r="J877" s="59"/>
      <c r="K877" s="59"/>
      <c r="L877" s="59"/>
      <c r="M877" s="59"/>
      <c r="N877" s="59"/>
      <c r="O877" s="59"/>
      <c r="P877" s="370"/>
      <c r="Q877" s="59"/>
      <c r="R877" s="376"/>
    </row>
    <row r="878" spans="1:18" x14ac:dyDescent="0.25">
      <c r="A878" s="352"/>
      <c r="B878" s="378"/>
      <c r="C878" s="54" t="str">
        <f>IF(ISTEXT('Organizational Unit Summary'!$B$56),'Organizational Unit Summary'!$B$56,"")</f>
        <v>P-17</v>
      </c>
      <c r="D878" s="51" t="str">
        <f>IF('Organizational Unit Summary'!$B$24="Benchmark or Sustainment",IF(E878="OoS","OoS",IF(E878=1,"DM",IF(E878=2,"PM",IF(E878=3,"LM",IF(E878=4,"FM"))))),IF(E878="OoS","OoS",IF(E878&lt;=2,"H",IF(E878=3,"M",IF(E878=4,"L")))))</f>
        <v>DM</v>
      </c>
      <c r="E878" s="58">
        <f>IF(OR(Processes!$C$72=TRUE,Processes!T$72=TRUE),IF(AND(G878=1,H878=1,NOT(ISTEXT(J878))),4,IF(AND(G878=1,H878=1,ISTEXT(J878)),3,IF(AND(OR(G878=1,H878=1),ISTEXT(J878)),2,1))),"OoS")</f>
        <v>1</v>
      </c>
      <c r="F878" s="57"/>
      <c r="G878" s="59"/>
      <c r="H878" s="59"/>
      <c r="I878" s="59"/>
      <c r="J878" s="59"/>
      <c r="K878" s="59"/>
      <c r="L878" s="59"/>
      <c r="M878" s="59"/>
      <c r="N878" s="59"/>
      <c r="O878" s="59"/>
      <c r="P878" s="370"/>
      <c r="Q878" s="59"/>
      <c r="R878" s="376"/>
    </row>
    <row r="879" spans="1:18" x14ac:dyDescent="0.25">
      <c r="A879" s="352"/>
      <c r="B879" s="378"/>
      <c r="C879" s="54" t="str">
        <f>IF(ISTEXT('Organizational Unit Summary'!$B$57),'Organizational Unit Summary'!$B$57,"")</f>
        <v>P-18</v>
      </c>
      <c r="D879" s="51" t="str">
        <f>IF('Organizational Unit Summary'!$B$24="Benchmark or Sustainment",IF(E879="OoS","OoS",IF(E879=1,"DM",IF(E879=2,"PM",IF(E879=3,"LM",IF(E879=4,"FM"))))),IF(E879="OoS","OoS",IF(E879&lt;=2,"H",IF(E879=3,"M",IF(E879=4,"L")))))</f>
        <v>DM</v>
      </c>
      <c r="E879" s="58">
        <f>IF(OR(Processes!$C$72=TRUE,Processes!U$72=TRUE),IF(AND(G879=1,H879=1,NOT(ISTEXT(J879))),4,IF(AND(G879=1,H879=1,ISTEXT(J879)),3,IF(AND(OR(G879=1,H879=1),ISTEXT(J879)),2,1))),"OoS")</f>
        <v>1</v>
      </c>
      <c r="F879" s="57"/>
      <c r="G879" s="59"/>
      <c r="H879" s="59"/>
      <c r="I879" s="59"/>
      <c r="J879" s="59"/>
      <c r="K879" s="59"/>
      <c r="L879" s="59"/>
      <c r="M879" s="59"/>
      <c r="N879" s="59"/>
      <c r="O879" s="59"/>
      <c r="P879" s="370"/>
      <c r="Q879" s="59"/>
      <c r="R879" s="376"/>
    </row>
    <row r="880" spans="1:18" x14ac:dyDescent="0.25">
      <c r="A880" s="352"/>
      <c r="B880" s="378"/>
      <c r="C880" s="54" t="str">
        <f>IF(ISTEXT('Organizational Unit Summary'!$B$58),'Organizational Unit Summary'!$B$58,"")</f>
        <v>P-19</v>
      </c>
      <c r="D880" s="51" t="str">
        <f>IF('Organizational Unit Summary'!$B$24="Benchmark or Sustainment",IF(E880="OoS","OoS",IF(E880=1,"DM",IF(E880=2,"PM",IF(E880=3,"LM",IF(E880=4,"FM"))))),IF(E880="OoS","OoS",IF(E880&lt;=2,"H",IF(E880=3,"M",IF(E880=4,"L")))))</f>
        <v>DM</v>
      </c>
      <c r="E880" s="58">
        <f>IF(OR(Processes!$C$72=TRUE,Processes!V$72=TRUE),IF(AND(G880=1,H880=1,NOT(ISTEXT(J880))),4,IF(AND(G880=1,H880=1,ISTEXT(J880)),3,IF(AND(OR(G880=1,H880=1),ISTEXT(J880)),2,1))),"OoS")</f>
        <v>1</v>
      </c>
      <c r="F880" s="57"/>
      <c r="G880" s="59"/>
      <c r="H880" s="59"/>
      <c r="I880" s="59"/>
      <c r="J880" s="59"/>
      <c r="K880" s="59"/>
      <c r="L880" s="59"/>
      <c r="M880" s="59"/>
      <c r="N880" s="59"/>
      <c r="O880" s="59"/>
      <c r="P880" s="370"/>
      <c r="Q880" s="59"/>
      <c r="R880" s="376"/>
    </row>
    <row r="881" spans="1:18" ht="13.5" thickBot="1" x14ac:dyDescent="0.3">
      <c r="A881" s="352"/>
      <c r="B881" s="378"/>
      <c r="C881" s="54" t="str">
        <f>IF(ISTEXT('Organizational Unit Summary'!$B$59),'Organizational Unit Summary'!$B$59,"")</f>
        <v>P-20</v>
      </c>
      <c r="D881" s="51" t="str">
        <f>IF('Organizational Unit Summary'!$B$24="Benchmark or Sustainment",IF(E881="OoS","OoS",IF(E881=1,"DM",IF(E881=2,"PM",IF(E881=3,"LM",IF(E881=4,"FM"))))),IF(E881="OoS","OoS",IF(E881&lt;=2,"H",IF(E881=3,"M",IF(E881=4,"L")))))</f>
        <v>DM</v>
      </c>
      <c r="E881" s="58">
        <f>IF(OR(Processes!$C$72=TRUE,Processes!W$72=TRUE),IF(AND(G881=1,H881=1,NOT(ISTEXT(J881))),4,IF(AND(G881=1,H881=1,ISTEXT(J881)),3,IF(AND(OR(G881=1,H881=1),ISTEXT(J881)),2,1))),"OoS")</f>
        <v>1</v>
      </c>
      <c r="F881" s="57"/>
      <c r="G881" s="59"/>
      <c r="H881" s="59"/>
      <c r="I881" s="59"/>
      <c r="J881" s="59"/>
      <c r="K881" s="59"/>
      <c r="L881" s="59"/>
      <c r="M881" s="59"/>
      <c r="N881" s="59"/>
      <c r="O881" s="59"/>
      <c r="P881" s="371"/>
      <c r="Q881" s="59"/>
      <c r="R881" s="376"/>
    </row>
    <row r="882" spans="1:18" x14ac:dyDescent="0.25">
      <c r="A882" s="352"/>
      <c r="B882" s="378" t="str">
        <f>IF(ISTEXT(Processes!$B$22),Processes!$B$22,"")</f>
        <v>Process 20</v>
      </c>
      <c r="C882" s="54" t="str">
        <f>IF(ISTEXT('Organizational Unit Summary'!$B$40),'Organizational Unit Summary'!$B$40,"")</f>
        <v>P-1</v>
      </c>
      <c r="D882" s="51" t="str">
        <f>IF('Organizational Unit Summary'!$B$24="Benchmark or Sustainment",IF(E882="OoS","OoS",IF(E882=1,"DM",IF(E882=2,"PM",IF(E882=3,"LM",IF(E882=4,"FM"))))),IF(E882="OoS","OoS",IF(E882&lt;=2,"H",IF(E882=3,"M",IF(E882=4,"L")))))</f>
        <v>DM</v>
      </c>
      <c r="E882" s="58">
        <f>IF(OR(Processes!$C$73=TRUE,Processes!D$73=TRUE),IF(AND(G882=1,H882=1,NOT(ISTEXT(J882))),4,IF(AND(G882=1,H882=1,ISTEXT(J882)),3,IF(AND(OR(G882=1,H882=1),ISTEXT(J882)),2,1))),"OoS")</f>
        <v>1</v>
      </c>
      <c r="F882" s="57"/>
      <c r="G882" s="59"/>
      <c r="H882" s="59"/>
      <c r="I882" s="59"/>
      <c r="J882" s="59"/>
      <c r="K882" s="59"/>
      <c r="L882" s="59"/>
      <c r="M882" s="59"/>
      <c r="N882" s="59"/>
      <c r="O882" s="59"/>
      <c r="P882" s="369"/>
      <c r="Q882" s="59"/>
      <c r="R882" s="376"/>
    </row>
    <row r="883" spans="1:18" x14ac:dyDescent="0.25">
      <c r="A883" s="352"/>
      <c r="B883" s="378"/>
      <c r="C883" s="54" t="str">
        <f>IF(ISTEXT('Organizational Unit Summary'!$B$41),'Organizational Unit Summary'!$B$41,"")</f>
        <v>P-2</v>
      </c>
      <c r="D883" s="51" t="str">
        <f>IF('Organizational Unit Summary'!$B$24="Benchmark or Sustainment",IF(E883="OoS","OoS",IF(E883=1,"DM",IF(E883=2,"PM",IF(E883=3,"LM",IF(E883=4,"FM"))))),IF(E883="OoS","OoS",IF(E883&lt;=2,"H",IF(E883=3,"M",IF(E883=4,"L")))))</f>
        <v>DM</v>
      </c>
      <c r="E883" s="58">
        <f>IF(OR(Processes!$C$73=TRUE,Processes!E$73=TRUE),IF(AND(G883=1,H883=1,NOT(ISTEXT(J883))),4,IF(AND(G883=1,H883=1,ISTEXT(J883)),3,IF(AND(OR(G883=1,H883=1),ISTEXT(J883)),2,1))),"OoS")</f>
        <v>1</v>
      </c>
      <c r="F883" s="57"/>
      <c r="G883" s="59"/>
      <c r="H883" s="59"/>
      <c r="I883" s="59"/>
      <c r="J883" s="59"/>
      <c r="K883" s="59"/>
      <c r="L883" s="59"/>
      <c r="M883" s="59"/>
      <c r="N883" s="59"/>
      <c r="O883" s="59"/>
      <c r="P883" s="370"/>
      <c r="Q883" s="59"/>
      <c r="R883" s="376"/>
    </row>
    <row r="884" spans="1:18" x14ac:dyDescent="0.25">
      <c r="A884" s="352"/>
      <c r="B884" s="378"/>
      <c r="C884" s="54" t="str">
        <f>IF(ISTEXT('Organizational Unit Summary'!$B$42),'Organizational Unit Summary'!$B$42,"")</f>
        <v>P-3</v>
      </c>
      <c r="D884" s="51" t="str">
        <f>IF('Organizational Unit Summary'!$B$24="Benchmark or Sustainment",IF(E884="OoS","OoS",IF(E884=1,"DM",IF(E884=2,"PM",IF(E884=3,"LM",IF(E884=4,"FM"))))),IF(E884="OoS","OoS",IF(E884&lt;=2,"H",IF(E884=3,"M",IF(E884=4,"L")))))</f>
        <v>DM</v>
      </c>
      <c r="E884" s="58">
        <f>IF(OR(Processes!$C$73=TRUE,Processes!F$73=TRUE),IF(AND(G884=1,H884=1,NOT(ISTEXT(J884))),4,IF(AND(G884=1,H884=1,ISTEXT(J884)),3,IF(AND(OR(G884=1,H884=1),ISTEXT(J884)),2,1))),"OoS")</f>
        <v>1</v>
      </c>
      <c r="F884" s="57"/>
      <c r="G884" s="59"/>
      <c r="H884" s="59"/>
      <c r="I884" s="59"/>
      <c r="J884" s="59"/>
      <c r="K884" s="59"/>
      <c r="L884" s="59"/>
      <c r="M884" s="59"/>
      <c r="N884" s="59"/>
      <c r="O884" s="59"/>
      <c r="P884" s="370"/>
      <c r="Q884" s="59"/>
      <c r="R884" s="376"/>
    </row>
    <row r="885" spans="1:18" x14ac:dyDescent="0.25">
      <c r="A885" s="352"/>
      <c r="B885" s="378"/>
      <c r="C885" s="54" t="str">
        <f>IF(ISTEXT('Organizational Unit Summary'!$B$43),'Organizational Unit Summary'!$B$43,"")</f>
        <v>P-4</v>
      </c>
      <c r="D885" s="51" t="str">
        <f>IF('Organizational Unit Summary'!$B$24="Benchmark or Sustainment",IF(E885="OoS","OoS",IF(E885=1,"DM",IF(E885=2,"PM",IF(E885=3,"LM",IF(E885=4,"FM"))))),IF(E885="OoS","OoS",IF(E885&lt;=2,"H",IF(E885=3,"M",IF(E885=4,"L")))))</f>
        <v>DM</v>
      </c>
      <c r="E885" s="58">
        <f>IF(OR(Processes!$C$73=TRUE,Processes!G$73=TRUE),IF(AND(G885=1,H885=1,NOT(ISTEXT(J885))),4,IF(AND(G885=1,H885=1,ISTEXT(J885)),3,IF(AND(OR(G885=1,H885=1),ISTEXT(J885)),2,1))),"OoS")</f>
        <v>1</v>
      </c>
      <c r="F885" s="57"/>
      <c r="G885" s="59"/>
      <c r="H885" s="59"/>
      <c r="I885" s="59"/>
      <c r="J885" s="59"/>
      <c r="K885" s="59"/>
      <c r="L885" s="59"/>
      <c r="M885" s="59"/>
      <c r="N885" s="59"/>
      <c r="O885" s="59"/>
      <c r="P885" s="370"/>
      <c r="Q885" s="59"/>
      <c r="R885" s="376"/>
    </row>
    <row r="886" spans="1:18" x14ac:dyDescent="0.25">
      <c r="A886" s="352"/>
      <c r="B886" s="378"/>
      <c r="C886" s="54" t="str">
        <f>IF(ISTEXT('Organizational Unit Summary'!$B$44),'Organizational Unit Summary'!$B$44,"")</f>
        <v>P-5</v>
      </c>
      <c r="D886" s="51" t="str">
        <f>IF('Organizational Unit Summary'!$B$24="Benchmark or Sustainment",IF(E886="OoS","OoS",IF(E886=1,"DM",IF(E886=2,"PM",IF(E886=3,"LM",IF(E886=4,"FM"))))),IF(E886="OoS","OoS",IF(E886&lt;=2,"H",IF(E886=3,"M",IF(E886=4,"L")))))</f>
        <v>DM</v>
      </c>
      <c r="E886" s="58">
        <f>IF(OR(Processes!$C$73=TRUE,Processes!H$73=TRUE),IF(AND(G886=1,H886=1,NOT(ISTEXT(J886))),4,IF(AND(G886=1,H886=1,ISTEXT(J886)),3,IF(AND(OR(G886=1,H886=1),ISTEXT(J886)),2,1))),"OoS")</f>
        <v>1</v>
      </c>
      <c r="F886" s="57"/>
      <c r="G886" s="59"/>
      <c r="H886" s="59"/>
      <c r="I886" s="59"/>
      <c r="J886" s="59"/>
      <c r="K886" s="59"/>
      <c r="L886" s="59"/>
      <c r="M886" s="59"/>
      <c r="N886" s="59"/>
      <c r="O886" s="59"/>
      <c r="P886" s="370"/>
      <c r="Q886" s="59"/>
      <c r="R886" s="376"/>
    </row>
    <row r="887" spans="1:18" x14ac:dyDescent="0.25">
      <c r="A887" s="352"/>
      <c r="B887" s="378"/>
      <c r="C887" s="54" t="str">
        <f>IF(ISTEXT('Organizational Unit Summary'!$B$45),'Organizational Unit Summary'!$B$45,"")</f>
        <v>P-6</v>
      </c>
      <c r="D887" s="51" t="str">
        <f>IF('Organizational Unit Summary'!$B$24="Benchmark or Sustainment",IF(E887="OoS","OoS",IF(E887=1,"DM",IF(E887=2,"PM",IF(E887=3,"LM",IF(E887=4,"FM"))))),IF(E887="OoS","OoS",IF(E887&lt;=2,"H",IF(E887=3,"M",IF(E887=4,"L")))))</f>
        <v>DM</v>
      </c>
      <c r="E887" s="58">
        <f>IF(OR(Processes!$C$73=TRUE,Processes!I$73=TRUE),IF(AND(G887=1,H887=1,NOT(ISTEXT(J887))),4,IF(AND(G887=1,H887=1,ISTEXT(J887)),3,IF(AND(OR(G887=1,H887=1),ISTEXT(J887)),2,1))),"OoS")</f>
        <v>1</v>
      </c>
      <c r="F887" s="57"/>
      <c r="G887" s="59"/>
      <c r="H887" s="59"/>
      <c r="I887" s="59"/>
      <c r="J887" s="59"/>
      <c r="K887" s="59"/>
      <c r="L887" s="59"/>
      <c r="M887" s="59"/>
      <c r="N887" s="59"/>
      <c r="O887" s="59"/>
      <c r="P887" s="370"/>
      <c r="Q887" s="59"/>
      <c r="R887" s="376"/>
    </row>
    <row r="888" spans="1:18" x14ac:dyDescent="0.25">
      <c r="A888" s="352"/>
      <c r="B888" s="378"/>
      <c r="C888" s="54" t="str">
        <f>IF(ISTEXT('Organizational Unit Summary'!$B$46),'Organizational Unit Summary'!$B$46,"")</f>
        <v>P-7</v>
      </c>
      <c r="D888" s="51" t="str">
        <f>IF('Organizational Unit Summary'!$B$24="Benchmark or Sustainment",IF(E888="OoS","OoS",IF(E888=1,"DM",IF(E888=2,"PM",IF(E888=3,"LM",IF(E888=4,"FM"))))),IF(E888="OoS","OoS",IF(E888&lt;=2,"H",IF(E888=3,"M",IF(E888=4,"L")))))</f>
        <v>DM</v>
      </c>
      <c r="E888" s="58">
        <f>IF(OR(Processes!$C$73=TRUE,Processes!J$73=TRUE),IF(AND(G888=1,H888=1,NOT(ISTEXT(J888))),4,IF(AND(G888=1,H888=1,ISTEXT(J888)),3,IF(AND(OR(G888=1,H888=1),ISTEXT(J888)),2,1))),"OoS")</f>
        <v>1</v>
      </c>
      <c r="F888" s="57"/>
      <c r="G888" s="59"/>
      <c r="H888" s="59"/>
      <c r="I888" s="59"/>
      <c r="J888" s="59"/>
      <c r="K888" s="59"/>
      <c r="L888" s="59"/>
      <c r="M888" s="59"/>
      <c r="N888" s="59"/>
      <c r="O888" s="59"/>
      <c r="P888" s="370"/>
      <c r="Q888" s="59"/>
      <c r="R888" s="376"/>
    </row>
    <row r="889" spans="1:18" x14ac:dyDescent="0.25">
      <c r="A889" s="352"/>
      <c r="B889" s="378"/>
      <c r="C889" s="54" t="str">
        <f>IF(ISTEXT('Organizational Unit Summary'!$B$47),'Organizational Unit Summary'!$B$47,"")</f>
        <v>P-8</v>
      </c>
      <c r="D889" s="51" t="str">
        <f>IF('Organizational Unit Summary'!$B$24="Benchmark or Sustainment",IF(E889="OoS","OoS",IF(E889=1,"DM",IF(E889=2,"PM",IF(E889=3,"LM",IF(E889=4,"FM"))))),IF(E889="OoS","OoS",IF(E889&lt;=2,"H",IF(E889=3,"M",IF(E889=4,"L")))))</f>
        <v>DM</v>
      </c>
      <c r="E889" s="58">
        <f>IF(OR(Processes!$C$73=TRUE,Processes!K$73=TRUE),IF(AND(G889=1,H889=1,NOT(ISTEXT(J889))),4,IF(AND(G889=1,H889=1,ISTEXT(J889)),3,IF(AND(OR(G889=1,H889=1),ISTEXT(J889)),2,1))),"OoS")</f>
        <v>1</v>
      </c>
      <c r="F889" s="57"/>
      <c r="G889" s="59"/>
      <c r="H889" s="59"/>
      <c r="I889" s="59"/>
      <c r="J889" s="59"/>
      <c r="K889" s="59"/>
      <c r="L889" s="59"/>
      <c r="M889" s="59"/>
      <c r="N889" s="59"/>
      <c r="O889" s="59"/>
      <c r="P889" s="370"/>
      <c r="Q889" s="59"/>
      <c r="R889" s="376"/>
    </row>
    <row r="890" spans="1:18" x14ac:dyDescent="0.25">
      <c r="A890" s="352"/>
      <c r="B890" s="378"/>
      <c r="C890" s="54" t="str">
        <f>IF(ISTEXT('Organizational Unit Summary'!$B$48),'Organizational Unit Summary'!$B$48,"")</f>
        <v>P-9</v>
      </c>
      <c r="D890" s="51" t="str">
        <f>IF('Organizational Unit Summary'!$B$24="Benchmark or Sustainment",IF(E890="OoS","OoS",IF(E890=1,"DM",IF(E890=2,"PM",IF(E890=3,"LM",IF(E890=4,"FM"))))),IF(E890="OoS","OoS",IF(E890&lt;=2,"H",IF(E890=3,"M",IF(E890=4,"L")))))</f>
        <v>DM</v>
      </c>
      <c r="E890" s="58">
        <f>IF(OR(Processes!$C$73=TRUE,Processes!L$73=TRUE),IF(AND(G890=1,H890=1,NOT(ISTEXT(J890))),4,IF(AND(G890=1,H890=1,ISTEXT(J890)),3,IF(AND(OR(G890=1,H890=1),ISTEXT(J890)),2,1))),"OoS")</f>
        <v>1</v>
      </c>
      <c r="F890" s="57"/>
      <c r="G890" s="59"/>
      <c r="H890" s="59"/>
      <c r="I890" s="59"/>
      <c r="J890" s="59"/>
      <c r="K890" s="59"/>
      <c r="L890" s="59"/>
      <c r="M890" s="59"/>
      <c r="N890" s="59"/>
      <c r="O890" s="59"/>
      <c r="P890" s="370"/>
      <c r="Q890" s="59"/>
      <c r="R890" s="376"/>
    </row>
    <row r="891" spans="1:18" x14ac:dyDescent="0.25">
      <c r="A891" s="352"/>
      <c r="B891" s="378"/>
      <c r="C891" s="54" t="str">
        <f>IF(ISTEXT('Organizational Unit Summary'!$B$49),'Organizational Unit Summary'!$B$49,"")</f>
        <v>P-10</v>
      </c>
      <c r="D891" s="51" t="str">
        <f>IF('Organizational Unit Summary'!$B$24="Benchmark or Sustainment",IF(E891="OoS","OoS",IF(E891=1,"DM",IF(E891=2,"PM",IF(E891=3,"LM",IF(E891=4,"FM"))))),IF(E891="OoS","OoS",IF(E891&lt;=2,"H",IF(E891=3,"M",IF(E891=4,"L")))))</f>
        <v>DM</v>
      </c>
      <c r="E891" s="58">
        <f>IF(OR(Processes!$C$73=TRUE,Processes!M$73=TRUE),IF(AND(G891=1,H891=1,NOT(ISTEXT(J891))),4,IF(AND(G891=1,H891=1,ISTEXT(J891)),3,IF(AND(OR(G891=1,H891=1),ISTEXT(J891)),2,1))),"OoS")</f>
        <v>1</v>
      </c>
      <c r="F891" s="57"/>
      <c r="G891" s="59"/>
      <c r="H891" s="59"/>
      <c r="I891" s="59"/>
      <c r="J891" s="59"/>
      <c r="K891" s="59"/>
      <c r="L891" s="59"/>
      <c r="M891" s="59"/>
      <c r="N891" s="59"/>
      <c r="O891" s="59"/>
      <c r="P891" s="370"/>
      <c r="Q891" s="59"/>
      <c r="R891" s="376"/>
    </row>
    <row r="892" spans="1:18" x14ac:dyDescent="0.25">
      <c r="A892" s="352"/>
      <c r="B892" s="378"/>
      <c r="C892" s="54" t="str">
        <f>IF(ISTEXT('Organizational Unit Summary'!$B$50),'Organizational Unit Summary'!$B$50,"")</f>
        <v>P-11</v>
      </c>
      <c r="D892" s="51" t="str">
        <f>IF('Organizational Unit Summary'!$B$24="Benchmark or Sustainment",IF(E892="OoS","OoS",IF(E892=1,"DM",IF(E892=2,"PM",IF(E892=3,"LM",IF(E892=4,"FM"))))),IF(E892="OoS","OoS",IF(E892&lt;=2,"H",IF(E892=3,"M",IF(E892=4,"L")))))</f>
        <v>DM</v>
      </c>
      <c r="E892" s="58">
        <f>IF(OR(Processes!$C$73=TRUE,Processes!N$73=TRUE),IF(AND(G892=1,H892=1,NOT(ISTEXT(J892))),4,IF(AND(G892=1,H892=1,ISTEXT(J892)),3,IF(AND(OR(G892=1,H892=1),ISTEXT(J892)),2,1))),"OoS")</f>
        <v>1</v>
      </c>
      <c r="F892" s="57"/>
      <c r="G892" s="59"/>
      <c r="H892" s="59"/>
      <c r="I892" s="59"/>
      <c r="J892" s="59"/>
      <c r="K892" s="59"/>
      <c r="L892" s="59"/>
      <c r="M892" s="59"/>
      <c r="N892" s="59"/>
      <c r="O892" s="59"/>
      <c r="P892" s="370"/>
      <c r="Q892" s="59"/>
      <c r="R892" s="376"/>
    </row>
    <row r="893" spans="1:18" x14ac:dyDescent="0.25">
      <c r="A893" s="352"/>
      <c r="B893" s="378"/>
      <c r="C893" s="54" t="str">
        <f>IF(ISTEXT('Organizational Unit Summary'!$B$51),'Organizational Unit Summary'!$B$51,"")</f>
        <v>P-12</v>
      </c>
      <c r="D893" s="51" t="str">
        <f>IF('Organizational Unit Summary'!$B$24="Benchmark or Sustainment",IF(E893="OoS","OoS",IF(E893=1,"DM",IF(E893=2,"PM",IF(E893=3,"LM",IF(E893=4,"FM"))))),IF(E893="OoS","OoS",IF(E893&lt;=2,"H",IF(E893=3,"M",IF(E893=4,"L")))))</f>
        <v>DM</v>
      </c>
      <c r="E893" s="58">
        <f>IF(OR(Processes!$C$73=TRUE,Processes!O$73=TRUE),IF(AND(G893=1,H893=1,NOT(ISTEXT(J893))),4,IF(AND(G893=1,H893=1,ISTEXT(J893)),3,IF(AND(OR(G893=1,H893=1),ISTEXT(J893)),2,1))),"OoS")</f>
        <v>1</v>
      </c>
      <c r="F893" s="57"/>
      <c r="G893" s="59"/>
      <c r="H893" s="59"/>
      <c r="I893" s="59"/>
      <c r="J893" s="59"/>
      <c r="K893" s="59"/>
      <c r="L893" s="59"/>
      <c r="M893" s="59"/>
      <c r="N893" s="59"/>
      <c r="O893" s="59"/>
      <c r="P893" s="370"/>
      <c r="Q893" s="59"/>
      <c r="R893" s="376"/>
    </row>
    <row r="894" spans="1:18" x14ac:dyDescent="0.25">
      <c r="A894" s="352"/>
      <c r="B894" s="378"/>
      <c r="C894" s="54" t="str">
        <f>IF(ISTEXT('Organizational Unit Summary'!$B$52),'Organizational Unit Summary'!$B$52,"")</f>
        <v>P-13</v>
      </c>
      <c r="D894" s="51" t="str">
        <f>IF('Organizational Unit Summary'!$B$24="Benchmark or Sustainment",IF(E894="OoS","OoS",IF(E894=1,"DM",IF(E894=2,"PM",IF(E894=3,"LM",IF(E894=4,"FM"))))),IF(E894="OoS","OoS",IF(E894&lt;=2,"H",IF(E894=3,"M",IF(E894=4,"L")))))</f>
        <v>DM</v>
      </c>
      <c r="E894" s="58">
        <f>IF(OR(Processes!$C$73=TRUE,Processes!P$73=TRUE),IF(AND(G894=1,H894=1,NOT(ISTEXT(J894))),4,IF(AND(G894=1,H894=1,ISTEXT(J894)),3,IF(AND(OR(G894=1,H894=1),ISTEXT(J894)),2,1))),"OoS")</f>
        <v>1</v>
      </c>
      <c r="F894" s="57"/>
      <c r="G894" s="59"/>
      <c r="H894" s="59"/>
      <c r="I894" s="59"/>
      <c r="J894" s="59"/>
      <c r="K894" s="59"/>
      <c r="L894" s="59"/>
      <c r="M894" s="59"/>
      <c r="N894" s="59"/>
      <c r="O894" s="59"/>
      <c r="P894" s="370"/>
      <c r="Q894" s="59"/>
      <c r="R894" s="376"/>
    </row>
    <row r="895" spans="1:18" x14ac:dyDescent="0.25">
      <c r="A895" s="352"/>
      <c r="B895" s="378"/>
      <c r="C895" s="54" t="str">
        <f>IF(ISTEXT('Organizational Unit Summary'!$B$53),'Organizational Unit Summary'!$B$53,"")</f>
        <v>P-14</v>
      </c>
      <c r="D895" s="51" t="str">
        <f>IF('Organizational Unit Summary'!$B$24="Benchmark or Sustainment",IF(E895="OoS","OoS",IF(E895=1,"DM",IF(E895=2,"PM",IF(E895=3,"LM",IF(E895=4,"FM"))))),IF(E895="OoS","OoS",IF(E895&lt;=2,"H",IF(E895=3,"M",IF(E895=4,"L")))))</f>
        <v>DM</v>
      </c>
      <c r="E895" s="58">
        <f>IF(OR(Processes!$C$73=TRUE,Processes!Q$73=TRUE),IF(AND(G895=1,H895=1,NOT(ISTEXT(J895))),4,IF(AND(G895=1,H895=1,ISTEXT(J895)),3,IF(AND(OR(G895=1,H895=1),ISTEXT(J895)),2,1))),"OoS")</f>
        <v>1</v>
      </c>
      <c r="F895" s="57"/>
      <c r="G895" s="59"/>
      <c r="H895" s="59"/>
      <c r="I895" s="59"/>
      <c r="J895" s="59"/>
      <c r="K895" s="59"/>
      <c r="L895" s="59"/>
      <c r="M895" s="59"/>
      <c r="N895" s="59"/>
      <c r="O895" s="59"/>
      <c r="P895" s="370"/>
      <c r="Q895" s="59"/>
      <c r="R895" s="376"/>
    </row>
    <row r="896" spans="1:18" x14ac:dyDescent="0.25">
      <c r="A896" s="352"/>
      <c r="B896" s="378"/>
      <c r="C896" s="54" t="str">
        <f>IF(ISTEXT('Organizational Unit Summary'!$B$54),'Organizational Unit Summary'!$B$54,"")</f>
        <v>P-15</v>
      </c>
      <c r="D896" s="51" t="str">
        <f>IF('Organizational Unit Summary'!$B$24="Benchmark or Sustainment",IF(E896="OoS","OoS",IF(E896=1,"DM",IF(E896=2,"PM",IF(E896=3,"LM",IF(E896=4,"FM"))))),IF(E896="OoS","OoS",IF(E896&lt;=2,"H",IF(E896=3,"M",IF(E896=4,"L")))))</f>
        <v>DM</v>
      </c>
      <c r="E896" s="58">
        <f>IF(OR(Processes!$C$73=TRUE,Processes!R$73=TRUE),IF(AND(G896=1,H896=1,NOT(ISTEXT(J896))),4,IF(AND(G896=1,H896=1,ISTEXT(J896)),3,IF(AND(OR(G896=1,H896=1),ISTEXT(J896)),2,1))),"OoS")</f>
        <v>1</v>
      </c>
      <c r="F896" s="57"/>
      <c r="G896" s="59"/>
      <c r="H896" s="59"/>
      <c r="I896" s="59"/>
      <c r="J896" s="59"/>
      <c r="K896" s="59"/>
      <c r="L896" s="59"/>
      <c r="M896" s="59"/>
      <c r="N896" s="59"/>
      <c r="O896" s="59"/>
      <c r="P896" s="370"/>
      <c r="Q896" s="59"/>
      <c r="R896" s="376"/>
    </row>
    <row r="897" spans="1:18" x14ac:dyDescent="0.25">
      <c r="A897" s="352"/>
      <c r="B897" s="378"/>
      <c r="C897" s="54" t="str">
        <f>IF(ISTEXT('Organizational Unit Summary'!$B$55),'Organizational Unit Summary'!$B$55,"")</f>
        <v>P-16</v>
      </c>
      <c r="D897" s="51" t="str">
        <f>IF('Organizational Unit Summary'!$B$24="Benchmark or Sustainment",IF(E897="OoS","OoS",IF(E897=1,"DM",IF(E897=2,"PM",IF(E897=3,"LM",IF(E897=4,"FM"))))),IF(E897="OoS","OoS",IF(E897&lt;=2,"H",IF(E897=3,"M",IF(E897=4,"L")))))</f>
        <v>DM</v>
      </c>
      <c r="E897" s="58">
        <f>IF(OR(Processes!$C$73=TRUE,Processes!S$73=TRUE),IF(AND(G897=1,H897=1,NOT(ISTEXT(J897))),4,IF(AND(G897=1,H897=1,ISTEXT(J897)),3,IF(AND(OR(G897=1,H897=1),ISTEXT(J897)),2,1))),"OoS")</f>
        <v>1</v>
      </c>
      <c r="F897" s="57"/>
      <c r="G897" s="59"/>
      <c r="H897" s="59"/>
      <c r="I897" s="59"/>
      <c r="J897" s="59"/>
      <c r="K897" s="59"/>
      <c r="L897" s="59"/>
      <c r="M897" s="59"/>
      <c r="N897" s="59"/>
      <c r="O897" s="59"/>
      <c r="P897" s="370"/>
      <c r="Q897" s="59"/>
      <c r="R897" s="376"/>
    </row>
    <row r="898" spans="1:18" x14ac:dyDescent="0.25">
      <c r="A898" s="352"/>
      <c r="B898" s="378"/>
      <c r="C898" s="54" t="str">
        <f>IF(ISTEXT('Organizational Unit Summary'!$B$56),'Organizational Unit Summary'!$B$56,"")</f>
        <v>P-17</v>
      </c>
      <c r="D898" s="51" t="str">
        <f>IF('Organizational Unit Summary'!$B$24="Benchmark or Sustainment",IF(E898="OoS","OoS",IF(E898=1,"DM",IF(E898=2,"PM",IF(E898=3,"LM",IF(E898=4,"FM"))))),IF(E898="OoS","OoS",IF(E898&lt;=2,"H",IF(E898=3,"M",IF(E898=4,"L")))))</f>
        <v>DM</v>
      </c>
      <c r="E898" s="58">
        <f>IF(OR(Processes!$C$73=TRUE,Processes!T$73=TRUE),IF(AND(G898=1,H898=1,NOT(ISTEXT(J898))),4,IF(AND(G898=1,H898=1,ISTEXT(J898)),3,IF(AND(OR(G898=1,H898=1),ISTEXT(J898)),2,1))),"OoS")</f>
        <v>1</v>
      </c>
      <c r="F898" s="57"/>
      <c r="G898" s="59"/>
      <c r="H898" s="59"/>
      <c r="I898" s="59"/>
      <c r="J898" s="59"/>
      <c r="K898" s="59"/>
      <c r="L898" s="59"/>
      <c r="M898" s="59"/>
      <c r="N898" s="59"/>
      <c r="O898" s="59"/>
      <c r="P898" s="370"/>
      <c r="Q898" s="59"/>
      <c r="R898" s="376"/>
    </row>
    <row r="899" spans="1:18" x14ac:dyDescent="0.25">
      <c r="A899" s="352"/>
      <c r="B899" s="378"/>
      <c r="C899" s="54" t="str">
        <f>IF(ISTEXT('Organizational Unit Summary'!$B$57),'Organizational Unit Summary'!$B$57,"")</f>
        <v>P-18</v>
      </c>
      <c r="D899" s="51" t="str">
        <f>IF('Organizational Unit Summary'!$B$24="Benchmark or Sustainment",IF(E899="OoS","OoS",IF(E899=1,"DM",IF(E899=2,"PM",IF(E899=3,"LM",IF(E899=4,"FM"))))),IF(E899="OoS","OoS",IF(E899&lt;=2,"H",IF(E899=3,"M",IF(E899=4,"L")))))</f>
        <v>DM</v>
      </c>
      <c r="E899" s="58">
        <f>IF(OR(Processes!$C$73=TRUE,Processes!U$73=TRUE),IF(AND(G899=1,H899=1,NOT(ISTEXT(J899))),4,IF(AND(G899=1,H899=1,ISTEXT(J899)),3,IF(AND(OR(G899=1,H899=1),ISTEXT(J899)),2,1))),"OoS")</f>
        <v>1</v>
      </c>
      <c r="F899" s="57"/>
      <c r="G899" s="59"/>
      <c r="H899" s="59"/>
      <c r="I899" s="59"/>
      <c r="J899" s="59"/>
      <c r="K899" s="59"/>
      <c r="L899" s="59"/>
      <c r="M899" s="59"/>
      <c r="N899" s="59"/>
      <c r="O899" s="59"/>
      <c r="P899" s="370"/>
      <c r="Q899" s="59"/>
      <c r="R899" s="376"/>
    </row>
    <row r="900" spans="1:18" x14ac:dyDescent="0.25">
      <c r="A900" s="352"/>
      <c r="B900" s="378"/>
      <c r="C900" s="54" t="str">
        <f>IF(ISTEXT('Organizational Unit Summary'!$B$58),'Organizational Unit Summary'!$B$58,"")</f>
        <v>P-19</v>
      </c>
      <c r="D900" s="51" t="str">
        <f>IF('Organizational Unit Summary'!$B$24="Benchmark or Sustainment",IF(E900="OoS","OoS",IF(E900=1,"DM",IF(E900=2,"PM",IF(E900=3,"LM",IF(E900=4,"FM"))))),IF(E900="OoS","OoS",IF(E900&lt;=2,"H",IF(E900=3,"M",IF(E900=4,"L")))))</f>
        <v>DM</v>
      </c>
      <c r="E900" s="58">
        <f>IF(OR(Processes!$C$73=TRUE,Processes!V$73=TRUE),IF(AND(G900=1,H900=1,NOT(ISTEXT(J900))),4,IF(AND(G900=1,H900=1,ISTEXT(J900)),3,IF(AND(OR(G900=1,H900=1),ISTEXT(J900)),2,1))),"OoS")</f>
        <v>1</v>
      </c>
      <c r="F900" s="57"/>
      <c r="G900" s="59"/>
      <c r="H900" s="59"/>
      <c r="I900" s="59"/>
      <c r="J900" s="59"/>
      <c r="K900" s="59"/>
      <c r="L900" s="59"/>
      <c r="M900" s="59"/>
      <c r="N900" s="59"/>
      <c r="O900" s="59"/>
      <c r="P900" s="370"/>
      <c r="Q900" s="59"/>
      <c r="R900" s="376"/>
    </row>
    <row r="901" spans="1:18" ht="13.5" thickBot="1" x14ac:dyDescent="0.3">
      <c r="A901" s="352"/>
      <c r="B901" s="378"/>
      <c r="C901" s="54" t="str">
        <f>IF(ISTEXT('Organizational Unit Summary'!$B$59),'Organizational Unit Summary'!$B$59,"")</f>
        <v>P-20</v>
      </c>
      <c r="D901" s="51" t="str">
        <f>IF('Organizational Unit Summary'!$B$24="Benchmark or Sustainment",IF(E901="OoS","OoS",IF(E901=1,"DM",IF(E901=2,"PM",IF(E901=3,"LM",IF(E901=4,"FM"))))),IF(E901="OoS","OoS",IF(E901&lt;=2,"H",IF(E901=3,"M",IF(E901=4,"L")))))</f>
        <v>DM</v>
      </c>
      <c r="E901" s="58">
        <f>IF(OR(Processes!$C$73=TRUE,Processes!W$73=TRUE),IF(AND(G901=1,H901=1,NOT(ISTEXT(J901))),4,IF(AND(G901=1,H901=1,ISTEXT(J901)),3,IF(AND(OR(G901=1,H901=1),ISTEXT(J901)),2,1))),"OoS")</f>
        <v>1</v>
      </c>
      <c r="F901" s="57"/>
      <c r="G901" s="59"/>
      <c r="H901" s="59"/>
      <c r="I901" s="59"/>
      <c r="J901" s="59"/>
      <c r="K901" s="59"/>
      <c r="L901" s="59"/>
      <c r="M901" s="59"/>
      <c r="N901" s="59"/>
      <c r="O901" s="59"/>
      <c r="P901" s="371"/>
      <c r="Q901" s="59"/>
      <c r="R901" s="376"/>
    </row>
    <row r="902" spans="1:18" x14ac:dyDescent="0.25">
      <c r="A902" s="352"/>
      <c r="B902" s="378" t="str">
        <f>IF(ISTEXT(Processes!$B$23),Processes!$B$23,"")</f>
        <v>Process 21</v>
      </c>
      <c r="C902" s="54" t="str">
        <f>IF(ISTEXT('Organizational Unit Summary'!$B$40),'Organizational Unit Summary'!$B$40,"")</f>
        <v>P-1</v>
      </c>
      <c r="D902" s="51" t="str">
        <f>IF('Organizational Unit Summary'!$B$24="Benchmark or Sustainment",IF(E902="OoS","OoS",IF(E902=1,"DM",IF(E902=2,"PM",IF(E902=3,"LM",IF(E902=4,"FM"))))),IF(E902="OoS","OoS",IF(E902&lt;=2,"H",IF(E902=3,"M",IF(E902=4,"L")))))</f>
        <v>DM</v>
      </c>
      <c r="E902" s="58">
        <f>IF(OR(Processes!$C$74=TRUE,Processes!D$74=TRUE),IF(AND(G902=1,H902=1,NOT(ISTEXT(J902))),4,IF(AND(G902=1,H902=1,ISTEXT(J902)),3,IF(AND(OR(G902=1,H902=1),ISTEXT(J902)),2,1))),"OoS")</f>
        <v>1</v>
      </c>
      <c r="F902" s="57"/>
      <c r="G902" s="59"/>
      <c r="H902" s="59"/>
      <c r="I902" s="59"/>
      <c r="J902" s="59"/>
      <c r="K902" s="59"/>
      <c r="L902" s="59"/>
      <c r="M902" s="59"/>
      <c r="N902" s="59"/>
      <c r="O902" s="59"/>
      <c r="P902" s="369"/>
      <c r="Q902" s="59"/>
      <c r="R902" s="376"/>
    </row>
    <row r="903" spans="1:18" x14ac:dyDescent="0.25">
      <c r="A903" s="352"/>
      <c r="B903" s="378"/>
      <c r="C903" s="54" t="str">
        <f>IF(ISTEXT('Organizational Unit Summary'!$B$41),'Organizational Unit Summary'!$B$41,"")</f>
        <v>P-2</v>
      </c>
      <c r="D903" s="51" t="str">
        <f>IF('Organizational Unit Summary'!$B$24="Benchmark or Sustainment",IF(E903="OoS","OoS",IF(E903=1,"DM",IF(E903=2,"PM",IF(E903=3,"LM",IF(E903=4,"FM"))))),IF(E903="OoS","OoS",IF(E903&lt;=2,"H",IF(E903=3,"M",IF(E903=4,"L")))))</f>
        <v>DM</v>
      </c>
      <c r="E903" s="58">
        <f>IF(OR(Processes!$C$74=TRUE,Processes!E$74=TRUE),IF(AND(G903=1,H903=1,NOT(ISTEXT(J903))),4,IF(AND(G903=1,H903=1,ISTEXT(J903)),3,IF(AND(OR(G903=1,H903=1),ISTEXT(J903)),2,1))),"OoS")</f>
        <v>1</v>
      </c>
      <c r="F903" s="57"/>
      <c r="G903" s="59"/>
      <c r="H903" s="59"/>
      <c r="I903" s="59"/>
      <c r="J903" s="59"/>
      <c r="K903" s="59"/>
      <c r="L903" s="59"/>
      <c r="M903" s="59"/>
      <c r="N903" s="59"/>
      <c r="O903" s="59"/>
      <c r="P903" s="370"/>
      <c r="Q903" s="59"/>
      <c r="R903" s="376"/>
    </row>
    <row r="904" spans="1:18" x14ac:dyDescent="0.25">
      <c r="A904" s="352"/>
      <c r="B904" s="378"/>
      <c r="C904" s="54" t="str">
        <f>IF(ISTEXT('Organizational Unit Summary'!$B$42),'Organizational Unit Summary'!$B$42,"")</f>
        <v>P-3</v>
      </c>
      <c r="D904" s="51" t="str">
        <f>IF('Organizational Unit Summary'!$B$24="Benchmark or Sustainment",IF(E904="OoS","OoS",IF(E904=1,"DM",IF(E904=2,"PM",IF(E904=3,"LM",IF(E904=4,"FM"))))),IF(E904="OoS","OoS",IF(E904&lt;=2,"H",IF(E904=3,"M",IF(E904=4,"L")))))</f>
        <v>DM</v>
      </c>
      <c r="E904" s="58">
        <f>IF(OR(Processes!$C$74=TRUE,Processes!F$74=TRUE),IF(AND(G904=1,H904=1,NOT(ISTEXT(J904))),4,IF(AND(G904=1,H904=1,ISTEXT(J904)),3,IF(AND(OR(G904=1,H904=1),ISTEXT(J904)),2,1))),"OoS")</f>
        <v>1</v>
      </c>
      <c r="F904" s="57"/>
      <c r="G904" s="59"/>
      <c r="H904" s="59"/>
      <c r="I904" s="59"/>
      <c r="J904" s="59"/>
      <c r="K904" s="59"/>
      <c r="L904" s="59"/>
      <c r="M904" s="59"/>
      <c r="N904" s="59"/>
      <c r="O904" s="59"/>
      <c r="P904" s="370"/>
      <c r="Q904" s="59"/>
      <c r="R904" s="376"/>
    </row>
    <row r="905" spans="1:18" x14ac:dyDescent="0.25">
      <c r="A905" s="352"/>
      <c r="B905" s="378"/>
      <c r="C905" s="54" t="str">
        <f>IF(ISTEXT('Organizational Unit Summary'!$B$43),'Organizational Unit Summary'!$B$43,"")</f>
        <v>P-4</v>
      </c>
      <c r="D905" s="51" t="str">
        <f>IF('Organizational Unit Summary'!$B$24="Benchmark or Sustainment",IF(E905="OoS","OoS",IF(E905=1,"DM",IF(E905=2,"PM",IF(E905=3,"LM",IF(E905=4,"FM"))))),IF(E905="OoS","OoS",IF(E905&lt;=2,"H",IF(E905=3,"M",IF(E905=4,"L")))))</f>
        <v>DM</v>
      </c>
      <c r="E905" s="58">
        <f>IF(OR(Processes!$C$74=TRUE,Processes!G$74=TRUE),IF(AND(G905=1,H905=1,NOT(ISTEXT(J905))),4,IF(AND(G905=1,H905=1,ISTEXT(J905)),3,IF(AND(OR(G905=1,H905=1),ISTEXT(J905)),2,1))),"OoS")</f>
        <v>1</v>
      </c>
      <c r="F905" s="57"/>
      <c r="G905" s="59"/>
      <c r="H905" s="59"/>
      <c r="I905" s="59"/>
      <c r="J905" s="59"/>
      <c r="K905" s="59"/>
      <c r="L905" s="59"/>
      <c r="M905" s="59"/>
      <c r="N905" s="59"/>
      <c r="O905" s="59"/>
      <c r="P905" s="370"/>
      <c r="Q905" s="59"/>
      <c r="R905" s="376"/>
    </row>
    <row r="906" spans="1:18" x14ac:dyDescent="0.25">
      <c r="A906" s="352"/>
      <c r="B906" s="378"/>
      <c r="C906" s="54" t="str">
        <f>IF(ISTEXT('Organizational Unit Summary'!$B$44),'Organizational Unit Summary'!$B$44,"")</f>
        <v>P-5</v>
      </c>
      <c r="D906" s="51" t="str">
        <f>IF('Organizational Unit Summary'!$B$24="Benchmark or Sustainment",IF(E906="OoS","OoS",IF(E906=1,"DM",IF(E906=2,"PM",IF(E906=3,"LM",IF(E906=4,"FM"))))),IF(E906="OoS","OoS",IF(E906&lt;=2,"H",IF(E906=3,"M",IF(E906=4,"L")))))</f>
        <v>DM</v>
      </c>
      <c r="E906" s="58">
        <f>IF(OR(Processes!$C$74=TRUE,Processes!H$74=TRUE),IF(AND(G906=1,H906=1,NOT(ISTEXT(J906))),4,IF(AND(G906=1,H906=1,ISTEXT(J906)),3,IF(AND(OR(G906=1,H906=1),ISTEXT(J906)),2,1))),"OoS")</f>
        <v>1</v>
      </c>
      <c r="F906" s="57"/>
      <c r="G906" s="59"/>
      <c r="H906" s="59"/>
      <c r="I906" s="59"/>
      <c r="J906" s="59"/>
      <c r="K906" s="59"/>
      <c r="L906" s="59"/>
      <c r="M906" s="59"/>
      <c r="N906" s="59"/>
      <c r="O906" s="59"/>
      <c r="P906" s="370"/>
      <c r="Q906" s="59"/>
      <c r="R906" s="376"/>
    </row>
    <row r="907" spans="1:18" x14ac:dyDescent="0.25">
      <c r="A907" s="352"/>
      <c r="B907" s="378"/>
      <c r="C907" s="54" t="str">
        <f>IF(ISTEXT('Organizational Unit Summary'!$B$45),'Organizational Unit Summary'!$B$45,"")</f>
        <v>P-6</v>
      </c>
      <c r="D907" s="51" t="str">
        <f>IF('Organizational Unit Summary'!$B$24="Benchmark or Sustainment",IF(E907="OoS","OoS",IF(E907=1,"DM",IF(E907=2,"PM",IF(E907=3,"LM",IF(E907=4,"FM"))))),IF(E907="OoS","OoS",IF(E907&lt;=2,"H",IF(E907=3,"M",IF(E907=4,"L")))))</f>
        <v>DM</v>
      </c>
      <c r="E907" s="58">
        <f>IF(OR(Processes!$C$74=TRUE,Processes!I$74=TRUE),IF(AND(G907=1,H907=1,NOT(ISTEXT(J907))),4,IF(AND(G907=1,H907=1,ISTEXT(J907)),3,IF(AND(OR(G907=1,H907=1),ISTEXT(J907)),2,1))),"OoS")</f>
        <v>1</v>
      </c>
      <c r="F907" s="57"/>
      <c r="G907" s="59"/>
      <c r="H907" s="59"/>
      <c r="I907" s="59"/>
      <c r="J907" s="59"/>
      <c r="K907" s="59"/>
      <c r="L907" s="59"/>
      <c r="M907" s="59"/>
      <c r="N907" s="59"/>
      <c r="O907" s="59"/>
      <c r="P907" s="370"/>
      <c r="Q907" s="59"/>
      <c r="R907" s="376"/>
    </row>
    <row r="908" spans="1:18" x14ac:dyDescent="0.25">
      <c r="A908" s="352"/>
      <c r="B908" s="378"/>
      <c r="C908" s="54" t="str">
        <f>IF(ISTEXT('Organizational Unit Summary'!$B$46),'Organizational Unit Summary'!$B$46,"")</f>
        <v>P-7</v>
      </c>
      <c r="D908" s="51" t="str">
        <f>IF('Organizational Unit Summary'!$B$24="Benchmark or Sustainment",IF(E908="OoS","OoS",IF(E908=1,"DM",IF(E908=2,"PM",IF(E908=3,"LM",IF(E908=4,"FM"))))),IF(E908="OoS","OoS",IF(E908&lt;=2,"H",IF(E908=3,"M",IF(E908=4,"L")))))</f>
        <v>DM</v>
      </c>
      <c r="E908" s="58">
        <f>IF(OR(Processes!$C$74=TRUE,Processes!J$74=TRUE),IF(AND(G908=1,H908=1,NOT(ISTEXT(J908))),4,IF(AND(G908=1,H908=1,ISTEXT(J908)),3,IF(AND(OR(G908=1,H908=1),ISTEXT(J908)),2,1))),"OoS")</f>
        <v>1</v>
      </c>
      <c r="F908" s="57"/>
      <c r="G908" s="59"/>
      <c r="H908" s="59"/>
      <c r="I908" s="59"/>
      <c r="J908" s="59"/>
      <c r="K908" s="59"/>
      <c r="L908" s="59"/>
      <c r="M908" s="59"/>
      <c r="N908" s="59"/>
      <c r="O908" s="59"/>
      <c r="P908" s="370"/>
      <c r="Q908" s="59"/>
      <c r="R908" s="376"/>
    </row>
    <row r="909" spans="1:18" x14ac:dyDescent="0.25">
      <c r="A909" s="352"/>
      <c r="B909" s="378"/>
      <c r="C909" s="54" t="str">
        <f>IF(ISTEXT('Organizational Unit Summary'!$B$47),'Organizational Unit Summary'!$B$47,"")</f>
        <v>P-8</v>
      </c>
      <c r="D909" s="51" t="str">
        <f>IF('Organizational Unit Summary'!$B$24="Benchmark or Sustainment",IF(E909="OoS","OoS",IF(E909=1,"DM",IF(E909=2,"PM",IF(E909=3,"LM",IF(E909=4,"FM"))))),IF(E909="OoS","OoS",IF(E909&lt;=2,"H",IF(E909=3,"M",IF(E909=4,"L")))))</f>
        <v>DM</v>
      </c>
      <c r="E909" s="58">
        <f>IF(OR(Processes!$C$74=TRUE,Processes!K$74=TRUE),IF(AND(G909=1,H909=1,NOT(ISTEXT(J909))),4,IF(AND(G909=1,H909=1,ISTEXT(J909)),3,IF(AND(OR(G909=1,H909=1),ISTEXT(J909)),2,1))),"OoS")</f>
        <v>1</v>
      </c>
      <c r="F909" s="57"/>
      <c r="G909" s="59"/>
      <c r="H909" s="59"/>
      <c r="I909" s="59"/>
      <c r="J909" s="59"/>
      <c r="K909" s="59"/>
      <c r="L909" s="59"/>
      <c r="M909" s="59"/>
      <c r="N909" s="59"/>
      <c r="O909" s="59"/>
      <c r="P909" s="370"/>
      <c r="Q909" s="59"/>
      <c r="R909" s="376"/>
    </row>
    <row r="910" spans="1:18" x14ac:dyDescent="0.25">
      <c r="A910" s="352"/>
      <c r="B910" s="378"/>
      <c r="C910" s="54" t="str">
        <f>IF(ISTEXT('Organizational Unit Summary'!$B$48),'Organizational Unit Summary'!$B$48,"")</f>
        <v>P-9</v>
      </c>
      <c r="D910" s="51" t="str">
        <f>IF('Organizational Unit Summary'!$B$24="Benchmark or Sustainment",IF(E910="OoS","OoS",IF(E910=1,"DM",IF(E910=2,"PM",IF(E910=3,"LM",IF(E910=4,"FM"))))),IF(E910="OoS","OoS",IF(E910&lt;=2,"H",IF(E910=3,"M",IF(E910=4,"L")))))</f>
        <v>DM</v>
      </c>
      <c r="E910" s="58">
        <f>IF(OR(Processes!$C$74=TRUE,Processes!L$74=TRUE),IF(AND(G910=1,H910=1,NOT(ISTEXT(J910))),4,IF(AND(G910=1,H910=1,ISTEXT(J910)),3,IF(AND(OR(G910=1,H910=1),ISTEXT(J910)),2,1))),"OoS")</f>
        <v>1</v>
      </c>
      <c r="F910" s="57"/>
      <c r="G910" s="59"/>
      <c r="H910" s="59"/>
      <c r="I910" s="59"/>
      <c r="J910" s="59"/>
      <c r="K910" s="59"/>
      <c r="L910" s="59"/>
      <c r="M910" s="59"/>
      <c r="N910" s="59"/>
      <c r="O910" s="59"/>
      <c r="P910" s="370"/>
      <c r="Q910" s="59"/>
      <c r="R910" s="376"/>
    </row>
    <row r="911" spans="1:18" x14ac:dyDescent="0.25">
      <c r="A911" s="352"/>
      <c r="B911" s="378"/>
      <c r="C911" s="54" t="str">
        <f>IF(ISTEXT('Organizational Unit Summary'!$B$49),'Organizational Unit Summary'!$B$49,"")</f>
        <v>P-10</v>
      </c>
      <c r="D911" s="51" t="str">
        <f>IF('Organizational Unit Summary'!$B$24="Benchmark or Sustainment",IF(E911="OoS","OoS",IF(E911=1,"DM",IF(E911=2,"PM",IF(E911=3,"LM",IF(E911=4,"FM"))))),IF(E911="OoS","OoS",IF(E911&lt;=2,"H",IF(E911=3,"M",IF(E911=4,"L")))))</f>
        <v>DM</v>
      </c>
      <c r="E911" s="58">
        <f>IF(OR(Processes!$C$74=TRUE,Processes!M$74=TRUE),IF(AND(G911=1,H911=1,NOT(ISTEXT(J911))),4,IF(AND(G911=1,H911=1,ISTEXT(J911)),3,IF(AND(OR(G911=1,H911=1),ISTEXT(J911)),2,1))),"OoS")</f>
        <v>1</v>
      </c>
      <c r="F911" s="57"/>
      <c r="G911" s="59"/>
      <c r="H911" s="59"/>
      <c r="I911" s="59"/>
      <c r="J911" s="59"/>
      <c r="K911" s="59"/>
      <c r="L911" s="59"/>
      <c r="M911" s="59"/>
      <c r="N911" s="59"/>
      <c r="O911" s="59"/>
      <c r="P911" s="370"/>
      <c r="Q911" s="59"/>
      <c r="R911" s="376"/>
    </row>
    <row r="912" spans="1:18" x14ac:dyDescent="0.25">
      <c r="A912" s="352"/>
      <c r="B912" s="378"/>
      <c r="C912" s="54" t="str">
        <f>IF(ISTEXT('Organizational Unit Summary'!$B$50),'Organizational Unit Summary'!$B$50,"")</f>
        <v>P-11</v>
      </c>
      <c r="D912" s="51" t="str">
        <f>IF('Organizational Unit Summary'!$B$24="Benchmark or Sustainment",IF(E912="OoS","OoS",IF(E912=1,"DM",IF(E912=2,"PM",IF(E912=3,"LM",IF(E912=4,"FM"))))),IF(E912="OoS","OoS",IF(E912&lt;=2,"H",IF(E912=3,"M",IF(E912=4,"L")))))</f>
        <v>DM</v>
      </c>
      <c r="E912" s="58">
        <f>IF(OR(Processes!$C$74=TRUE,Processes!N$74=TRUE),IF(AND(G912=1,H912=1,NOT(ISTEXT(J912))),4,IF(AND(G912=1,H912=1,ISTEXT(J912)),3,IF(AND(OR(G912=1,H912=1),ISTEXT(J912)),2,1))),"OoS")</f>
        <v>1</v>
      </c>
      <c r="F912" s="57"/>
      <c r="G912" s="59"/>
      <c r="H912" s="59"/>
      <c r="I912" s="59"/>
      <c r="J912" s="59"/>
      <c r="K912" s="59"/>
      <c r="L912" s="59"/>
      <c r="M912" s="59"/>
      <c r="N912" s="59"/>
      <c r="O912" s="59"/>
      <c r="P912" s="370"/>
      <c r="Q912" s="59"/>
      <c r="R912" s="376"/>
    </row>
    <row r="913" spans="1:18" x14ac:dyDescent="0.25">
      <c r="A913" s="352"/>
      <c r="B913" s="378"/>
      <c r="C913" s="54" t="str">
        <f>IF(ISTEXT('Organizational Unit Summary'!$B$51),'Organizational Unit Summary'!$B$51,"")</f>
        <v>P-12</v>
      </c>
      <c r="D913" s="51" t="str">
        <f>IF('Organizational Unit Summary'!$B$24="Benchmark or Sustainment",IF(E913="OoS","OoS",IF(E913=1,"DM",IF(E913=2,"PM",IF(E913=3,"LM",IF(E913=4,"FM"))))),IF(E913="OoS","OoS",IF(E913&lt;=2,"H",IF(E913=3,"M",IF(E913=4,"L")))))</f>
        <v>DM</v>
      </c>
      <c r="E913" s="58">
        <f>IF(OR(Processes!$C$74=TRUE,Processes!O$74=TRUE),IF(AND(G913=1,H913=1,NOT(ISTEXT(J913))),4,IF(AND(G913=1,H913=1,ISTEXT(J913)),3,IF(AND(OR(G913=1,H913=1),ISTEXT(J913)),2,1))),"OoS")</f>
        <v>1</v>
      </c>
      <c r="F913" s="57"/>
      <c r="G913" s="59"/>
      <c r="H913" s="59"/>
      <c r="I913" s="59"/>
      <c r="J913" s="59"/>
      <c r="K913" s="59"/>
      <c r="L913" s="59"/>
      <c r="M913" s="59"/>
      <c r="N913" s="59"/>
      <c r="O913" s="59"/>
      <c r="P913" s="370"/>
      <c r="Q913" s="59"/>
      <c r="R913" s="376"/>
    </row>
    <row r="914" spans="1:18" x14ac:dyDescent="0.25">
      <c r="A914" s="352"/>
      <c r="B914" s="378"/>
      <c r="C914" s="54" t="str">
        <f>IF(ISTEXT('Organizational Unit Summary'!$B$52),'Organizational Unit Summary'!$B$52,"")</f>
        <v>P-13</v>
      </c>
      <c r="D914" s="51" t="str">
        <f>IF('Organizational Unit Summary'!$B$24="Benchmark or Sustainment",IF(E914="OoS","OoS",IF(E914=1,"DM",IF(E914=2,"PM",IF(E914=3,"LM",IF(E914=4,"FM"))))),IF(E914="OoS","OoS",IF(E914&lt;=2,"H",IF(E914=3,"M",IF(E914=4,"L")))))</f>
        <v>DM</v>
      </c>
      <c r="E914" s="58">
        <f>IF(OR(Processes!$C$74=TRUE,Processes!P$74=TRUE),IF(AND(G914=1,H914=1,NOT(ISTEXT(J914))),4,IF(AND(G914=1,H914=1,ISTEXT(J914)),3,IF(AND(OR(G914=1,H914=1),ISTEXT(J914)),2,1))),"OoS")</f>
        <v>1</v>
      </c>
      <c r="F914" s="57"/>
      <c r="G914" s="59"/>
      <c r="H914" s="59"/>
      <c r="I914" s="59"/>
      <c r="J914" s="59"/>
      <c r="K914" s="59"/>
      <c r="L914" s="59"/>
      <c r="M914" s="59"/>
      <c r="N914" s="59"/>
      <c r="O914" s="59"/>
      <c r="P914" s="370"/>
      <c r="Q914" s="59"/>
      <c r="R914" s="376"/>
    </row>
    <row r="915" spans="1:18" x14ac:dyDescent="0.25">
      <c r="A915" s="352"/>
      <c r="B915" s="378"/>
      <c r="C915" s="54" t="str">
        <f>IF(ISTEXT('Organizational Unit Summary'!$B$53),'Organizational Unit Summary'!$B$53,"")</f>
        <v>P-14</v>
      </c>
      <c r="D915" s="51" t="str">
        <f>IF('Organizational Unit Summary'!$B$24="Benchmark or Sustainment",IF(E915="OoS","OoS",IF(E915=1,"DM",IF(E915=2,"PM",IF(E915=3,"LM",IF(E915=4,"FM"))))),IF(E915="OoS","OoS",IF(E915&lt;=2,"H",IF(E915=3,"M",IF(E915=4,"L")))))</f>
        <v>DM</v>
      </c>
      <c r="E915" s="58">
        <f>IF(OR(Processes!$C$74=TRUE,Processes!Q$74=TRUE),IF(AND(G915=1,H915=1,NOT(ISTEXT(J915))),4,IF(AND(G915=1,H915=1,ISTEXT(J915)),3,IF(AND(OR(G915=1,H915=1),ISTEXT(J915)),2,1))),"OoS")</f>
        <v>1</v>
      </c>
      <c r="F915" s="57"/>
      <c r="G915" s="59"/>
      <c r="H915" s="59"/>
      <c r="I915" s="59"/>
      <c r="J915" s="59"/>
      <c r="K915" s="59"/>
      <c r="L915" s="59"/>
      <c r="M915" s="59"/>
      <c r="N915" s="59"/>
      <c r="O915" s="59"/>
      <c r="P915" s="370"/>
      <c r="Q915" s="59"/>
      <c r="R915" s="376"/>
    </row>
    <row r="916" spans="1:18" x14ac:dyDescent="0.25">
      <c r="A916" s="352"/>
      <c r="B916" s="378"/>
      <c r="C916" s="54" t="str">
        <f>IF(ISTEXT('Organizational Unit Summary'!$B$54),'Organizational Unit Summary'!$B$54,"")</f>
        <v>P-15</v>
      </c>
      <c r="D916" s="51" t="str">
        <f>IF('Organizational Unit Summary'!$B$24="Benchmark or Sustainment",IF(E916="OoS","OoS",IF(E916=1,"DM",IF(E916=2,"PM",IF(E916=3,"LM",IF(E916=4,"FM"))))),IF(E916="OoS","OoS",IF(E916&lt;=2,"H",IF(E916=3,"M",IF(E916=4,"L")))))</f>
        <v>DM</v>
      </c>
      <c r="E916" s="58">
        <f>IF(OR(Processes!$C$74=TRUE,Processes!R$74=TRUE),IF(AND(G916=1,H916=1,NOT(ISTEXT(J916))),4,IF(AND(G916=1,H916=1,ISTEXT(J916)),3,IF(AND(OR(G916=1,H916=1),ISTEXT(J916)),2,1))),"OoS")</f>
        <v>1</v>
      </c>
      <c r="F916" s="57"/>
      <c r="G916" s="59"/>
      <c r="H916" s="59"/>
      <c r="I916" s="59"/>
      <c r="J916" s="59"/>
      <c r="K916" s="59"/>
      <c r="L916" s="59"/>
      <c r="M916" s="59"/>
      <c r="N916" s="59"/>
      <c r="O916" s="59"/>
      <c r="P916" s="370"/>
      <c r="Q916" s="59"/>
      <c r="R916" s="376"/>
    </row>
    <row r="917" spans="1:18" x14ac:dyDescent="0.25">
      <c r="A917" s="352"/>
      <c r="B917" s="378"/>
      <c r="C917" s="54" t="str">
        <f>IF(ISTEXT('Organizational Unit Summary'!$B$55),'Organizational Unit Summary'!$B$55,"")</f>
        <v>P-16</v>
      </c>
      <c r="D917" s="51" t="str">
        <f>IF('Organizational Unit Summary'!$B$24="Benchmark or Sustainment",IF(E917="OoS","OoS",IF(E917=1,"DM",IF(E917=2,"PM",IF(E917=3,"LM",IF(E917=4,"FM"))))),IF(E917="OoS","OoS",IF(E917&lt;=2,"H",IF(E917=3,"M",IF(E917=4,"L")))))</f>
        <v>DM</v>
      </c>
      <c r="E917" s="58">
        <f>IF(OR(Processes!$C$74=TRUE,Processes!S$74=TRUE),IF(AND(G917=1,H917=1,NOT(ISTEXT(J917))),4,IF(AND(G917=1,H917=1,ISTEXT(J917)),3,IF(AND(OR(G917=1,H917=1),ISTEXT(J917)),2,1))),"OoS")</f>
        <v>1</v>
      </c>
      <c r="F917" s="57"/>
      <c r="G917" s="59"/>
      <c r="H917" s="59"/>
      <c r="I917" s="59"/>
      <c r="J917" s="59"/>
      <c r="K917" s="59"/>
      <c r="L917" s="59"/>
      <c r="M917" s="59"/>
      <c r="N917" s="59"/>
      <c r="O917" s="59"/>
      <c r="P917" s="370"/>
      <c r="Q917" s="59"/>
      <c r="R917" s="376"/>
    </row>
    <row r="918" spans="1:18" x14ac:dyDescent="0.25">
      <c r="A918" s="352"/>
      <c r="B918" s="378"/>
      <c r="C918" s="54" t="str">
        <f>IF(ISTEXT('Organizational Unit Summary'!$B$56),'Organizational Unit Summary'!$B$56,"")</f>
        <v>P-17</v>
      </c>
      <c r="D918" s="51" t="str">
        <f>IF('Organizational Unit Summary'!$B$24="Benchmark or Sustainment",IF(E918="OoS","OoS",IF(E918=1,"DM",IF(E918=2,"PM",IF(E918=3,"LM",IF(E918=4,"FM"))))),IF(E918="OoS","OoS",IF(E918&lt;=2,"H",IF(E918=3,"M",IF(E918=4,"L")))))</f>
        <v>DM</v>
      </c>
      <c r="E918" s="58">
        <f>IF(OR(Processes!$C$74=TRUE,Processes!T$74=TRUE),IF(AND(G918=1,H918=1,NOT(ISTEXT(J918))),4,IF(AND(G918=1,H918=1,ISTEXT(J918)),3,IF(AND(OR(G918=1,H918=1),ISTEXT(J918)),2,1))),"OoS")</f>
        <v>1</v>
      </c>
      <c r="F918" s="57"/>
      <c r="G918" s="59"/>
      <c r="H918" s="59"/>
      <c r="I918" s="59"/>
      <c r="J918" s="59"/>
      <c r="K918" s="59"/>
      <c r="L918" s="59"/>
      <c r="M918" s="59"/>
      <c r="N918" s="59"/>
      <c r="O918" s="59"/>
      <c r="P918" s="370"/>
      <c r="Q918" s="59"/>
      <c r="R918" s="376"/>
    </row>
    <row r="919" spans="1:18" x14ac:dyDescent="0.25">
      <c r="A919" s="352"/>
      <c r="B919" s="378"/>
      <c r="C919" s="54" t="str">
        <f>IF(ISTEXT('Organizational Unit Summary'!$B$57),'Organizational Unit Summary'!$B$57,"")</f>
        <v>P-18</v>
      </c>
      <c r="D919" s="51" t="str">
        <f>IF('Organizational Unit Summary'!$B$24="Benchmark or Sustainment",IF(E919="OoS","OoS",IF(E919=1,"DM",IF(E919=2,"PM",IF(E919=3,"LM",IF(E919=4,"FM"))))),IF(E919="OoS","OoS",IF(E919&lt;=2,"H",IF(E919=3,"M",IF(E919=4,"L")))))</f>
        <v>DM</v>
      </c>
      <c r="E919" s="58">
        <f>IF(OR(Processes!$C$74=TRUE,Processes!U$74=TRUE),IF(AND(G919=1,H919=1,NOT(ISTEXT(J919))),4,IF(AND(G919=1,H919=1,ISTEXT(J919)),3,IF(AND(OR(G919=1,H919=1),ISTEXT(J919)),2,1))),"OoS")</f>
        <v>1</v>
      </c>
      <c r="F919" s="57"/>
      <c r="G919" s="59"/>
      <c r="H919" s="59"/>
      <c r="I919" s="59"/>
      <c r="J919" s="59"/>
      <c r="K919" s="59"/>
      <c r="L919" s="59"/>
      <c r="M919" s="59"/>
      <c r="N919" s="59"/>
      <c r="O919" s="59"/>
      <c r="P919" s="370"/>
      <c r="Q919" s="59"/>
      <c r="R919" s="376"/>
    </row>
    <row r="920" spans="1:18" x14ac:dyDescent="0.25">
      <c r="A920" s="352"/>
      <c r="B920" s="378"/>
      <c r="C920" s="54" t="str">
        <f>IF(ISTEXT('Organizational Unit Summary'!$B$58),'Organizational Unit Summary'!$B$58,"")</f>
        <v>P-19</v>
      </c>
      <c r="D920" s="51" t="str">
        <f>IF('Organizational Unit Summary'!$B$24="Benchmark or Sustainment",IF(E920="OoS","OoS",IF(E920=1,"DM",IF(E920=2,"PM",IF(E920=3,"LM",IF(E920=4,"FM"))))),IF(E920="OoS","OoS",IF(E920&lt;=2,"H",IF(E920=3,"M",IF(E920=4,"L")))))</f>
        <v>DM</v>
      </c>
      <c r="E920" s="58">
        <f>IF(OR(Processes!$C$74=TRUE,Processes!V$74=TRUE),IF(AND(G920=1,H920=1,NOT(ISTEXT(J920))),4,IF(AND(G920=1,H920=1,ISTEXT(J920)),3,IF(AND(OR(G920=1,H920=1),ISTEXT(J920)),2,1))),"OoS")</f>
        <v>1</v>
      </c>
      <c r="F920" s="57"/>
      <c r="G920" s="59"/>
      <c r="H920" s="59"/>
      <c r="I920" s="59"/>
      <c r="J920" s="59"/>
      <c r="K920" s="59"/>
      <c r="L920" s="59"/>
      <c r="M920" s="59"/>
      <c r="N920" s="59"/>
      <c r="O920" s="59"/>
      <c r="P920" s="370"/>
      <c r="Q920" s="59"/>
      <c r="R920" s="376"/>
    </row>
    <row r="921" spans="1:18" ht="13.5" thickBot="1" x14ac:dyDescent="0.3">
      <c r="A921" s="352"/>
      <c r="B921" s="378"/>
      <c r="C921" s="54" t="str">
        <f>IF(ISTEXT('Organizational Unit Summary'!$B$59),'Organizational Unit Summary'!$B$59,"")</f>
        <v>P-20</v>
      </c>
      <c r="D921" s="51" t="str">
        <f>IF('Organizational Unit Summary'!$B$24="Benchmark or Sustainment",IF(E921="OoS","OoS",IF(E921=1,"DM",IF(E921=2,"PM",IF(E921=3,"LM",IF(E921=4,"FM"))))),IF(E921="OoS","OoS",IF(E921&lt;=2,"H",IF(E921=3,"M",IF(E921=4,"L")))))</f>
        <v>DM</v>
      </c>
      <c r="E921" s="58">
        <f>IF(OR(Processes!$C$74=TRUE,Processes!W$74=TRUE),IF(AND(G921=1,H921=1,NOT(ISTEXT(J921))),4,IF(AND(G921=1,H921=1,ISTEXT(J921)),3,IF(AND(OR(G921=1,H921=1),ISTEXT(J921)),2,1))),"OoS")</f>
        <v>1</v>
      </c>
      <c r="F921" s="57"/>
      <c r="G921" s="59"/>
      <c r="H921" s="59"/>
      <c r="I921" s="59"/>
      <c r="J921" s="59"/>
      <c r="K921" s="59"/>
      <c r="L921" s="59"/>
      <c r="M921" s="59"/>
      <c r="N921" s="59"/>
      <c r="O921" s="59"/>
      <c r="P921" s="371"/>
      <c r="Q921" s="59"/>
      <c r="R921" s="376"/>
    </row>
    <row r="922" spans="1:18" x14ac:dyDescent="0.25">
      <c r="A922" s="352"/>
      <c r="B922" s="378" t="str">
        <f>IF(ISTEXT(Processes!$B$24),Processes!$B$24,"")</f>
        <v>Process 22</v>
      </c>
      <c r="C922" s="54" t="str">
        <f>IF(ISTEXT('Organizational Unit Summary'!$B$40),'Organizational Unit Summary'!$B$40,"")</f>
        <v>P-1</v>
      </c>
      <c r="D922" s="51" t="str">
        <f>IF('Organizational Unit Summary'!$B$24="Benchmark or Sustainment",IF(E922="OoS","OoS",IF(E922=1,"DM",IF(E922=2,"PM",IF(E922=3,"LM",IF(E922=4,"FM"))))),IF(E922="OoS","OoS",IF(E922&lt;=2,"H",IF(E922=3,"M",IF(E922=4,"L")))))</f>
        <v>DM</v>
      </c>
      <c r="E922" s="58">
        <f>IF(OR(Processes!$C$75=TRUE,Processes!D$75=TRUE),IF(AND(G922=1,H922=1,NOT(ISTEXT(J922))),4,IF(AND(G922=1,H922=1,ISTEXT(J922)),3,IF(AND(OR(G922=1,H922=1),ISTEXT(J922)),2,1))),"OoS")</f>
        <v>1</v>
      </c>
      <c r="F922" s="57"/>
      <c r="G922" s="59"/>
      <c r="H922" s="59"/>
      <c r="I922" s="59"/>
      <c r="J922" s="59"/>
      <c r="K922" s="59"/>
      <c r="L922" s="59"/>
      <c r="M922" s="59"/>
      <c r="N922" s="59"/>
      <c r="O922" s="59"/>
      <c r="P922" s="369"/>
      <c r="Q922" s="59"/>
      <c r="R922" s="376"/>
    </row>
    <row r="923" spans="1:18" x14ac:dyDescent="0.25">
      <c r="A923" s="352"/>
      <c r="B923" s="378"/>
      <c r="C923" s="54" t="str">
        <f>IF(ISTEXT('Organizational Unit Summary'!$B$41),'Organizational Unit Summary'!$B$41,"")</f>
        <v>P-2</v>
      </c>
      <c r="D923" s="51" t="str">
        <f>IF('Organizational Unit Summary'!$B$24="Benchmark or Sustainment",IF(E923="OoS","OoS",IF(E923=1,"DM",IF(E923=2,"PM",IF(E923=3,"LM",IF(E923=4,"FM"))))),IF(E923="OoS","OoS",IF(E923&lt;=2,"H",IF(E923=3,"M",IF(E923=4,"L")))))</f>
        <v>DM</v>
      </c>
      <c r="E923" s="58">
        <f>IF(OR(Processes!$C$75=TRUE,Processes!E$75=TRUE),IF(AND(G923=1,H923=1,NOT(ISTEXT(J923))),4,IF(AND(G923=1,H923=1,ISTEXT(J923)),3,IF(AND(OR(G923=1,H923=1),ISTEXT(J923)),2,1))),"OoS")</f>
        <v>1</v>
      </c>
      <c r="F923" s="57"/>
      <c r="G923" s="59"/>
      <c r="H923" s="59"/>
      <c r="I923" s="59"/>
      <c r="J923" s="59"/>
      <c r="K923" s="59"/>
      <c r="L923" s="59"/>
      <c r="M923" s="59"/>
      <c r="N923" s="59"/>
      <c r="O923" s="59"/>
      <c r="P923" s="370"/>
      <c r="Q923" s="59"/>
      <c r="R923" s="376"/>
    </row>
    <row r="924" spans="1:18" x14ac:dyDescent="0.25">
      <c r="A924" s="352"/>
      <c r="B924" s="378"/>
      <c r="C924" s="54" t="str">
        <f>IF(ISTEXT('Organizational Unit Summary'!$B$42),'Organizational Unit Summary'!$B$42,"")</f>
        <v>P-3</v>
      </c>
      <c r="D924" s="51" t="str">
        <f>IF('Organizational Unit Summary'!$B$24="Benchmark or Sustainment",IF(E924="OoS","OoS",IF(E924=1,"DM",IF(E924=2,"PM",IF(E924=3,"LM",IF(E924=4,"FM"))))),IF(E924="OoS","OoS",IF(E924&lt;=2,"H",IF(E924=3,"M",IF(E924=4,"L")))))</f>
        <v>DM</v>
      </c>
      <c r="E924" s="58">
        <f>IF(OR(Processes!$C$75=TRUE,Processes!F$75=TRUE),IF(AND(G924=1,H924=1,NOT(ISTEXT(J924))),4,IF(AND(G924=1,H924=1,ISTEXT(J924)),3,IF(AND(OR(G924=1,H924=1),ISTEXT(J924)),2,1))),"OoS")</f>
        <v>1</v>
      </c>
      <c r="F924" s="57"/>
      <c r="G924" s="59"/>
      <c r="H924" s="59"/>
      <c r="I924" s="59"/>
      <c r="J924" s="59"/>
      <c r="K924" s="59"/>
      <c r="L924" s="59"/>
      <c r="M924" s="59"/>
      <c r="N924" s="59"/>
      <c r="O924" s="59"/>
      <c r="P924" s="370"/>
      <c r="Q924" s="59"/>
      <c r="R924" s="376"/>
    </row>
    <row r="925" spans="1:18" x14ac:dyDescent="0.25">
      <c r="A925" s="352"/>
      <c r="B925" s="378"/>
      <c r="C925" s="54" t="str">
        <f>IF(ISTEXT('Organizational Unit Summary'!$B$43),'Organizational Unit Summary'!$B$43,"")</f>
        <v>P-4</v>
      </c>
      <c r="D925" s="51" t="str">
        <f>IF('Organizational Unit Summary'!$B$24="Benchmark or Sustainment",IF(E925="OoS","OoS",IF(E925=1,"DM",IF(E925=2,"PM",IF(E925=3,"LM",IF(E925=4,"FM"))))),IF(E925="OoS","OoS",IF(E925&lt;=2,"H",IF(E925=3,"M",IF(E925=4,"L")))))</f>
        <v>DM</v>
      </c>
      <c r="E925" s="58">
        <f>IF(OR(Processes!$C$75=TRUE,Processes!G$75=TRUE),IF(AND(G925=1,H925=1,NOT(ISTEXT(J925))),4,IF(AND(G925=1,H925=1,ISTEXT(J925)),3,IF(AND(OR(G925=1,H925=1),ISTEXT(J925)),2,1))),"OoS")</f>
        <v>1</v>
      </c>
      <c r="F925" s="57"/>
      <c r="G925" s="59"/>
      <c r="H925" s="59"/>
      <c r="I925" s="59"/>
      <c r="J925" s="59"/>
      <c r="K925" s="59"/>
      <c r="L925" s="59"/>
      <c r="M925" s="59"/>
      <c r="N925" s="59"/>
      <c r="O925" s="59"/>
      <c r="P925" s="370"/>
      <c r="Q925" s="59"/>
      <c r="R925" s="376"/>
    </row>
    <row r="926" spans="1:18" x14ac:dyDescent="0.25">
      <c r="A926" s="352"/>
      <c r="B926" s="378"/>
      <c r="C926" s="54" t="str">
        <f>IF(ISTEXT('Organizational Unit Summary'!$B$44),'Organizational Unit Summary'!$B$44,"")</f>
        <v>P-5</v>
      </c>
      <c r="D926" s="51" t="str">
        <f>IF('Organizational Unit Summary'!$B$24="Benchmark or Sustainment",IF(E926="OoS","OoS",IF(E926=1,"DM",IF(E926=2,"PM",IF(E926=3,"LM",IF(E926=4,"FM"))))),IF(E926="OoS","OoS",IF(E926&lt;=2,"H",IF(E926=3,"M",IF(E926=4,"L")))))</f>
        <v>DM</v>
      </c>
      <c r="E926" s="58">
        <f>IF(OR(Processes!$C$75=TRUE,Processes!H$75=TRUE),IF(AND(G926=1,H926=1,NOT(ISTEXT(J926))),4,IF(AND(G926=1,H926=1,ISTEXT(J926)),3,IF(AND(OR(G926=1,H926=1),ISTEXT(J926)),2,1))),"OoS")</f>
        <v>1</v>
      </c>
      <c r="F926" s="57"/>
      <c r="G926" s="59"/>
      <c r="H926" s="59"/>
      <c r="I926" s="59"/>
      <c r="J926" s="59"/>
      <c r="K926" s="59"/>
      <c r="L926" s="59"/>
      <c r="M926" s="59"/>
      <c r="N926" s="59"/>
      <c r="O926" s="59"/>
      <c r="P926" s="370"/>
      <c r="Q926" s="59"/>
      <c r="R926" s="376"/>
    </row>
    <row r="927" spans="1:18" x14ac:dyDescent="0.25">
      <c r="A927" s="352"/>
      <c r="B927" s="378"/>
      <c r="C927" s="54" t="str">
        <f>IF(ISTEXT('Organizational Unit Summary'!$B$45),'Organizational Unit Summary'!$B$45,"")</f>
        <v>P-6</v>
      </c>
      <c r="D927" s="51" t="str">
        <f>IF('Organizational Unit Summary'!$B$24="Benchmark or Sustainment",IF(E927="OoS","OoS",IF(E927=1,"DM",IF(E927=2,"PM",IF(E927=3,"LM",IF(E927=4,"FM"))))),IF(E927="OoS","OoS",IF(E927&lt;=2,"H",IF(E927=3,"M",IF(E927=4,"L")))))</f>
        <v>DM</v>
      </c>
      <c r="E927" s="58">
        <f>IF(OR(Processes!$C$75=TRUE,Processes!I$75=TRUE),IF(AND(G927=1,H927=1,NOT(ISTEXT(J927))),4,IF(AND(G927=1,H927=1,ISTEXT(J927)),3,IF(AND(OR(G927=1,H927=1),ISTEXT(J927)),2,1))),"OoS")</f>
        <v>1</v>
      </c>
      <c r="F927" s="57"/>
      <c r="G927" s="59"/>
      <c r="H927" s="59"/>
      <c r="I927" s="59"/>
      <c r="J927" s="59"/>
      <c r="K927" s="59"/>
      <c r="L927" s="59"/>
      <c r="M927" s="59"/>
      <c r="N927" s="59"/>
      <c r="O927" s="59"/>
      <c r="P927" s="370"/>
      <c r="Q927" s="59"/>
      <c r="R927" s="376"/>
    </row>
    <row r="928" spans="1:18" x14ac:dyDescent="0.25">
      <c r="A928" s="352"/>
      <c r="B928" s="378"/>
      <c r="C928" s="54" t="str">
        <f>IF(ISTEXT('Organizational Unit Summary'!$B$46),'Organizational Unit Summary'!$B$46,"")</f>
        <v>P-7</v>
      </c>
      <c r="D928" s="51" t="str">
        <f>IF('Organizational Unit Summary'!$B$24="Benchmark or Sustainment",IF(E928="OoS","OoS",IF(E928=1,"DM",IF(E928=2,"PM",IF(E928=3,"LM",IF(E928=4,"FM"))))),IF(E928="OoS","OoS",IF(E928&lt;=2,"H",IF(E928=3,"M",IF(E928=4,"L")))))</f>
        <v>DM</v>
      </c>
      <c r="E928" s="58">
        <f>IF(OR(Processes!$C$75=TRUE,Processes!J$75=TRUE),IF(AND(G928=1,H928=1,NOT(ISTEXT(J928))),4,IF(AND(G928=1,H928=1,ISTEXT(J928)),3,IF(AND(OR(G928=1,H928=1),ISTEXT(J928)),2,1))),"OoS")</f>
        <v>1</v>
      </c>
      <c r="F928" s="57"/>
      <c r="G928" s="59"/>
      <c r="H928" s="59"/>
      <c r="I928" s="59"/>
      <c r="J928" s="59"/>
      <c r="K928" s="59"/>
      <c r="L928" s="59"/>
      <c r="M928" s="59"/>
      <c r="N928" s="59"/>
      <c r="O928" s="59"/>
      <c r="P928" s="370"/>
      <c r="Q928" s="59"/>
      <c r="R928" s="376"/>
    </row>
    <row r="929" spans="1:18" x14ac:dyDescent="0.25">
      <c r="A929" s="352"/>
      <c r="B929" s="378"/>
      <c r="C929" s="54" t="str">
        <f>IF(ISTEXT('Organizational Unit Summary'!$B$47),'Organizational Unit Summary'!$B$47,"")</f>
        <v>P-8</v>
      </c>
      <c r="D929" s="51" t="str">
        <f>IF('Organizational Unit Summary'!$B$24="Benchmark or Sustainment",IF(E929="OoS","OoS",IF(E929=1,"DM",IF(E929=2,"PM",IF(E929=3,"LM",IF(E929=4,"FM"))))),IF(E929="OoS","OoS",IF(E929&lt;=2,"H",IF(E929=3,"M",IF(E929=4,"L")))))</f>
        <v>DM</v>
      </c>
      <c r="E929" s="58">
        <f>IF(OR(Processes!$C$75=TRUE,Processes!K$75=TRUE),IF(AND(G929=1,H929=1,NOT(ISTEXT(J929))),4,IF(AND(G929=1,H929=1,ISTEXT(J929)),3,IF(AND(OR(G929=1,H929=1),ISTEXT(J929)),2,1))),"OoS")</f>
        <v>1</v>
      </c>
      <c r="F929" s="57"/>
      <c r="G929" s="59"/>
      <c r="H929" s="59"/>
      <c r="I929" s="59"/>
      <c r="J929" s="59"/>
      <c r="K929" s="59"/>
      <c r="L929" s="59"/>
      <c r="M929" s="59"/>
      <c r="N929" s="59"/>
      <c r="O929" s="59"/>
      <c r="P929" s="370"/>
      <c r="Q929" s="59"/>
      <c r="R929" s="376"/>
    </row>
    <row r="930" spans="1:18" x14ac:dyDescent="0.25">
      <c r="A930" s="352"/>
      <c r="B930" s="378"/>
      <c r="C930" s="54" t="str">
        <f>IF(ISTEXT('Organizational Unit Summary'!$B$48),'Organizational Unit Summary'!$B$48,"")</f>
        <v>P-9</v>
      </c>
      <c r="D930" s="51" t="str">
        <f>IF('Organizational Unit Summary'!$B$24="Benchmark or Sustainment",IF(E930="OoS","OoS",IF(E930=1,"DM",IF(E930=2,"PM",IF(E930=3,"LM",IF(E930=4,"FM"))))),IF(E930="OoS","OoS",IF(E930&lt;=2,"H",IF(E930=3,"M",IF(E930=4,"L")))))</f>
        <v>DM</v>
      </c>
      <c r="E930" s="58">
        <f>IF(OR(Processes!$C$75=TRUE,Processes!L$75=TRUE),IF(AND(G930=1,H930=1,NOT(ISTEXT(J930))),4,IF(AND(G930=1,H930=1,ISTEXT(J930)),3,IF(AND(OR(G930=1,H930=1),ISTEXT(J930)),2,1))),"OoS")</f>
        <v>1</v>
      </c>
      <c r="F930" s="57"/>
      <c r="G930" s="59"/>
      <c r="H930" s="59"/>
      <c r="I930" s="59"/>
      <c r="J930" s="59"/>
      <c r="K930" s="59"/>
      <c r="L930" s="59"/>
      <c r="M930" s="59"/>
      <c r="N930" s="59"/>
      <c r="O930" s="59"/>
      <c r="P930" s="370"/>
      <c r="Q930" s="59"/>
      <c r="R930" s="376"/>
    </row>
    <row r="931" spans="1:18" x14ac:dyDescent="0.25">
      <c r="A931" s="352"/>
      <c r="B931" s="378"/>
      <c r="C931" s="54" t="str">
        <f>IF(ISTEXT('Organizational Unit Summary'!$B$49),'Organizational Unit Summary'!$B$49,"")</f>
        <v>P-10</v>
      </c>
      <c r="D931" s="51" t="str">
        <f>IF('Organizational Unit Summary'!$B$24="Benchmark or Sustainment",IF(E931="OoS","OoS",IF(E931=1,"DM",IF(E931=2,"PM",IF(E931=3,"LM",IF(E931=4,"FM"))))),IF(E931="OoS","OoS",IF(E931&lt;=2,"H",IF(E931=3,"M",IF(E931=4,"L")))))</f>
        <v>DM</v>
      </c>
      <c r="E931" s="58">
        <f>IF(OR(Processes!$C$75=TRUE,Processes!M$75=TRUE),IF(AND(G931=1,H931=1,NOT(ISTEXT(J931))),4,IF(AND(G931=1,H931=1,ISTEXT(J931)),3,IF(AND(OR(G931=1,H931=1),ISTEXT(J931)),2,1))),"OoS")</f>
        <v>1</v>
      </c>
      <c r="F931" s="57"/>
      <c r="G931" s="59"/>
      <c r="H931" s="59"/>
      <c r="I931" s="59"/>
      <c r="J931" s="59"/>
      <c r="K931" s="59"/>
      <c r="L931" s="59"/>
      <c r="M931" s="59"/>
      <c r="N931" s="59"/>
      <c r="O931" s="59"/>
      <c r="P931" s="370"/>
      <c r="Q931" s="59"/>
      <c r="R931" s="376"/>
    </row>
    <row r="932" spans="1:18" x14ac:dyDescent="0.25">
      <c r="A932" s="352"/>
      <c r="B932" s="378"/>
      <c r="C932" s="54" t="str">
        <f>IF(ISTEXT('Organizational Unit Summary'!$B$50),'Organizational Unit Summary'!$B$50,"")</f>
        <v>P-11</v>
      </c>
      <c r="D932" s="51" t="str">
        <f>IF('Organizational Unit Summary'!$B$24="Benchmark or Sustainment",IF(E932="OoS","OoS",IF(E932=1,"DM",IF(E932=2,"PM",IF(E932=3,"LM",IF(E932=4,"FM"))))),IF(E932="OoS","OoS",IF(E932&lt;=2,"H",IF(E932=3,"M",IF(E932=4,"L")))))</f>
        <v>DM</v>
      </c>
      <c r="E932" s="58">
        <f>IF(OR(Processes!$C$75=TRUE,Processes!N$75=TRUE),IF(AND(G932=1,H932=1,NOT(ISTEXT(J932))),4,IF(AND(G932=1,H932=1,ISTEXT(J932)),3,IF(AND(OR(G932=1,H932=1),ISTEXT(J932)),2,1))),"OoS")</f>
        <v>1</v>
      </c>
      <c r="F932" s="57"/>
      <c r="G932" s="59"/>
      <c r="H932" s="59"/>
      <c r="I932" s="59"/>
      <c r="J932" s="59"/>
      <c r="K932" s="59"/>
      <c r="L932" s="59"/>
      <c r="M932" s="59"/>
      <c r="N932" s="59"/>
      <c r="O932" s="59"/>
      <c r="P932" s="370"/>
      <c r="Q932" s="59"/>
      <c r="R932" s="376"/>
    </row>
    <row r="933" spans="1:18" x14ac:dyDescent="0.25">
      <c r="A933" s="352"/>
      <c r="B933" s="378"/>
      <c r="C933" s="54" t="str">
        <f>IF(ISTEXT('Organizational Unit Summary'!$B$51),'Organizational Unit Summary'!$B$51,"")</f>
        <v>P-12</v>
      </c>
      <c r="D933" s="51" t="str">
        <f>IF('Organizational Unit Summary'!$B$24="Benchmark or Sustainment",IF(E933="OoS","OoS",IF(E933=1,"DM",IF(E933=2,"PM",IF(E933=3,"LM",IF(E933=4,"FM"))))),IF(E933="OoS","OoS",IF(E933&lt;=2,"H",IF(E933=3,"M",IF(E933=4,"L")))))</f>
        <v>DM</v>
      </c>
      <c r="E933" s="58">
        <f>IF(OR(Processes!$C$75=TRUE,Processes!O$75=TRUE),IF(AND(G933=1,H933=1,NOT(ISTEXT(J933))),4,IF(AND(G933=1,H933=1,ISTEXT(J933)),3,IF(AND(OR(G933=1,H933=1),ISTEXT(J933)),2,1))),"OoS")</f>
        <v>1</v>
      </c>
      <c r="F933" s="57"/>
      <c r="G933" s="59"/>
      <c r="H933" s="59"/>
      <c r="I933" s="59"/>
      <c r="J933" s="59"/>
      <c r="K933" s="59"/>
      <c r="L933" s="59"/>
      <c r="M933" s="59"/>
      <c r="N933" s="59"/>
      <c r="O933" s="59"/>
      <c r="P933" s="370"/>
      <c r="Q933" s="59"/>
      <c r="R933" s="376"/>
    </row>
    <row r="934" spans="1:18" x14ac:dyDescent="0.25">
      <c r="A934" s="352"/>
      <c r="B934" s="378"/>
      <c r="C934" s="54" t="str">
        <f>IF(ISTEXT('Organizational Unit Summary'!$B$52),'Organizational Unit Summary'!$B$52,"")</f>
        <v>P-13</v>
      </c>
      <c r="D934" s="51" t="str">
        <f>IF('Organizational Unit Summary'!$B$24="Benchmark or Sustainment",IF(E934="OoS","OoS",IF(E934=1,"DM",IF(E934=2,"PM",IF(E934=3,"LM",IF(E934=4,"FM"))))),IF(E934="OoS","OoS",IF(E934&lt;=2,"H",IF(E934=3,"M",IF(E934=4,"L")))))</f>
        <v>DM</v>
      </c>
      <c r="E934" s="58">
        <f>IF(OR(Processes!$C$75=TRUE,Processes!P$75=TRUE),IF(AND(G934=1,H934=1,NOT(ISTEXT(J934))),4,IF(AND(G934=1,H934=1,ISTEXT(J934)),3,IF(AND(OR(G934=1,H934=1),ISTEXT(J934)),2,1))),"OoS")</f>
        <v>1</v>
      </c>
      <c r="F934" s="57"/>
      <c r="G934" s="59"/>
      <c r="H934" s="59"/>
      <c r="I934" s="59"/>
      <c r="J934" s="59"/>
      <c r="K934" s="59"/>
      <c r="L934" s="59"/>
      <c r="M934" s="59"/>
      <c r="N934" s="59"/>
      <c r="O934" s="59"/>
      <c r="P934" s="370"/>
      <c r="Q934" s="59"/>
      <c r="R934" s="376"/>
    </row>
    <row r="935" spans="1:18" x14ac:dyDescent="0.25">
      <c r="A935" s="352"/>
      <c r="B935" s="378"/>
      <c r="C935" s="54" t="str">
        <f>IF(ISTEXT('Organizational Unit Summary'!$B$53),'Organizational Unit Summary'!$B$53,"")</f>
        <v>P-14</v>
      </c>
      <c r="D935" s="51" t="str">
        <f>IF('Organizational Unit Summary'!$B$24="Benchmark or Sustainment",IF(E935="OoS","OoS",IF(E935=1,"DM",IF(E935=2,"PM",IF(E935=3,"LM",IF(E935=4,"FM"))))),IF(E935="OoS","OoS",IF(E935&lt;=2,"H",IF(E935=3,"M",IF(E935=4,"L")))))</f>
        <v>DM</v>
      </c>
      <c r="E935" s="58">
        <f>IF(OR(Processes!$C$75=TRUE,Processes!Q$75=TRUE),IF(AND(G935=1,H935=1,NOT(ISTEXT(J935))),4,IF(AND(G935=1,H935=1,ISTEXT(J935)),3,IF(AND(OR(G935=1,H935=1),ISTEXT(J935)),2,1))),"OoS")</f>
        <v>1</v>
      </c>
      <c r="F935" s="57"/>
      <c r="G935" s="59"/>
      <c r="H935" s="59"/>
      <c r="I935" s="59"/>
      <c r="J935" s="59"/>
      <c r="K935" s="59"/>
      <c r="L935" s="59"/>
      <c r="M935" s="59"/>
      <c r="N935" s="59"/>
      <c r="O935" s="59"/>
      <c r="P935" s="370"/>
      <c r="Q935" s="59"/>
      <c r="R935" s="376"/>
    </row>
    <row r="936" spans="1:18" x14ac:dyDescent="0.25">
      <c r="A936" s="352"/>
      <c r="B936" s="378"/>
      <c r="C936" s="54" t="str">
        <f>IF(ISTEXT('Organizational Unit Summary'!$B$54),'Organizational Unit Summary'!$B$54,"")</f>
        <v>P-15</v>
      </c>
      <c r="D936" s="51" t="str">
        <f>IF('Organizational Unit Summary'!$B$24="Benchmark or Sustainment",IF(E936="OoS","OoS",IF(E936=1,"DM",IF(E936=2,"PM",IF(E936=3,"LM",IF(E936=4,"FM"))))),IF(E936="OoS","OoS",IF(E936&lt;=2,"H",IF(E936=3,"M",IF(E936=4,"L")))))</f>
        <v>DM</v>
      </c>
      <c r="E936" s="58">
        <f>IF(OR(Processes!$C$75=TRUE,Processes!R$75=TRUE),IF(AND(G936=1,H936=1,NOT(ISTEXT(J936))),4,IF(AND(G936=1,H936=1,ISTEXT(J936)),3,IF(AND(OR(G936=1,H936=1),ISTEXT(J936)),2,1))),"OoS")</f>
        <v>1</v>
      </c>
      <c r="F936" s="57"/>
      <c r="G936" s="59"/>
      <c r="H936" s="59"/>
      <c r="I936" s="59"/>
      <c r="J936" s="59"/>
      <c r="K936" s="59"/>
      <c r="L936" s="59"/>
      <c r="M936" s="59"/>
      <c r="N936" s="59"/>
      <c r="O936" s="59"/>
      <c r="P936" s="370"/>
      <c r="Q936" s="59"/>
      <c r="R936" s="376"/>
    </row>
    <row r="937" spans="1:18" x14ac:dyDescent="0.25">
      <c r="A937" s="352"/>
      <c r="B937" s="378"/>
      <c r="C937" s="54" t="str">
        <f>IF(ISTEXT('Organizational Unit Summary'!$B$55),'Organizational Unit Summary'!$B$55,"")</f>
        <v>P-16</v>
      </c>
      <c r="D937" s="51" t="str">
        <f>IF('Organizational Unit Summary'!$B$24="Benchmark or Sustainment",IF(E937="OoS","OoS",IF(E937=1,"DM",IF(E937=2,"PM",IF(E937=3,"LM",IF(E937=4,"FM"))))),IF(E937="OoS","OoS",IF(E937&lt;=2,"H",IF(E937=3,"M",IF(E937=4,"L")))))</f>
        <v>DM</v>
      </c>
      <c r="E937" s="58">
        <f>IF(OR(Processes!$C$75=TRUE,Processes!S$75=TRUE),IF(AND(G937=1,H937=1,NOT(ISTEXT(J937))),4,IF(AND(G937=1,H937=1,ISTEXT(J937)),3,IF(AND(OR(G937=1,H937=1),ISTEXT(J937)),2,1))),"OoS")</f>
        <v>1</v>
      </c>
      <c r="F937" s="57"/>
      <c r="G937" s="59"/>
      <c r="H937" s="59"/>
      <c r="I937" s="59"/>
      <c r="J937" s="59"/>
      <c r="K937" s="59"/>
      <c r="L937" s="59"/>
      <c r="M937" s="59"/>
      <c r="N937" s="59"/>
      <c r="O937" s="59"/>
      <c r="P937" s="370"/>
      <c r="Q937" s="59"/>
      <c r="R937" s="376"/>
    </row>
    <row r="938" spans="1:18" x14ac:dyDescent="0.25">
      <c r="A938" s="352"/>
      <c r="B938" s="378"/>
      <c r="C938" s="54" t="str">
        <f>IF(ISTEXT('Organizational Unit Summary'!$B$56),'Organizational Unit Summary'!$B$56,"")</f>
        <v>P-17</v>
      </c>
      <c r="D938" s="51" t="str">
        <f>IF('Organizational Unit Summary'!$B$24="Benchmark or Sustainment",IF(E938="OoS","OoS",IF(E938=1,"DM",IF(E938=2,"PM",IF(E938=3,"LM",IF(E938=4,"FM"))))),IF(E938="OoS","OoS",IF(E938&lt;=2,"H",IF(E938=3,"M",IF(E938=4,"L")))))</f>
        <v>DM</v>
      </c>
      <c r="E938" s="58">
        <f>IF(OR(Processes!$C$75=TRUE,Processes!T$75=TRUE),IF(AND(G938=1,H938=1,NOT(ISTEXT(J938))),4,IF(AND(G938=1,H938=1,ISTEXT(J938)),3,IF(AND(OR(G938=1,H938=1),ISTEXT(J938)),2,1))),"OoS")</f>
        <v>1</v>
      </c>
      <c r="F938" s="57"/>
      <c r="G938" s="59"/>
      <c r="H938" s="59"/>
      <c r="I938" s="59"/>
      <c r="J938" s="59"/>
      <c r="K938" s="59"/>
      <c r="L938" s="59"/>
      <c r="M938" s="59"/>
      <c r="N938" s="59"/>
      <c r="O938" s="59"/>
      <c r="P938" s="370"/>
      <c r="Q938" s="59"/>
      <c r="R938" s="376"/>
    </row>
    <row r="939" spans="1:18" x14ac:dyDescent="0.25">
      <c r="A939" s="352"/>
      <c r="B939" s="378"/>
      <c r="C939" s="54" t="str">
        <f>IF(ISTEXT('Organizational Unit Summary'!$B$57),'Organizational Unit Summary'!$B$57,"")</f>
        <v>P-18</v>
      </c>
      <c r="D939" s="51" t="str">
        <f>IF('Organizational Unit Summary'!$B$24="Benchmark or Sustainment",IF(E939="OoS","OoS",IF(E939=1,"DM",IF(E939=2,"PM",IF(E939=3,"LM",IF(E939=4,"FM"))))),IF(E939="OoS","OoS",IF(E939&lt;=2,"H",IF(E939=3,"M",IF(E939=4,"L")))))</f>
        <v>DM</v>
      </c>
      <c r="E939" s="58">
        <f>IF(OR(Processes!$C$75=TRUE,Processes!U$75=TRUE),IF(AND(G939=1,H939=1,NOT(ISTEXT(J939))),4,IF(AND(G939=1,H939=1,ISTEXT(J939)),3,IF(AND(OR(G939=1,H939=1),ISTEXT(J939)),2,1))),"OoS")</f>
        <v>1</v>
      </c>
      <c r="F939" s="57"/>
      <c r="G939" s="59"/>
      <c r="H939" s="59"/>
      <c r="I939" s="59"/>
      <c r="J939" s="59"/>
      <c r="K939" s="59"/>
      <c r="L939" s="59"/>
      <c r="M939" s="59"/>
      <c r="N939" s="59"/>
      <c r="O939" s="59"/>
      <c r="P939" s="370"/>
      <c r="Q939" s="59"/>
      <c r="R939" s="376"/>
    </row>
    <row r="940" spans="1:18" x14ac:dyDescent="0.25">
      <c r="A940" s="352"/>
      <c r="B940" s="378"/>
      <c r="C940" s="54" t="str">
        <f>IF(ISTEXT('Organizational Unit Summary'!$B$58),'Organizational Unit Summary'!$B$58,"")</f>
        <v>P-19</v>
      </c>
      <c r="D940" s="51" t="str">
        <f>IF('Organizational Unit Summary'!$B$24="Benchmark or Sustainment",IF(E940="OoS","OoS",IF(E940=1,"DM",IF(E940=2,"PM",IF(E940=3,"LM",IF(E940=4,"FM"))))),IF(E940="OoS","OoS",IF(E940&lt;=2,"H",IF(E940=3,"M",IF(E940=4,"L")))))</f>
        <v>DM</v>
      </c>
      <c r="E940" s="58">
        <f>IF(OR(Processes!$C$75=TRUE,Processes!V$75=TRUE),IF(AND(G940=1,H940=1,NOT(ISTEXT(J940))),4,IF(AND(G940=1,H940=1,ISTEXT(J940)),3,IF(AND(OR(G940=1,H940=1),ISTEXT(J940)),2,1))),"OoS")</f>
        <v>1</v>
      </c>
      <c r="F940" s="57"/>
      <c r="G940" s="59"/>
      <c r="H940" s="59"/>
      <c r="I940" s="59"/>
      <c r="J940" s="59"/>
      <c r="K940" s="59"/>
      <c r="L940" s="59"/>
      <c r="M940" s="59"/>
      <c r="N940" s="59"/>
      <c r="O940" s="59"/>
      <c r="P940" s="370"/>
      <c r="Q940" s="59"/>
      <c r="R940" s="376"/>
    </row>
    <row r="941" spans="1:18" ht="13.5" thickBot="1" x14ac:dyDescent="0.3">
      <c r="A941" s="352"/>
      <c r="B941" s="378"/>
      <c r="C941" s="54" t="str">
        <f>IF(ISTEXT('Organizational Unit Summary'!$B$59),'Organizational Unit Summary'!$B$59,"")</f>
        <v>P-20</v>
      </c>
      <c r="D941" s="51" t="str">
        <f>IF('Organizational Unit Summary'!$B$24="Benchmark or Sustainment",IF(E941="OoS","OoS",IF(E941=1,"DM",IF(E941=2,"PM",IF(E941=3,"LM",IF(E941=4,"FM"))))),IF(E941="OoS","OoS",IF(E941&lt;=2,"H",IF(E941=3,"M",IF(E941=4,"L")))))</f>
        <v>DM</v>
      </c>
      <c r="E941" s="58">
        <f>IF(OR(Processes!$C$75=TRUE,Processes!W$75=TRUE),IF(AND(G941=1,H941=1,NOT(ISTEXT(J941))),4,IF(AND(G941=1,H941=1,ISTEXT(J941)),3,IF(AND(OR(G941=1,H941=1),ISTEXT(J941)),2,1))),"OoS")</f>
        <v>1</v>
      </c>
      <c r="F941" s="57"/>
      <c r="G941" s="59"/>
      <c r="H941" s="59"/>
      <c r="I941" s="59"/>
      <c r="J941" s="59"/>
      <c r="K941" s="59"/>
      <c r="L941" s="59"/>
      <c r="M941" s="59"/>
      <c r="N941" s="59"/>
      <c r="O941" s="59"/>
      <c r="P941" s="371"/>
      <c r="Q941" s="59"/>
      <c r="R941" s="376"/>
    </row>
    <row r="942" spans="1:18" x14ac:dyDescent="0.25">
      <c r="A942" s="352"/>
      <c r="B942" s="378" t="str">
        <f>IF(ISTEXT(Processes!$B$25),Processes!$B$25,"")</f>
        <v>Process 23</v>
      </c>
      <c r="C942" s="54" t="str">
        <f>IF(ISTEXT('Organizational Unit Summary'!$B$40),'Organizational Unit Summary'!$B$40,"")</f>
        <v>P-1</v>
      </c>
      <c r="D942" s="51" t="str">
        <f>IF('Organizational Unit Summary'!$B$24="Benchmark or Sustainment",IF(E942="OoS","OoS",IF(E942=1,"DM",IF(E942=2,"PM",IF(E942=3,"LM",IF(E942=4,"FM"))))),IF(E942="OoS","OoS",IF(E942&lt;=2,"H",IF(E942=3,"M",IF(E942=4,"L")))))</f>
        <v>DM</v>
      </c>
      <c r="E942" s="58">
        <f>IF(OR(Processes!$C$76=TRUE,Processes!D$76=TRUE),IF(AND(G942=1,H942=1,NOT(ISTEXT(J942))),4,IF(AND(G942=1,H942=1,ISTEXT(J942)),3,IF(AND(OR(G942=1,H942=1),ISTEXT(J942)),2,1))),"OoS")</f>
        <v>1</v>
      </c>
      <c r="F942" s="57"/>
      <c r="G942" s="59"/>
      <c r="H942" s="59"/>
      <c r="I942" s="59"/>
      <c r="J942" s="59"/>
      <c r="K942" s="59"/>
      <c r="L942" s="59"/>
      <c r="M942" s="59"/>
      <c r="N942" s="59"/>
      <c r="O942" s="59"/>
      <c r="P942" s="369"/>
      <c r="Q942" s="59"/>
      <c r="R942" s="376"/>
    </row>
    <row r="943" spans="1:18" x14ac:dyDescent="0.25">
      <c r="A943" s="352"/>
      <c r="B943" s="378"/>
      <c r="C943" s="54" t="str">
        <f>IF(ISTEXT('Organizational Unit Summary'!$B$41),'Organizational Unit Summary'!$B$41,"")</f>
        <v>P-2</v>
      </c>
      <c r="D943" s="51" t="str">
        <f>IF('Organizational Unit Summary'!$B$24="Benchmark or Sustainment",IF(E943="OoS","OoS",IF(E943=1,"DM",IF(E943=2,"PM",IF(E943=3,"LM",IF(E943=4,"FM"))))),IF(E943="OoS","OoS",IF(E943&lt;=2,"H",IF(E943=3,"M",IF(E943=4,"L")))))</f>
        <v>DM</v>
      </c>
      <c r="E943" s="58">
        <f>IF(OR(Processes!$C$76=TRUE,Processes!E$76=TRUE),IF(AND(G943=1,H943=1,NOT(ISTEXT(J943))),4,IF(AND(G943=1,H943=1,ISTEXT(J943)),3,IF(AND(OR(G943=1,H943=1),ISTEXT(J943)),2,1))),"OoS")</f>
        <v>1</v>
      </c>
      <c r="F943" s="57"/>
      <c r="G943" s="59"/>
      <c r="H943" s="59"/>
      <c r="I943" s="59"/>
      <c r="J943" s="59"/>
      <c r="K943" s="59"/>
      <c r="L943" s="59"/>
      <c r="M943" s="59"/>
      <c r="N943" s="59"/>
      <c r="O943" s="59"/>
      <c r="P943" s="370"/>
      <c r="Q943" s="59"/>
      <c r="R943" s="376"/>
    </row>
    <row r="944" spans="1:18" x14ac:dyDescent="0.25">
      <c r="A944" s="352"/>
      <c r="B944" s="378"/>
      <c r="C944" s="54" t="str">
        <f>IF(ISTEXT('Organizational Unit Summary'!$B$42),'Organizational Unit Summary'!$B$42,"")</f>
        <v>P-3</v>
      </c>
      <c r="D944" s="51" t="str">
        <f>IF('Organizational Unit Summary'!$B$24="Benchmark or Sustainment",IF(E944="OoS","OoS",IF(E944=1,"DM",IF(E944=2,"PM",IF(E944=3,"LM",IF(E944=4,"FM"))))),IF(E944="OoS","OoS",IF(E944&lt;=2,"H",IF(E944=3,"M",IF(E944=4,"L")))))</f>
        <v>DM</v>
      </c>
      <c r="E944" s="58">
        <f>IF(OR(Processes!$C$76=TRUE,Processes!F$76=TRUE),IF(AND(G944=1,H944=1,NOT(ISTEXT(J944))),4,IF(AND(G944=1,H944=1,ISTEXT(J944)),3,IF(AND(OR(G944=1,H944=1),ISTEXT(J944)),2,1))),"OoS")</f>
        <v>1</v>
      </c>
      <c r="F944" s="57"/>
      <c r="G944" s="59"/>
      <c r="H944" s="59"/>
      <c r="I944" s="59"/>
      <c r="J944" s="59"/>
      <c r="K944" s="59"/>
      <c r="L944" s="59"/>
      <c r="M944" s="59"/>
      <c r="N944" s="59"/>
      <c r="O944" s="59"/>
      <c r="P944" s="370"/>
      <c r="Q944" s="59"/>
      <c r="R944" s="376"/>
    </row>
    <row r="945" spans="1:18" x14ac:dyDescent="0.25">
      <c r="A945" s="352"/>
      <c r="B945" s="378"/>
      <c r="C945" s="54" t="str">
        <f>IF(ISTEXT('Organizational Unit Summary'!$B$43),'Organizational Unit Summary'!$B$43,"")</f>
        <v>P-4</v>
      </c>
      <c r="D945" s="51" t="str">
        <f>IF('Organizational Unit Summary'!$B$24="Benchmark or Sustainment",IF(E945="OoS","OoS",IF(E945=1,"DM",IF(E945=2,"PM",IF(E945=3,"LM",IF(E945=4,"FM"))))),IF(E945="OoS","OoS",IF(E945&lt;=2,"H",IF(E945=3,"M",IF(E945=4,"L")))))</f>
        <v>DM</v>
      </c>
      <c r="E945" s="58">
        <f>IF(OR(Processes!$C$76=TRUE,Processes!G$76=TRUE),IF(AND(G945=1,H945=1,NOT(ISTEXT(J945))),4,IF(AND(G945=1,H945=1,ISTEXT(J945)),3,IF(AND(OR(G945=1,H945=1),ISTEXT(J945)),2,1))),"OoS")</f>
        <v>1</v>
      </c>
      <c r="F945" s="57"/>
      <c r="G945" s="59"/>
      <c r="H945" s="59"/>
      <c r="I945" s="59"/>
      <c r="J945" s="59"/>
      <c r="K945" s="59"/>
      <c r="L945" s="59"/>
      <c r="M945" s="59"/>
      <c r="N945" s="59"/>
      <c r="O945" s="59"/>
      <c r="P945" s="370"/>
      <c r="Q945" s="59"/>
      <c r="R945" s="376"/>
    </row>
    <row r="946" spans="1:18" x14ac:dyDescent="0.25">
      <c r="A946" s="352"/>
      <c r="B946" s="378"/>
      <c r="C946" s="54" t="str">
        <f>IF(ISTEXT('Organizational Unit Summary'!$B$44),'Organizational Unit Summary'!$B$44,"")</f>
        <v>P-5</v>
      </c>
      <c r="D946" s="51" t="str">
        <f>IF('Organizational Unit Summary'!$B$24="Benchmark or Sustainment",IF(E946="OoS","OoS",IF(E946=1,"DM",IF(E946=2,"PM",IF(E946=3,"LM",IF(E946=4,"FM"))))),IF(E946="OoS","OoS",IF(E946&lt;=2,"H",IF(E946=3,"M",IF(E946=4,"L")))))</f>
        <v>DM</v>
      </c>
      <c r="E946" s="58">
        <f>IF(OR(Processes!$C$76=TRUE,Processes!H$76=TRUE),IF(AND(G946=1,H946=1,NOT(ISTEXT(J946))),4,IF(AND(G946=1,H946=1,ISTEXT(J946)),3,IF(AND(OR(G946=1,H946=1),ISTEXT(J946)),2,1))),"OoS")</f>
        <v>1</v>
      </c>
      <c r="F946" s="57"/>
      <c r="G946" s="59"/>
      <c r="H946" s="59"/>
      <c r="I946" s="59"/>
      <c r="J946" s="59"/>
      <c r="K946" s="59"/>
      <c r="L946" s="59"/>
      <c r="M946" s="59"/>
      <c r="N946" s="59"/>
      <c r="O946" s="59"/>
      <c r="P946" s="370"/>
      <c r="Q946" s="59"/>
      <c r="R946" s="376"/>
    </row>
    <row r="947" spans="1:18" x14ac:dyDescent="0.25">
      <c r="A947" s="352"/>
      <c r="B947" s="378"/>
      <c r="C947" s="54" t="str">
        <f>IF(ISTEXT('Organizational Unit Summary'!$B$45),'Organizational Unit Summary'!$B$45,"")</f>
        <v>P-6</v>
      </c>
      <c r="D947" s="51" t="str">
        <f>IF('Organizational Unit Summary'!$B$24="Benchmark or Sustainment",IF(E947="OoS","OoS",IF(E947=1,"DM",IF(E947=2,"PM",IF(E947=3,"LM",IF(E947=4,"FM"))))),IF(E947="OoS","OoS",IF(E947&lt;=2,"H",IF(E947=3,"M",IF(E947=4,"L")))))</f>
        <v>DM</v>
      </c>
      <c r="E947" s="58">
        <f>IF(OR(Processes!$C$76=TRUE,Processes!I$76=TRUE),IF(AND(G947=1,H947=1,NOT(ISTEXT(J947))),4,IF(AND(G947=1,H947=1,ISTEXT(J947)),3,IF(AND(OR(G947=1,H947=1),ISTEXT(J947)),2,1))),"OoS")</f>
        <v>1</v>
      </c>
      <c r="F947" s="57"/>
      <c r="G947" s="59"/>
      <c r="H947" s="59"/>
      <c r="I947" s="59"/>
      <c r="J947" s="59"/>
      <c r="K947" s="59"/>
      <c r="L947" s="59"/>
      <c r="M947" s="59"/>
      <c r="N947" s="59"/>
      <c r="O947" s="59"/>
      <c r="P947" s="370"/>
      <c r="Q947" s="59"/>
      <c r="R947" s="376"/>
    </row>
    <row r="948" spans="1:18" x14ac:dyDescent="0.25">
      <c r="A948" s="352"/>
      <c r="B948" s="378"/>
      <c r="C948" s="54" t="str">
        <f>IF(ISTEXT('Organizational Unit Summary'!$B$46),'Organizational Unit Summary'!$B$46,"")</f>
        <v>P-7</v>
      </c>
      <c r="D948" s="51" t="str">
        <f>IF('Organizational Unit Summary'!$B$24="Benchmark or Sustainment",IF(E948="OoS","OoS",IF(E948=1,"DM",IF(E948=2,"PM",IF(E948=3,"LM",IF(E948=4,"FM"))))),IF(E948="OoS","OoS",IF(E948&lt;=2,"H",IF(E948=3,"M",IF(E948=4,"L")))))</f>
        <v>DM</v>
      </c>
      <c r="E948" s="58">
        <f>IF(OR(Processes!$C$76=TRUE,Processes!J$76=TRUE),IF(AND(G948=1,H948=1,NOT(ISTEXT(J948))),4,IF(AND(G948=1,H948=1,ISTEXT(J948)),3,IF(AND(OR(G948=1,H948=1),ISTEXT(J948)),2,1))),"OoS")</f>
        <v>1</v>
      </c>
      <c r="F948" s="57"/>
      <c r="G948" s="59"/>
      <c r="H948" s="59"/>
      <c r="I948" s="59"/>
      <c r="J948" s="59"/>
      <c r="K948" s="59"/>
      <c r="L948" s="59"/>
      <c r="M948" s="59"/>
      <c r="N948" s="59"/>
      <c r="O948" s="59"/>
      <c r="P948" s="370"/>
      <c r="Q948" s="59"/>
      <c r="R948" s="376"/>
    </row>
    <row r="949" spans="1:18" x14ac:dyDescent="0.25">
      <c r="A949" s="352"/>
      <c r="B949" s="378"/>
      <c r="C949" s="54" t="str">
        <f>IF(ISTEXT('Organizational Unit Summary'!$B$47),'Organizational Unit Summary'!$B$47,"")</f>
        <v>P-8</v>
      </c>
      <c r="D949" s="51" t="str">
        <f>IF('Organizational Unit Summary'!$B$24="Benchmark or Sustainment",IF(E949="OoS","OoS",IF(E949=1,"DM",IF(E949=2,"PM",IF(E949=3,"LM",IF(E949=4,"FM"))))),IF(E949="OoS","OoS",IF(E949&lt;=2,"H",IF(E949=3,"M",IF(E949=4,"L")))))</f>
        <v>DM</v>
      </c>
      <c r="E949" s="58">
        <f>IF(OR(Processes!$C$76=TRUE,Processes!K$76=TRUE),IF(AND(G949=1,H949=1,NOT(ISTEXT(J949))),4,IF(AND(G949=1,H949=1,ISTEXT(J949)),3,IF(AND(OR(G949=1,H949=1),ISTEXT(J949)),2,1))),"OoS")</f>
        <v>1</v>
      </c>
      <c r="F949" s="57"/>
      <c r="G949" s="59"/>
      <c r="H949" s="59"/>
      <c r="I949" s="59"/>
      <c r="J949" s="59"/>
      <c r="K949" s="59"/>
      <c r="L949" s="59"/>
      <c r="M949" s="59"/>
      <c r="N949" s="59"/>
      <c r="O949" s="59"/>
      <c r="P949" s="370"/>
      <c r="Q949" s="59"/>
      <c r="R949" s="376"/>
    </row>
    <row r="950" spans="1:18" x14ac:dyDescent="0.25">
      <c r="A950" s="352"/>
      <c r="B950" s="378"/>
      <c r="C950" s="54" t="str">
        <f>IF(ISTEXT('Organizational Unit Summary'!$B$48),'Organizational Unit Summary'!$B$48,"")</f>
        <v>P-9</v>
      </c>
      <c r="D950" s="51" t="str">
        <f>IF('Organizational Unit Summary'!$B$24="Benchmark or Sustainment",IF(E950="OoS","OoS",IF(E950=1,"DM",IF(E950=2,"PM",IF(E950=3,"LM",IF(E950=4,"FM"))))),IF(E950="OoS","OoS",IF(E950&lt;=2,"H",IF(E950=3,"M",IF(E950=4,"L")))))</f>
        <v>DM</v>
      </c>
      <c r="E950" s="58">
        <f>IF(OR(Processes!$C$76=TRUE,Processes!L$76=TRUE),IF(AND(G950=1,H950=1,NOT(ISTEXT(J950))),4,IF(AND(G950=1,H950=1,ISTEXT(J950)),3,IF(AND(OR(G950=1,H950=1),ISTEXT(J950)),2,1))),"OoS")</f>
        <v>1</v>
      </c>
      <c r="F950" s="57"/>
      <c r="G950" s="59"/>
      <c r="H950" s="59"/>
      <c r="I950" s="59"/>
      <c r="J950" s="59"/>
      <c r="K950" s="59"/>
      <c r="L950" s="59"/>
      <c r="M950" s="59"/>
      <c r="N950" s="59"/>
      <c r="O950" s="59"/>
      <c r="P950" s="370"/>
      <c r="Q950" s="59"/>
      <c r="R950" s="376"/>
    </row>
    <row r="951" spans="1:18" x14ac:dyDescent="0.25">
      <c r="A951" s="352"/>
      <c r="B951" s="378"/>
      <c r="C951" s="54" t="str">
        <f>IF(ISTEXT('Organizational Unit Summary'!$B$49),'Organizational Unit Summary'!$B$49,"")</f>
        <v>P-10</v>
      </c>
      <c r="D951" s="51" t="str">
        <f>IF('Organizational Unit Summary'!$B$24="Benchmark or Sustainment",IF(E951="OoS","OoS",IF(E951=1,"DM",IF(E951=2,"PM",IF(E951=3,"LM",IF(E951=4,"FM"))))),IF(E951="OoS","OoS",IF(E951&lt;=2,"H",IF(E951=3,"M",IF(E951=4,"L")))))</f>
        <v>DM</v>
      </c>
      <c r="E951" s="58">
        <f>IF(OR(Processes!$C$76=TRUE,Processes!M$76=TRUE),IF(AND(G951=1,H951=1,NOT(ISTEXT(J951))),4,IF(AND(G951=1,H951=1,ISTEXT(J951)),3,IF(AND(OR(G951=1,H951=1),ISTEXT(J951)),2,1))),"OoS")</f>
        <v>1</v>
      </c>
      <c r="F951" s="57"/>
      <c r="G951" s="59"/>
      <c r="H951" s="59"/>
      <c r="I951" s="59"/>
      <c r="J951" s="59"/>
      <c r="K951" s="59"/>
      <c r="L951" s="59"/>
      <c r="M951" s="59"/>
      <c r="N951" s="59"/>
      <c r="O951" s="59"/>
      <c r="P951" s="370"/>
      <c r="Q951" s="59"/>
      <c r="R951" s="376"/>
    </row>
    <row r="952" spans="1:18" x14ac:dyDescent="0.25">
      <c r="A952" s="352"/>
      <c r="B952" s="378"/>
      <c r="C952" s="54" t="str">
        <f>IF(ISTEXT('Organizational Unit Summary'!$B$50),'Organizational Unit Summary'!$B$50,"")</f>
        <v>P-11</v>
      </c>
      <c r="D952" s="51" t="str">
        <f>IF('Organizational Unit Summary'!$B$24="Benchmark or Sustainment",IF(E952="OoS","OoS",IF(E952=1,"DM",IF(E952=2,"PM",IF(E952=3,"LM",IF(E952=4,"FM"))))),IF(E952="OoS","OoS",IF(E952&lt;=2,"H",IF(E952=3,"M",IF(E952=4,"L")))))</f>
        <v>DM</v>
      </c>
      <c r="E952" s="58">
        <f>IF(OR(Processes!$C$76=TRUE,Processes!N$76=TRUE),IF(AND(G952=1,H952=1,NOT(ISTEXT(J952))),4,IF(AND(G952=1,H952=1,ISTEXT(J952)),3,IF(AND(OR(G952=1,H952=1),ISTEXT(J952)),2,1))),"OoS")</f>
        <v>1</v>
      </c>
      <c r="F952" s="57"/>
      <c r="G952" s="59"/>
      <c r="H952" s="59"/>
      <c r="I952" s="59"/>
      <c r="J952" s="59"/>
      <c r="K952" s="59"/>
      <c r="L952" s="59"/>
      <c r="M952" s="59"/>
      <c r="N952" s="59"/>
      <c r="O952" s="59"/>
      <c r="P952" s="370"/>
      <c r="Q952" s="59"/>
      <c r="R952" s="376"/>
    </row>
    <row r="953" spans="1:18" x14ac:dyDescent="0.25">
      <c r="A953" s="352"/>
      <c r="B953" s="378"/>
      <c r="C953" s="54" t="str">
        <f>IF(ISTEXT('Organizational Unit Summary'!$B$51),'Organizational Unit Summary'!$B$51,"")</f>
        <v>P-12</v>
      </c>
      <c r="D953" s="51" t="str">
        <f>IF('Organizational Unit Summary'!$B$24="Benchmark or Sustainment",IF(E953="OoS","OoS",IF(E953=1,"DM",IF(E953=2,"PM",IF(E953=3,"LM",IF(E953=4,"FM"))))),IF(E953="OoS","OoS",IF(E953&lt;=2,"H",IF(E953=3,"M",IF(E953=4,"L")))))</f>
        <v>DM</v>
      </c>
      <c r="E953" s="58">
        <f>IF(OR(Processes!$C$76=TRUE,Processes!O$76=TRUE),IF(AND(G953=1,H953=1,NOT(ISTEXT(J953))),4,IF(AND(G953=1,H953=1,ISTEXT(J953)),3,IF(AND(OR(G953=1,H953=1),ISTEXT(J953)),2,1))),"OoS")</f>
        <v>1</v>
      </c>
      <c r="F953" s="57"/>
      <c r="G953" s="59"/>
      <c r="H953" s="59"/>
      <c r="I953" s="59"/>
      <c r="J953" s="59"/>
      <c r="K953" s="59"/>
      <c r="L953" s="59"/>
      <c r="M953" s="59"/>
      <c r="N953" s="59"/>
      <c r="O953" s="59"/>
      <c r="P953" s="370"/>
      <c r="Q953" s="59"/>
      <c r="R953" s="376"/>
    </row>
    <row r="954" spans="1:18" x14ac:dyDescent="0.25">
      <c r="A954" s="352"/>
      <c r="B954" s="378"/>
      <c r="C954" s="54" t="str">
        <f>IF(ISTEXT('Organizational Unit Summary'!$B$52),'Organizational Unit Summary'!$B$52,"")</f>
        <v>P-13</v>
      </c>
      <c r="D954" s="51" t="str">
        <f>IF('Organizational Unit Summary'!$B$24="Benchmark or Sustainment",IF(E954="OoS","OoS",IF(E954=1,"DM",IF(E954=2,"PM",IF(E954=3,"LM",IF(E954=4,"FM"))))),IF(E954="OoS","OoS",IF(E954&lt;=2,"H",IF(E954=3,"M",IF(E954=4,"L")))))</f>
        <v>DM</v>
      </c>
      <c r="E954" s="58">
        <f>IF(OR(Processes!$C$76=TRUE,Processes!P$76=TRUE),IF(AND(G954=1,H954=1,NOT(ISTEXT(J954))),4,IF(AND(G954=1,H954=1,ISTEXT(J954)),3,IF(AND(OR(G954=1,H954=1),ISTEXT(J954)),2,1))),"OoS")</f>
        <v>1</v>
      </c>
      <c r="F954" s="57"/>
      <c r="G954" s="59"/>
      <c r="H954" s="59"/>
      <c r="I954" s="59"/>
      <c r="J954" s="59"/>
      <c r="K954" s="59"/>
      <c r="L954" s="59"/>
      <c r="M954" s="59"/>
      <c r="N954" s="59"/>
      <c r="O954" s="59"/>
      <c r="P954" s="370"/>
      <c r="Q954" s="59"/>
      <c r="R954" s="376"/>
    </row>
    <row r="955" spans="1:18" x14ac:dyDescent="0.25">
      <c r="A955" s="352"/>
      <c r="B955" s="378"/>
      <c r="C955" s="54" t="str">
        <f>IF(ISTEXT('Organizational Unit Summary'!$B$53),'Organizational Unit Summary'!$B$53,"")</f>
        <v>P-14</v>
      </c>
      <c r="D955" s="51" t="str">
        <f>IF('Organizational Unit Summary'!$B$24="Benchmark or Sustainment",IF(E955="OoS","OoS",IF(E955=1,"DM",IF(E955=2,"PM",IF(E955=3,"LM",IF(E955=4,"FM"))))),IF(E955="OoS","OoS",IF(E955&lt;=2,"H",IF(E955=3,"M",IF(E955=4,"L")))))</f>
        <v>DM</v>
      </c>
      <c r="E955" s="58">
        <f>IF(OR(Processes!$C$76=TRUE,Processes!Q$76=TRUE),IF(AND(G955=1,H955=1,NOT(ISTEXT(J955))),4,IF(AND(G955=1,H955=1,ISTEXT(J955)),3,IF(AND(OR(G955=1,H955=1),ISTEXT(J955)),2,1))),"OoS")</f>
        <v>1</v>
      </c>
      <c r="F955" s="57"/>
      <c r="G955" s="59"/>
      <c r="H955" s="59"/>
      <c r="I955" s="59"/>
      <c r="J955" s="59"/>
      <c r="K955" s="59"/>
      <c r="L955" s="59"/>
      <c r="M955" s="59"/>
      <c r="N955" s="59"/>
      <c r="O955" s="59"/>
      <c r="P955" s="370"/>
      <c r="Q955" s="59"/>
      <c r="R955" s="376"/>
    </row>
    <row r="956" spans="1:18" x14ac:dyDescent="0.25">
      <c r="A956" s="352"/>
      <c r="B956" s="378"/>
      <c r="C956" s="54" t="str">
        <f>IF(ISTEXT('Organizational Unit Summary'!$B$54),'Organizational Unit Summary'!$B$54,"")</f>
        <v>P-15</v>
      </c>
      <c r="D956" s="51" t="str">
        <f>IF('Organizational Unit Summary'!$B$24="Benchmark or Sustainment",IF(E956="OoS","OoS",IF(E956=1,"DM",IF(E956=2,"PM",IF(E956=3,"LM",IF(E956=4,"FM"))))),IF(E956="OoS","OoS",IF(E956&lt;=2,"H",IF(E956=3,"M",IF(E956=4,"L")))))</f>
        <v>DM</v>
      </c>
      <c r="E956" s="58">
        <f>IF(OR(Processes!$C$76=TRUE,Processes!R$76=TRUE),IF(AND(G956=1,H956=1,NOT(ISTEXT(J956))),4,IF(AND(G956=1,H956=1,ISTEXT(J956)),3,IF(AND(OR(G956=1,H956=1),ISTEXT(J956)),2,1))),"OoS")</f>
        <v>1</v>
      </c>
      <c r="F956" s="57"/>
      <c r="G956" s="59"/>
      <c r="H956" s="59"/>
      <c r="I956" s="59"/>
      <c r="J956" s="59"/>
      <c r="K956" s="59"/>
      <c r="L956" s="59"/>
      <c r="M956" s="59"/>
      <c r="N956" s="59"/>
      <c r="O956" s="59"/>
      <c r="P956" s="370"/>
      <c r="Q956" s="59"/>
      <c r="R956" s="376"/>
    </row>
    <row r="957" spans="1:18" x14ac:dyDescent="0.25">
      <c r="A957" s="352"/>
      <c r="B957" s="378"/>
      <c r="C957" s="54" t="str">
        <f>IF(ISTEXT('Organizational Unit Summary'!$B$55),'Organizational Unit Summary'!$B$55,"")</f>
        <v>P-16</v>
      </c>
      <c r="D957" s="51" t="str">
        <f>IF('Organizational Unit Summary'!$B$24="Benchmark or Sustainment",IF(E957="OoS","OoS",IF(E957=1,"DM",IF(E957=2,"PM",IF(E957=3,"LM",IF(E957=4,"FM"))))),IF(E957="OoS","OoS",IF(E957&lt;=2,"H",IF(E957=3,"M",IF(E957=4,"L")))))</f>
        <v>DM</v>
      </c>
      <c r="E957" s="58">
        <f>IF(OR(Processes!$C$76=TRUE,Processes!S$76=TRUE),IF(AND(G957=1,H957=1,NOT(ISTEXT(J957))),4,IF(AND(G957=1,H957=1,ISTEXT(J957)),3,IF(AND(OR(G957=1,H957=1),ISTEXT(J957)),2,1))),"OoS")</f>
        <v>1</v>
      </c>
      <c r="F957" s="57"/>
      <c r="G957" s="59"/>
      <c r="H957" s="59"/>
      <c r="I957" s="59"/>
      <c r="J957" s="59"/>
      <c r="K957" s="59"/>
      <c r="L957" s="59"/>
      <c r="M957" s="59"/>
      <c r="N957" s="59"/>
      <c r="O957" s="59"/>
      <c r="P957" s="370"/>
      <c r="Q957" s="59"/>
      <c r="R957" s="376"/>
    </row>
    <row r="958" spans="1:18" x14ac:dyDescent="0.25">
      <c r="A958" s="352"/>
      <c r="B958" s="378"/>
      <c r="C958" s="54" t="str">
        <f>IF(ISTEXT('Organizational Unit Summary'!$B$56),'Organizational Unit Summary'!$B$56,"")</f>
        <v>P-17</v>
      </c>
      <c r="D958" s="51" t="str">
        <f>IF('Organizational Unit Summary'!$B$24="Benchmark or Sustainment",IF(E958="OoS","OoS",IF(E958=1,"DM",IF(E958=2,"PM",IF(E958=3,"LM",IF(E958=4,"FM"))))),IF(E958="OoS","OoS",IF(E958&lt;=2,"H",IF(E958=3,"M",IF(E958=4,"L")))))</f>
        <v>DM</v>
      </c>
      <c r="E958" s="58">
        <f>IF(OR(Processes!$C$76=TRUE,Processes!T$76=TRUE),IF(AND(G958=1,H958=1,NOT(ISTEXT(J958))),4,IF(AND(G958=1,H958=1,ISTEXT(J958)),3,IF(AND(OR(G958=1,H958=1),ISTEXT(J958)),2,1))),"OoS")</f>
        <v>1</v>
      </c>
      <c r="F958" s="57"/>
      <c r="G958" s="59"/>
      <c r="H958" s="59"/>
      <c r="I958" s="59"/>
      <c r="J958" s="59"/>
      <c r="K958" s="59"/>
      <c r="L958" s="59"/>
      <c r="M958" s="59"/>
      <c r="N958" s="59"/>
      <c r="O958" s="59"/>
      <c r="P958" s="370"/>
      <c r="Q958" s="59"/>
      <c r="R958" s="376"/>
    </row>
    <row r="959" spans="1:18" x14ac:dyDescent="0.25">
      <c r="A959" s="352"/>
      <c r="B959" s="378"/>
      <c r="C959" s="54" t="str">
        <f>IF(ISTEXT('Organizational Unit Summary'!$B$57),'Organizational Unit Summary'!$B$57,"")</f>
        <v>P-18</v>
      </c>
      <c r="D959" s="51" t="str">
        <f>IF('Organizational Unit Summary'!$B$24="Benchmark or Sustainment",IF(E959="OoS","OoS",IF(E959=1,"DM",IF(E959=2,"PM",IF(E959=3,"LM",IF(E959=4,"FM"))))),IF(E959="OoS","OoS",IF(E959&lt;=2,"H",IF(E959=3,"M",IF(E959=4,"L")))))</f>
        <v>DM</v>
      </c>
      <c r="E959" s="58">
        <f>IF(OR(Processes!$C$76=TRUE,Processes!U$76=TRUE),IF(AND(G959=1,H959=1,NOT(ISTEXT(J959))),4,IF(AND(G959=1,H959=1,ISTEXT(J959)),3,IF(AND(OR(G959=1,H959=1),ISTEXT(J959)),2,1))),"OoS")</f>
        <v>1</v>
      </c>
      <c r="F959" s="57"/>
      <c r="G959" s="59"/>
      <c r="H959" s="59"/>
      <c r="I959" s="59"/>
      <c r="J959" s="59"/>
      <c r="K959" s="59"/>
      <c r="L959" s="59"/>
      <c r="M959" s="59"/>
      <c r="N959" s="59"/>
      <c r="O959" s="59"/>
      <c r="P959" s="370"/>
      <c r="Q959" s="59"/>
      <c r="R959" s="376"/>
    </row>
    <row r="960" spans="1:18" x14ac:dyDescent="0.25">
      <c r="A960" s="352"/>
      <c r="B960" s="378"/>
      <c r="C960" s="54" t="str">
        <f>IF(ISTEXT('Organizational Unit Summary'!$B$58),'Organizational Unit Summary'!$B$58,"")</f>
        <v>P-19</v>
      </c>
      <c r="D960" s="51" t="str">
        <f>IF('Organizational Unit Summary'!$B$24="Benchmark or Sustainment",IF(E960="OoS","OoS",IF(E960=1,"DM",IF(E960=2,"PM",IF(E960=3,"LM",IF(E960=4,"FM"))))),IF(E960="OoS","OoS",IF(E960&lt;=2,"H",IF(E960=3,"M",IF(E960=4,"L")))))</f>
        <v>DM</v>
      </c>
      <c r="E960" s="58">
        <f>IF(OR(Processes!$C$76=TRUE,Processes!V$76=TRUE),IF(AND(G960=1,H960=1,NOT(ISTEXT(J960))),4,IF(AND(G960=1,H960=1,ISTEXT(J960)),3,IF(AND(OR(G960=1,H960=1),ISTEXT(J960)),2,1))),"OoS")</f>
        <v>1</v>
      </c>
      <c r="F960" s="57"/>
      <c r="G960" s="59"/>
      <c r="H960" s="59"/>
      <c r="I960" s="59"/>
      <c r="J960" s="59"/>
      <c r="K960" s="59"/>
      <c r="L960" s="59"/>
      <c r="M960" s="59"/>
      <c r="N960" s="59"/>
      <c r="O960" s="59"/>
      <c r="P960" s="370"/>
      <c r="Q960" s="59"/>
      <c r="R960" s="376"/>
    </row>
    <row r="961" spans="1:18" ht="13.5" thickBot="1" x14ac:dyDescent="0.3">
      <c r="A961" s="352"/>
      <c r="B961" s="378"/>
      <c r="C961" s="54" t="str">
        <f>IF(ISTEXT('Organizational Unit Summary'!$B$59),'Organizational Unit Summary'!$B$59,"")</f>
        <v>P-20</v>
      </c>
      <c r="D961" s="51" t="str">
        <f>IF('Organizational Unit Summary'!$B$24="Benchmark or Sustainment",IF(E961="OoS","OoS",IF(E961=1,"DM",IF(E961=2,"PM",IF(E961=3,"LM",IF(E961=4,"FM"))))),IF(E961="OoS","OoS",IF(E961&lt;=2,"H",IF(E961=3,"M",IF(E961=4,"L")))))</f>
        <v>DM</v>
      </c>
      <c r="E961" s="58">
        <f>IF(OR(Processes!$C$76=TRUE,Processes!W$76=TRUE),IF(AND(G961=1,H961=1,NOT(ISTEXT(J961))),4,IF(AND(G961=1,H961=1,ISTEXT(J961)),3,IF(AND(OR(G961=1,H961=1),ISTEXT(J961)),2,1))),"OoS")</f>
        <v>1</v>
      </c>
      <c r="F961" s="57"/>
      <c r="G961" s="59"/>
      <c r="H961" s="59"/>
      <c r="I961" s="59"/>
      <c r="J961" s="59"/>
      <c r="K961" s="59"/>
      <c r="L961" s="59"/>
      <c r="M961" s="59"/>
      <c r="N961" s="59"/>
      <c r="O961" s="59"/>
      <c r="P961" s="371"/>
      <c r="Q961" s="59"/>
      <c r="R961" s="376"/>
    </row>
    <row r="962" spans="1:18" x14ac:dyDescent="0.25">
      <c r="A962" s="352"/>
      <c r="B962" s="378" t="str">
        <f>IF(ISTEXT(Processes!$B$26),Processes!$B$26,"")</f>
        <v>Process 24</v>
      </c>
      <c r="C962" s="54" t="str">
        <f>IF(ISTEXT('Organizational Unit Summary'!$B$40),'Organizational Unit Summary'!$B$40,"")</f>
        <v>P-1</v>
      </c>
      <c r="D962" s="51" t="str">
        <f>IF('Organizational Unit Summary'!$B$24="Benchmark or Sustainment",IF(E962="OoS","OoS",IF(E962=1,"DM",IF(E962=2,"PM",IF(E962=3,"LM",IF(E962=4,"FM"))))),IF(E962="OoS","OoS",IF(E962&lt;=2,"H",IF(E962=3,"M",IF(E962=4,"L")))))</f>
        <v>DM</v>
      </c>
      <c r="E962" s="58">
        <f>IF(OR(Processes!$C$77=TRUE,Processes!D$77=TRUE),IF(AND(G962=1,H962=1,NOT(ISTEXT(J962))),4,IF(AND(G962=1,H962=1,ISTEXT(J962)),3,IF(AND(OR(G962=1,H962=1),ISTEXT(J962)),2,1))),"OoS")</f>
        <v>1</v>
      </c>
      <c r="F962" s="57"/>
      <c r="G962" s="59"/>
      <c r="H962" s="59"/>
      <c r="I962" s="59"/>
      <c r="J962" s="59"/>
      <c r="K962" s="59"/>
      <c r="L962" s="59"/>
      <c r="M962" s="59"/>
      <c r="N962" s="59"/>
      <c r="O962" s="59"/>
      <c r="P962" s="369"/>
      <c r="Q962" s="59"/>
      <c r="R962" s="376"/>
    </row>
    <row r="963" spans="1:18" x14ac:dyDescent="0.25">
      <c r="A963" s="352"/>
      <c r="B963" s="378"/>
      <c r="C963" s="54" t="str">
        <f>IF(ISTEXT('Organizational Unit Summary'!$B$41),'Organizational Unit Summary'!$B$41,"")</f>
        <v>P-2</v>
      </c>
      <c r="D963" s="51" t="str">
        <f>IF('Organizational Unit Summary'!$B$24="Benchmark or Sustainment",IF(E963="OoS","OoS",IF(E963=1,"DM",IF(E963=2,"PM",IF(E963=3,"LM",IF(E963=4,"FM"))))),IF(E963="OoS","OoS",IF(E963&lt;=2,"H",IF(E963=3,"M",IF(E963=4,"L")))))</f>
        <v>DM</v>
      </c>
      <c r="E963" s="58">
        <f>IF(OR(Processes!$C$77=TRUE,Processes!E$77=TRUE),IF(AND(G963=1,H963=1,NOT(ISTEXT(J963))),4,IF(AND(G963=1,H963=1,ISTEXT(J963)),3,IF(AND(OR(G963=1,H963=1),ISTEXT(J963)),2,1))),"OoS")</f>
        <v>1</v>
      </c>
      <c r="F963" s="57"/>
      <c r="G963" s="59"/>
      <c r="H963" s="59"/>
      <c r="I963" s="59"/>
      <c r="J963" s="59"/>
      <c r="K963" s="59"/>
      <c r="L963" s="59"/>
      <c r="M963" s="59"/>
      <c r="N963" s="59"/>
      <c r="O963" s="59"/>
      <c r="P963" s="370"/>
      <c r="Q963" s="59"/>
      <c r="R963" s="376"/>
    </row>
    <row r="964" spans="1:18" x14ac:dyDescent="0.25">
      <c r="A964" s="352"/>
      <c r="B964" s="378"/>
      <c r="C964" s="54" t="str">
        <f>IF(ISTEXT('Organizational Unit Summary'!$B$42),'Organizational Unit Summary'!$B$42,"")</f>
        <v>P-3</v>
      </c>
      <c r="D964" s="51" t="str">
        <f>IF('Organizational Unit Summary'!$B$24="Benchmark or Sustainment",IF(E964="OoS","OoS",IF(E964=1,"DM",IF(E964=2,"PM",IF(E964=3,"LM",IF(E964=4,"FM"))))),IF(E964="OoS","OoS",IF(E964&lt;=2,"H",IF(E964=3,"M",IF(E964=4,"L")))))</f>
        <v>DM</v>
      </c>
      <c r="E964" s="58">
        <f>IF(OR(Processes!$C$77=TRUE,Processes!F$77=TRUE),IF(AND(G964=1,H964=1,NOT(ISTEXT(J964))),4,IF(AND(G964=1,H964=1,ISTEXT(J964)),3,IF(AND(OR(G964=1,H964=1),ISTEXT(J964)),2,1))),"OoS")</f>
        <v>1</v>
      </c>
      <c r="F964" s="57"/>
      <c r="G964" s="59"/>
      <c r="H964" s="59"/>
      <c r="I964" s="59"/>
      <c r="J964" s="59"/>
      <c r="K964" s="59"/>
      <c r="L964" s="59"/>
      <c r="M964" s="59"/>
      <c r="N964" s="59"/>
      <c r="O964" s="59"/>
      <c r="P964" s="370"/>
      <c r="Q964" s="59"/>
      <c r="R964" s="376"/>
    </row>
    <row r="965" spans="1:18" x14ac:dyDescent="0.25">
      <c r="A965" s="352"/>
      <c r="B965" s="378"/>
      <c r="C965" s="54" t="str">
        <f>IF(ISTEXT('Organizational Unit Summary'!$B$43),'Organizational Unit Summary'!$B$43,"")</f>
        <v>P-4</v>
      </c>
      <c r="D965" s="51" t="str">
        <f>IF('Organizational Unit Summary'!$B$24="Benchmark or Sustainment",IF(E965="OoS","OoS",IF(E965=1,"DM",IF(E965=2,"PM",IF(E965=3,"LM",IF(E965=4,"FM"))))),IF(E965="OoS","OoS",IF(E965&lt;=2,"H",IF(E965=3,"M",IF(E965=4,"L")))))</f>
        <v>DM</v>
      </c>
      <c r="E965" s="58">
        <f>IF(OR(Processes!$C$77=TRUE,Processes!G$77=TRUE),IF(AND(G965=1,H965=1,NOT(ISTEXT(J965))),4,IF(AND(G965=1,H965=1,ISTEXT(J965)),3,IF(AND(OR(G965=1,H965=1),ISTEXT(J965)),2,1))),"OoS")</f>
        <v>1</v>
      </c>
      <c r="F965" s="57"/>
      <c r="G965" s="59"/>
      <c r="H965" s="59"/>
      <c r="I965" s="59"/>
      <c r="J965" s="59"/>
      <c r="K965" s="59"/>
      <c r="L965" s="59"/>
      <c r="M965" s="59"/>
      <c r="N965" s="59"/>
      <c r="O965" s="59"/>
      <c r="P965" s="370"/>
      <c r="Q965" s="59"/>
      <c r="R965" s="376"/>
    </row>
    <row r="966" spans="1:18" x14ac:dyDescent="0.25">
      <c r="A966" s="352"/>
      <c r="B966" s="378"/>
      <c r="C966" s="54" t="str">
        <f>IF(ISTEXT('Organizational Unit Summary'!$B$44),'Organizational Unit Summary'!$B$44,"")</f>
        <v>P-5</v>
      </c>
      <c r="D966" s="51" t="str">
        <f>IF('Organizational Unit Summary'!$B$24="Benchmark or Sustainment",IF(E966="OoS","OoS",IF(E966=1,"DM",IF(E966=2,"PM",IF(E966=3,"LM",IF(E966=4,"FM"))))),IF(E966="OoS","OoS",IF(E966&lt;=2,"H",IF(E966=3,"M",IF(E966=4,"L")))))</f>
        <v>DM</v>
      </c>
      <c r="E966" s="58">
        <f>IF(OR(Processes!$C$77=TRUE,Processes!H$77=TRUE),IF(AND(G966=1,H966=1,NOT(ISTEXT(J966))),4,IF(AND(G966=1,H966=1,ISTEXT(J966)),3,IF(AND(OR(G966=1,H966=1),ISTEXT(J966)),2,1))),"OoS")</f>
        <v>1</v>
      </c>
      <c r="F966" s="57"/>
      <c r="G966" s="59"/>
      <c r="H966" s="59"/>
      <c r="I966" s="59"/>
      <c r="J966" s="59"/>
      <c r="K966" s="59"/>
      <c r="L966" s="59"/>
      <c r="M966" s="59"/>
      <c r="N966" s="59"/>
      <c r="O966" s="59"/>
      <c r="P966" s="370"/>
      <c r="Q966" s="59"/>
      <c r="R966" s="376"/>
    </row>
    <row r="967" spans="1:18" x14ac:dyDescent="0.25">
      <c r="A967" s="352"/>
      <c r="B967" s="378"/>
      <c r="C967" s="54" t="str">
        <f>IF(ISTEXT('Organizational Unit Summary'!$B$45),'Organizational Unit Summary'!$B$45,"")</f>
        <v>P-6</v>
      </c>
      <c r="D967" s="51" t="str">
        <f>IF('Organizational Unit Summary'!$B$24="Benchmark or Sustainment",IF(E967="OoS","OoS",IF(E967=1,"DM",IF(E967=2,"PM",IF(E967=3,"LM",IF(E967=4,"FM"))))),IF(E967="OoS","OoS",IF(E967&lt;=2,"H",IF(E967=3,"M",IF(E967=4,"L")))))</f>
        <v>DM</v>
      </c>
      <c r="E967" s="58">
        <f>IF(OR(Processes!$C$77=TRUE,Processes!I$77=TRUE),IF(AND(G967=1,H967=1,NOT(ISTEXT(J967))),4,IF(AND(G967=1,H967=1,ISTEXT(J967)),3,IF(AND(OR(G967=1,H967=1),ISTEXT(J967)),2,1))),"OoS")</f>
        <v>1</v>
      </c>
      <c r="F967" s="57"/>
      <c r="G967" s="59"/>
      <c r="H967" s="59"/>
      <c r="I967" s="59"/>
      <c r="J967" s="59"/>
      <c r="K967" s="59"/>
      <c r="L967" s="59"/>
      <c r="M967" s="59"/>
      <c r="N967" s="59"/>
      <c r="O967" s="59"/>
      <c r="P967" s="370"/>
      <c r="Q967" s="59"/>
      <c r="R967" s="376"/>
    </row>
    <row r="968" spans="1:18" x14ac:dyDescent="0.25">
      <c r="A968" s="352"/>
      <c r="B968" s="378"/>
      <c r="C968" s="54" t="str">
        <f>IF(ISTEXT('Organizational Unit Summary'!$B$46),'Organizational Unit Summary'!$B$46,"")</f>
        <v>P-7</v>
      </c>
      <c r="D968" s="51" t="str">
        <f>IF('Organizational Unit Summary'!$B$24="Benchmark or Sustainment",IF(E968="OoS","OoS",IF(E968=1,"DM",IF(E968=2,"PM",IF(E968=3,"LM",IF(E968=4,"FM"))))),IF(E968="OoS","OoS",IF(E968&lt;=2,"H",IF(E968=3,"M",IF(E968=4,"L")))))</f>
        <v>DM</v>
      </c>
      <c r="E968" s="58">
        <f>IF(OR(Processes!$C$77=TRUE,Processes!J$77=TRUE),IF(AND(G968=1,H968=1,NOT(ISTEXT(J968))),4,IF(AND(G968=1,H968=1,ISTEXT(J968)),3,IF(AND(OR(G968=1,H968=1),ISTEXT(J968)),2,1))),"OoS")</f>
        <v>1</v>
      </c>
      <c r="F968" s="57"/>
      <c r="G968" s="59"/>
      <c r="H968" s="59"/>
      <c r="I968" s="59"/>
      <c r="J968" s="59"/>
      <c r="K968" s="59"/>
      <c r="L968" s="59"/>
      <c r="M968" s="59"/>
      <c r="N968" s="59"/>
      <c r="O968" s="59"/>
      <c r="P968" s="370"/>
      <c r="Q968" s="59"/>
      <c r="R968" s="376"/>
    </row>
    <row r="969" spans="1:18" x14ac:dyDescent="0.25">
      <c r="A969" s="352"/>
      <c r="B969" s="378"/>
      <c r="C969" s="54" t="str">
        <f>IF(ISTEXT('Organizational Unit Summary'!$B$47),'Organizational Unit Summary'!$B$47,"")</f>
        <v>P-8</v>
      </c>
      <c r="D969" s="51" t="str">
        <f>IF('Organizational Unit Summary'!$B$24="Benchmark or Sustainment",IF(E969="OoS","OoS",IF(E969=1,"DM",IF(E969=2,"PM",IF(E969=3,"LM",IF(E969=4,"FM"))))),IF(E969="OoS","OoS",IF(E969&lt;=2,"H",IF(E969=3,"M",IF(E969=4,"L")))))</f>
        <v>DM</v>
      </c>
      <c r="E969" s="58">
        <f>IF(OR(Processes!$C$77=TRUE,Processes!K$77=TRUE),IF(AND(G969=1,H969=1,NOT(ISTEXT(J969))),4,IF(AND(G969=1,H969=1,ISTEXT(J969)),3,IF(AND(OR(G969=1,H969=1),ISTEXT(J969)),2,1))),"OoS")</f>
        <v>1</v>
      </c>
      <c r="F969" s="57"/>
      <c r="G969" s="59"/>
      <c r="H969" s="59"/>
      <c r="I969" s="59"/>
      <c r="J969" s="59"/>
      <c r="K969" s="59"/>
      <c r="L969" s="59"/>
      <c r="M969" s="59"/>
      <c r="N969" s="59"/>
      <c r="O969" s="59"/>
      <c r="P969" s="370"/>
      <c r="Q969" s="59"/>
      <c r="R969" s="376"/>
    </row>
    <row r="970" spans="1:18" x14ac:dyDescent="0.25">
      <c r="A970" s="352"/>
      <c r="B970" s="378"/>
      <c r="C970" s="54" t="str">
        <f>IF(ISTEXT('Organizational Unit Summary'!$B$48),'Organizational Unit Summary'!$B$48,"")</f>
        <v>P-9</v>
      </c>
      <c r="D970" s="51" t="str">
        <f>IF('Organizational Unit Summary'!$B$24="Benchmark or Sustainment",IF(E970="OoS","OoS",IF(E970=1,"DM",IF(E970=2,"PM",IF(E970=3,"LM",IF(E970=4,"FM"))))),IF(E970="OoS","OoS",IF(E970&lt;=2,"H",IF(E970=3,"M",IF(E970=4,"L")))))</f>
        <v>DM</v>
      </c>
      <c r="E970" s="58">
        <f>IF(OR(Processes!$C$77=TRUE,Processes!L$77=TRUE),IF(AND(G970=1,H970=1,NOT(ISTEXT(J970))),4,IF(AND(G970=1,H970=1,ISTEXT(J970)),3,IF(AND(OR(G970=1,H970=1),ISTEXT(J970)),2,1))),"OoS")</f>
        <v>1</v>
      </c>
      <c r="F970" s="57"/>
      <c r="G970" s="59"/>
      <c r="H970" s="59"/>
      <c r="I970" s="59"/>
      <c r="J970" s="59"/>
      <c r="K970" s="59"/>
      <c r="L970" s="59"/>
      <c r="M970" s="59"/>
      <c r="N970" s="59"/>
      <c r="O970" s="59"/>
      <c r="P970" s="370"/>
      <c r="Q970" s="59"/>
      <c r="R970" s="376"/>
    </row>
    <row r="971" spans="1:18" x14ac:dyDescent="0.25">
      <c r="A971" s="352"/>
      <c r="B971" s="378"/>
      <c r="C971" s="54" t="str">
        <f>IF(ISTEXT('Organizational Unit Summary'!$B$49),'Organizational Unit Summary'!$B$49,"")</f>
        <v>P-10</v>
      </c>
      <c r="D971" s="51" t="str">
        <f>IF('Organizational Unit Summary'!$B$24="Benchmark or Sustainment",IF(E971="OoS","OoS",IF(E971=1,"DM",IF(E971=2,"PM",IF(E971=3,"LM",IF(E971=4,"FM"))))),IF(E971="OoS","OoS",IF(E971&lt;=2,"H",IF(E971=3,"M",IF(E971=4,"L")))))</f>
        <v>DM</v>
      </c>
      <c r="E971" s="58">
        <f>IF(OR(Processes!$C$77=TRUE,Processes!M$77=TRUE),IF(AND(G971=1,H971=1,NOT(ISTEXT(J971))),4,IF(AND(G971=1,H971=1,ISTEXT(J971)),3,IF(AND(OR(G971=1,H971=1),ISTEXT(J971)),2,1))),"OoS")</f>
        <v>1</v>
      </c>
      <c r="F971" s="57"/>
      <c r="G971" s="59"/>
      <c r="H971" s="59"/>
      <c r="I971" s="59"/>
      <c r="J971" s="59"/>
      <c r="K971" s="59"/>
      <c r="L971" s="59"/>
      <c r="M971" s="59"/>
      <c r="N971" s="59"/>
      <c r="O971" s="59"/>
      <c r="P971" s="370"/>
      <c r="Q971" s="59"/>
      <c r="R971" s="376"/>
    </row>
    <row r="972" spans="1:18" x14ac:dyDescent="0.25">
      <c r="A972" s="352"/>
      <c r="B972" s="378"/>
      <c r="C972" s="54" t="str">
        <f>IF(ISTEXT('Organizational Unit Summary'!$B$50),'Organizational Unit Summary'!$B$50,"")</f>
        <v>P-11</v>
      </c>
      <c r="D972" s="51" t="str">
        <f>IF('Organizational Unit Summary'!$B$24="Benchmark or Sustainment",IF(E972="OoS","OoS",IF(E972=1,"DM",IF(E972=2,"PM",IF(E972=3,"LM",IF(E972=4,"FM"))))),IF(E972="OoS","OoS",IF(E972&lt;=2,"H",IF(E972=3,"M",IF(E972=4,"L")))))</f>
        <v>DM</v>
      </c>
      <c r="E972" s="58">
        <f>IF(OR(Processes!$C$77=TRUE,Processes!N$77=TRUE),IF(AND(G972=1,H972=1,NOT(ISTEXT(J972))),4,IF(AND(G972=1,H972=1,ISTEXT(J972)),3,IF(AND(OR(G972=1,H972=1),ISTEXT(J972)),2,1))),"OoS")</f>
        <v>1</v>
      </c>
      <c r="F972" s="57"/>
      <c r="G972" s="59"/>
      <c r="H972" s="59"/>
      <c r="I972" s="59"/>
      <c r="J972" s="59"/>
      <c r="K972" s="59"/>
      <c r="L972" s="59"/>
      <c r="M972" s="59"/>
      <c r="N972" s="59"/>
      <c r="O972" s="59"/>
      <c r="P972" s="370"/>
      <c r="Q972" s="59"/>
      <c r="R972" s="376"/>
    </row>
    <row r="973" spans="1:18" x14ac:dyDescent="0.25">
      <c r="A973" s="352"/>
      <c r="B973" s="378"/>
      <c r="C973" s="54" t="str">
        <f>IF(ISTEXT('Organizational Unit Summary'!$B$51),'Organizational Unit Summary'!$B$51,"")</f>
        <v>P-12</v>
      </c>
      <c r="D973" s="51" t="str">
        <f>IF('Organizational Unit Summary'!$B$24="Benchmark or Sustainment",IF(E973="OoS","OoS",IF(E973=1,"DM",IF(E973=2,"PM",IF(E973=3,"LM",IF(E973=4,"FM"))))),IF(E973="OoS","OoS",IF(E973&lt;=2,"H",IF(E973=3,"M",IF(E973=4,"L")))))</f>
        <v>DM</v>
      </c>
      <c r="E973" s="58">
        <f>IF(OR(Processes!$C$77=TRUE,Processes!O$77=TRUE),IF(AND(G973=1,H973=1,NOT(ISTEXT(J973))),4,IF(AND(G973=1,H973=1,ISTEXT(J973)),3,IF(AND(OR(G973=1,H973=1),ISTEXT(J973)),2,1))),"OoS")</f>
        <v>1</v>
      </c>
      <c r="F973" s="57"/>
      <c r="G973" s="59"/>
      <c r="H973" s="59"/>
      <c r="I973" s="59"/>
      <c r="J973" s="59"/>
      <c r="K973" s="59"/>
      <c r="L973" s="59"/>
      <c r="M973" s="59"/>
      <c r="N973" s="59"/>
      <c r="O973" s="59"/>
      <c r="P973" s="370"/>
      <c r="Q973" s="59"/>
      <c r="R973" s="376"/>
    </row>
    <row r="974" spans="1:18" x14ac:dyDescent="0.25">
      <c r="A974" s="352"/>
      <c r="B974" s="378"/>
      <c r="C974" s="54" t="str">
        <f>IF(ISTEXT('Organizational Unit Summary'!$B$52),'Organizational Unit Summary'!$B$52,"")</f>
        <v>P-13</v>
      </c>
      <c r="D974" s="51" t="str">
        <f>IF('Organizational Unit Summary'!$B$24="Benchmark or Sustainment",IF(E974="OoS","OoS",IF(E974=1,"DM",IF(E974=2,"PM",IF(E974=3,"LM",IF(E974=4,"FM"))))),IF(E974="OoS","OoS",IF(E974&lt;=2,"H",IF(E974=3,"M",IF(E974=4,"L")))))</f>
        <v>DM</v>
      </c>
      <c r="E974" s="58">
        <f>IF(OR(Processes!$C$77=TRUE,Processes!P$77=TRUE),IF(AND(G974=1,H974=1,NOT(ISTEXT(J974))),4,IF(AND(G974=1,H974=1,ISTEXT(J974)),3,IF(AND(OR(G974=1,H974=1),ISTEXT(J974)),2,1))),"OoS")</f>
        <v>1</v>
      </c>
      <c r="F974" s="57"/>
      <c r="G974" s="59"/>
      <c r="H974" s="59"/>
      <c r="I974" s="59"/>
      <c r="J974" s="59"/>
      <c r="K974" s="59"/>
      <c r="L974" s="59"/>
      <c r="M974" s="59"/>
      <c r="N974" s="59"/>
      <c r="O974" s="59"/>
      <c r="P974" s="370"/>
      <c r="Q974" s="59"/>
      <c r="R974" s="376"/>
    </row>
    <row r="975" spans="1:18" x14ac:dyDescent="0.25">
      <c r="A975" s="352"/>
      <c r="B975" s="378"/>
      <c r="C975" s="54" t="str">
        <f>IF(ISTEXT('Organizational Unit Summary'!$B$53),'Organizational Unit Summary'!$B$53,"")</f>
        <v>P-14</v>
      </c>
      <c r="D975" s="51" t="str">
        <f>IF('Organizational Unit Summary'!$B$24="Benchmark or Sustainment",IF(E975="OoS","OoS",IF(E975=1,"DM",IF(E975=2,"PM",IF(E975=3,"LM",IF(E975=4,"FM"))))),IF(E975="OoS","OoS",IF(E975&lt;=2,"H",IF(E975=3,"M",IF(E975=4,"L")))))</f>
        <v>DM</v>
      </c>
      <c r="E975" s="58">
        <f>IF(OR(Processes!$C$77=TRUE,Processes!Q$77=TRUE),IF(AND(G975=1,H975=1,NOT(ISTEXT(J975))),4,IF(AND(G975=1,H975=1,ISTEXT(J975)),3,IF(AND(OR(G975=1,H975=1),ISTEXT(J975)),2,1))),"OoS")</f>
        <v>1</v>
      </c>
      <c r="F975" s="57"/>
      <c r="G975" s="59"/>
      <c r="H975" s="59"/>
      <c r="I975" s="59"/>
      <c r="J975" s="59"/>
      <c r="K975" s="59"/>
      <c r="L975" s="59"/>
      <c r="M975" s="59"/>
      <c r="N975" s="59"/>
      <c r="O975" s="59"/>
      <c r="P975" s="370"/>
      <c r="Q975" s="59"/>
      <c r="R975" s="376"/>
    </row>
    <row r="976" spans="1:18" x14ac:dyDescent="0.25">
      <c r="A976" s="352"/>
      <c r="B976" s="378"/>
      <c r="C976" s="54" t="str">
        <f>IF(ISTEXT('Organizational Unit Summary'!$B$54),'Organizational Unit Summary'!$B$54,"")</f>
        <v>P-15</v>
      </c>
      <c r="D976" s="51" t="str">
        <f>IF('Organizational Unit Summary'!$B$24="Benchmark or Sustainment",IF(E976="OoS","OoS",IF(E976=1,"DM",IF(E976=2,"PM",IF(E976=3,"LM",IF(E976=4,"FM"))))),IF(E976="OoS","OoS",IF(E976&lt;=2,"H",IF(E976=3,"M",IF(E976=4,"L")))))</f>
        <v>DM</v>
      </c>
      <c r="E976" s="58">
        <f>IF(OR(Processes!$C$77=TRUE,Processes!R$77=TRUE),IF(AND(G976=1,H976=1,NOT(ISTEXT(J976))),4,IF(AND(G976=1,H976=1,ISTEXT(J976)),3,IF(AND(OR(G976=1,H976=1),ISTEXT(J976)),2,1))),"OoS")</f>
        <v>1</v>
      </c>
      <c r="F976" s="57"/>
      <c r="G976" s="59"/>
      <c r="H976" s="59"/>
      <c r="I976" s="59"/>
      <c r="J976" s="59"/>
      <c r="K976" s="59"/>
      <c r="L976" s="59"/>
      <c r="M976" s="59"/>
      <c r="N976" s="59"/>
      <c r="O976" s="59"/>
      <c r="P976" s="370"/>
      <c r="Q976" s="59"/>
      <c r="R976" s="376"/>
    </row>
    <row r="977" spans="1:18" x14ac:dyDescent="0.25">
      <c r="A977" s="352"/>
      <c r="B977" s="378"/>
      <c r="C977" s="54" t="str">
        <f>IF(ISTEXT('Organizational Unit Summary'!$B$55),'Organizational Unit Summary'!$B$55,"")</f>
        <v>P-16</v>
      </c>
      <c r="D977" s="51" t="str">
        <f>IF('Organizational Unit Summary'!$B$24="Benchmark or Sustainment",IF(E977="OoS","OoS",IF(E977=1,"DM",IF(E977=2,"PM",IF(E977=3,"LM",IF(E977=4,"FM"))))),IF(E977="OoS","OoS",IF(E977&lt;=2,"H",IF(E977=3,"M",IF(E977=4,"L")))))</f>
        <v>DM</v>
      </c>
      <c r="E977" s="58">
        <f>IF(OR(Processes!$C$77=TRUE,Processes!S$77=TRUE),IF(AND(G977=1,H977=1,NOT(ISTEXT(J977))),4,IF(AND(G977=1,H977=1,ISTEXT(J977)),3,IF(AND(OR(G977=1,H977=1),ISTEXT(J977)),2,1))),"OoS")</f>
        <v>1</v>
      </c>
      <c r="F977" s="57"/>
      <c r="G977" s="59"/>
      <c r="H977" s="59"/>
      <c r="I977" s="59"/>
      <c r="J977" s="59"/>
      <c r="K977" s="59"/>
      <c r="L977" s="59"/>
      <c r="M977" s="59"/>
      <c r="N977" s="59"/>
      <c r="O977" s="59"/>
      <c r="P977" s="370"/>
      <c r="Q977" s="59"/>
      <c r="R977" s="376"/>
    </row>
    <row r="978" spans="1:18" x14ac:dyDescent="0.25">
      <c r="A978" s="352"/>
      <c r="B978" s="378"/>
      <c r="C978" s="54" t="str">
        <f>IF(ISTEXT('Organizational Unit Summary'!$B$56),'Organizational Unit Summary'!$B$56,"")</f>
        <v>P-17</v>
      </c>
      <c r="D978" s="51" t="str">
        <f>IF('Organizational Unit Summary'!$B$24="Benchmark or Sustainment",IF(E978="OoS","OoS",IF(E978=1,"DM",IF(E978=2,"PM",IF(E978=3,"LM",IF(E978=4,"FM"))))),IF(E978="OoS","OoS",IF(E978&lt;=2,"H",IF(E978=3,"M",IF(E978=4,"L")))))</f>
        <v>DM</v>
      </c>
      <c r="E978" s="58">
        <f>IF(OR(Processes!$C$77=TRUE,Processes!T$77=TRUE),IF(AND(G978=1,H978=1,NOT(ISTEXT(J978))),4,IF(AND(G978=1,H978=1,ISTEXT(J978)),3,IF(AND(OR(G978=1,H978=1),ISTEXT(J978)),2,1))),"OoS")</f>
        <v>1</v>
      </c>
      <c r="F978" s="57"/>
      <c r="G978" s="59"/>
      <c r="H978" s="59"/>
      <c r="I978" s="59"/>
      <c r="J978" s="59"/>
      <c r="K978" s="59"/>
      <c r="L978" s="59"/>
      <c r="M978" s="59"/>
      <c r="N978" s="59"/>
      <c r="O978" s="59"/>
      <c r="P978" s="370"/>
      <c r="Q978" s="59"/>
      <c r="R978" s="376"/>
    </row>
    <row r="979" spans="1:18" x14ac:dyDescent="0.25">
      <c r="A979" s="352"/>
      <c r="B979" s="378"/>
      <c r="C979" s="54" t="str">
        <f>IF(ISTEXT('Organizational Unit Summary'!$B$57),'Organizational Unit Summary'!$B$57,"")</f>
        <v>P-18</v>
      </c>
      <c r="D979" s="51" t="str">
        <f>IF('Organizational Unit Summary'!$B$24="Benchmark or Sustainment",IF(E979="OoS","OoS",IF(E979=1,"DM",IF(E979=2,"PM",IF(E979=3,"LM",IF(E979=4,"FM"))))),IF(E979="OoS","OoS",IF(E979&lt;=2,"H",IF(E979=3,"M",IF(E979=4,"L")))))</f>
        <v>DM</v>
      </c>
      <c r="E979" s="58">
        <f>IF(OR(Processes!$C$77=TRUE,Processes!U$77=TRUE),IF(AND(G979=1,H979=1,NOT(ISTEXT(J979))),4,IF(AND(G979=1,H979=1,ISTEXT(J979)),3,IF(AND(OR(G979=1,H979=1),ISTEXT(J979)),2,1))),"OoS")</f>
        <v>1</v>
      </c>
      <c r="F979" s="57"/>
      <c r="G979" s="59"/>
      <c r="H979" s="59"/>
      <c r="I979" s="59"/>
      <c r="J979" s="59"/>
      <c r="K979" s="59"/>
      <c r="L979" s="59"/>
      <c r="M979" s="59"/>
      <c r="N979" s="59"/>
      <c r="O979" s="59"/>
      <c r="P979" s="370"/>
      <c r="Q979" s="59"/>
      <c r="R979" s="376"/>
    </row>
    <row r="980" spans="1:18" x14ac:dyDescent="0.25">
      <c r="A980" s="352"/>
      <c r="B980" s="378"/>
      <c r="C980" s="54" t="str">
        <f>IF(ISTEXT('Organizational Unit Summary'!$B$58),'Organizational Unit Summary'!$B$58,"")</f>
        <v>P-19</v>
      </c>
      <c r="D980" s="51" t="str">
        <f>IF('Organizational Unit Summary'!$B$24="Benchmark or Sustainment",IF(E980="OoS","OoS",IF(E980=1,"DM",IF(E980=2,"PM",IF(E980=3,"LM",IF(E980=4,"FM"))))),IF(E980="OoS","OoS",IF(E980&lt;=2,"H",IF(E980=3,"M",IF(E980=4,"L")))))</f>
        <v>DM</v>
      </c>
      <c r="E980" s="58">
        <f>IF(OR(Processes!$C$77=TRUE,Processes!V$77=TRUE),IF(AND(G980=1,H980=1,NOT(ISTEXT(J980))),4,IF(AND(G980=1,H980=1,ISTEXT(J980)),3,IF(AND(OR(G980=1,H980=1),ISTEXT(J980)),2,1))),"OoS")</f>
        <v>1</v>
      </c>
      <c r="F980" s="57"/>
      <c r="G980" s="59"/>
      <c r="H980" s="59"/>
      <c r="I980" s="59"/>
      <c r="J980" s="59"/>
      <c r="K980" s="59"/>
      <c r="L980" s="59"/>
      <c r="M980" s="59"/>
      <c r="N980" s="59"/>
      <c r="O980" s="59"/>
      <c r="P980" s="370"/>
      <c r="Q980" s="59"/>
      <c r="R980" s="376"/>
    </row>
    <row r="981" spans="1:18" ht="13.5" thickBot="1" x14ac:dyDescent="0.3">
      <c r="A981" s="352"/>
      <c r="B981" s="378"/>
      <c r="C981" s="54" t="str">
        <f>IF(ISTEXT('Organizational Unit Summary'!$B$59),'Organizational Unit Summary'!$B$59,"")</f>
        <v>P-20</v>
      </c>
      <c r="D981" s="51" t="str">
        <f>IF('Organizational Unit Summary'!$B$24="Benchmark or Sustainment",IF(E981="OoS","OoS",IF(E981=1,"DM",IF(E981=2,"PM",IF(E981=3,"LM",IF(E981=4,"FM"))))),IF(E981="OoS","OoS",IF(E981&lt;=2,"H",IF(E981=3,"M",IF(E981=4,"L")))))</f>
        <v>DM</v>
      </c>
      <c r="E981" s="58">
        <f>IF(OR(Processes!$C$77=TRUE,Processes!W$77=TRUE),IF(AND(G981=1,H981=1,NOT(ISTEXT(J981))),4,IF(AND(G981=1,H981=1,ISTEXT(J981)),3,IF(AND(OR(G981=1,H981=1),ISTEXT(J981)),2,1))),"OoS")</f>
        <v>1</v>
      </c>
      <c r="F981" s="57"/>
      <c r="G981" s="59"/>
      <c r="H981" s="59"/>
      <c r="I981" s="59"/>
      <c r="J981" s="59"/>
      <c r="K981" s="59"/>
      <c r="L981" s="59"/>
      <c r="M981" s="59"/>
      <c r="N981" s="59"/>
      <c r="O981" s="59"/>
      <c r="P981" s="371"/>
      <c r="Q981" s="59"/>
      <c r="R981" s="376"/>
    </row>
    <row r="982" spans="1:18" x14ac:dyDescent="0.25">
      <c r="A982" s="352"/>
      <c r="B982" s="378" t="str">
        <f>IF(ISTEXT(Processes!$B$27),Processes!$B$27,"")</f>
        <v>Process 25</v>
      </c>
      <c r="C982" s="54" t="str">
        <f>IF(ISTEXT('Organizational Unit Summary'!$B$40),'Organizational Unit Summary'!$B$40,"")</f>
        <v>P-1</v>
      </c>
      <c r="D982" s="51" t="str">
        <f>IF('Organizational Unit Summary'!$B$24="Benchmark or Sustainment",IF(E982="OoS","OoS",IF(E982=1,"DM",IF(E982=2,"PM",IF(E982=3,"LM",IF(E982=4,"FM"))))),IF(E982="OoS","OoS",IF(E982&lt;=2,"H",IF(E982=3,"M",IF(E982=4,"L")))))</f>
        <v>DM</v>
      </c>
      <c r="E982" s="58">
        <f>IF(OR(Processes!$C$78=TRUE,Processes!D$78=TRUE),IF(AND(G982=1,H982=1,NOT(ISTEXT(J982))),4,IF(AND(G982=1,H982=1,ISTEXT(J982)),3,IF(AND(OR(G982=1,H982=1),ISTEXT(J982)),2,1))),"OoS")</f>
        <v>1</v>
      </c>
      <c r="F982" s="57"/>
      <c r="G982" s="59"/>
      <c r="H982" s="59"/>
      <c r="I982" s="59"/>
      <c r="J982" s="59"/>
      <c r="K982" s="59"/>
      <c r="L982" s="59"/>
      <c r="M982" s="59"/>
      <c r="N982" s="59"/>
      <c r="O982" s="59"/>
      <c r="P982" s="369"/>
      <c r="Q982" s="59"/>
      <c r="R982" s="376"/>
    </row>
    <row r="983" spans="1:18" x14ac:dyDescent="0.25">
      <c r="A983" s="352"/>
      <c r="B983" s="378"/>
      <c r="C983" s="54" t="str">
        <f>IF(ISTEXT('Organizational Unit Summary'!$B$41),'Organizational Unit Summary'!$B$41,"")</f>
        <v>P-2</v>
      </c>
      <c r="D983" s="51" t="str">
        <f>IF('Organizational Unit Summary'!$B$24="Benchmark or Sustainment",IF(E983="OoS","OoS",IF(E983=1,"DM",IF(E983=2,"PM",IF(E983=3,"LM",IF(E983=4,"FM"))))),IF(E983="OoS","OoS",IF(E983&lt;=2,"H",IF(E983=3,"M",IF(E983=4,"L")))))</f>
        <v>DM</v>
      </c>
      <c r="E983" s="58">
        <f>IF(OR(Processes!$C$78=TRUE,Processes!E$78=TRUE),IF(AND(G983=1,H983=1,NOT(ISTEXT(J983))),4,IF(AND(G983=1,H983=1,ISTEXT(J983)),3,IF(AND(OR(G983=1,H983=1),ISTEXT(J983)),2,1))),"OoS")</f>
        <v>1</v>
      </c>
      <c r="F983" s="57"/>
      <c r="G983" s="59"/>
      <c r="H983" s="59"/>
      <c r="I983" s="59"/>
      <c r="J983" s="59"/>
      <c r="K983" s="59"/>
      <c r="L983" s="59"/>
      <c r="M983" s="59"/>
      <c r="N983" s="59"/>
      <c r="O983" s="59"/>
      <c r="P983" s="370"/>
      <c r="Q983" s="59"/>
      <c r="R983" s="376"/>
    </row>
    <row r="984" spans="1:18" x14ac:dyDescent="0.25">
      <c r="A984" s="352"/>
      <c r="B984" s="378"/>
      <c r="C984" s="54" t="str">
        <f>IF(ISTEXT('Organizational Unit Summary'!$B$42),'Organizational Unit Summary'!$B$42,"")</f>
        <v>P-3</v>
      </c>
      <c r="D984" s="51" t="str">
        <f>IF('Organizational Unit Summary'!$B$24="Benchmark or Sustainment",IF(E984="OoS","OoS",IF(E984=1,"DM",IF(E984=2,"PM",IF(E984=3,"LM",IF(E984=4,"FM"))))),IF(E984="OoS","OoS",IF(E984&lt;=2,"H",IF(E984=3,"M",IF(E984=4,"L")))))</f>
        <v>DM</v>
      </c>
      <c r="E984" s="58">
        <f>IF(OR(Processes!$C$78=TRUE,Processes!F$78=TRUE),IF(AND(G984=1,H984=1,NOT(ISTEXT(J984))),4,IF(AND(G984=1,H984=1,ISTEXT(J984)),3,IF(AND(OR(G984=1,H984=1),ISTEXT(J984)),2,1))),"OoS")</f>
        <v>1</v>
      </c>
      <c r="F984" s="57"/>
      <c r="G984" s="59"/>
      <c r="H984" s="59"/>
      <c r="I984" s="59"/>
      <c r="J984" s="59"/>
      <c r="K984" s="59"/>
      <c r="L984" s="59"/>
      <c r="M984" s="59"/>
      <c r="N984" s="59"/>
      <c r="O984" s="59"/>
      <c r="P984" s="370"/>
      <c r="Q984" s="59"/>
      <c r="R984" s="376"/>
    </row>
    <row r="985" spans="1:18" x14ac:dyDescent="0.25">
      <c r="A985" s="352"/>
      <c r="B985" s="378"/>
      <c r="C985" s="54" t="str">
        <f>IF(ISTEXT('Organizational Unit Summary'!$B$43),'Organizational Unit Summary'!$B$43,"")</f>
        <v>P-4</v>
      </c>
      <c r="D985" s="51" t="str">
        <f>IF('Organizational Unit Summary'!$B$24="Benchmark or Sustainment",IF(E985="OoS","OoS",IF(E985=1,"DM",IF(E985=2,"PM",IF(E985=3,"LM",IF(E985=4,"FM"))))),IF(E985="OoS","OoS",IF(E985&lt;=2,"H",IF(E985=3,"M",IF(E985=4,"L")))))</f>
        <v>DM</v>
      </c>
      <c r="E985" s="58">
        <f>IF(OR(Processes!$C$78=TRUE,Processes!G$78=TRUE),IF(AND(G985=1,H985=1,NOT(ISTEXT(J985))),4,IF(AND(G985=1,H985=1,ISTEXT(J985)),3,IF(AND(OR(G985=1,H985=1),ISTEXT(J985)),2,1))),"OoS")</f>
        <v>1</v>
      </c>
      <c r="F985" s="57"/>
      <c r="G985" s="59"/>
      <c r="H985" s="59"/>
      <c r="I985" s="59"/>
      <c r="J985" s="59"/>
      <c r="K985" s="59"/>
      <c r="L985" s="59"/>
      <c r="M985" s="59"/>
      <c r="N985" s="59"/>
      <c r="O985" s="59"/>
      <c r="P985" s="370"/>
      <c r="Q985" s="59"/>
      <c r="R985" s="376"/>
    </row>
    <row r="986" spans="1:18" x14ac:dyDescent="0.25">
      <c r="A986" s="352"/>
      <c r="B986" s="378"/>
      <c r="C986" s="54" t="str">
        <f>IF(ISTEXT('Organizational Unit Summary'!$B$44),'Organizational Unit Summary'!$B$44,"")</f>
        <v>P-5</v>
      </c>
      <c r="D986" s="51" t="str">
        <f>IF('Organizational Unit Summary'!$B$24="Benchmark or Sustainment",IF(E986="OoS","OoS",IF(E986=1,"DM",IF(E986=2,"PM",IF(E986=3,"LM",IF(E986=4,"FM"))))),IF(E986="OoS","OoS",IF(E986&lt;=2,"H",IF(E986=3,"M",IF(E986=4,"L")))))</f>
        <v>DM</v>
      </c>
      <c r="E986" s="58">
        <f>IF(OR(Processes!$C$78=TRUE,Processes!H$78=TRUE),IF(AND(G986=1,H986=1,NOT(ISTEXT(J986))),4,IF(AND(G986=1,H986=1,ISTEXT(J986)),3,IF(AND(OR(G986=1,H986=1),ISTEXT(J986)),2,1))),"OoS")</f>
        <v>1</v>
      </c>
      <c r="F986" s="57"/>
      <c r="G986" s="59"/>
      <c r="H986" s="59"/>
      <c r="I986" s="59"/>
      <c r="J986" s="59"/>
      <c r="K986" s="59"/>
      <c r="L986" s="59"/>
      <c r="M986" s="59"/>
      <c r="N986" s="59"/>
      <c r="O986" s="59"/>
      <c r="P986" s="370"/>
      <c r="Q986" s="59"/>
      <c r="R986" s="376"/>
    </row>
    <row r="987" spans="1:18" x14ac:dyDescent="0.25">
      <c r="A987" s="352"/>
      <c r="B987" s="378"/>
      <c r="C987" s="54" t="str">
        <f>IF(ISTEXT('Organizational Unit Summary'!$B$45),'Organizational Unit Summary'!$B$45,"")</f>
        <v>P-6</v>
      </c>
      <c r="D987" s="51" t="str">
        <f>IF('Organizational Unit Summary'!$B$24="Benchmark or Sustainment",IF(E987="OoS","OoS",IF(E987=1,"DM",IF(E987=2,"PM",IF(E987=3,"LM",IF(E987=4,"FM"))))),IF(E987="OoS","OoS",IF(E987&lt;=2,"H",IF(E987=3,"M",IF(E987=4,"L")))))</f>
        <v>DM</v>
      </c>
      <c r="E987" s="58">
        <f>IF(OR(Processes!$C$78=TRUE,Processes!I$78=TRUE),IF(AND(G987=1,H987=1,NOT(ISTEXT(J987))),4,IF(AND(G987=1,H987=1,ISTEXT(J987)),3,IF(AND(OR(G987=1,H987=1),ISTEXT(J987)),2,1))),"OoS")</f>
        <v>1</v>
      </c>
      <c r="F987" s="57"/>
      <c r="G987" s="59"/>
      <c r="H987" s="59"/>
      <c r="I987" s="59"/>
      <c r="J987" s="59"/>
      <c r="K987" s="59"/>
      <c r="L987" s="59"/>
      <c r="M987" s="59"/>
      <c r="N987" s="59"/>
      <c r="O987" s="59"/>
      <c r="P987" s="370"/>
      <c r="Q987" s="59"/>
      <c r="R987" s="376"/>
    </row>
    <row r="988" spans="1:18" x14ac:dyDescent="0.25">
      <c r="A988" s="352"/>
      <c r="B988" s="378"/>
      <c r="C988" s="54" t="str">
        <f>IF(ISTEXT('Organizational Unit Summary'!$B$46),'Organizational Unit Summary'!$B$46,"")</f>
        <v>P-7</v>
      </c>
      <c r="D988" s="51" t="str">
        <f>IF('Organizational Unit Summary'!$B$24="Benchmark or Sustainment",IF(E988="OoS","OoS",IF(E988=1,"DM",IF(E988=2,"PM",IF(E988=3,"LM",IF(E988=4,"FM"))))),IF(E988="OoS","OoS",IF(E988&lt;=2,"H",IF(E988=3,"M",IF(E988=4,"L")))))</f>
        <v>DM</v>
      </c>
      <c r="E988" s="58">
        <f>IF(OR(Processes!$C$78=TRUE,Processes!J$78=TRUE),IF(AND(G988=1,H988=1,NOT(ISTEXT(J988))),4,IF(AND(G988=1,H988=1,ISTEXT(J988)),3,IF(AND(OR(G988=1,H988=1),ISTEXT(J988)),2,1))),"OoS")</f>
        <v>1</v>
      </c>
      <c r="F988" s="57"/>
      <c r="G988" s="59"/>
      <c r="H988" s="59"/>
      <c r="I988" s="59"/>
      <c r="J988" s="59"/>
      <c r="K988" s="59"/>
      <c r="L988" s="59"/>
      <c r="M988" s="59"/>
      <c r="N988" s="59"/>
      <c r="O988" s="59"/>
      <c r="P988" s="370"/>
      <c r="Q988" s="59"/>
      <c r="R988" s="376"/>
    </row>
    <row r="989" spans="1:18" x14ac:dyDescent="0.25">
      <c r="A989" s="352"/>
      <c r="B989" s="378"/>
      <c r="C989" s="54" t="str">
        <f>IF(ISTEXT('Organizational Unit Summary'!$B$47),'Organizational Unit Summary'!$B$47,"")</f>
        <v>P-8</v>
      </c>
      <c r="D989" s="51" t="str">
        <f>IF('Organizational Unit Summary'!$B$24="Benchmark or Sustainment",IF(E989="OoS","OoS",IF(E989=1,"DM",IF(E989=2,"PM",IF(E989=3,"LM",IF(E989=4,"FM"))))),IF(E989="OoS","OoS",IF(E989&lt;=2,"H",IF(E989=3,"M",IF(E989=4,"L")))))</f>
        <v>DM</v>
      </c>
      <c r="E989" s="58">
        <f>IF(OR(Processes!$C$78=TRUE,Processes!K$78=TRUE),IF(AND(G989=1,H989=1,NOT(ISTEXT(J989))),4,IF(AND(G989=1,H989=1,ISTEXT(J989)),3,IF(AND(OR(G989=1,H989=1),ISTEXT(J989)),2,1))),"OoS")</f>
        <v>1</v>
      </c>
      <c r="F989" s="57"/>
      <c r="G989" s="59"/>
      <c r="H989" s="59"/>
      <c r="I989" s="59"/>
      <c r="J989" s="59"/>
      <c r="K989" s="59"/>
      <c r="L989" s="59"/>
      <c r="M989" s="59"/>
      <c r="N989" s="59"/>
      <c r="O989" s="59"/>
      <c r="P989" s="370"/>
      <c r="Q989" s="59"/>
      <c r="R989" s="376"/>
    </row>
    <row r="990" spans="1:18" x14ac:dyDescent="0.25">
      <c r="A990" s="352"/>
      <c r="B990" s="378"/>
      <c r="C990" s="54" t="str">
        <f>IF(ISTEXT('Organizational Unit Summary'!$B$48),'Organizational Unit Summary'!$B$48,"")</f>
        <v>P-9</v>
      </c>
      <c r="D990" s="51" t="str">
        <f>IF('Organizational Unit Summary'!$B$24="Benchmark or Sustainment",IF(E990="OoS","OoS",IF(E990=1,"DM",IF(E990=2,"PM",IF(E990=3,"LM",IF(E990=4,"FM"))))),IF(E990="OoS","OoS",IF(E990&lt;=2,"H",IF(E990=3,"M",IF(E990=4,"L")))))</f>
        <v>DM</v>
      </c>
      <c r="E990" s="58">
        <f>IF(OR(Processes!$C$78=TRUE,Processes!L$78=TRUE),IF(AND(G990=1,H990=1,NOT(ISTEXT(J990))),4,IF(AND(G990=1,H990=1,ISTEXT(J990)),3,IF(AND(OR(G990=1,H990=1),ISTEXT(J990)),2,1))),"OoS")</f>
        <v>1</v>
      </c>
      <c r="F990" s="57"/>
      <c r="G990" s="59"/>
      <c r="H990" s="59"/>
      <c r="I990" s="59"/>
      <c r="J990" s="59"/>
      <c r="K990" s="59"/>
      <c r="L990" s="59"/>
      <c r="M990" s="59"/>
      <c r="N990" s="59"/>
      <c r="O990" s="59"/>
      <c r="P990" s="370"/>
      <c r="Q990" s="59"/>
      <c r="R990" s="376"/>
    </row>
    <row r="991" spans="1:18" x14ac:dyDescent="0.25">
      <c r="A991" s="352"/>
      <c r="B991" s="378"/>
      <c r="C991" s="54" t="str">
        <f>IF(ISTEXT('Organizational Unit Summary'!$B$49),'Organizational Unit Summary'!$B$49,"")</f>
        <v>P-10</v>
      </c>
      <c r="D991" s="51" t="str">
        <f>IF('Organizational Unit Summary'!$B$24="Benchmark or Sustainment",IF(E991="OoS","OoS",IF(E991=1,"DM",IF(E991=2,"PM",IF(E991=3,"LM",IF(E991=4,"FM"))))),IF(E991="OoS","OoS",IF(E991&lt;=2,"H",IF(E991=3,"M",IF(E991=4,"L")))))</f>
        <v>DM</v>
      </c>
      <c r="E991" s="58">
        <f>IF(OR(Processes!$C$78=TRUE,Processes!M$78=TRUE),IF(AND(G991=1,H991=1,NOT(ISTEXT(J991))),4,IF(AND(G991=1,H991=1,ISTEXT(J991)),3,IF(AND(OR(G991=1,H991=1),ISTEXT(J991)),2,1))),"OoS")</f>
        <v>1</v>
      </c>
      <c r="F991" s="57"/>
      <c r="G991" s="59"/>
      <c r="H991" s="59"/>
      <c r="I991" s="59"/>
      <c r="J991" s="59"/>
      <c r="K991" s="59"/>
      <c r="L991" s="59"/>
      <c r="M991" s="59"/>
      <c r="N991" s="59"/>
      <c r="O991" s="59"/>
      <c r="P991" s="370"/>
      <c r="Q991" s="59"/>
      <c r="R991" s="376"/>
    </row>
    <row r="992" spans="1:18" x14ac:dyDescent="0.25">
      <c r="A992" s="352"/>
      <c r="B992" s="378"/>
      <c r="C992" s="54" t="str">
        <f>IF(ISTEXT('Organizational Unit Summary'!$B$50),'Organizational Unit Summary'!$B$50,"")</f>
        <v>P-11</v>
      </c>
      <c r="D992" s="51" t="str">
        <f>IF('Organizational Unit Summary'!$B$24="Benchmark or Sustainment",IF(E992="OoS","OoS",IF(E992=1,"DM",IF(E992=2,"PM",IF(E992=3,"LM",IF(E992=4,"FM"))))),IF(E992="OoS","OoS",IF(E992&lt;=2,"H",IF(E992=3,"M",IF(E992=4,"L")))))</f>
        <v>DM</v>
      </c>
      <c r="E992" s="58">
        <f>IF(OR(Processes!$C$78=TRUE,Processes!N$78=TRUE),IF(AND(G992=1,H992=1,NOT(ISTEXT(J992))),4,IF(AND(G992=1,H992=1,ISTEXT(J992)),3,IF(AND(OR(G992=1,H992=1),ISTEXT(J992)),2,1))),"OoS")</f>
        <v>1</v>
      </c>
      <c r="F992" s="57"/>
      <c r="G992" s="59"/>
      <c r="H992" s="59"/>
      <c r="I992" s="59"/>
      <c r="J992" s="59"/>
      <c r="K992" s="59"/>
      <c r="L992" s="59"/>
      <c r="M992" s="59"/>
      <c r="N992" s="59"/>
      <c r="O992" s="59"/>
      <c r="P992" s="370"/>
      <c r="Q992" s="59"/>
      <c r="R992" s="376"/>
    </row>
    <row r="993" spans="1:18" x14ac:dyDescent="0.25">
      <c r="A993" s="352"/>
      <c r="B993" s="378"/>
      <c r="C993" s="54" t="str">
        <f>IF(ISTEXT('Organizational Unit Summary'!$B$51),'Organizational Unit Summary'!$B$51,"")</f>
        <v>P-12</v>
      </c>
      <c r="D993" s="51" t="str">
        <f>IF('Organizational Unit Summary'!$B$24="Benchmark or Sustainment",IF(E993="OoS","OoS",IF(E993=1,"DM",IF(E993=2,"PM",IF(E993=3,"LM",IF(E993=4,"FM"))))),IF(E993="OoS","OoS",IF(E993&lt;=2,"H",IF(E993=3,"M",IF(E993=4,"L")))))</f>
        <v>DM</v>
      </c>
      <c r="E993" s="58">
        <f>IF(OR(Processes!$C$78=TRUE,Processes!O$78=TRUE),IF(AND(G993=1,H993=1,NOT(ISTEXT(J993))),4,IF(AND(G993=1,H993=1,ISTEXT(J993)),3,IF(AND(OR(G993=1,H993=1),ISTEXT(J993)),2,1))),"OoS")</f>
        <v>1</v>
      </c>
      <c r="F993" s="57"/>
      <c r="G993" s="59"/>
      <c r="H993" s="59"/>
      <c r="I993" s="59"/>
      <c r="J993" s="59"/>
      <c r="K993" s="59"/>
      <c r="L993" s="59"/>
      <c r="M993" s="59"/>
      <c r="N993" s="59"/>
      <c r="O993" s="59"/>
      <c r="P993" s="370"/>
      <c r="Q993" s="59"/>
      <c r="R993" s="376"/>
    </row>
    <row r="994" spans="1:18" x14ac:dyDescent="0.25">
      <c r="A994" s="352"/>
      <c r="B994" s="378"/>
      <c r="C994" s="54" t="str">
        <f>IF(ISTEXT('Organizational Unit Summary'!$B$52),'Organizational Unit Summary'!$B$52,"")</f>
        <v>P-13</v>
      </c>
      <c r="D994" s="51" t="str">
        <f>IF('Organizational Unit Summary'!$B$24="Benchmark or Sustainment",IF(E994="OoS","OoS",IF(E994=1,"DM",IF(E994=2,"PM",IF(E994=3,"LM",IF(E994=4,"FM"))))),IF(E994="OoS","OoS",IF(E994&lt;=2,"H",IF(E994=3,"M",IF(E994=4,"L")))))</f>
        <v>DM</v>
      </c>
      <c r="E994" s="58">
        <f>IF(OR(Processes!$C$78=TRUE,Processes!P$78=TRUE),IF(AND(G994=1,H994=1,NOT(ISTEXT(J994))),4,IF(AND(G994=1,H994=1,ISTEXT(J994)),3,IF(AND(OR(G994=1,H994=1),ISTEXT(J994)),2,1))),"OoS")</f>
        <v>1</v>
      </c>
      <c r="F994" s="57"/>
      <c r="G994" s="59"/>
      <c r="H994" s="59"/>
      <c r="I994" s="59"/>
      <c r="J994" s="59"/>
      <c r="K994" s="59"/>
      <c r="L994" s="59"/>
      <c r="M994" s="59"/>
      <c r="N994" s="59"/>
      <c r="O994" s="59"/>
      <c r="P994" s="370"/>
      <c r="Q994" s="59"/>
      <c r="R994" s="376"/>
    </row>
    <row r="995" spans="1:18" x14ac:dyDescent="0.25">
      <c r="A995" s="352"/>
      <c r="B995" s="378"/>
      <c r="C995" s="54" t="str">
        <f>IF(ISTEXT('Organizational Unit Summary'!$B$53),'Organizational Unit Summary'!$B$53,"")</f>
        <v>P-14</v>
      </c>
      <c r="D995" s="51" t="str">
        <f>IF('Organizational Unit Summary'!$B$24="Benchmark or Sustainment",IF(E995="OoS","OoS",IF(E995=1,"DM",IF(E995=2,"PM",IF(E995=3,"LM",IF(E995=4,"FM"))))),IF(E995="OoS","OoS",IF(E995&lt;=2,"H",IF(E995=3,"M",IF(E995=4,"L")))))</f>
        <v>DM</v>
      </c>
      <c r="E995" s="58">
        <f>IF(OR(Processes!$C$78=TRUE,Processes!Q$78=TRUE),IF(AND(G995=1,H995=1,NOT(ISTEXT(J995))),4,IF(AND(G995=1,H995=1,ISTEXT(J995)),3,IF(AND(OR(G995=1,H995=1),ISTEXT(J995)),2,1))),"OoS")</f>
        <v>1</v>
      </c>
      <c r="F995" s="57"/>
      <c r="G995" s="59"/>
      <c r="H995" s="59"/>
      <c r="I995" s="59"/>
      <c r="J995" s="59"/>
      <c r="K995" s="59"/>
      <c r="L995" s="59"/>
      <c r="M995" s="59"/>
      <c r="N995" s="59"/>
      <c r="O995" s="59"/>
      <c r="P995" s="370"/>
      <c r="Q995" s="59"/>
      <c r="R995" s="376"/>
    </row>
    <row r="996" spans="1:18" x14ac:dyDescent="0.25">
      <c r="A996" s="352"/>
      <c r="B996" s="378"/>
      <c r="C996" s="54" t="str">
        <f>IF(ISTEXT('Organizational Unit Summary'!$B$54),'Organizational Unit Summary'!$B$54,"")</f>
        <v>P-15</v>
      </c>
      <c r="D996" s="51" t="str">
        <f>IF('Organizational Unit Summary'!$B$24="Benchmark or Sustainment",IF(E996="OoS","OoS",IF(E996=1,"DM",IF(E996=2,"PM",IF(E996=3,"LM",IF(E996=4,"FM"))))),IF(E996="OoS","OoS",IF(E996&lt;=2,"H",IF(E996=3,"M",IF(E996=4,"L")))))</f>
        <v>DM</v>
      </c>
      <c r="E996" s="58">
        <f>IF(OR(Processes!$C$78=TRUE,Processes!R$78=TRUE),IF(AND(G996=1,H996=1,NOT(ISTEXT(J996))),4,IF(AND(G996=1,H996=1,ISTEXT(J996)),3,IF(AND(OR(G996=1,H996=1),ISTEXT(J996)),2,1))),"OoS")</f>
        <v>1</v>
      </c>
      <c r="F996" s="57"/>
      <c r="G996" s="59"/>
      <c r="H996" s="59"/>
      <c r="I996" s="59"/>
      <c r="J996" s="59"/>
      <c r="K996" s="59"/>
      <c r="L996" s="59"/>
      <c r="M996" s="59"/>
      <c r="N996" s="59"/>
      <c r="O996" s="59"/>
      <c r="P996" s="370"/>
      <c r="Q996" s="59"/>
      <c r="R996" s="376"/>
    </row>
    <row r="997" spans="1:18" x14ac:dyDescent="0.25">
      <c r="A997" s="352"/>
      <c r="B997" s="378"/>
      <c r="C997" s="54" t="str">
        <f>IF(ISTEXT('Organizational Unit Summary'!$B$55),'Organizational Unit Summary'!$B$55,"")</f>
        <v>P-16</v>
      </c>
      <c r="D997" s="51" t="str">
        <f>IF('Organizational Unit Summary'!$B$24="Benchmark or Sustainment",IF(E997="OoS","OoS",IF(E997=1,"DM",IF(E997=2,"PM",IF(E997=3,"LM",IF(E997=4,"FM"))))),IF(E997="OoS","OoS",IF(E997&lt;=2,"H",IF(E997=3,"M",IF(E997=4,"L")))))</f>
        <v>DM</v>
      </c>
      <c r="E997" s="58">
        <f>IF(OR(Processes!$C$78=TRUE,Processes!S$78=TRUE),IF(AND(G997=1,H997=1,NOT(ISTEXT(J997))),4,IF(AND(G997=1,H997=1,ISTEXT(J997)),3,IF(AND(OR(G997=1,H997=1),ISTEXT(J997)),2,1))),"OoS")</f>
        <v>1</v>
      </c>
      <c r="F997" s="57"/>
      <c r="G997" s="59"/>
      <c r="H997" s="59"/>
      <c r="I997" s="59"/>
      <c r="J997" s="59"/>
      <c r="K997" s="59"/>
      <c r="L997" s="59"/>
      <c r="M997" s="59"/>
      <c r="N997" s="59"/>
      <c r="O997" s="59"/>
      <c r="P997" s="370"/>
      <c r="Q997" s="59"/>
      <c r="R997" s="376"/>
    </row>
    <row r="998" spans="1:18" x14ac:dyDescent="0.25">
      <c r="A998" s="352"/>
      <c r="B998" s="378"/>
      <c r="C998" s="54" t="str">
        <f>IF(ISTEXT('Organizational Unit Summary'!$B$56),'Organizational Unit Summary'!$B$56,"")</f>
        <v>P-17</v>
      </c>
      <c r="D998" s="51" t="str">
        <f>IF('Organizational Unit Summary'!$B$24="Benchmark or Sustainment",IF(E998="OoS","OoS",IF(E998=1,"DM",IF(E998=2,"PM",IF(E998=3,"LM",IF(E998=4,"FM"))))),IF(E998="OoS","OoS",IF(E998&lt;=2,"H",IF(E998=3,"M",IF(E998=4,"L")))))</f>
        <v>DM</v>
      </c>
      <c r="E998" s="58">
        <f>IF(OR(Processes!$C$78=TRUE,Processes!T$78=TRUE),IF(AND(G998=1,H998=1,NOT(ISTEXT(J998))),4,IF(AND(G998=1,H998=1,ISTEXT(J998)),3,IF(AND(OR(G998=1,H998=1),ISTEXT(J998)),2,1))),"OoS")</f>
        <v>1</v>
      </c>
      <c r="F998" s="57"/>
      <c r="G998" s="59"/>
      <c r="H998" s="59"/>
      <c r="I998" s="59"/>
      <c r="J998" s="59"/>
      <c r="K998" s="59"/>
      <c r="L998" s="59"/>
      <c r="M998" s="59"/>
      <c r="N998" s="59"/>
      <c r="O998" s="59"/>
      <c r="P998" s="370"/>
      <c r="Q998" s="59"/>
      <c r="R998" s="376"/>
    </row>
    <row r="999" spans="1:18" x14ac:dyDescent="0.25">
      <c r="A999" s="352"/>
      <c r="B999" s="378"/>
      <c r="C999" s="54" t="str">
        <f>IF(ISTEXT('Organizational Unit Summary'!$B$57),'Organizational Unit Summary'!$B$57,"")</f>
        <v>P-18</v>
      </c>
      <c r="D999" s="51" t="str">
        <f>IF('Organizational Unit Summary'!$B$24="Benchmark or Sustainment",IF(E999="OoS","OoS",IF(E999=1,"DM",IF(E999=2,"PM",IF(E999=3,"LM",IF(E999=4,"FM"))))),IF(E999="OoS","OoS",IF(E999&lt;=2,"H",IF(E999=3,"M",IF(E999=4,"L")))))</f>
        <v>DM</v>
      </c>
      <c r="E999" s="58">
        <f>IF(OR(Processes!$C$78=TRUE,Processes!U$78=TRUE),IF(AND(G999=1,H999=1,NOT(ISTEXT(J999))),4,IF(AND(G999=1,H999=1,ISTEXT(J999)),3,IF(AND(OR(G999=1,H999=1),ISTEXT(J999)),2,1))),"OoS")</f>
        <v>1</v>
      </c>
      <c r="F999" s="57"/>
      <c r="G999" s="59"/>
      <c r="H999" s="59"/>
      <c r="I999" s="59"/>
      <c r="J999" s="59"/>
      <c r="K999" s="59"/>
      <c r="L999" s="59"/>
      <c r="M999" s="59"/>
      <c r="N999" s="59"/>
      <c r="O999" s="59"/>
      <c r="P999" s="370"/>
      <c r="Q999" s="59"/>
      <c r="R999" s="376"/>
    </row>
    <row r="1000" spans="1:18" x14ac:dyDescent="0.25">
      <c r="A1000" s="352"/>
      <c r="B1000" s="378"/>
      <c r="C1000" s="54" t="str">
        <f>IF(ISTEXT('Organizational Unit Summary'!$B$58),'Organizational Unit Summary'!$B$58,"")</f>
        <v>P-19</v>
      </c>
      <c r="D1000" s="51" t="str">
        <f>IF('Organizational Unit Summary'!$B$24="Benchmark or Sustainment",IF(E1000="OoS","OoS",IF(E1000=1,"DM",IF(E1000=2,"PM",IF(E1000=3,"LM",IF(E1000=4,"FM"))))),IF(E1000="OoS","OoS",IF(E1000&lt;=2,"H",IF(E1000=3,"M",IF(E1000=4,"L")))))</f>
        <v>DM</v>
      </c>
      <c r="E1000" s="58">
        <f>IF(OR(Processes!$C$78=TRUE,Processes!V$78=TRUE),IF(AND(G1000=1,H1000=1,NOT(ISTEXT(J1000))),4,IF(AND(G1000=1,H1000=1,ISTEXT(J1000)),3,IF(AND(OR(G1000=1,H1000=1),ISTEXT(J1000)),2,1))),"OoS")</f>
        <v>1</v>
      </c>
      <c r="F1000" s="57"/>
      <c r="G1000" s="59"/>
      <c r="H1000" s="59"/>
      <c r="I1000" s="59"/>
      <c r="J1000" s="59"/>
      <c r="K1000" s="59"/>
      <c r="L1000" s="59"/>
      <c r="M1000" s="59"/>
      <c r="N1000" s="59"/>
      <c r="O1000" s="59"/>
      <c r="P1000" s="370"/>
      <c r="Q1000" s="59"/>
      <c r="R1000" s="376"/>
    </row>
    <row r="1001" spans="1:18" ht="13.5" thickBot="1" x14ac:dyDescent="0.3">
      <c r="A1001" s="353"/>
      <c r="B1001" s="378"/>
      <c r="C1001" s="54" t="str">
        <f>IF(ISTEXT('Organizational Unit Summary'!$B$59),'Organizational Unit Summary'!$B$59,"")</f>
        <v>P-20</v>
      </c>
      <c r="D1001" s="51" t="str">
        <f>IF('Organizational Unit Summary'!$B$24="Benchmark or Sustainment",IF(E1001="OoS","OoS",IF(E1001=1,"DM",IF(E1001=2,"PM",IF(E1001=3,"LM",IF(E1001=4,"FM"))))),IF(E1001="OoS","OoS",IF(E1001&lt;=2,"H",IF(E1001=3,"M",IF(E1001=4,"L")))))</f>
        <v>DM</v>
      </c>
      <c r="E1001" s="58">
        <f>IF(OR(Processes!$C$78=TRUE,Processes!W$78=TRUE),IF(AND(G1001=1,H1001=1,NOT(ISTEXT(J1001))),4,IF(AND(G1001=1,H1001=1,ISTEXT(J1001)),3,IF(AND(OR(G1001=1,H1001=1),ISTEXT(J1001)),2,1))),"OoS")</f>
        <v>1</v>
      </c>
      <c r="F1001" s="57"/>
      <c r="G1001" s="59"/>
      <c r="H1001" s="59"/>
      <c r="I1001" s="59"/>
      <c r="J1001" s="59"/>
      <c r="K1001" s="59"/>
      <c r="L1001" s="59"/>
      <c r="M1001" s="59"/>
      <c r="N1001" s="59"/>
      <c r="O1001" s="59"/>
      <c r="P1001" s="371"/>
      <c r="Q1001" s="59"/>
      <c r="R1001" s="376"/>
    </row>
    <row r="1002" spans="1:18" ht="12.75" customHeight="1" x14ac:dyDescent="0.25">
      <c r="A1002" s="351" t="s">
        <v>301</v>
      </c>
      <c r="B1002" s="378" t="str">
        <f>IF(ISTEXT(Processes!$B$3),Processes!$B$3,"")</f>
        <v>Process 1</v>
      </c>
      <c r="C1002" s="54" t="str">
        <f>IF(ISTEXT('Organizational Unit Summary'!$B$40),'Organizational Unit Summary'!$B$40,"")</f>
        <v>P-1</v>
      </c>
      <c r="D1002" s="51" t="str">
        <f>IF('Organizational Unit Summary'!$B$24="Benchmark or Sustainment",IF(E1002="OoS","OoS",IF(E1002=1,"DM",IF(E1002=2,"PM",IF(E1002=3,"LM",IF(E1002=4,"FM"))))),IF(E1002="OoS","OoS",IF(E1002&lt;=2,"H",IF(E1002=3,"M",IF(E1002=4,"L")))))</f>
        <v>DM</v>
      </c>
      <c r="E1002" s="58">
        <f>IF(OR(Processes!$C$54=TRUE,Processes!D$54=TRUE),IF(AND(G1002=1,H1002=1,NOT(ISTEXT(J1002))),4,IF(AND(G1002=1,H1002=1,ISTEXT(J1002)),3,IF(AND(OR(G1002=1,H1002=1),ISTEXT(J1002)),2,1))),"OoS")</f>
        <v>1</v>
      </c>
      <c r="F1002" s="57"/>
      <c r="G1002" s="59"/>
      <c r="H1002" s="59"/>
      <c r="I1002" s="59"/>
      <c r="J1002" s="59"/>
      <c r="K1002" s="59"/>
      <c r="L1002" s="59"/>
      <c r="M1002" s="59"/>
      <c r="N1002" s="59"/>
      <c r="O1002" s="59"/>
      <c r="P1002" s="369"/>
      <c r="Q1002" s="59"/>
      <c r="R1002" s="376"/>
    </row>
    <row r="1003" spans="1:18" x14ac:dyDescent="0.25">
      <c r="A1003" s="352"/>
      <c r="B1003" s="378"/>
      <c r="C1003" s="54" t="str">
        <f>IF(ISTEXT('Organizational Unit Summary'!$B$41),'Organizational Unit Summary'!$B$41,"")</f>
        <v>P-2</v>
      </c>
      <c r="D1003" s="51" t="str">
        <f>IF('Organizational Unit Summary'!$B$24="Benchmark or Sustainment",IF(E1003="OoS","OoS",IF(E1003=1,"DM",IF(E1003=2,"PM",IF(E1003=3,"LM",IF(E1003=4,"FM"))))),IF(E1003="OoS","OoS",IF(E1003&lt;=2,"H",IF(E1003=3,"M",IF(E1003=4,"L")))))</f>
        <v>DM</v>
      </c>
      <c r="E1003" s="58">
        <f>IF(OR(Processes!$C$54=TRUE,Processes!E$54=TRUE),IF(AND(G1003=1,H1003=1,NOT(ISTEXT(J1003))),4,IF(AND(G1003=1,H1003=1,ISTEXT(J1003)),3,IF(AND(OR(G1003=1,H1003=1),ISTEXT(J1003)),2,1))),"OoS")</f>
        <v>1</v>
      </c>
      <c r="F1003" s="57"/>
      <c r="G1003" s="59"/>
      <c r="H1003" s="59"/>
      <c r="I1003" s="59"/>
      <c r="J1003" s="59"/>
      <c r="K1003" s="59"/>
      <c r="L1003" s="59"/>
      <c r="M1003" s="59"/>
      <c r="N1003" s="59"/>
      <c r="O1003" s="59"/>
      <c r="P1003" s="370"/>
      <c r="Q1003" s="59"/>
      <c r="R1003" s="376"/>
    </row>
    <row r="1004" spans="1:18" x14ac:dyDescent="0.25">
      <c r="A1004" s="352"/>
      <c r="B1004" s="378"/>
      <c r="C1004" s="54" t="str">
        <f>IF(ISTEXT('Organizational Unit Summary'!$B$42),'Organizational Unit Summary'!$B$42,"")</f>
        <v>P-3</v>
      </c>
      <c r="D1004" s="51" t="str">
        <f>IF('Organizational Unit Summary'!$B$24="Benchmark or Sustainment",IF(E1004="OoS","OoS",IF(E1004=1,"DM",IF(E1004=2,"PM",IF(E1004=3,"LM",IF(E1004=4,"FM"))))),IF(E1004="OoS","OoS",IF(E1004&lt;=2,"H",IF(E1004=3,"M",IF(E1004=4,"L")))))</f>
        <v>DM</v>
      </c>
      <c r="E1004" s="58">
        <f>IF(OR(Processes!$C$54=TRUE,Processes!F$54=TRUE),IF(AND(G1004=1,H1004=1,NOT(ISTEXT(J1004))),4,IF(AND(G1004=1,H1004=1,ISTEXT(J1004)),3,IF(AND(OR(G1004=1,H1004=1),ISTEXT(J1004)),2,1))),"OoS")</f>
        <v>1</v>
      </c>
      <c r="F1004" s="57"/>
      <c r="G1004" s="59"/>
      <c r="H1004" s="59"/>
      <c r="I1004" s="59"/>
      <c r="J1004" s="59"/>
      <c r="K1004" s="59"/>
      <c r="L1004" s="59"/>
      <c r="M1004" s="59"/>
      <c r="N1004" s="59"/>
      <c r="O1004" s="59"/>
      <c r="P1004" s="370"/>
      <c r="Q1004" s="59"/>
      <c r="R1004" s="376"/>
    </row>
    <row r="1005" spans="1:18" x14ac:dyDescent="0.25">
      <c r="A1005" s="352"/>
      <c r="B1005" s="378"/>
      <c r="C1005" s="54" t="str">
        <f>IF(ISTEXT('Organizational Unit Summary'!$B$43),'Organizational Unit Summary'!$B$43,"")</f>
        <v>P-4</v>
      </c>
      <c r="D1005" s="51" t="str">
        <f>IF('Organizational Unit Summary'!$B$24="Benchmark or Sustainment",IF(E1005="OoS","OoS",IF(E1005=1,"DM",IF(E1005=2,"PM",IF(E1005=3,"LM",IF(E1005=4,"FM"))))),IF(E1005="OoS","OoS",IF(E1005&lt;=2,"H",IF(E1005=3,"M",IF(E1005=4,"L")))))</f>
        <v>DM</v>
      </c>
      <c r="E1005" s="58">
        <f>IF(OR(Processes!$C$54=TRUE,Processes!G$54=TRUE),IF(AND(G1005=1,H1005=1,NOT(ISTEXT(J1005))),4,IF(AND(G1005=1,H1005=1,ISTEXT(J1005)),3,IF(AND(OR(G1005=1,H1005=1),ISTEXT(J1005)),2,1))),"OoS")</f>
        <v>1</v>
      </c>
      <c r="F1005" s="57"/>
      <c r="G1005" s="59"/>
      <c r="H1005" s="59"/>
      <c r="I1005" s="59"/>
      <c r="J1005" s="59"/>
      <c r="K1005" s="59"/>
      <c r="L1005" s="59"/>
      <c r="M1005" s="59"/>
      <c r="N1005" s="59"/>
      <c r="O1005" s="59"/>
      <c r="P1005" s="370"/>
      <c r="Q1005" s="59"/>
      <c r="R1005" s="376"/>
    </row>
    <row r="1006" spans="1:18" x14ac:dyDescent="0.25">
      <c r="A1006" s="352"/>
      <c r="B1006" s="378"/>
      <c r="C1006" s="54" t="str">
        <f>IF(ISTEXT('Organizational Unit Summary'!$B$44),'Organizational Unit Summary'!$B$44,"")</f>
        <v>P-5</v>
      </c>
      <c r="D1006" s="51" t="str">
        <f>IF('Organizational Unit Summary'!$B$24="Benchmark or Sustainment",IF(E1006="OoS","OoS",IF(E1006=1,"DM",IF(E1006=2,"PM",IF(E1006=3,"LM",IF(E1006=4,"FM"))))),IF(E1006="OoS","OoS",IF(E1006&lt;=2,"H",IF(E1006=3,"M",IF(E1006=4,"L")))))</f>
        <v>DM</v>
      </c>
      <c r="E1006" s="58">
        <f>IF(OR(Processes!$C$54=TRUE,Processes!H$54=TRUE),IF(AND(G1006=1,H1006=1,NOT(ISTEXT(J1006))),4,IF(AND(G1006=1,H1006=1,ISTEXT(J1006)),3,IF(AND(OR(G1006=1,H1006=1),ISTEXT(J1006)),2,1))),"OoS")</f>
        <v>1</v>
      </c>
      <c r="F1006" s="57"/>
      <c r="G1006" s="59"/>
      <c r="H1006" s="59"/>
      <c r="I1006" s="59"/>
      <c r="J1006" s="59"/>
      <c r="K1006" s="59"/>
      <c r="L1006" s="59"/>
      <c r="M1006" s="59"/>
      <c r="N1006" s="59"/>
      <c r="O1006" s="59"/>
      <c r="P1006" s="370"/>
      <c r="Q1006" s="59"/>
      <c r="R1006" s="376"/>
    </row>
    <row r="1007" spans="1:18" x14ac:dyDescent="0.25">
      <c r="A1007" s="352"/>
      <c r="B1007" s="378"/>
      <c r="C1007" s="54" t="str">
        <f>IF(ISTEXT('Organizational Unit Summary'!$B$45),'Organizational Unit Summary'!$B$45,"")</f>
        <v>P-6</v>
      </c>
      <c r="D1007" s="51" t="str">
        <f>IF('Organizational Unit Summary'!$B$24="Benchmark or Sustainment",IF(E1007="OoS","OoS",IF(E1007=1,"DM",IF(E1007=2,"PM",IF(E1007=3,"LM",IF(E1007=4,"FM"))))),IF(E1007="OoS","OoS",IF(E1007&lt;=2,"H",IF(E1007=3,"M",IF(E1007=4,"L")))))</f>
        <v>DM</v>
      </c>
      <c r="E1007" s="58">
        <f>IF(OR(Processes!$C$54=TRUE,Processes!I$54=TRUE),IF(AND(G1007=1,H1007=1,NOT(ISTEXT(J1007))),4,IF(AND(G1007=1,H1007=1,ISTEXT(J1007)),3,IF(AND(OR(G1007=1,H1007=1),ISTEXT(J1007)),2,1))),"OoS")</f>
        <v>1</v>
      </c>
      <c r="F1007" s="57"/>
      <c r="G1007" s="59"/>
      <c r="H1007" s="59"/>
      <c r="I1007" s="59"/>
      <c r="J1007" s="59"/>
      <c r="K1007" s="59"/>
      <c r="L1007" s="59"/>
      <c r="M1007" s="59"/>
      <c r="N1007" s="59"/>
      <c r="O1007" s="59"/>
      <c r="P1007" s="370"/>
      <c r="Q1007" s="59"/>
      <c r="R1007" s="376"/>
    </row>
    <row r="1008" spans="1:18" x14ac:dyDescent="0.25">
      <c r="A1008" s="352"/>
      <c r="B1008" s="378"/>
      <c r="C1008" s="54" t="str">
        <f>IF(ISTEXT('Organizational Unit Summary'!$B$46),'Organizational Unit Summary'!$B$46,"")</f>
        <v>P-7</v>
      </c>
      <c r="D1008" s="51" t="str">
        <f>IF('Organizational Unit Summary'!$B$24="Benchmark or Sustainment",IF(E1008="OoS","OoS",IF(E1008=1,"DM",IF(E1008=2,"PM",IF(E1008=3,"LM",IF(E1008=4,"FM"))))),IF(E1008="OoS","OoS",IF(E1008&lt;=2,"H",IF(E1008=3,"M",IF(E1008=4,"L")))))</f>
        <v>DM</v>
      </c>
      <c r="E1008" s="58">
        <f>IF(OR(Processes!$C$54=TRUE,Processes!J$54=TRUE),IF(AND(G1008=1,H1008=1,NOT(ISTEXT(J1008))),4,IF(AND(G1008=1,H1008=1,ISTEXT(J1008)),3,IF(AND(OR(G1008=1,H1008=1),ISTEXT(J1008)),2,1))),"OoS")</f>
        <v>1</v>
      </c>
      <c r="F1008" s="57"/>
      <c r="G1008" s="59"/>
      <c r="H1008" s="59"/>
      <c r="I1008" s="59"/>
      <c r="J1008" s="59"/>
      <c r="K1008" s="59"/>
      <c r="L1008" s="59"/>
      <c r="M1008" s="59"/>
      <c r="N1008" s="59"/>
      <c r="O1008" s="59"/>
      <c r="P1008" s="370"/>
      <c r="Q1008" s="59"/>
      <c r="R1008" s="376"/>
    </row>
    <row r="1009" spans="1:18" x14ac:dyDescent="0.25">
      <c r="A1009" s="352"/>
      <c r="B1009" s="378"/>
      <c r="C1009" s="54" t="str">
        <f>IF(ISTEXT('Organizational Unit Summary'!$B$47),'Organizational Unit Summary'!$B$47,"")</f>
        <v>P-8</v>
      </c>
      <c r="D1009" s="51" t="str">
        <f>IF('Organizational Unit Summary'!$B$24="Benchmark or Sustainment",IF(E1009="OoS","OoS",IF(E1009=1,"DM",IF(E1009=2,"PM",IF(E1009=3,"LM",IF(E1009=4,"FM"))))),IF(E1009="OoS","OoS",IF(E1009&lt;=2,"H",IF(E1009=3,"M",IF(E1009=4,"L")))))</f>
        <v>DM</v>
      </c>
      <c r="E1009" s="58">
        <f>IF(OR(Processes!$C$54=TRUE,Processes!K$54=TRUE),IF(AND(G1009=1,H1009=1,NOT(ISTEXT(J1009))),4,IF(AND(G1009=1,H1009=1,ISTEXT(J1009)),3,IF(AND(OR(G1009=1,H1009=1),ISTEXT(J1009)),2,1))),"OoS")</f>
        <v>1</v>
      </c>
      <c r="F1009" s="57"/>
      <c r="G1009" s="59"/>
      <c r="H1009" s="59"/>
      <c r="I1009" s="59"/>
      <c r="J1009" s="59"/>
      <c r="K1009" s="59"/>
      <c r="L1009" s="59"/>
      <c r="M1009" s="59"/>
      <c r="N1009" s="59"/>
      <c r="O1009" s="59"/>
      <c r="P1009" s="370"/>
      <c r="Q1009" s="59"/>
      <c r="R1009" s="376"/>
    </row>
    <row r="1010" spans="1:18" x14ac:dyDescent="0.25">
      <c r="A1010" s="352"/>
      <c r="B1010" s="378"/>
      <c r="C1010" s="54" t="str">
        <f>IF(ISTEXT('Organizational Unit Summary'!$B$48),'Organizational Unit Summary'!$B$48,"")</f>
        <v>P-9</v>
      </c>
      <c r="D1010" s="51" t="str">
        <f>IF('Organizational Unit Summary'!$B$24="Benchmark or Sustainment",IF(E1010="OoS","OoS",IF(E1010=1,"DM",IF(E1010=2,"PM",IF(E1010=3,"LM",IF(E1010=4,"FM"))))),IF(E1010="OoS","OoS",IF(E1010&lt;=2,"H",IF(E1010=3,"M",IF(E1010=4,"L")))))</f>
        <v>DM</v>
      </c>
      <c r="E1010" s="58">
        <f>IF(OR(Processes!$C$54=TRUE,Processes!L$54=TRUE),IF(AND(G1010=1,H1010=1,NOT(ISTEXT(J1010))),4,IF(AND(G1010=1,H1010=1,ISTEXT(J1010)),3,IF(AND(OR(G1010=1,H1010=1),ISTEXT(J1010)),2,1))),"OoS")</f>
        <v>1</v>
      </c>
      <c r="F1010" s="57"/>
      <c r="G1010" s="59"/>
      <c r="H1010" s="59"/>
      <c r="I1010" s="59"/>
      <c r="J1010" s="59"/>
      <c r="K1010" s="59"/>
      <c r="L1010" s="59"/>
      <c r="M1010" s="59"/>
      <c r="N1010" s="59"/>
      <c r="O1010" s="59"/>
      <c r="P1010" s="370"/>
      <c r="Q1010" s="59"/>
      <c r="R1010" s="376"/>
    </row>
    <row r="1011" spans="1:18" x14ac:dyDescent="0.25">
      <c r="A1011" s="352"/>
      <c r="B1011" s="378"/>
      <c r="C1011" s="54" t="str">
        <f>IF(ISTEXT('Organizational Unit Summary'!$B$49),'Organizational Unit Summary'!$B$49,"")</f>
        <v>P-10</v>
      </c>
      <c r="D1011" s="51" t="str">
        <f>IF('Organizational Unit Summary'!$B$24="Benchmark or Sustainment",IF(E1011="OoS","OoS",IF(E1011=1,"DM",IF(E1011=2,"PM",IF(E1011=3,"LM",IF(E1011=4,"FM"))))),IF(E1011="OoS","OoS",IF(E1011&lt;=2,"H",IF(E1011=3,"M",IF(E1011=4,"L")))))</f>
        <v>DM</v>
      </c>
      <c r="E1011" s="58">
        <f>IF(OR(Processes!$C$54=TRUE,Processes!M$54=TRUE),IF(AND(G1011=1,H1011=1,NOT(ISTEXT(J1011))),4,IF(AND(G1011=1,H1011=1,ISTEXT(J1011)),3,IF(AND(OR(G1011=1,H1011=1),ISTEXT(J1011)),2,1))),"OoS")</f>
        <v>1</v>
      </c>
      <c r="F1011" s="57"/>
      <c r="G1011" s="59"/>
      <c r="H1011" s="59"/>
      <c r="I1011" s="59"/>
      <c r="J1011" s="59"/>
      <c r="K1011" s="59"/>
      <c r="L1011" s="59"/>
      <c r="M1011" s="59"/>
      <c r="N1011" s="59"/>
      <c r="O1011" s="59"/>
      <c r="P1011" s="370"/>
      <c r="Q1011" s="59"/>
      <c r="R1011" s="376"/>
    </row>
    <row r="1012" spans="1:18" x14ac:dyDescent="0.25">
      <c r="A1012" s="352"/>
      <c r="B1012" s="378"/>
      <c r="C1012" s="54" t="str">
        <f>IF(ISTEXT('Organizational Unit Summary'!$B$50),'Organizational Unit Summary'!$B$50,"")</f>
        <v>P-11</v>
      </c>
      <c r="D1012" s="51" t="str">
        <f>IF('Organizational Unit Summary'!$B$24="Benchmark or Sustainment",IF(E1012="OoS","OoS",IF(E1012=1,"DM",IF(E1012=2,"PM",IF(E1012=3,"LM",IF(E1012=4,"FM"))))),IF(E1012="OoS","OoS",IF(E1012&lt;=2,"H",IF(E1012=3,"M",IF(E1012=4,"L")))))</f>
        <v>DM</v>
      </c>
      <c r="E1012" s="58">
        <f>IF(OR(Processes!$C$54=TRUE,Processes!N$54=TRUE),IF(AND(G1012=1,H1012=1,NOT(ISTEXT(J1012))),4,IF(AND(G1012=1,H1012=1,ISTEXT(J1012)),3,IF(AND(OR(G1012=1,H1012=1),ISTEXT(J1012)),2,1))),"OoS")</f>
        <v>1</v>
      </c>
      <c r="F1012" s="57"/>
      <c r="G1012" s="59"/>
      <c r="H1012" s="59"/>
      <c r="I1012" s="59"/>
      <c r="J1012" s="59"/>
      <c r="K1012" s="59"/>
      <c r="L1012" s="59"/>
      <c r="M1012" s="59"/>
      <c r="N1012" s="59"/>
      <c r="O1012" s="59"/>
      <c r="P1012" s="370"/>
      <c r="Q1012" s="59"/>
      <c r="R1012" s="376"/>
    </row>
    <row r="1013" spans="1:18" x14ac:dyDescent="0.25">
      <c r="A1013" s="352"/>
      <c r="B1013" s="378"/>
      <c r="C1013" s="54" t="str">
        <f>IF(ISTEXT('Organizational Unit Summary'!$B$51),'Organizational Unit Summary'!$B$51,"")</f>
        <v>P-12</v>
      </c>
      <c r="D1013" s="51" t="str">
        <f>IF('Organizational Unit Summary'!$B$24="Benchmark or Sustainment",IF(E1013="OoS","OoS",IF(E1013=1,"DM",IF(E1013=2,"PM",IF(E1013=3,"LM",IF(E1013=4,"FM"))))),IF(E1013="OoS","OoS",IF(E1013&lt;=2,"H",IF(E1013=3,"M",IF(E1013=4,"L")))))</f>
        <v>DM</v>
      </c>
      <c r="E1013" s="58">
        <f>IF(OR(Processes!$C$54=TRUE,Processes!O$54=TRUE),IF(AND(G1013=1,H1013=1,NOT(ISTEXT(J1013))),4,IF(AND(G1013=1,H1013=1,ISTEXT(J1013)),3,IF(AND(OR(G1013=1,H1013=1),ISTEXT(J1013)),2,1))),"OoS")</f>
        <v>1</v>
      </c>
      <c r="F1013" s="57"/>
      <c r="G1013" s="59"/>
      <c r="H1013" s="59"/>
      <c r="I1013" s="59"/>
      <c r="J1013" s="59"/>
      <c r="K1013" s="59"/>
      <c r="L1013" s="59"/>
      <c r="M1013" s="59"/>
      <c r="N1013" s="59"/>
      <c r="O1013" s="59"/>
      <c r="P1013" s="370"/>
      <c r="Q1013" s="59"/>
      <c r="R1013" s="376"/>
    </row>
    <row r="1014" spans="1:18" x14ac:dyDescent="0.25">
      <c r="A1014" s="352"/>
      <c r="B1014" s="378"/>
      <c r="C1014" s="54" t="str">
        <f>IF(ISTEXT('Organizational Unit Summary'!$B$52),'Organizational Unit Summary'!$B$52,"")</f>
        <v>P-13</v>
      </c>
      <c r="D1014" s="51" t="str">
        <f>IF('Organizational Unit Summary'!$B$24="Benchmark or Sustainment",IF(E1014="OoS","OoS",IF(E1014=1,"DM",IF(E1014=2,"PM",IF(E1014=3,"LM",IF(E1014=4,"FM"))))),IF(E1014="OoS","OoS",IF(E1014&lt;=2,"H",IF(E1014=3,"M",IF(E1014=4,"L")))))</f>
        <v>DM</v>
      </c>
      <c r="E1014" s="58">
        <f>IF(OR(Processes!$C$54=TRUE,Processes!P$54=TRUE),IF(AND(G1014=1,H1014=1,NOT(ISTEXT(J1014))),4,IF(AND(G1014=1,H1014=1,ISTEXT(J1014)),3,IF(AND(OR(G1014=1,H1014=1),ISTEXT(J1014)),2,1))),"OoS")</f>
        <v>1</v>
      </c>
      <c r="F1014" s="57"/>
      <c r="G1014" s="59"/>
      <c r="H1014" s="59"/>
      <c r="I1014" s="59"/>
      <c r="J1014" s="59"/>
      <c r="K1014" s="59"/>
      <c r="L1014" s="59"/>
      <c r="M1014" s="59"/>
      <c r="N1014" s="59"/>
      <c r="O1014" s="59"/>
      <c r="P1014" s="370"/>
      <c r="Q1014" s="59"/>
      <c r="R1014" s="376"/>
    </row>
    <row r="1015" spans="1:18" x14ac:dyDescent="0.25">
      <c r="A1015" s="352"/>
      <c r="B1015" s="378"/>
      <c r="C1015" s="54" t="str">
        <f>IF(ISTEXT('Organizational Unit Summary'!$B$53),'Organizational Unit Summary'!$B$53,"")</f>
        <v>P-14</v>
      </c>
      <c r="D1015" s="51" t="str">
        <f>IF('Organizational Unit Summary'!$B$24="Benchmark or Sustainment",IF(E1015="OoS","OoS",IF(E1015=1,"DM",IF(E1015=2,"PM",IF(E1015=3,"LM",IF(E1015=4,"FM"))))),IF(E1015="OoS","OoS",IF(E1015&lt;=2,"H",IF(E1015=3,"M",IF(E1015=4,"L")))))</f>
        <v>DM</v>
      </c>
      <c r="E1015" s="58">
        <f>IF(OR(Processes!$C$54=TRUE,Processes!Q$54=TRUE),IF(AND(G1015=1,H1015=1,NOT(ISTEXT(J1015))),4,IF(AND(G1015=1,H1015=1,ISTEXT(J1015)),3,IF(AND(OR(G1015=1,H1015=1),ISTEXT(J1015)),2,1))),"OoS")</f>
        <v>1</v>
      </c>
      <c r="F1015" s="57"/>
      <c r="G1015" s="59"/>
      <c r="H1015" s="59"/>
      <c r="I1015" s="59"/>
      <c r="J1015" s="59"/>
      <c r="K1015" s="59"/>
      <c r="L1015" s="59"/>
      <c r="M1015" s="59"/>
      <c r="N1015" s="59"/>
      <c r="O1015" s="59"/>
      <c r="P1015" s="370"/>
      <c r="Q1015" s="59"/>
      <c r="R1015" s="376"/>
    </row>
    <row r="1016" spans="1:18" x14ac:dyDescent="0.25">
      <c r="A1016" s="352"/>
      <c r="B1016" s="378"/>
      <c r="C1016" s="54" t="str">
        <f>IF(ISTEXT('Organizational Unit Summary'!$B$54),'Organizational Unit Summary'!$B$54,"")</f>
        <v>P-15</v>
      </c>
      <c r="D1016" s="51" t="str">
        <f>IF('Organizational Unit Summary'!$B$24="Benchmark or Sustainment",IF(E1016="OoS","OoS",IF(E1016=1,"DM",IF(E1016=2,"PM",IF(E1016=3,"LM",IF(E1016=4,"FM"))))),IF(E1016="OoS","OoS",IF(E1016&lt;=2,"H",IF(E1016=3,"M",IF(E1016=4,"L")))))</f>
        <v>DM</v>
      </c>
      <c r="E1016" s="58">
        <f>IF(OR(Processes!$C$54=TRUE,Processes!R$54=TRUE),IF(AND(G1016=1,H1016=1,NOT(ISTEXT(J1016))),4,IF(AND(G1016=1,H1016=1,ISTEXT(J1016)),3,IF(AND(OR(G1016=1,H1016=1),ISTEXT(J1016)),2,1))),"OoS")</f>
        <v>1</v>
      </c>
      <c r="F1016" s="57"/>
      <c r="G1016" s="59"/>
      <c r="H1016" s="59"/>
      <c r="I1016" s="59"/>
      <c r="J1016" s="59"/>
      <c r="K1016" s="59"/>
      <c r="L1016" s="59"/>
      <c r="M1016" s="59"/>
      <c r="N1016" s="59"/>
      <c r="O1016" s="59"/>
      <c r="P1016" s="370"/>
      <c r="Q1016" s="59"/>
      <c r="R1016" s="376"/>
    </row>
    <row r="1017" spans="1:18" x14ac:dyDescent="0.25">
      <c r="A1017" s="352"/>
      <c r="B1017" s="378"/>
      <c r="C1017" s="54" t="str">
        <f>IF(ISTEXT('Organizational Unit Summary'!$B$55),'Organizational Unit Summary'!$B$55,"")</f>
        <v>P-16</v>
      </c>
      <c r="D1017" s="51" t="str">
        <f>IF('Organizational Unit Summary'!$B$24="Benchmark or Sustainment",IF(E1017="OoS","OoS",IF(E1017=1,"DM",IF(E1017=2,"PM",IF(E1017=3,"LM",IF(E1017=4,"FM"))))),IF(E1017="OoS","OoS",IF(E1017&lt;=2,"H",IF(E1017=3,"M",IF(E1017=4,"L")))))</f>
        <v>DM</v>
      </c>
      <c r="E1017" s="58">
        <f>IF(OR(Processes!$C$54=TRUE,Processes!S$54=TRUE),IF(AND(G1017=1,H1017=1,NOT(ISTEXT(J1017))),4,IF(AND(G1017=1,H1017=1,ISTEXT(J1017)),3,IF(AND(OR(G1017=1,H1017=1),ISTEXT(J1017)),2,1))),"OoS")</f>
        <v>1</v>
      </c>
      <c r="F1017" s="57"/>
      <c r="G1017" s="59"/>
      <c r="H1017" s="59"/>
      <c r="I1017" s="59"/>
      <c r="J1017" s="59"/>
      <c r="K1017" s="59"/>
      <c r="L1017" s="59"/>
      <c r="M1017" s="59"/>
      <c r="N1017" s="59"/>
      <c r="O1017" s="59"/>
      <c r="P1017" s="370"/>
      <c r="Q1017" s="59"/>
      <c r="R1017" s="376"/>
    </row>
    <row r="1018" spans="1:18" x14ac:dyDescent="0.25">
      <c r="A1018" s="352"/>
      <c r="B1018" s="378"/>
      <c r="C1018" s="54" t="str">
        <f>IF(ISTEXT('Organizational Unit Summary'!$B$56),'Organizational Unit Summary'!$B$56,"")</f>
        <v>P-17</v>
      </c>
      <c r="D1018" s="51" t="str">
        <f>IF('Organizational Unit Summary'!$B$24="Benchmark or Sustainment",IF(E1018="OoS","OoS",IF(E1018=1,"DM",IF(E1018=2,"PM",IF(E1018=3,"LM",IF(E1018=4,"FM"))))),IF(E1018="OoS","OoS",IF(E1018&lt;=2,"H",IF(E1018=3,"M",IF(E1018=4,"L")))))</f>
        <v>DM</v>
      </c>
      <c r="E1018" s="58">
        <f>IF(OR(Processes!$C$54=TRUE,Processes!T$54=TRUE),IF(AND(G1018=1,H1018=1,NOT(ISTEXT(J1018))),4,IF(AND(G1018=1,H1018=1,ISTEXT(J1018)),3,IF(AND(OR(G1018=1,H1018=1),ISTEXT(J1018)),2,1))),"OoS")</f>
        <v>1</v>
      </c>
      <c r="F1018" s="57"/>
      <c r="G1018" s="59"/>
      <c r="H1018" s="59"/>
      <c r="I1018" s="59"/>
      <c r="J1018" s="59"/>
      <c r="K1018" s="59"/>
      <c r="L1018" s="59"/>
      <c r="M1018" s="59"/>
      <c r="N1018" s="59"/>
      <c r="O1018" s="59"/>
      <c r="P1018" s="370"/>
      <c r="Q1018" s="59"/>
      <c r="R1018" s="376"/>
    </row>
    <row r="1019" spans="1:18" x14ac:dyDescent="0.25">
      <c r="A1019" s="352"/>
      <c r="B1019" s="378"/>
      <c r="C1019" s="54" t="str">
        <f>IF(ISTEXT('Organizational Unit Summary'!$B$57),'Organizational Unit Summary'!$B$57,"")</f>
        <v>P-18</v>
      </c>
      <c r="D1019" s="51" t="str">
        <f>IF('Organizational Unit Summary'!$B$24="Benchmark or Sustainment",IF(E1019="OoS","OoS",IF(E1019=1,"DM",IF(E1019=2,"PM",IF(E1019=3,"LM",IF(E1019=4,"FM"))))),IF(E1019="OoS","OoS",IF(E1019&lt;=2,"H",IF(E1019=3,"M",IF(E1019=4,"L")))))</f>
        <v>DM</v>
      </c>
      <c r="E1019" s="58">
        <f>IF(OR(Processes!$C$54=TRUE,Processes!U$54=TRUE),IF(AND(G1019=1,H1019=1,NOT(ISTEXT(J1019))),4,IF(AND(G1019=1,H1019=1,ISTEXT(J1019)),3,IF(AND(OR(G1019=1,H1019=1),ISTEXT(J1019)),2,1))),"OoS")</f>
        <v>1</v>
      </c>
      <c r="F1019" s="57"/>
      <c r="G1019" s="59"/>
      <c r="H1019" s="59"/>
      <c r="I1019" s="59"/>
      <c r="J1019" s="59"/>
      <c r="K1019" s="59"/>
      <c r="L1019" s="59"/>
      <c r="M1019" s="59"/>
      <c r="N1019" s="59"/>
      <c r="O1019" s="59"/>
      <c r="P1019" s="370"/>
      <c r="Q1019" s="59"/>
      <c r="R1019" s="376"/>
    </row>
    <row r="1020" spans="1:18" x14ac:dyDescent="0.25">
      <c r="A1020" s="352"/>
      <c r="B1020" s="378"/>
      <c r="C1020" s="54" t="str">
        <f>IF(ISTEXT('Organizational Unit Summary'!$B$58),'Organizational Unit Summary'!$B$58,"")</f>
        <v>P-19</v>
      </c>
      <c r="D1020" s="51" t="str">
        <f>IF('Organizational Unit Summary'!$B$24="Benchmark or Sustainment",IF(E1020="OoS","OoS",IF(E1020=1,"DM",IF(E1020=2,"PM",IF(E1020=3,"LM",IF(E1020=4,"FM"))))),IF(E1020="OoS","OoS",IF(E1020&lt;=2,"H",IF(E1020=3,"M",IF(E1020=4,"L")))))</f>
        <v>DM</v>
      </c>
      <c r="E1020" s="58">
        <f>IF(OR(Processes!$C$54=TRUE,Processes!V$54=TRUE),IF(AND(G1020=1,H1020=1,NOT(ISTEXT(J1020))),4,IF(AND(G1020=1,H1020=1,ISTEXT(J1020)),3,IF(AND(OR(G1020=1,H1020=1),ISTEXT(J1020)),2,1))),"OoS")</f>
        <v>1</v>
      </c>
      <c r="F1020" s="57"/>
      <c r="G1020" s="59"/>
      <c r="H1020" s="59"/>
      <c r="I1020" s="59"/>
      <c r="J1020" s="59"/>
      <c r="K1020" s="59"/>
      <c r="L1020" s="59"/>
      <c r="M1020" s="59"/>
      <c r="N1020" s="59"/>
      <c r="O1020" s="59"/>
      <c r="P1020" s="370"/>
      <c r="Q1020" s="59"/>
      <c r="R1020" s="376"/>
    </row>
    <row r="1021" spans="1:18" ht="13.5" thickBot="1" x14ac:dyDescent="0.3">
      <c r="A1021" s="352"/>
      <c r="B1021" s="378"/>
      <c r="C1021" s="54" t="str">
        <f>IF(ISTEXT('Organizational Unit Summary'!$B$59),'Organizational Unit Summary'!$B$59,"")</f>
        <v>P-20</v>
      </c>
      <c r="D1021" s="51" t="str">
        <f>IF('Organizational Unit Summary'!$B$24="Benchmark or Sustainment",IF(E1021="OoS","OoS",IF(E1021=1,"DM",IF(E1021=2,"PM",IF(E1021=3,"LM",IF(E1021=4,"FM"))))),IF(E1021="OoS","OoS",IF(E1021&lt;=2,"H",IF(E1021=3,"M",IF(E1021=4,"L")))))</f>
        <v>DM</v>
      </c>
      <c r="E1021" s="58">
        <f>IF(OR(Processes!$C$54=TRUE,Processes!W$54=TRUE),IF(AND(G1021=1,H1021=1,NOT(ISTEXT(J1021))),4,IF(AND(G1021=1,H1021=1,ISTEXT(J1021)),3,IF(AND(OR(G1021=1,H1021=1),ISTEXT(J1021)),2,1))),"OoS")</f>
        <v>1</v>
      </c>
      <c r="F1021" s="57"/>
      <c r="G1021" s="59"/>
      <c r="H1021" s="59"/>
      <c r="I1021" s="59"/>
      <c r="J1021" s="59"/>
      <c r="K1021" s="59"/>
      <c r="L1021" s="59"/>
      <c r="M1021" s="59"/>
      <c r="N1021" s="59"/>
      <c r="O1021" s="59"/>
      <c r="P1021" s="371"/>
      <c r="Q1021" s="59"/>
      <c r="R1021" s="376"/>
    </row>
    <row r="1022" spans="1:18" x14ac:dyDescent="0.25">
      <c r="A1022" s="352"/>
      <c r="B1022" s="378" t="str">
        <f>IF(ISTEXT(Processes!$B$4),Processes!$B$4,"")</f>
        <v>Process 2</v>
      </c>
      <c r="C1022" s="54" t="str">
        <f>IF(ISTEXT('Organizational Unit Summary'!$B$40),'Organizational Unit Summary'!$B$40,"")</f>
        <v>P-1</v>
      </c>
      <c r="D1022" s="51" t="str">
        <f>IF('Organizational Unit Summary'!$B$24="Benchmark or Sustainment",IF(E1022="OoS","OoS",IF(E1022=1,"DM",IF(E1022=2,"PM",IF(E1022=3,"LM",IF(E1022=4,"FM"))))),IF(E1022="OoS","OoS",IF(E1022&lt;=2,"H",IF(E1022=3,"M",IF(E1022=4,"L")))))</f>
        <v>DM</v>
      </c>
      <c r="E1022" s="58">
        <f>IF(OR(Processes!$C$55=TRUE,Processes!D$55=TRUE),IF(AND(G1022=1,H1022=1,NOT(ISTEXT(J1022))),4,IF(AND(G1022=1,H1022=1,ISTEXT(J1022)),3,IF(AND(OR(G1022=1,H1022=1),ISTEXT(J1022)),2,1))),"OoS")</f>
        <v>1</v>
      </c>
      <c r="F1022" s="57"/>
      <c r="G1022" s="59"/>
      <c r="H1022" s="59"/>
      <c r="I1022" s="59"/>
      <c r="J1022" s="59"/>
      <c r="K1022" s="59"/>
      <c r="L1022" s="59"/>
      <c r="M1022" s="59"/>
      <c r="N1022" s="59"/>
      <c r="O1022" s="59"/>
      <c r="P1022" s="369"/>
      <c r="Q1022" s="59"/>
      <c r="R1022" s="376"/>
    </row>
    <row r="1023" spans="1:18" x14ac:dyDescent="0.25">
      <c r="A1023" s="352"/>
      <c r="B1023" s="378"/>
      <c r="C1023" s="54" t="str">
        <f>IF(ISTEXT('Organizational Unit Summary'!$B$41),'Organizational Unit Summary'!$B$41,"")</f>
        <v>P-2</v>
      </c>
      <c r="D1023" s="51" t="str">
        <f>IF('Organizational Unit Summary'!$B$24="Benchmark or Sustainment",IF(E1023="OoS","OoS",IF(E1023=1,"DM",IF(E1023=2,"PM",IF(E1023=3,"LM",IF(E1023=4,"FM"))))),IF(E1023="OoS","OoS",IF(E1023&lt;=2,"H",IF(E1023=3,"M",IF(E1023=4,"L")))))</f>
        <v>DM</v>
      </c>
      <c r="E1023" s="58">
        <f>IF(OR(Processes!$C$55=TRUE,Processes!E$55=TRUE),IF(AND(G1023=1,H1023=1,NOT(ISTEXT(J1023))),4,IF(AND(G1023=1,H1023=1,ISTEXT(J1023)),3,IF(AND(OR(G1023=1,H1023=1),ISTEXT(J1023)),2,1))),"OoS")</f>
        <v>1</v>
      </c>
      <c r="F1023" s="57"/>
      <c r="G1023" s="59"/>
      <c r="H1023" s="59"/>
      <c r="I1023" s="59"/>
      <c r="J1023" s="59"/>
      <c r="K1023" s="59"/>
      <c r="L1023" s="59"/>
      <c r="M1023" s="59"/>
      <c r="N1023" s="59"/>
      <c r="O1023" s="59"/>
      <c r="P1023" s="370"/>
      <c r="Q1023" s="59"/>
      <c r="R1023" s="376"/>
    </row>
    <row r="1024" spans="1:18" x14ac:dyDescent="0.25">
      <c r="A1024" s="352"/>
      <c r="B1024" s="378"/>
      <c r="C1024" s="54" t="str">
        <f>IF(ISTEXT('Organizational Unit Summary'!$B$42),'Organizational Unit Summary'!$B$42,"")</f>
        <v>P-3</v>
      </c>
      <c r="D1024" s="51" t="str">
        <f>IF('Organizational Unit Summary'!$B$24="Benchmark or Sustainment",IF(E1024="OoS","OoS",IF(E1024=1,"DM",IF(E1024=2,"PM",IF(E1024=3,"LM",IF(E1024=4,"FM"))))),IF(E1024="OoS","OoS",IF(E1024&lt;=2,"H",IF(E1024=3,"M",IF(E1024=4,"L")))))</f>
        <v>DM</v>
      </c>
      <c r="E1024" s="58">
        <f>IF(OR(Processes!$C$55=TRUE,Processes!F$55=TRUE),IF(AND(G1024=1,H1024=1,NOT(ISTEXT(J1024))),4,IF(AND(G1024=1,H1024=1,ISTEXT(J1024)),3,IF(AND(OR(G1024=1,H1024=1),ISTEXT(J1024)),2,1))),"OoS")</f>
        <v>1</v>
      </c>
      <c r="F1024" s="57"/>
      <c r="G1024" s="59"/>
      <c r="H1024" s="59"/>
      <c r="I1024" s="59"/>
      <c r="J1024" s="59"/>
      <c r="K1024" s="59"/>
      <c r="L1024" s="59"/>
      <c r="M1024" s="59"/>
      <c r="N1024" s="59"/>
      <c r="O1024" s="59"/>
      <c r="P1024" s="370"/>
      <c r="Q1024" s="59"/>
      <c r="R1024" s="376"/>
    </row>
    <row r="1025" spans="1:18" x14ac:dyDescent="0.25">
      <c r="A1025" s="352"/>
      <c r="B1025" s="378"/>
      <c r="C1025" s="54" t="str">
        <f>IF(ISTEXT('Organizational Unit Summary'!$B$43),'Organizational Unit Summary'!$B$43,"")</f>
        <v>P-4</v>
      </c>
      <c r="D1025" s="51" t="str">
        <f>IF('Organizational Unit Summary'!$B$24="Benchmark or Sustainment",IF(E1025="OoS","OoS",IF(E1025=1,"DM",IF(E1025=2,"PM",IF(E1025=3,"LM",IF(E1025=4,"FM"))))),IF(E1025="OoS","OoS",IF(E1025&lt;=2,"H",IF(E1025=3,"M",IF(E1025=4,"L")))))</f>
        <v>DM</v>
      </c>
      <c r="E1025" s="58">
        <f>IF(OR(Processes!$C$55=TRUE,Processes!G$55=TRUE),IF(AND(G1025=1,H1025=1,NOT(ISTEXT(J1025))),4,IF(AND(G1025=1,H1025=1,ISTEXT(J1025)),3,IF(AND(OR(G1025=1,H1025=1),ISTEXT(J1025)),2,1))),"OoS")</f>
        <v>1</v>
      </c>
      <c r="F1025" s="57"/>
      <c r="G1025" s="59"/>
      <c r="H1025" s="59"/>
      <c r="I1025" s="59"/>
      <c r="J1025" s="59"/>
      <c r="K1025" s="59"/>
      <c r="L1025" s="59"/>
      <c r="M1025" s="59"/>
      <c r="N1025" s="59"/>
      <c r="O1025" s="59"/>
      <c r="P1025" s="370"/>
      <c r="Q1025" s="59"/>
      <c r="R1025" s="376"/>
    </row>
    <row r="1026" spans="1:18" x14ac:dyDescent="0.25">
      <c r="A1026" s="352"/>
      <c r="B1026" s="378"/>
      <c r="C1026" s="54" t="str">
        <f>IF(ISTEXT('Organizational Unit Summary'!$B$44),'Organizational Unit Summary'!$B$44,"")</f>
        <v>P-5</v>
      </c>
      <c r="D1026" s="51" t="str">
        <f>IF('Organizational Unit Summary'!$B$24="Benchmark or Sustainment",IF(E1026="OoS","OoS",IF(E1026=1,"DM",IF(E1026=2,"PM",IF(E1026=3,"LM",IF(E1026=4,"FM"))))),IF(E1026="OoS","OoS",IF(E1026&lt;=2,"H",IF(E1026=3,"M",IF(E1026=4,"L")))))</f>
        <v>DM</v>
      </c>
      <c r="E1026" s="58">
        <f>IF(OR(Processes!$C$55=TRUE,Processes!H$55=TRUE),IF(AND(G1026=1,H1026=1,NOT(ISTEXT(J1026))),4,IF(AND(G1026=1,H1026=1,ISTEXT(J1026)),3,IF(AND(OR(G1026=1,H1026=1),ISTEXT(J1026)),2,1))),"OoS")</f>
        <v>1</v>
      </c>
      <c r="F1026" s="57"/>
      <c r="G1026" s="59"/>
      <c r="H1026" s="59"/>
      <c r="I1026" s="59"/>
      <c r="J1026" s="59"/>
      <c r="K1026" s="59"/>
      <c r="L1026" s="59"/>
      <c r="M1026" s="59"/>
      <c r="N1026" s="59"/>
      <c r="O1026" s="59"/>
      <c r="P1026" s="370"/>
      <c r="Q1026" s="59"/>
      <c r="R1026" s="376"/>
    </row>
    <row r="1027" spans="1:18" x14ac:dyDescent="0.25">
      <c r="A1027" s="352"/>
      <c r="B1027" s="378"/>
      <c r="C1027" s="54" t="str">
        <f>IF(ISTEXT('Organizational Unit Summary'!$B$45),'Organizational Unit Summary'!$B$45,"")</f>
        <v>P-6</v>
      </c>
      <c r="D1027" s="51" t="str">
        <f>IF('Organizational Unit Summary'!$B$24="Benchmark or Sustainment",IF(E1027="OoS","OoS",IF(E1027=1,"DM",IF(E1027=2,"PM",IF(E1027=3,"LM",IF(E1027=4,"FM"))))),IF(E1027="OoS","OoS",IF(E1027&lt;=2,"H",IF(E1027=3,"M",IF(E1027=4,"L")))))</f>
        <v>DM</v>
      </c>
      <c r="E1027" s="58">
        <f>IF(OR(Processes!$C$55=TRUE,Processes!I$55=TRUE),IF(AND(G1027=1,H1027=1,NOT(ISTEXT(J1027))),4,IF(AND(G1027=1,H1027=1,ISTEXT(J1027)),3,IF(AND(OR(G1027=1,H1027=1),ISTEXT(J1027)),2,1))),"OoS")</f>
        <v>1</v>
      </c>
      <c r="F1027" s="57"/>
      <c r="G1027" s="59"/>
      <c r="H1027" s="59"/>
      <c r="I1027" s="59"/>
      <c r="J1027" s="59"/>
      <c r="K1027" s="59"/>
      <c r="L1027" s="59"/>
      <c r="M1027" s="59"/>
      <c r="N1027" s="59"/>
      <c r="O1027" s="59"/>
      <c r="P1027" s="370"/>
      <c r="Q1027" s="59"/>
      <c r="R1027" s="376"/>
    </row>
    <row r="1028" spans="1:18" x14ac:dyDescent="0.25">
      <c r="A1028" s="352"/>
      <c r="B1028" s="378"/>
      <c r="C1028" s="54" t="str">
        <f>IF(ISTEXT('Organizational Unit Summary'!$B$46),'Organizational Unit Summary'!$B$46,"")</f>
        <v>P-7</v>
      </c>
      <c r="D1028" s="51" t="str">
        <f>IF('Organizational Unit Summary'!$B$24="Benchmark or Sustainment",IF(E1028="OoS","OoS",IF(E1028=1,"DM",IF(E1028=2,"PM",IF(E1028=3,"LM",IF(E1028=4,"FM"))))),IF(E1028="OoS","OoS",IF(E1028&lt;=2,"H",IF(E1028=3,"M",IF(E1028=4,"L")))))</f>
        <v>DM</v>
      </c>
      <c r="E1028" s="58">
        <f>IF(OR(Processes!$C$55=TRUE,Processes!J$55=TRUE),IF(AND(G1028=1,H1028=1,NOT(ISTEXT(J1028))),4,IF(AND(G1028=1,H1028=1,ISTEXT(J1028)),3,IF(AND(OR(G1028=1,H1028=1),ISTEXT(J1028)),2,1))),"OoS")</f>
        <v>1</v>
      </c>
      <c r="F1028" s="57"/>
      <c r="G1028" s="59"/>
      <c r="H1028" s="59"/>
      <c r="I1028" s="59"/>
      <c r="J1028" s="59"/>
      <c r="K1028" s="59"/>
      <c r="L1028" s="59"/>
      <c r="M1028" s="59"/>
      <c r="N1028" s="59"/>
      <c r="O1028" s="59"/>
      <c r="P1028" s="370"/>
      <c r="Q1028" s="59"/>
      <c r="R1028" s="376"/>
    </row>
    <row r="1029" spans="1:18" x14ac:dyDescent="0.25">
      <c r="A1029" s="352"/>
      <c r="B1029" s="378"/>
      <c r="C1029" s="54" t="str">
        <f>IF(ISTEXT('Organizational Unit Summary'!$B$47),'Organizational Unit Summary'!$B$47,"")</f>
        <v>P-8</v>
      </c>
      <c r="D1029" s="51" t="str">
        <f>IF('Organizational Unit Summary'!$B$24="Benchmark or Sustainment",IF(E1029="OoS","OoS",IF(E1029=1,"DM",IF(E1029=2,"PM",IF(E1029=3,"LM",IF(E1029=4,"FM"))))),IF(E1029="OoS","OoS",IF(E1029&lt;=2,"H",IF(E1029=3,"M",IF(E1029=4,"L")))))</f>
        <v>DM</v>
      </c>
      <c r="E1029" s="58">
        <f>IF(OR(Processes!$C$55=TRUE,Processes!K$55=TRUE),IF(AND(G1029=1,H1029=1,NOT(ISTEXT(J1029))),4,IF(AND(G1029=1,H1029=1,ISTEXT(J1029)),3,IF(AND(OR(G1029=1,H1029=1),ISTEXT(J1029)),2,1))),"OoS")</f>
        <v>1</v>
      </c>
      <c r="F1029" s="57"/>
      <c r="G1029" s="59"/>
      <c r="H1029" s="59"/>
      <c r="I1029" s="59"/>
      <c r="J1029" s="59"/>
      <c r="K1029" s="59"/>
      <c r="L1029" s="59"/>
      <c r="M1029" s="59"/>
      <c r="N1029" s="59"/>
      <c r="O1029" s="59"/>
      <c r="P1029" s="370"/>
      <c r="Q1029" s="59"/>
      <c r="R1029" s="376"/>
    </row>
    <row r="1030" spans="1:18" x14ac:dyDescent="0.25">
      <c r="A1030" s="352"/>
      <c r="B1030" s="378"/>
      <c r="C1030" s="54" t="str">
        <f>IF(ISTEXT('Organizational Unit Summary'!$B$48),'Organizational Unit Summary'!$B$48,"")</f>
        <v>P-9</v>
      </c>
      <c r="D1030" s="51" t="str">
        <f>IF('Organizational Unit Summary'!$B$24="Benchmark or Sustainment",IF(E1030="OoS","OoS",IF(E1030=1,"DM",IF(E1030=2,"PM",IF(E1030=3,"LM",IF(E1030=4,"FM"))))),IF(E1030="OoS","OoS",IF(E1030&lt;=2,"H",IF(E1030=3,"M",IF(E1030=4,"L")))))</f>
        <v>DM</v>
      </c>
      <c r="E1030" s="58">
        <f>IF(OR(Processes!$C$55=TRUE,Processes!L$55=TRUE),IF(AND(G1030=1,H1030=1,NOT(ISTEXT(J1030))),4,IF(AND(G1030=1,H1030=1,ISTEXT(J1030)),3,IF(AND(OR(G1030=1,H1030=1),ISTEXT(J1030)),2,1))),"OoS")</f>
        <v>1</v>
      </c>
      <c r="F1030" s="57"/>
      <c r="G1030" s="59"/>
      <c r="H1030" s="59"/>
      <c r="I1030" s="59"/>
      <c r="J1030" s="59"/>
      <c r="K1030" s="59"/>
      <c r="L1030" s="59"/>
      <c r="M1030" s="59"/>
      <c r="N1030" s="59"/>
      <c r="O1030" s="59"/>
      <c r="P1030" s="370"/>
      <c r="Q1030" s="59"/>
      <c r="R1030" s="376"/>
    </row>
    <row r="1031" spans="1:18" x14ac:dyDescent="0.25">
      <c r="A1031" s="352"/>
      <c r="B1031" s="378"/>
      <c r="C1031" s="54" t="str">
        <f>IF(ISTEXT('Organizational Unit Summary'!$B$49),'Organizational Unit Summary'!$B$49,"")</f>
        <v>P-10</v>
      </c>
      <c r="D1031" s="51" t="str">
        <f>IF('Organizational Unit Summary'!$B$24="Benchmark or Sustainment",IF(E1031="OoS","OoS",IF(E1031=1,"DM",IF(E1031=2,"PM",IF(E1031=3,"LM",IF(E1031=4,"FM"))))),IF(E1031="OoS","OoS",IF(E1031&lt;=2,"H",IF(E1031=3,"M",IF(E1031=4,"L")))))</f>
        <v>DM</v>
      </c>
      <c r="E1031" s="58">
        <f>IF(OR(Processes!$C$55=TRUE,Processes!M$55=TRUE),IF(AND(G1031=1,H1031=1,NOT(ISTEXT(J1031))),4,IF(AND(G1031=1,H1031=1,ISTEXT(J1031)),3,IF(AND(OR(G1031=1,H1031=1),ISTEXT(J1031)),2,1))),"OoS")</f>
        <v>1</v>
      </c>
      <c r="F1031" s="57"/>
      <c r="G1031" s="59"/>
      <c r="H1031" s="59"/>
      <c r="I1031" s="59"/>
      <c r="J1031" s="59"/>
      <c r="K1031" s="59"/>
      <c r="L1031" s="59"/>
      <c r="M1031" s="59"/>
      <c r="N1031" s="59"/>
      <c r="O1031" s="59"/>
      <c r="P1031" s="370"/>
      <c r="Q1031" s="59"/>
      <c r="R1031" s="376"/>
    </row>
    <row r="1032" spans="1:18" x14ac:dyDescent="0.25">
      <c r="A1032" s="352"/>
      <c r="B1032" s="378"/>
      <c r="C1032" s="54" t="str">
        <f>IF(ISTEXT('Organizational Unit Summary'!$B$50),'Organizational Unit Summary'!$B$50,"")</f>
        <v>P-11</v>
      </c>
      <c r="D1032" s="51" t="str">
        <f>IF('Organizational Unit Summary'!$B$24="Benchmark or Sustainment",IF(E1032="OoS","OoS",IF(E1032=1,"DM",IF(E1032=2,"PM",IF(E1032=3,"LM",IF(E1032=4,"FM"))))),IF(E1032="OoS","OoS",IF(E1032&lt;=2,"H",IF(E1032=3,"M",IF(E1032=4,"L")))))</f>
        <v>DM</v>
      </c>
      <c r="E1032" s="58">
        <f>IF(OR(Processes!$C$55=TRUE,Processes!N$55=TRUE),IF(AND(G1032=1,H1032=1,NOT(ISTEXT(J1032))),4,IF(AND(G1032=1,H1032=1,ISTEXT(J1032)),3,IF(AND(OR(G1032=1,H1032=1),ISTEXT(J1032)),2,1))),"OoS")</f>
        <v>1</v>
      </c>
      <c r="F1032" s="57"/>
      <c r="G1032" s="59"/>
      <c r="H1032" s="59"/>
      <c r="I1032" s="59"/>
      <c r="J1032" s="59"/>
      <c r="K1032" s="59"/>
      <c r="L1032" s="59"/>
      <c r="M1032" s="59"/>
      <c r="N1032" s="59"/>
      <c r="O1032" s="59"/>
      <c r="P1032" s="370"/>
      <c r="Q1032" s="59"/>
      <c r="R1032" s="376"/>
    </row>
    <row r="1033" spans="1:18" x14ac:dyDescent="0.25">
      <c r="A1033" s="352"/>
      <c r="B1033" s="378"/>
      <c r="C1033" s="54" t="str">
        <f>IF(ISTEXT('Organizational Unit Summary'!$B$51),'Organizational Unit Summary'!$B$51,"")</f>
        <v>P-12</v>
      </c>
      <c r="D1033" s="51" t="str">
        <f>IF('Organizational Unit Summary'!$B$24="Benchmark or Sustainment",IF(E1033="OoS","OoS",IF(E1033=1,"DM",IF(E1033=2,"PM",IF(E1033=3,"LM",IF(E1033=4,"FM"))))),IF(E1033="OoS","OoS",IF(E1033&lt;=2,"H",IF(E1033=3,"M",IF(E1033=4,"L")))))</f>
        <v>DM</v>
      </c>
      <c r="E1033" s="58">
        <f>IF(OR(Processes!$C$55=TRUE,Processes!O$55=TRUE),IF(AND(G1033=1,H1033=1,NOT(ISTEXT(J1033))),4,IF(AND(G1033=1,H1033=1,ISTEXT(J1033)),3,IF(AND(OR(G1033=1,H1033=1),ISTEXT(J1033)),2,1))),"OoS")</f>
        <v>1</v>
      </c>
      <c r="F1033" s="57"/>
      <c r="G1033" s="59"/>
      <c r="H1033" s="59"/>
      <c r="I1033" s="59"/>
      <c r="J1033" s="59"/>
      <c r="K1033" s="59"/>
      <c r="L1033" s="59"/>
      <c r="M1033" s="59"/>
      <c r="N1033" s="59"/>
      <c r="O1033" s="59"/>
      <c r="P1033" s="370"/>
      <c r="Q1033" s="59"/>
      <c r="R1033" s="376"/>
    </row>
    <row r="1034" spans="1:18" x14ac:dyDescent="0.25">
      <c r="A1034" s="352"/>
      <c r="B1034" s="378"/>
      <c r="C1034" s="54" t="str">
        <f>IF(ISTEXT('Organizational Unit Summary'!$B$52),'Organizational Unit Summary'!$B$52,"")</f>
        <v>P-13</v>
      </c>
      <c r="D1034" s="51" t="str">
        <f>IF('Organizational Unit Summary'!$B$24="Benchmark or Sustainment",IF(E1034="OoS","OoS",IF(E1034=1,"DM",IF(E1034=2,"PM",IF(E1034=3,"LM",IF(E1034=4,"FM"))))),IF(E1034="OoS","OoS",IF(E1034&lt;=2,"H",IF(E1034=3,"M",IF(E1034=4,"L")))))</f>
        <v>DM</v>
      </c>
      <c r="E1034" s="58">
        <f>IF(OR(Processes!$C$55=TRUE,Processes!P$55=TRUE),IF(AND(G1034=1,H1034=1,NOT(ISTEXT(J1034))),4,IF(AND(G1034=1,H1034=1,ISTEXT(J1034)),3,IF(AND(OR(G1034=1,H1034=1),ISTEXT(J1034)),2,1))),"OoS")</f>
        <v>1</v>
      </c>
      <c r="F1034" s="57"/>
      <c r="G1034" s="59"/>
      <c r="H1034" s="59"/>
      <c r="I1034" s="59"/>
      <c r="J1034" s="59"/>
      <c r="K1034" s="59"/>
      <c r="L1034" s="59"/>
      <c r="M1034" s="59"/>
      <c r="N1034" s="59"/>
      <c r="O1034" s="59"/>
      <c r="P1034" s="370"/>
      <c r="Q1034" s="59"/>
      <c r="R1034" s="376"/>
    </row>
    <row r="1035" spans="1:18" x14ac:dyDescent="0.25">
      <c r="A1035" s="352"/>
      <c r="B1035" s="378"/>
      <c r="C1035" s="54" t="str">
        <f>IF(ISTEXT('Organizational Unit Summary'!$B$53),'Organizational Unit Summary'!$B$53,"")</f>
        <v>P-14</v>
      </c>
      <c r="D1035" s="51" t="str">
        <f>IF('Organizational Unit Summary'!$B$24="Benchmark or Sustainment",IF(E1035="OoS","OoS",IF(E1035=1,"DM",IF(E1035=2,"PM",IF(E1035=3,"LM",IF(E1035=4,"FM"))))),IF(E1035="OoS","OoS",IF(E1035&lt;=2,"H",IF(E1035=3,"M",IF(E1035=4,"L")))))</f>
        <v>DM</v>
      </c>
      <c r="E1035" s="58">
        <f>IF(OR(Processes!$C$55=TRUE,Processes!Q$55=TRUE),IF(AND(G1035=1,H1035=1,NOT(ISTEXT(J1035))),4,IF(AND(G1035=1,H1035=1,ISTEXT(J1035)),3,IF(AND(OR(G1035=1,H1035=1),ISTEXT(J1035)),2,1))),"OoS")</f>
        <v>1</v>
      </c>
      <c r="F1035" s="57"/>
      <c r="G1035" s="59"/>
      <c r="H1035" s="59"/>
      <c r="I1035" s="59"/>
      <c r="J1035" s="59"/>
      <c r="K1035" s="59"/>
      <c r="L1035" s="59"/>
      <c r="M1035" s="59"/>
      <c r="N1035" s="59"/>
      <c r="O1035" s="59"/>
      <c r="P1035" s="370"/>
      <c r="Q1035" s="59"/>
      <c r="R1035" s="376"/>
    </row>
    <row r="1036" spans="1:18" x14ac:dyDescent="0.25">
      <c r="A1036" s="352"/>
      <c r="B1036" s="378"/>
      <c r="C1036" s="54" t="str">
        <f>IF(ISTEXT('Organizational Unit Summary'!$B$54),'Organizational Unit Summary'!$B$54,"")</f>
        <v>P-15</v>
      </c>
      <c r="D1036" s="51" t="str">
        <f>IF('Organizational Unit Summary'!$B$24="Benchmark or Sustainment",IF(E1036="OoS","OoS",IF(E1036=1,"DM",IF(E1036=2,"PM",IF(E1036=3,"LM",IF(E1036=4,"FM"))))),IF(E1036="OoS","OoS",IF(E1036&lt;=2,"H",IF(E1036=3,"M",IF(E1036=4,"L")))))</f>
        <v>DM</v>
      </c>
      <c r="E1036" s="58">
        <f>IF(OR(Processes!$C$55=TRUE,Processes!R$55=TRUE),IF(AND(G1036=1,H1036=1,NOT(ISTEXT(J1036))),4,IF(AND(G1036=1,H1036=1,ISTEXT(J1036)),3,IF(AND(OR(G1036=1,H1036=1),ISTEXT(J1036)),2,1))),"OoS")</f>
        <v>1</v>
      </c>
      <c r="F1036" s="57"/>
      <c r="G1036" s="59"/>
      <c r="H1036" s="59"/>
      <c r="I1036" s="59"/>
      <c r="J1036" s="59"/>
      <c r="K1036" s="59"/>
      <c r="L1036" s="59"/>
      <c r="M1036" s="59"/>
      <c r="N1036" s="59"/>
      <c r="O1036" s="59"/>
      <c r="P1036" s="370"/>
      <c r="Q1036" s="59"/>
      <c r="R1036" s="376"/>
    </row>
    <row r="1037" spans="1:18" x14ac:dyDescent="0.25">
      <c r="A1037" s="352"/>
      <c r="B1037" s="378"/>
      <c r="C1037" s="54" t="str">
        <f>IF(ISTEXT('Organizational Unit Summary'!$B$55),'Organizational Unit Summary'!$B$55,"")</f>
        <v>P-16</v>
      </c>
      <c r="D1037" s="51" t="str">
        <f>IF('Organizational Unit Summary'!$B$24="Benchmark or Sustainment",IF(E1037="OoS","OoS",IF(E1037=1,"DM",IF(E1037=2,"PM",IF(E1037=3,"LM",IF(E1037=4,"FM"))))),IF(E1037="OoS","OoS",IF(E1037&lt;=2,"H",IF(E1037=3,"M",IF(E1037=4,"L")))))</f>
        <v>DM</v>
      </c>
      <c r="E1037" s="58">
        <f>IF(OR(Processes!$C$55=TRUE,Processes!S$55=TRUE),IF(AND(G1037=1,H1037=1,NOT(ISTEXT(J1037))),4,IF(AND(G1037=1,H1037=1,ISTEXT(J1037)),3,IF(AND(OR(G1037=1,H1037=1),ISTEXT(J1037)),2,1))),"OoS")</f>
        <v>1</v>
      </c>
      <c r="F1037" s="57"/>
      <c r="G1037" s="59"/>
      <c r="H1037" s="59"/>
      <c r="I1037" s="59"/>
      <c r="J1037" s="59"/>
      <c r="K1037" s="59"/>
      <c r="L1037" s="59"/>
      <c r="M1037" s="59"/>
      <c r="N1037" s="59"/>
      <c r="O1037" s="59"/>
      <c r="P1037" s="370"/>
      <c r="Q1037" s="59"/>
      <c r="R1037" s="376"/>
    </row>
    <row r="1038" spans="1:18" x14ac:dyDescent="0.25">
      <c r="A1038" s="352"/>
      <c r="B1038" s="378"/>
      <c r="C1038" s="54" t="str">
        <f>IF(ISTEXT('Organizational Unit Summary'!$B$56),'Organizational Unit Summary'!$B$56,"")</f>
        <v>P-17</v>
      </c>
      <c r="D1038" s="51" t="str">
        <f>IF('Organizational Unit Summary'!$B$24="Benchmark or Sustainment",IF(E1038="OoS","OoS",IF(E1038=1,"DM",IF(E1038=2,"PM",IF(E1038=3,"LM",IF(E1038=4,"FM"))))),IF(E1038="OoS","OoS",IF(E1038&lt;=2,"H",IF(E1038=3,"M",IF(E1038=4,"L")))))</f>
        <v>DM</v>
      </c>
      <c r="E1038" s="58">
        <f>IF(OR(Processes!$C$55=TRUE,Processes!T$55=TRUE),IF(AND(G1038=1,H1038=1,NOT(ISTEXT(J1038))),4,IF(AND(G1038=1,H1038=1,ISTEXT(J1038)),3,IF(AND(OR(G1038=1,H1038=1),ISTEXT(J1038)),2,1))),"OoS")</f>
        <v>1</v>
      </c>
      <c r="F1038" s="57"/>
      <c r="G1038" s="59"/>
      <c r="H1038" s="59"/>
      <c r="I1038" s="59"/>
      <c r="J1038" s="59"/>
      <c r="K1038" s="59"/>
      <c r="L1038" s="59"/>
      <c r="M1038" s="59"/>
      <c r="N1038" s="59"/>
      <c r="O1038" s="59"/>
      <c r="P1038" s="370"/>
      <c r="Q1038" s="59"/>
      <c r="R1038" s="376"/>
    </row>
    <row r="1039" spans="1:18" x14ac:dyDescent="0.25">
      <c r="A1039" s="352"/>
      <c r="B1039" s="378"/>
      <c r="C1039" s="54" t="str">
        <f>IF(ISTEXT('Organizational Unit Summary'!$B$57),'Organizational Unit Summary'!$B$57,"")</f>
        <v>P-18</v>
      </c>
      <c r="D1039" s="51" t="str">
        <f>IF('Organizational Unit Summary'!$B$24="Benchmark or Sustainment",IF(E1039="OoS","OoS",IF(E1039=1,"DM",IF(E1039=2,"PM",IF(E1039=3,"LM",IF(E1039=4,"FM"))))),IF(E1039="OoS","OoS",IF(E1039&lt;=2,"H",IF(E1039=3,"M",IF(E1039=4,"L")))))</f>
        <v>DM</v>
      </c>
      <c r="E1039" s="58">
        <f>IF(OR(Processes!$C$55=TRUE,Processes!U$55=TRUE),IF(AND(G1039=1,H1039=1,NOT(ISTEXT(J1039))),4,IF(AND(G1039=1,H1039=1,ISTEXT(J1039)),3,IF(AND(OR(G1039=1,H1039=1),ISTEXT(J1039)),2,1))),"OoS")</f>
        <v>1</v>
      </c>
      <c r="F1039" s="57"/>
      <c r="G1039" s="59"/>
      <c r="H1039" s="59"/>
      <c r="I1039" s="59"/>
      <c r="J1039" s="59"/>
      <c r="K1039" s="59"/>
      <c r="L1039" s="59"/>
      <c r="M1039" s="59"/>
      <c r="N1039" s="59"/>
      <c r="O1039" s="59"/>
      <c r="P1039" s="370"/>
      <c r="Q1039" s="59"/>
      <c r="R1039" s="376"/>
    </row>
    <row r="1040" spans="1:18" x14ac:dyDescent="0.25">
      <c r="A1040" s="352"/>
      <c r="B1040" s="378"/>
      <c r="C1040" s="54" t="str">
        <f>IF(ISTEXT('Organizational Unit Summary'!$B$58),'Organizational Unit Summary'!$B$58,"")</f>
        <v>P-19</v>
      </c>
      <c r="D1040" s="51" t="str">
        <f>IF('Organizational Unit Summary'!$B$24="Benchmark or Sustainment",IF(E1040="OoS","OoS",IF(E1040=1,"DM",IF(E1040=2,"PM",IF(E1040=3,"LM",IF(E1040=4,"FM"))))),IF(E1040="OoS","OoS",IF(E1040&lt;=2,"H",IF(E1040=3,"M",IF(E1040=4,"L")))))</f>
        <v>DM</v>
      </c>
      <c r="E1040" s="58">
        <f>IF(OR(Processes!$C$55=TRUE,Processes!V$55=TRUE),IF(AND(G1040=1,H1040=1,NOT(ISTEXT(J1040))),4,IF(AND(G1040=1,H1040=1,ISTEXT(J1040)),3,IF(AND(OR(G1040=1,H1040=1),ISTEXT(J1040)),2,1))),"OoS")</f>
        <v>1</v>
      </c>
      <c r="F1040" s="57"/>
      <c r="G1040" s="59"/>
      <c r="H1040" s="59"/>
      <c r="I1040" s="59"/>
      <c r="J1040" s="59"/>
      <c r="K1040" s="59"/>
      <c r="L1040" s="59"/>
      <c r="M1040" s="59"/>
      <c r="N1040" s="59"/>
      <c r="O1040" s="59"/>
      <c r="P1040" s="370"/>
      <c r="Q1040" s="59"/>
      <c r="R1040" s="376"/>
    </row>
    <row r="1041" spans="1:18" ht="13.5" thickBot="1" x14ac:dyDescent="0.3">
      <c r="A1041" s="352"/>
      <c r="B1041" s="378"/>
      <c r="C1041" s="54" t="str">
        <f>IF(ISTEXT('Organizational Unit Summary'!$B$59),'Organizational Unit Summary'!$B$59,"")</f>
        <v>P-20</v>
      </c>
      <c r="D1041" s="51" t="str">
        <f>IF('Organizational Unit Summary'!$B$24="Benchmark or Sustainment",IF(E1041="OoS","OoS",IF(E1041=1,"DM",IF(E1041=2,"PM",IF(E1041=3,"LM",IF(E1041=4,"FM"))))),IF(E1041="OoS","OoS",IF(E1041&lt;=2,"H",IF(E1041=3,"M",IF(E1041=4,"L")))))</f>
        <v>DM</v>
      </c>
      <c r="E1041" s="58">
        <f>IF(OR(Processes!$C$55=TRUE,Processes!W$55=TRUE),IF(AND(G1041=1,H1041=1,NOT(ISTEXT(J1041))),4,IF(AND(G1041=1,H1041=1,ISTEXT(J1041)),3,IF(AND(OR(G1041=1,H1041=1),ISTEXT(J1041)),2,1))),"OoS")</f>
        <v>1</v>
      </c>
      <c r="F1041" s="57"/>
      <c r="G1041" s="59"/>
      <c r="H1041" s="59"/>
      <c r="I1041" s="59"/>
      <c r="J1041" s="59"/>
      <c r="K1041" s="59"/>
      <c r="L1041" s="59"/>
      <c r="M1041" s="59"/>
      <c r="N1041" s="59"/>
      <c r="O1041" s="59"/>
      <c r="P1041" s="371"/>
      <c r="Q1041" s="59"/>
      <c r="R1041" s="376"/>
    </row>
    <row r="1042" spans="1:18" x14ac:dyDescent="0.25">
      <c r="A1042" s="352"/>
      <c r="B1042" s="378" t="str">
        <f>IF(ISTEXT(Processes!$B$5),Processes!$B$5,"")</f>
        <v>Process 3</v>
      </c>
      <c r="C1042" s="54" t="str">
        <f>IF(ISTEXT('Organizational Unit Summary'!$B$40),'Organizational Unit Summary'!$B$40,"")</f>
        <v>P-1</v>
      </c>
      <c r="D1042" s="51" t="str">
        <f>IF('Organizational Unit Summary'!$B$24="Benchmark or Sustainment",IF(E1042="OoS","OoS",IF(E1042=1,"DM",IF(E1042=2,"PM",IF(E1042=3,"LM",IF(E1042=4,"FM"))))),IF(E1042="OoS","OoS",IF(E1042&lt;=2,"H",IF(E1042=3,"M",IF(E1042=4,"L")))))</f>
        <v>DM</v>
      </c>
      <c r="E1042" s="58">
        <f>IF(OR(Processes!$C$56=TRUE,Processes!D$56=TRUE),IF(AND(G1042=1,H1042=1,NOT(ISTEXT(J1042))),4,IF(AND(G1042=1,H1042=1,ISTEXT(J1042)),3,IF(AND(OR(G1042=1,H1042=1),ISTEXT(J1042)),2,1))),"OoS")</f>
        <v>1</v>
      </c>
      <c r="F1042" s="57"/>
      <c r="G1042" s="59"/>
      <c r="H1042" s="59"/>
      <c r="I1042" s="59"/>
      <c r="J1042" s="59"/>
      <c r="K1042" s="59"/>
      <c r="L1042" s="59"/>
      <c r="M1042" s="59"/>
      <c r="N1042" s="59"/>
      <c r="O1042" s="59"/>
      <c r="P1042" s="369"/>
      <c r="Q1042" s="59"/>
      <c r="R1042" s="376"/>
    </row>
    <row r="1043" spans="1:18" x14ac:dyDescent="0.25">
      <c r="A1043" s="352"/>
      <c r="B1043" s="378"/>
      <c r="C1043" s="54" t="str">
        <f>IF(ISTEXT('Organizational Unit Summary'!$B$41),'Organizational Unit Summary'!$B$41,"")</f>
        <v>P-2</v>
      </c>
      <c r="D1043" s="51" t="str">
        <f>IF('Organizational Unit Summary'!$B$24="Benchmark or Sustainment",IF(E1043="OoS","OoS",IF(E1043=1,"DM",IF(E1043=2,"PM",IF(E1043=3,"LM",IF(E1043=4,"FM"))))),IF(E1043="OoS","OoS",IF(E1043&lt;=2,"H",IF(E1043=3,"M",IF(E1043=4,"L")))))</f>
        <v>DM</v>
      </c>
      <c r="E1043" s="58">
        <f>IF(OR(Processes!$C$56=TRUE,Processes!E$56=TRUE),IF(AND(G1043=1,H1043=1,NOT(ISTEXT(J1043))),4,IF(AND(G1043=1,H1043=1,ISTEXT(J1043)),3,IF(AND(OR(G1043=1,H1043=1),ISTEXT(J1043)),2,1))),"OoS")</f>
        <v>1</v>
      </c>
      <c r="F1043" s="57"/>
      <c r="G1043" s="59"/>
      <c r="H1043" s="59"/>
      <c r="I1043" s="59"/>
      <c r="J1043" s="59"/>
      <c r="K1043" s="59"/>
      <c r="L1043" s="59"/>
      <c r="M1043" s="59"/>
      <c r="N1043" s="59"/>
      <c r="O1043" s="59"/>
      <c r="P1043" s="370"/>
      <c r="Q1043" s="59"/>
      <c r="R1043" s="376"/>
    </row>
    <row r="1044" spans="1:18" x14ac:dyDescent="0.25">
      <c r="A1044" s="352"/>
      <c r="B1044" s="378"/>
      <c r="C1044" s="54" t="str">
        <f>IF(ISTEXT('Organizational Unit Summary'!$B$42),'Organizational Unit Summary'!$B$42,"")</f>
        <v>P-3</v>
      </c>
      <c r="D1044" s="51" t="str">
        <f>IF('Organizational Unit Summary'!$B$24="Benchmark or Sustainment",IF(E1044="OoS","OoS",IF(E1044=1,"DM",IF(E1044=2,"PM",IF(E1044=3,"LM",IF(E1044=4,"FM"))))),IF(E1044="OoS","OoS",IF(E1044&lt;=2,"H",IF(E1044=3,"M",IF(E1044=4,"L")))))</f>
        <v>DM</v>
      </c>
      <c r="E1044" s="58">
        <f>IF(OR(Processes!$C$56=TRUE,Processes!F$56=TRUE),IF(AND(G1044=1,H1044=1,NOT(ISTEXT(J1044))),4,IF(AND(G1044=1,H1044=1,ISTEXT(J1044)),3,IF(AND(OR(G1044=1,H1044=1),ISTEXT(J1044)),2,1))),"OoS")</f>
        <v>1</v>
      </c>
      <c r="F1044" s="57"/>
      <c r="G1044" s="59"/>
      <c r="H1044" s="59"/>
      <c r="I1044" s="59"/>
      <c r="J1044" s="59"/>
      <c r="K1044" s="59"/>
      <c r="L1044" s="59"/>
      <c r="M1044" s="59"/>
      <c r="N1044" s="59"/>
      <c r="O1044" s="59"/>
      <c r="P1044" s="370"/>
      <c r="Q1044" s="59"/>
      <c r="R1044" s="376"/>
    </row>
    <row r="1045" spans="1:18" x14ac:dyDescent="0.25">
      <c r="A1045" s="352"/>
      <c r="B1045" s="378"/>
      <c r="C1045" s="54" t="str">
        <f>IF(ISTEXT('Organizational Unit Summary'!$B$43),'Organizational Unit Summary'!$B$43,"")</f>
        <v>P-4</v>
      </c>
      <c r="D1045" s="51" t="str">
        <f>IF('Organizational Unit Summary'!$B$24="Benchmark or Sustainment",IF(E1045="OoS","OoS",IF(E1045=1,"DM",IF(E1045=2,"PM",IF(E1045=3,"LM",IF(E1045=4,"FM"))))),IF(E1045="OoS","OoS",IF(E1045&lt;=2,"H",IF(E1045=3,"M",IF(E1045=4,"L")))))</f>
        <v>DM</v>
      </c>
      <c r="E1045" s="58">
        <f>IF(OR(Processes!$C$56=TRUE,Processes!G$56=TRUE),IF(AND(G1045=1,H1045=1,NOT(ISTEXT(J1045))),4,IF(AND(G1045=1,H1045=1,ISTEXT(J1045)),3,IF(AND(OR(G1045=1,H1045=1),ISTEXT(J1045)),2,1))),"OoS")</f>
        <v>1</v>
      </c>
      <c r="F1045" s="57"/>
      <c r="G1045" s="59"/>
      <c r="H1045" s="59"/>
      <c r="I1045" s="59"/>
      <c r="J1045" s="59"/>
      <c r="K1045" s="59"/>
      <c r="L1045" s="59"/>
      <c r="M1045" s="59"/>
      <c r="N1045" s="59"/>
      <c r="O1045" s="59"/>
      <c r="P1045" s="370"/>
      <c r="Q1045" s="59"/>
      <c r="R1045" s="376"/>
    </row>
    <row r="1046" spans="1:18" x14ac:dyDescent="0.25">
      <c r="A1046" s="352"/>
      <c r="B1046" s="378"/>
      <c r="C1046" s="54" t="str">
        <f>IF(ISTEXT('Organizational Unit Summary'!$B$44),'Organizational Unit Summary'!$B$44,"")</f>
        <v>P-5</v>
      </c>
      <c r="D1046" s="51" t="str">
        <f>IF('Organizational Unit Summary'!$B$24="Benchmark or Sustainment",IF(E1046="OoS","OoS",IF(E1046=1,"DM",IF(E1046=2,"PM",IF(E1046=3,"LM",IF(E1046=4,"FM"))))),IF(E1046="OoS","OoS",IF(E1046&lt;=2,"H",IF(E1046=3,"M",IF(E1046=4,"L")))))</f>
        <v>DM</v>
      </c>
      <c r="E1046" s="58">
        <f>IF(OR(Processes!$C$56=TRUE,Processes!H$56=TRUE),IF(AND(G1046=1,H1046=1,NOT(ISTEXT(J1046))),4,IF(AND(G1046=1,H1046=1,ISTEXT(J1046)),3,IF(AND(OR(G1046=1,H1046=1),ISTEXT(J1046)),2,1))),"OoS")</f>
        <v>1</v>
      </c>
      <c r="F1046" s="57"/>
      <c r="G1046" s="59"/>
      <c r="H1046" s="59"/>
      <c r="I1046" s="59"/>
      <c r="J1046" s="59"/>
      <c r="K1046" s="59"/>
      <c r="L1046" s="59"/>
      <c r="M1046" s="59"/>
      <c r="N1046" s="59"/>
      <c r="O1046" s="59"/>
      <c r="P1046" s="370"/>
      <c r="Q1046" s="59"/>
      <c r="R1046" s="376"/>
    </row>
    <row r="1047" spans="1:18" x14ac:dyDescent="0.25">
      <c r="A1047" s="352"/>
      <c r="B1047" s="378"/>
      <c r="C1047" s="54" t="str">
        <f>IF(ISTEXT('Organizational Unit Summary'!$B$45),'Organizational Unit Summary'!$B$45,"")</f>
        <v>P-6</v>
      </c>
      <c r="D1047" s="51" t="str">
        <f>IF('Organizational Unit Summary'!$B$24="Benchmark or Sustainment",IF(E1047="OoS","OoS",IF(E1047=1,"DM",IF(E1047=2,"PM",IF(E1047=3,"LM",IF(E1047=4,"FM"))))),IF(E1047="OoS","OoS",IF(E1047&lt;=2,"H",IF(E1047=3,"M",IF(E1047=4,"L")))))</f>
        <v>DM</v>
      </c>
      <c r="E1047" s="58">
        <f>IF(OR(Processes!$C$56=TRUE,Processes!I$56=TRUE),IF(AND(G1047=1,H1047=1,NOT(ISTEXT(J1047))),4,IF(AND(G1047=1,H1047=1,ISTEXT(J1047)),3,IF(AND(OR(G1047=1,H1047=1),ISTEXT(J1047)),2,1))),"OoS")</f>
        <v>1</v>
      </c>
      <c r="F1047" s="57"/>
      <c r="G1047" s="59"/>
      <c r="H1047" s="59"/>
      <c r="I1047" s="59"/>
      <c r="J1047" s="59"/>
      <c r="K1047" s="59"/>
      <c r="L1047" s="59"/>
      <c r="M1047" s="59"/>
      <c r="N1047" s="59"/>
      <c r="O1047" s="59"/>
      <c r="P1047" s="370"/>
      <c r="Q1047" s="59"/>
      <c r="R1047" s="376"/>
    </row>
    <row r="1048" spans="1:18" x14ac:dyDescent="0.25">
      <c r="A1048" s="352"/>
      <c r="B1048" s="378"/>
      <c r="C1048" s="54" t="str">
        <f>IF(ISTEXT('Organizational Unit Summary'!$B$46),'Organizational Unit Summary'!$B$46,"")</f>
        <v>P-7</v>
      </c>
      <c r="D1048" s="51" t="str">
        <f>IF('Organizational Unit Summary'!$B$24="Benchmark or Sustainment",IF(E1048="OoS","OoS",IF(E1048=1,"DM",IF(E1048=2,"PM",IF(E1048=3,"LM",IF(E1048=4,"FM"))))),IF(E1048="OoS","OoS",IF(E1048&lt;=2,"H",IF(E1048=3,"M",IF(E1048=4,"L")))))</f>
        <v>DM</v>
      </c>
      <c r="E1048" s="58">
        <f>IF(OR(Processes!$C$56=TRUE,Processes!J$56=TRUE),IF(AND(G1048=1,H1048=1,NOT(ISTEXT(J1048))),4,IF(AND(G1048=1,H1048=1,ISTEXT(J1048)),3,IF(AND(OR(G1048=1,H1048=1),ISTEXT(J1048)),2,1))),"OoS")</f>
        <v>1</v>
      </c>
      <c r="F1048" s="57"/>
      <c r="G1048" s="59"/>
      <c r="H1048" s="59"/>
      <c r="I1048" s="59"/>
      <c r="J1048" s="59"/>
      <c r="K1048" s="59"/>
      <c r="L1048" s="59"/>
      <c r="M1048" s="59"/>
      <c r="N1048" s="59"/>
      <c r="O1048" s="59"/>
      <c r="P1048" s="370"/>
      <c r="Q1048" s="59"/>
      <c r="R1048" s="376"/>
    </row>
    <row r="1049" spans="1:18" x14ac:dyDescent="0.25">
      <c r="A1049" s="352"/>
      <c r="B1049" s="378"/>
      <c r="C1049" s="54" t="str">
        <f>IF(ISTEXT('Organizational Unit Summary'!$B$47),'Organizational Unit Summary'!$B$47,"")</f>
        <v>P-8</v>
      </c>
      <c r="D1049" s="51" t="str">
        <f>IF('Organizational Unit Summary'!$B$24="Benchmark or Sustainment",IF(E1049="OoS","OoS",IF(E1049=1,"DM",IF(E1049=2,"PM",IF(E1049=3,"LM",IF(E1049=4,"FM"))))),IF(E1049="OoS","OoS",IF(E1049&lt;=2,"H",IF(E1049=3,"M",IF(E1049=4,"L")))))</f>
        <v>DM</v>
      </c>
      <c r="E1049" s="58">
        <f>IF(OR(Processes!$C$56=TRUE,Processes!K$56=TRUE),IF(AND(G1049=1,H1049=1,NOT(ISTEXT(J1049))),4,IF(AND(G1049=1,H1049=1,ISTEXT(J1049)),3,IF(AND(OR(G1049=1,H1049=1),ISTEXT(J1049)),2,1))),"OoS")</f>
        <v>1</v>
      </c>
      <c r="F1049" s="57"/>
      <c r="G1049" s="59"/>
      <c r="H1049" s="59"/>
      <c r="I1049" s="59"/>
      <c r="J1049" s="59"/>
      <c r="K1049" s="59"/>
      <c r="L1049" s="59"/>
      <c r="M1049" s="59"/>
      <c r="N1049" s="59"/>
      <c r="O1049" s="59"/>
      <c r="P1049" s="370"/>
      <c r="Q1049" s="59"/>
      <c r="R1049" s="376"/>
    </row>
    <row r="1050" spans="1:18" x14ac:dyDescent="0.25">
      <c r="A1050" s="352"/>
      <c r="B1050" s="378"/>
      <c r="C1050" s="54" t="str">
        <f>IF(ISTEXT('Organizational Unit Summary'!$B$48),'Organizational Unit Summary'!$B$48,"")</f>
        <v>P-9</v>
      </c>
      <c r="D1050" s="51" t="str">
        <f>IF('Organizational Unit Summary'!$B$24="Benchmark or Sustainment",IF(E1050="OoS","OoS",IF(E1050=1,"DM",IF(E1050=2,"PM",IF(E1050=3,"LM",IF(E1050=4,"FM"))))),IF(E1050="OoS","OoS",IF(E1050&lt;=2,"H",IF(E1050=3,"M",IF(E1050=4,"L")))))</f>
        <v>DM</v>
      </c>
      <c r="E1050" s="58">
        <f>IF(OR(Processes!$C$56=TRUE,Processes!L$56=TRUE),IF(AND(G1050=1,H1050=1,NOT(ISTEXT(J1050))),4,IF(AND(G1050=1,H1050=1,ISTEXT(J1050)),3,IF(AND(OR(G1050=1,H1050=1),ISTEXT(J1050)),2,1))),"OoS")</f>
        <v>1</v>
      </c>
      <c r="F1050" s="57"/>
      <c r="G1050" s="59"/>
      <c r="H1050" s="59"/>
      <c r="I1050" s="59"/>
      <c r="J1050" s="59"/>
      <c r="K1050" s="59"/>
      <c r="L1050" s="59"/>
      <c r="M1050" s="59"/>
      <c r="N1050" s="59"/>
      <c r="O1050" s="59"/>
      <c r="P1050" s="370"/>
      <c r="Q1050" s="59"/>
      <c r="R1050" s="376"/>
    </row>
    <row r="1051" spans="1:18" x14ac:dyDescent="0.25">
      <c r="A1051" s="352"/>
      <c r="B1051" s="378"/>
      <c r="C1051" s="54" t="str">
        <f>IF(ISTEXT('Organizational Unit Summary'!$B$49),'Organizational Unit Summary'!$B$49,"")</f>
        <v>P-10</v>
      </c>
      <c r="D1051" s="51" t="str">
        <f>IF('Organizational Unit Summary'!$B$24="Benchmark or Sustainment",IF(E1051="OoS","OoS",IF(E1051=1,"DM",IF(E1051=2,"PM",IF(E1051=3,"LM",IF(E1051=4,"FM"))))),IF(E1051="OoS","OoS",IF(E1051&lt;=2,"H",IF(E1051=3,"M",IF(E1051=4,"L")))))</f>
        <v>DM</v>
      </c>
      <c r="E1051" s="58">
        <f>IF(OR(Processes!$C$56=TRUE,Processes!M$56=TRUE),IF(AND(G1051=1,H1051=1,NOT(ISTEXT(J1051))),4,IF(AND(G1051=1,H1051=1,ISTEXT(J1051)),3,IF(AND(OR(G1051=1,H1051=1),ISTEXT(J1051)),2,1))),"OoS")</f>
        <v>1</v>
      </c>
      <c r="F1051" s="57"/>
      <c r="G1051" s="59"/>
      <c r="H1051" s="59"/>
      <c r="I1051" s="59"/>
      <c r="J1051" s="59"/>
      <c r="K1051" s="59"/>
      <c r="L1051" s="59"/>
      <c r="M1051" s="59"/>
      <c r="N1051" s="59"/>
      <c r="O1051" s="59"/>
      <c r="P1051" s="370"/>
      <c r="Q1051" s="59"/>
      <c r="R1051" s="376"/>
    </row>
    <row r="1052" spans="1:18" x14ac:dyDescent="0.25">
      <c r="A1052" s="352"/>
      <c r="B1052" s="378"/>
      <c r="C1052" s="54" t="str">
        <f>IF(ISTEXT('Organizational Unit Summary'!$B$50),'Organizational Unit Summary'!$B$50,"")</f>
        <v>P-11</v>
      </c>
      <c r="D1052" s="51" t="str">
        <f>IF('Organizational Unit Summary'!$B$24="Benchmark or Sustainment",IF(E1052="OoS","OoS",IF(E1052=1,"DM",IF(E1052=2,"PM",IF(E1052=3,"LM",IF(E1052=4,"FM"))))),IF(E1052="OoS","OoS",IF(E1052&lt;=2,"H",IF(E1052=3,"M",IF(E1052=4,"L")))))</f>
        <v>DM</v>
      </c>
      <c r="E1052" s="58">
        <f>IF(OR(Processes!$C$56=TRUE,Processes!N$56=TRUE),IF(AND(G1052=1,H1052=1,NOT(ISTEXT(J1052))),4,IF(AND(G1052=1,H1052=1,ISTEXT(J1052)),3,IF(AND(OR(G1052=1,H1052=1),ISTEXT(J1052)),2,1))),"OoS")</f>
        <v>1</v>
      </c>
      <c r="F1052" s="57"/>
      <c r="G1052" s="59"/>
      <c r="H1052" s="59"/>
      <c r="I1052" s="59"/>
      <c r="J1052" s="59"/>
      <c r="K1052" s="59"/>
      <c r="L1052" s="59"/>
      <c r="M1052" s="59"/>
      <c r="N1052" s="59"/>
      <c r="O1052" s="59"/>
      <c r="P1052" s="370"/>
      <c r="Q1052" s="59"/>
      <c r="R1052" s="376"/>
    </row>
    <row r="1053" spans="1:18" x14ac:dyDescent="0.25">
      <c r="A1053" s="352"/>
      <c r="B1053" s="378"/>
      <c r="C1053" s="54" t="str">
        <f>IF(ISTEXT('Organizational Unit Summary'!$B$51),'Organizational Unit Summary'!$B$51,"")</f>
        <v>P-12</v>
      </c>
      <c r="D1053" s="51" t="str">
        <f>IF('Organizational Unit Summary'!$B$24="Benchmark or Sustainment",IF(E1053="OoS","OoS",IF(E1053=1,"DM",IF(E1053=2,"PM",IF(E1053=3,"LM",IF(E1053=4,"FM"))))),IF(E1053="OoS","OoS",IF(E1053&lt;=2,"H",IF(E1053=3,"M",IF(E1053=4,"L")))))</f>
        <v>DM</v>
      </c>
      <c r="E1053" s="58">
        <f>IF(OR(Processes!$C$56=TRUE,Processes!O$56=TRUE),IF(AND(G1053=1,H1053=1,NOT(ISTEXT(J1053))),4,IF(AND(G1053=1,H1053=1,ISTEXT(J1053)),3,IF(AND(OR(G1053=1,H1053=1),ISTEXT(J1053)),2,1))),"OoS")</f>
        <v>1</v>
      </c>
      <c r="F1053" s="57"/>
      <c r="G1053" s="59"/>
      <c r="H1053" s="59"/>
      <c r="I1053" s="59"/>
      <c r="J1053" s="59"/>
      <c r="K1053" s="59"/>
      <c r="L1053" s="59"/>
      <c r="M1053" s="59"/>
      <c r="N1053" s="59"/>
      <c r="O1053" s="59"/>
      <c r="P1053" s="370"/>
      <c r="Q1053" s="59"/>
      <c r="R1053" s="376"/>
    </row>
    <row r="1054" spans="1:18" x14ac:dyDescent="0.25">
      <c r="A1054" s="352"/>
      <c r="B1054" s="378"/>
      <c r="C1054" s="54" t="str">
        <f>IF(ISTEXT('Organizational Unit Summary'!$B$52),'Organizational Unit Summary'!$B$52,"")</f>
        <v>P-13</v>
      </c>
      <c r="D1054" s="51" t="str">
        <f>IF('Organizational Unit Summary'!$B$24="Benchmark or Sustainment",IF(E1054="OoS","OoS",IF(E1054=1,"DM",IF(E1054=2,"PM",IF(E1054=3,"LM",IF(E1054=4,"FM"))))),IF(E1054="OoS","OoS",IF(E1054&lt;=2,"H",IF(E1054=3,"M",IF(E1054=4,"L")))))</f>
        <v>DM</v>
      </c>
      <c r="E1054" s="58">
        <f>IF(OR(Processes!$C$56=TRUE,Processes!P$56=TRUE),IF(AND(G1054=1,H1054=1,NOT(ISTEXT(J1054))),4,IF(AND(G1054=1,H1054=1,ISTEXT(J1054)),3,IF(AND(OR(G1054=1,H1054=1),ISTEXT(J1054)),2,1))),"OoS")</f>
        <v>1</v>
      </c>
      <c r="F1054" s="57"/>
      <c r="G1054" s="59"/>
      <c r="H1054" s="59"/>
      <c r="I1054" s="59"/>
      <c r="J1054" s="59"/>
      <c r="K1054" s="59"/>
      <c r="L1054" s="59"/>
      <c r="M1054" s="59"/>
      <c r="N1054" s="59"/>
      <c r="O1054" s="59"/>
      <c r="P1054" s="370"/>
      <c r="Q1054" s="59"/>
      <c r="R1054" s="376"/>
    </row>
    <row r="1055" spans="1:18" x14ac:dyDescent="0.25">
      <c r="A1055" s="352"/>
      <c r="B1055" s="378"/>
      <c r="C1055" s="54" t="str">
        <f>IF(ISTEXT('Organizational Unit Summary'!$B$53),'Organizational Unit Summary'!$B$53,"")</f>
        <v>P-14</v>
      </c>
      <c r="D1055" s="51" t="str">
        <f>IF('Organizational Unit Summary'!$B$24="Benchmark or Sustainment",IF(E1055="OoS","OoS",IF(E1055=1,"DM",IF(E1055=2,"PM",IF(E1055=3,"LM",IF(E1055=4,"FM"))))),IF(E1055="OoS","OoS",IF(E1055&lt;=2,"H",IF(E1055=3,"M",IF(E1055=4,"L")))))</f>
        <v>DM</v>
      </c>
      <c r="E1055" s="58">
        <f>IF(OR(Processes!$C$56=TRUE,Processes!Q$56=TRUE),IF(AND(G1055=1,H1055=1,NOT(ISTEXT(J1055))),4,IF(AND(G1055=1,H1055=1,ISTEXT(J1055)),3,IF(AND(OR(G1055=1,H1055=1),ISTEXT(J1055)),2,1))),"OoS")</f>
        <v>1</v>
      </c>
      <c r="F1055" s="57"/>
      <c r="G1055" s="59"/>
      <c r="H1055" s="59"/>
      <c r="I1055" s="59"/>
      <c r="J1055" s="59"/>
      <c r="K1055" s="59"/>
      <c r="L1055" s="59"/>
      <c r="M1055" s="59"/>
      <c r="N1055" s="59"/>
      <c r="O1055" s="59"/>
      <c r="P1055" s="370"/>
      <c r="Q1055" s="59"/>
      <c r="R1055" s="376"/>
    </row>
    <row r="1056" spans="1:18" x14ac:dyDescent="0.25">
      <c r="A1056" s="352"/>
      <c r="B1056" s="378"/>
      <c r="C1056" s="54" t="str">
        <f>IF(ISTEXT('Organizational Unit Summary'!$B$54),'Organizational Unit Summary'!$B$54,"")</f>
        <v>P-15</v>
      </c>
      <c r="D1056" s="51" t="str">
        <f>IF('Organizational Unit Summary'!$B$24="Benchmark or Sustainment",IF(E1056="OoS","OoS",IF(E1056=1,"DM",IF(E1056=2,"PM",IF(E1056=3,"LM",IF(E1056=4,"FM"))))),IF(E1056="OoS","OoS",IF(E1056&lt;=2,"H",IF(E1056=3,"M",IF(E1056=4,"L")))))</f>
        <v>DM</v>
      </c>
      <c r="E1056" s="58">
        <f>IF(OR(Processes!$C$56=TRUE,Processes!R$56=TRUE),IF(AND(G1056=1,H1056=1,NOT(ISTEXT(J1056))),4,IF(AND(G1056=1,H1056=1,ISTEXT(J1056)),3,IF(AND(OR(G1056=1,H1056=1),ISTEXT(J1056)),2,1))),"OoS")</f>
        <v>1</v>
      </c>
      <c r="F1056" s="57"/>
      <c r="G1056" s="59"/>
      <c r="H1056" s="59"/>
      <c r="I1056" s="59"/>
      <c r="J1056" s="59"/>
      <c r="K1056" s="59"/>
      <c r="L1056" s="59"/>
      <c r="M1056" s="59"/>
      <c r="N1056" s="59"/>
      <c r="O1056" s="59"/>
      <c r="P1056" s="370"/>
      <c r="Q1056" s="59"/>
      <c r="R1056" s="376"/>
    </row>
    <row r="1057" spans="1:18" x14ac:dyDescent="0.25">
      <c r="A1057" s="352"/>
      <c r="B1057" s="378"/>
      <c r="C1057" s="54" t="str">
        <f>IF(ISTEXT('Organizational Unit Summary'!$B$55),'Organizational Unit Summary'!$B$55,"")</f>
        <v>P-16</v>
      </c>
      <c r="D1057" s="51" t="str">
        <f>IF('Organizational Unit Summary'!$B$24="Benchmark or Sustainment",IF(E1057="OoS","OoS",IF(E1057=1,"DM",IF(E1057=2,"PM",IF(E1057=3,"LM",IF(E1057=4,"FM"))))),IF(E1057="OoS","OoS",IF(E1057&lt;=2,"H",IF(E1057=3,"M",IF(E1057=4,"L")))))</f>
        <v>DM</v>
      </c>
      <c r="E1057" s="58">
        <f>IF(OR(Processes!$C$56=TRUE,Processes!S$56=TRUE),IF(AND(G1057=1,H1057=1,NOT(ISTEXT(J1057))),4,IF(AND(G1057=1,H1057=1,ISTEXT(J1057)),3,IF(AND(OR(G1057=1,H1057=1),ISTEXT(J1057)),2,1))),"OoS")</f>
        <v>1</v>
      </c>
      <c r="F1057" s="57"/>
      <c r="G1057" s="59"/>
      <c r="H1057" s="59"/>
      <c r="I1057" s="59"/>
      <c r="J1057" s="59"/>
      <c r="K1057" s="59"/>
      <c r="L1057" s="59"/>
      <c r="M1057" s="59"/>
      <c r="N1057" s="59"/>
      <c r="O1057" s="59"/>
      <c r="P1057" s="370"/>
      <c r="Q1057" s="59"/>
      <c r="R1057" s="376"/>
    </row>
    <row r="1058" spans="1:18" x14ac:dyDescent="0.25">
      <c r="A1058" s="352"/>
      <c r="B1058" s="378"/>
      <c r="C1058" s="54" t="str">
        <f>IF(ISTEXT('Organizational Unit Summary'!$B$56),'Organizational Unit Summary'!$B$56,"")</f>
        <v>P-17</v>
      </c>
      <c r="D1058" s="51" t="str">
        <f>IF('Organizational Unit Summary'!$B$24="Benchmark or Sustainment",IF(E1058="OoS","OoS",IF(E1058=1,"DM",IF(E1058=2,"PM",IF(E1058=3,"LM",IF(E1058=4,"FM"))))),IF(E1058="OoS","OoS",IF(E1058&lt;=2,"H",IF(E1058=3,"M",IF(E1058=4,"L")))))</f>
        <v>DM</v>
      </c>
      <c r="E1058" s="58">
        <f>IF(OR(Processes!$C$56=TRUE,Processes!T$56=TRUE),IF(AND(G1058=1,H1058=1,NOT(ISTEXT(J1058))),4,IF(AND(G1058=1,H1058=1,ISTEXT(J1058)),3,IF(AND(OR(G1058=1,H1058=1),ISTEXT(J1058)),2,1))),"OoS")</f>
        <v>1</v>
      </c>
      <c r="F1058" s="57"/>
      <c r="G1058" s="59"/>
      <c r="H1058" s="59"/>
      <c r="I1058" s="59"/>
      <c r="J1058" s="59"/>
      <c r="K1058" s="59"/>
      <c r="L1058" s="59"/>
      <c r="M1058" s="59"/>
      <c r="N1058" s="59"/>
      <c r="O1058" s="59"/>
      <c r="P1058" s="370"/>
      <c r="Q1058" s="59"/>
      <c r="R1058" s="376"/>
    </row>
    <row r="1059" spans="1:18" x14ac:dyDescent="0.25">
      <c r="A1059" s="352"/>
      <c r="B1059" s="378"/>
      <c r="C1059" s="54" t="str">
        <f>IF(ISTEXT('Organizational Unit Summary'!$B$57),'Organizational Unit Summary'!$B$57,"")</f>
        <v>P-18</v>
      </c>
      <c r="D1059" s="51" t="str">
        <f>IF('Organizational Unit Summary'!$B$24="Benchmark or Sustainment",IF(E1059="OoS","OoS",IF(E1059=1,"DM",IF(E1059=2,"PM",IF(E1059=3,"LM",IF(E1059=4,"FM"))))),IF(E1059="OoS","OoS",IF(E1059&lt;=2,"H",IF(E1059=3,"M",IF(E1059=4,"L")))))</f>
        <v>DM</v>
      </c>
      <c r="E1059" s="58">
        <f>IF(OR(Processes!$C$56=TRUE,Processes!U$56=TRUE),IF(AND(G1059=1,H1059=1,NOT(ISTEXT(J1059))),4,IF(AND(G1059=1,H1059=1,ISTEXT(J1059)),3,IF(AND(OR(G1059=1,H1059=1),ISTEXT(J1059)),2,1))),"OoS")</f>
        <v>1</v>
      </c>
      <c r="F1059" s="57"/>
      <c r="G1059" s="59"/>
      <c r="H1059" s="59"/>
      <c r="I1059" s="59"/>
      <c r="J1059" s="59"/>
      <c r="K1059" s="59"/>
      <c r="L1059" s="59"/>
      <c r="M1059" s="59"/>
      <c r="N1059" s="59"/>
      <c r="O1059" s="59"/>
      <c r="P1059" s="370"/>
      <c r="Q1059" s="59"/>
      <c r="R1059" s="376"/>
    </row>
    <row r="1060" spans="1:18" x14ac:dyDescent="0.25">
      <c r="A1060" s="352"/>
      <c r="B1060" s="378"/>
      <c r="C1060" s="54" t="str">
        <f>IF(ISTEXT('Organizational Unit Summary'!$B$58),'Organizational Unit Summary'!$B$58,"")</f>
        <v>P-19</v>
      </c>
      <c r="D1060" s="51" t="str">
        <f>IF('Organizational Unit Summary'!$B$24="Benchmark or Sustainment",IF(E1060="OoS","OoS",IF(E1060=1,"DM",IF(E1060=2,"PM",IF(E1060=3,"LM",IF(E1060=4,"FM"))))),IF(E1060="OoS","OoS",IF(E1060&lt;=2,"H",IF(E1060=3,"M",IF(E1060=4,"L")))))</f>
        <v>DM</v>
      </c>
      <c r="E1060" s="58">
        <f>IF(OR(Processes!$C$56=TRUE,Processes!V$56=TRUE),IF(AND(G1060=1,H1060=1,NOT(ISTEXT(J1060))),4,IF(AND(G1060=1,H1060=1,ISTEXT(J1060)),3,IF(AND(OR(G1060=1,H1060=1),ISTEXT(J1060)),2,1))),"OoS")</f>
        <v>1</v>
      </c>
      <c r="F1060" s="57"/>
      <c r="G1060" s="59"/>
      <c r="H1060" s="59"/>
      <c r="I1060" s="59"/>
      <c r="J1060" s="59"/>
      <c r="K1060" s="59"/>
      <c r="L1060" s="59"/>
      <c r="M1060" s="59"/>
      <c r="N1060" s="59"/>
      <c r="O1060" s="59"/>
      <c r="P1060" s="370"/>
      <c r="Q1060" s="59"/>
      <c r="R1060" s="376"/>
    </row>
    <row r="1061" spans="1:18" ht="13.5" thickBot="1" x14ac:dyDescent="0.3">
      <c r="A1061" s="352"/>
      <c r="B1061" s="378"/>
      <c r="C1061" s="54" t="str">
        <f>IF(ISTEXT('Organizational Unit Summary'!$B$59),'Organizational Unit Summary'!$B$59,"")</f>
        <v>P-20</v>
      </c>
      <c r="D1061" s="51" t="str">
        <f>IF('Organizational Unit Summary'!$B$24="Benchmark or Sustainment",IF(E1061="OoS","OoS",IF(E1061=1,"DM",IF(E1061=2,"PM",IF(E1061=3,"LM",IF(E1061=4,"FM"))))),IF(E1061="OoS","OoS",IF(E1061&lt;=2,"H",IF(E1061=3,"M",IF(E1061=4,"L")))))</f>
        <v>DM</v>
      </c>
      <c r="E1061" s="58">
        <f>IF(OR(Processes!$C$56=TRUE,Processes!W$56=TRUE),IF(AND(G1061=1,H1061=1,NOT(ISTEXT(J1061))),4,IF(AND(G1061=1,H1061=1,ISTEXT(J1061)),3,IF(AND(OR(G1061=1,H1061=1),ISTEXT(J1061)),2,1))),"OoS")</f>
        <v>1</v>
      </c>
      <c r="F1061" s="57"/>
      <c r="G1061" s="59"/>
      <c r="H1061" s="59"/>
      <c r="I1061" s="59"/>
      <c r="J1061" s="59"/>
      <c r="K1061" s="59"/>
      <c r="L1061" s="59"/>
      <c r="M1061" s="59"/>
      <c r="N1061" s="59"/>
      <c r="O1061" s="59"/>
      <c r="P1061" s="371"/>
      <c r="Q1061" s="59"/>
      <c r="R1061" s="376"/>
    </row>
    <row r="1062" spans="1:18" x14ac:dyDescent="0.25">
      <c r="A1062" s="352"/>
      <c r="B1062" s="378" t="str">
        <f>IF(ISTEXT(Processes!$B$6),Processes!$B$6,"")</f>
        <v>Process 4</v>
      </c>
      <c r="C1062" s="54" t="str">
        <f>IF(ISTEXT('Organizational Unit Summary'!$B$40),'Organizational Unit Summary'!$B$40,"")</f>
        <v>P-1</v>
      </c>
      <c r="D1062" s="51" t="str">
        <f>IF('Organizational Unit Summary'!$B$24="Benchmark or Sustainment",IF(E1062="OoS","OoS",IF(E1062=1,"DM",IF(E1062=2,"PM",IF(E1062=3,"LM",IF(E1062=4,"FM"))))),IF(E1062="OoS","OoS",IF(E1062&lt;=2,"H",IF(E1062=3,"M",IF(E1062=4,"L")))))</f>
        <v>DM</v>
      </c>
      <c r="E1062" s="58">
        <f>IF(OR(Processes!$C$57=TRUE,Processes!D$57=TRUE),IF(AND(G1062=1,H1062=1,NOT(ISTEXT(J1062))),4,IF(AND(G1062=1,H1062=1,ISTEXT(J1062)),3,IF(AND(OR(G1062=1,H1062=1),ISTEXT(J1062)),2,1))),"OoS")</f>
        <v>1</v>
      </c>
      <c r="F1062" s="57"/>
      <c r="G1062" s="59"/>
      <c r="H1062" s="59"/>
      <c r="I1062" s="59"/>
      <c r="J1062" s="59"/>
      <c r="K1062" s="59"/>
      <c r="L1062" s="59"/>
      <c r="M1062" s="59"/>
      <c r="N1062" s="59"/>
      <c r="O1062" s="59"/>
      <c r="P1062" s="369"/>
      <c r="Q1062" s="59"/>
      <c r="R1062" s="376"/>
    </row>
    <row r="1063" spans="1:18" x14ac:dyDescent="0.25">
      <c r="A1063" s="352"/>
      <c r="B1063" s="378"/>
      <c r="C1063" s="54" t="str">
        <f>IF(ISTEXT('Organizational Unit Summary'!$B$41),'Organizational Unit Summary'!$B$41,"")</f>
        <v>P-2</v>
      </c>
      <c r="D1063" s="51" t="str">
        <f>IF('Organizational Unit Summary'!$B$24="Benchmark or Sustainment",IF(E1063="OoS","OoS",IF(E1063=1,"DM",IF(E1063=2,"PM",IF(E1063=3,"LM",IF(E1063=4,"FM"))))),IF(E1063="OoS","OoS",IF(E1063&lt;=2,"H",IF(E1063=3,"M",IF(E1063=4,"L")))))</f>
        <v>DM</v>
      </c>
      <c r="E1063" s="58">
        <f>IF(OR(Processes!$C$57=TRUE,Processes!E$57=TRUE),IF(AND(G1063=1,H1063=1,NOT(ISTEXT(J1063))),4,IF(AND(G1063=1,H1063=1,ISTEXT(J1063)),3,IF(AND(OR(G1063=1,H1063=1),ISTEXT(J1063)),2,1))),"OoS")</f>
        <v>1</v>
      </c>
      <c r="F1063" s="57"/>
      <c r="G1063" s="59"/>
      <c r="H1063" s="59"/>
      <c r="I1063" s="59"/>
      <c r="J1063" s="59"/>
      <c r="K1063" s="59"/>
      <c r="L1063" s="59"/>
      <c r="M1063" s="59"/>
      <c r="N1063" s="59"/>
      <c r="O1063" s="59"/>
      <c r="P1063" s="370"/>
      <c r="Q1063" s="59"/>
      <c r="R1063" s="376"/>
    </row>
    <row r="1064" spans="1:18" x14ac:dyDescent="0.25">
      <c r="A1064" s="352"/>
      <c r="B1064" s="378"/>
      <c r="C1064" s="54" t="str">
        <f>IF(ISTEXT('Organizational Unit Summary'!$B$42),'Organizational Unit Summary'!$B$42,"")</f>
        <v>P-3</v>
      </c>
      <c r="D1064" s="51" t="str">
        <f>IF('Organizational Unit Summary'!$B$24="Benchmark or Sustainment",IF(E1064="OoS","OoS",IF(E1064=1,"DM",IF(E1064=2,"PM",IF(E1064=3,"LM",IF(E1064=4,"FM"))))),IF(E1064="OoS","OoS",IF(E1064&lt;=2,"H",IF(E1064=3,"M",IF(E1064=4,"L")))))</f>
        <v>DM</v>
      </c>
      <c r="E1064" s="58">
        <f>IF(OR(Processes!$C$57=TRUE,Processes!F$57=TRUE),IF(AND(G1064=1,H1064=1,NOT(ISTEXT(J1064))),4,IF(AND(G1064=1,H1064=1,ISTEXT(J1064)),3,IF(AND(OR(G1064=1,H1064=1),ISTEXT(J1064)),2,1))),"OoS")</f>
        <v>1</v>
      </c>
      <c r="F1064" s="57"/>
      <c r="G1064" s="59"/>
      <c r="H1064" s="59"/>
      <c r="I1064" s="59"/>
      <c r="J1064" s="59"/>
      <c r="K1064" s="59"/>
      <c r="L1064" s="59"/>
      <c r="M1064" s="59"/>
      <c r="N1064" s="59"/>
      <c r="O1064" s="59"/>
      <c r="P1064" s="370"/>
      <c r="Q1064" s="59"/>
      <c r="R1064" s="376"/>
    </row>
    <row r="1065" spans="1:18" x14ac:dyDescent="0.25">
      <c r="A1065" s="352"/>
      <c r="B1065" s="378"/>
      <c r="C1065" s="54" t="str">
        <f>IF(ISTEXT('Organizational Unit Summary'!$B$43),'Organizational Unit Summary'!$B$43,"")</f>
        <v>P-4</v>
      </c>
      <c r="D1065" s="51" t="str">
        <f>IF('Organizational Unit Summary'!$B$24="Benchmark or Sustainment",IF(E1065="OoS","OoS",IF(E1065=1,"DM",IF(E1065=2,"PM",IF(E1065=3,"LM",IF(E1065=4,"FM"))))),IF(E1065="OoS","OoS",IF(E1065&lt;=2,"H",IF(E1065=3,"M",IF(E1065=4,"L")))))</f>
        <v>DM</v>
      </c>
      <c r="E1065" s="58">
        <f>IF(OR(Processes!$C$57=TRUE,Processes!G$57=TRUE),IF(AND(G1065=1,H1065=1,NOT(ISTEXT(J1065))),4,IF(AND(G1065=1,H1065=1,ISTEXT(J1065)),3,IF(AND(OR(G1065=1,H1065=1),ISTEXT(J1065)),2,1))),"OoS")</f>
        <v>1</v>
      </c>
      <c r="F1065" s="57"/>
      <c r="G1065" s="59"/>
      <c r="H1065" s="59"/>
      <c r="I1065" s="59"/>
      <c r="J1065" s="59"/>
      <c r="K1065" s="59"/>
      <c r="L1065" s="59"/>
      <c r="M1065" s="59"/>
      <c r="N1065" s="59"/>
      <c r="O1065" s="59"/>
      <c r="P1065" s="370"/>
      <c r="Q1065" s="59"/>
      <c r="R1065" s="376"/>
    </row>
    <row r="1066" spans="1:18" x14ac:dyDescent="0.25">
      <c r="A1066" s="352"/>
      <c r="B1066" s="378"/>
      <c r="C1066" s="54" t="str">
        <f>IF(ISTEXT('Organizational Unit Summary'!$B$44),'Organizational Unit Summary'!$B$44,"")</f>
        <v>P-5</v>
      </c>
      <c r="D1066" s="51" t="str">
        <f>IF('Organizational Unit Summary'!$B$24="Benchmark or Sustainment",IF(E1066="OoS","OoS",IF(E1066=1,"DM",IF(E1066=2,"PM",IF(E1066=3,"LM",IF(E1066=4,"FM"))))),IF(E1066="OoS","OoS",IF(E1066&lt;=2,"H",IF(E1066=3,"M",IF(E1066=4,"L")))))</f>
        <v>DM</v>
      </c>
      <c r="E1066" s="58">
        <f>IF(OR(Processes!$C$57=TRUE,Processes!H$57=TRUE),IF(AND(G1066=1,H1066=1,NOT(ISTEXT(J1066))),4,IF(AND(G1066=1,H1066=1,ISTEXT(J1066)),3,IF(AND(OR(G1066=1,H1066=1),ISTEXT(J1066)),2,1))),"OoS")</f>
        <v>1</v>
      </c>
      <c r="F1066" s="57"/>
      <c r="G1066" s="59"/>
      <c r="H1066" s="59"/>
      <c r="I1066" s="59"/>
      <c r="J1066" s="59"/>
      <c r="K1066" s="59"/>
      <c r="L1066" s="59"/>
      <c r="M1066" s="59"/>
      <c r="N1066" s="59"/>
      <c r="O1066" s="59"/>
      <c r="P1066" s="370"/>
      <c r="Q1066" s="59"/>
      <c r="R1066" s="376"/>
    </row>
    <row r="1067" spans="1:18" x14ac:dyDescent="0.25">
      <c r="A1067" s="352"/>
      <c r="B1067" s="378"/>
      <c r="C1067" s="54" t="str">
        <f>IF(ISTEXT('Organizational Unit Summary'!$B$45),'Organizational Unit Summary'!$B$45,"")</f>
        <v>P-6</v>
      </c>
      <c r="D1067" s="51" t="str">
        <f>IF('Organizational Unit Summary'!$B$24="Benchmark or Sustainment",IF(E1067="OoS","OoS",IF(E1067=1,"DM",IF(E1067=2,"PM",IF(E1067=3,"LM",IF(E1067=4,"FM"))))),IF(E1067="OoS","OoS",IF(E1067&lt;=2,"H",IF(E1067=3,"M",IF(E1067=4,"L")))))</f>
        <v>DM</v>
      </c>
      <c r="E1067" s="58">
        <f>IF(OR(Processes!$C$57=TRUE,Processes!I$57=TRUE),IF(AND(G1067=1,H1067=1,NOT(ISTEXT(J1067))),4,IF(AND(G1067=1,H1067=1,ISTEXT(J1067)),3,IF(AND(OR(G1067=1,H1067=1),ISTEXT(J1067)),2,1))),"OoS")</f>
        <v>1</v>
      </c>
      <c r="F1067" s="57"/>
      <c r="G1067" s="59"/>
      <c r="H1067" s="59"/>
      <c r="I1067" s="59"/>
      <c r="J1067" s="59"/>
      <c r="K1067" s="59"/>
      <c r="L1067" s="59"/>
      <c r="M1067" s="59"/>
      <c r="N1067" s="59"/>
      <c r="O1067" s="59"/>
      <c r="P1067" s="370"/>
      <c r="Q1067" s="59"/>
      <c r="R1067" s="376"/>
    </row>
    <row r="1068" spans="1:18" x14ac:dyDescent="0.25">
      <c r="A1068" s="352"/>
      <c r="B1068" s="378"/>
      <c r="C1068" s="54" t="str">
        <f>IF(ISTEXT('Organizational Unit Summary'!$B$46),'Organizational Unit Summary'!$B$46,"")</f>
        <v>P-7</v>
      </c>
      <c r="D1068" s="51" t="str">
        <f>IF('Organizational Unit Summary'!$B$24="Benchmark or Sustainment",IF(E1068="OoS","OoS",IF(E1068=1,"DM",IF(E1068=2,"PM",IF(E1068=3,"LM",IF(E1068=4,"FM"))))),IF(E1068="OoS","OoS",IF(E1068&lt;=2,"H",IF(E1068=3,"M",IF(E1068=4,"L")))))</f>
        <v>DM</v>
      </c>
      <c r="E1068" s="58">
        <f>IF(OR(Processes!$C$57=TRUE,Processes!J$57=TRUE),IF(AND(G1068=1,H1068=1,NOT(ISTEXT(J1068))),4,IF(AND(G1068=1,H1068=1,ISTEXT(J1068)),3,IF(AND(OR(G1068=1,H1068=1),ISTEXT(J1068)),2,1))),"OoS")</f>
        <v>1</v>
      </c>
      <c r="F1068" s="57"/>
      <c r="G1068" s="59"/>
      <c r="H1068" s="59"/>
      <c r="I1068" s="59"/>
      <c r="J1068" s="59"/>
      <c r="K1068" s="59"/>
      <c r="L1068" s="59"/>
      <c r="M1068" s="59"/>
      <c r="N1068" s="59"/>
      <c r="O1068" s="59"/>
      <c r="P1068" s="370"/>
      <c r="Q1068" s="59"/>
      <c r="R1068" s="376"/>
    </row>
    <row r="1069" spans="1:18" x14ac:dyDescent="0.25">
      <c r="A1069" s="352"/>
      <c r="B1069" s="378"/>
      <c r="C1069" s="54" t="str">
        <f>IF(ISTEXT('Organizational Unit Summary'!$B$47),'Organizational Unit Summary'!$B$47,"")</f>
        <v>P-8</v>
      </c>
      <c r="D1069" s="51" t="str">
        <f>IF('Organizational Unit Summary'!$B$24="Benchmark or Sustainment",IF(E1069="OoS","OoS",IF(E1069=1,"DM",IF(E1069=2,"PM",IF(E1069=3,"LM",IF(E1069=4,"FM"))))),IF(E1069="OoS","OoS",IF(E1069&lt;=2,"H",IF(E1069=3,"M",IF(E1069=4,"L")))))</f>
        <v>DM</v>
      </c>
      <c r="E1069" s="58">
        <f>IF(OR(Processes!$C$57=TRUE,Processes!K$57=TRUE),IF(AND(G1069=1,H1069=1,NOT(ISTEXT(J1069))),4,IF(AND(G1069=1,H1069=1,ISTEXT(J1069)),3,IF(AND(OR(G1069=1,H1069=1),ISTEXT(J1069)),2,1))),"OoS")</f>
        <v>1</v>
      </c>
      <c r="F1069" s="57"/>
      <c r="G1069" s="59"/>
      <c r="H1069" s="59"/>
      <c r="I1069" s="59"/>
      <c r="J1069" s="59"/>
      <c r="K1069" s="59"/>
      <c r="L1069" s="59"/>
      <c r="M1069" s="59"/>
      <c r="N1069" s="59"/>
      <c r="O1069" s="59"/>
      <c r="P1069" s="370"/>
      <c r="Q1069" s="59"/>
      <c r="R1069" s="376"/>
    </row>
    <row r="1070" spans="1:18" x14ac:dyDescent="0.25">
      <c r="A1070" s="352"/>
      <c r="B1070" s="378"/>
      <c r="C1070" s="54" t="str">
        <f>IF(ISTEXT('Organizational Unit Summary'!$B$48),'Organizational Unit Summary'!$B$48,"")</f>
        <v>P-9</v>
      </c>
      <c r="D1070" s="51" t="str">
        <f>IF('Organizational Unit Summary'!$B$24="Benchmark or Sustainment",IF(E1070="OoS","OoS",IF(E1070=1,"DM",IF(E1070=2,"PM",IF(E1070=3,"LM",IF(E1070=4,"FM"))))),IF(E1070="OoS","OoS",IF(E1070&lt;=2,"H",IF(E1070=3,"M",IF(E1070=4,"L")))))</f>
        <v>DM</v>
      </c>
      <c r="E1070" s="58">
        <f>IF(OR(Processes!$C$57=TRUE,Processes!L$57=TRUE),IF(AND(G1070=1,H1070=1,NOT(ISTEXT(J1070))),4,IF(AND(G1070=1,H1070=1,ISTEXT(J1070)),3,IF(AND(OR(G1070=1,H1070=1),ISTEXT(J1070)),2,1))),"OoS")</f>
        <v>1</v>
      </c>
      <c r="F1070" s="57"/>
      <c r="G1070" s="59"/>
      <c r="H1070" s="59"/>
      <c r="I1070" s="59"/>
      <c r="J1070" s="59"/>
      <c r="K1070" s="59"/>
      <c r="L1070" s="59"/>
      <c r="M1070" s="59"/>
      <c r="N1070" s="59"/>
      <c r="O1070" s="59"/>
      <c r="P1070" s="370"/>
      <c r="Q1070" s="59"/>
      <c r="R1070" s="376"/>
    </row>
    <row r="1071" spans="1:18" x14ac:dyDescent="0.25">
      <c r="A1071" s="352"/>
      <c r="B1071" s="378"/>
      <c r="C1071" s="54" t="str">
        <f>IF(ISTEXT('Organizational Unit Summary'!$B$49),'Organizational Unit Summary'!$B$49,"")</f>
        <v>P-10</v>
      </c>
      <c r="D1071" s="51" t="str">
        <f>IF('Organizational Unit Summary'!$B$24="Benchmark or Sustainment",IF(E1071="OoS","OoS",IF(E1071=1,"DM",IF(E1071=2,"PM",IF(E1071=3,"LM",IF(E1071=4,"FM"))))),IF(E1071="OoS","OoS",IF(E1071&lt;=2,"H",IF(E1071=3,"M",IF(E1071=4,"L")))))</f>
        <v>DM</v>
      </c>
      <c r="E1071" s="58">
        <f>IF(OR(Processes!$C$57=TRUE,Processes!M$57=TRUE),IF(AND(G1071=1,H1071=1,NOT(ISTEXT(J1071))),4,IF(AND(G1071=1,H1071=1,ISTEXT(J1071)),3,IF(AND(OR(G1071=1,H1071=1),ISTEXT(J1071)),2,1))),"OoS")</f>
        <v>1</v>
      </c>
      <c r="F1071" s="57"/>
      <c r="G1071" s="59"/>
      <c r="H1071" s="59"/>
      <c r="I1071" s="59"/>
      <c r="J1071" s="59"/>
      <c r="K1071" s="59"/>
      <c r="L1071" s="59"/>
      <c r="M1071" s="59"/>
      <c r="N1071" s="59"/>
      <c r="O1071" s="59"/>
      <c r="P1071" s="370"/>
      <c r="Q1071" s="59"/>
      <c r="R1071" s="376"/>
    </row>
    <row r="1072" spans="1:18" x14ac:dyDescent="0.25">
      <c r="A1072" s="352"/>
      <c r="B1072" s="378"/>
      <c r="C1072" s="54" t="str">
        <f>IF(ISTEXT('Organizational Unit Summary'!$B$50),'Organizational Unit Summary'!$B$50,"")</f>
        <v>P-11</v>
      </c>
      <c r="D1072" s="51" t="str">
        <f>IF('Organizational Unit Summary'!$B$24="Benchmark or Sustainment",IF(E1072="OoS","OoS",IF(E1072=1,"DM",IF(E1072=2,"PM",IF(E1072=3,"LM",IF(E1072=4,"FM"))))),IF(E1072="OoS","OoS",IF(E1072&lt;=2,"H",IF(E1072=3,"M",IF(E1072=4,"L")))))</f>
        <v>DM</v>
      </c>
      <c r="E1072" s="58">
        <f>IF(OR(Processes!$C$57=TRUE,Processes!N$57=TRUE),IF(AND(G1072=1,H1072=1,NOT(ISTEXT(J1072))),4,IF(AND(G1072=1,H1072=1,ISTEXT(J1072)),3,IF(AND(OR(G1072=1,H1072=1),ISTEXT(J1072)),2,1))),"OoS")</f>
        <v>1</v>
      </c>
      <c r="F1072" s="57"/>
      <c r="G1072" s="59"/>
      <c r="H1072" s="59"/>
      <c r="I1072" s="59"/>
      <c r="J1072" s="59"/>
      <c r="K1072" s="59"/>
      <c r="L1072" s="59"/>
      <c r="M1072" s="59"/>
      <c r="N1072" s="59"/>
      <c r="O1072" s="59"/>
      <c r="P1072" s="370"/>
      <c r="Q1072" s="59"/>
      <c r="R1072" s="376"/>
    </row>
    <row r="1073" spans="1:18" x14ac:dyDescent="0.25">
      <c r="A1073" s="352"/>
      <c r="B1073" s="378"/>
      <c r="C1073" s="54" t="str">
        <f>IF(ISTEXT('Organizational Unit Summary'!$B$51),'Organizational Unit Summary'!$B$51,"")</f>
        <v>P-12</v>
      </c>
      <c r="D1073" s="51" t="str">
        <f>IF('Organizational Unit Summary'!$B$24="Benchmark or Sustainment",IF(E1073="OoS","OoS",IF(E1073=1,"DM",IF(E1073=2,"PM",IF(E1073=3,"LM",IF(E1073=4,"FM"))))),IF(E1073="OoS","OoS",IF(E1073&lt;=2,"H",IF(E1073=3,"M",IF(E1073=4,"L")))))</f>
        <v>DM</v>
      </c>
      <c r="E1073" s="58">
        <f>IF(OR(Processes!$C$57=TRUE,Processes!O$57=TRUE),IF(AND(G1073=1,H1073=1,NOT(ISTEXT(J1073))),4,IF(AND(G1073=1,H1073=1,ISTEXT(J1073)),3,IF(AND(OR(G1073=1,H1073=1),ISTEXT(J1073)),2,1))),"OoS")</f>
        <v>1</v>
      </c>
      <c r="F1073" s="57"/>
      <c r="G1073" s="59"/>
      <c r="H1073" s="59"/>
      <c r="I1073" s="59"/>
      <c r="J1073" s="59"/>
      <c r="K1073" s="59"/>
      <c r="L1073" s="59"/>
      <c r="M1073" s="59"/>
      <c r="N1073" s="59"/>
      <c r="O1073" s="59"/>
      <c r="P1073" s="370"/>
      <c r="Q1073" s="59"/>
      <c r="R1073" s="376"/>
    </row>
    <row r="1074" spans="1:18" x14ac:dyDescent="0.25">
      <c r="A1074" s="352"/>
      <c r="B1074" s="378"/>
      <c r="C1074" s="54" t="str">
        <f>IF(ISTEXT('Organizational Unit Summary'!$B$52),'Organizational Unit Summary'!$B$52,"")</f>
        <v>P-13</v>
      </c>
      <c r="D1074" s="51" t="str">
        <f>IF('Organizational Unit Summary'!$B$24="Benchmark or Sustainment",IF(E1074="OoS","OoS",IF(E1074=1,"DM",IF(E1074=2,"PM",IF(E1074=3,"LM",IF(E1074=4,"FM"))))),IF(E1074="OoS","OoS",IF(E1074&lt;=2,"H",IF(E1074=3,"M",IF(E1074=4,"L")))))</f>
        <v>DM</v>
      </c>
      <c r="E1074" s="58">
        <f>IF(OR(Processes!$C$57=TRUE,Processes!P$57=TRUE),IF(AND(G1074=1,H1074=1,NOT(ISTEXT(J1074))),4,IF(AND(G1074=1,H1074=1,ISTEXT(J1074)),3,IF(AND(OR(G1074=1,H1074=1),ISTEXT(J1074)),2,1))),"OoS")</f>
        <v>1</v>
      </c>
      <c r="F1074" s="57"/>
      <c r="G1074" s="59"/>
      <c r="H1074" s="59"/>
      <c r="I1074" s="59"/>
      <c r="J1074" s="59"/>
      <c r="K1074" s="59"/>
      <c r="L1074" s="59"/>
      <c r="M1074" s="59"/>
      <c r="N1074" s="59"/>
      <c r="O1074" s="59"/>
      <c r="P1074" s="370"/>
      <c r="Q1074" s="59"/>
      <c r="R1074" s="376"/>
    </row>
    <row r="1075" spans="1:18" x14ac:dyDescent="0.25">
      <c r="A1075" s="352"/>
      <c r="B1075" s="378"/>
      <c r="C1075" s="54" t="str">
        <f>IF(ISTEXT('Organizational Unit Summary'!$B$53),'Organizational Unit Summary'!$B$53,"")</f>
        <v>P-14</v>
      </c>
      <c r="D1075" s="51" t="str">
        <f>IF('Organizational Unit Summary'!$B$24="Benchmark or Sustainment",IF(E1075="OoS","OoS",IF(E1075=1,"DM",IF(E1075=2,"PM",IF(E1075=3,"LM",IF(E1075=4,"FM"))))),IF(E1075="OoS","OoS",IF(E1075&lt;=2,"H",IF(E1075=3,"M",IF(E1075=4,"L")))))</f>
        <v>DM</v>
      </c>
      <c r="E1075" s="58">
        <f>IF(OR(Processes!$C$57=TRUE,Processes!Q$57=TRUE),IF(AND(G1075=1,H1075=1,NOT(ISTEXT(J1075))),4,IF(AND(G1075=1,H1075=1,ISTEXT(J1075)),3,IF(AND(OR(G1075=1,H1075=1),ISTEXT(J1075)),2,1))),"OoS")</f>
        <v>1</v>
      </c>
      <c r="F1075" s="57"/>
      <c r="G1075" s="59"/>
      <c r="H1075" s="59"/>
      <c r="I1075" s="59"/>
      <c r="J1075" s="59"/>
      <c r="K1075" s="59"/>
      <c r="L1075" s="59"/>
      <c r="M1075" s="59"/>
      <c r="N1075" s="59"/>
      <c r="O1075" s="59"/>
      <c r="P1075" s="370"/>
      <c r="Q1075" s="59"/>
      <c r="R1075" s="376"/>
    </row>
    <row r="1076" spans="1:18" x14ac:dyDescent="0.25">
      <c r="A1076" s="352"/>
      <c r="B1076" s="378"/>
      <c r="C1076" s="54" t="str">
        <f>IF(ISTEXT('Organizational Unit Summary'!$B$54),'Organizational Unit Summary'!$B$54,"")</f>
        <v>P-15</v>
      </c>
      <c r="D1076" s="51" t="str">
        <f>IF('Organizational Unit Summary'!$B$24="Benchmark or Sustainment",IF(E1076="OoS","OoS",IF(E1076=1,"DM",IF(E1076=2,"PM",IF(E1076=3,"LM",IF(E1076=4,"FM"))))),IF(E1076="OoS","OoS",IF(E1076&lt;=2,"H",IF(E1076=3,"M",IF(E1076=4,"L")))))</f>
        <v>DM</v>
      </c>
      <c r="E1076" s="58">
        <f>IF(OR(Processes!$C$57=TRUE,Processes!R$57=TRUE),IF(AND(G1076=1,H1076=1,NOT(ISTEXT(J1076))),4,IF(AND(G1076=1,H1076=1,ISTEXT(J1076)),3,IF(AND(OR(G1076=1,H1076=1),ISTEXT(J1076)),2,1))),"OoS")</f>
        <v>1</v>
      </c>
      <c r="F1076" s="57"/>
      <c r="G1076" s="59"/>
      <c r="H1076" s="59"/>
      <c r="I1076" s="59"/>
      <c r="J1076" s="59"/>
      <c r="K1076" s="59"/>
      <c r="L1076" s="59"/>
      <c r="M1076" s="59"/>
      <c r="N1076" s="59"/>
      <c r="O1076" s="59"/>
      <c r="P1076" s="370"/>
      <c r="Q1076" s="59"/>
      <c r="R1076" s="376"/>
    </row>
    <row r="1077" spans="1:18" x14ac:dyDescent="0.25">
      <c r="A1077" s="352"/>
      <c r="B1077" s="378"/>
      <c r="C1077" s="54" t="str">
        <f>IF(ISTEXT('Organizational Unit Summary'!$B$55),'Organizational Unit Summary'!$B$55,"")</f>
        <v>P-16</v>
      </c>
      <c r="D1077" s="51" t="str">
        <f>IF('Organizational Unit Summary'!$B$24="Benchmark or Sustainment",IF(E1077="OoS","OoS",IF(E1077=1,"DM",IF(E1077=2,"PM",IF(E1077=3,"LM",IF(E1077=4,"FM"))))),IF(E1077="OoS","OoS",IF(E1077&lt;=2,"H",IF(E1077=3,"M",IF(E1077=4,"L")))))</f>
        <v>DM</v>
      </c>
      <c r="E1077" s="58">
        <f>IF(OR(Processes!$C$57=TRUE,Processes!S$57=TRUE),IF(AND(G1077=1,H1077=1,NOT(ISTEXT(J1077))),4,IF(AND(G1077=1,H1077=1,ISTEXT(J1077)),3,IF(AND(OR(G1077=1,H1077=1),ISTEXT(J1077)),2,1))),"OoS")</f>
        <v>1</v>
      </c>
      <c r="F1077" s="57"/>
      <c r="G1077" s="59"/>
      <c r="H1077" s="59"/>
      <c r="I1077" s="59"/>
      <c r="J1077" s="59"/>
      <c r="K1077" s="59"/>
      <c r="L1077" s="59"/>
      <c r="M1077" s="59"/>
      <c r="N1077" s="59"/>
      <c r="O1077" s="59"/>
      <c r="P1077" s="370"/>
      <c r="Q1077" s="59"/>
      <c r="R1077" s="376"/>
    </row>
    <row r="1078" spans="1:18" x14ac:dyDescent="0.25">
      <c r="A1078" s="352"/>
      <c r="B1078" s="378"/>
      <c r="C1078" s="54" t="str">
        <f>IF(ISTEXT('Organizational Unit Summary'!$B$56),'Organizational Unit Summary'!$B$56,"")</f>
        <v>P-17</v>
      </c>
      <c r="D1078" s="51" t="str">
        <f>IF('Organizational Unit Summary'!$B$24="Benchmark or Sustainment",IF(E1078="OoS","OoS",IF(E1078=1,"DM",IF(E1078=2,"PM",IF(E1078=3,"LM",IF(E1078=4,"FM"))))),IF(E1078="OoS","OoS",IF(E1078&lt;=2,"H",IF(E1078=3,"M",IF(E1078=4,"L")))))</f>
        <v>DM</v>
      </c>
      <c r="E1078" s="58">
        <f>IF(OR(Processes!$C$57=TRUE,Processes!T$57=TRUE),IF(AND(G1078=1,H1078=1,NOT(ISTEXT(J1078))),4,IF(AND(G1078=1,H1078=1,ISTEXT(J1078)),3,IF(AND(OR(G1078=1,H1078=1),ISTEXT(J1078)),2,1))),"OoS")</f>
        <v>1</v>
      </c>
      <c r="F1078" s="57"/>
      <c r="G1078" s="59"/>
      <c r="H1078" s="59"/>
      <c r="I1078" s="59"/>
      <c r="J1078" s="59"/>
      <c r="K1078" s="59"/>
      <c r="L1078" s="59"/>
      <c r="M1078" s="59"/>
      <c r="N1078" s="59"/>
      <c r="O1078" s="59"/>
      <c r="P1078" s="370"/>
      <c r="Q1078" s="59"/>
      <c r="R1078" s="376"/>
    </row>
    <row r="1079" spans="1:18" x14ac:dyDescent="0.25">
      <c r="A1079" s="352"/>
      <c r="B1079" s="378"/>
      <c r="C1079" s="54" t="str">
        <f>IF(ISTEXT('Organizational Unit Summary'!$B$57),'Organizational Unit Summary'!$B$57,"")</f>
        <v>P-18</v>
      </c>
      <c r="D1079" s="51" t="str">
        <f>IF('Organizational Unit Summary'!$B$24="Benchmark or Sustainment",IF(E1079="OoS","OoS",IF(E1079=1,"DM",IF(E1079=2,"PM",IF(E1079=3,"LM",IF(E1079=4,"FM"))))),IF(E1079="OoS","OoS",IF(E1079&lt;=2,"H",IF(E1079=3,"M",IF(E1079=4,"L")))))</f>
        <v>DM</v>
      </c>
      <c r="E1079" s="58">
        <f>IF(OR(Processes!$C$57=TRUE,Processes!U$57=TRUE),IF(AND(G1079=1,H1079=1,NOT(ISTEXT(J1079))),4,IF(AND(G1079=1,H1079=1,ISTEXT(J1079)),3,IF(AND(OR(G1079=1,H1079=1),ISTEXT(J1079)),2,1))),"OoS")</f>
        <v>1</v>
      </c>
      <c r="F1079" s="57"/>
      <c r="G1079" s="59"/>
      <c r="H1079" s="59"/>
      <c r="I1079" s="59"/>
      <c r="J1079" s="59"/>
      <c r="K1079" s="59"/>
      <c r="L1079" s="59"/>
      <c r="M1079" s="59"/>
      <c r="N1079" s="59"/>
      <c r="O1079" s="59"/>
      <c r="P1079" s="370"/>
      <c r="Q1079" s="59"/>
      <c r="R1079" s="376"/>
    </row>
    <row r="1080" spans="1:18" x14ac:dyDescent="0.25">
      <c r="A1080" s="352"/>
      <c r="B1080" s="378"/>
      <c r="C1080" s="54" t="str">
        <f>IF(ISTEXT('Organizational Unit Summary'!$B$58),'Organizational Unit Summary'!$B$58,"")</f>
        <v>P-19</v>
      </c>
      <c r="D1080" s="51" t="str">
        <f>IF('Organizational Unit Summary'!$B$24="Benchmark or Sustainment",IF(E1080="OoS","OoS",IF(E1080=1,"DM",IF(E1080=2,"PM",IF(E1080=3,"LM",IF(E1080=4,"FM"))))),IF(E1080="OoS","OoS",IF(E1080&lt;=2,"H",IF(E1080=3,"M",IF(E1080=4,"L")))))</f>
        <v>DM</v>
      </c>
      <c r="E1080" s="58">
        <f>IF(OR(Processes!$C$57=TRUE,Processes!V$57=TRUE),IF(AND(G1080=1,H1080=1,NOT(ISTEXT(J1080))),4,IF(AND(G1080=1,H1080=1,ISTEXT(J1080)),3,IF(AND(OR(G1080=1,H1080=1),ISTEXT(J1080)),2,1))),"OoS")</f>
        <v>1</v>
      </c>
      <c r="F1080" s="57"/>
      <c r="G1080" s="59"/>
      <c r="H1080" s="59"/>
      <c r="I1080" s="59"/>
      <c r="J1080" s="59"/>
      <c r="K1080" s="59"/>
      <c r="L1080" s="59"/>
      <c r="M1080" s="59"/>
      <c r="N1080" s="59"/>
      <c r="O1080" s="59"/>
      <c r="P1080" s="370"/>
      <c r="Q1080" s="59"/>
      <c r="R1080" s="376"/>
    </row>
    <row r="1081" spans="1:18" ht="13.5" thickBot="1" x14ac:dyDescent="0.3">
      <c r="A1081" s="352"/>
      <c r="B1081" s="378"/>
      <c r="C1081" s="54" t="str">
        <f>IF(ISTEXT('Organizational Unit Summary'!$B$59),'Organizational Unit Summary'!$B$59,"")</f>
        <v>P-20</v>
      </c>
      <c r="D1081" s="51" t="str">
        <f>IF('Organizational Unit Summary'!$B$24="Benchmark or Sustainment",IF(E1081="OoS","OoS",IF(E1081=1,"DM",IF(E1081=2,"PM",IF(E1081=3,"LM",IF(E1081=4,"FM"))))),IF(E1081="OoS","OoS",IF(E1081&lt;=2,"H",IF(E1081=3,"M",IF(E1081=4,"L")))))</f>
        <v>DM</v>
      </c>
      <c r="E1081" s="58">
        <f>IF(OR(Processes!$C$57=TRUE,Processes!W$57=TRUE),IF(AND(G1081=1,H1081=1,NOT(ISTEXT(J1081))),4,IF(AND(G1081=1,H1081=1,ISTEXT(J1081)),3,IF(AND(OR(G1081=1,H1081=1),ISTEXT(J1081)),2,1))),"OoS")</f>
        <v>1</v>
      </c>
      <c r="F1081" s="57"/>
      <c r="G1081" s="59"/>
      <c r="H1081" s="59"/>
      <c r="I1081" s="59"/>
      <c r="J1081" s="59"/>
      <c r="K1081" s="59"/>
      <c r="L1081" s="59"/>
      <c r="M1081" s="59"/>
      <c r="N1081" s="59"/>
      <c r="O1081" s="59"/>
      <c r="P1081" s="371"/>
      <c r="Q1081" s="59"/>
      <c r="R1081" s="376"/>
    </row>
    <row r="1082" spans="1:18" x14ac:dyDescent="0.25">
      <c r="A1082" s="352"/>
      <c r="B1082" s="378" t="str">
        <f>IF(ISTEXT(Processes!$B$7),Processes!$B$7,"")</f>
        <v>Process 5</v>
      </c>
      <c r="C1082" s="54" t="str">
        <f>IF(ISTEXT('Organizational Unit Summary'!$B$40),'Organizational Unit Summary'!$B$40,"")</f>
        <v>P-1</v>
      </c>
      <c r="D1082" s="51" t="str">
        <f>IF('Organizational Unit Summary'!$B$24="Benchmark or Sustainment",IF(E1082="OoS","OoS",IF(E1082=1,"DM",IF(E1082=2,"PM",IF(E1082=3,"LM",IF(E1082=4,"FM"))))),IF(E1082="OoS","OoS",IF(E1082&lt;=2,"H",IF(E1082=3,"M",IF(E1082=4,"L")))))</f>
        <v>DM</v>
      </c>
      <c r="E1082" s="58">
        <f>IF(OR(Processes!$C$58=TRUE,Processes!D$58=TRUE),IF(AND(G1082=1,H1082=1,NOT(ISTEXT(J1082))),4,IF(AND(G1082=1,H1082=1,ISTEXT(J1082)),3,IF(AND(OR(G1082=1,H1082=1),ISTEXT(J1082)),2,1))),"OoS")</f>
        <v>1</v>
      </c>
      <c r="F1082" s="57"/>
      <c r="G1082" s="59"/>
      <c r="H1082" s="59"/>
      <c r="I1082" s="59"/>
      <c r="J1082" s="59"/>
      <c r="K1082" s="59"/>
      <c r="L1082" s="59"/>
      <c r="M1082" s="59"/>
      <c r="N1082" s="59"/>
      <c r="O1082" s="59"/>
      <c r="P1082" s="369"/>
      <c r="Q1082" s="59"/>
      <c r="R1082" s="376"/>
    </row>
    <row r="1083" spans="1:18" x14ac:dyDescent="0.25">
      <c r="A1083" s="352"/>
      <c r="B1083" s="378"/>
      <c r="C1083" s="54" t="str">
        <f>IF(ISTEXT('Organizational Unit Summary'!$B$41),'Organizational Unit Summary'!$B$41,"")</f>
        <v>P-2</v>
      </c>
      <c r="D1083" s="51" t="str">
        <f>IF('Organizational Unit Summary'!$B$24="Benchmark or Sustainment",IF(E1083="OoS","OoS",IF(E1083=1,"DM",IF(E1083=2,"PM",IF(E1083=3,"LM",IF(E1083=4,"FM"))))),IF(E1083="OoS","OoS",IF(E1083&lt;=2,"H",IF(E1083=3,"M",IF(E1083=4,"L")))))</f>
        <v>DM</v>
      </c>
      <c r="E1083" s="58">
        <f>IF(OR(Processes!$C$58=TRUE,Processes!E$58=TRUE),IF(AND(G1083=1,H1083=1,NOT(ISTEXT(J1083))),4,IF(AND(G1083=1,H1083=1,ISTEXT(J1083)),3,IF(AND(OR(G1083=1,H1083=1),ISTEXT(J1083)),2,1))),"OoS")</f>
        <v>1</v>
      </c>
      <c r="F1083" s="57"/>
      <c r="G1083" s="59"/>
      <c r="H1083" s="59"/>
      <c r="I1083" s="59"/>
      <c r="J1083" s="59"/>
      <c r="K1083" s="59"/>
      <c r="L1083" s="59"/>
      <c r="M1083" s="59"/>
      <c r="N1083" s="59"/>
      <c r="O1083" s="59"/>
      <c r="P1083" s="370"/>
      <c r="Q1083" s="59"/>
      <c r="R1083" s="376"/>
    </row>
    <row r="1084" spans="1:18" x14ac:dyDescent="0.25">
      <c r="A1084" s="352"/>
      <c r="B1084" s="378"/>
      <c r="C1084" s="54" t="str">
        <f>IF(ISTEXT('Organizational Unit Summary'!$B$42),'Organizational Unit Summary'!$B$42,"")</f>
        <v>P-3</v>
      </c>
      <c r="D1084" s="51" t="str">
        <f>IF('Organizational Unit Summary'!$B$24="Benchmark or Sustainment",IF(E1084="OoS","OoS",IF(E1084=1,"DM",IF(E1084=2,"PM",IF(E1084=3,"LM",IF(E1084=4,"FM"))))),IF(E1084="OoS","OoS",IF(E1084&lt;=2,"H",IF(E1084=3,"M",IF(E1084=4,"L")))))</f>
        <v>DM</v>
      </c>
      <c r="E1084" s="58">
        <f>IF(OR(Processes!$C$58=TRUE,Processes!F$58=TRUE),IF(AND(G1084=1,H1084=1,NOT(ISTEXT(J1084))),4,IF(AND(G1084=1,H1084=1,ISTEXT(J1084)),3,IF(AND(OR(G1084=1,H1084=1),ISTEXT(J1084)),2,1))),"OoS")</f>
        <v>1</v>
      </c>
      <c r="F1084" s="57"/>
      <c r="G1084" s="59"/>
      <c r="H1084" s="59"/>
      <c r="I1084" s="59"/>
      <c r="J1084" s="59"/>
      <c r="K1084" s="59"/>
      <c r="L1084" s="59"/>
      <c r="M1084" s="59"/>
      <c r="N1084" s="59"/>
      <c r="O1084" s="59"/>
      <c r="P1084" s="370"/>
      <c r="Q1084" s="59"/>
      <c r="R1084" s="376"/>
    </row>
    <row r="1085" spans="1:18" x14ac:dyDescent="0.25">
      <c r="A1085" s="352"/>
      <c r="B1085" s="378"/>
      <c r="C1085" s="54" t="str">
        <f>IF(ISTEXT('Organizational Unit Summary'!$B$43),'Organizational Unit Summary'!$B$43,"")</f>
        <v>P-4</v>
      </c>
      <c r="D1085" s="51" t="str">
        <f>IF('Organizational Unit Summary'!$B$24="Benchmark or Sustainment",IF(E1085="OoS","OoS",IF(E1085=1,"DM",IF(E1085=2,"PM",IF(E1085=3,"LM",IF(E1085=4,"FM"))))),IF(E1085="OoS","OoS",IF(E1085&lt;=2,"H",IF(E1085=3,"M",IF(E1085=4,"L")))))</f>
        <v>DM</v>
      </c>
      <c r="E1085" s="58">
        <f>IF(OR(Processes!$C$58=TRUE,Processes!G$58=TRUE),IF(AND(G1085=1,H1085=1,NOT(ISTEXT(J1085))),4,IF(AND(G1085=1,H1085=1,ISTEXT(J1085)),3,IF(AND(OR(G1085=1,H1085=1),ISTEXT(J1085)),2,1))),"OoS")</f>
        <v>1</v>
      </c>
      <c r="F1085" s="57"/>
      <c r="G1085" s="59"/>
      <c r="H1085" s="59"/>
      <c r="I1085" s="59"/>
      <c r="J1085" s="59"/>
      <c r="K1085" s="59"/>
      <c r="L1085" s="59"/>
      <c r="M1085" s="59"/>
      <c r="N1085" s="59"/>
      <c r="O1085" s="59"/>
      <c r="P1085" s="370"/>
      <c r="Q1085" s="59"/>
      <c r="R1085" s="376"/>
    </row>
    <row r="1086" spans="1:18" x14ac:dyDescent="0.25">
      <c r="A1086" s="352"/>
      <c r="B1086" s="378"/>
      <c r="C1086" s="54" t="str">
        <f>IF(ISTEXT('Organizational Unit Summary'!$B$44),'Organizational Unit Summary'!$B$44,"")</f>
        <v>P-5</v>
      </c>
      <c r="D1086" s="51" t="str">
        <f>IF('Organizational Unit Summary'!$B$24="Benchmark or Sustainment",IF(E1086="OoS","OoS",IF(E1086=1,"DM",IF(E1086=2,"PM",IF(E1086=3,"LM",IF(E1086=4,"FM"))))),IF(E1086="OoS","OoS",IF(E1086&lt;=2,"H",IF(E1086=3,"M",IF(E1086=4,"L")))))</f>
        <v>DM</v>
      </c>
      <c r="E1086" s="58">
        <f>IF(OR(Processes!$C$58=TRUE,Processes!H$58=TRUE),IF(AND(G1086=1,H1086=1,NOT(ISTEXT(J1086))),4,IF(AND(G1086=1,H1086=1,ISTEXT(J1086)),3,IF(AND(OR(G1086=1,H1086=1),ISTEXT(J1086)),2,1))),"OoS")</f>
        <v>1</v>
      </c>
      <c r="F1086" s="57"/>
      <c r="G1086" s="59"/>
      <c r="H1086" s="59"/>
      <c r="I1086" s="59"/>
      <c r="J1086" s="59"/>
      <c r="K1086" s="59"/>
      <c r="L1086" s="59"/>
      <c r="M1086" s="59"/>
      <c r="N1086" s="59"/>
      <c r="O1086" s="59"/>
      <c r="P1086" s="370"/>
      <c r="Q1086" s="59"/>
      <c r="R1086" s="376"/>
    </row>
    <row r="1087" spans="1:18" x14ac:dyDescent="0.25">
      <c r="A1087" s="352"/>
      <c r="B1087" s="378"/>
      <c r="C1087" s="54" t="str">
        <f>IF(ISTEXT('Organizational Unit Summary'!$B$45),'Organizational Unit Summary'!$B$45,"")</f>
        <v>P-6</v>
      </c>
      <c r="D1087" s="51" t="str">
        <f>IF('Organizational Unit Summary'!$B$24="Benchmark or Sustainment",IF(E1087="OoS","OoS",IF(E1087=1,"DM",IF(E1087=2,"PM",IF(E1087=3,"LM",IF(E1087=4,"FM"))))),IF(E1087="OoS","OoS",IF(E1087&lt;=2,"H",IF(E1087=3,"M",IF(E1087=4,"L")))))</f>
        <v>DM</v>
      </c>
      <c r="E1087" s="58">
        <f>IF(OR(Processes!$C$58=TRUE,Processes!I$58=TRUE),IF(AND(G1087=1,H1087=1,NOT(ISTEXT(J1087))),4,IF(AND(G1087=1,H1087=1,ISTEXT(J1087)),3,IF(AND(OR(G1087=1,H1087=1),ISTEXT(J1087)),2,1))),"OoS")</f>
        <v>1</v>
      </c>
      <c r="F1087" s="57"/>
      <c r="G1087" s="59"/>
      <c r="H1087" s="59"/>
      <c r="I1087" s="59"/>
      <c r="J1087" s="59"/>
      <c r="K1087" s="59"/>
      <c r="L1087" s="59"/>
      <c r="M1087" s="59"/>
      <c r="N1087" s="59"/>
      <c r="O1087" s="59"/>
      <c r="P1087" s="370"/>
      <c r="Q1087" s="59"/>
      <c r="R1087" s="376"/>
    </row>
    <row r="1088" spans="1:18" x14ac:dyDescent="0.25">
      <c r="A1088" s="352"/>
      <c r="B1088" s="378"/>
      <c r="C1088" s="54" t="str">
        <f>IF(ISTEXT('Organizational Unit Summary'!$B$46),'Organizational Unit Summary'!$B$46,"")</f>
        <v>P-7</v>
      </c>
      <c r="D1088" s="51" t="str">
        <f>IF('Organizational Unit Summary'!$B$24="Benchmark or Sustainment",IF(E1088="OoS","OoS",IF(E1088=1,"DM",IF(E1088=2,"PM",IF(E1088=3,"LM",IF(E1088=4,"FM"))))),IF(E1088="OoS","OoS",IF(E1088&lt;=2,"H",IF(E1088=3,"M",IF(E1088=4,"L")))))</f>
        <v>DM</v>
      </c>
      <c r="E1088" s="58">
        <f>IF(OR(Processes!$C$58=TRUE,Processes!J$58=TRUE),IF(AND(G1088=1,H1088=1,NOT(ISTEXT(J1088))),4,IF(AND(G1088=1,H1088=1,ISTEXT(J1088)),3,IF(AND(OR(G1088=1,H1088=1),ISTEXT(J1088)),2,1))),"OoS")</f>
        <v>1</v>
      </c>
      <c r="F1088" s="57"/>
      <c r="G1088" s="59"/>
      <c r="H1088" s="59"/>
      <c r="I1088" s="59"/>
      <c r="J1088" s="59"/>
      <c r="K1088" s="59"/>
      <c r="L1088" s="59"/>
      <c r="M1088" s="59"/>
      <c r="N1088" s="59"/>
      <c r="O1088" s="59"/>
      <c r="P1088" s="370"/>
      <c r="Q1088" s="59"/>
      <c r="R1088" s="376"/>
    </row>
    <row r="1089" spans="1:18" x14ac:dyDescent="0.25">
      <c r="A1089" s="352"/>
      <c r="B1089" s="378"/>
      <c r="C1089" s="54" t="str">
        <f>IF(ISTEXT('Organizational Unit Summary'!$B$47),'Organizational Unit Summary'!$B$47,"")</f>
        <v>P-8</v>
      </c>
      <c r="D1089" s="51" t="str">
        <f>IF('Organizational Unit Summary'!$B$24="Benchmark or Sustainment",IF(E1089="OoS","OoS",IF(E1089=1,"DM",IF(E1089=2,"PM",IF(E1089=3,"LM",IF(E1089=4,"FM"))))),IF(E1089="OoS","OoS",IF(E1089&lt;=2,"H",IF(E1089=3,"M",IF(E1089=4,"L")))))</f>
        <v>DM</v>
      </c>
      <c r="E1089" s="58">
        <f>IF(OR(Processes!$C$58=TRUE,Processes!K$58=TRUE),IF(AND(G1089=1,H1089=1,NOT(ISTEXT(J1089))),4,IF(AND(G1089=1,H1089=1,ISTEXT(J1089)),3,IF(AND(OR(G1089=1,H1089=1),ISTEXT(J1089)),2,1))),"OoS")</f>
        <v>1</v>
      </c>
      <c r="F1089" s="57"/>
      <c r="G1089" s="59"/>
      <c r="H1089" s="59"/>
      <c r="I1089" s="59"/>
      <c r="J1089" s="59"/>
      <c r="K1089" s="59"/>
      <c r="L1089" s="59"/>
      <c r="M1089" s="59"/>
      <c r="N1089" s="59"/>
      <c r="O1089" s="59"/>
      <c r="P1089" s="370"/>
      <c r="Q1089" s="59"/>
      <c r="R1089" s="376"/>
    </row>
    <row r="1090" spans="1:18" x14ac:dyDescent="0.25">
      <c r="A1090" s="352"/>
      <c r="B1090" s="378"/>
      <c r="C1090" s="54" t="str">
        <f>IF(ISTEXT('Organizational Unit Summary'!$B$48),'Organizational Unit Summary'!$B$48,"")</f>
        <v>P-9</v>
      </c>
      <c r="D1090" s="51" t="str">
        <f>IF('Organizational Unit Summary'!$B$24="Benchmark or Sustainment",IF(E1090="OoS","OoS",IF(E1090=1,"DM",IF(E1090=2,"PM",IF(E1090=3,"LM",IF(E1090=4,"FM"))))),IF(E1090="OoS","OoS",IF(E1090&lt;=2,"H",IF(E1090=3,"M",IF(E1090=4,"L")))))</f>
        <v>DM</v>
      </c>
      <c r="E1090" s="58">
        <f>IF(OR(Processes!$C$58=TRUE,Processes!L$58=TRUE),IF(AND(G1090=1,H1090=1,NOT(ISTEXT(J1090))),4,IF(AND(G1090=1,H1090=1,ISTEXT(J1090)),3,IF(AND(OR(G1090=1,H1090=1),ISTEXT(J1090)),2,1))),"OoS")</f>
        <v>1</v>
      </c>
      <c r="F1090" s="57"/>
      <c r="G1090" s="59"/>
      <c r="H1090" s="59"/>
      <c r="I1090" s="59"/>
      <c r="J1090" s="59"/>
      <c r="K1090" s="59"/>
      <c r="L1090" s="59"/>
      <c r="M1090" s="59"/>
      <c r="N1090" s="59"/>
      <c r="O1090" s="59"/>
      <c r="P1090" s="370"/>
      <c r="Q1090" s="59"/>
      <c r="R1090" s="376"/>
    </row>
    <row r="1091" spans="1:18" x14ac:dyDescent="0.25">
      <c r="A1091" s="352"/>
      <c r="B1091" s="378"/>
      <c r="C1091" s="54" t="str">
        <f>IF(ISTEXT('Organizational Unit Summary'!$B$49),'Organizational Unit Summary'!$B$49,"")</f>
        <v>P-10</v>
      </c>
      <c r="D1091" s="51" t="str">
        <f>IF('Organizational Unit Summary'!$B$24="Benchmark or Sustainment",IF(E1091="OoS","OoS",IF(E1091=1,"DM",IF(E1091=2,"PM",IF(E1091=3,"LM",IF(E1091=4,"FM"))))),IF(E1091="OoS","OoS",IF(E1091&lt;=2,"H",IF(E1091=3,"M",IF(E1091=4,"L")))))</f>
        <v>DM</v>
      </c>
      <c r="E1091" s="58">
        <f>IF(OR(Processes!$C$58=TRUE,Processes!M$58=TRUE),IF(AND(G1091=1,H1091=1,NOT(ISTEXT(J1091))),4,IF(AND(G1091=1,H1091=1,ISTEXT(J1091)),3,IF(AND(OR(G1091=1,H1091=1),ISTEXT(J1091)),2,1))),"OoS")</f>
        <v>1</v>
      </c>
      <c r="F1091" s="57"/>
      <c r="G1091" s="59"/>
      <c r="H1091" s="59"/>
      <c r="I1091" s="59"/>
      <c r="J1091" s="59"/>
      <c r="K1091" s="59"/>
      <c r="L1091" s="59"/>
      <c r="M1091" s="59"/>
      <c r="N1091" s="59"/>
      <c r="O1091" s="59"/>
      <c r="P1091" s="370"/>
      <c r="Q1091" s="59"/>
      <c r="R1091" s="376"/>
    </row>
    <row r="1092" spans="1:18" x14ac:dyDescent="0.25">
      <c r="A1092" s="352"/>
      <c r="B1092" s="378"/>
      <c r="C1092" s="54" t="str">
        <f>IF(ISTEXT('Organizational Unit Summary'!$B$50),'Organizational Unit Summary'!$B$50,"")</f>
        <v>P-11</v>
      </c>
      <c r="D1092" s="51" t="str">
        <f>IF('Organizational Unit Summary'!$B$24="Benchmark or Sustainment",IF(E1092="OoS","OoS",IF(E1092=1,"DM",IF(E1092=2,"PM",IF(E1092=3,"LM",IF(E1092=4,"FM"))))),IF(E1092="OoS","OoS",IF(E1092&lt;=2,"H",IF(E1092=3,"M",IF(E1092=4,"L")))))</f>
        <v>DM</v>
      </c>
      <c r="E1092" s="58">
        <f>IF(OR(Processes!$C$58=TRUE,Processes!N$58=TRUE),IF(AND(G1092=1,H1092=1,NOT(ISTEXT(J1092))),4,IF(AND(G1092=1,H1092=1,ISTEXT(J1092)),3,IF(AND(OR(G1092=1,H1092=1),ISTEXT(J1092)),2,1))),"OoS")</f>
        <v>1</v>
      </c>
      <c r="F1092" s="57"/>
      <c r="G1092" s="59"/>
      <c r="H1092" s="59"/>
      <c r="I1092" s="59"/>
      <c r="J1092" s="59"/>
      <c r="K1092" s="59"/>
      <c r="L1092" s="59"/>
      <c r="M1092" s="59"/>
      <c r="N1092" s="59"/>
      <c r="O1092" s="59"/>
      <c r="P1092" s="370"/>
      <c r="Q1092" s="59"/>
      <c r="R1092" s="376"/>
    </row>
    <row r="1093" spans="1:18" x14ac:dyDescent="0.25">
      <c r="A1093" s="352"/>
      <c r="B1093" s="378"/>
      <c r="C1093" s="54" t="str">
        <f>IF(ISTEXT('Organizational Unit Summary'!$B$51),'Organizational Unit Summary'!$B$51,"")</f>
        <v>P-12</v>
      </c>
      <c r="D1093" s="51" t="str">
        <f>IF('Organizational Unit Summary'!$B$24="Benchmark or Sustainment",IF(E1093="OoS","OoS",IF(E1093=1,"DM",IF(E1093=2,"PM",IF(E1093=3,"LM",IF(E1093=4,"FM"))))),IF(E1093="OoS","OoS",IF(E1093&lt;=2,"H",IF(E1093=3,"M",IF(E1093=4,"L")))))</f>
        <v>DM</v>
      </c>
      <c r="E1093" s="58">
        <f>IF(OR(Processes!$C$58=TRUE,Processes!O$58=TRUE),IF(AND(G1093=1,H1093=1,NOT(ISTEXT(J1093))),4,IF(AND(G1093=1,H1093=1,ISTEXT(J1093)),3,IF(AND(OR(G1093=1,H1093=1),ISTEXT(J1093)),2,1))),"OoS")</f>
        <v>1</v>
      </c>
      <c r="F1093" s="57"/>
      <c r="G1093" s="59"/>
      <c r="H1093" s="59"/>
      <c r="I1093" s="59"/>
      <c r="J1093" s="59"/>
      <c r="K1093" s="59"/>
      <c r="L1093" s="59"/>
      <c r="M1093" s="59"/>
      <c r="N1093" s="59"/>
      <c r="O1093" s="59"/>
      <c r="P1093" s="370"/>
      <c r="Q1093" s="59"/>
      <c r="R1093" s="376"/>
    </row>
    <row r="1094" spans="1:18" x14ac:dyDescent="0.25">
      <c r="A1094" s="352"/>
      <c r="B1094" s="378"/>
      <c r="C1094" s="54" t="str">
        <f>IF(ISTEXT('Organizational Unit Summary'!$B$52),'Organizational Unit Summary'!$B$52,"")</f>
        <v>P-13</v>
      </c>
      <c r="D1094" s="51" t="str">
        <f>IF('Organizational Unit Summary'!$B$24="Benchmark or Sustainment",IF(E1094="OoS","OoS",IF(E1094=1,"DM",IF(E1094=2,"PM",IF(E1094=3,"LM",IF(E1094=4,"FM"))))),IF(E1094="OoS","OoS",IF(E1094&lt;=2,"H",IF(E1094=3,"M",IF(E1094=4,"L")))))</f>
        <v>DM</v>
      </c>
      <c r="E1094" s="58">
        <f>IF(OR(Processes!$C$58=TRUE,Processes!P$58=TRUE),IF(AND(G1094=1,H1094=1,NOT(ISTEXT(J1094))),4,IF(AND(G1094=1,H1094=1,ISTEXT(J1094)),3,IF(AND(OR(G1094=1,H1094=1),ISTEXT(J1094)),2,1))),"OoS")</f>
        <v>1</v>
      </c>
      <c r="F1094" s="57"/>
      <c r="G1094" s="59"/>
      <c r="H1094" s="59"/>
      <c r="I1094" s="59"/>
      <c r="J1094" s="59"/>
      <c r="K1094" s="59"/>
      <c r="L1094" s="59"/>
      <c r="M1094" s="59"/>
      <c r="N1094" s="59"/>
      <c r="O1094" s="59"/>
      <c r="P1094" s="370"/>
      <c r="Q1094" s="59"/>
      <c r="R1094" s="376"/>
    </row>
    <row r="1095" spans="1:18" x14ac:dyDescent="0.25">
      <c r="A1095" s="352"/>
      <c r="B1095" s="378"/>
      <c r="C1095" s="54" t="str">
        <f>IF(ISTEXT('Organizational Unit Summary'!$B$53),'Organizational Unit Summary'!$B$53,"")</f>
        <v>P-14</v>
      </c>
      <c r="D1095" s="51" t="str">
        <f>IF('Organizational Unit Summary'!$B$24="Benchmark or Sustainment",IF(E1095="OoS","OoS",IF(E1095=1,"DM",IF(E1095=2,"PM",IF(E1095=3,"LM",IF(E1095=4,"FM"))))),IF(E1095="OoS","OoS",IF(E1095&lt;=2,"H",IF(E1095=3,"M",IF(E1095=4,"L")))))</f>
        <v>DM</v>
      </c>
      <c r="E1095" s="58">
        <f>IF(OR(Processes!$C$58=TRUE,Processes!Q$58=TRUE),IF(AND(G1095=1,H1095=1,NOT(ISTEXT(J1095))),4,IF(AND(G1095=1,H1095=1,ISTEXT(J1095)),3,IF(AND(OR(G1095=1,H1095=1),ISTEXT(J1095)),2,1))),"OoS")</f>
        <v>1</v>
      </c>
      <c r="F1095" s="57"/>
      <c r="G1095" s="59"/>
      <c r="H1095" s="59"/>
      <c r="I1095" s="59"/>
      <c r="J1095" s="59"/>
      <c r="K1095" s="59"/>
      <c r="L1095" s="59"/>
      <c r="M1095" s="59"/>
      <c r="N1095" s="59"/>
      <c r="O1095" s="59"/>
      <c r="P1095" s="370"/>
      <c r="Q1095" s="59"/>
      <c r="R1095" s="376"/>
    </row>
    <row r="1096" spans="1:18" x14ac:dyDescent="0.25">
      <c r="A1096" s="352"/>
      <c r="B1096" s="378"/>
      <c r="C1096" s="54" t="str">
        <f>IF(ISTEXT('Organizational Unit Summary'!$B$54),'Organizational Unit Summary'!$B$54,"")</f>
        <v>P-15</v>
      </c>
      <c r="D1096" s="51" t="str">
        <f>IF('Organizational Unit Summary'!$B$24="Benchmark or Sustainment",IF(E1096="OoS","OoS",IF(E1096=1,"DM",IF(E1096=2,"PM",IF(E1096=3,"LM",IF(E1096=4,"FM"))))),IF(E1096="OoS","OoS",IF(E1096&lt;=2,"H",IF(E1096=3,"M",IF(E1096=4,"L")))))</f>
        <v>DM</v>
      </c>
      <c r="E1096" s="58">
        <f>IF(OR(Processes!$C$58=TRUE,Processes!R$58=TRUE),IF(AND(G1096=1,H1096=1,NOT(ISTEXT(J1096))),4,IF(AND(G1096=1,H1096=1,ISTEXT(J1096)),3,IF(AND(OR(G1096=1,H1096=1),ISTEXT(J1096)),2,1))),"OoS")</f>
        <v>1</v>
      </c>
      <c r="F1096" s="57"/>
      <c r="G1096" s="59"/>
      <c r="H1096" s="59"/>
      <c r="I1096" s="59"/>
      <c r="J1096" s="59"/>
      <c r="K1096" s="59"/>
      <c r="L1096" s="59"/>
      <c r="M1096" s="59"/>
      <c r="N1096" s="59"/>
      <c r="O1096" s="59"/>
      <c r="P1096" s="370"/>
      <c r="Q1096" s="59"/>
      <c r="R1096" s="376"/>
    </row>
    <row r="1097" spans="1:18" x14ac:dyDescent="0.25">
      <c r="A1097" s="352"/>
      <c r="B1097" s="378"/>
      <c r="C1097" s="54" t="str">
        <f>IF(ISTEXT('Organizational Unit Summary'!$B$55),'Organizational Unit Summary'!$B$55,"")</f>
        <v>P-16</v>
      </c>
      <c r="D1097" s="51" t="str">
        <f>IF('Organizational Unit Summary'!$B$24="Benchmark or Sustainment",IF(E1097="OoS","OoS",IF(E1097=1,"DM",IF(E1097=2,"PM",IF(E1097=3,"LM",IF(E1097=4,"FM"))))),IF(E1097="OoS","OoS",IF(E1097&lt;=2,"H",IF(E1097=3,"M",IF(E1097=4,"L")))))</f>
        <v>DM</v>
      </c>
      <c r="E1097" s="58">
        <f>IF(OR(Processes!$C$58=TRUE,Processes!S$58=TRUE),IF(AND(G1097=1,H1097=1,NOT(ISTEXT(J1097))),4,IF(AND(G1097=1,H1097=1,ISTEXT(J1097)),3,IF(AND(OR(G1097=1,H1097=1),ISTEXT(J1097)),2,1))),"OoS")</f>
        <v>1</v>
      </c>
      <c r="F1097" s="57"/>
      <c r="G1097" s="59"/>
      <c r="H1097" s="59"/>
      <c r="I1097" s="59"/>
      <c r="J1097" s="59"/>
      <c r="K1097" s="59"/>
      <c r="L1097" s="59"/>
      <c r="M1097" s="59"/>
      <c r="N1097" s="59"/>
      <c r="O1097" s="59"/>
      <c r="P1097" s="370"/>
      <c r="Q1097" s="59"/>
      <c r="R1097" s="376"/>
    </row>
    <row r="1098" spans="1:18" x14ac:dyDescent="0.25">
      <c r="A1098" s="352"/>
      <c r="B1098" s="378"/>
      <c r="C1098" s="54" t="str">
        <f>IF(ISTEXT('Organizational Unit Summary'!$B$56),'Organizational Unit Summary'!$B$56,"")</f>
        <v>P-17</v>
      </c>
      <c r="D1098" s="51" t="str">
        <f>IF('Organizational Unit Summary'!$B$24="Benchmark or Sustainment",IF(E1098="OoS","OoS",IF(E1098=1,"DM",IF(E1098=2,"PM",IF(E1098=3,"LM",IF(E1098=4,"FM"))))),IF(E1098="OoS","OoS",IF(E1098&lt;=2,"H",IF(E1098=3,"M",IF(E1098=4,"L")))))</f>
        <v>DM</v>
      </c>
      <c r="E1098" s="58">
        <f>IF(OR(Processes!$C$58=TRUE,Processes!T$58=TRUE),IF(AND(G1098=1,H1098=1,NOT(ISTEXT(J1098))),4,IF(AND(G1098=1,H1098=1,ISTEXT(J1098)),3,IF(AND(OR(G1098=1,H1098=1),ISTEXT(J1098)),2,1))),"OoS")</f>
        <v>1</v>
      </c>
      <c r="F1098" s="57"/>
      <c r="G1098" s="59"/>
      <c r="H1098" s="59"/>
      <c r="I1098" s="59"/>
      <c r="J1098" s="59"/>
      <c r="K1098" s="59"/>
      <c r="L1098" s="59"/>
      <c r="M1098" s="59"/>
      <c r="N1098" s="59"/>
      <c r="O1098" s="59"/>
      <c r="P1098" s="370"/>
      <c r="Q1098" s="59"/>
      <c r="R1098" s="376"/>
    </row>
    <row r="1099" spans="1:18" x14ac:dyDescent="0.25">
      <c r="A1099" s="352"/>
      <c r="B1099" s="378"/>
      <c r="C1099" s="54" t="str">
        <f>IF(ISTEXT('Organizational Unit Summary'!$B$57),'Organizational Unit Summary'!$B$57,"")</f>
        <v>P-18</v>
      </c>
      <c r="D1099" s="51" t="str">
        <f>IF('Organizational Unit Summary'!$B$24="Benchmark or Sustainment",IF(E1099="OoS","OoS",IF(E1099=1,"DM",IF(E1099=2,"PM",IF(E1099=3,"LM",IF(E1099=4,"FM"))))),IF(E1099="OoS","OoS",IF(E1099&lt;=2,"H",IF(E1099=3,"M",IF(E1099=4,"L")))))</f>
        <v>DM</v>
      </c>
      <c r="E1099" s="58">
        <f>IF(OR(Processes!$C$58=TRUE,Processes!U$58=TRUE),IF(AND(G1099=1,H1099=1,NOT(ISTEXT(J1099))),4,IF(AND(G1099=1,H1099=1,ISTEXT(J1099)),3,IF(AND(OR(G1099=1,H1099=1),ISTEXT(J1099)),2,1))),"OoS")</f>
        <v>1</v>
      </c>
      <c r="F1099" s="57"/>
      <c r="G1099" s="59"/>
      <c r="H1099" s="59"/>
      <c r="I1099" s="59"/>
      <c r="J1099" s="59"/>
      <c r="K1099" s="59"/>
      <c r="L1099" s="59"/>
      <c r="M1099" s="59"/>
      <c r="N1099" s="59"/>
      <c r="O1099" s="59"/>
      <c r="P1099" s="370"/>
      <c r="Q1099" s="59"/>
      <c r="R1099" s="376"/>
    </row>
    <row r="1100" spans="1:18" x14ac:dyDescent="0.25">
      <c r="A1100" s="352"/>
      <c r="B1100" s="378"/>
      <c r="C1100" s="54" t="str">
        <f>IF(ISTEXT('Organizational Unit Summary'!$B$58),'Organizational Unit Summary'!$B$58,"")</f>
        <v>P-19</v>
      </c>
      <c r="D1100" s="51" t="str">
        <f>IF('Organizational Unit Summary'!$B$24="Benchmark or Sustainment",IF(E1100="OoS","OoS",IF(E1100=1,"DM",IF(E1100=2,"PM",IF(E1100=3,"LM",IF(E1100=4,"FM"))))),IF(E1100="OoS","OoS",IF(E1100&lt;=2,"H",IF(E1100=3,"M",IF(E1100=4,"L")))))</f>
        <v>DM</v>
      </c>
      <c r="E1100" s="58">
        <f>IF(OR(Processes!$C$58=TRUE,Processes!V$58=TRUE),IF(AND(G1100=1,H1100=1,NOT(ISTEXT(J1100))),4,IF(AND(G1100=1,H1100=1,ISTEXT(J1100)),3,IF(AND(OR(G1100=1,H1100=1),ISTEXT(J1100)),2,1))),"OoS")</f>
        <v>1</v>
      </c>
      <c r="F1100" s="57"/>
      <c r="G1100" s="59"/>
      <c r="H1100" s="59"/>
      <c r="I1100" s="59"/>
      <c r="J1100" s="59"/>
      <c r="K1100" s="59"/>
      <c r="L1100" s="59"/>
      <c r="M1100" s="59"/>
      <c r="N1100" s="59"/>
      <c r="O1100" s="59"/>
      <c r="P1100" s="370"/>
      <c r="Q1100" s="59"/>
      <c r="R1100" s="376"/>
    </row>
    <row r="1101" spans="1:18" ht="13.5" thickBot="1" x14ac:dyDescent="0.3">
      <c r="A1101" s="352"/>
      <c r="B1101" s="378"/>
      <c r="C1101" s="54" t="str">
        <f>IF(ISTEXT('Organizational Unit Summary'!$B$59),'Organizational Unit Summary'!$B$59,"")</f>
        <v>P-20</v>
      </c>
      <c r="D1101" s="51" t="str">
        <f>IF('Organizational Unit Summary'!$B$24="Benchmark or Sustainment",IF(E1101="OoS","OoS",IF(E1101=1,"DM",IF(E1101=2,"PM",IF(E1101=3,"LM",IF(E1101=4,"FM"))))),IF(E1101="OoS","OoS",IF(E1101&lt;=2,"H",IF(E1101=3,"M",IF(E1101=4,"L")))))</f>
        <v>DM</v>
      </c>
      <c r="E1101" s="58">
        <f>IF(OR(Processes!$C$58=TRUE,Processes!W$58=TRUE),IF(AND(G1101=1,H1101=1,NOT(ISTEXT(J1101))),4,IF(AND(G1101=1,H1101=1,ISTEXT(J1101)),3,IF(AND(OR(G1101=1,H1101=1),ISTEXT(J1101)),2,1))),"OoS")</f>
        <v>1</v>
      </c>
      <c r="F1101" s="57"/>
      <c r="G1101" s="59"/>
      <c r="H1101" s="59"/>
      <c r="I1101" s="59"/>
      <c r="J1101" s="59"/>
      <c r="K1101" s="59"/>
      <c r="L1101" s="59"/>
      <c r="M1101" s="59"/>
      <c r="N1101" s="59"/>
      <c r="O1101" s="59"/>
      <c r="P1101" s="371"/>
      <c r="Q1101" s="59"/>
      <c r="R1101" s="376"/>
    </row>
    <row r="1102" spans="1:18" x14ac:dyDescent="0.25">
      <c r="A1102" s="352"/>
      <c r="B1102" s="378" t="str">
        <f>IF(ISTEXT(Processes!$B$8),Processes!$B$8,"")</f>
        <v>Process 6</v>
      </c>
      <c r="C1102" s="54" t="str">
        <f>IF(ISTEXT('Organizational Unit Summary'!$B$40),'Organizational Unit Summary'!$B$40,"")</f>
        <v>P-1</v>
      </c>
      <c r="D1102" s="51" t="str">
        <f>IF('Organizational Unit Summary'!$B$24="Benchmark or Sustainment",IF(E1102="OoS","OoS",IF(E1102=1,"DM",IF(E1102=2,"PM",IF(E1102=3,"LM",IF(E1102=4,"FM"))))),IF(E1102="OoS","OoS",IF(E1102&lt;=2,"H",IF(E1102=3,"M",IF(E1102=4,"L")))))</f>
        <v>DM</v>
      </c>
      <c r="E1102" s="58">
        <f>IF(OR(Processes!$C$59=TRUE,Processes!D$59=TRUE),IF(AND(G1102=1,H1102=1,NOT(ISTEXT(J1102))),4,IF(AND(G1102=1,H1102=1,ISTEXT(J1102)),3,IF(AND(OR(G1102=1,H1102=1),ISTEXT(J1102)),2,1))),"OoS")</f>
        <v>1</v>
      </c>
      <c r="F1102" s="57"/>
      <c r="G1102" s="59"/>
      <c r="H1102" s="59"/>
      <c r="I1102" s="59"/>
      <c r="J1102" s="59"/>
      <c r="K1102" s="59"/>
      <c r="L1102" s="59"/>
      <c r="M1102" s="59"/>
      <c r="N1102" s="59"/>
      <c r="O1102" s="59"/>
      <c r="P1102" s="369"/>
      <c r="Q1102" s="59"/>
      <c r="R1102" s="376"/>
    </row>
    <row r="1103" spans="1:18" x14ac:dyDescent="0.25">
      <c r="A1103" s="352"/>
      <c r="B1103" s="378"/>
      <c r="C1103" s="54" t="str">
        <f>IF(ISTEXT('Organizational Unit Summary'!$B$41),'Organizational Unit Summary'!$B$41,"")</f>
        <v>P-2</v>
      </c>
      <c r="D1103" s="51" t="str">
        <f>IF('Organizational Unit Summary'!$B$24="Benchmark or Sustainment",IF(E1103="OoS","OoS",IF(E1103=1,"DM",IF(E1103=2,"PM",IF(E1103=3,"LM",IF(E1103=4,"FM"))))),IF(E1103="OoS","OoS",IF(E1103&lt;=2,"H",IF(E1103=3,"M",IF(E1103=4,"L")))))</f>
        <v>DM</v>
      </c>
      <c r="E1103" s="58">
        <f>IF(OR(Processes!$C$59=TRUE,Processes!E$59=TRUE),IF(AND(G1103=1,H1103=1,NOT(ISTEXT(J1103))),4,IF(AND(G1103=1,H1103=1,ISTEXT(J1103)),3,IF(AND(OR(G1103=1,H1103=1),ISTEXT(J1103)),2,1))),"OoS")</f>
        <v>1</v>
      </c>
      <c r="F1103" s="57"/>
      <c r="G1103" s="59"/>
      <c r="H1103" s="59"/>
      <c r="I1103" s="59"/>
      <c r="J1103" s="59"/>
      <c r="K1103" s="59"/>
      <c r="L1103" s="59"/>
      <c r="M1103" s="59"/>
      <c r="N1103" s="59"/>
      <c r="O1103" s="59"/>
      <c r="P1103" s="370"/>
      <c r="Q1103" s="59"/>
      <c r="R1103" s="376"/>
    </row>
    <row r="1104" spans="1:18" x14ac:dyDescent="0.25">
      <c r="A1104" s="352"/>
      <c r="B1104" s="378"/>
      <c r="C1104" s="54" t="str">
        <f>IF(ISTEXT('Organizational Unit Summary'!$B$42),'Organizational Unit Summary'!$B$42,"")</f>
        <v>P-3</v>
      </c>
      <c r="D1104" s="51" t="str">
        <f>IF('Organizational Unit Summary'!$B$24="Benchmark or Sustainment",IF(E1104="OoS","OoS",IF(E1104=1,"DM",IF(E1104=2,"PM",IF(E1104=3,"LM",IF(E1104=4,"FM"))))),IF(E1104="OoS","OoS",IF(E1104&lt;=2,"H",IF(E1104=3,"M",IF(E1104=4,"L")))))</f>
        <v>DM</v>
      </c>
      <c r="E1104" s="58">
        <f>IF(OR(Processes!$C$59=TRUE,Processes!F$59=TRUE),IF(AND(G1104=1,H1104=1,NOT(ISTEXT(J1104))),4,IF(AND(G1104=1,H1104=1,ISTEXT(J1104)),3,IF(AND(OR(G1104=1,H1104=1),ISTEXT(J1104)),2,1))),"OoS")</f>
        <v>1</v>
      </c>
      <c r="F1104" s="57"/>
      <c r="G1104" s="59"/>
      <c r="H1104" s="59"/>
      <c r="I1104" s="59"/>
      <c r="J1104" s="59"/>
      <c r="K1104" s="59"/>
      <c r="L1104" s="59"/>
      <c r="M1104" s="59"/>
      <c r="N1104" s="59"/>
      <c r="O1104" s="59"/>
      <c r="P1104" s="370"/>
      <c r="Q1104" s="59"/>
      <c r="R1104" s="376"/>
    </row>
    <row r="1105" spans="1:18" x14ac:dyDescent="0.25">
      <c r="A1105" s="352"/>
      <c r="B1105" s="378"/>
      <c r="C1105" s="54" t="str">
        <f>IF(ISTEXT('Organizational Unit Summary'!$B$43),'Organizational Unit Summary'!$B$43,"")</f>
        <v>P-4</v>
      </c>
      <c r="D1105" s="51" t="str">
        <f>IF('Organizational Unit Summary'!$B$24="Benchmark or Sustainment",IF(E1105="OoS","OoS",IF(E1105=1,"DM",IF(E1105=2,"PM",IF(E1105=3,"LM",IF(E1105=4,"FM"))))),IF(E1105="OoS","OoS",IF(E1105&lt;=2,"H",IF(E1105=3,"M",IF(E1105=4,"L")))))</f>
        <v>DM</v>
      </c>
      <c r="E1105" s="58">
        <f>IF(OR(Processes!$C$59=TRUE,Processes!G$59=TRUE),IF(AND(G1105=1,H1105=1,NOT(ISTEXT(J1105))),4,IF(AND(G1105=1,H1105=1,ISTEXT(J1105)),3,IF(AND(OR(G1105=1,H1105=1),ISTEXT(J1105)),2,1))),"OoS")</f>
        <v>1</v>
      </c>
      <c r="F1105" s="57"/>
      <c r="G1105" s="59"/>
      <c r="H1105" s="59"/>
      <c r="I1105" s="59"/>
      <c r="J1105" s="59"/>
      <c r="K1105" s="59"/>
      <c r="L1105" s="59"/>
      <c r="M1105" s="59"/>
      <c r="N1105" s="59"/>
      <c r="O1105" s="59"/>
      <c r="P1105" s="370"/>
      <c r="Q1105" s="59"/>
      <c r="R1105" s="376"/>
    </row>
    <row r="1106" spans="1:18" x14ac:dyDescent="0.25">
      <c r="A1106" s="352"/>
      <c r="B1106" s="378"/>
      <c r="C1106" s="54" t="str">
        <f>IF(ISTEXT('Organizational Unit Summary'!$B$44),'Organizational Unit Summary'!$B$44,"")</f>
        <v>P-5</v>
      </c>
      <c r="D1106" s="51" t="str">
        <f>IF('Organizational Unit Summary'!$B$24="Benchmark or Sustainment",IF(E1106="OoS","OoS",IF(E1106=1,"DM",IF(E1106=2,"PM",IF(E1106=3,"LM",IF(E1106=4,"FM"))))),IF(E1106="OoS","OoS",IF(E1106&lt;=2,"H",IF(E1106=3,"M",IF(E1106=4,"L")))))</f>
        <v>DM</v>
      </c>
      <c r="E1106" s="58">
        <f>IF(OR(Processes!$C$59=TRUE,Processes!H$59=TRUE),IF(AND(G1106=1,H1106=1,NOT(ISTEXT(J1106))),4,IF(AND(G1106=1,H1106=1,ISTEXT(J1106)),3,IF(AND(OR(G1106=1,H1106=1),ISTEXT(J1106)),2,1))),"OoS")</f>
        <v>1</v>
      </c>
      <c r="F1106" s="57"/>
      <c r="G1106" s="59"/>
      <c r="H1106" s="59"/>
      <c r="I1106" s="59"/>
      <c r="J1106" s="59"/>
      <c r="K1106" s="59"/>
      <c r="L1106" s="59"/>
      <c r="M1106" s="59"/>
      <c r="N1106" s="59"/>
      <c r="O1106" s="59"/>
      <c r="P1106" s="370"/>
      <c r="Q1106" s="59"/>
      <c r="R1106" s="376"/>
    </row>
    <row r="1107" spans="1:18" x14ac:dyDescent="0.25">
      <c r="A1107" s="352"/>
      <c r="B1107" s="378"/>
      <c r="C1107" s="54" t="str">
        <f>IF(ISTEXT('Organizational Unit Summary'!$B$45),'Organizational Unit Summary'!$B$45,"")</f>
        <v>P-6</v>
      </c>
      <c r="D1107" s="51" t="str">
        <f>IF('Organizational Unit Summary'!$B$24="Benchmark or Sustainment",IF(E1107="OoS","OoS",IF(E1107=1,"DM",IF(E1107=2,"PM",IF(E1107=3,"LM",IF(E1107=4,"FM"))))),IF(E1107="OoS","OoS",IF(E1107&lt;=2,"H",IF(E1107=3,"M",IF(E1107=4,"L")))))</f>
        <v>DM</v>
      </c>
      <c r="E1107" s="58">
        <f>IF(OR(Processes!$C$59=TRUE,Processes!I$59=TRUE),IF(AND(G1107=1,H1107=1,NOT(ISTEXT(J1107))),4,IF(AND(G1107=1,H1107=1,ISTEXT(J1107)),3,IF(AND(OR(G1107=1,H1107=1),ISTEXT(J1107)),2,1))),"OoS")</f>
        <v>1</v>
      </c>
      <c r="F1107" s="57"/>
      <c r="G1107" s="59"/>
      <c r="H1107" s="59"/>
      <c r="I1107" s="59"/>
      <c r="J1107" s="59"/>
      <c r="K1107" s="59"/>
      <c r="L1107" s="59"/>
      <c r="M1107" s="59"/>
      <c r="N1107" s="59"/>
      <c r="O1107" s="59"/>
      <c r="P1107" s="370"/>
      <c r="Q1107" s="59"/>
      <c r="R1107" s="376"/>
    </row>
    <row r="1108" spans="1:18" x14ac:dyDescent="0.25">
      <c r="A1108" s="352"/>
      <c r="B1108" s="378"/>
      <c r="C1108" s="54" t="str">
        <f>IF(ISTEXT('Organizational Unit Summary'!$B$46),'Organizational Unit Summary'!$B$46,"")</f>
        <v>P-7</v>
      </c>
      <c r="D1108" s="51" t="str">
        <f>IF('Organizational Unit Summary'!$B$24="Benchmark or Sustainment",IF(E1108="OoS","OoS",IF(E1108=1,"DM",IF(E1108=2,"PM",IF(E1108=3,"LM",IF(E1108=4,"FM"))))),IF(E1108="OoS","OoS",IF(E1108&lt;=2,"H",IF(E1108=3,"M",IF(E1108=4,"L")))))</f>
        <v>DM</v>
      </c>
      <c r="E1108" s="58">
        <f>IF(OR(Processes!$C$59=TRUE,Processes!J$59=TRUE),IF(AND(G1108=1,H1108=1,NOT(ISTEXT(J1108))),4,IF(AND(G1108=1,H1108=1,ISTEXT(J1108)),3,IF(AND(OR(G1108=1,H1108=1),ISTEXT(J1108)),2,1))),"OoS")</f>
        <v>1</v>
      </c>
      <c r="F1108" s="57"/>
      <c r="G1108" s="59"/>
      <c r="H1108" s="59"/>
      <c r="I1108" s="59"/>
      <c r="J1108" s="59"/>
      <c r="K1108" s="59"/>
      <c r="L1108" s="59"/>
      <c r="M1108" s="59"/>
      <c r="N1108" s="59"/>
      <c r="O1108" s="59"/>
      <c r="P1108" s="370"/>
      <c r="Q1108" s="59"/>
      <c r="R1108" s="376"/>
    </row>
    <row r="1109" spans="1:18" x14ac:dyDescent="0.25">
      <c r="A1109" s="352"/>
      <c r="B1109" s="378"/>
      <c r="C1109" s="54" t="str">
        <f>IF(ISTEXT('Organizational Unit Summary'!$B$47),'Organizational Unit Summary'!$B$47,"")</f>
        <v>P-8</v>
      </c>
      <c r="D1109" s="51" t="str">
        <f>IF('Organizational Unit Summary'!$B$24="Benchmark or Sustainment",IF(E1109="OoS","OoS",IF(E1109=1,"DM",IF(E1109=2,"PM",IF(E1109=3,"LM",IF(E1109=4,"FM"))))),IF(E1109="OoS","OoS",IF(E1109&lt;=2,"H",IF(E1109=3,"M",IF(E1109=4,"L")))))</f>
        <v>DM</v>
      </c>
      <c r="E1109" s="58">
        <f>IF(OR(Processes!$C$59=TRUE,Processes!K$59=TRUE),IF(AND(G1109=1,H1109=1,NOT(ISTEXT(J1109))),4,IF(AND(G1109=1,H1109=1,ISTEXT(J1109)),3,IF(AND(OR(G1109=1,H1109=1),ISTEXT(J1109)),2,1))),"OoS")</f>
        <v>1</v>
      </c>
      <c r="F1109" s="57"/>
      <c r="G1109" s="59"/>
      <c r="H1109" s="59"/>
      <c r="I1109" s="59"/>
      <c r="J1109" s="59"/>
      <c r="K1109" s="59"/>
      <c r="L1109" s="59"/>
      <c r="M1109" s="59"/>
      <c r="N1109" s="59"/>
      <c r="O1109" s="59"/>
      <c r="P1109" s="370"/>
      <c r="Q1109" s="59"/>
      <c r="R1109" s="376"/>
    </row>
    <row r="1110" spans="1:18" x14ac:dyDescent="0.25">
      <c r="A1110" s="352"/>
      <c r="B1110" s="378"/>
      <c r="C1110" s="54" t="str">
        <f>IF(ISTEXT('Organizational Unit Summary'!$B$48),'Organizational Unit Summary'!$B$48,"")</f>
        <v>P-9</v>
      </c>
      <c r="D1110" s="51" t="str">
        <f>IF('Organizational Unit Summary'!$B$24="Benchmark or Sustainment",IF(E1110="OoS","OoS",IF(E1110=1,"DM",IF(E1110=2,"PM",IF(E1110=3,"LM",IF(E1110=4,"FM"))))),IF(E1110="OoS","OoS",IF(E1110&lt;=2,"H",IF(E1110=3,"M",IF(E1110=4,"L")))))</f>
        <v>DM</v>
      </c>
      <c r="E1110" s="58">
        <f>IF(OR(Processes!$C$59=TRUE,Processes!L$59=TRUE),IF(AND(G1110=1,H1110=1,NOT(ISTEXT(J1110))),4,IF(AND(G1110=1,H1110=1,ISTEXT(J1110)),3,IF(AND(OR(G1110=1,H1110=1),ISTEXT(J1110)),2,1))),"OoS")</f>
        <v>1</v>
      </c>
      <c r="F1110" s="57"/>
      <c r="G1110" s="59"/>
      <c r="H1110" s="59"/>
      <c r="I1110" s="59"/>
      <c r="J1110" s="59"/>
      <c r="K1110" s="59"/>
      <c r="L1110" s="59"/>
      <c r="M1110" s="59"/>
      <c r="N1110" s="59"/>
      <c r="O1110" s="59"/>
      <c r="P1110" s="370"/>
      <c r="Q1110" s="59"/>
      <c r="R1110" s="376"/>
    </row>
    <row r="1111" spans="1:18" x14ac:dyDescent="0.25">
      <c r="A1111" s="352"/>
      <c r="B1111" s="378"/>
      <c r="C1111" s="54" t="str">
        <f>IF(ISTEXT('Organizational Unit Summary'!$B$49),'Organizational Unit Summary'!$B$49,"")</f>
        <v>P-10</v>
      </c>
      <c r="D1111" s="51" t="str">
        <f>IF('Organizational Unit Summary'!$B$24="Benchmark or Sustainment",IF(E1111="OoS","OoS",IF(E1111=1,"DM",IF(E1111=2,"PM",IF(E1111=3,"LM",IF(E1111=4,"FM"))))),IF(E1111="OoS","OoS",IF(E1111&lt;=2,"H",IF(E1111=3,"M",IF(E1111=4,"L")))))</f>
        <v>DM</v>
      </c>
      <c r="E1111" s="58">
        <f>IF(OR(Processes!$C$59=TRUE,Processes!M$59=TRUE),IF(AND(G1111=1,H1111=1,NOT(ISTEXT(J1111))),4,IF(AND(G1111=1,H1111=1,ISTEXT(J1111)),3,IF(AND(OR(G1111=1,H1111=1),ISTEXT(J1111)),2,1))),"OoS")</f>
        <v>1</v>
      </c>
      <c r="F1111" s="57"/>
      <c r="G1111" s="59"/>
      <c r="H1111" s="59"/>
      <c r="I1111" s="59"/>
      <c r="J1111" s="59"/>
      <c r="K1111" s="59"/>
      <c r="L1111" s="59"/>
      <c r="M1111" s="59"/>
      <c r="N1111" s="59"/>
      <c r="O1111" s="59"/>
      <c r="P1111" s="370"/>
      <c r="Q1111" s="59"/>
      <c r="R1111" s="376"/>
    </row>
    <row r="1112" spans="1:18" x14ac:dyDescent="0.25">
      <c r="A1112" s="352"/>
      <c r="B1112" s="378"/>
      <c r="C1112" s="54" t="str">
        <f>IF(ISTEXT('Organizational Unit Summary'!$B$50),'Organizational Unit Summary'!$B$50,"")</f>
        <v>P-11</v>
      </c>
      <c r="D1112" s="51" t="str">
        <f>IF('Organizational Unit Summary'!$B$24="Benchmark or Sustainment",IF(E1112="OoS","OoS",IF(E1112=1,"DM",IF(E1112=2,"PM",IF(E1112=3,"LM",IF(E1112=4,"FM"))))),IF(E1112="OoS","OoS",IF(E1112&lt;=2,"H",IF(E1112=3,"M",IF(E1112=4,"L")))))</f>
        <v>DM</v>
      </c>
      <c r="E1112" s="58">
        <f>IF(OR(Processes!$C$59=TRUE,Processes!N$59=TRUE),IF(AND(G1112=1,H1112=1,NOT(ISTEXT(J1112))),4,IF(AND(G1112=1,H1112=1,ISTEXT(J1112)),3,IF(AND(OR(G1112=1,H1112=1),ISTEXT(J1112)),2,1))),"OoS")</f>
        <v>1</v>
      </c>
      <c r="F1112" s="57"/>
      <c r="G1112" s="59"/>
      <c r="H1112" s="59"/>
      <c r="I1112" s="59"/>
      <c r="J1112" s="59"/>
      <c r="K1112" s="59"/>
      <c r="L1112" s="59"/>
      <c r="M1112" s="59"/>
      <c r="N1112" s="59"/>
      <c r="O1112" s="59"/>
      <c r="P1112" s="370"/>
      <c r="Q1112" s="59"/>
      <c r="R1112" s="376"/>
    </row>
    <row r="1113" spans="1:18" x14ac:dyDescent="0.25">
      <c r="A1113" s="352"/>
      <c r="B1113" s="378"/>
      <c r="C1113" s="54" t="str">
        <f>IF(ISTEXT('Organizational Unit Summary'!$B$51),'Organizational Unit Summary'!$B$51,"")</f>
        <v>P-12</v>
      </c>
      <c r="D1113" s="51" t="str">
        <f>IF('Organizational Unit Summary'!$B$24="Benchmark or Sustainment",IF(E1113="OoS","OoS",IF(E1113=1,"DM",IF(E1113=2,"PM",IF(E1113=3,"LM",IF(E1113=4,"FM"))))),IF(E1113="OoS","OoS",IF(E1113&lt;=2,"H",IF(E1113=3,"M",IF(E1113=4,"L")))))</f>
        <v>DM</v>
      </c>
      <c r="E1113" s="58">
        <f>IF(OR(Processes!$C$59=TRUE,Processes!O$59=TRUE),IF(AND(G1113=1,H1113=1,NOT(ISTEXT(J1113))),4,IF(AND(G1113=1,H1113=1,ISTEXT(J1113)),3,IF(AND(OR(G1113=1,H1113=1),ISTEXT(J1113)),2,1))),"OoS")</f>
        <v>1</v>
      </c>
      <c r="F1113" s="57"/>
      <c r="G1113" s="59"/>
      <c r="H1113" s="59"/>
      <c r="I1113" s="59"/>
      <c r="J1113" s="59"/>
      <c r="K1113" s="59"/>
      <c r="L1113" s="59"/>
      <c r="M1113" s="59"/>
      <c r="N1113" s="59"/>
      <c r="O1113" s="59"/>
      <c r="P1113" s="370"/>
      <c r="Q1113" s="59"/>
      <c r="R1113" s="376"/>
    </row>
    <row r="1114" spans="1:18" x14ac:dyDescent="0.25">
      <c r="A1114" s="352"/>
      <c r="B1114" s="378"/>
      <c r="C1114" s="54" t="str">
        <f>IF(ISTEXT('Organizational Unit Summary'!$B$52),'Organizational Unit Summary'!$B$52,"")</f>
        <v>P-13</v>
      </c>
      <c r="D1114" s="51" t="str">
        <f>IF('Organizational Unit Summary'!$B$24="Benchmark or Sustainment",IF(E1114="OoS","OoS",IF(E1114=1,"DM",IF(E1114=2,"PM",IF(E1114=3,"LM",IF(E1114=4,"FM"))))),IF(E1114="OoS","OoS",IF(E1114&lt;=2,"H",IF(E1114=3,"M",IF(E1114=4,"L")))))</f>
        <v>DM</v>
      </c>
      <c r="E1114" s="58">
        <f>IF(OR(Processes!$C$59=TRUE,Processes!P$59=TRUE),IF(AND(G1114=1,H1114=1,NOT(ISTEXT(J1114))),4,IF(AND(G1114=1,H1114=1,ISTEXT(J1114)),3,IF(AND(OR(G1114=1,H1114=1),ISTEXT(J1114)),2,1))),"OoS")</f>
        <v>1</v>
      </c>
      <c r="F1114" s="57"/>
      <c r="G1114" s="59"/>
      <c r="H1114" s="59"/>
      <c r="I1114" s="59"/>
      <c r="J1114" s="59"/>
      <c r="K1114" s="59"/>
      <c r="L1114" s="59"/>
      <c r="M1114" s="59"/>
      <c r="N1114" s="59"/>
      <c r="O1114" s="59"/>
      <c r="P1114" s="370"/>
      <c r="Q1114" s="59"/>
      <c r="R1114" s="376"/>
    </row>
    <row r="1115" spans="1:18" x14ac:dyDescent="0.25">
      <c r="A1115" s="352"/>
      <c r="B1115" s="378"/>
      <c r="C1115" s="54" t="str">
        <f>IF(ISTEXT('Organizational Unit Summary'!$B$53),'Organizational Unit Summary'!$B$53,"")</f>
        <v>P-14</v>
      </c>
      <c r="D1115" s="51" t="str">
        <f>IF('Organizational Unit Summary'!$B$24="Benchmark or Sustainment",IF(E1115="OoS","OoS",IF(E1115=1,"DM",IF(E1115=2,"PM",IF(E1115=3,"LM",IF(E1115=4,"FM"))))),IF(E1115="OoS","OoS",IF(E1115&lt;=2,"H",IF(E1115=3,"M",IF(E1115=4,"L")))))</f>
        <v>DM</v>
      </c>
      <c r="E1115" s="58">
        <f>IF(OR(Processes!$C$59=TRUE,Processes!Q$59=TRUE),IF(AND(G1115=1,H1115=1,NOT(ISTEXT(J1115))),4,IF(AND(G1115=1,H1115=1,ISTEXT(J1115)),3,IF(AND(OR(G1115=1,H1115=1),ISTEXT(J1115)),2,1))),"OoS")</f>
        <v>1</v>
      </c>
      <c r="F1115" s="57"/>
      <c r="G1115" s="59"/>
      <c r="H1115" s="59"/>
      <c r="I1115" s="59"/>
      <c r="J1115" s="59"/>
      <c r="K1115" s="59"/>
      <c r="L1115" s="59"/>
      <c r="M1115" s="59"/>
      <c r="N1115" s="59"/>
      <c r="O1115" s="59"/>
      <c r="P1115" s="370"/>
      <c r="Q1115" s="59"/>
      <c r="R1115" s="376"/>
    </row>
    <row r="1116" spans="1:18" x14ac:dyDescent="0.25">
      <c r="A1116" s="352"/>
      <c r="B1116" s="378"/>
      <c r="C1116" s="54" t="str">
        <f>IF(ISTEXT('Organizational Unit Summary'!$B$54),'Organizational Unit Summary'!$B$54,"")</f>
        <v>P-15</v>
      </c>
      <c r="D1116" s="51" t="str">
        <f>IF('Organizational Unit Summary'!$B$24="Benchmark or Sustainment",IF(E1116="OoS","OoS",IF(E1116=1,"DM",IF(E1116=2,"PM",IF(E1116=3,"LM",IF(E1116=4,"FM"))))),IF(E1116="OoS","OoS",IF(E1116&lt;=2,"H",IF(E1116=3,"M",IF(E1116=4,"L")))))</f>
        <v>DM</v>
      </c>
      <c r="E1116" s="58">
        <f>IF(OR(Processes!$C$59=TRUE,Processes!R$59=TRUE),IF(AND(G1116=1,H1116=1,NOT(ISTEXT(J1116))),4,IF(AND(G1116=1,H1116=1,ISTEXT(J1116)),3,IF(AND(OR(G1116=1,H1116=1),ISTEXT(J1116)),2,1))),"OoS")</f>
        <v>1</v>
      </c>
      <c r="F1116" s="57"/>
      <c r="G1116" s="59"/>
      <c r="H1116" s="59"/>
      <c r="I1116" s="59"/>
      <c r="J1116" s="59"/>
      <c r="K1116" s="59"/>
      <c r="L1116" s="59"/>
      <c r="M1116" s="59"/>
      <c r="N1116" s="59"/>
      <c r="O1116" s="59"/>
      <c r="P1116" s="370"/>
      <c r="Q1116" s="59"/>
      <c r="R1116" s="376"/>
    </row>
    <row r="1117" spans="1:18" x14ac:dyDescent="0.25">
      <c r="A1117" s="352"/>
      <c r="B1117" s="378"/>
      <c r="C1117" s="54" t="str">
        <f>IF(ISTEXT('Organizational Unit Summary'!$B$55),'Organizational Unit Summary'!$B$55,"")</f>
        <v>P-16</v>
      </c>
      <c r="D1117" s="51" t="str">
        <f>IF('Organizational Unit Summary'!$B$24="Benchmark or Sustainment",IF(E1117="OoS","OoS",IF(E1117=1,"DM",IF(E1117=2,"PM",IF(E1117=3,"LM",IF(E1117=4,"FM"))))),IF(E1117="OoS","OoS",IF(E1117&lt;=2,"H",IF(E1117=3,"M",IF(E1117=4,"L")))))</f>
        <v>DM</v>
      </c>
      <c r="E1117" s="58">
        <f>IF(OR(Processes!$C$59=TRUE,Processes!S$59=TRUE),IF(AND(G1117=1,H1117=1,NOT(ISTEXT(J1117))),4,IF(AND(G1117=1,H1117=1,ISTEXT(J1117)),3,IF(AND(OR(G1117=1,H1117=1),ISTEXT(J1117)),2,1))),"OoS")</f>
        <v>1</v>
      </c>
      <c r="F1117" s="57"/>
      <c r="G1117" s="59"/>
      <c r="H1117" s="59"/>
      <c r="I1117" s="59"/>
      <c r="J1117" s="59"/>
      <c r="K1117" s="59"/>
      <c r="L1117" s="59"/>
      <c r="M1117" s="59"/>
      <c r="N1117" s="59"/>
      <c r="O1117" s="59"/>
      <c r="P1117" s="370"/>
      <c r="Q1117" s="59"/>
      <c r="R1117" s="376"/>
    </row>
    <row r="1118" spans="1:18" x14ac:dyDescent="0.25">
      <c r="A1118" s="352"/>
      <c r="B1118" s="378"/>
      <c r="C1118" s="54" t="str">
        <f>IF(ISTEXT('Organizational Unit Summary'!$B$56),'Organizational Unit Summary'!$B$56,"")</f>
        <v>P-17</v>
      </c>
      <c r="D1118" s="51" t="str">
        <f>IF('Organizational Unit Summary'!$B$24="Benchmark or Sustainment",IF(E1118="OoS","OoS",IF(E1118=1,"DM",IF(E1118=2,"PM",IF(E1118=3,"LM",IF(E1118=4,"FM"))))),IF(E1118="OoS","OoS",IF(E1118&lt;=2,"H",IF(E1118=3,"M",IF(E1118=4,"L")))))</f>
        <v>DM</v>
      </c>
      <c r="E1118" s="58">
        <f>IF(OR(Processes!$C$59=TRUE,Processes!T$59=TRUE),IF(AND(G1118=1,H1118=1,NOT(ISTEXT(J1118))),4,IF(AND(G1118=1,H1118=1,ISTEXT(J1118)),3,IF(AND(OR(G1118=1,H1118=1),ISTEXT(J1118)),2,1))),"OoS")</f>
        <v>1</v>
      </c>
      <c r="F1118" s="57"/>
      <c r="G1118" s="59"/>
      <c r="H1118" s="59"/>
      <c r="I1118" s="59"/>
      <c r="J1118" s="59"/>
      <c r="K1118" s="59"/>
      <c r="L1118" s="59"/>
      <c r="M1118" s="59"/>
      <c r="N1118" s="59"/>
      <c r="O1118" s="59"/>
      <c r="P1118" s="370"/>
      <c r="Q1118" s="59"/>
      <c r="R1118" s="376"/>
    </row>
    <row r="1119" spans="1:18" x14ac:dyDescent="0.25">
      <c r="A1119" s="352"/>
      <c r="B1119" s="378"/>
      <c r="C1119" s="54" t="str">
        <f>IF(ISTEXT('Organizational Unit Summary'!$B$57),'Organizational Unit Summary'!$B$57,"")</f>
        <v>P-18</v>
      </c>
      <c r="D1119" s="51" t="str">
        <f>IF('Organizational Unit Summary'!$B$24="Benchmark or Sustainment",IF(E1119="OoS","OoS",IF(E1119=1,"DM",IF(E1119=2,"PM",IF(E1119=3,"LM",IF(E1119=4,"FM"))))),IF(E1119="OoS","OoS",IF(E1119&lt;=2,"H",IF(E1119=3,"M",IF(E1119=4,"L")))))</f>
        <v>DM</v>
      </c>
      <c r="E1119" s="58">
        <f>IF(OR(Processes!$C$59=TRUE,Processes!U$59=TRUE),IF(AND(G1119=1,H1119=1,NOT(ISTEXT(J1119))),4,IF(AND(G1119=1,H1119=1,ISTEXT(J1119)),3,IF(AND(OR(G1119=1,H1119=1),ISTEXT(J1119)),2,1))),"OoS")</f>
        <v>1</v>
      </c>
      <c r="F1119" s="57"/>
      <c r="G1119" s="59"/>
      <c r="H1119" s="59"/>
      <c r="I1119" s="59"/>
      <c r="J1119" s="59"/>
      <c r="K1119" s="59"/>
      <c r="L1119" s="59"/>
      <c r="M1119" s="59"/>
      <c r="N1119" s="59"/>
      <c r="O1119" s="59"/>
      <c r="P1119" s="370"/>
      <c r="Q1119" s="59"/>
      <c r="R1119" s="376"/>
    </row>
    <row r="1120" spans="1:18" x14ac:dyDescent="0.25">
      <c r="A1120" s="352"/>
      <c r="B1120" s="378"/>
      <c r="C1120" s="54" t="str">
        <f>IF(ISTEXT('Organizational Unit Summary'!$B$58),'Organizational Unit Summary'!$B$58,"")</f>
        <v>P-19</v>
      </c>
      <c r="D1120" s="51" t="str">
        <f>IF('Organizational Unit Summary'!$B$24="Benchmark or Sustainment",IF(E1120="OoS","OoS",IF(E1120=1,"DM",IF(E1120=2,"PM",IF(E1120=3,"LM",IF(E1120=4,"FM"))))),IF(E1120="OoS","OoS",IF(E1120&lt;=2,"H",IF(E1120=3,"M",IF(E1120=4,"L")))))</f>
        <v>DM</v>
      </c>
      <c r="E1120" s="58">
        <f>IF(OR(Processes!$C$59=TRUE,Processes!V$59=TRUE),IF(AND(G1120=1,H1120=1,NOT(ISTEXT(J1120))),4,IF(AND(G1120=1,H1120=1,ISTEXT(J1120)),3,IF(AND(OR(G1120=1,H1120=1),ISTEXT(J1120)),2,1))),"OoS")</f>
        <v>1</v>
      </c>
      <c r="F1120" s="57"/>
      <c r="G1120" s="59"/>
      <c r="H1120" s="59"/>
      <c r="I1120" s="59"/>
      <c r="J1120" s="59"/>
      <c r="K1120" s="59"/>
      <c r="L1120" s="59"/>
      <c r="M1120" s="59"/>
      <c r="N1120" s="59"/>
      <c r="O1120" s="59"/>
      <c r="P1120" s="370"/>
      <c r="Q1120" s="59"/>
      <c r="R1120" s="376"/>
    </row>
    <row r="1121" spans="1:18" ht="13.5" thickBot="1" x14ac:dyDescent="0.3">
      <c r="A1121" s="352"/>
      <c r="B1121" s="378"/>
      <c r="C1121" s="54" t="str">
        <f>IF(ISTEXT('Organizational Unit Summary'!$B$59),'Organizational Unit Summary'!$B$59,"")</f>
        <v>P-20</v>
      </c>
      <c r="D1121" s="51" t="str">
        <f>IF('Organizational Unit Summary'!$B$24="Benchmark or Sustainment",IF(E1121="OoS","OoS",IF(E1121=1,"DM",IF(E1121=2,"PM",IF(E1121=3,"LM",IF(E1121=4,"FM"))))),IF(E1121="OoS","OoS",IF(E1121&lt;=2,"H",IF(E1121=3,"M",IF(E1121=4,"L")))))</f>
        <v>DM</v>
      </c>
      <c r="E1121" s="58">
        <f>IF(OR(Processes!$C$59=TRUE,Processes!W$59=TRUE),IF(AND(G1121=1,H1121=1,NOT(ISTEXT(J1121))),4,IF(AND(G1121=1,H1121=1,ISTEXT(J1121)),3,IF(AND(OR(G1121=1,H1121=1),ISTEXT(J1121)),2,1))),"OoS")</f>
        <v>1</v>
      </c>
      <c r="F1121" s="57"/>
      <c r="G1121" s="59"/>
      <c r="H1121" s="59"/>
      <c r="I1121" s="59"/>
      <c r="J1121" s="59"/>
      <c r="K1121" s="59"/>
      <c r="L1121" s="59"/>
      <c r="M1121" s="59"/>
      <c r="N1121" s="59"/>
      <c r="O1121" s="59"/>
      <c r="P1121" s="371"/>
      <c r="Q1121" s="59"/>
      <c r="R1121" s="376"/>
    </row>
    <row r="1122" spans="1:18" x14ac:dyDescent="0.25">
      <c r="A1122" s="352"/>
      <c r="B1122" s="378" t="str">
        <f>IF(ISTEXT(Processes!$B$9),Processes!$B$9,"")</f>
        <v>Process 7</v>
      </c>
      <c r="C1122" s="54" t="str">
        <f>IF(ISTEXT('Organizational Unit Summary'!$B$40),'Organizational Unit Summary'!$B$40,"")</f>
        <v>P-1</v>
      </c>
      <c r="D1122" s="51" t="str">
        <f>IF('Organizational Unit Summary'!$B$24="Benchmark or Sustainment",IF(E1122="OoS","OoS",IF(E1122=1,"DM",IF(E1122=2,"PM",IF(E1122=3,"LM",IF(E1122=4,"FM"))))),IF(E1122="OoS","OoS",IF(E1122&lt;=2,"H",IF(E1122=3,"M",IF(E1122=4,"L")))))</f>
        <v>DM</v>
      </c>
      <c r="E1122" s="58">
        <f>IF(OR(Processes!$C$60=TRUE,Processes!D$60=TRUE),IF(AND(G1122=1,H1122=1,NOT(ISTEXT(J1122))),4,IF(AND(G1122=1,H1122=1,ISTEXT(J1122)),3,IF(AND(OR(G1122=1,H1122=1),ISTEXT(J1122)),2,1))),"OoS")</f>
        <v>1</v>
      </c>
      <c r="F1122" s="57"/>
      <c r="G1122" s="59"/>
      <c r="H1122" s="59"/>
      <c r="I1122" s="59"/>
      <c r="J1122" s="59"/>
      <c r="K1122" s="59"/>
      <c r="L1122" s="59"/>
      <c r="M1122" s="59"/>
      <c r="N1122" s="59"/>
      <c r="O1122" s="59"/>
      <c r="P1122" s="369"/>
      <c r="Q1122" s="59"/>
      <c r="R1122" s="376"/>
    </row>
    <row r="1123" spans="1:18" x14ac:dyDescent="0.25">
      <c r="A1123" s="352"/>
      <c r="B1123" s="378"/>
      <c r="C1123" s="54" t="str">
        <f>IF(ISTEXT('Organizational Unit Summary'!$B$41),'Organizational Unit Summary'!$B$41,"")</f>
        <v>P-2</v>
      </c>
      <c r="D1123" s="51" t="str">
        <f>IF('Organizational Unit Summary'!$B$24="Benchmark or Sustainment",IF(E1123="OoS","OoS",IF(E1123=1,"DM",IF(E1123=2,"PM",IF(E1123=3,"LM",IF(E1123=4,"FM"))))),IF(E1123="OoS","OoS",IF(E1123&lt;=2,"H",IF(E1123=3,"M",IF(E1123=4,"L")))))</f>
        <v>DM</v>
      </c>
      <c r="E1123" s="58">
        <f>IF(OR(Processes!$C$60=TRUE,Processes!E$60=TRUE),IF(AND(G1123=1,H1123=1,NOT(ISTEXT(J1123))),4,IF(AND(G1123=1,H1123=1,ISTEXT(J1123)),3,IF(AND(OR(G1123=1,H1123=1),ISTEXT(J1123)),2,1))),"OoS")</f>
        <v>1</v>
      </c>
      <c r="F1123" s="57"/>
      <c r="G1123" s="59"/>
      <c r="H1123" s="59"/>
      <c r="I1123" s="59"/>
      <c r="J1123" s="59"/>
      <c r="K1123" s="59"/>
      <c r="L1123" s="59"/>
      <c r="M1123" s="59"/>
      <c r="N1123" s="59"/>
      <c r="O1123" s="59"/>
      <c r="P1123" s="370"/>
      <c r="Q1123" s="59"/>
      <c r="R1123" s="376"/>
    </row>
    <row r="1124" spans="1:18" x14ac:dyDescent="0.25">
      <c r="A1124" s="352"/>
      <c r="B1124" s="378"/>
      <c r="C1124" s="54" t="str">
        <f>IF(ISTEXT('Organizational Unit Summary'!$B$42),'Organizational Unit Summary'!$B$42,"")</f>
        <v>P-3</v>
      </c>
      <c r="D1124" s="51" t="str">
        <f>IF('Organizational Unit Summary'!$B$24="Benchmark or Sustainment",IF(E1124="OoS","OoS",IF(E1124=1,"DM",IF(E1124=2,"PM",IF(E1124=3,"LM",IF(E1124=4,"FM"))))),IF(E1124="OoS","OoS",IF(E1124&lt;=2,"H",IF(E1124=3,"M",IF(E1124=4,"L")))))</f>
        <v>DM</v>
      </c>
      <c r="E1124" s="58">
        <f>IF(OR(Processes!$C$60=TRUE,Processes!F$60=TRUE),IF(AND(G1124=1,H1124=1,NOT(ISTEXT(J1124))),4,IF(AND(G1124=1,H1124=1,ISTEXT(J1124)),3,IF(AND(OR(G1124=1,H1124=1),ISTEXT(J1124)),2,1))),"OoS")</f>
        <v>1</v>
      </c>
      <c r="F1124" s="57"/>
      <c r="G1124" s="59"/>
      <c r="H1124" s="59"/>
      <c r="I1124" s="59"/>
      <c r="J1124" s="59"/>
      <c r="K1124" s="59"/>
      <c r="L1124" s="59"/>
      <c r="M1124" s="59"/>
      <c r="N1124" s="59"/>
      <c r="O1124" s="59"/>
      <c r="P1124" s="370"/>
      <c r="Q1124" s="59"/>
      <c r="R1124" s="376"/>
    </row>
    <row r="1125" spans="1:18" x14ac:dyDescent="0.25">
      <c r="A1125" s="352"/>
      <c r="B1125" s="378"/>
      <c r="C1125" s="54" t="str">
        <f>IF(ISTEXT('Organizational Unit Summary'!$B$43),'Organizational Unit Summary'!$B$43,"")</f>
        <v>P-4</v>
      </c>
      <c r="D1125" s="51" t="str">
        <f>IF('Organizational Unit Summary'!$B$24="Benchmark or Sustainment",IF(E1125="OoS","OoS",IF(E1125=1,"DM",IF(E1125=2,"PM",IF(E1125=3,"LM",IF(E1125=4,"FM"))))),IF(E1125="OoS","OoS",IF(E1125&lt;=2,"H",IF(E1125=3,"M",IF(E1125=4,"L")))))</f>
        <v>DM</v>
      </c>
      <c r="E1125" s="58">
        <f>IF(OR(Processes!$C$60=TRUE,Processes!G$60=TRUE),IF(AND(G1125=1,H1125=1,NOT(ISTEXT(J1125))),4,IF(AND(G1125=1,H1125=1,ISTEXT(J1125)),3,IF(AND(OR(G1125=1,H1125=1),ISTEXT(J1125)),2,1))),"OoS")</f>
        <v>1</v>
      </c>
      <c r="F1125" s="57"/>
      <c r="G1125" s="59"/>
      <c r="H1125" s="59"/>
      <c r="I1125" s="59"/>
      <c r="J1125" s="59"/>
      <c r="K1125" s="59"/>
      <c r="L1125" s="59"/>
      <c r="M1125" s="59"/>
      <c r="N1125" s="59"/>
      <c r="O1125" s="59"/>
      <c r="P1125" s="370"/>
      <c r="Q1125" s="59"/>
      <c r="R1125" s="376"/>
    </row>
    <row r="1126" spans="1:18" x14ac:dyDescent="0.25">
      <c r="A1126" s="352"/>
      <c r="B1126" s="378"/>
      <c r="C1126" s="54" t="str">
        <f>IF(ISTEXT('Organizational Unit Summary'!$B$44),'Organizational Unit Summary'!$B$44,"")</f>
        <v>P-5</v>
      </c>
      <c r="D1126" s="51" t="str">
        <f>IF('Organizational Unit Summary'!$B$24="Benchmark or Sustainment",IF(E1126="OoS","OoS",IF(E1126=1,"DM",IF(E1126=2,"PM",IF(E1126=3,"LM",IF(E1126=4,"FM"))))),IF(E1126="OoS","OoS",IF(E1126&lt;=2,"H",IF(E1126=3,"M",IF(E1126=4,"L")))))</f>
        <v>DM</v>
      </c>
      <c r="E1126" s="58">
        <f>IF(OR(Processes!$C$60=TRUE,Processes!H$60=TRUE),IF(AND(G1126=1,H1126=1,NOT(ISTEXT(J1126))),4,IF(AND(G1126=1,H1126=1,ISTEXT(J1126)),3,IF(AND(OR(G1126=1,H1126=1),ISTEXT(J1126)),2,1))),"OoS")</f>
        <v>1</v>
      </c>
      <c r="F1126" s="57"/>
      <c r="G1126" s="59"/>
      <c r="H1126" s="59"/>
      <c r="I1126" s="59"/>
      <c r="J1126" s="59"/>
      <c r="K1126" s="59"/>
      <c r="L1126" s="59"/>
      <c r="M1126" s="59"/>
      <c r="N1126" s="59"/>
      <c r="O1126" s="59"/>
      <c r="P1126" s="370"/>
      <c r="Q1126" s="59"/>
      <c r="R1126" s="376"/>
    </row>
    <row r="1127" spans="1:18" x14ac:dyDescent="0.25">
      <c r="A1127" s="352"/>
      <c r="B1127" s="378"/>
      <c r="C1127" s="54" t="str">
        <f>IF(ISTEXT('Organizational Unit Summary'!$B$45),'Organizational Unit Summary'!$B$45,"")</f>
        <v>P-6</v>
      </c>
      <c r="D1127" s="51" t="str">
        <f>IF('Organizational Unit Summary'!$B$24="Benchmark or Sustainment",IF(E1127="OoS","OoS",IF(E1127=1,"DM",IF(E1127=2,"PM",IF(E1127=3,"LM",IF(E1127=4,"FM"))))),IF(E1127="OoS","OoS",IF(E1127&lt;=2,"H",IF(E1127=3,"M",IF(E1127=4,"L")))))</f>
        <v>DM</v>
      </c>
      <c r="E1127" s="58">
        <f>IF(OR(Processes!$C$60=TRUE,Processes!I$60=TRUE),IF(AND(G1127=1,H1127=1,NOT(ISTEXT(J1127))),4,IF(AND(G1127=1,H1127=1,ISTEXT(J1127)),3,IF(AND(OR(G1127=1,H1127=1),ISTEXT(J1127)),2,1))),"OoS")</f>
        <v>1</v>
      </c>
      <c r="F1127" s="57"/>
      <c r="G1127" s="59"/>
      <c r="H1127" s="59"/>
      <c r="I1127" s="59"/>
      <c r="J1127" s="59"/>
      <c r="K1127" s="59"/>
      <c r="L1127" s="59"/>
      <c r="M1127" s="59"/>
      <c r="N1127" s="59"/>
      <c r="O1127" s="59"/>
      <c r="P1127" s="370"/>
      <c r="Q1127" s="59"/>
      <c r="R1127" s="376"/>
    </row>
    <row r="1128" spans="1:18" x14ac:dyDescent="0.25">
      <c r="A1128" s="352"/>
      <c r="B1128" s="378"/>
      <c r="C1128" s="54" t="str">
        <f>IF(ISTEXT('Organizational Unit Summary'!$B$46),'Organizational Unit Summary'!$B$46,"")</f>
        <v>P-7</v>
      </c>
      <c r="D1128" s="51" t="str">
        <f>IF('Organizational Unit Summary'!$B$24="Benchmark or Sustainment",IF(E1128="OoS","OoS",IF(E1128=1,"DM",IF(E1128=2,"PM",IF(E1128=3,"LM",IF(E1128=4,"FM"))))),IF(E1128="OoS","OoS",IF(E1128&lt;=2,"H",IF(E1128=3,"M",IF(E1128=4,"L")))))</f>
        <v>DM</v>
      </c>
      <c r="E1128" s="58">
        <f>IF(OR(Processes!$C$60=TRUE,Processes!J$60=TRUE),IF(AND(G1128=1,H1128=1,NOT(ISTEXT(J1128))),4,IF(AND(G1128=1,H1128=1,ISTEXT(J1128)),3,IF(AND(OR(G1128=1,H1128=1),ISTEXT(J1128)),2,1))),"OoS")</f>
        <v>1</v>
      </c>
      <c r="F1128" s="57"/>
      <c r="G1128" s="59"/>
      <c r="H1128" s="59"/>
      <c r="I1128" s="59"/>
      <c r="J1128" s="59"/>
      <c r="K1128" s="59"/>
      <c r="L1128" s="59"/>
      <c r="M1128" s="59"/>
      <c r="N1128" s="59"/>
      <c r="O1128" s="59"/>
      <c r="P1128" s="370"/>
      <c r="Q1128" s="59"/>
      <c r="R1128" s="376"/>
    </row>
    <row r="1129" spans="1:18" x14ac:dyDescent="0.25">
      <c r="A1129" s="352"/>
      <c r="B1129" s="378"/>
      <c r="C1129" s="54" t="str">
        <f>IF(ISTEXT('Organizational Unit Summary'!$B$47),'Organizational Unit Summary'!$B$47,"")</f>
        <v>P-8</v>
      </c>
      <c r="D1129" s="51" t="str">
        <f>IF('Organizational Unit Summary'!$B$24="Benchmark or Sustainment",IF(E1129="OoS","OoS",IF(E1129=1,"DM",IF(E1129=2,"PM",IF(E1129=3,"LM",IF(E1129=4,"FM"))))),IF(E1129="OoS","OoS",IF(E1129&lt;=2,"H",IF(E1129=3,"M",IF(E1129=4,"L")))))</f>
        <v>DM</v>
      </c>
      <c r="E1129" s="58">
        <f>IF(OR(Processes!$C$60=TRUE,Processes!K$60=TRUE),IF(AND(G1129=1,H1129=1,NOT(ISTEXT(J1129))),4,IF(AND(G1129=1,H1129=1,ISTEXT(J1129)),3,IF(AND(OR(G1129=1,H1129=1),ISTEXT(J1129)),2,1))),"OoS")</f>
        <v>1</v>
      </c>
      <c r="F1129" s="57"/>
      <c r="G1129" s="59"/>
      <c r="H1129" s="59"/>
      <c r="I1129" s="59"/>
      <c r="J1129" s="59"/>
      <c r="K1129" s="59"/>
      <c r="L1129" s="59"/>
      <c r="M1129" s="59"/>
      <c r="N1129" s="59"/>
      <c r="O1129" s="59"/>
      <c r="P1129" s="370"/>
      <c r="Q1129" s="59"/>
      <c r="R1129" s="376"/>
    </row>
    <row r="1130" spans="1:18" x14ac:dyDescent="0.25">
      <c r="A1130" s="352"/>
      <c r="B1130" s="378"/>
      <c r="C1130" s="54" t="str">
        <f>IF(ISTEXT('Organizational Unit Summary'!$B$48),'Organizational Unit Summary'!$B$48,"")</f>
        <v>P-9</v>
      </c>
      <c r="D1130" s="51" t="str">
        <f>IF('Organizational Unit Summary'!$B$24="Benchmark or Sustainment",IF(E1130="OoS","OoS",IF(E1130=1,"DM",IF(E1130=2,"PM",IF(E1130=3,"LM",IF(E1130=4,"FM"))))),IF(E1130="OoS","OoS",IF(E1130&lt;=2,"H",IF(E1130=3,"M",IF(E1130=4,"L")))))</f>
        <v>DM</v>
      </c>
      <c r="E1130" s="58">
        <f>IF(OR(Processes!$C$60=TRUE,Processes!L$60=TRUE),IF(AND(G1130=1,H1130=1,NOT(ISTEXT(J1130))),4,IF(AND(G1130=1,H1130=1,ISTEXT(J1130)),3,IF(AND(OR(G1130=1,H1130=1),ISTEXT(J1130)),2,1))),"OoS")</f>
        <v>1</v>
      </c>
      <c r="F1130" s="57"/>
      <c r="G1130" s="59"/>
      <c r="H1130" s="59"/>
      <c r="I1130" s="59"/>
      <c r="J1130" s="59"/>
      <c r="K1130" s="59"/>
      <c r="L1130" s="59"/>
      <c r="M1130" s="59"/>
      <c r="N1130" s="59"/>
      <c r="O1130" s="59"/>
      <c r="P1130" s="370"/>
      <c r="Q1130" s="59"/>
      <c r="R1130" s="376"/>
    </row>
    <row r="1131" spans="1:18" x14ac:dyDescent="0.25">
      <c r="A1131" s="352"/>
      <c r="B1131" s="378"/>
      <c r="C1131" s="54" t="str">
        <f>IF(ISTEXT('Organizational Unit Summary'!$B$49),'Organizational Unit Summary'!$B$49,"")</f>
        <v>P-10</v>
      </c>
      <c r="D1131" s="51" t="str">
        <f>IF('Organizational Unit Summary'!$B$24="Benchmark or Sustainment",IF(E1131="OoS","OoS",IF(E1131=1,"DM",IF(E1131=2,"PM",IF(E1131=3,"LM",IF(E1131=4,"FM"))))),IF(E1131="OoS","OoS",IF(E1131&lt;=2,"H",IF(E1131=3,"M",IF(E1131=4,"L")))))</f>
        <v>DM</v>
      </c>
      <c r="E1131" s="58">
        <f>IF(OR(Processes!$C$60=TRUE,Processes!M$60=TRUE),IF(AND(G1131=1,H1131=1,NOT(ISTEXT(J1131))),4,IF(AND(G1131=1,H1131=1,ISTEXT(J1131)),3,IF(AND(OR(G1131=1,H1131=1),ISTEXT(J1131)),2,1))),"OoS")</f>
        <v>1</v>
      </c>
      <c r="F1131" s="57"/>
      <c r="G1131" s="59"/>
      <c r="H1131" s="59"/>
      <c r="I1131" s="59"/>
      <c r="J1131" s="59"/>
      <c r="K1131" s="59"/>
      <c r="L1131" s="59"/>
      <c r="M1131" s="59"/>
      <c r="N1131" s="59"/>
      <c r="O1131" s="59"/>
      <c r="P1131" s="370"/>
      <c r="Q1131" s="59"/>
      <c r="R1131" s="376"/>
    </row>
    <row r="1132" spans="1:18" x14ac:dyDescent="0.25">
      <c r="A1132" s="352"/>
      <c r="B1132" s="378"/>
      <c r="C1132" s="54" t="str">
        <f>IF(ISTEXT('Organizational Unit Summary'!$B$50),'Organizational Unit Summary'!$B$50,"")</f>
        <v>P-11</v>
      </c>
      <c r="D1132" s="51" t="str">
        <f>IF('Organizational Unit Summary'!$B$24="Benchmark or Sustainment",IF(E1132="OoS","OoS",IF(E1132=1,"DM",IF(E1132=2,"PM",IF(E1132=3,"LM",IF(E1132=4,"FM"))))),IF(E1132="OoS","OoS",IF(E1132&lt;=2,"H",IF(E1132=3,"M",IF(E1132=4,"L")))))</f>
        <v>DM</v>
      </c>
      <c r="E1132" s="58">
        <f>IF(OR(Processes!$C$60=TRUE,Processes!N$60=TRUE),IF(AND(G1132=1,H1132=1,NOT(ISTEXT(J1132))),4,IF(AND(G1132=1,H1132=1,ISTEXT(J1132)),3,IF(AND(OR(G1132=1,H1132=1),ISTEXT(J1132)),2,1))),"OoS")</f>
        <v>1</v>
      </c>
      <c r="F1132" s="57"/>
      <c r="G1132" s="59"/>
      <c r="H1132" s="59"/>
      <c r="I1132" s="59"/>
      <c r="J1132" s="59"/>
      <c r="K1132" s="59"/>
      <c r="L1132" s="59"/>
      <c r="M1132" s="59"/>
      <c r="N1132" s="59"/>
      <c r="O1132" s="59"/>
      <c r="P1132" s="370"/>
      <c r="Q1132" s="59"/>
      <c r="R1132" s="376"/>
    </row>
    <row r="1133" spans="1:18" x14ac:dyDescent="0.25">
      <c r="A1133" s="352"/>
      <c r="B1133" s="378"/>
      <c r="C1133" s="54" t="str">
        <f>IF(ISTEXT('Organizational Unit Summary'!$B$51),'Organizational Unit Summary'!$B$51,"")</f>
        <v>P-12</v>
      </c>
      <c r="D1133" s="51" t="str">
        <f>IF('Organizational Unit Summary'!$B$24="Benchmark or Sustainment",IF(E1133="OoS","OoS",IF(E1133=1,"DM",IF(E1133=2,"PM",IF(E1133=3,"LM",IF(E1133=4,"FM"))))),IF(E1133="OoS","OoS",IF(E1133&lt;=2,"H",IF(E1133=3,"M",IF(E1133=4,"L")))))</f>
        <v>DM</v>
      </c>
      <c r="E1133" s="58">
        <f>IF(OR(Processes!$C$60=TRUE,Processes!O$60=TRUE),IF(AND(G1133=1,H1133=1,NOT(ISTEXT(J1133))),4,IF(AND(G1133=1,H1133=1,ISTEXT(J1133)),3,IF(AND(OR(G1133=1,H1133=1),ISTEXT(J1133)),2,1))),"OoS")</f>
        <v>1</v>
      </c>
      <c r="F1133" s="57"/>
      <c r="G1133" s="59"/>
      <c r="H1133" s="59"/>
      <c r="I1133" s="59"/>
      <c r="J1133" s="59"/>
      <c r="K1133" s="59"/>
      <c r="L1133" s="59"/>
      <c r="M1133" s="59"/>
      <c r="N1133" s="59"/>
      <c r="O1133" s="59"/>
      <c r="P1133" s="370"/>
      <c r="Q1133" s="59"/>
      <c r="R1133" s="376"/>
    </row>
    <row r="1134" spans="1:18" x14ac:dyDescent="0.25">
      <c r="A1134" s="352"/>
      <c r="B1134" s="378"/>
      <c r="C1134" s="54" t="str">
        <f>IF(ISTEXT('Organizational Unit Summary'!$B$52),'Organizational Unit Summary'!$B$52,"")</f>
        <v>P-13</v>
      </c>
      <c r="D1134" s="51" t="str">
        <f>IF('Organizational Unit Summary'!$B$24="Benchmark or Sustainment",IF(E1134="OoS","OoS",IF(E1134=1,"DM",IF(E1134=2,"PM",IF(E1134=3,"LM",IF(E1134=4,"FM"))))),IF(E1134="OoS","OoS",IF(E1134&lt;=2,"H",IF(E1134=3,"M",IF(E1134=4,"L")))))</f>
        <v>DM</v>
      </c>
      <c r="E1134" s="58">
        <f>IF(OR(Processes!$C$60=TRUE,Processes!P$60=TRUE),IF(AND(G1134=1,H1134=1,NOT(ISTEXT(J1134))),4,IF(AND(G1134=1,H1134=1,ISTEXT(J1134)),3,IF(AND(OR(G1134=1,H1134=1),ISTEXT(J1134)),2,1))),"OoS")</f>
        <v>1</v>
      </c>
      <c r="F1134" s="57"/>
      <c r="G1134" s="59"/>
      <c r="H1134" s="59"/>
      <c r="I1134" s="59"/>
      <c r="J1134" s="59"/>
      <c r="K1134" s="59"/>
      <c r="L1134" s="59"/>
      <c r="M1134" s="59"/>
      <c r="N1134" s="59"/>
      <c r="O1134" s="59"/>
      <c r="P1134" s="370"/>
      <c r="Q1134" s="59"/>
      <c r="R1134" s="376"/>
    </row>
    <row r="1135" spans="1:18" x14ac:dyDescent="0.25">
      <c r="A1135" s="352"/>
      <c r="B1135" s="378"/>
      <c r="C1135" s="54" t="str">
        <f>IF(ISTEXT('Organizational Unit Summary'!$B$53),'Organizational Unit Summary'!$B$53,"")</f>
        <v>P-14</v>
      </c>
      <c r="D1135" s="51" t="str">
        <f>IF('Organizational Unit Summary'!$B$24="Benchmark or Sustainment",IF(E1135="OoS","OoS",IF(E1135=1,"DM",IF(E1135=2,"PM",IF(E1135=3,"LM",IF(E1135=4,"FM"))))),IF(E1135="OoS","OoS",IF(E1135&lt;=2,"H",IF(E1135=3,"M",IF(E1135=4,"L")))))</f>
        <v>DM</v>
      </c>
      <c r="E1135" s="58">
        <f>IF(OR(Processes!$C$60=TRUE,Processes!Q$60=TRUE),IF(AND(G1135=1,H1135=1,NOT(ISTEXT(J1135))),4,IF(AND(G1135=1,H1135=1,ISTEXT(J1135)),3,IF(AND(OR(G1135=1,H1135=1),ISTEXT(J1135)),2,1))),"OoS")</f>
        <v>1</v>
      </c>
      <c r="F1135" s="57"/>
      <c r="G1135" s="59"/>
      <c r="H1135" s="59"/>
      <c r="I1135" s="59"/>
      <c r="J1135" s="59"/>
      <c r="K1135" s="59"/>
      <c r="L1135" s="59"/>
      <c r="M1135" s="59"/>
      <c r="N1135" s="59"/>
      <c r="O1135" s="59"/>
      <c r="P1135" s="370"/>
      <c r="Q1135" s="59"/>
      <c r="R1135" s="376"/>
    </row>
    <row r="1136" spans="1:18" x14ac:dyDescent="0.25">
      <c r="A1136" s="352"/>
      <c r="B1136" s="378"/>
      <c r="C1136" s="54" t="str">
        <f>IF(ISTEXT('Organizational Unit Summary'!$B$54),'Organizational Unit Summary'!$B$54,"")</f>
        <v>P-15</v>
      </c>
      <c r="D1136" s="51" t="str">
        <f>IF('Organizational Unit Summary'!$B$24="Benchmark or Sustainment",IF(E1136="OoS","OoS",IF(E1136=1,"DM",IF(E1136=2,"PM",IF(E1136=3,"LM",IF(E1136=4,"FM"))))),IF(E1136="OoS","OoS",IF(E1136&lt;=2,"H",IF(E1136=3,"M",IF(E1136=4,"L")))))</f>
        <v>DM</v>
      </c>
      <c r="E1136" s="58">
        <f>IF(OR(Processes!$C$60=TRUE,Processes!R$60=TRUE),IF(AND(G1136=1,H1136=1,NOT(ISTEXT(J1136))),4,IF(AND(G1136=1,H1136=1,ISTEXT(J1136)),3,IF(AND(OR(G1136=1,H1136=1),ISTEXT(J1136)),2,1))),"OoS")</f>
        <v>1</v>
      </c>
      <c r="F1136" s="57"/>
      <c r="G1136" s="59"/>
      <c r="H1136" s="59"/>
      <c r="I1136" s="59"/>
      <c r="J1136" s="59"/>
      <c r="K1136" s="59"/>
      <c r="L1136" s="59"/>
      <c r="M1136" s="59"/>
      <c r="N1136" s="59"/>
      <c r="O1136" s="59"/>
      <c r="P1136" s="370"/>
      <c r="Q1136" s="59"/>
      <c r="R1136" s="376"/>
    </row>
    <row r="1137" spans="1:18" x14ac:dyDescent="0.25">
      <c r="A1137" s="352"/>
      <c r="B1137" s="378"/>
      <c r="C1137" s="54" t="str">
        <f>IF(ISTEXT('Organizational Unit Summary'!$B$55),'Organizational Unit Summary'!$B$55,"")</f>
        <v>P-16</v>
      </c>
      <c r="D1137" s="51" t="str">
        <f>IF('Organizational Unit Summary'!$B$24="Benchmark or Sustainment",IF(E1137="OoS","OoS",IF(E1137=1,"DM",IF(E1137=2,"PM",IF(E1137=3,"LM",IF(E1137=4,"FM"))))),IF(E1137="OoS","OoS",IF(E1137&lt;=2,"H",IF(E1137=3,"M",IF(E1137=4,"L")))))</f>
        <v>DM</v>
      </c>
      <c r="E1137" s="58">
        <f>IF(OR(Processes!$C$60=TRUE,Processes!S$60=TRUE),IF(AND(G1137=1,H1137=1,NOT(ISTEXT(J1137))),4,IF(AND(G1137=1,H1137=1,ISTEXT(J1137)),3,IF(AND(OR(G1137=1,H1137=1),ISTEXT(J1137)),2,1))),"OoS")</f>
        <v>1</v>
      </c>
      <c r="F1137" s="57"/>
      <c r="G1137" s="59"/>
      <c r="H1137" s="59"/>
      <c r="I1137" s="59"/>
      <c r="J1137" s="59"/>
      <c r="K1137" s="59"/>
      <c r="L1137" s="59"/>
      <c r="M1137" s="59"/>
      <c r="N1137" s="59"/>
      <c r="O1137" s="59"/>
      <c r="P1137" s="370"/>
      <c r="Q1137" s="59"/>
      <c r="R1137" s="376"/>
    </row>
    <row r="1138" spans="1:18" x14ac:dyDescent="0.25">
      <c r="A1138" s="352"/>
      <c r="B1138" s="378"/>
      <c r="C1138" s="54" t="str">
        <f>IF(ISTEXT('Organizational Unit Summary'!$B$56),'Organizational Unit Summary'!$B$56,"")</f>
        <v>P-17</v>
      </c>
      <c r="D1138" s="51" t="str">
        <f>IF('Organizational Unit Summary'!$B$24="Benchmark or Sustainment",IF(E1138="OoS","OoS",IF(E1138=1,"DM",IF(E1138=2,"PM",IF(E1138=3,"LM",IF(E1138=4,"FM"))))),IF(E1138="OoS","OoS",IF(E1138&lt;=2,"H",IF(E1138=3,"M",IF(E1138=4,"L")))))</f>
        <v>DM</v>
      </c>
      <c r="E1138" s="58">
        <f>IF(OR(Processes!$C$60=TRUE,Processes!T$60=TRUE),IF(AND(G1138=1,H1138=1,NOT(ISTEXT(J1138))),4,IF(AND(G1138=1,H1138=1,ISTEXT(J1138)),3,IF(AND(OR(G1138=1,H1138=1),ISTEXT(J1138)),2,1))),"OoS")</f>
        <v>1</v>
      </c>
      <c r="F1138" s="57"/>
      <c r="G1138" s="59"/>
      <c r="H1138" s="59"/>
      <c r="I1138" s="59"/>
      <c r="J1138" s="59"/>
      <c r="K1138" s="59"/>
      <c r="L1138" s="59"/>
      <c r="M1138" s="59"/>
      <c r="N1138" s="59"/>
      <c r="O1138" s="59"/>
      <c r="P1138" s="370"/>
      <c r="Q1138" s="59"/>
      <c r="R1138" s="376"/>
    </row>
    <row r="1139" spans="1:18" x14ac:dyDescent="0.25">
      <c r="A1139" s="352"/>
      <c r="B1139" s="378"/>
      <c r="C1139" s="54" t="str">
        <f>IF(ISTEXT('Organizational Unit Summary'!$B$57),'Organizational Unit Summary'!$B$57,"")</f>
        <v>P-18</v>
      </c>
      <c r="D1139" s="51" t="str">
        <f>IF('Organizational Unit Summary'!$B$24="Benchmark or Sustainment",IF(E1139="OoS","OoS",IF(E1139=1,"DM",IF(E1139=2,"PM",IF(E1139=3,"LM",IF(E1139=4,"FM"))))),IF(E1139="OoS","OoS",IF(E1139&lt;=2,"H",IF(E1139=3,"M",IF(E1139=4,"L")))))</f>
        <v>DM</v>
      </c>
      <c r="E1139" s="58">
        <f>IF(OR(Processes!$C$60=TRUE,Processes!U$60=TRUE),IF(AND(G1139=1,H1139=1,NOT(ISTEXT(J1139))),4,IF(AND(G1139=1,H1139=1,ISTEXT(J1139)),3,IF(AND(OR(G1139=1,H1139=1),ISTEXT(J1139)),2,1))),"OoS")</f>
        <v>1</v>
      </c>
      <c r="F1139" s="57"/>
      <c r="G1139" s="59"/>
      <c r="H1139" s="59"/>
      <c r="I1139" s="59"/>
      <c r="J1139" s="59"/>
      <c r="K1139" s="59"/>
      <c r="L1139" s="59"/>
      <c r="M1139" s="59"/>
      <c r="N1139" s="59"/>
      <c r="O1139" s="59"/>
      <c r="P1139" s="370"/>
      <c r="Q1139" s="59"/>
      <c r="R1139" s="376"/>
    </row>
    <row r="1140" spans="1:18" x14ac:dyDescent="0.25">
      <c r="A1140" s="352"/>
      <c r="B1140" s="378"/>
      <c r="C1140" s="54" t="str">
        <f>IF(ISTEXT('Organizational Unit Summary'!$B$58),'Organizational Unit Summary'!$B$58,"")</f>
        <v>P-19</v>
      </c>
      <c r="D1140" s="51" t="str">
        <f>IF('Organizational Unit Summary'!$B$24="Benchmark or Sustainment",IF(E1140="OoS","OoS",IF(E1140=1,"DM",IF(E1140=2,"PM",IF(E1140=3,"LM",IF(E1140=4,"FM"))))),IF(E1140="OoS","OoS",IF(E1140&lt;=2,"H",IF(E1140=3,"M",IF(E1140=4,"L")))))</f>
        <v>DM</v>
      </c>
      <c r="E1140" s="58">
        <f>IF(OR(Processes!$C$60=TRUE,Processes!V$60=TRUE),IF(AND(G1140=1,H1140=1,NOT(ISTEXT(J1140))),4,IF(AND(G1140=1,H1140=1,ISTEXT(J1140)),3,IF(AND(OR(G1140=1,H1140=1),ISTEXT(J1140)),2,1))),"OoS")</f>
        <v>1</v>
      </c>
      <c r="F1140" s="57"/>
      <c r="G1140" s="59"/>
      <c r="H1140" s="59"/>
      <c r="I1140" s="59"/>
      <c r="J1140" s="59"/>
      <c r="K1140" s="59"/>
      <c r="L1140" s="59"/>
      <c r="M1140" s="59"/>
      <c r="N1140" s="59"/>
      <c r="O1140" s="59"/>
      <c r="P1140" s="370"/>
      <c r="Q1140" s="59"/>
      <c r="R1140" s="376"/>
    </row>
    <row r="1141" spans="1:18" ht="13.5" thickBot="1" x14ac:dyDescent="0.3">
      <c r="A1141" s="352"/>
      <c r="B1141" s="378"/>
      <c r="C1141" s="54" t="str">
        <f>IF(ISTEXT('Organizational Unit Summary'!$B$59),'Organizational Unit Summary'!$B$59,"")</f>
        <v>P-20</v>
      </c>
      <c r="D1141" s="51" t="str">
        <f>IF('Organizational Unit Summary'!$B$24="Benchmark or Sustainment",IF(E1141="OoS","OoS",IF(E1141=1,"DM",IF(E1141=2,"PM",IF(E1141=3,"LM",IF(E1141=4,"FM"))))),IF(E1141="OoS","OoS",IF(E1141&lt;=2,"H",IF(E1141=3,"M",IF(E1141=4,"L")))))</f>
        <v>DM</v>
      </c>
      <c r="E1141" s="58">
        <f>IF(OR(Processes!$C$60=TRUE,Processes!W$60=TRUE),IF(AND(G1141=1,H1141=1,NOT(ISTEXT(J1141))),4,IF(AND(G1141=1,H1141=1,ISTEXT(J1141)),3,IF(AND(OR(G1141=1,H1141=1),ISTEXT(J1141)),2,1))),"OoS")</f>
        <v>1</v>
      </c>
      <c r="F1141" s="57"/>
      <c r="G1141" s="59"/>
      <c r="H1141" s="59"/>
      <c r="I1141" s="59"/>
      <c r="J1141" s="59"/>
      <c r="K1141" s="59"/>
      <c r="L1141" s="59"/>
      <c r="M1141" s="59"/>
      <c r="N1141" s="59"/>
      <c r="O1141" s="59"/>
      <c r="P1141" s="371"/>
      <c r="Q1141" s="59"/>
      <c r="R1141" s="376"/>
    </row>
    <row r="1142" spans="1:18" x14ac:dyDescent="0.25">
      <c r="A1142" s="352"/>
      <c r="B1142" s="378" t="str">
        <f>IF(ISTEXT(Processes!$B$10),Processes!$B$10,"")</f>
        <v>Process 8</v>
      </c>
      <c r="C1142" s="54" t="str">
        <f>IF(ISTEXT('Organizational Unit Summary'!$B$40),'Organizational Unit Summary'!$B$40,"")</f>
        <v>P-1</v>
      </c>
      <c r="D1142" s="51" t="str">
        <f>IF('Organizational Unit Summary'!$B$24="Benchmark or Sustainment",IF(E1142="OoS","OoS",IF(E1142=1,"DM",IF(E1142=2,"PM",IF(E1142=3,"LM",IF(E1142=4,"FM"))))),IF(E1142="OoS","OoS",IF(E1142&lt;=2,"H",IF(E1142=3,"M",IF(E1142=4,"L")))))</f>
        <v>DM</v>
      </c>
      <c r="E1142" s="58">
        <f>IF(OR(Processes!$C$61=TRUE,Processes!D$61=TRUE),IF(AND(G1142=1,H1142=1,NOT(ISTEXT(J1142))),4,IF(AND(G1142=1,H1142=1,ISTEXT(J1142)),3,IF(AND(OR(G1142=1,H1142=1),ISTEXT(J1142)),2,1))),"OoS")</f>
        <v>1</v>
      </c>
      <c r="F1142" s="57"/>
      <c r="G1142" s="59"/>
      <c r="H1142" s="59"/>
      <c r="I1142" s="59"/>
      <c r="J1142" s="59"/>
      <c r="K1142" s="59"/>
      <c r="L1142" s="59"/>
      <c r="M1142" s="59"/>
      <c r="N1142" s="59"/>
      <c r="O1142" s="59"/>
      <c r="P1142" s="369"/>
      <c r="Q1142" s="59"/>
      <c r="R1142" s="376"/>
    </row>
    <row r="1143" spans="1:18" x14ac:dyDescent="0.25">
      <c r="A1143" s="352"/>
      <c r="B1143" s="378"/>
      <c r="C1143" s="54" t="str">
        <f>IF(ISTEXT('Organizational Unit Summary'!$B$41),'Organizational Unit Summary'!$B$41,"")</f>
        <v>P-2</v>
      </c>
      <c r="D1143" s="51" t="str">
        <f>IF('Organizational Unit Summary'!$B$24="Benchmark or Sustainment",IF(E1143="OoS","OoS",IF(E1143=1,"DM",IF(E1143=2,"PM",IF(E1143=3,"LM",IF(E1143=4,"FM"))))),IF(E1143="OoS","OoS",IF(E1143&lt;=2,"H",IF(E1143=3,"M",IF(E1143=4,"L")))))</f>
        <v>DM</v>
      </c>
      <c r="E1143" s="58">
        <f>IF(OR(Processes!$C$61=TRUE,Processes!E$61=TRUE),IF(AND(G1143=1,H1143=1,NOT(ISTEXT(J1143))),4,IF(AND(G1143=1,H1143=1,ISTEXT(J1143)),3,IF(AND(OR(G1143=1,H1143=1),ISTEXT(J1143)),2,1))),"OoS")</f>
        <v>1</v>
      </c>
      <c r="F1143" s="57"/>
      <c r="G1143" s="59"/>
      <c r="H1143" s="59"/>
      <c r="I1143" s="59"/>
      <c r="J1143" s="59"/>
      <c r="K1143" s="59"/>
      <c r="L1143" s="59"/>
      <c r="M1143" s="59"/>
      <c r="N1143" s="59"/>
      <c r="O1143" s="59"/>
      <c r="P1143" s="370"/>
      <c r="Q1143" s="59"/>
      <c r="R1143" s="376"/>
    </row>
    <row r="1144" spans="1:18" x14ac:dyDescent="0.25">
      <c r="A1144" s="352"/>
      <c r="B1144" s="378"/>
      <c r="C1144" s="54" t="str">
        <f>IF(ISTEXT('Organizational Unit Summary'!$B$42),'Organizational Unit Summary'!$B$42,"")</f>
        <v>P-3</v>
      </c>
      <c r="D1144" s="51" t="str">
        <f>IF('Organizational Unit Summary'!$B$24="Benchmark or Sustainment",IF(E1144="OoS","OoS",IF(E1144=1,"DM",IF(E1144=2,"PM",IF(E1144=3,"LM",IF(E1144=4,"FM"))))),IF(E1144="OoS","OoS",IF(E1144&lt;=2,"H",IF(E1144=3,"M",IF(E1144=4,"L")))))</f>
        <v>DM</v>
      </c>
      <c r="E1144" s="58">
        <f>IF(OR(Processes!$C$61=TRUE,Processes!F$61=TRUE),IF(AND(G1144=1,H1144=1,NOT(ISTEXT(J1144))),4,IF(AND(G1144=1,H1144=1,ISTEXT(J1144)),3,IF(AND(OR(G1144=1,H1144=1),ISTEXT(J1144)),2,1))),"OoS")</f>
        <v>1</v>
      </c>
      <c r="F1144" s="57"/>
      <c r="G1144" s="59"/>
      <c r="H1144" s="59"/>
      <c r="I1144" s="59"/>
      <c r="J1144" s="59"/>
      <c r="K1144" s="59"/>
      <c r="L1144" s="59"/>
      <c r="M1144" s="59"/>
      <c r="N1144" s="59"/>
      <c r="O1144" s="59"/>
      <c r="P1144" s="370"/>
      <c r="Q1144" s="59"/>
      <c r="R1144" s="376"/>
    </row>
    <row r="1145" spans="1:18" x14ac:dyDescent="0.25">
      <c r="A1145" s="352"/>
      <c r="B1145" s="378"/>
      <c r="C1145" s="54" t="str">
        <f>IF(ISTEXT('Organizational Unit Summary'!$B$43),'Organizational Unit Summary'!$B$43,"")</f>
        <v>P-4</v>
      </c>
      <c r="D1145" s="51" t="str">
        <f>IF('Organizational Unit Summary'!$B$24="Benchmark or Sustainment",IF(E1145="OoS","OoS",IF(E1145=1,"DM",IF(E1145=2,"PM",IF(E1145=3,"LM",IF(E1145=4,"FM"))))),IF(E1145="OoS","OoS",IF(E1145&lt;=2,"H",IF(E1145=3,"M",IF(E1145=4,"L")))))</f>
        <v>DM</v>
      </c>
      <c r="E1145" s="58">
        <f>IF(OR(Processes!$C$61=TRUE,Processes!G$61=TRUE),IF(AND(G1145=1,H1145=1,NOT(ISTEXT(J1145))),4,IF(AND(G1145=1,H1145=1,ISTEXT(J1145)),3,IF(AND(OR(G1145=1,H1145=1),ISTEXT(J1145)),2,1))),"OoS")</f>
        <v>1</v>
      </c>
      <c r="F1145" s="57"/>
      <c r="G1145" s="59"/>
      <c r="H1145" s="59"/>
      <c r="I1145" s="59"/>
      <c r="J1145" s="59"/>
      <c r="K1145" s="59"/>
      <c r="L1145" s="59"/>
      <c r="M1145" s="59"/>
      <c r="N1145" s="59"/>
      <c r="O1145" s="59"/>
      <c r="P1145" s="370"/>
      <c r="Q1145" s="59"/>
      <c r="R1145" s="376"/>
    </row>
    <row r="1146" spans="1:18" x14ac:dyDescent="0.25">
      <c r="A1146" s="352"/>
      <c r="B1146" s="378"/>
      <c r="C1146" s="54" t="str">
        <f>IF(ISTEXT('Organizational Unit Summary'!$B$44),'Organizational Unit Summary'!$B$44,"")</f>
        <v>P-5</v>
      </c>
      <c r="D1146" s="51" t="str">
        <f>IF('Organizational Unit Summary'!$B$24="Benchmark or Sustainment",IF(E1146="OoS","OoS",IF(E1146=1,"DM",IF(E1146=2,"PM",IF(E1146=3,"LM",IF(E1146=4,"FM"))))),IF(E1146="OoS","OoS",IF(E1146&lt;=2,"H",IF(E1146=3,"M",IF(E1146=4,"L")))))</f>
        <v>DM</v>
      </c>
      <c r="E1146" s="58">
        <f>IF(OR(Processes!$C$61=TRUE,Processes!H$61=TRUE),IF(AND(G1146=1,H1146=1,NOT(ISTEXT(J1146))),4,IF(AND(G1146=1,H1146=1,ISTEXT(J1146)),3,IF(AND(OR(G1146=1,H1146=1),ISTEXT(J1146)),2,1))),"OoS")</f>
        <v>1</v>
      </c>
      <c r="F1146" s="57"/>
      <c r="G1146" s="59"/>
      <c r="H1146" s="59"/>
      <c r="I1146" s="59"/>
      <c r="J1146" s="59"/>
      <c r="K1146" s="59"/>
      <c r="L1146" s="59"/>
      <c r="M1146" s="59"/>
      <c r="N1146" s="59"/>
      <c r="O1146" s="59"/>
      <c r="P1146" s="370"/>
      <c r="Q1146" s="59"/>
      <c r="R1146" s="376"/>
    </row>
    <row r="1147" spans="1:18" x14ac:dyDescent="0.25">
      <c r="A1147" s="352"/>
      <c r="B1147" s="378"/>
      <c r="C1147" s="54" t="str">
        <f>IF(ISTEXT('Organizational Unit Summary'!$B$45),'Organizational Unit Summary'!$B$45,"")</f>
        <v>P-6</v>
      </c>
      <c r="D1147" s="51" t="str">
        <f>IF('Organizational Unit Summary'!$B$24="Benchmark or Sustainment",IF(E1147="OoS","OoS",IF(E1147=1,"DM",IF(E1147=2,"PM",IF(E1147=3,"LM",IF(E1147=4,"FM"))))),IF(E1147="OoS","OoS",IF(E1147&lt;=2,"H",IF(E1147=3,"M",IF(E1147=4,"L")))))</f>
        <v>DM</v>
      </c>
      <c r="E1147" s="58">
        <f>IF(OR(Processes!$C$61=TRUE,Processes!I$61=TRUE),IF(AND(G1147=1,H1147=1,NOT(ISTEXT(J1147))),4,IF(AND(G1147=1,H1147=1,ISTEXT(J1147)),3,IF(AND(OR(G1147=1,H1147=1),ISTEXT(J1147)),2,1))),"OoS")</f>
        <v>1</v>
      </c>
      <c r="F1147" s="57"/>
      <c r="G1147" s="59"/>
      <c r="H1147" s="59"/>
      <c r="I1147" s="59"/>
      <c r="J1147" s="59"/>
      <c r="K1147" s="59"/>
      <c r="L1147" s="59"/>
      <c r="M1147" s="59"/>
      <c r="N1147" s="59"/>
      <c r="O1147" s="59"/>
      <c r="P1147" s="370"/>
      <c r="Q1147" s="59"/>
      <c r="R1147" s="376"/>
    </row>
    <row r="1148" spans="1:18" x14ac:dyDescent="0.25">
      <c r="A1148" s="352"/>
      <c r="B1148" s="378"/>
      <c r="C1148" s="54" t="str">
        <f>IF(ISTEXT('Organizational Unit Summary'!$B$46),'Organizational Unit Summary'!$B$46,"")</f>
        <v>P-7</v>
      </c>
      <c r="D1148" s="51" t="str">
        <f>IF('Organizational Unit Summary'!$B$24="Benchmark or Sustainment",IF(E1148="OoS","OoS",IF(E1148=1,"DM",IF(E1148=2,"PM",IF(E1148=3,"LM",IF(E1148=4,"FM"))))),IF(E1148="OoS","OoS",IF(E1148&lt;=2,"H",IF(E1148=3,"M",IF(E1148=4,"L")))))</f>
        <v>DM</v>
      </c>
      <c r="E1148" s="58">
        <f>IF(OR(Processes!$C$61=TRUE,Processes!J$61=TRUE),IF(AND(G1148=1,H1148=1,NOT(ISTEXT(J1148))),4,IF(AND(G1148=1,H1148=1,ISTEXT(J1148)),3,IF(AND(OR(G1148=1,H1148=1),ISTEXT(J1148)),2,1))),"OoS")</f>
        <v>1</v>
      </c>
      <c r="F1148" s="57"/>
      <c r="G1148" s="59"/>
      <c r="H1148" s="59"/>
      <c r="I1148" s="59"/>
      <c r="J1148" s="59"/>
      <c r="K1148" s="59"/>
      <c r="L1148" s="59"/>
      <c r="M1148" s="59"/>
      <c r="N1148" s="59"/>
      <c r="O1148" s="59"/>
      <c r="P1148" s="370"/>
      <c r="Q1148" s="59"/>
      <c r="R1148" s="376"/>
    </row>
    <row r="1149" spans="1:18" x14ac:dyDescent="0.25">
      <c r="A1149" s="352"/>
      <c r="B1149" s="378"/>
      <c r="C1149" s="54" t="str">
        <f>IF(ISTEXT('Organizational Unit Summary'!$B$47),'Organizational Unit Summary'!$B$47,"")</f>
        <v>P-8</v>
      </c>
      <c r="D1149" s="51" t="str">
        <f>IF('Organizational Unit Summary'!$B$24="Benchmark or Sustainment",IF(E1149="OoS","OoS",IF(E1149=1,"DM",IF(E1149=2,"PM",IF(E1149=3,"LM",IF(E1149=4,"FM"))))),IF(E1149="OoS","OoS",IF(E1149&lt;=2,"H",IF(E1149=3,"M",IF(E1149=4,"L")))))</f>
        <v>DM</v>
      </c>
      <c r="E1149" s="58">
        <f>IF(OR(Processes!$C$61=TRUE,Processes!K$61=TRUE),IF(AND(G1149=1,H1149=1,NOT(ISTEXT(J1149))),4,IF(AND(G1149=1,H1149=1,ISTEXT(J1149)),3,IF(AND(OR(G1149=1,H1149=1),ISTEXT(J1149)),2,1))),"OoS")</f>
        <v>1</v>
      </c>
      <c r="F1149" s="57"/>
      <c r="G1149" s="59"/>
      <c r="H1149" s="59"/>
      <c r="I1149" s="59"/>
      <c r="J1149" s="59"/>
      <c r="K1149" s="59"/>
      <c r="L1149" s="59"/>
      <c r="M1149" s="59"/>
      <c r="N1149" s="59"/>
      <c r="O1149" s="59"/>
      <c r="P1149" s="370"/>
      <c r="Q1149" s="59"/>
      <c r="R1149" s="376"/>
    </row>
    <row r="1150" spans="1:18" x14ac:dyDescent="0.25">
      <c r="A1150" s="352"/>
      <c r="B1150" s="378"/>
      <c r="C1150" s="54" t="str">
        <f>IF(ISTEXT('Organizational Unit Summary'!$B$48),'Organizational Unit Summary'!$B$48,"")</f>
        <v>P-9</v>
      </c>
      <c r="D1150" s="51" t="str">
        <f>IF('Organizational Unit Summary'!$B$24="Benchmark or Sustainment",IF(E1150="OoS","OoS",IF(E1150=1,"DM",IF(E1150=2,"PM",IF(E1150=3,"LM",IF(E1150=4,"FM"))))),IF(E1150="OoS","OoS",IF(E1150&lt;=2,"H",IF(E1150=3,"M",IF(E1150=4,"L")))))</f>
        <v>DM</v>
      </c>
      <c r="E1150" s="58">
        <f>IF(OR(Processes!$C$61=TRUE,Processes!L$61=TRUE),IF(AND(G1150=1,H1150=1,NOT(ISTEXT(J1150))),4,IF(AND(G1150=1,H1150=1,ISTEXT(J1150)),3,IF(AND(OR(G1150=1,H1150=1),ISTEXT(J1150)),2,1))),"OoS")</f>
        <v>1</v>
      </c>
      <c r="F1150" s="57"/>
      <c r="G1150" s="59"/>
      <c r="H1150" s="59"/>
      <c r="I1150" s="59"/>
      <c r="J1150" s="59"/>
      <c r="K1150" s="59"/>
      <c r="L1150" s="59"/>
      <c r="M1150" s="59"/>
      <c r="N1150" s="59"/>
      <c r="O1150" s="59"/>
      <c r="P1150" s="370"/>
      <c r="Q1150" s="59"/>
      <c r="R1150" s="376"/>
    </row>
    <row r="1151" spans="1:18" x14ac:dyDescent="0.25">
      <c r="A1151" s="352"/>
      <c r="B1151" s="378"/>
      <c r="C1151" s="54" t="str">
        <f>IF(ISTEXT('Organizational Unit Summary'!$B$49),'Organizational Unit Summary'!$B$49,"")</f>
        <v>P-10</v>
      </c>
      <c r="D1151" s="51" t="str">
        <f>IF('Organizational Unit Summary'!$B$24="Benchmark or Sustainment",IF(E1151="OoS","OoS",IF(E1151=1,"DM",IF(E1151=2,"PM",IF(E1151=3,"LM",IF(E1151=4,"FM"))))),IF(E1151="OoS","OoS",IF(E1151&lt;=2,"H",IF(E1151=3,"M",IF(E1151=4,"L")))))</f>
        <v>DM</v>
      </c>
      <c r="E1151" s="58">
        <f>IF(OR(Processes!$C$61=TRUE,Processes!M$61=TRUE),IF(AND(G1151=1,H1151=1,NOT(ISTEXT(J1151))),4,IF(AND(G1151=1,H1151=1,ISTEXT(J1151)),3,IF(AND(OR(G1151=1,H1151=1),ISTEXT(J1151)),2,1))),"OoS")</f>
        <v>1</v>
      </c>
      <c r="F1151" s="57"/>
      <c r="G1151" s="59"/>
      <c r="H1151" s="59"/>
      <c r="I1151" s="59"/>
      <c r="J1151" s="59"/>
      <c r="K1151" s="59"/>
      <c r="L1151" s="59"/>
      <c r="M1151" s="59"/>
      <c r="N1151" s="59"/>
      <c r="O1151" s="59"/>
      <c r="P1151" s="370"/>
      <c r="Q1151" s="59"/>
      <c r="R1151" s="376"/>
    </row>
    <row r="1152" spans="1:18" x14ac:dyDescent="0.25">
      <c r="A1152" s="352"/>
      <c r="B1152" s="378"/>
      <c r="C1152" s="54" t="str">
        <f>IF(ISTEXT('Organizational Unit Summary'!$B$50),'Organizational Unit Summary'!$B$50,"")</f>
        <v>P-11</v>
      </c>
      <c r="D1152" s="51" t="str">
        <f>IF('Organizational Unit Summary'!$B$24="Benchmark or Sustainment",IF(E1152="OoS","OoS",IF(E1152=1,"DM",IF(E1152=2,"PM",IF(E1152=3,"LM",IF(E1152=4,"FM"))))),IF(E1152="OoS","OoS",IF(E1152&lt;=2,"H",IF(E1152=3,"M",IF(E1152=4,"L")))))</f>
        <v>DM</v>
      </c>
      <c r="E1152" s="58">
        <f>IF(OR(Processes!$C$61=TRUE,Processes!N$61=TRUE),IF(AND(G1152=1,H1152=1,NOT(ISTEXT(J1152))),4,IF(AND(G1152=1,H1152=1,ISTEXT(J1152)),3,IF(AND(OR(G1152=1,H1152=1),ISTEXT(J1152)),2,1))),"OoS")</f>
        <v>1</v>
      </c>
      <c r="F1152" s="57"/>
      <c r="G1152" s="59"/>
      <c r="H1152" s="59"/>
      <c r="I1152" s="59"/>
      <c r="J1152" s="59"/>
      <c r="K1152" s="59"/>
      <c r="L1152" s="59"/>
      <c r="M1152" s="59"/>
      <c r="N1152" s="59"/>
      <c r="O1152" s="59"/>
      <c r="P1152" s="370"/>
      <c r="Q1152" s="59"/>
      <c r="R1152" s="376"/>
    </row>
    <row r="1153" spans="1:18" x14ac:dyDescent="0.25">
      <c r="A1153" s="352"/>
      <c r="B1153" s="378"/>
      <c r="C1153" s="54" t="str">
        <f>IF(ISTEXT('Organizational Unit Summary'!$B$51),'Organizational Unit Summary'!$B$51,"")</f>
        <v>P-12</v>
      </c>
      <c r="D1153" s="51" t="str">
        <f>IF('Organizational Unit Summary'!$B$24="Benchmark or Sustainment",IF(E1153="OoS","OoS",IF(E1153=1,"DM",IF(E1153=2,"PM",IF(E1153=3,"LM",IF(E1153=4,"FM"))))),IF(E1153="OoS","OoS",IF(E1153&lt;=2,"H",IF(E1153=3,"M",IF(E1153=4,"L")))))</f>
        <v>DM</v>
      </c>
      <c r="E1153" s="58">
        <f>IF(OR(Processes!$C$61=TRUE,Processes!O$61=TRUE),IF(AND(G1153=1,H1153=1,NOT(ISTEXT(J1153))),4,IF(AND(G1153=1,H1153=1,ISTEXT(J1153)),3,IF(AND(OR(G1153=1,H1153=1),ISTEXT(J1153)),2,1))),"OoS")</f>
        <v>1</v>
      </c>
      <c r="F1153" s="57"/>
      <c r="G1153" s="59"/>
      <c r="H1153" s="59"/>
      <c r="I1153" s="59"/>
      <c r="J1153" s="59"/>
      <c r="K1153" s="59"/>
      <c r="L1153" s="59"/>
      <c r="M1153" s="59"/>
      <c r="N1153" s="59"/>
      <c r="O1153" s="59"/>
      <c r="P1153" s="370"/>
      <c r="Q1153" s="59"/>
      <c r="R1153" s="376"/>
    </row>
    <row r="1154" spans="1:18" x14ac:dyDescent="0.25">
      <c r="A1154" s="352"/>
      <c r="B1154" s="378"/>
      <c r="C1154" s="54" t="str">
        <f>IF(ISTEXT('Organizational Unit Summary'!$B$52),'Organizational Unit Summary'!$B$52,"")</f>
        <v>P-13</v>
      </c>
      <c r="D1154" s="51" t="str">
        <f>IF('Organizational Unit Summary'!$B$24="Benchmark or Sustainment",IF(E1154="OoS","OoS",IF(E1154=1,"DM",IF(E1154=2,"PM",IF(E1154=3,"LM",IF(E1154=4,"FM"))))),IF(E1154="OoS","OoS",IF(E1154&lt;=2,"H",IF(E1154=3,"M",IF(E1154=4,"L")))))</f>
        <v>DM</v>
      </c>
      <c r="E1154" s="58">
        <f>IF(OR(Processes!$C$61=TRUE,Processes!P$61=TRUE),IF(AND(G1154=1,H1154=1,NOT(ISTEXT(J1154))),4,IF(AND(G1154=1,H1154=1,ISTEXT(J1154)),3,IF(AND(OR(G1154=1,H1154=1),ISTEXT(J1154)),2,1))),"OoS")</f>
        <v>1</v>
      </c>
      <c r="F1154" s="57"/>
      <c r="G1154" s="59"/>
      <c r="H1154" s="59"/>
      <c r="I1154" s="59"/>
      <c r="J1154" s="59"/>
      <c r="K1154" s="59"/>
      <c r="L1154" s="59"/>
      <c r="M1154" s="59"/>
      <c r="N1154" s="59"/>
      <c r="O1154" s="59"/>
      <c r="P1154" s="370"/>
      <c r="Q1154" s="59"/>
      <c r="R1154" s="376"/>
    </row>
    <row r="1155" spans="1:18" x14ac:dyDescent="0.25">
      <c r="A1155" s="352"/>
      <c r="B1155" s="378"/>
      <c r="C1155" s="54" t="str">
        <f>IF(ISTEXT('Organizational Unit Summary'!$B$53),'Organizational Unit Summary'!$B$53,"")</f>
        <v>P-14</v>
      </c>
      <c r="D1155" s="51" t="str">
        <f>IF('Organizational Unit Summary'!$B$24="Benchmark or Sustainment",IF(E1155="OoS","OoS",IF(E1155=1,"DM",IF(E1155=2,"PM",IF(E1155=3,"LM",IF(E1155=4,"FM"))))),IF(E1155="OoS","OoS",IF(E1155&lt;=2,"H",IF(E1155=3,"M",IF(E1155=4,"L")))))</f>
        <v>DM</v>
      </c>
      <c r="E1155" s="58">
        <f>IF(OR(Processes!$C$61=TRUE,Processes!Q$61=TRUE),IF(AND(G1155=1,H1155=1,NOT(ISTEXT(J1155))),4,IF(AND(G1155=1,H1155=1,ISTEXT(J1155)),3,IF(AND(OR(G1155=1,H1155=1),ISTEXT(J1155)),2,1))),"OoS")</f>
        <v>1</v>
      </c>
      <c r="F1155" s="57"/>
      <c r="G1155" s="59"/>
      <c r="H1155" s="59"/>
      <c r="I1155" s="59"/>
      <c r="J1155" s="59"/>
      <c r="K1155" s="59"/>
      <c r="L1155" s="59"/>
      <c r="M1155" s="59"/>
      <c r="N1155" s="59"/>
      <c r="O1155" s="59"/>
      <c r="P1155" s="370"/>
      <c r="Q1155" s="59"/>
      <c r="R1155" s="376"/>
    </row>
    <row r="1156" spans="1:18" x14ac:dyDescent="0.25">
      <c r="A1156" s="352"/>
      <c r="B1156" s="378"/>
      <c r="C1156" s="54" t="str">
        <f>IF(ISTEXT('Organizational Unit Summary'!$B$54),'Organizational Unit Summary'!$B$54,"")</f>
        <v>P-15</v>
      </c>
      <c r="D1156" s="51" t="str">
        <f>IF('Organizational Unit Summary'!$B$24="Benchmark or Sustainment",IF(E1156="OoS","OoS",IF(E1156=1,"DM",IF(E1156=2,"PM",IF(E1156=3,"LM",IF(E1156=4,"FM"))))),IF(E1156="OoS","OoS",IF(E1156&lt;=2,"H",IF(E1156=3,"M",IF(E1156=4,"L")))))</f>
        <v>DM</v>
      </c>
      <c r="E1156" s="58">
        <f>IF(OR(Processes!$C$61=TRUE,Processes!R$61=TRUE),IF(AND(G1156=1,H1156=1,NOT(ISTEXT(J1156))),4,IF(AND(G1156=1,H1156=1,ISTEXT(J1156)),3,IF(AND(OR(G1156=1,H1156=1),ISTEXT(J1156)),2,1))),"OoS")</f>
        <v>1</v>
      </c>
      <c r="F1156" s="57"/>
      <c r="G1156" s="59"/>
      <c r="H1156" s="59"/>
      <c r="I1156" s="59"/>
      <c r="J1156" s="59"/>
      <c r="K1156" s="59"/>
      <c r="L1156" s="59"/>
      <c r="M1156" s="59"/>
      <c r="N1156" s="59"/>
      <c r="O1156" s="59"/>
      <c r="P1156" s="370"/>
      <c r="Q1156" s="59"/>
      <c r="R1156" s="376"/>
    </row>
    <row r="1157" spans="1:18" x14ac:dyDescent="0.25">
      <c r="A1157" s="352"/>
      <c r="B1157" s="378"/>
      <c r="C1157" s="54" t="str">
        <f>IF(ISTEXT('Organizational Unit Summary'!$B$55),'Organizational Unit Summary'!$B$55,"")</f>
        <v>P-16</v>
      </c>
      <c r="D1157" s="51" t="str">
        <f>IF('Organizational Unit Summary'!$B$24="Benchmark or Sustainment",IF(E1157="OoS","OoS",IF(E1157=1,"DM",IF(E1157=2,"PM",IF(E1157=3,"LM",IF(E1157=4,"FM"))))),IF(E1157="OoS","OoS",IF(E1157&lt;=2,"H",IF(E1157=3,"M",IF(E1157=4,"L")))))</f>
        <v>DM</v>
      </c>
      <c r="E1157" s="58">
        <f>IF(OR(Processes!$C$61=TRUE,Processes!S$61=TRUE),IF(AND(G1157=1,H1157=1,NOT(ISTEXT(J1157))),4,IF(AND(G1157=1,H1157=1,ISTEXT(J1157)),3,IF(AND(OR(G1157=1,H1157=1),ISTEXT(J1157)),2,1))),"OoS")</f>
        <v>1</v>
      </c>
      <c r="F1157" s="57"/>
      <c r="G1157" s="59"/>
      <c r="H1157" s="59"/>
      <c r="I1157" s="59"/>
      <c r="J1157" s="59"/>
      <c r="K1157" s="59"/>
      <c r="L1157" s="59"/>
      <c r="M1157" s="59"/>
      <c r="N1157" s="59"/>
      <c r="O1157" s="59"/>
      <c r="P1157" s="370"/>
      <c r="Q1157" s="59"/>
      <c r="R1157" s="376"/>
    </row>
    <row r="1158" spans="1:18" x14ac:dyDescent="0.25">
      <c r="A1158" s="352"/>
      <c r="B1158" s="378"/>
      <c r="C1158" s="54" t="str">
        <f>IF(ISTEXT('Organizational Unit Summary'!$B$56),'Organizational Unit Summary'!$B$56,"")</f>
        <v>P-17</v>
      </c>
      <c r="D1158" s="51" t="str">
        <f>IF('Organizational Unit Summary'!$B$24="Benchmark or Sustainment",IF(E1158="OoS","OoS",IF(E1158=1,"DM",IF(E1158=2,"PM",IF(E1158=3,"LM",IF(E1158=4,"FM"))))),IF(E1158="OoS","OoS",IF(E1158&lt;=2,"H",IF(E1158=3,"M",IF(E1158=4,"L")))))</f>
        <v>DM</v>
      </c>
      <c r="E1158" s="58">
        <f>IF(OR(Processes!$C$61=TRUE,Processes!T$61=TRUE),IF(AND(G1158=1,H1158=1,NOT(ISTEXT(J1158))),4,IF(AND(G1158=1,H1158=1,ISTEXT(J1158)),3,IF(AND(OR(G1158=1,H1158=1),ISTEXT(J1158)),2,1))),"OoS")</f>
        <v>1</v>
      </c>
      <c r="F1158" s="57"/>
      <c r="G1158" s="59"/>
      <c r="H1158" s="59"/>
      <c r="I1158" s="59"/>
      <c r="J1158" s="59"/>
      <c r="K1158" s="59"/>
      <c r="L1158" s="59"/>
      <c r="M1158" s="59"/>
      <c r="N1158" s="59"/>
      <c r="O1158" s="59"/>
      <c r="P1158" s="370"/>
      <c r="Q1158" s="59"/>
      <c r="R1158" s="376"/>
    </row>
    <row r="1159" spans="1:18" x14ac:dyDescent="0.25">
      <c r="A1159" s="352"/>
      <c r="B1159" s="378"/>
      <c r="C1159" s="54" t="str">
        <f>IF(ISTEXT('Organizational Unit Summary'!$B$57),'Organizational Unit Summary'!$B$57,"")</f>
        <v>P-18</v>
      </c>
      <c r="D1159" s="51" t="str">
        <f>IF('Organizational Unit Summary'!$B$24="Benchmark or Sustainment",IF(E1159="OoS","OoS",IF(E1159=1,"DM",IF(E1159=2,"PM",IF(E1159=3,"LM",IF(E1159=4,"FM"))))),IF(E1159="OoS","OoS",IF(E1159&lt;=2,"H",IF(E1159=3,"M",IF(E1159=4,"L")))))</f>
        <v>DM</v>
      </c>
      <c r="E1159" s="58">
        <f>IF(OR(Processes!$C$61=TRUE,Processes!U$61=TRUE),IF(AND(G1159=1,H1159=1,NOT(ISTEXT(J1159))),4,IF(AND(G1159=1,H1159=1,ISTEXT(J1159)),3,IF(AND(OR(G1159=1,H1159=1),ISTEXT(J1159)),2,1))),"OoS")</f>
        <v>1</v>
      </c>
      <c r="F1159" s="57"/>
      <c r="G1159" s="59"/>
      <c r="H1159" s="59"/>
      <c r="I1159" s="59"/>
      <c r="J1159" s="59"/>
      <c r="K1159" s="59"/>
      <c r="L1159" s="59"/>
      <c r="M1159" s="59"/>
      <c r="N1159" s="59"/>
      <c r="O1159" s="59"/>
      <c r="P1159" s="370"/>
      <c r="Q1159" s="59"/>
      <c r="R1159" s="376"/>
    </row>
    <row r="1160" spans="1:18" x14ac:dyDescent="0.25">
      <c r="A1160" s="352"/>
      <c r="B1160" s="378"/>
      <c r="C1160" s="54" t="str">
        <f>IF(ISTEXT('Organizational Unit Summary'!$B$58),'Organizational Unit Summary'!$B$58,"")</f>
        <v>P-19</v>
      </c>
      <c r="D1160" s="51" t="str">
        <f>IF('Organizational Unit Summary'!$B$24="Benchmark or Sustainment",IF(E1160="OoS","OoS",IF(E1160=1,"DM",IF(E1160=2,"PM",IF(E1160=3,"LM",IF(E1160=4,"FM"))))),IF(E1160="OoS","OoS",IF(E1160&lt;=2,"H",IF(E1160=3,"M",IF(E1160=4,"L")))))</f>
        <v>DM</v>
      </c>
      <c r="E1160" s="58">
        <f>IF(OR(Processes!$C$61=TRUE,Processes!V$61=TRUE),IF(AND(G1160=1,H1160=1,NOT(ISTEXT(J1160))),4,IF(AND(G1160=1,H1160=1,ISTEXT(J1160)),3,IF(AND(OR(G1160=1,H1160=1),ISTEXT(J1160)),2,1))),"OoS")</f>
        <v>1</v>
      </c>
      <c r="F1160" s="57"/>
      <c r="G1160" s="59"/>
      <c r="H1160" s="59"/>
      <c r="I1160" s="59"/>
      <c r="J1160" s="59"/>
      <c r="K1160" s="59"/>
      <c r="L1160" s="59"/>
      <c r="M1160" s="59"/>
      <c r="N1160" s="59"/>
      <c r="O1160" s="59"/>
      <c r="P1160" s="370"/>
      <c r="Q1160" s="59"/>
      <c r="R1160" s="376"/>
    </row>
    <row r="1161" spans="1:18" ht="13.5" thickBot="1" x14ac:dyDescent="0.3">
      <c r="A1161" s="352"/>
      <c r="B1161" s="378"/>
      <c r="C1161" s="54" t="str">
        <f>IF(ISTEXT('Organizational Unit Summary'!$B$59),'Organizational Unit Summary'!$B$59,"")</f>
        <v>P-20</v>
      </c>
      <c r="D1161" s="51" t="str">
        <f>IF('Organizational Unit Summary'!$B$24="Benchmark or Sustainment",IF(E1161="OoS","OoS",IF(E1161=1,"DM",IF(E1161=2,"PM",IF(E1161=3,"LM",IF(E1161=4,"FM"))))),IF(E1161="OoS","OoS",IF(E1161&lt;=2,"H",IF(E1161=3,"M",IF(E1161=4,"L")))))</f>
        <v>DM</v>
      </c>
      <c r="E1161" s="58">
        <f>IF(OR(Processes!$C$61=TRUE,Processes!W$61=TRUE),IF(AND(G1161=1,H1161=1,NOT(ISTEXT(J1161))),4,IF(AND(G1161=1,H1161=1,ISTEXT(J1161)),3,IF(AND(OR(G1161=1,H1161=1),ISTEXT(J1161)),2,1))),"OoS")</f>
        <v>1</v>
      </c>
      <c r="F1161" s="57"/>
      <c r="G1161" s="59"/>
      <c r="H1161" s="59"/>
      <c r="I1161" s="59"/>
      <c r="J1161" s="59"/>
      <c r="K1161" s="59"/>
      <c r="L1161" s="59"/>
      <c r="M1161" s="59"/>
      <c r="N1161" s="59"/>
      <c r="O1161" s="59"/>
      <c r="P1161" s="371"/>
      <c r="Q1161" s="59"/>
      <c r="R1161" s="376"/>
    </row>
    <row r="1162" spans="1:18" x14ac:dyDescent="0.25">
      <c r="A1162" s="352"/>
      <c r="B1162" s="378" t="str">
        <f>IF(ISTEXT(Processes!$B$11),Processes!$B$11,"")</f>
        <v>Process 9</v>
      </c>
      <c r="C1162" s="54" t="str">
        <f>IF(ISTEXT('Organizational Unit Summary'!$B$40),'Organizational Unit Summary'!$B$40,"")</f>
        <v>P-1</v>
      </c>
      <c r="D1162" s="51" t="str">
        <f>IF('Organizational Unit Summary'!$B$24="Benchmark or Sustainment",IF(E1162="OoS","OoS",IF(E1162=1,"DM",IF(E1162=2,"PM",IF(E1162=3,"LM",IF(E1162=4,"FM"))))),IF(E1162="OoS","OoS",IF(E1162&lt;=2,"H",IF(E1162=3,"M",IF(E1162=4,"L")))))</f>
        <v>DM</v>
      </c>
      <c r="E1162" s="58">
        <f>IF(OR(Processes!$C$62=TRUE,Processes!D$62=TRUE),IF(AND(G1162=1,H1162=1,NOT(ISTEXT(J1162))),4,IF(AND(G1162=1,H1162=1,ISTEXT(J1162)),3,IF(AND(OR(G1162=1,H1162=1),ISTEXT(J1162)),2,1))),"OoS")</f>
        <v>1</v>
      </c>
      <c r="F1162" s="57"/>
      <c r="G1162" s="59"/>
      <c r="H1162" s="59"/>
      <c r="I1162" s="59"/>
      <c r="J1162" s="59"/>
      <c r="K1162" s="59"/>
      <c r="L1162" s="59"/>
      <c r="M1162" s="59"/>
      <c r="N1162" s="59"/>
      <c r="O1162" s="59"/>
      <c r="P1162" s="369"/>
      <c r="Q1162" s="59"/>
      <c r="R1162" s="376"/>
    </row>
    <row r="1163" spans="1:18" x14ac:dyDescent="0.25">
      <c r="A1163" s="352"/>
      <c r="B1163" s="378"/>
      <c r="C1163" s="54" t="str">
        <f>IF(ISTEXT('Organizational Unit Summary'!$B$41),'Organizational Unit Summary'!$B$41,"")</f>
        <v>P-2</v>
      </c>
      <c r="D1163" s="51" t="str">
        <f>IF('Organizational Unit Summary'!$B$24="Benchmark or Sustainment",IF(E1163="OoS","OoS",IF(E1163=1,"DM",IF(E1163=2,"PM",IF(E1163=3,"LM",IF(E1163=4,"FM"))))),IF(E1163="OoS","OoS",IF(E1163&lt;=2,"H",IF(E1163=3,"M",IF(E1163=4,"L")))))</f>
        <v>DM</v>
      </c>
      <c r="E1163" s="58">
        <f>IF(OR(Processes!$C$62=TRUE,Processes!E$62=TRUE),IF(AND(G1163=1,H1163=1,NOT(ISTEXT(J1163))),4,IF(AND(G1163=1,H1163=1,ISTEXT(J1163)),3,IF(AND(OR(G1163=1,H1163=1),ISTEXT(J1163)),2,1))),"OoS")</f>
        <v>1</v>
      </c>
      <c r="F1163" s="57"/>
      <c r="G1163" s="59"/>
      <c r="H1163" s="59"/>
      <c r="I1163" s="59"/>
      <c r="J1163" s="59"/>
      <c r="K1163" s="59"/>
      <c r="L1163" s="59"/>
      <c r="M1163" s="59"/>
      <c r="N1163" s="59"/>
      <c r="O1163" s="59"/>
      <c r="P1163" s="370"/>
      <c r="Q1163" s="59"/>
      <c r="R1163" s="376"/>
    </row>
    <row r="1164" spans="1:18" x14ac:dyDescent="0.25">
      <c r="A1164" s="352"/>
      <c r="B1164" s="378"/>
      <c r="C1164" s="54" t="str">
        <f>IF(ISTEXT('Organizational Unit Summary'!$B$42),'Organizational Unit Summary'!$B$42,"")</f>
        <v>P-3</v>
      </c>
      <c r="D1164" s="51" t="str">
        <f>IF('Organizational Unit Summary'!$B$24="Benchmark or Sustainment",IF(E1164="OoS","OoS",IF(E1164=1,"DM",IF(E1164=2,"PM",IF(E1164=3,"LM",IF(E1164=4,"FM"))))),IF(E1164="OoS","OoS",IF(E1164&lt;=2,"H",IF(E1164=3,"M",IF(E1164=4,"L")))))</f>
        <v>DM</v>
      </c>
      <c r="E1164" s="58">
        <f>IF(OR(Processes!$C$62=TRUE,Processes!F$62=TRUE),IF(AND(G1164=1,H1164=1,NOT(ISTEXT(J1164))),4,IF(AND(G1164=1,H1164=1,ISTEXT(J1164)),3,IF(AND(OR(G1164=1,H1164=1),ISTEXT(J1164)),2,1))),"OoS")</f>
        <v>1</v>
      </c>
      <c r="F1164" s="57"/>
      <c r="G1164" s="59"/>
      <c r="H1164" s="59"/>
      <c r="I1164" s="59"/>
      <c r="J1164" s="59"/>
      <c r="K1164" s="59"/>
      <c r="L1164" s="59"/>
      <c r="M1164" s="59"/>
      <c r="N1164" s="59"/>
      <c r="O1164" s="59"/>
      <c r="P1164" s="370"/>
      <c r="Q1164" s="59"/>
      <c r="R1164" s="376"/>
    </row>
    <row r="1165" spans="1:18" x14ac:dyDescent="0.25">
      <c r="A1165" s="352"/>
      <c r="B1165" s="378"/>
      <c r="C1165" s="54" t="str">
        <f>IF(ISTEXT('Organizational Unit Summary'!$B$43),'Organizational Unit Summary'!$B$43,"")</f>
        <v>P-4</v>
      </c>
      <c r="D1165" s="51" t="str">
        <f>IF('Organizational Unit Summary'!$B$24="Benchmark or Sustainment",IF(E1165="OoS","OoS",IF(E1165=1,"DM",IF(E1165=2,"PM",IF(E1165=3,"LM",IF(E1165=4,"FM"))))),IF(E1165="OoS","OoS",IF(E1165&lt;=2,"H",IF(E1165=3,"M",IF(E1165=4,"L")))))</f>
        <v>DM</v>
      </c>
      <c r="E1165" s="58">
        <f>IF(OR(Processes!$C$62=TRUE,Processes!G$62=TRUE),IF(AND(G1165=1,H1165=1,NOT(ISTEXT(J1165))),4,IF(AND(G1165=1,H1165=1,ISTEXT(J1165)),3,IF(AND(OR(G1165=1,H1165=1),ISTEXT(J1165)),2,1))),"OoS")</f>
        <v>1</v>
      </c>
      <c r="F1165" s="57"/>
      <c r="G1165" s="59"/>
      <c r="H1165" s="59"/>
      <c r="I1165" s="59"/>
      <c r="J1165" s="59"/>
      <c r="K1165" s="59"/>
      <c r="L1165" s="59"/>
      <c r="M1165" s="59"/>
      <c r="N1165" s="59"/>
      <c r="O1165" s="59"/>
      <c r="P1165" s="370"/>
      <c r="Q1165" s="59"/>
      <c r="R1165" s="376"/>
    </row>
    <row r="1166" spans="1:18" x14ac:dyDescent="0.25">
      <c r="A1166" s="352"/>
      <c r="B1166" s="378"/>
      <c r="C1166" s="54" t="str">
        <f>IF(ISTEXT('Organizational Unit Summary'!$B$44),'Organizational Unit Summary'!$B$44,"")</f>
        <v>P-5</v>
      </c>
      <c r="D1166" s="51" t="str">
        <f>IF('Organizational Unit Summary'!$B$24="Benchmark or Sustainment",IF(E1166="OoS","OoS",IF(E1166=1,"DM",IF(E1166=2,"PM",IF(E1166=3,"LM",IF(E1166=4,"FM"))))),IF(E1166="OoS","OoS",IF(E1166&lt;=2,"H",IF(E1166=3,"M",IF(E1166=4,"L")))))</f>
        <v>DM</v>
      </c>
      <c r="E1166" s="58">
        <f>IF(OR(Processes!$C$62=TRUE,Processes!H$62=TRUE),IF(AND(G1166=1,H1166=1,NOT(ISTEXT(J1166))),4,IF(AND(G1166=1,H1166=1,ISTEXT(J1166)),3,IF(AND(OR(G1166=1,H1166=1),ISTEXT(J1166)),2,1))),"OoS")</f>
        <v>1</v>
      </c>
      <c r="F1166" s="57"/>
      <c r="G1166" s="59"/>
      <c r="H1166" s="59"/>
      <c r="I1166" s="59"/>
      <c r="J1166" s="59"/>
      <c r="K1166" s="59"/>
      <c r="L1166" s="59"/>
      <c r="M1166" s="59"/>
      <c r="N1166" s="59"/>
      <c r="O1166" s="59"/>
      <c r="P1166" s="370"/>
      <c r="Q1166" s="59"/>
      <c r="R1166" s="376"/>
    </row>
    <row r="1167" spans="1:18" x14ac:dyDescent="0.25">
      <c r="A1167" s="352"/>
      <c r="B1167" s="378"/>
      <c r="C1167" s="54" t="str">
        <f>IF(ISTEXT('Organizational Unit Summary'!$B$45),'Organizational Unit Summary'!$B$45,"")</f>
        <v>P-6</v>
      </c>
      <c r="D1167" s="51" t="str">
        <f>IF('Organizational Unit Summary'!$B$24="Benchmark or Sustainment",IF(E1167="OoS","OoS",IF(E1167=1,"DM",IF(E1167=2,"PM",IF(E1167=3,"LM",IF(E1167=4,"FM"))))),IF(E1167="OoS","OoS",IF(E1167&lt;=2,"H",IF(E1167=3,"M",IF(E1167=4,"L")))))</f>
        <v>DM</v>
      </c>
      <c r="E1167" s="58">
        <f>IF(OR(Processes!$C$62=TRUE,Processes!I$62=TRUE),IF(AND(G1167=1,H1167=1,NOT(ISTEXT(J1167))),4,IF(AND(G1167=1,H1167=1,ISTEXT(J1167)),3,IF(AND(OR(G1167=1,H1167=1),ISTEXT(J1167)),2,1))),"OoS")</f>
        <v>1</v>
      </c>
      <c r="F1167" s="57"/>
      <c r="G1167" s="59"/>
      <c r="H1167" s="59"/>
      <c r="I1167" s="59"/>
      <c r="J1167" s="59"/>
      <c r="K1167" s="59"/>
      <c r="L1167" s="59"/>
      <c r="M1167" s="59"/>
      <c r="N1167" s="59"/>
      <c r="O1167" s="59"/>
      <c r="P1167" s="370"/>
      <c r="Q1167" s="59"/>
      <c r="R1167" s="376"/>
    </row>
    <row r="1168" spans="1:18" x14ac:dyDescent="0.25">
      <c r="A1168" s="352"/>
      <c r="B1168" s="378"/>
      <c r="C1168" s="54" t="str">
        <f>IF(ISTEXT('Organizational Unit Summary'!$B$46),'Organizational Unit Summary'!$B$46,"")</f>
        <v>P-7</v>
      </c>
      <c r="D1168" s="51" t="str">
        <f>IF('Organizational Unit Summary'!$B$24="Benchmark or Sustainment",IF(E1168="OoS","OoS",IF(E1168=1,"DM",IF(E1168=2,"PM",IF(E1168=3,"LM",IF(E1168=4,"FM"))))),IF(E1168="OoS","OoS",IF(E1168&lt;=2,"H",IF(E1168=3,"M",IF(E1168=4,"L")))))</f>
        <v>DM</v>
      </c>
      <c r="E1168" s="58">
        <f>IF(OR(Processes!$C$62=TRUE,Processes!J$62=TRUE),IF(AND(G1168=1,H1168=1,NOT(ISTEXT(J1168))),4,IF(AND(G1168=1,H1168=1,ISTEXT(J1168)),3,IF(AND(OR(G1168=1,H1168=1),ISTEXT(J1168)),2,1))),"OoS")</f>
        <v>1</v>
      </c>
      <c r="F1168" s="57"/>
      <c r="G1168" s="59"/>
      <c r="H1168" s="59"/>
      <c r="I1168" s="59"/>
      <c r="J1168" s="59"/>
      <c r="K1168" s="59"/>
      <c r="L1168" s="59"/>
      <c r="M1168" s="59"/>
      <c r="N1168" s="59"/>
      <c r="O1168" s="59"/>
      <c r="P1168" s="370"/>
      <c r="Q1168" s="59"/>
      <c r="R1168" s="376"/>
    </row>
    <row r="1169" spans="1:18" x14ac:dyDescent="0.25">
      <c r="A1169" s="352"/>
      <c r="B1169" s="378"/>
      <c r="C1169" s="54" t="str">
        <f>IF(ISTEXT('Organizational Unit Summary'!$B$47),'Organizational Unit Summary'!$B$47,"")</f>
        <v>P-8</v>
      </c>
      <c r="D1169" s="51" t="str">
        <f>IF('Organizational Unit Summary'!$B$24="Benchmark or Sustainment",IF(E1169="OoS","OoS",IF(E1169=1,"DM",IF(E1169=2,"PM",IF(E1169=3,"LM",IF(E1169=4,"FM"))))),IF(E1169="OoS","OoS",IF(E1169&lt;=2,"H",IF(E1169=3,"M",IF(E1169=4,"L")))))</f>
        <v>DM</v>
      </c>
      <c r="E1169" s="58">
        <f>IF(OR(Processes!$C$62=TRUE,Processes!K$62=TRUE),IF(AND(G1169=1,H1169=1,NOT(ISTEXT(J1169))),4,IF(AND(G1169=1,H1169=1,ISTEXT(J1169)),3,IF(AND(OR(G1169=1,H1169=1),ISTEXT(J1169)),2,1))),"OoS")</f>
        <v>1</v>
      </c>
      <c r="F1169" s="57"/>
      <c r="G1169" s="59"/>
      <c r="H1169" s="59"/>
      <c r="I1169" s="59"/>
      <c r="J1169" s="59"/>
      <c r="K1169" s="59"/>
      <c r="L1169" s="59"/>
      <c r="M1169" s="59"/>
      <c r="N1169" s="59"/>
      <c r="O1169" s="59"/>
      <c r="P1169" s="370"/>
      <c r="Q1169" s="59"/>
      <c r="R1169" s="376"/>
    </row>
    <row r="1170" spans="1:18" x14ac:dyDescent="0.25">
      <c r="A1170" s="352"/>
      <c r="B1170" s="378"/>
      <c r="C1170" s="54" t="str">
        <f>IF(ISTEXT('Organizational Unit Summary'!$B$48),'Organizational Unit Summary'!$B$48,"")</f>
        <v>P-9</v>
      </c>
      <c r="D1170" s="51" t="str">
        <f>IF('Organizational Unit Summary'!$B$24="Benchmark or Sustainment",IF(E1170="OoS","OoS",IF(E1170=1,"DM",IF(E1170=2,"PM",IF(E1170=3,"LM",IF(E1170=4,"FM"))))),IF(E1170="OoS","OoS",IF(E1170&lt;=2,"H",IF(E1170=3,"M",IF(E1170=4,"L")))))</f>
        <v>DM</v>
      </c>
      <c r="E1170" s="58">
        <f>IF(OR(Processes!$C$62=TRUE,Processes!L$62=TRUE),IF(AND(G1170=1,H1170=1,NOT(ISTEXT(J1170))),4,IF(AND(G1170=1,H1170=1,ISTEXT(J1170)),3,IF(AND(OR(G1170=1,H1170=1),ISTEXT(J1170)),2,1))),"OoS")</f>
        <v>1</v>
      </c>
      <c r="F1170" s="57"/>
      <c r="G1170" s="59"/>
      <c r="H1170" s="59"/>
      <c r="I1170" s="59"/>
      <c r="J1170" s="59"/>
      <c r="K1170" s="59"/>
      <c r="L1170" s="59"/>
      <c r="M1170" s="59"/>
      <c r="N1170" s="59"/>
      <c r="O1170" s="59"/>
      <c r="P1170" s="370"/>
      <c r="Q1170" s="59"/>
      <c r="R1170" s="376"/>
    </row>
    <row r="1171" spans="1:18" x14ac:dyDescent="0.25">
      <c r="A1171" s="352"/>
      <c r="B1171" s="378"/>
      <c r="C1171" s="54" t="str">
        <f>IF(ISTEXT('Organizational Unit Summary'!$B$49),'Organizational Unit Summary'!$B$49,"")</f>
        <v>P-10</v>
      </c>
      <c r="D1171" s="51" t="str">
        <f>IF('Organizational Unit Summary'!$B$24="Benchmark or Sustainment",IF(E1171="OoS","OoS",IF(E1171=1,"DM",IF(E1171=2,"PM",IF(E1171=3,"LM",IF(E1171=4,"FM"))))),IF(E1171="OoS","OoS",IF(E1171&lt;=2,"H",IF(E1171=3,"M",IF(E1171=4,"L")))))</f>
        <v>DM</v>
      </c>
      <c r="E1171" s="58">
        <f>IF(OR(Processes!$C$62=TRUE,Processes!M$62=TRUE),IF(AND(G1171=1,H1171=1,NOT(ISTEXT(J1171))),4,IF(AND(G1171=1,H1171=1,ISTEXT(J1171)),3,IF(AND(OR(G1171=1,H1171=1),ISTEXT(J1171)),2,1))),"OoS")</f>
        <v>1</v>
      </c>
      <c r="F1171" s="57"/>
      <c r="G1171" s="59"/>
      <c r="H1171" s="59"/>
      <c r="I1171" s="59"/>
      <c r="J1171" s="59"/>
      <c r="K1171" s="59"/>
      <c r="L1171" s="59"/>
      <c r="M1171" s="59"/>
      <c r="N1171" s="59"/>
      <c r="O1171" s="59"/>
      <c r="P1171" s="370"/>
      <c r="Q1171" s="59"/>
      <c r="R1171" s="376"/>
    </row>
    <row r="1172" spans="1:18" x14ac:dyDescent="0.25">
      <c r="A1172" s="352"/>
      <c r="B1172" s="378"/>
      <c r="C1172" s="54" t="str">
        <f>IF(ISTEXT('Organizational Unit Summary'!$B$50),'Organizational Unit Summary'!$B$50,"")</f>
        <v>P-11</v>
      </c>
      <c r="D1172" s="51" t="str">
        <f>IF('Organizational Unit Summary'!$B$24="Benchmark or Sustainment",IF(E1172="OoS","OoS",IF(E1172=1,"DM",IF(E1172=2,"PM",IF(E1172=3,"LM",IF(E1172=4,"FM"))))),IF(E1172="OoS","OoS",IF(E1172&lt;=2,"H",IF(E1172=3,"M",IF(E1172=4,"L")))))</f>
        <v>DM</v>
      </c>
      <c r="E1172" s="58">
        <f>IF(OR(Processes!$C$62=TRUE,Processes!N$62=TRUE),IF(AND(G1172=1,H1172=1,NOT(ISTEXT(J1172))),4,IF(AND(G1172=1,H1172=1,ISTEXT(J1172)),3,IF(AND(OR(G1172=1,H1172=1),ISTEXT(J1172)),2,1))),"OoS")</f>
        <v>1</v>
      </c>
      <c r="F1172" s="57"/>
      <c r="G1172" s="59"/>
      <c r="H1172" s="59"/>
      <c r="I1172" s="59"/>
      <c r="J1172" s="59"/>
      <c r="K1172" s="59"/>
      <c r="L1172" s="59"/>
      <c r="M1172" s="59"/>
      <c r="N1172" s="59"/>
      <c r="O1172" s="59"/>
      <c r="P1172" s="370"/>
      <c r="Q1172" s="59"/>
      <c r="R1172" s="376"/>
    </row>
    <row r="1173" spans="1:18" x14ac:dyDescent="0.25">
      <c r="A1173" s="352"/>
      <c r="B1173" s="378"/>
      <c r="C1173" s="54" t="str">
        <f>IF(ISTEXT('Organizational Unit Summary'!$B$51),'Organizational Unit Summary'!$B$51,"")</f>
        <v>P-12</v>
      </c>
      <c r="D1173" s="51" t="str">
        <f>IF('Organizational Unit Summary'!$B$24="Benchmark or Sustainment",IF(E1173="OoS","OoS",IF(E1173=1,"DM",IF(E1173=2,"PM",IF(E1173=3,"LM",IF(E1173=4,"FM"))))),IF(E1173="OoS","OoS",IF(E1173&lt;=2,"H",IF(E1173=3,"M",IF(E1173=4,"L")))))</f>
        <v>DM</v>
      </c>
      <c r="E1173" s="58">
        <f>IF(OR(Processes!$C$62=TRUE,Processes!O$62=TRUE),IF(AND(G1173=1,H1173=1,NOT(ISTEXT(J1173))),4,IF(AND(G1173=1,H1173=1,ISTEXT(J1173)),3,IF(AND(OR(G1173=1,H1173=1),ISTEXT(J1173)),2,1))),"OoS")</f>
        <v>1</v>
      </c>
      <c r="F1173" s="57"/>
      <c r="G1173" s="59"/>
      <c r="H1173" s="59"/>
      <c r="I1173" s="59"/>
      <c r="J1173" s="59"/>
      <c r="K1173" s="59"/>
      <c r="L1173" s="59"/>
      <c r="M1173" s="59"/>
      <c r="N1173" s="59"/>
      <c r="O1173" s="59"/>
      <c r="P1173" s="370"/>
      <c r="Q1173" s="59"/>
      <c r="R1173" s="376"/>
    </row>
    <row r="1174" spans="1:18" x14ac:dyDescent="0.25">
      <c r="A1174" s="352"/>
      <c r="B1174" s="378"/>
      <c r="C1174" s="54" t="str">
        <f>IF(ISTEXT('Organizational Unit Summary'!$B$52),'Organizational Unit Summary'!$B$52,"")</f>
        <v>P-13</v>
      </c>
      <c r="D1174" s="51" t="str">
        <f>IF('Organizational Unit Summary'!$B$24="Benchmark or Sustainment",IF(E1174="OoS","OoS",IF(E1174=1,"DM",IF(E1174=2,"PM",IF(E1174=3,"LM",IF(E1174=4,"FM"))))),IF(E1174="OoS","OoS",IF(E1174&lt;=2,"H",IF(E1174=3,"M",IF(E1174=4,"L")))))</f>
        <v>DM</v>
      </c>
      <c r="E1174" s="58">
        <f>IF(OR(Processes!$C$62=TRUE,Processes!P$62=TRUE),IF(AND(G1174=1,H1174=1,NOT(ISTEXT(J1174))),4,IF(AND(G1174=1,H1174=1,ISTEXT(J1174)),3,IF(AND(OR(G1174=1,H1174=1),ISTEXT(J1174)),2,1))),"OoS")</f>
        <v>1</v>
      </c>
      <c r="F1174" s="57"/>
      <c r="G1174" s="59"/>
      <c r="H1174" s="59"/>
      <c r="I1174" s="59"/>
      <c r="J1174" s="59"/>
      <c r="K1174" s="59"/>
      <c r="L1174" s="59"/>
      <c r="M1174" s="59"/>
      <c r="N1174" s="59"/>
      <c r="O1174" s="59"/>
      <c r="P1174" s="370"/>
      <c r="Q1174" s="59"/>
      <c r="R1174" s="376"/>
    </row>
    <row r="1175" spans="1:18" x14ac:dyDescent="0.25">
      <c r="A1175" s="352"/>
      <c r="B1175" s="378"/>
      <c r="C1175" s="54" t="str">
        <f>IF(ISTEXT('Organizational Unit Summary'!$B$53),'Organizational Unit Summary'!$B$53,"")</f>
        <v>P-14</v>
      </c>
      <c r="D1175" s="51" t="str">
        <f>IF('Organizational Unit Summary'!$B$24="Benchmark or Sustainment",IF(E1175="OoS","OoS",IF(E1175=1,"DM",IF(E1175=2,"PM",IF(E1175=3,"LM",IF(E1175=4,"FM"))))),IF(E1175="OoS","OoS",IF(E1175&lt;=2,"H",IF(E1175=3,"M",IF(E1175=4,"L")))))</f>
        <v>DM</v>
      </c>
      <c r="E1175" s="58">
        <f>IF(OR(Processes!$C$62=TRUE,Processes!Q$62=TRUE),IF(AND(G1175=1,H1175=1,NOT(ISTEXT(J1175))),4,IF(AND(G1175=1,H1175=1,ISTEXT(J1175)),3,IF(AND(OR(G1175=1,H1175=1),ISTEXT(J1175)),2,1))),"OoS")</f>
        <v>1</v>
      </c>
      <c r="F1175" s="57"/>
      <c r="G1175" s="59"/>
      <c r="H1175" s="59"/>
      <c r="I1175" s="59"/>
      <c r="J1175" s="59"/>
      <c r="K1175" s="59"/>
      <c r="L1175" s="59"/>
      <c r="M1175" s="59"/>
      <c r="N1175" s="59"/>
      <c r="O1175" s="59"/>
      <c r="P1175" s="370"/>
      <c r="Q1175" s="59"/>
      <c r="R1175" s="376"/>
    </row>
    <row r="1176" spans="1:18" x14ac:dyDescent="0.25">
      <c r="A1176" s="352"/>
      <c r="B1176" s="378"/>
      <c r="C1176" s="54" t="str">
        <f>IF(ISTEXT('Organizational Unit Summary'!$B$54),'Organizational Unit Summary'!$B$54,"")</f>
        <v>P-15</v>
      </c>
      <c r="D1176" s="51" t="str">
        <f>IF('Organizational Unit Summary'!$B$24="Benchmark or Sustainment",IF(E1176="OoS","OoS",IF(E1176=1,"DM",IF(E1176=2,"PM",IF(E1176=3,"LM",IF(E1176=4,"FM"))))),IF(E1176="OoS","OoS",IF(E1176&lt;=2,"H",IF(E1176=3,"M",IF(E1176=4,"L")))))</f>
        <v>DM</v>
      </c>
      <c r="E1176" s="58">
        <f>IF(OR(Processes!$C$62=TRUE,Processes!R$62=TRUE),IF(AND(G1176=1,H1176=1,NOT(ISTEXT(J1176))),4,IF(AND(G1176=1,H1176=1,ISTEXT(J1176)),3,IF(AND(OR(G1176=1,H1176=1),ISTEXT(J1176)),2,1))),"OoS")</f>
        <v>1</v>
      </c>
      <c r="F1176" s="57"/>
      <c r="G1176" s="59"/>
      <c r="H1176" s="59"/>
      <c r="I1176" s="59"/>
      <c r="J1176" s="59"/>
      <c r="K1176" s="59"/>
      <c r="L1176" s="59"/>
      <c r="M1176" s="59"/>
      <c r="N1176" s="59"/>
      <c r="O1176" s="59"/>
      <c r="P1176" s="370"/>
      <c r="Q1176" s="59"/>
      <c r="R1176" s="376"/>
    </row>
    <row r="1177" spans="1:18" x14ac:dyDescent="0.25">
      <c r="A1177" s="352"/>
      <c r="B1177" s="378"/>
      <c r="C1177" s="54" t="str">
        <f>IF(ISTEXT('Organizational Unit Summary'!$B$55),'Organizational Unit Summary'!$B$55,"")</f>
        <v>P-16</v>
      </c>
      <c r="D1177" s="51" t="str">
        <f>IF('Organizational Unit Summary'!$B$24="Benchmark or Sustainment",IF(E1177="OoS","OoS",IF(E1177=1,"DM",IF(E1177=2,"PM",IF(E1177=3,"LM",IF(E1177=4,"FM"))))),IF(E1177="OoS","OoS",IF(E1177&lt;=2,"H",IF(E1177=3,"M",IF(E1177=4,"L")))))</f>
        <v>DM</v>
      </c>
      <c r="E1177" s="58">
        <f>IF(OR(Processes!$C$62=TRUE,Processes!S$62=TRUE),IF(AND(G1177=1,H1177=1,NOT(ISTEXT(J1177))),4,IF(AND(G1177=1,H1177=1,ISTEXT(J1177)),3,IF(AND(OR(G1177=1,H1177=1),ISTEXT(J1177)),2,1))),"OoS")</f>
        <v>1</v>
      </c>
      <c r="F1177" s="57"/>
      <c r="G1177" s="59"/>
      <c r="H1177" s="59"/>
      <c r="I1177" s="59"/>
      <c r="J1177" s="59"/>
      <c r="K1177" s="59"/>
      <c r="L1177" s="59"/>
      <c r="M1177" s="59"/>
      <c r="N1177" s="59"/>
      <c r="O1177" s="59"/>
      <c r="P1177" s="370"/>
      <c r="Q1177" s="59"/>
      <c r="R1177" s="376"/>
    </row>
    <row r="1178" spans="1:18" x14ac:dyDescent="0.25">
      <c r="A1178" s="352"/>
      <c r="B1178" s="378"/>
      <c r="C1178" s="54" t="str">
        <f>IF(ISTEXT('Organizational Unit Summary'!$B$56),'Organizational Unit Summary'!$B$56,"")</f>
        <v>P-17</v>
      </c>
      <c r="D1178" s="51" t="str">
        <f>IF('Organizational Unit Summary'!$B$24="Benchmark or Sustainment",IF(E1178="OoS","OoS",IF(E1178=1,"DM",IF(E1178=2,"PM",IF(E1178=3,"LM",IF(E1178=4,"FM"))))),IF(E1178="OoS","OoS",IF(E1178&lt;=2,"H",IF(E1178=3,"M",IF(E1178=4,"L")))))</f>
        <v>DM</v>
      </c>
      <c r="E1178" s="58">
        <f>IF(OR(Processes!$C$62=TRUE,Processes!T$62=TRUE),IF(AND(G1178=1,H1178=1,NOT(ISTEXT(J1178))),4,IF(AND(G1178=1,H1178=1,ISTEXT(J1178)),3,IF(AND(OR(G1178=1,H1178=1),ISTEXT(J1178)),2,1))),"OoS")</f>
        <v>1</v>
      </c>
      <c r="F1178" s="57"/>
      <c r="G1178" s="59"/>
      <c r="H1178" s="59"/>
      <c r="I1178" s="59"/>
      <c r="J1178" s="59"/>
      <c r="K1178" s="59"/>
      <c r="L1178" s="59"/>
      <c r="M1178" s="59"/>
      <c r="N1178" s="59"/>
      <c r="O1178" s="59"/>
      <c r="P1178" s="370"/>
      <c r="Q1178" s="59"/>
      <c r="R1178" s="376"/>
    </row>
    <row r="1179" spans="1:18" x14ac:dyDescent="0.25">
      <c r="A1179" s="352"/>
      <c r="B1179" s="378"/>
      <c r="C1179" s="54" t="str">
        <f>IF(ISTEXT('Organizational Unit Summary'!$B$57),'Organizational Unit Summary'!$B$57,"")</f>
        <v>P-18</v>
      </c>
      <c r="D1179" s="51" t="str">
        <f>IF('Organizational Unit Summary'!$B$24="Benchmark or Sustainment",IF(E1179="OoS","OoS",IF(E1179=1,"DM",IF(E1179=2,"PM",IF(E1179=3,"LM",IF(E1179=4,"FM"))))),IF(E1179="OoS","OoS",IF(E1179&lt;=2,"H",IF(E1179=3,"M",IF(E1179=4,"L")))))</f>
        <v>DM</v>
      </c>
      <c r="E1179" s="58">
        <f>IF(OR(Processes!$C$62=TRUE,Processes!U$62=TRUE),IF(AND(G1179=1,H1179=1,NOT(ISTEXT(J1179))),4,IF(AND(G1179=1,H1179=1,ISTEXT(J1179)),3,IF(AND(OR(G1179=1,H1179=1),ISTEXT(J1179)),2,1))),"OoS")</f>
        <v>1</v>
      </c>
      <c r="F1179" s="57"/>
      <c r="G1179" s="59"/>
      <c r="H1179" s="59"/>
      <c r="I1179" s="59"/>
      <c r="J1179" s="59"/>
      <c r="K1179" s="59"/>
      <c r="L1179" s="59"/>
      <c r="M1179" s="59"/>
      <c r="N1179" s="59"/>
      <c r="O1179" s="59"/>
      <c r="P1179" s="370"/>
      <c r="Q1179" s="59"/>
      <c r="R1179" s="376"/>
    </row>
    <row r="1180" spans="1:18" x14ac:dyDescent="0.25">
      <c r="A1180" s="352"/>
      <c r="B1180" s="378"/>
      <c r="C1180" s="54" t="str">
        <f>IF(ISTEXT('Organizational Unit Summary'!$B$58),'Organizational Unit Summary'!$B$58,"")</f>
        <v>P-19</v>
      </c>
      <c r="D1180" s="51" t="str">
        <f>IF('Organizational Unit Summary'!$B$24="Benchmark or Sustainment",IF(E1180="OoS","OoS",IF(E1180=1,"DM",IF(E1180=2,"PM",IF(E1180=3,"LM",IF(E1180=4,"FM"))))),IF(E1180="OoS","OoS",IF(E1180&lt;=2,"H",IF(E1180=3,"M",IF(E1180=4,"L")))))</f>
        <v>DM</v>
      </c>
      <c r="E1180" s="58">
        <f>IF(OR(Processes!$C$62=TRUE,Processes!V$62=TRUE),IF(AND(G1180=1,H1180=1,NOT(ISTEXT(J1180))),4,IF(AND(G1180=1,H1180=1,ISTEXT(J1180)),3,IF(AND(OR(G1180=1,H1180=1),ISTEXT(J1180)),2,1))),"OoS")</f>
        <v>1</v>
      </c>
      <c r="F1180" s="57"/>
      <c r="G1180" s="59"/>
      <c r="H1180" s="59"/>
      <c r="I1180" s="59"/>
      <c r="J1180" s="59"/>
      <c r="K1180" s="59"/>
      <c r="L1180" s="59"/>
      <c r="M1180" s="59"/>
      <c r="N1180" s="59"/>
      <c r="O1180" s="59"/>
      <c r="P1180" s="370"/>
      <c r="Q1180" s="59"/>
      <c r="R1180" s="376"/>
    </row>
    <row r="1181" spans="1:18" ht="13.5" thickBot="1" x14ac:dyDescent="0.3">
      <c r="A1181" s="352"/>
      <c r="B1181" s="378"/>
      <c r="C1181" s="54" t="str">
        <f>IF(ISTEXT('Organizational Unit Summary'!$B$59),'Organizational Unit Summary'!$B$59,"")</f>
        <v>P-20</v>
      </c>
      <c r="D1181" s="51" t="str">
        <f>IF('Organizational Unit Summary'!$B$24="Benchmark or Sustainment",IF(E1181="OoS","OoS",IF(E1181=1,"DM",IF(E1181=2,"PM",IF(E1181=3,"LM",IF(E1181=4,"FM"))))),IF(E1181="OoS","OoS",IF(E1181&lt;=2,"H",IF(E1181=3,"M",IF(E1181=4,"L")))))</f>
        <v>DM</v>
      </c>
      <c r="E1181" s="58">
        <f>IF(OR(Processes!$C$62=TRUE,Processes!W$62=TRUE),IF(AND(G1181=1,H1181=1,NOT(ISTEXT(J1181))),4,IF(AND(G1181=1,H1181=1,ISTEXT(J1181)),3,IF(AND(OR(G1181=1,H1181=1),ISTEXT(J1181)),2,1))),"OoS")</f>
        <v>1</v>
      </c>
      <c r="F1181" s="57"/>
      <c r="G1181" s="59"/>
      <c r="H1181" s="59"/>
      <c r="I1181" s="59"/>
      <c r="J1181" s="59"/>
      <c r="K1181" s="59"/>
      <c r="L1181" s="59"/>
      <c r="M1181" s="59"/>
      <c r="N1181" s="59"/>
      <c r="O1181" s="59"/>
      <c r="P1181" s="371"/>
      <c r="Q1181" s="59"/>
      <c r="R1181" s="376"/>
    </row>
    <row r="1182" spans="1:18" x14ac:dyDescent="0.25">
      <c r="A1182" s="352"/>
      <c r="B1182" s="378" t="str">
        <f>IF(ISTEXT(Processes!$B$12),Processes!$B$12,"")</f>
        <v>Process 10</v>
      </c>
      <c r="C1182" s="54" t="str">
        <f>IF(ISTEXT('Organizational Unit Summary'!$B$40),'Organizational Unit Summary'!$B$40,"")</f>
        <v>P-1</v>
      </c>
      <c r="D1182" s="51" t="str">
        <f>IF('Organizational Unit Summary'!$B$24="Benchmark or Sustainment",IF(E1182="OoS","OoS",IF(E1182=1,"DM",IF(E1182=2,"PM",IF(E1182=3,"LM",IF(E1182=4,"FM"))))),IF(E1182="OoS","OoS",IF(E1182&lt;=2,"H",IF(E1182=3,"M",IF(E1182=4,"L")))))</f>
        <v>DM</v>
      </c>
      <c r="E1182" s="58">
        <f>IF(OR(Processes!$C$63=TRUE,Processes!D$63=TRUE),IF(AND(G1182=1,H1182=1,NOT(ISTEXT(J1182))),4,IF(AND(G1182=1,H1182=1,ISTEXT(J1182)),3,IF(AND(OR(G1182=1,H1182=1),ISTEXT(J1182)),2,1))),"OoS")</f>
        <v>1</v>
      </c>
      <c r="F1182" s="57"/>
      <c r="G1182" s="59"/>
      <c r="H1182" s="59"/>
      <c r="I1182" s="59"/>
      <c r="J1182" s="59"/>
      <c r="K1182" s="59"/>
      <c r="L1182" s="59"/>
      <c r="M1182" s="59"/>
      <c r="N1182" s="59"/>
      <c r="O1182" s="59"/>
      <c r="P1182" s="369"/>
      <c r="Q1182" s="59"/>
      <c r="R1182" s="376"/>
    </row>
    <row r="1183" spans="1:18" x14ac:dyDescent="0.25">
      <c r="A1183" s="352"/>
      <c r="B1183" s="378"/>
      <c r="C1183" s="54" t="str">
        <f>IF(ISTEXT('Organizational Unit Summary'!$B$41),'Organizational Unit Summary'!$B$41,"")</f>
        <v>P-2</v>
      </c>
      <c r="D1183" s="51" t="str">
        <f>IF('Organizational Unit Summary'!$B$24="Benchmark or Sustainment",IF(E1183="OoS","OoS",IF(E1183=1,"DM",IF(E1183=2,"PM",IF(E1183=3,"LM",IF(E1183=4,"FM"))))),IF(E1183="OoS","OoS",IF(E1183&lt;=2,"H",IF(E1183=3,"M",IF(E1183=4,"L")))))</f>
        <v>DM</v>
      </c>
      <c r="E1183" s="58">
        <f>IF(OR(Processes!$C$63=TRUE,Processes!E$63=TRUE),IF(AND(G1183=1,H1183=1,NOT(ISTEXT(J1183))),4,IF(AND(G1183=1,H1183=1,ISTEXT(J1183)),3,IF(AND(OR(G1183=1,H1183=1),ISTEXT(J1183)),2,1))),"OoS")</f>
        <v>1</v>
      </c>
      <c r="F1183" s="57"/>
      <c r="G1183" s="59"/>
      <c r="H1183" s="59"/>
      <c r="I1183" s="59"/>
      <c r="J1183" s="59"/>
      <c r="K1183" s="59"/>
      <c r="L1183" s="59"/>
      <c r="M1183" s="59"/>
      <c r="N1183" s="59"/>
      <c r="O1183" s="59"/>
      <c r="P1183" s="370"/>
      <c r="Q1183" s="59"/>
      <c r="R1183" s="376"/>
    </row>
    <row r="1184" spans="1:18" x14ac:dyDescent="0.25">
      <c r="A1184" s="352"/>
      <c r="B1184" s="378"/>
      <c r="C1184" s="54" t="str">
        <f>IF(ISTEXT('Organizational Unit Summary'!$B$42),'Organizational Unit Summary'!$B$42,"")</f>
        <v>P-3</v>
      </c>
      <c r="D1184" s="51" t="str">
        <f>IF('Organizational Unit Summary'!$B$24="Benchmark or Sustainment",IF(E1184="OoS","OoS",IF(E1184=1,"DM",IF(E1184=2,"PM",IF(E1184=3,"LM",IF(E1184=4,"FM"))))),IF(E1184="OoS","OoS",IF(E1184&lt;=2,"H",IF(E1184=3,"M",IF(E1184=4,"L")))))</f>
        <v>DM</v>
      </c>
      <c r="E1184" s="58">
        <f>IF(OR(Processes!$C$63=TRUE,Processes!F$63=TRUE),IF(AND(G1184=1,H1184=1,NOT(ISTEXT(J1184))),4,IF(AND(G1184=1,H1184=1,ISTEXT(J1184)),3,IF(AND(OR(G1184=1,H1184=1),ISTEXT(J1184)),2,1))),"OoS")</f>
        <v>1</v>
      </c>
      <c r="F1184" s="57"/>
      <c r="G1184" s="59"/>
      <c r="H1184" s="59"/>
      <c r="I1184" s="59"/>
      <c r="J1184" s="59"/>
      <c r="K1184" s="59"/>
      <c r="L1184" s="59"/>
      <c r="M1184" s="59"/>
      <c r="N1184" s="59"/>
      <c r="O1184" s="59"/>
      <c r="P1184" s="370"/>
      <c r="Q1184" s="59"/>
      <c r="R1184" s="376"/>
    </row>
    <row r="1185" spans="1:18" x14ac:dyDescent="0.25">
      <c r="A1185" s="352"/>
      <c r="B1185" s="378"/>
      <c r="C1185" s="54" t="str">
        <f>IF(ISTEXT('Organizational Unit Summary'!$B$43),'Organizational Unit Summary'!$B$43,"")</f>
        <v>P-4</v>
      </c>
      <c r="D1185" s="51" t="str">
        <f>IF('Organizational Unit Summary'!$B$24="Benchmark or Sustainment",IF(E1185="OoS","OoS",IF(E1185=1,"DM",IF(E1185=2,"PM",IF(E1185=3,"LM",IF(E1185=4,"FM"))))),IF(E1185="OoS","OoS",IF(E1185&lt;=2,"H",IF(E1185=3,"M",IF(E1185=4,"L")))))</f>
        <v>DM</v>
      </c>
      <c r="E1185" s="58">
        <f>IF(OR(Processes!$C$63=TRUE,Processes!G$63=TRUE),IF(AND(G1185=1,H1185=1,NOT(ISTEXT(J1185))),4,IF(AND(G1185=1,H1185=1,ISTEXT(J1185)),3,IF(AND(OR(G1185=1,H1185=1),ISTEXT(J1185)),2,1))),"OoS")</f>
        <v>1</v>
      </c>
      <c r="F1185" s="57"/>
      <c r="G1185" s="59"/>
      <c r="H1185" s="59"/>
      <c r="I1185" s="59"/>
      <c r="J1185" s="59"/>
      <c r="K1185" s="59"/>
      <c r="L1185" s="59"/>
      <c r="M1185" s="59"/>
      <c r="N1185" s="59"/>
      <c r="O1185" s="59"/>
      <c r="P1185" s="370"/>
      <c r="Q1185" s="59"/>
      <c r="R1185" s="376"/>
    </row>
    <row r="1186" spans="1:18" x14ac:dyDescent="0.25">
      <c r="A1186" s="352"/>
      <c r="B1186" s="378"/>
      <c r="C1186" s="54" t="str">
        <f>IF(ISTEXT('Organizational Unit Summary'!$B$44),'Organizational Unit Summary'!$B$44,"")</f>
        <v>P-5</v>
      </c>
      <c r="D1186" s="51" t="str">
        <f>IF('Organizational Unit Summary'!$B$24="Benchmark or Sustainment",IF(E1186="OoS","OoS",IF(E1186=1,"DM",IF(E1186=2,"PM",IF(E1186=3,"LM",IF(E1186=4,"FM"))))),IF(E1186="OoS","OoS",IF(E1186&lt;=2,"H",IF(E1186=3,"M",IF(E1186=4,"L")))))</f>
        <v>DM</v>
      </c>
      <c r="E1186" s="58">
        <f>IF(OR(Processes!$C$63=TRUE,Processes!H$63=TRUE),IF(AND(G1186=1,H1186=1,NOT(ISTEXT(J1186))),4,IF(AND(G1186=1,H1186=1,ISTEXT(J1186)),3,IF(AND(OR(G1186=1,H1186=1),ISTEXT(J1186)),2,1))),"OoS")</f>
        <v>1</v>
      </c>
      <c r="F1186" s="57"/>
      <c r="G1186" s="59"/>
      <c r="H1186" s="59"/>
      <c r="I1186" s="59"/>
      <c r="J1186" s="59"/>
      <c r="K1186" s="59"/>
      <c r="L1186" s="59"/>
      <c r="M1186" s="59"/>
      <c r="N1186" s="59"/>
      <c r="O1186" s="59"/>
      <c r="P1186" s="370"/>
      <c r="Q1186" s="59"/>
      <c r="R1186" s="376"/>
    </row>
    <row r="1187" spans="1:18" x14ac:dyDescent="0.25">
      <c r="A1187" s="352"/>
      <c r="B1187" s="378"/>
      <c r="C1187" s="54" t="str">
        <f>IF(ISTEXT('Organizational Unit Summary'!$B$45),'Organizational Unit Summary'!$B$45,"")</f>
        <v>P-6</v>
      </c>
      <c r="D1187" s="51" t="str">
        <f>IF('Organizational Unit Summary'!$B$24="Benchmark or Sustainment",IF(E1187="OoS","OoS",IF(E1187=1,"DM",IF(E1187=2,"PM",IF(E1187=3,"LM",IF(E1187=4,"FM"))))),IF(E1187="OoS","OoS",IF(E1187&lt;=2,"H",IF(E1187=3,"M",IF(E1187=4,"L")))))</f>
        <v>DM</v>
      </c>
      <c r="E1187" s="58">
        <f>IF(OR(Processes!$C$63=TRUE,Processes!I$63=TRUE),IF(AND(G1187=1,H1187=1,NOT(ISTEXT(J1187))),4,IF(AND(G1187=1,H1187=1,ISTEXT(J1187)),3,IF(AND(OR(G1187=1,H1187=1),ISTEXT(J1187)),2,1))),"OoS")</f>
        <v>1</v>
      </c>
      <c r="F1187" s="57"/>
      <c r="G1187" s="59"/>
      <c r="H1187" s="59"/>
      <c r="I1187" s="59"/>
      <c r="J1187" s="59"/>
      <c r="K1187" s="59"/>
      <c r="L1187" s="59"/>
      <c r="M1187" s="59"/>
      <c r="N1187" s="59"/>
      <c r="O1187" s="59"/>
      <c r="P1187" s="370"/>
      <c r="Q1187" s="59"/>
      <c r="R1187" s="376"/>
    </row>
    <row r="1188" spans="1:18" x14ac:dyDescent="0.25">
      <c r="A1188" s="352"/>
      <c r="B1188" s="378"/>
      <c r="C1188" s="54" t="str">
        <f>IF(ISTEXT('Organizational Unit Summary'!$B$46),'Organizational Unit Summary'!$B$46,"")</f>
        <v>P-7</v>
      </c>
      <c r="D1188" s="51" t="str">
        <f>IF('Organizational Unit Summary'!$B$24="Benchmark or Sustainment",IF(E1188="OoS","OoS",IF(E1188=1,"DM",IF(E1188=2,"PM",IF(E1188=3,"LM",IF(E1188=4,"FM"))))),IF(E1188="OoS","OoS",IF(E1188&lt;=2,"H",IF(E1188=3,"M",IF(E1188=4,"L")))))</f>
        <v>DM</v>
      </c>
      <c r="E1188" s="58">
        <f>IF(OR(Processes!$C$63=TRUE,Processes!J$63=TRUE),IF(AND(G1188=1,H1188=1,NOT(ISTEXT(J1188))),4,IF(AND(G1188=1,H1188=1,ISTEXT(J1188)),3,IF(AND(OR(G1188=1,H1188=1),ISTEXT(J1188)),2,1))),"OoS")</f>
        <v>1</v>
      </c>
      <c r="F1188" s="57"/>
      <c r="G1188" s="59"/>
      <c r="H1188" s="59"/>
      <c r="I1188" s="59"/>
      <c r="J1188" s="59"/>
      <c r="K1188" s="59"/>
      <c r="L1188" s="59"/>
      <c r="M1188" s="59"/>
      <c r="N1188" s="59"/>
      <c r="O1188" s="59"/>
      <c r="P1188" s="370"/>
      <c r="Q1188" s="59"/>
      <c r="R1188" s="376"/>
    </row>
    <row r="1189" spans="1:18" x14ac:dyDescent="0.25">
      <c r="A1189" s="352"/>
      <c r="B1189" s="378"/>
      <c r="C1189" s="54" t="str">
        <f>IF(ISTEXT('Organizational Unit Summary'!$B$47),'Organizational Unit Summary'!$B$47,"")</f>
        <v>P-8</v>
      </c>
      <c r="D1189" s="51" t="str">
        <f>IF('Organizational Unit Summary'!$B$24="Benchmark or Sustainment",IF(E1189="OoS","OoS",IF(E1189=1,"DM",IF(E1189=2,"PM",IF(E1189=3,"LM",IF(E1189=4,"FM"))))),IF(E1189="OoS","OoS",IF(E1189&lt;=2,"H",IF(E1189=3,"M",IF(E1189=4,"L")))))</f>
        <v>DM</v>
      </c>
      <c r="E1189" s="58">
        <f>IF(OR(Processes!$C$63=TRUE,Processes!K$63=TRUE),IF(AND(G1189=1,H1189=1,NOT(ISTEXT(J1189))),4,IF(AND(G1189=1,H1189=1,ISTEXT(J1189)),3,IF(AND(OR(G1189=1,H1189=1),ISTEXT(J1189)),2,1))),"OoS")</f>
        <v>1</v>
      </c>
      <c r="F1189" s="57"/>
      <c r="G1189" s="59"/>
      <c r="H1189" s="59"/>
      <c r="I1189" s="59"/>
      <c r="J1189" s="59"/>
      <c r="K1189" s="59"/>
      <c r="L1189" s="59"/>
      <c r="M1189" s="59"/>
      <c r="N1189" s="59"/>
      <c r="O1189" s="59"/>
      <c r="P1189" s="370"/>
      <c r="Q1189" s="59"/>
      <c r="R1189" s="376"/>
    </row>
    <row r="1190" spans="1:18" x14ac:dyDescent="0.25">
      <c r="A1190" s="352"/>
      <c r="B1190" s="378"/>
      <c r="C1190" s="54" t="str">
        <f>IF(ISTEXT('Organizational Unit Summary'!$B$48),'Organizational Unit Summary'!$B$48,"")</f>
        <v>P-9</v>
      </c>
      <c r="D1190" s="51" t="str">
        <f>IF('Organizational Unit Summary'!$B$24="Benchmark or Sustainment",IF(E1190="OoS","OoS",IF(E1190=1,"DM",IF(E1190=2,"PM",IF(E1190=3,"LM",IF(E1190=4,"FM"))))),IF(E1190="OoS","OoS",IF(E1190&lt;=2,"H",IF(E1190=3,"M",IF(E1190=4,"L")))))</f>
        <v>DM</v>
      </c>
      <c r="E1190" s="58">
        <f>IF(OR(Processes!$C$63=TRUE,Processes!L$63=TRUE),IF(AND(G1190=1,H1190=1,NOT(ISTEXT(J1190))),4,IF(AND(G1190=1,H1190=1,ISTEXT(J1190)),3,IF(AND(OR(G1190=1,H1190=1),ISTEXT(J1190)),2,1))),"OoS")</f>
        <v>1</v>
      </c>
      <c r="F1190" s="57"/>
      <c r="G1190" s="59"/>
      <c r="H1190" s="59"/>
      <c r="I1190" s="59"/>
      <c r="J1190" s="59"/>
      <c r="K1190" s="59"/>
      <c r="L1190" s="59"/>
      <c r="M1190" s="59"/>
      <c r="N1190" s="59"/>
      <c r="O1190" s="59"/>
      <c r="P1190" s="370"/>
      <c r="Q1190" s="59"/>
      <c r="R1190" s="376"/>
    </row>
    <row r="1191" spans="1:18" x14ac:dyDescent="0.25">
      <c r="A1191" s="352"/>
      <c r="B1191" s="378"/>
      <c r="C1191" s="54" t="str">
        <f>IF(ISTEXT('Organizational Unit Summary'!$B$49),'Organizational Unit Summary'!$B$49,"")</f>
        <v>P-10</v>
      </c>
      <c r="D1191" s="51" t="str">
        <f>IF('Organizational Unit Summary'!$B$24="Benchmark or Sustainment",IF(E1191="OoS","OoS",IF(E1191=1,"DM",IF(E1191=2,"PM",IF(E1191=3,"LM",IF(E1191=4,"FM"))))),IF(E1191="OoS","OoS",IF(E1191&lt;=2,"H",IF(E1191=3,"M",IF(E1191=4,"L")))))</f>
        <v>DM</v>
      </c>
      <c r="E1191" s="58">
        <f>IF(OR(Processes!$C$63=TRUE,Processes!M$63=TRUE),IF(AND(G1191=1,H1191=1,NOT(ISTEXT(J1191))),4,IF(AND(G1191=1,H1191=1,ISTEXT(J1191)),3,IF(AND(OR(G1191=1,H1191=1),ISTEXT(J1191)),2,1))),"OoS")</f>
        <v>1</v>
      </c>
      <c r="F1191" s="57"/>
      <c r="G1191" s="59"/>
      <c r="H1191" s="59"/>
      <c r="I1191" s="59"/>
      <c r="J1191" s="59"/>
      <c r="K1191" s="59"/>
      <c r="L1191" s="59"/>
      <c r="M1191" s="59"/>
      <c r="N1191" s="59"/>
      <c r="O1191" s="59"/>
      <c r="P1191" s="370"/>
      <c r="Q1191" s="59"/>
      <c r="R1191" s="376"/>
    </row>
    <row r="1192" spans="1:18" x14ac:dyDescent="0.25">
      <c r="A1192" s="352"/>
      <c r="B1192" s="378"/>
      <c r="C1192" s="54" t="str">
        <f>IF(ISTEXT('Organizational Unit Summary'!$B$50),'Organizational Unit Summary'!$B$50,"")</f>
        <v>P-11</v>
      </c>
      <c r="D1192" s="51" t="str">
        <f>IF('Organizational Unit Summary'!$B$24="Benchmark or Sustainment",IF(E1192="OoS","OoS",IF(E1192=1,"DM",IF(E1192=2,"PM",IF(E1192=3,"LM",IF(E1192=4,"FM"))))),IF(E1192="OoS","OoS",IF(E1192&lt;=2,"H",IF(E1192=3,"M",IF(E1192=4,"L")))))</f>
        <v>DM</v>
      </c>
      <c r="E1192" s="58">
        <f>IF(OR(Processes!$C$63=TRUE,Processes!N$63=TRUE),IF(AND(G1192=1,H1192=1,NOT(ISTEXT(J1192))),4,IF(AND(G1192=1,H1192=1,ISTEXT(J1192)),3,IF(AND(OR(G1192=1,H1192=1),ISTEXT(J1192)),2,1))),"OoS")</f>
        <v>1</v>
      </c>
      <c r="F1192" s="57"/>
      <c r="G1192" s="59"/>
      <c r="H1192" s="59"/>
      <c r="I1192" s="59"/>
      <c r="J1192" s="59"/>
      <c r="K1192" s="59"/>
      <c r="L1192" s="59"/>
      <c r="M1192" s="59"/>
      <c r="N1192" s="59"/>
      <c r="O1192" s="59"/>
      <c r="P1192" s="370"/>
      <c r="Q1192" s="59"/>
      <c r="R1192" s="376"/>
    </row>
    <row r="1193" spans="1:18" x14ac:dyDescent="0.25">
      <c r="A1193" s="352"/>
      <c r="B1193" s="378"/>
      <c r="C1193" s="54" t="str">
        <f>IF(ISTEXT('Organizational Unit Summary'!$B$51),'Organizational Unit Summary'!$B$51,"")</f>
        <v>P-12</v>
      </c>
      <c r="D1193" s="51" t="str">
        <f>IF('Organizational Unit Summary'!$B$24="Benchmark or Sustainment",IF(E1193="OoS","OoS",IF(E1193=1,"DM",IF(E1193=2,"PM",IF(E1193=3,"LM",IF(E1193=4,"FM"))))),IF(E1193="OoS","OoS",IF(E1193&lt;=2,"H",IF(E1193=3,"M",IF(E1193=4,"L")))))</f>
        <v>DM</v>
      </c>
      <c r="E1193" s="58">
        <f>IF(OR(Processes!$C$63=TRUE,Processes!O$63=TRUE),IF(AND(G1193=1,H1193=1,NOT(ISTEXT(J1193))),4,IF(AND(G1193=1,H1193=1,ISTEXT(J1193)),3,IF(AND(OR(G1193=1,H1193=1),ISTEXT(J1193)),2,1))),"OoS")</f>
        <v>1</v>
      </c>
      <c r="F1193" s="57"/>
      <c r="G1193" s="59"/>
      <c r="H1193" s="59"/>
      <c r="I1193" s="59"/>
      <c r="J1193" s="59"/>
      <c r="K1193" s="59"/>
      <c r="L1193" s="59"/>
      <c r="M1193" s="59"/>
      <c r="N1193" s="59"/>
      <c r="O1193" s="59"/>
      <c r="P1193" s="370"/>
      <c r="Q1193" s="59"/>
      <c r="R1193" s="376"/>
    </row>
    <row r="1194" spans="1:18" x14ac:dyDescent="0.25">
      <c r="A1194" s="352"/>
      <c r="B1194" s="378"/>
      <c r="C1194" s="54" t="str">
        <f>IF(ISTEXT('Organizational Unit Summary'!$B$52),'Organizational Unit Summary'!$B$52,"")</f>
        <v>P-13</v>
      </c>
      <c r="D1194" s="51" t="str">
        <f>IF('Organizational Unit Summary'!$B$24="Benchmark or Sustainment",IF(E1194="OoS","OoS",IF(E1194=1,"DM",IF(E1194=2,"PM",IF(E1194=3,"LM",IF(E1194=4,"FM"))))),IF(E1194="OoS","OoS",IF(E1194&lt;=2,"H",IF(E1194=3,"M",IF(E1194=4,"L")))))</f>
        <v>DM</v>
      </c>
      <c r="E1194" s="58">
        <f>IF(OR(Processes!$C$63=TRUE,Processes!P$63=TRUE),IF(AND(G1194=1,H1194=1,NOT(ISTEXT(J1194))),4,IF(AND(G1194=1,H1194=1,ISTEXT(J1194)),3,IF(AND(OR(G1194=1,H1194=1),ISTEXT(J1194)),2,1))),"OoS")</f>
        <v>1</v>
      </c>
      <c r="F1194" s="57"/>
      <c r="G1194" s="59"/>
      <c r="H1194" s="59"/>
      <c r="I1194" s="59"/>
      <c r="J1194" s="59"/>
      <c r="K1194" s="59"/>
      <c r="L1194" s="59"/>
      <c r="M1194" s="59"/>
      <c r="N1194" s="59"/>
      <c r="O1194" s="59"/>
      <c r="P1194" s="370"/>
      <c r="Q1194" s="59"/>
      <c r="R1194" s="376"/>
    </row>
    <row r="1195" spans="1:18" x14ac:dyDescent="0.25">
      <c r="A1195" s="352"/>
      <c r="B1195" s="378"/>
      <c r="C1195" s="54" t="str">
        <f>IF(ISTEXT('Organizational Unit Summary'!$B$53),'Organizational Unit Summary'!$B$53,"")</f>
        <v>P-14</v>
      </c>
      <c r="D1195" s="51" t="str">
        <f>IF('Organizational Unit Summary'!$B$24="Benchmark or Sustainment",IF(E1195="OoS","OoS",IF(E1195=1,"DM",IF(E1195=2,"PM",IF(E1195=3,"LM",IF(E1195=4,"FM"))))),IF(E1195="OoS","OoS",IF(E1195&lt;=2,"H",IF(E1195=3,"M",IF(E1195=4,"L")))))</f>
        <v>DM</v>
      </c>
      <c r="E1195" s="58">
        <f>IF(OR(Processes!$C$63=TRUE,Processes!Q$63=TRUE),IF(AND(G1195=1,H1195=1,NOT(ISTEXT(J1195))),4,IF(AND(G1195=1,H1195=1,ISTEXT(J1195)),3,IF(AND(OR(G1195=1,H1195=1),ISTEXT(J1195)),2,1))),"OoS")</f>
        <v>1</v>
      </c>
      <c r="F1195" s="57"/>
      <c r="G1195" s="59"/>
      <c r="H1195" s="59"/>
      <c r="I1195" s="59"/>
      <c r="J1195" s="59"/>
      <c r="K1195" s="59"/>
      <c r="L1195" s="59"/>
      <c r="M1195" s="59"/>
      <c r="N1195" s="59"/>
      <c r="O1195" s="59"/>
      <c r="P1195" s="370"/>
      <c r="Q1195" s="59"/>
      <c r="R1195" s="376"/>
    </row>
    <row r="1196" spans="1:18" x14ac:dyDescent="0.25">
      <c r="A1196" s="352"/>
      <c r="B1196" s="378"/>
      <c r="C1196" s="54" t="str">
        <f>IF(ISTEXT('Organizational Unit Summary'!$B$54),'Organizational Unit Summary'!$B$54,"")</f>
        <v>P-15</v>
      </c>
      <c r="D1196" s="51" t="str">
        <f>IF('Organizational Unit Summary'!$B$24="Benchmark or Sustainment",IF(E1196="OoS","OoS",IF(E1196=1,"DM",IF(E1196=2,"PM",IF(E1196=3,"LM",IF(E1196=4,"FM"))))),IF(E1196="OoS","OoS",IF(E1196&lt;=2,"H",IF(E1196=3,"M",IF(E1196=4,"L")))))</f>
        <v>DM</v>
      </c>
      <c r="E1196" s="58">
        <f>IF(OR(Processes!$C$63=TRUE,Processes!R$63=TRUE),IF(AND(G1196=1,H1196=1,NOT(ISTEXT(J1196))),4,IF(AND(G1196=1,H1196=1,ISTEXT(J1196)),3,IF(AND(OR(G1196=1,H1196=1),ISTEXT(J1196)),2,1))),"OoS")</f>
        <v>1</v>
      </c>
      <c r="F1196" s="57"/>
      <c r="G1196" s="59"/>
      <c r="H1196" s="59"/>
      <c r="I1196" s="59"/>
      <c r="J1196" s="59"/>
      <c r="K1196" s="59"/>
      <c r="L1196" s="59"/>
      <c r="M1196" s="59"/>
      <c r="N1196" s="59"/>
      <c r="O1196" s="59"/>
      <c r="P1196" s="370"/>
      <c r="Q1196" s="59"/>
      <c r="R1196" s="376"/>
    </row>
    <row r="1197" spans="1:18" x14ac:dyDescent="0.25">
      <c r="A1197" s="352"/>
      <c r="B1197" s="378"/>
      <c r="C1197" s="54" t="str">
        <f>IF(ISTEXT('Organizational Unit Summary'!$B$55),'Organizational Unit Summary'!$B$55,"")</f>
        <v>P-16</v>
      </c>
      <c r="D1197" s="51" t="str">
        <f>IF('Organizational Unit Summary'!$B$24="Benchmark or Sustainment",IF(E1197="OoS","OoS",IF(E1197=1,"DM",IF(E1197=2,"PM",IF(E1197=3,"LM",IF(E1197=4,"FM"))))),IF(E1197="OoS","OoS",IF(E1197&lt;=2,"H",IF(E1197=3,"M",IF(E1197=4,"L")))))</f>
        <v>DM</v>
      </c>
      <c r="E1197" s="58">
        <f>IF(OR(Processes!$C$63=TRUE,Processes!S$63=TRUE),IF(AND(G1197=1,H1197=1,NOT(ISTEXT(J1197))),4,IF(AND(G1197=1,H1197=1,ISTEXT(J1197)),3,IF(AND(OR(G1197=1,H1197=1),ISTEXT(J1197)),2,1))),"OoS")</f>
        <v>1</v>
      </c>
      <c r="F1197" s="57"/>
      <c r="G1197" s="59"/>
      <c r="H1197" s="59"/>
      <c r="I1197" s="59"/>
      <c r="J1197" s="59"/>
      <c r="K1197" s="59"/>
      <c r="L1197" s="59"/>
      <c r="M1197" s="59"/>
      <c r="N1197" s="59"/>
      <c r="O1197" s="59"/>
      <c r="P1197" s="370"/>
      <c r="Q1197" s="59"/>
      <c r="R1197" s="376"/>
    </row>
    <row r="1198" spans="1:18" x14ac:dyDescent="0.25">
      <c r="A1198" s="352"/>
      <c r="B1198" s="378"/>
      <c r="C1198" s="54" t="str">
        <f>IF(ISTEXT('Organizational Unit Summary'!$B$56),'Organizational Unit Summary'!$B$56,"")</f>
        <v>P-17</v>
      </c>
      <c r="D1198" s="51" t="str">
        <f>IF('Organizational Unit Summary'!$B$24="Benchmark or Sustainment",IF(E1198="OoS","OoS",IF(E1198=1,"DM",IF(E1198=2,"PM",IF(E1198=3,"LM",IF(E1198=4,"FM"))))),IF(E1198="OoS","OoS",IF(E1198&lt;=2,"H",IF(E1198=3,"M",IF(E1198=4,"L")))))</f>
        <v>DM</v>
      </c>
      <c r="E1198" s="58">
        <f>IF(OR(Processes!$C$63=TRUE,Processes!T$63=TRUE),IF(AND(G1198=1,H1198=1,NOT(ISTEXT(J1198))),4,IF(AND(G1198=1,H1198=1,ISTEXT(J1198)),3,IF(AND(OR(G1198=1,H1198=1),ISTEXT(J1198)),2,1))),"OoS")</f>
        <v>1</v>
      </c>
      <c r="F1198" s="57"/>
      <c r="G1198" s="59"/>
      <c r="H1198" s="59"/>
      <c r="I1198" s="59"/>
      <c r="J1198" s="59"/>
      <c r="K1198" s="59"/>
      <c r="L1198" s="59"/>
      <c r="M1198" s="59"/>
      <c r="N1198" s="59"/>
      <c r="O1198" s="59"/>
      <c r="P1198" s="370"/>
      <c r="Q1198" s="59"/>
      <c r="R1198" s="376"/>
    </row>
    <row r="1199" spans="1:18" x14ac:dyDescent="0.25">
      <c r="A1199" s="352"/>
      <c r="B1199" s="378"/>
      <c r="C1199" s="54" t="str">
        <f>IF(ISTEXT('Organizational Unit Summary'!$B$57),'Organizational Unit Summary'!$B$57,"")</f>
        <v>P-18</v>
      </c>
      <c r="D1199" s="51" t="str">
        <f>IF('Organizational Unit Summary'!$B$24="Benchmark or Sustainment",IF(E1199="OoS","OoS",IF(E1199=1,"DM",IF(E1199=2,"PM",IF(E1199=3,"LM",IF(E1199=4,"FM"))))),IF(E1199="OoS","OoS",IF(E1199&lt;=2,"H",IF(E1199=3,"M",IF(E1199=4,"L")))))</f>
        <v>DM</v>
      </c>
      <c r="E1199" s="58">
        <f>IF(OR(Processes!$C$63=TRUE,Processes!U$63=TRUE),IF(AND(G1199=1,H1199=1,NOT(ISTEXT(J1199))),4,IF(AND(G1199=1,H1199=1,ISTEXT(J1199)),3,IF(AND(OR(G1199=1,H1199=1),ISTEXT(J1199)),2,1))),"OoS")</f>
        <v>1</v>
      </c>
      <c r="F1199" s="57"/>
      <c r="G1199" s="59"/>
      <c r="H1199" s="59"/>
      <c r="I1199" s="59"/>
      <c r="J1199" s="59"/>
      <c r="K1199" s="59"/>
      <c r="L1199" s="59"/>
      <c r="M1199" s="59"/>
      <c r="N1199" s="59"/>
      <c r="O1199" s="59"/>
      <c r="P1199" s="370"/>
      <c r="Q1199" s="59"/>
      <c r="R1199" s="376"/>
    </row>
    <row r="1200" spans="1:18" x14ac:dyDescent="0.25">
      <c r="A1200" s="352"/>
      <c r="B1200" s="378"/>
      <c r="C1200" s="54" t="str">
        <f>IF(ISTEXT('Organizational Unit Summary'!$B$58),'Organizational Unit Summary'!$B$58,"")</f>
        <v>P-19</v>
      </c>
      <c r="D1200" s="51" t="str">
        <f>IF('Organizational Unit Summary'!$B$24="Benchmark or Sustainment",IF(E1200="OoS","OoS",IF(E1200=1,"DM",IF(E1200=2,"PM",IF(E1200=3,"LM",IF(E1200=4,"FM"))))),IF(E1200="OoS","OoS",IF(E1200&lt;=2,"H",IF(E1200=3,"M",IF(E1200=4,"L")))))</f>
        <v>DM</v>
      </c>
      <c r="E1200" s="58">
        <f>IF(OR(Processes!$C$63=TRUE,Processes!V$63=TRUE),IF(AND(G1200=1,H1200=1,NOT(ISTEXT(J1200))),4,IF(AND(G1200=1,H1200=1,ISTEXT(J1200)),3,IF(AND(OR(G1200=1,H1200=1),ISTEXT(J1200)),2,1))),"OoS")</f>
        <v>1</v>
      </c>
      <c r="F1200" s="57"/>
      <c r="G1200" s="59"/>
      <c r="H1200" s="59"/>
      <c r="I1200" s="59"/>
      <c r="J1200" s="59"/>
      <c r="K1200" s="59"/>
      <c r="L1200" s="59"/>
      <c r="M1200" s="59"/>
      <c r="N1200" s="59"/>
      <c r="O1200" s="59"/>
      <c r="P1200" s="370"/>
      <c r="Q1200" s="59"/>
      <c r="R1200" s="376"/>
    </row>
    <row r="1201" spans="1:18" ht="13.5" thickBot="1" x14ac:dyDescent="0.3">
      <c r="A1201" s="352"/>
      <c r="B1201" s="378"/>
      <c r="C1201" s="54" t="str">
        <f>IF(ISTEXT('Organizational Unit Summary'!$B$59),'Organizational Unit Summary'!$B$59,"")</f>
        <v>P-20</v>
      </c>
      <c r="D1201" s="51" t="str">
        <f>IF('Organizational Unit Summary'!$B$24="Benchmark or Sustainment",IF(E1201="OoS","OoS",IF(E1201=1,"DM",IF(E1201=2,"PM",IF(E1201=3,"LM",IF(E1201=4,"FM"))))),IF(E1201="OoS","OoS",IF(E1201&lt;=2,"H",IF(E1201=3,"M",IF(E1201=4,"L")))))</f>
        <v>DM</v>
      </c>
      <c r="E1201" s="58">
        <f>IF(OR(Processes!$C$63=TRUE,Processes!W$63=TRUE),IF(AND(G1201=1,H1201=1,NOT(ISTEXT(J1201))),4,IF(AND(G1201=1,H1201=1,ISTEXT(J1201)),3,IF(AND(OR(G1201=1,H1201=1),ISTEXT(J1201)),2,1))),"OoS")</f>
        <v>1</v>
      </c>
      <c r="F1201" s="57"/>
      <c r="G1201" s="59"/>
      <c r="H1201" s="59"/>
      <c r="I1201" s="59"/>
      <c r="J1201" s="59"/>
      <c r="K1201" s="59"/>
      <c r="L1201" s="59"/>
      <c r="M1201" s="59"/>
      <c r="N1201" s="59"/>
      <c r="O1201" s="59"/>
      <c r="P1201" s="371"/>
      <c r="Q1201" s="59"/>
      <c r="R1201" s="376"/>
    </row>
    <row r="1202" spans="1:18" x14ac:dyDescent="0.25">
      <c r="A1202" s="352"/>
      <c r="B1202" s="378" t="str">
        <f>IF(ISTEXT(Processes!$B$13),Processes!$B$13,"")</f>
        <v>Process 11</v>
      </c>
      <c r="C1202" s="54" t="str">
        <f>IF(ISTEXT('Organizational Unit Summary'!$B$40),'Organizational Unit Summary'!$B$40,"")</f>
        <v>P-1</v>
      </c>
      <c r="D1202" s="51" t="str">
        <f>IF('Organizational Unit Summary'!$B$24="Benchmark or Sustainment",IF(E1202="OoS","OoS",IF(E1202=1,"DM",IF(E1202=2,"PM",IF(E1202=3,"LM",IF(E1202=4,"FM"))))),IF(E1202="OoS","OoS",IF(E1202&lt;=2,"H",IF(E1202=3,"M",IF(E1202=4,"L")))))</f>
        <v>DM</v>
      </c>
      <c r="E1202" s="58">
        <f>IF(OR(Processes!$C$64=TRUE,Processes!D$64=TRUE),IF(AND(G1202=1,H1202=1,NOT(ISTEXT(J1202))),4,IF(AND(G1202=1,H1202=1,ISTEXT(J1202)),3,IF(AND(OR(G1202=1,H1202=1),ISTEXT(J1202)),2,1))),"OoS")</f>
        <v>1</v>
      </c>
      <c r="F1202" s="57"/>
      <c r="G1202" s="59"/>
      <c r="H1202" s="59"/>
      <c r="I1202" s="59"/>
      <c r="J1202" s="59"/>
      <c r="K1202" s="59"/>
      <c r="L1202" s="59"/>
      <c r="M1202" s="59"/>
      <c r="N1202" s="59"/>
      <c r="O1202" s="59"/>
      <c r="P1202" s="369"/>
      <c r="Q1202" s="59"/>
      <c r="R1202" s="376"/>
    </row>
    <row r="1203" spans="1:18" x14ac:dyDescent="0.25">
      <c r="A1203" s="352"/>
      <c r="B1203" s="378"/>
      <c r="C1203" s="54" t="str">
        <f>IF(ISTEXT('Organizational Unit Summary'!$B$41),'Organizational Unit Summary'!$B$41,"")</f>
        <v>P-2</v>
      </c>
      <c r="D1203" s="51" t="str">
        <f>IF('Organizational Unit Summary'!$B$24="Benchmark or Sustainment",IF(E1203="OoS","OoS",IF(E1203=1,"DM",IF(E1203=2,"PM",IF(E1203=3,"LM",IF(E1203=4,"FM"))))),IF(E1203="OoS","OoS",IF(E1203&lt;=2,"H",IF(E1203=3,"M",IF(E1203=4,"L")))))</f>
        <v>DM</v>
      </c>
      <c r="E1203" s="58">
        <f>IF(OR(Processes!$C$64=TRUE,Processes!E$64=TRUE),IF(AND(G1203=1,H1203=1,NOT(ISTEXT(J1203))),4,IF(AND(G1203=1,H1203=1,ISTEXT(J1203)),3,IF(AND(OR(G1203=1,H1203=1),ISTEXT(J1203)),2,1))),"OoS")</f>
        <v>1</v>
      </c>
      <c r="F1203" s="57"/>
      <c r="G1203" s="59"/>
      <c r="H1203" s="59"/>
      <c r="I1203" s="59"/>
      <c r="J1203" s="59"/>
      <c r="K1203" s="59"/>
      <c r="L1203" s="59"/>
      <c r="M1203" s="59"/>
      <c r="N1203" s="59"/>
      <c r="O1203" s="59"/>
      <c r="P1203" s="370"/>
      <c r="Q1203" s="59"/>
      <c r="R1203" s="376"/>
    </row>
    <row r="1204" spans="1:18" x14ac:dyDescent="0.25">
      <c r="A1204" s="352"/>
      <c r="B1204" s="378"/>
      <c r="C1204" s="54" t="str">
        <f>IF(ISTEXT('Organizational Unit Summary'!$B$42),'Organizational Unit Summary'!$B$42,"")</f>
        <v>P-3</v>
      </c>
      <c r="D1204" s="51" t="str">
        <f>IF('Organizational Unit Summary'!$B$24="Benchmark or Sustainment",IF(E1204="OoS","OoS",IF(E1204=1,"DM",IF(E1204=2,"PM",IF(E1204=3,"LM",IF(E1204=4,"FM"))))),IF(E1204="OoS","OoS",IF(E1204&lt;=2,"H",IF(E1204=3,"M",IF(E1204=4,"L")))))</f>
        <v>DM</v>
      </c>
      <c r="E1204" s="58">
        <f>IF(OR(Processes!$C$64=TRUE,Processes!F$64=TRUE),IF(AND(G1204=1,H1204=1,NOT(ISTEXT(J1204))),4,IF(AND(G1204=1,H1204=1,ISTEXT(J1204)),3,IF(AND(OR(G1204=1,H1204=1),ISTEXT(J1204)),2,1))),"OoS")</f>
        <v>1</v>
      </c>
      <c r="F1204" s="57"/>
      <c r="G1204" s="59"/>
      <c r="H1204" s="59"/>
      <c r="I1204" s="59"/>
      <c r="J1204" s="59"/>
      <c r="K1204" s="59"/>
      <c r="L1204" s="59"/>
      <c r="M1204" s="59"/>
      <c r="N1204" s="59"/>
      <c r="O1204" s="59"/>
      <c r="P1204" s="370"/>
      <c r="Q1204" s="59"/>
      <c r="R1204" s="376"/>
    </row>
    <row r="1205" spans="1:18" x14ac:dyDescent="0.25">
      <c r="A1205" s="352"/>
      <c r="B1205" s="378"/>
      <c r="C1205" s="54" t="str">
        <f>IF(ISTEXT('Organizational Unit Summary'!$B$43),'Organizational Unit Summary'!$B$43,"")</f>
        <v>P-4</v>
      </c>
      <c r="D1205" s="51" t="str">
        <f>IF('Organizational Unit Summary'!$B$24="Benchmark or Sustainment",IF(E1205="OoS","OoS",IF(E1205=1,"DM",IF(E1205=2,"PM",IF(E1205=3,"LM",IF(E1205=4,"FM"))))),IF(E1205="OoS","OoS",IF(E1205&lt;=2,"H",IF(E1205=3,"M",IF(E1205=4,"L")))))</f>
        <v>DM</v>
      </c>
      <c r="E1205" s="58">
        <f>IF(OR(Processes!$C$64=TRUE,Processes!G$64=TRUE),IF(AND(G1205=1,H1205=1,NOT(ISTEXT(J1205))),4,IF(AND(G1205=1,H1205=1,ISTEXT(J1205)),3,IF(AND(OR(G1205=1,H1205=1),ISTEXT(J1205)),2,1))),"OoS")</f>
        <v>1</v>
      </c>
      <c r="F1205" s="57"/>
      <c r="G1205" s="59"/>
      <c r="H1205" s="59"/>
      <c r="I1205" s="59"/>
      <c r="J1205" s="59"/>
      <c r="K1205" s="59"/>
      <c r="L1205" s="59"/>
      <c r="M1205" s="59"/>
      <c r="N1205" s="59"/>
      <c r="O1205" s="59"/>
      <c r="P1205" s="370"/>
      <c r="Q1205" s="59"/>
      <c r="R1205" s="376"/>
    </row>
    <row r="1206" spans="1:18" x14ac:dyDescent="0.25">
      <c r="A1206" s="352"/>
      <c r="B1206" s="378"/>
      <c r="C1206" s="54" t="str">
        <f>IF(ISTEXT('Organizational Unit Summary'!$B$44),'Organizational Unit Summary'!$B$44,"")</f>
        <v>P-5</v>
      </c>
      <c r="D1206" s="51" t="str">
        <f>IF('Organizational Unit Summary'!$B$24="Benchmark or Sustainment",IF(E1206="OoS","OoS",IF(E1206=1,"DM",IF(E1206=2,"PM",IF(E1206=3,"LM",IF(E1206=4,"FM"))))),IF(E1206="OoS","OoS",IF(E1206&lt;=2,"H",IF(E1206=3,"M",IF(E1206=4,"L")))))</f>
        <v>DM</v>
      </c>
      <c r="E1206" s="58">
        <f>IF(OR(Processes!$C$64=TRUE,Processes!H$64=TRUE),IF(AND(G1206=1,H1206=1,NOT(ISTEXT(J1206))),4,IF(AND(G1206=1,H1206=1,ISTEXT(J1206)),3,IF(AND(OR(G1206=1,H1206=1),ISTEXT(J1206)),2,1))),"OoS")</f>
        <v>1</v>
      </c>
      <c r="F1206" s="57"/>
      <c r="G1206" s="59"/>
      <c r="H1206" s="59"/>
      <c r="I1206" s="59"/>
      <c r="J1206" s="59"/>
      <c r="K1206" s="59"/>
      <c r="L1206" s="59"/>
      <c r="M1206" s="59"/>
      <c r="N1206" s="59"/>
      <c r="O1206" s="59"/>
      <c r="P1206" s="370"/>
      <c r="Q1206" s="59"/>
      <c r="R1206" s="376"/>
    </row>
    <row r="1207" spans="1:18" x14ac:dyDescent="0.25">
      <c r="A1207" s="352"/>
      <c r="B1207" s="378"/>
      <c r="C1207" s="54" t="str">
        <f>IF(ISTEXT('Organizational Unit Summary'!$B$45),'Organizational Unit Summary'!$B$45,"")</f>
        <v>P-6</v>
      </c>
      <c r="D1207" s="51" t="str">
        <f>IF('Organizational Unit Summary'!$B$24="Benchmark or Sustainment",IF(E1207="OoS","OoS",IF(E1207=1,"DM",IF(E1207=2,"PM",IF(E1207=3,"LM",IF(E1207=4,"FM"))))),IF(E1207="OoS","OoS",IF(E1207&lt;=2,"H",IF(E1207=3,"M",IF(E1207=4,"L")))))</f>
        <v>DM</v>
      </c>
      <c r="E1207" s="58">
        <f>IF(OR(Processes!$C$64=TRUE,Processes!I$64=TRUE),IF(AND(G1207=1,H1207=1,NOT(ISTEXT(J1207))),4,IF(AND(G1207=1,H1207=1,ISTEXT(J1207)),3,IF(AND(OR(G1207=1,H1207=1),ISTEXT(J1207)),2,1))),"OoS")</f>
        <v>1</v>
      </c>
      <c r="F1207" s="57"/>
      <c r="G1207" s="59"/>
      <c r="H1207" s="59"/>
      <c r="I1207" s="59"/>
      <c r="J1207" s="59"/>
      <c r="K1207" s="59"/>
      <c r="L1207" s="59"/>
      <c r="M1207" s="59"/>
      <c r="N1207" s="59"/>
      <c r="O1207" s="59"/>
      <c r="P1207" s="370"/>
      <c r="Q1207" s="59"/>
      <c r="R1207" s="376"/>
    </row>
    <row r="1208" spans="1:18" x14ac:dyDescent="0.25">
      <c r="A1208" s="352"/>
      <c r="B1208" s="378"/>
      <c r="C1208" s="54" t="str">
        <f>IF(ISTEXT('Organizational Unit Summary'!$B$46),'Organizational Unit Summary'!$B$46,"")</f>
        <v>P-7</v>
      </c>
      <c r="D1208" s="51" t="str">
        <f>IF('Organizational Unit Summary'!$B$24="Benchmark or Sustainment",IF(E1208="OoS","OoS",IF(E1208=1,"DM",IF(E1208=2,"PM",IF(E1208=3,"LM",IF(E1208=4,"FM"))))),IF(E1208="OoS","OoS",IF(E1208&lt;=2,"H",IF(E1208=3,"M",IF(E1208=4,"L")))))</f>
        <v>DM</v>
      </c>
      <c r="E1208" s="58">
        <f>IF(OR(Processes!$C$64=TRUE,Processes!J$64=TRUE),IF(AND(G1208=1,H1208=1,NOT(ISTEXT(J1208))),4,IF(AND(G1208=1,H1208=1,ISTEXT(J1208)),3,IF(AND(OR(G1208=1,H1208=1),ISTEXT(J1208)),2,1))),"OoS")</f>
        <v>1</v>
      </c>
      <c r="F1208" s="57"/>
      <c r="G1208" s="59"/>
      <c r="H1208" s="59"/>
      <c r="I1208" s="59"/>
      <c r="J1208" s="59"/>
      <c r="K1208" s="59"/>
      <c r="L1208" s="59"/>
      <c r="M1208" s="59"/>
      <c r="N1208" s="59"/>
      <c r="O1208" s="59"/>
      <c r="P1208" s="370"/>
      <c r="Q1208" s="59"/>
      <c r="R1208" s="376"/>
    </row>
    <row r="1209" spans="1:18" x14ac:dyDescent="0.25">
      <c r="A1209" s="352"/>
      <c r="B1209" s="378"/>
      <c r="C1209" s="54" t="str">
        <f>IF(ISTEXT('Organizational Unit Summary'!$B$47),'Organizational Unit Summary'!$B$47,"")</f>
        <v>P-8</v>
      </c>
      <c r="D1209" s="51" t="str">
        <f>IF('Organizational Unit Summary'!$B$24="Benchmark or Sustainment",IF(E1209="OoS","OoS",IF(E1209=1,"DM",IF(E1209=2,"PM",IF(E1209=3,"LM",IF(E1209=4,"FM"))))),IF(E1209="OoS","OoS",IF(E1209&lt;=2,"H",IF(E1209=3,"M",IF(E1209=4,"L")))))</f>
        <v>DM</v>
      </c>
      <c r="E1209" s="58">
        <f>IF(OR(Processes!$C$64=TRUE,Processes!K$64=TRUE),IF(AND(G1209=1,H1209=1,NOT(ISTEXT(J1209))),4,IF(AND(G1209=1,H1209=1,ISTEXT(J1209)),3,IF(AND(OR(G1209=1,H1209=1),ISTEXT(J1209)),2,1))),"OoS")</f>
        <v>1</v>
      </c>
      <c r="F1209" s="57"/>
      <c r="G1209" s="59"/>
      <c r="H1209" s="59"/>
      <c r="I1209" s="59"/>
      <c r="J1209" s="59"/>
      <c r="K1209" s="59"/>
      <c r="L1209" s="59"/>
      <c r="M1209" s="59"/>
      <c r="N1209" s="59"/>
      <c r="O1209" s="59"/>
      <c r="P1209" s="370"/>
      <c r="Q1209" s="59"/>
      <c r="R1209" s="376"/>
    </row>
    <row r="1210" spans="1:18" x14ac:dyDescent="0.25">
      <c r="A1210" s="352"/>
      <c r="B1210" s="378"/>
      <c r="C1210" s="54" t="str">
        <f>IF(ISTEXT('Organizational Unit Summary'!$B$48),'Organizational Unit Summary'!$B$48,"")</f>
        <v>P-9</v>
      </c>
      <c r="D1210" s="51" t="str">
        <f>IF('Organizational Unit Summary'!$B$24="Benchmark or Sustainment",IF(E1210="OoS","OoS",IF(E1210=1,"DM",IF(E1210=2,"PM",IF(E1210=3,"LM",IF(E1210=4,"FM"))))),IF(E1210="OoS","OoS",IF(E1210&lt;=2,"H",IF(E1210=3,"M",IF(E1210=4,"L")))))</f>
        <v>DM</v>
      </c>
      <c r="E1210" s="58">
        <f>IF(OR(Processes!$C$64=TRUE,Processes!L$64=TRUE),IF(AND(G1210=1,H1210=1,NOT(ISTEXT(J1210))),4,IF(AND(G1210=1,H1210=1,ISTEXT(J1210)),3,IF(AND(OR(G1210=1,H1210=1),ISTEXT(J1210)),2,1))),"OoS")</f>
        <v>1</v>
      </c>
      <c r="F1210" s="57"/>
      <c r="G1210" s="59"/>
      <c r="H1210" s="59"/>
      <c r="I1210" s="59"/>
      <c r="J1210" s="59"/>
      <c r="K1210" s="59"/>
      <c r="L1210" s="59"/>
      <c r="M1210" s="59"/>
      <c r="N1210" s="59"/>
      <c r="O1210" s="59"/>
      <c r="P1210" s="370"/>
      <c r="Q1210" s="59"/>
      <c r="R1210" s="376"/>
    </row>
    <row r="1211" spans="1:18" x14ac:dyDescent="0.25">
      <c r="A1211" s="352"/>
      <c r="B1211" s="378"/>
      <c r="C1211" s="54" t="str">
        <f>IF(ISTEXT('Organizational Unit Summary'!$B$49),'Organizational Unit Summary'!$B$49,"")</f>
        <v>P-10</v>
      </c>
      <c r="D1211" s="51" t="str">
        <f>IF('Organizational Unit Summary'!$B$24="Benchmark or Sustainment",IF(E1211="OoS","OoS",IF(E1211=1,"DM",IF(E1211=2,"PM",IF(E1211=3,"LM",IF(E1211=4,"FM"))))),IF(E1211="OoS","OoS",IF(E1211&lt;=2,"H",IF(E1211=3,"M",IF(E1211=4,"L")))))</f>
        <v>DM</v>
      </c>
      <c r="E1211" s="58">
        <f>IF(OR(Processes!$C$64=TRUE,Processes!M$64=TRUE),IF(AND(G1211=1,H1211=1,NOT(ISTEXT(J1211))),4,IF(AND(G1211=1,H1211=1,ISTEXT(J1211)),3,IF(AND(OR(G1211=1,H1211=1),ISTEXT(J1211)),2,1))),"OoS")</f>
        <v>1</v>
      </c>
      <c r="F1211" s="57"/>
      <c r="G1211" s="59"/>
      <c r="H1211" s="59"/>
      <c r="I1211" s="59"/>
      <c r="J1211" s="59"/>
      <c r="K1211" s="59"/>
      <c r="L1211" s="59"/>
      <c r="M1211" s="59"/>
      <c r="N1211" s="59"/>
      <c r="O1211" s="59"/>
      <c r="P1211" s="370"/>
      <c r="Q1211" s="59"/>
      <c r="R1211" s="376"/>
    </row>
    <row r="1212" spans="1:18" x14ac:dyDescent="0.25">
      <c r="A1212" s="352"/>
      <c r="B1212" s="378"/>
      <c r="C1212" s="54" t="str">
        <f>IF(ISTEXT('Organizational Unit Summary'!$B$50),'Organizational Unit Summary'!$B$50,"")</f>
        <v>P-11</v>
      </c>
      <c r="D1212" s="51" t="str">
        <f>IF('Organizational Unit Summary'!$B$24="Benchmark or Sustainment",IF(E1212="OoS","OoS",IF(E1212=1,"DM",IF(E1212=2,"PM",IF(E1212=3,"LM",IF(E1212=4,"FM"))))),IF(E1212="OoS","OoS",IF(E1212&lt;=2,"H",IF(E1212=3,"M",IF(E1212=4,"L")))))</f>
        <v>DM</v>
      </c>
      <c r="E1212" s="58">
        <f>IF(OR(Processes!$C$64=TRUE,Processes!N$64=TRUE),IF(AND(G1212=1,H1212=1,NOT(ISTEXT(J1212))),4,IF(AND(G1212=1,H1212=1,ISTEXT(J1212)),3,IF(AND(OR(G1212=1,H1212=1),ISTEXT(J1212)),2,1))),"OoS")</f>
        <v>1</v>
      </c>
      <c r="F1212" s="57"/>
      <c r="G1212" s="59"/>
      <c r="H1212" s="59"/>
      <c r="I1212" s="59"/>
      <c r="J1212" s="59"/>
      <c r="K1212" s="59"/>
      <c r="L1212" s="59"/>
      <c r="M1212" s="59"/>
      <c r="N1212" s="59"/>
      <c r="O1212" s="59"/>
      <c r="P1212" s="370"/>
      <c r="Q1212" s="59"/>
      <c r="R1212" s="376"/>
    </row>
    <row r="1213" spans="1:18" x14ac:dyDescent="0.25">
      <c r="A1213" s="352"/>
      <c r="B1213" s="378"/>
      <c r="C1213" s="54" t="str">
        <f>IF(ISTEXT('Organizational Unit Summary'!$B$51),'Organizational Unit Summary'!$B$51,"")</f>
        <v>P-12</v>
      </c>
      <c r="D1213" s="51" t="str">
        <f>IF('Organizational Unit Summary'!$B$24="Benchmark or Sustainment",IF(E1213="OoS","OoS",IF(E1213=1,"DM",IF(E1213=2,"PM",IF(E1213=3,"LM",IF(E1213=4,"FM"))))),IF(E1213="OoS","OoS",IF(E1213&lt;=2,"H",IF(E1213=3,"M",IF(E1213=4,"L")))))</f>
        <v>DM</v>
      </c>
      <c r="E1213" s="58">
        <f>IF(OR(Processes!$C$64=TRUE,Processes!O$64=TRUE),IF(AND(G1213=1,H1213=1,NOT(ISTEXT(J1213))),4,IF(AND(G1213=1,H1213=1,ISTEXT(J1213)),3,IF(AND(OR(G1213=1,H1213=1),ISTEXT(J1213)),2,1))),"OoS")</f>
        <v>1</v>
      </c>
      <c r="F1213" s="57"/>
      <c r="G1213" s="59"/>
      <c r="H1213" s="59"/>
      <c r="I1213" s="59"/>
      <c r="J1213" s="59"/>
      <c r="K1213" s="59"/>
      <c r="L1213" s="59"/>
      <c r="M1213" s="59"/>
      <c r="N1213" s="59"/>
      <c r="O1213" s="59"/>
      <c r="P1213" s="370"/>
      <c r="Q1213" s="59"/>
      <c r="R1213" s="376"/>
    </row>
    <row r="1214" spans="1:18" x14ac:dyDescent="0.25">
      <c r="A1214" s="352"/>
      <c r="B1214" s="378"/>
      <c r="C1214" s="54" t="str">
        <f>IF(ISTEXT('Organizational Unit Summary'!$B$52),'Organizational Unit Summary'!$B$52,"")</f>
        <v>P-13</v>
      </c>
      <c r="D1214" s="51" t="str">
        <f>IF('Organizational Unit Summary'!$B$24="Benchmark or Sustainment",IF(E1214="OoS","OoS",IF(E1214=1,"DM",IF(E1214=2,"PM",IF(E1214=3,"LM",IF(E1214=4,"FM"))))),IF(E1214="OoS","OoS",IF(E1214&lt;=2,"H",IF(E1214=3,"M",IF(E1214=4,"L")))))</f>
        <v>DM</v>
      </c>
      <c r="E1214" s="58">
        <f>IF(OR(Processes!$C$64=TRUE,Processes!P$64=TRUE),IF(AND(G1214=1,H1214=1,NOT(ISTEXT(J1214))),4,IF(AND(G1214=1,H1214=1,ISTEXT(J1214)),3,IF(AND(OR(G1214=1,H1214=1),ISTEXT(J1214)),2,1))),"OoS")</f>
        <v>1</v>
      </c>
      <c r="F1214" s="57"/>
      <c r="G1214" s="59"/>
      <c r="H1214" s="59"/>
      <c r="I1214" s="59"/>
      <c r="J1214" s="59"/>
      <c r="K1214" s="59"/>
      <c r="L1214" s="59"/>
      <c r="M1214" s="59"/>
      <c r="N1214" s="59"/>
      <c r="O1214" s="59"/>
      <c r="P1214" s="370"/>
      <c r="Q1214" s="59"/>
      <c r="R1214" s="376"/>
    </row>
    <row r="1215" spans="1:18" x14ac:dyDescent="0.25">
      <c r="A1215" s="352"/>
      <c r="B1215" s="378"/>
      <c r="C1215" s="54" t="str">
        <f>IF(ISTEXT('Organizational Unit Summary'!$B$53),'Organizational Unit Summary'!$B$53,"")</f>
        <v>P-14</v>
      </c>
      <c r="D1215" s="51" t="str">
        <f>IF('Organizational Unit Summary'!$B$24="Benchmark or Sustainment",IF(E1215="OoS","OoS",IF(E1215=1,"DM",IF(E1215=2,"PM",IF(E1215=3,"LM",IF(E1215=4,"FM"))))),IF(E1215="OoS","OoS",IF(E1215&lt;=2,"H",IF(E1215=3,"M",IF(E1215=4,"L")))))</f>
        <v>DM</v>
      </c>
      <c r="E1215" s="58">
        <f>IF(OR(Processes!$C$64=TRUE,Processes!Q$64=TRUE),IF(AND(G1215=1,H1215=1,NOT(ISTEXT(J1215))),4,IF(AND(G1215=1,H1215=1,ISTEXT(J1215)),3,IF(AND(OR(G1215=1,H1215=1),ISTEXT(J1215)),2,1))),"OoS")</f>
        <v>1</v>
      </c>
      <c r="F1215" s="57"/>
      <c r="G1215" s="59"/>
      <c r="H1215" s="59"/>
      <c r="I1215" s="59"/>
      <c r="J1215" s="59"/>
      <c r="K1215" s="59"/>
      <c r="L1215" s="59"/>
      <c r="M1215" s="59"/>
      <c r="N1215" s="59"/>
      <c r="O1215" s="59"/>
      <c r="P1215" s="370"/>
      <c r="Q1215" s="59"/>
      <c r="R1215" s="376"/>
    </row>
    <row r="1216" spans="1:18" x14ac:dyDescent="0.25">
      <c r="A1216" s="352"/>
      <c r="B1216" s="378"/>
      <c r="C1216" s="54" t="str">
        <f>IF(ISTEXT('Organizational Unit Summary'!$B$54),'Organizational Unit Summary'!$B$54,"")</f>
        <v>P-15</v>
      </c>
      <c r="D1216" s="51" t="str">
        <f>IF('Organizational Unit Summary'!$B$24="Benchmark or Sustainment",IF(E1216="OoS","OoS",IF(E1216=1,"DM",IF(E1216=2,"PM",IF(E1216=3,"LM",IF(E1216=4,"FM"))))),IF(E1216="OoS","OoS",IF(E1216&lt;=2,"H",IF(E1216=3,"M",IF(E1216=4,"L")))))</f>
        <v>DM</v>
      </c>
      <c r="E1216" s="58">
        <f>IF(OR(Processes!$C$64=TRUE,Processes!R$64=TRUE),IF(AND(G1216=1,H1216=1,NOT(ISTEXT(J1216))),4,IF(AND(G1216=1,H1216=1,ISTEXT(J1216)),3,IF(AND(OR(G1216=1,H1216=1),ISTEXT(J1216)),2,1))),"OoS")</f>
        <v>1</v>
      </c>
      <c r="F1216" s="57"/>
      <c r="G1216" s="59"/>
      <c r="H1216" s="59"/>
      <c r="I1216" s="59"/>
      <c r="J1216" s="59"/>
      <c r="K1216" s="59"/>
      <c r="L1216" s="59"/>
      <c r="M1216" s="59"/>
      <c r="N1216" s="59"/>
      <c r="O1216" s="59"/>
      <c r="P1216" s="370"/>
      <c r="Q1216" s="59"/>
      <c r="R1216" s="376"/>
    </row>
    <row r="1217" spans="1:18" x14ac:dyDescent="0.25">
      <c r="A1217" s="352"/>
      <c r="B1217" s="378"/>
      <c r="C1217" s="54" t="str">
        <f>IF(ISTEXT('Organizational Unit Summary'!$B$55),'Organizational Unit Summary'!$B$55,"")</f>
        <v>P-16</v>
      </c>
      <c r="D1217" s="51" t="str">
        <f>IF('Organizational Unit Summary'!$B$24="Benchmark or Sustainment",IF(E1217="OoS","OoS",IF(E1217=1,"DM",IF(E1217=2,"PM",IF(E1217=3,"LM",IF(E1217=4,"FM"))))),IF(E1217="OoS","OoS",IF(E1217&lt;=2,"H",IF(E1217=3,"M",IF(E1217=4,"L")))))</f>
        <v>DM</v>
      </c>
      <c r="E1217" s="58">
        <f>IF(OR(Processes!$C$64=TRUE,Processes!S$64=TRUE),IF(AND(G1217=1,H1217=1,NOT(ISTEXT(J1217))),4,IF(AND(G1217=1,H1217=1,ISTEXT(J1217)),3,IF(AND(OR(G1217=1,H1217=1),ISTEXT(J1217)),2,1))),"OoS")</f>
        <v>1</v>
      </c>
      <c r="F1217" s="57"/>
      <c r="G1217" s="59"/>
      <c r="H1217" s="59"/>
      <c r="I1217" s="59"/>
      <c r="J1217" s="59"/>
      <c r="K1217" s="59"/>
      <c r="L1217" s="59"/>
      <c r="M1217" s="59"/>
      <c r="N1217" s="59"/>
      <c r="O1217" s="59"/>
      <c r="P1217" s="370"/>
      <c r="Q1217" s="59"/>
      <c r="R1217" s="376"/>
    </row>
    <row r="1218" spans="1:18" x14ac:dyDescent="0.25">
      <c r="A1218" s="352"/>
      <c r="B1218" s="378"/>
      <c r="C1218" s="54" t="str">
        <f>IF(ISTEXT('Organizational Unit Summary'!$B$56),'Organizational Unit Summary'!$B$56,"")</f>
        <v>P-17</v>
      </c>
      <c r="D1218" s="51" t="str">
        <f>IF('Organizational Unit Summary'!$B$24="Benchmark or Sustainment",IF(E1218="OoS","OoS",IF(E1218=1,"DM",IF(E1218=2,"PM",IF(E1218=3,"LM",IF(E1218=4,"FM"))))),IF(E1218="OoS","OoS",IF(E1218&lt;=2,"H",IF(E1218=3,"M",IF(E1218=4,"L")))))</f>
        <v>DM</v>
      </c>
      <c r="E1218" s="58">
        <f>IF(OR(Processes!$C$64=TRUE,Processes!T$64=TRUE),IF(AND(G1218=1,H1218=1,NOT(ISTEXT(J1218))),4,IF(AND(G1218=1,H1218=1,ISTEXT(J1218)),3,IF(AND(OR(G1218=1,H1218=1),ISTEXT(J1218)),2,1))),"OoS")</f>
        <v>1</v>
      </c>
      <c r="F1218" s="57"/>
      <c r="G1218" s="59"/>
      <c r="H1218" s="59"/>
      <c r="I1218" s="59"/>
      <c r="J1218" s="59"/>
      <c r="K1218" s="59"/>
      <c r="L1218" s="59"/>
      <c r="M1218" s="59"/>
      <c r="N1218" s="59"/>
      <c r="O1218" s="59"/>
      <c r="P1218" s="370"/>
      <c r="Q1218" s="59"/>
      <c r="R1218" s="376"/>
    </row>
    <row r="1219" spans="1:18" x14ac:dyDescent="0.25">
      <c r="A1219" s="352"/>
      <c r="B1219" s="378"/>
      <c r="C1219" s="54" t="str">
        <f>IF(ISTEXT('Organizational Unit Summary'!$B$57),'Organizational Unit Summary'!$B$57,"")</f>
        <v>P-18</v>
      </c>
      <c r="D1219" s="51" t="str">
        <f>IF('Organizational Unit Summary'!$B$24="Benchmark or Sustainment",IF(E1219="OoS","OoS",IF(E1219=1,"DM",IF(E1219=2,"PM",IF(E1219=3,"LM",IF(E1219=4,"FM"))))),IF(E1219="OoS","OoS",IF(E1219&lt;=2,"H",IF(E1219=3,"M",IF(E1219=4,"L")))))</f>
        <v>DM</v>
      </c>
      <c r="E1219" s="58">
        <f>IF(OR(Processes!$C$64=TRUE,Processes!U$64=TRUE),IF(AND(G1219=1,H1219=1,NOT(ISTEXT(J1219))),4,IF(AND(G1219=1,H1219=1,ISTEXT(J1219)),3,IF(AND(OR(G1219=1,H1219=1),ISTEXT(J1219)),2,1))),"OoS")</f>
        <v>1</v>
      </c>
      <c r="F1219" s="57"/>
      <c r="G1219" s="59"/>
      <c r="H1219" s="59"/>
      <c r="I1219" s="59"/>
      <c r="J1219" s="59"/>
      <c r="K1219" s="59"/>
      <c r="L1219" s="59"/>
      <c r="M1219" s="59"/>
      <c r="N1219" s="59"/>
      <c r="O1219" s="59"/>
      <c r="P1219" s="370"/>
      <c r="Q1219" s="59"/>
      <c r="R1219" s="376"/>
    </row>
    <row r="1220" spans="1:18" x14ac:dyDescent="0.25">
      <c r="A1220" s="352"/>
      <c r="B1220" s="378"/>
      <c r="C1220" s="54" t="str">
        <f>IF(ISTEXT('Organizational Unit Summary'!$B$58),'Organizational Unit Summary'!$B$58,"")</f>
        <v>P-19</v>
      </c>
      <c r="D1220" s="51" t="str">
        <f>IF('Organizational Unit Summary'!$B$24="Benchmark or Sustainment",IF(E1220="OoS","OoS",IF(E1220=1,"DM",IF(E1220=2,"PM",IF(E1220=3,"LM",IF(E1220=4,"FM"))))),IF(E1220="OoS","OoS",IF(E1220&lt;=2,"H",IF(E1220=3,"M",IF(E1220=4,"L")))))</f>
        <v>DM</v>
      </c>
      <c r="E1220" s="58">
        <f>IF(OR(Processes!$C$64=TRUE,Processes!V$64=TRUE),IF(AND(G1220=1,H1220=1,NOT(ISTEXT(J1220))),4,IF(AND(G1220=1,H1220=1,ISTEXT(J1220)),3,IF(AND(OR(G1220=1,H1220=1),ISTEXT(J1220)),2,1))),"OoS")</f>
        <v>1</v>
      </c>
      <c r="F1220" s="57"/>
      <c r="G1220" s="59"/>
      <c r="H1220" s="59"/>
      <c r="I1220" s="59"/>
      <c r="J1220" s="59"/>
      <c r="K1220" s="59"/>
      <c r="L1220" s="59"/>
      <c r="M1220" s="59"/>
      <c r="N1220" s="59"/>
      <c r="O1220" s="59"/>
      <c r="P1220" s="370"/>
      <c r="Q1220" s="59"/>
      <c r="R1220" s="376"/>
    </row>
    <row r="1221" spans="1:18" ht="13.5" thickBot="1" x14ac:dyDescent="0.3">
      <c r="A1221" s="352"/>
      <c r="B1221" s="378"/>
      <c r="C1221" s="54" t="str">
        <f>IF(ISTEXT('Organizational Unit Summary'!$B$59),'Organizational Unit Summary'!$B$59,"")</f>
        <v>P-20</v>
      </c>
      <c r="D1221" s="51" t="str">
        <f>IF('Organizational Unit Summary'!$B$24="Benchmark or Sustainment",IF(E1221="OoS","OoS",IF(E1221=1,"DM",IF(E1221=2,"PM",IF(E1221=3,"LM",IF(E1221=4,"FM"))))),IF(E1221="OoS","OoS",IF(E1221&lt;=2,"H",IF(E1221=3,"M",IF(E1221=4,"L")))))</f>
        <v>DM</v>
      </c>
      <c r="E1221" s="58">
        <f>IF(OR(Processes!$C$64=TRUE,Processes!W$64=TRUE),IF(AND(G1221=1,H1221=1,NOT(ISTEXT(J1221))),4,IF(AND(G1221=1,H1221=1,ISTEXT(J1221)),3,IF(AND(OR(G1221=1,H1221=1),ISTEXT(J1221)),2,1))),"OoS")</f>
        <v>1</v>
      </c>
      <c r="F1221" s="57"/>
      <c r="G1221" s="59"/>
      <c r="H1221" s="59"/>
      <c r="I1221" s="59"/>
      <c r="J1221" s="59"/>
      <c r="K1221" s="59"/>
      <c r="L1221" s="59"/>
      <c r="M1221" s="59"/>
      <c r="N1221" s="59"/>
      <c r="O1221" s="59"/>
      <c r="P1221" s="371"/>
      <c r="Q1221" s="59"/>
      <c r="R1221" s="376"/>
    </row>
    <row r="1222" spans="1:18" x14ac:dyDescent="0.25">
      <c r="A1222" s="352"/>
      <c r="B1222" s="378" t="str">
        <f>IF(ISTEXT(Processes!$B$14),Processes!$B$14,"")</f>
        <v>Process 12</v>
      </c>
      <c r="C1222" s="54" t="str">
        <f>IF(ISTEXT('Organizational Unit Summary'!$B$40),'Organizational Unit Summary'!$B$40,"")</f>
        <v>P-1</v>
      </c>
      <c r="D1222" s="51" t="str">
        <f>IF('Organizational Unit Summary'!$B$24="Benchmark or Sustainment",IF(E1222="OoS","OoS",IF(E1222=1,"DM",IF(E1222=2,"PM",IF(E1222=3,"LM",IF(E1222=4,"FM"))))),IF(E1222="OoS","OoS",IF(E1222&lt;=2,"H",IF(E1222=3,"M",IF(E1222=4,"L")))))</f>
        <v>DM</v>
      </c>
      <c r="E1222" s="58">
        <f>IF(OR(Processes!$C$65=TRUE,Processes!D$65=TRUE),IF(AND(G1222=1,H1222=1,NOT(ISTEXT(J1222))),4,IF(AND(G1222=1,H1222=1,ISTEXT(J1222)),3,IF(AND(OR(G1222=1,H1222=1),ISTEXT(J1222)),2,1))),"OoS")</f>
        <v>1</v>
      </c>
      <c r="F1222" s="57"/>
      <c r="G1222" s="59"/>
      <c r="H1222" s="59"/>
      <c r="I1222" s="59"/>
      <c r="J1222" s="59"/>
      <c r="K1222" s="59"/>
      <c r="L1222" s="59"/>
      <c r="M1222" s="59"/>
      <c r="N1222" s="59"/>
      <c r="O1222" s="59"/>
      <c r="P1222" s="369"/>
      <c r="Q1222" s="59"/>
      <c r="R1222" s="376"/>
    </row>
    <row r="1223" spans="1:18" x14ac:dyDescent="0.25">
      <c r="A1223" s="352"/>
      <c r="B1223" s="378"/>
      <c r="C1223" s="54" t="str">
        <f>IF(ISTEXT('Organizational Unit Summary'!$B$41),'Organizational Unit Summary'!$B$41,"")</f>
        <v>P-2</v>
      </c>
      <c r="D1223" s="51" t="str">
        <f>IF('Organizational Unit Summary'!$B$24="Benchmark or Sustainment",IF(E1223="OoS","OoS",IF(E1223=1,"DM",IF(E1223=2,"PM",IF(E1223=3,"LM",IF(E1223=4,"FM"))))),IF(E1223="OoS","OoS",IF(E1223&lt;=2,"H",IF(E1223=3,"M",IF(E1223=4,"L")))))</f>
        <v>DM</v>
      </c>
      <c r="E1223" s="58">
        <f>IF(OR(Processes!$C$65=TRUE,Processes!E$65=TRUE),IF(AND(G1223=1,H1223=1,NOT(ISTEXT(J1223))),4,IF(AND(G1223=1,H1223=1,ISTEXT(J1223)),3,IF(AND(OR(G1223=1,H1223=1),ISTEXT(J1223)),2,1))),"OoS")</f>
        <v>1</v>
      </c>
      <c r="F1223" s="57"/>
      <c r="G1223" s="59"/>
      <c r="H1223" s="59"/>
      <c r="I1223" s="59"/>
      <c r="J1223" s="59"/>
      <c r="K1223" s="59"/>
      <c r="L1223" s="59"/>
      <c r="M1223" s="59"/>
      <c r="N1223" s="59"/>
      <c r="O1223" s="59"/>
      <c r="P1223" s="370"/>
      <c r="Q1223" s="59"/>
      <c r="R1223" s="376"/>
    </row>
    <row r="1224" spans="1:18" x14ac:dyDescent="0.25">
      <c r="A1224" s="352"/>
      <c r="B1224" s="378"/>
      <c r="C1224" s="54" t="str">
        <f>IF(ISTEXT('Organizational Unit Summary'!$B$42),'Organizational Unit Summary'!$B$42,"")</f>
        <v>P-3</v>
      </c>
      <c r="D1224" s="51" t="str">
        <f>IF('Organizational Unit Summary'!$B$24="Benchmark or Sustainment",IF(E1224="OoS","OoS",IF(E1224=1,"DM",IF(E1224=2,"PM",IF(E1224=3,"LM",IF(E1224=4,"FM"))))),IF(E1224="OoS","OoS",IF(E1224&lt;=2,"H",IF(E1224=3,"M",IF(E1224=4,"L")))))</f>
        <v>DM</v>
      </c>
      <c r="E1224" s="58">
        <f>IF(OR(Processes!$C$65=TRUE,Processes!F$65=TRUE),IF(AND(G1224=1,H1224=1,NOT(ISTEXT(J1224))),4,IF(AND(G1224=1,H1224=1,ISTEXT(J1224)),3,IF(AND(OR(G1224=1,H1224=1),ISTEXT(J1224)),2,1))),"OoS")</f>
        <v>1</v>
      </c>
      <c r="F1224" s="57"/>
      <c r="G1224" s="59"/>
      <c r="H1224" s="59"/>
      <c r="I1224" s="59"/>
      <c r="J1224" s="59"/>
      <c r="K1224" s="59"/>
      <c r="L1224" s="59"/>
      <c r="M1224" s="59"/>
      <c r="N1224" s="59"/>
      <c r="O1224" s="59"/>
      <c r="P1224" s="370"/>
      <c r="Q1224" s="59"/>
      <c r="R1224" s="376"/>
    </row>
    <row r="1225" spans="1:18" x14ac:dyDescent="0.25">
      <c r="A1225" s="352"/>
      <c r="B1225" s="378"/>
      <c r="C1225" s="54" t="str">
        <f>IF(ISTEXT('Organizational Unit Summary'!$B$43),'Organizational Unit Summary'!$B$43,"")</f>
        <v>P-4</v>
      </c>
      <c r="D1225" s="51" t="str">
        <f>IF('Organizational Unit Summary'!$B$24="Benchmark or Sustainment",IF(E1225="OoS","OoS",IF(E1225=1,"DM",IF(E1225=2,"PM",IF(E1225=3,"LM",IF(E1225=4,"FM"))))),IF(E1225="OoS","OoS",IF(E1225&lt;=2,"H",IF(E1225=3,"M",IF(E1225=4,"L")))))</f>
        <v>DM</v>
      </c>
      <c r="E1225" s="58">
        <f>IF(OR(Processes!$C$65=TRUE,Processes!G$65=TRUE),IF(AND(G1225=1,H1225=1,NOT(ISTEXT(J1225))),4,IF(AND(G1225=1,H1225=1,ISTEXT(J1225)),3,IF(AND(OR(G1225=1,H1225=1),ISTEXT(J1225)),2,1))),"OoS")</f>
        <v>1</v>
      </c>
      <c r="F1225" s="57"/>
      <c r="G1225" s="59"/>
      <c r="H1225" s="59"/>
      <c r="I1225" s="59"/>
      <c r="J1225" s="59"/>
      <c r="K1225" s="59"/>
      <c r="L1225" s="59"/>
      <c r="M1225" s="59"/>
      <c r="N1225" s="59"/>
      <c r="O1225" s="59"/>
      <c r="P1225" s="370"/>
      <c r="Q1225" s="59"/>
      <c r="R1225" s="376"/>
    </row>
    <row r="1226" spans="1:18" x14ac:dyDescent="0.25">
      <c r="A1226" s="352"/>
      <c r="B1226" s="378"/>
      <c r="C1226" s="54" t="str">
        <f>IF(ISTEXT('Organizational Unit Summary'!$B$44),'Organizational Unit Summary'!$B$44,"")</f>
        <v>P-5</v>
      </c>
      <c r="D1226" s="51" t="str">
        <f>IF('Organizational Unit Summary'!$B$24="Benchmark or Sustainment",IF(E1226="OoS","OoS",IF(E1226=1,"DM",IF(E1226=2,"PM",IF(E1226=3,"LM",IF(E1226=4,"FM"))))),IF(E1226="OoS","OoS",IF(E1226&lt;=2,"H",IF(E1226=3,"M",IF(E1226=4,"L")))))</f>
        <v>DM</v>
      </c>
      <c r="E1226" s="58">
        <f>IF(OR(Processes!$C$65=TRUE,Processes!H$65=TRUE),IF(AND(G1226=1,H1226=1,NOT(ISTEXT(J1226))),4,IF(AND(G1226=1,H1226=1,ISTEXT(J1226)),3,IF(AND(OR(G1226=1,H1226=1),ISTEXT(J1226)),2,1))),"OoS")</f>
        <v>1</v>
      </c>
      <c r="F1226" s="57"/>
      <c r="G1226" s="59"/>
      <c r="H1226" s="59"/>
      <c r="I1226" s="59"/>
      <c r="J1226" s="59"/>
      <c r="K1226" s="59"/>
      <c r="L1226" s="59"/>
      <c r="M1226" s="59"/>
      <c r="N1226" s="59"/>
      <c r="O1226" s="59"/>
      <c r="P1226" s="370"/>
      <c r="Q1226" s="59"/>
      <c r="R1226" s="376"/>
    </row>
    <row r="1227" spans="1:18" x14ac:dyDescent="0.25">
      <c r="A1227" s="352"/>
      <c r="B1227" s="378"/>
      <c r="C1227" s="54" t="str">
        <f>IF(ISTEXT('Organizational Unit Summary'!$B$45),'Organizational Unit Summary'!$B$45,"")</f>
        <v>P-6</v>
      </c>
      <c r="D1227" s="51" t="str">
        <f>IF('Organizational Unit Summary'!$B$24="Benchmark or Sustainment",IF(E1227="OoS","OoS",IF(E1227=1,"DM",IF(E1227=2,"PM",IF(E1227=3,"LM",IF(E1227=4,"FM"))))),IF(E1227="OoS","OoS",IF(E1227&lt;=2,"H",IF(E1227=3,"M",IF(E1227=4,"L")))))</f>
        <v>DM</v>
      </c>
      <c r="E1227" s="58">
        <f>IF(OR(Processes!$C$65=TRUE,Processes!I$65=TRUE),IF(AND(G1227=1,H1227=1,NOT(ISTEXT(J1227))),4,IF(AND(G1227=1,H1227=1,ISTEXT(J1227)),3,IF(AND(OR(G1227=1,H1227=1),ISTEXT(J1227)),2,1))),"OoS")</f>
        <v>1</v>
      </c>
      <c r="F1227" s="57"/>
      <c r="G1227" s="59"/>
      <c r="H1227" s="59"/>
      <c r="I1227" s="59"/>
      <c r="J1227" s="59"/>
      <c r="K1227" s="59"/>
      <c r="L1227" s="59"/>
      <c r="M1227" s="59"/>
      <c r="N1227" s="59"/>
      <c r="O1227" s="59"/>
      <c r="P1227" s="370"/>
      <c r="Q1227" s="59"/>
      <c r="R1227" s="376"/>
    </row>
    <row r="1228" spans="1:18" x14ac:dyDescent="0.25">
      <c r="A1228" s="352"/>
      <c r="B1228" s="378"/>
      <c r="C1228" s="54" t="str">
        <f>IF(ISTEXT('Organizational Unit Summary'!$B$46),'Organizational Unit Summary'!$B$46,"")</f>
        <v>P-7</v>
      </c>
      <c r="D1228" s="51" t="str">
        <f>IF('Organizational Unit Summary'!$B$24="Benchmark or Sustainment",IF(E1228="OoS","OoS",IF(E1228=1,"DM",IF(E1228=2,"PM",IF(E1228=3,"LM",IF(E1228=4,"FM"))))),IF(E1228="OoS","OoS",IF(E1228&lt;=2,"H",IF(E1228=3,"M",IF(E1228=4,"L")))))</f>
        <v>DM</v>
      </c>
      <c r="E1228" s="58">
        <f>IF(OR(Processes!$C$65=TRUE,Processes!J$65=TRUE),IF(AND(G1228=1,H1228=1,NOT(ISTEXT(J1228))),4,IF(AND(G1228=1,H1228=1,ISTEXT(J1228)),3,IF(AND(OR(G1228=1,H1228=1),ISTEXT(J1228)),2,1))),"OoS")</f>
        <v>1</v>
      </c>
      <c r="F1228" s="57"/>
      <c r="G1228" s="59"/>
      <c r="H1228" s="59"/>
      <c r="I1228" s="59"/>
      <c r="J1228" s="59"/>
      <c r="K1228" s="59"/>
      <c r="L1228" s="59"/>
      <c r="M1228" s="59"/>
      <c r="N1228" s="59"/>
      <c r="O1228" s="59"/>
      <c r="P1228" s="370"/>
      <c r="Q1228" s="59"/>
      <c r="R1228" s="376"/>
    </row>
    <row r="1229" spans="1:18" x14ac:dyDescent="0.25">
      <c r="A1229" s="352"/>
      <c r="B1229" s="378"/>
      <c r="C1229" s="54" t="str">
        <f>IF(ISTEXT('Organizational Unit Summary'!$B$47),'Organizational Unit Summary'!$B$47,"")</f>
        <v>P-8</v>
      </c>
      <c r="D1229" s="51" t="str">
        <f>IF('Organizational Unit Summary'!$B$24="Benchmark or Sustainment",IF(E1229="OoS","OoS",IF(E1229=1,"DM",IF(E1229=2,"PM",IF(E1229=3,"LM",IF(E1229=4,"FM"))))),IF(E1229="OoS","OoS",IF(E1229&lt;=2,"H",IF(E1229=3,"M",IF(E1229=4,"L")))))</f>
        <v>DM</v>
      </c>
      <c r="E1229" s="58">
        <f>IF(OR(Processes!$C$65=TRUE,Processes!K$65=TRUE),IF(AND(G1229=1,H1229=1,NOT(ISTEXT(J1229))),4,IF(AND(G1229=1,H1229=1,ISTEXT(J1229)),3,IF(AND(OR(G1229=1,H1229=1),ISTEXT(J1229)),2,1))),"OoS")</f>
        <v>1</v>
      </c>
      <c r="F1229" s="57"/>
      <c r="G1229" s="59"/>
      <c r="H1229" s="59"/>
      <c r="I1229" s="59"/>
      <c r="J1229" s="59"/>
      <c r="K1229" s="59"/>
      <c r="L1229" s="59"/>
      <c r="M1229" s="59"/>
      <c r="N1229" s="59"/>
      <c r="O1229" s="59"/>
      <c r="P1229" s="370"/>
      <c r="Q1229" s="59"/>
      <c r="R1229" s="376"/>
    </row>
    <row r="1230" spans="1:18" x14ac:dyDescent="0.25">
      <c r="A1230" s="352"/>
      <c r="B1230" s="378"/>
      <c r="C1230" s="54" t="str">
        <f>IF(ISTEXT('Organizational Unit Summary'!$B$48),'Organizational Unit Summary'!$B$48,"")</f>
        <v>P-9</v>
      </c>
      <c r="D1230" s="51" t="str">
        <f>IF('Organizational Unit Summary'!$B$24="Benchmark or Sustainment",IF(E1230="OoS","OoS",IF(E1230=1,"DM",IF(E1230=2,"PM",IF(E1230=3,"LM",IF(E1230=4,"FM"))))),IF(E1230="OoS","OoS",IF(E1230&lt;=2,"H",IF(E1230=3,"M",IF(E1230=4,"L")))))</f>
        <v>DM</v>
      </c>
      <c r="E1230" s="58">
        <f>IF(OR(Processes!$C$65=TRUE,Processes!L$65=TRUE),IF(AND(G1230=1,H1230=1,NOT(ISTEXT(J1230))),4,IF(AND(G1230=1,H1230=1,ISTEXT(J1230)),3,IF(AND(OR(G1230=1,H1230=1),ISTEXT(J1230)),2,1))),"OoS")</f>
        <v>1</v>
      </c>
      <c r="F1230" s="57"/>
      <c r="G1230" s="59"/>
      <c r="H1230" s="59"/>
      <c r="I1230" s="59"/>
      <c r="J1230" s="59"/>
      <c r="K1230" s="59"/>
      <c r="L1230" s="59"/>
      <c r="M1230" s="59"/>
      <c r="N1230" s="59"/>
      <c r="O1230" s="59"/>
      <c r="P1230" s="370"/>
      <c r="Q1230" s="59"/>
      <c r="R1230" s="376"/>
    </row>
    <row r="1231" spans="1:18" x14ac:dyDescent="0.25">
      <c r="A1231" s="352"/>
      <c r="B1231" s="378"/>
      <c r="C1231" s="54" t="str">
        <f>IF(ISTEXT('Organizational Unit Summary'!$B$49),'Organizational Unit Summary'!$B$49,"")</f>
        <v>P-10</v>
      </c>
      <c r="D1231" s="51" t="str">
        <f>IF('Organizational Unit Summary'!$B$24="Benchmark or Sustainment",IF(E1231="OoS","OoS",IF(E1231=1,"DM",IF(E1231=2,"PM",IF(E1231=3,"LM",IF(E1231=4,"FM"))))),IF(E1231="OoS","OoS",IF(E1231&lt;=2,"H",IF(E1231=3,"M",IF(E1231=4,"L")))))</f>
        <v>DM</v>
      </c>
      <c r="E1231" s="58">
        <f>IF(OR(Processes!$C$65=TRUE,Processes!M$65=TRUE),IF(AND(G1231=1,H1231=1,NOT(ISTEXT(J1231))),4,IF(AND(G1231=1,H1231=1,ISTEXT(J1231)),3,IF(AND(OR(G1231=1,H1231=1),ISTEXT(J1231)),2,1))),"OoS")</f>
        <v>1</v>
      </c>
      <c r="F1231" s="57"/>
      <c r="G1231" s="59"/>
      <c r="H1231" s="59"/>
      <c r="I1231" s="59"/>
      <c r="J1231" s="59"/>
      <c r="K1231" s="59"/>
      <c r="L1231" s="59"/>
      <c r="M1231" s="59"/>
      <c r="N1231" s="59"/>
      <c r="O1231" s="59"/>
      <c r="P1231" s="370"/>
      <c r="Q1231" s="59"/>
      <c r="R1231" s="376"/>
    </row>
    <row r="1232" spans="1:18" x14ac:dyDescent="0.25">
      <c r="A1232" s="352"/>
      <c r="B1232" s="378"/>
      <c r="C1232" s="54" t="str">
        <f>IF(ISTEXT('Organizational Unit Summary'!$B$50),'Organizational Unit Summary'!$B$50,"")</f>
        <v>P-11</v>
      </c>
      <c r="D1232" s="51" t="str">
        <f>IF('Organizational Unit Summary'!$B$24="Benchmark or Sustainment",IF(E1232="OoS","OoS",IF(E1232=1,"DM",IF(E1232=2,"PM",IF(E1232=3,"LM",IF(E1232=4,"FM"))))),IF(E1232="OoS","OoS",IF(E1232&lt;=2,"H",IF(E1232=3,"M",IF(E1232=4,"L")))))</f>
        <v>DM</v>
      </c>
      <c r="E1232" s="58">
        <f>IF(OR(Processes!$C$65=TRUE,Processes!N$65=TRUE),IF(AND(G1232=1,H1232=1,NOT(ISTEXT(J1232))),4,IF(AND(G1232=1,H1232=1,ISTEXT(J1232)),3,IF(AND(OR(G1232=1,H1232=1),ISTEXT(J1232)),2,1))),"OoS")</f>
        <v>1</v>
      </c>
      <c r="F1232" s="57"/>
      <c r="G1232" s="59"/>
      <c r="H1232" s="59"/>
      <c r="I1232" s="59"/>
      <c r="J1232" s="59"/>
      <c r="K1232" s="59"/>
      <c r="L1232" s="59"/>
      <c r="M1232" s="59"/>
      <c r="N1232" s="59"/>
      <c r="O1232" s="59"/>
      <c r="P1232" s="370"/>
      <c r="Q1232" s="59"/>
      <c r="R1232" s="376"/>
    </row>
    <row r="1233" spans="1:18" x14ac:dyDescent="0.25">
      <c r="A1233" s="352"/>
      <c r="B1233" s="378"/>
      <c r="C1233" s="54" t="str">
        <f>IF(ISTEXT('Organizational Unit Summary'!$B$51),'Organizational Unit Summary'!$B$51,"")</f>
        <v>P-12</v>
      </c>
      <c r="D1233" s="51" t="str">
        <f>IF('Organizational Unit Summary'!$B$24="Benchmark or Sustainment",IF(E1233="OoS","OoS",IF(E1233=1,"DM",IF(E1233=2,"PM",IF(E1233=3,"LM",IF(E1233=4,"FM"))))),IF(E1233="OoS","OoS",IF(E1233&lt;=2,"H",IF(E1233=3,"M",IF(E1233=4,"L")))))</f>
        <v>DM</v>
      </c>
      <c r="E1233" s="58">
        <f>IF(OR(Processes!$C$65=TRUE,Processes!O$65=TRUE),IF(AND(G1233=1,H1233=1,NOT(ISTEXT(J1233))),4,IF(AND(G1233=1,H1233=1,ISTEXT(J1233)),3,IF(AND(OR(G1233=1,H1233=1),ISTEXT(J1233)),2,1))),"OoS")</f>
        <v>1</v>
      </c>
      <c r="F1233" s="57"/>
      <c r="G1233" s="59"/>
      <c r="H1233" s="59"/>
      <c r="I1233" s="59"/>
      <c r="J1233" s="59"/>
      <c r="K1233" s="59"/>
      <c r="L1233" s="59"/>
      <c r="M1233" s="59"/>
      <c r="N1233" s="59"/>
      <c r="O1233" s="59"/>
      <c r="P1233" s="370"/>
      <c r="Q1233" s="59"/>
      <c r="R1233" s="376"/>
    </row>
    <row r="1234" spans="1:18" x14ac:dyDescent="0.25">
      <c r="A1234" s="352"/>
      <c r="B1234" s="378"/>
      <c r="C1234" s="54" t="str">
        <f>IF(ISTEXT('Organizational Unit Summary'!$B$52),'Organizational Unit Summary'!$B$52,"")</f>
        <v>P-13</v>
      </c>
      <c r="D1234" s="51" t="str">
        <f>IF('Organizational Unit Summary'!$B$24="Benchmark or Sustainment",IF(E1234="OoS","OoS",IF(E1234=1,"DM",IF(E1234=2,"PM",IF(E1234=3,"LM",IF(E1234=4,"FM"))))),IF(E1234="OoS","OoS",IF(E1234&lt;=2,"H",IF(E1234=3,"M",IF(E1234=4,"L")))))</f>
        <v>DM</v>
      </c>
      <c r="E1234" s="58">
        <f>IF(OR(Processes!$C$65=TRUE,Processes!P$65=TRUE),IF(AND(G1234=1,H1234=1,NOT(ISTEXT(J1234))),4,IF(AND(G1234=1,H1234=1,ISTEXT(J1234)),3,IF(AND(OR(G1234=1,H1234=1),ISTEXT(J1234)),2,1))),"OoS")</f>
        <v>1</v>
      </c>
      <c r="F1234" s="57"/>
      <c r="G1234" s="59"/>
      <c r="H1234" s="59"/>
      <c r="I1234" s="59"/>
      <c r="J1234" s="59"/>
      <c r="K1234" s="59"/>
      <c r="L1234" s="59"/>
      <c r="M1234" s="59"/>
      <c r="N1234" s="59"/>
      <c r="O1234" s="59"/>
      <c r="P1234" s="370"/>
      <c r="Q1234" s="59"/>
      <c r="R1234" s="376"/>
    </row>
    <row r="1235" spans="1:18" x14ac:dyDescent="0.25">
      <c r="A1235" s="352"/>
      <c r="B1235" s="378"/>
      <c r="C1235" s="54" t="str">
        <f>IF(ISTEXT('Organizational Unit Summary'!$B$53),'Organizational Unit Summary'!$B$53,"")</f>
        <v>P-14</v>
      </c>
      <c r="D1235" s="51" t="str">
        <f>IF('Organizational Unit Summary'!$B$24="Benchmark or Sustainment",IF(E1235="OoS","OoS",IF(E1235=1,"DM",IF(E1235=2,"PM",IF(E1235=3,"LM",IF(E1235=4,"FM"))))),IF(E1235="OoS","OoS",IF(E1235&lt;=2,"H",IF(E1235=3,"M",IF(E1235=4,"L")))))</f>
        <v>DM</v>
      </c>
      <c r="E1235" s="58">
        <f>IF(OR(Processes!$C$65=TRUE,Processes!Q$65=TRUE),IF(AND(G1235=1,H1235=1,NOT(ISTEXT(J1235))),4,IF(AND(G1235=1,H1235=1,ISTEXT(J1235)),3,IF(AND(OR(G1235=1,H1235=1),ISTEXT(J1235)),2,1))),"OoS")</f>
        <v>1</v>
      </c>
      <c r="F1235" s="57"/>
      <c r="G1235" s="59"/>
      <c r="H1235" s="59"/>
      <c r="I1235" s="59"/>
      <c r="J1235" s="59"/>
      <c r="K1235" s="59"/>
      <c r="L1235" s="59"/>
      <c r="M1235" s="59"/>
      <c r="N1235" s="59"/>
      <c r="O1235" s="59"/>
      <c r="P1235" s="370"/>
      <c r="Q1235" s="59"/>
      <c r="R1235" s="376"/>
    </row>
    <row r="1236" spans="1:18" x14ac:dyDescent="0.25">
      <c r="A1236" s="352"/>
      <c r="B1236" s="378"/>
      <c r="C1236" s="54" t="str">
        <f>IF(ISTEXT('Organizational Unit Summary'!$B$54),'Organizational Unit Summary'!$B$54,"")</f>
        <v>P-15</v>
      </c>
      <c r="D1236" s="51" t="str">
        <f>IF('Organizational Unit Summary'!$B$24="Benchmark or Sustainment",IF(E1236="OoS","OoS",IF(E1236=1,"DM",IF(E1236=2,"PM",IF(E1236=3,"LM",IF(E1236=4,"FM"))))),IF(E1236="OoS","OoS",IF(E1236&lt;=2,"H",IF(E1236=3,"M",IF(E1236=4,"L")))))</f>
        <v>DM</v>
      </c>
      <c r="E1236" s="58">
        <f>IF(OR(Processes!$C$65=TRUE,Processes!R$65=TRUE),IF(AND(G1236=1,H1236=1,NOT(ISTEXT(J1236))),4,IF(AND(G1236=1,H1236=1,ISTEXT(J1236)),3,IF(AND(OR(G1236=1,H1236=1),ISTEXT(J1236)),2,1))),"OoS")</f>
        <v>1</v>
      </c>
      <c r="F1236" s="57"/>
      <c r="G1236" s="59"/>
      <c r="H1236" s="59"/>
      <c r="I1236" s="59"/>
      <c r="J1236" s="59"/>
      <c r="K1236" s="59"/>
      <c r="L1236" s="59"/>
      <c r="M1236" s="59"/>
      <c r="N1236" s="59"/>
      <c r="O1236" s="59"/>
      <c r="P1236" s="370"/>
      <c r="Q1236" s="59"/>
      <c r="R1236" s="376"/>
    </row>
    <row r="1237" spans="1:18" x14ac:dyDescent="0.25">
      <c r="A1237" s="352"/>
      <c r="B1237" s="378"/>
      <c r="C1237" s="54" t="str">
        <f>IF(ISTEXT('Organizational Unit Summary'!$B$55),'Organizational Unit Summary'!$B$55,"")</f>
        <v>P-16</v>
      </c>
      <c r="D1237" s="51" t="str">
        <f>IF('Organizational Unit Summary'!$B$24="Benchmark or Sustainment",IF(E1237="OoS","OoS",IF(E1237=1,"DM",IF(E1237=2,"PM",IF(E1237=3,"LM",IF(E1237=4,"FM"))))),IF(E1237="OoS","OoS",IF(E1237&lt;=2,"H",IF(E1237=3,"M",IF(E1237=4,"L")))))</f>
        <v>DM</v>
      </c>
      <c r="E1237" s="58">
        <f>IF(OR(Processes!$C$65=TRUE,Processes!S$65=TRUE),IF(AND(G1237=1,H1237=1,NOT(ISTEXT(J1237))),4,IF(AND(G1237=1,H1237=1,ISTEXT(J1237)),3,IF(AND(OR(G1237=1,H1237=1),ISTEXT(J1237)),2,1))),"OoS")</f>
        <v>1</v>
      </c>
      <c r="F1237" s="57"/>
      <c r="G1237" s="59"/>
      <c r="H1237" s="59"/>
      <c r="I1237" s="59"/>
      <c r="J1237" s="59"/>
      <c r="K1237" s="59"/>
      <c r="L1237" s="59"/>
      <c r="M1237" s="59"/>
      <c r="N1237" s="59"/>
      <c r="O1237" s="59"/>
      <c r="P1237" s="370"/>
      <c r="Q1237" s="59"/>
      <c r="R1237" s="376"/>
    </row>
    <row r="1238" spans="1:18" x14ac:dyDescent="0.25">
      <c r="A1238" s="352"/>
      <c r="B1238" s="378"/>
      <c r="C1238" s="54" t="str">
        <f>IF(ISTEXT('Organizational Unit Summary'!$B$56),'Organizational Unit Summary'!$B$56,"")</f>
        <v>P-17</v>
      </c>
      <c r="D1238" s="51" t="str">
        <f>IF('Organizational Unit Summary'!$B$24="Benchmark or Sustainment",IF(E1238="OoS","OoS",IF(E1238=1,"DM",IF(E1238=2,"PM",IF(E1238=3,"LM",IF(E1238=4,"FM"))))),IF(E1238="OoS","OoS",IF(E1238&lt;=2,"H",IF(E1238=3,"M",IF(E1238=4,"L")))))</f>
        <v>DM</v>
      </c>
      <c r="E1238" s="58">
        <f>IF(OR(Processes!$C$65=TRUE,Processes!T$65=TRUE),IF(AND(G1238=1,H1238=1,NOT(ISTEXT(J1238))),4,IF(AND(G1238=1,H1238=1,ISTEXT(J1238)),3,IF(AND(OR(G1238=1,H1238=1),ISTEXT(J1238)),2,1))),"OoS")</f>
        <v>1</v>
      </c>
      <c r="F1238" s="57"/>
      <c r="G1238" s="59"/>
      <c r="H1238" s="59"/>
      <c r="I1238" s="59"/>
      <c r="J1238" s="59"/>
      <c r="K1238" s="59"/>
      <c r="L1238" s="59"/>
      <c r="M1238" s="59"/>
      <c r="N1238" s="59"/>
      <c r="O1238" s="59"/>
      <c r="P1238" s="370"/>
      <c r="Q1238" s="59"/>
      <c r="R1238" s="376"/>
    </row>
    <row r="1239" spans="1:18" x14ac:dyDescent="0.25">
      <c r="A1239" s="352"/>
      <c r="B1239" s="378"/>
      <c r="C1239" s="54" t="str">
        <f>IF(ISTEXT('Organizational Unit Summary'!$B$57),'Organizational Unit Summary'!$B$57,"")</f>
        <v>P-18</v>
      </c>
      <c r="D1239" s="51" t="str">
        <f>IF('Organizational Unit Summary'!$B$24="Benchmark or Sustainment",IF(E1239="OoS","OoS",IF(E1239=1,"DM",IF(E1239=2,"PM",IF(E1239=3,"LM",IF(E1239=4,"FM"))))),IF(E1239="OoS","OoS",IF(E1239&lt;=2,"H",IF(E1239=3,"M",IF(E1239=4,"L")))))</f>
        <v>DM</v>
      </c>
      <c r="E1239" s="58">
        <f>IF(OR(Processes!$C$65=TRUE,Processes!U$65=TRUE),IF(AND(G1239=1,H1239=1,NOT(ISTEXT(J1239))),4,IF(AND(G1239=1,H1239=1,ISTEXT(J1239)),3,IF(AND(OR(G1239=1,H1239=1),ISTEXT(J1239)),2,1))),"OoS")</f>
        <v>1</v>
      </c>
      <c r="F1239" s="57"/>
      <c r="G1239" s="59"/>
      <c r="H1239" s="59"/>
      <c r="I1239" s="59"/>
      <c r="J1239" s="59"/>
      <c r="K1239" s="59"/>
      <c r="L1239" s="59"/>
      <c r="M1239" s="59"/>
      <c r="N1239" s="59"/>
      <c r="O1239" s="59"/>
      <c r="P1239" s="370"/>
      <c r="Q1239" s="59"/>
      <c r="R1239" s="376"/>
    </row>
    <row r="1240" spans="1:18" x14ac:dyDescent="0.25">
      <c r="A1240" s="352"/>
      <c r="B1240" s="378"/>
      <c r="C1240" s="54" t="str">
        <f>IF(ISTEXT('Organizational Unit Summary'!$B$58),'Organizational Unit Summary'!$B$58,"")</f>
        <v>P-19</v>
      </c>
      <c r="D1240" s="51" t="str">
        <f>IF('Organizational Unit Summary'!$B$24="Benchmark or Sustainment",IF(E1240="OoS","OoS",IF(E1240=1,"DM",IF(E1240=2,"PM",IF(E1240=3,"LM",IF(E1240=4,"FM"))))),IF(E1240="OoS","OoS",IF(E1240&lt;=2,"H",IF(E1240=3,"M",IF(E1240=4,"L")))))</f>
        <v>DM</v>
      </c>
      <c r="E1240" s="58">
        <f>IF(OR(Processes!$C$65=TRUE,Processes!V$65=TRUE),IF(AND(G1240=1,H1240=1,NOT(ISTEXT(J1240))),4,IF(AND(G1240=1,H1240=1,ISTEXT(J1240)),3,IF(AND(OR(G1240=1,H1240=1),ISTEXT(J1240)),2,1))),"OoS")</f>
        <v>1</v>
      </c>
      <c r="F1240" s="57"/>
      <c r="G1240" s="59"/>
      <c r="H1240" s="59"/>
      <c r="I1240" s="59"/>
      <c r="J1240" s="59"/>
      <c r="K1240" s="59"/>
      <c r="L1240" s="59"/>
      <c r="M1240" s="59"/>
      <c r="N1240" s="59"/>
      <c r="O1240" s="59"/>
      <c r="P1240" s="370"/>
      <c r="Q1240" s="59"/>
      <c r="R1240" s="376"/>
    </row>
    <row r="1241" spans="1:18" ht="13.5" thickBot="1" x14ac:dyDescent="0.3">
      <c r="A1241" s="352"/>
      <c r="B1241" s="378"/>
      <c r="C1241" s="54" t="str">
        <f>IF(ISTEXT('Organizational Unit Summary'!$B$59),'Organizational Unit Summary'!$B$59,"")</f>
        <v>P-20</v>
      </c>
      <c r="D1241" s="51" t="str">
        <f>IF('Organizational Unit Summary'!$B$24="Benchmark or Sustainment",IF(E1241="OoS","OoS",IF(E1241=1,"DM",IF(E1241=2,"PM",IF(E1241=3,"LM",IF(E1241=4,"FM"))))),IF(E1241="OoS","OoS",IF(E1241&lt;=2,"H",IF(E1241=3,"M",IF(E1241=4,"L")))))</f>
        <v>DM</v>
      </c>
      <c r="E1241" s="58">
        <f>IF(OR(Processes!$C$65=TRUE,Processes!W$65=TRUE),IF(AND(G1241=1,H1241=1,NOT(ISTEXT(J1241))),4,IF(AND(G1241=1,H1241=1,ISTEXT(J1241)),3,IF(AND(OR(G1241=1,H1241=1),ISTEXT(J1241)),2,1))),"OoS")</f>
        <v>1</v>
      </c>
      <c r="F1241" s="57"/>
      <c r="G1241" s="59"/>
      <c r="H1241" s="59"/>
      <c r="I1241" s="59"/>
      <c r="J1241" s="59"/>
      <c r="K1241" s="59"/>
      <c r="L1241" s="59"/>
      <c r="M1241" s="59"/>
      <c r="N1241" s="59"/>
      <c r="O1241" s="59"/>
      <c r="P1241" s="371"/>
      <c r="Q1241" s="59"/>
      <c r="R1241" s="376"/>
    </row>
    <row r="1242" spans="1:18" x14ac:dyDescent="0.25">
      <c r="A1242" s="352"/>
      <c r="B1242" s="378" t="str">
        <f>IF(ISTEXT(Processes!$B$15),Processes!$B$15,"")</f>
        <v>Process 13</v>
      </c>
      <c r="C1242" s="54" t="str">
        <f>IF(ISTEXT('Organizational Unit Summary'!$B$40),'Organizational Unit Summary'!$B$40,"")</f>
        <v>P-1</v>
      </c>
      <c r="D1242" s="51" t="str">
        <f>IF('Organizational Unit Summary'!$B$24="Benchmark or Sustainment",IF(E1242="OoS","OoS",IF(E1242=1,"DM",IF(E1242=2,"PM",IF(E1242=3,"LM",IF(E1242=4,"FM"))))),IF(E1242="OoS","OoS",IF(E1242&lt;=2,"H",IF(E1242=3,"M",IF(E1242=4,"L")))))</f>
        <v>DM</v>
      </c>
      <c r="E1242" s="58">
        <f>IF(OR(Processes!$C$66=TRUE,Processes!D$66=TRUE),IF(AND(G1242=1,H1242=1,NOT(ISTEXT(J1242))),4,IF(AND(G1242=1,H1242=1,ISTEXT(J1242)),3,IF(AND(OR(G1242=1,H1242=1),ISTEXT(J1242)),2,1))),"OoS")</f>
        <v>1</v>
      </c>
      <c r="F1242" s="57"/>
      <c r="G1242" s="59"/>
      <c r="H1242" s="59"/>
      <c r="I1242" s="59"/>
      <c r="J1242" s="59"/>
      <c r="K1242" s="59"/>
      <c r="L1242" s="59"/>
      <c r="M1242" s="59"/>
      <c r="N1242" s="59"/>
      <c r="O1242" s="59"/>
      <c r="P1242" s="369"/>
      <c r="Q1242" s="59"/>
      <c r="R1242" s="376"/>
    </row>
    <row r="1243" spans="1:18" x14ac:dyDescent="0.25">
      <c r="A1243" s="352"/>
      <c r="B1243" s="378"/>
      <c r="C1243" s="54" t="str">
        <f>IF(ISTEXT('Organizational Unit Summary'!$B$41),'Organizational Unit Summary'!$B$41,"")</f>
        <v>P-2</v>
      </c>
      <c r="D1243" s="51" t="str">
        <f>IF('Organizational Unit Summary'!$B$24="Benchmark or Sustainment",IF(E1243="OoS","OoS",IF(E1243=1,"DM",IF(E1243=2,"PM",IF(E1243=3,"LM",IF(E1243=4,"FM"))))),IF(E1243="OoS","OoS",IF(E1243&lt;=2,"H",IF(E1243=3,"M",IF(E1243=4,"L")))))</f>
        <v>DM</v>
      </c>
      <c r="E1243" s="58">
        <f>IF(OR(Processes!$C$66=TRUE,Processes!E$66=TRUE),IF(AND(G1243=1,H1243=1,NOT(ISTEXT(J1243))),4,IF(AND(G1243=1,H1243=1,ISTEXT(J1243)),3,IF(AND(OR(G1243=1,H1243=1),ISTEXT(J1243)),2,1))),"OoS")</f>
        <v>1</v>
      </c>
      <c r="F1243" s="57"/>
      <c r="G1243" s="59"/>
      <c r="H1243" s="59"/>
      <c r="I1243" s="59"/>
      <c r="J1243" s="59"/>
      <c r="K1243" s="59"/>
      <c r="L1243" s="59"/>
      <c r="M1243" s="59"/>
      <c r="N1243" s="59"/>
      <c r="O1243" s="59"/>
      <c r="P1243" s="370"/>
      <c r="Q1243" s="59"/>
      <c r="R1243" s="376"/>
    </row>
    <row r="1244" spans="1:18" x14ac:dyDescent="0.25">
      <c r="A1244" s="352"/>
      <c r="B1244" s="378"/>
      <c r="C1244" s="54" t="str">
        <f>IF(ISTEXT('Organizational Unit Summary'!$B$42),'Organizational Unit Summary'!$B$42,"")</f>
        <v>P-3</v>
      </c>
      <c r="D1244" s="51" t="str">
        <f>IF('Organizational Unit Summary'!$B$24="Benchmark or Sustainment",IF(E1244="OoS","OoS",IF(E1244=1,"DM",IF(E1244=2,"PM",IF(E1244=3,"LM",IF(E1244=4,"FM"))))),IF(E1244="OoS","OoS",IF(E1244&lt;=2,"H",IF(E1244=3,"M",IF(E1244=4,"L")))))</f>
        <v>DM</v>
      </c>
      <c r="E1244" s="58">
        <f>IF(OR(Processes!$C$66=TRUE,Processes!F$66=TRUE),IF(AND(G1244=1,H1244=1,NOT(ISTEXT(J1244))),4,IF(AND(G1244=1,H1244=1,ISTEXT(J1244)),3,IF(AND(OR(G1244=1,H1244=1),ISTEXT(J1244)),2,1))),"OoS")</f>
        <v>1</v>
      </c>
      <c r="F1244" s="57"/>
      <c r="G1244" s="59"/>
      <c r="H1244" s="59"/>
      <c r="I1244" s="59"/>
      <c r="J1244" s="59"/>
      <c r="K1244" s="59"/>
      <c r="L1244" s="59"/>
      <c r="M1244" s="59"/>
      <c r="N1244" s="59"/>
      <c r="O1244" s="59"/>
      <c r="P1244" s="370"/>
      <c r="Q1244" s="59"/>
      <c r="R1244" s="376"/>
    </row>
    <row r="1245" spans="1:18" x14ac:dyDescent="0.25">
      <c r="A1245" s="352"/>
      <c r="B1245" s="378"/>
      <c r="C1245" s="54" t="str">
        <f>IF(ISTEXT('Organizational Unit Summary'!$B$43),'Organizational Unit Summary'!$B$43,"")</f>
        <v>P-4</v>
      </c>
      <c r="D1245" s="51" t="str">
        <f>IF('Organizational Unit Summary'!$B$24="Benchmark or Sustainment",IF(E1245="OoS","OoS",IF(E1245=1,"DM",IF(E1245=2,"PM",IF(E1245=3,"LM",IF(E1245=4,"FM"))))),IF(E1245="OoS","OoS",IF(E1245&lt;=2,"H",IF(E1245=3,"M",IF(E1245=4,"L")))))</f>
        <v>DM</v>
      </c>
      <c r="E1245" s="58">
        <f>IF(OR(Processes!$C$66=TRUE,Processes!G$66=TRUE),IF(AND(G1245=1,H1245=1,NOT(ISTEXT(J1245))),4,IF(AND(G1245=1,H1245=1,ISTEXT(J1245)),3,IF(AND(OR(G1245=1,H1245=1),ISTEXT(J1245)),2,1))),"OoS")</f>
        <v>1</v>
      </c>
      <c r="F1245" s="57"/>
      <c r="G1245" s="59"/>
      <c r="H1245" s="59"/>
      <c r="I1245" s="59"/>
      <c r="J1245" s="59"/>
      <c r="K1245" s="59"/>
      <c r="L1245" s="59"/>
      <c r="M1245" s="59"/>
      <c r="N1245" s="59"/>
      <c r="O1245" s="59"/>
      <c r="P1245" s="370"/>
      <c r="Q1245" s="59"/>
      <c r="R1245" s="376"/>
    </row>
    <row r="1246" spans="1:18" x14ac:dyDescent="0.25">
      <c r="A1246" s="352"/>
      <c r="B1246" s="378"/>
      <c r="C1246" s="54" t="str">
        <f>IF(ISTEXT('Organizational Unit Summary'!$B$44),'Organizational Unit Summary'!$B$44,"")</f>
        <v>P-5</v>
      </c>
      <c r="D1246" s="51" t="str">
        <f>IF('Organizational Unit Summary'!$B$24="Benchmark or Sustainment",IF(E1246="OoS","OoS",IF(E1246=1,"DM",IF(E1246=2,"PM",IF(E1246=3,"LM",IF(E1246=4,"FM"))))),IF(E1246="OoS","OoS",IF(E1246&lt;=2,"H",IF(E1246=3,"M",IF(E1246=4,"L")))))</f>
        <v>DM</v>
      </c>
      <c r="E1246" s="58">
        <f>IF(OR(Processes!$C$66=TRUE,Processes!H$66=TRUE),IF(AND(G1246=1,H1246=1,NOT(ISTEXT(J1246))),4,IF(AND(G1246=1,H1246=1,ISTEXT(J1246)),3,IF(AND(OR(G1246=1,H1246=1),ISTEXT(J1246)),2,1))),"OoS")</f>
        <v>1</v>
      </c>
      <c r="F1246" s="57"/>
      <c r="G1246" s="59"/>
      <c r="H1246" s="59"/>
      <c r="I1246" s="59"/>
      <c r="J1246" s="59"/>
      <c r="K1246" s="59"/>
      <c r="L1246" s="59"/>
      <c r="M1246" s="59"/>
      <c r="N1246" s="59"/>
      <c r="O1246" s="59"/>
      <c r="P1246" s="370"/>
      <c r="Q1246" s="59"/>
      <c r="R1246" s="376"/>
    </row>
    <row r="1247" spans="1:18" x14ac:dyDescent="0.25">
      <c r="A1247" s="352"/>
      <c r="B1247" s="378"/>
      <c r="C1247" s="54" t="str">
        <f>IF(ISTEXT('Organizational Unit Summary'!$B$45),'Organizational Unit Summary'!$B$45,"")</f>
        <v>P-6</v>
      </c>
      <c r="D1247" s="51" t="str">
        <f>IF('Organizational Unit Summary'!$B$24="Benchmark or Sustainment",IF(E1247="OoS","OoS",IF(E1247=1,"DM",IF(E1247=2,"PM",IF(E1247=3,"LM",IF(E1247=4,"FM"))))),IF(E1247="OoS","OoS",IF(E1247&lt;=2,"H",IF(E1247=3,"M",IF(E1247=4,"L")))))</f>
        <v>DM</v>
      </c>
      <c r="E1247" s="58">
        <f>IF(OR(Processes!$C$66=TRUE,Processes!I$66=TRUE),IF(AND(G1247=1,H1247=1,NOT(ISTEXT(J1247))),4,IF(AND(G1247=1,H1247=1,ISTEXT(J1247)),3,IF(AND(OR(G1247=1,H1247=1),ISTEXT(J1247)),2,1))),"OoS")</f>
        <v>1</v>
      </c>
      <c r="F1247" s="57"/>
      <c r="G1247" s="59"/>
      <c r="H1247" s="59"/>
      <c r="I1247" s="59"/>
      <c r="J1247" s="59"/>
      <c r="K1247" s="59"/>
      <c r="L1247" s="59"/>
      <c r="M1247" s="59"/>
      <c r="N1247" s="59"/>
      <c r="O1247" s="59"/>
      <c r="P1247" s="370"/>
      <c r="Q1247" s="59"/>
      <c r="R1247" s="376"/>
    </row>
    <row r="1248" spans="1:18" x14ac:dyDescent="0.25">
      <c r="A1248" s="352"/>
      <c r="B1248" s="378"/>
      <c r="C1248" s="54" t="str">
        <f>IF(ISTEXT('Organizational Unit Summary'!$B$46),'Organizational Unit Summary'!$B$46,"")</f>
        <v>P-7</v>
      </c>
      <c r="D1248" s="51" t="str">
        <f>IF('Organizational Unit Summary'!$B$24="Benchmark or Sustainment",IF(E1248="OoS","OoS",IF(E1248=1,"DM",IF(E1248=2,"PM",IF(E1248=3,"LM",IF(E1248=4,"FM"))))),IF(E1248="OoS","OoS",IF(E1248&lt;=2,"H",IF(E1248=3,"M",IF(E1248=4,"L")))))</f>
        <v>DM</v>
      </c>
      <c r="E1248" s="58">
        <f>IF(OR(Processes!$C$66=TRUE,Processes!J$66=TRUE),IF(AND(G1248=1,H1248=1,NOT(ISTEXT(J1248))),4,IF(AND(G1248=1,H1248=1,ISTEXT(J1248)),3,IF(AND(OR(G1248=1,H1248=1),ISTEXT(J1248)),2,1))),"OoS")</f>
        <v>1</v>
      </c>
      <c r="F1248" s="57"/>
      <c r="G1248" s="59"/>
      <c r="H1248" s="59"/>
      <c r="I1248" s="59"/>
      <c r="J1248" s="59"/>
      <c r="K1248" s="59"/>
      <c r="L1248" s="59"/>
      <c r="M1248" s="59"/>
      <c r="N1248" s="59"/>
      <c r="O1248" s="59"/>
      <c r="P1248" s="370"/>
      <c r="Q1248" s="59"/>
      <c r="R1248" s="376"/>
    </row>
    <row r="1249" spans="1:18" x14ac:dyDescent="0.25">
      <c r="A1249" s="352"/>
      <c r="B1249" s="378"/>
      <c r="C1249" s="54" t="str">
        <f>IF(ISTEXT('Organizational Unit Summary'!$B$47),'Organizational Unit Summary'!$B$47,"")</f>
        <v>P-8</v>
      </c>
      <c r="D1249" s="51" t="str">
        <f>IF('Organizational Unit Summary'!$B$24="Benchmark or Sustainment",IF(E1249="OoS","OoS",IF(E1249=1,"DM",IF(E1249=2,"PM",IF(E1249=3,"LM",IF(E1249=4,"FM"))))),IF(E1249="OoS","OoS",IF(E1249&lt;=2,"H",IF(E1249=3,"M",IF(E1249=4,"L")))))</f>
        <v>DM</v>
      </c>
      <c r="E1249" s="58">
        <f>IF(OR(Processes!$C$66=TRUE,Processes!K$66=TRUE),IF(AND(G1249=1,H1249=1,NOT(ISTEXT(J1249))),4,IF(AND(G1249=1,H1249=1,ISTEXT(J1249)),3,IF(AND(OR(G1249=1,H1249=1),ISTEXT(J1249)),2,1))),"OoS")</f>
        <v>1</v>
      </c>
      <c r="F1249" s="57"/>
      <c r="G1249" s="59"/>
      <c r="H1249" s="59"/>
      <c r="I1249" s="59"/>
      <c r="J1249" s="59"/>
      <c r="K1249" s="59"/>
      <c r="L1249" s="59"/>
      <c r="M1249" s="59"/>
      <c r="N1249" s="59"/>
      <c r="O1249" s="59"/>
      <c r="P1249" s="370"/>
      <c r="Q1249" s="59"/>
      <c r="R1249" s="376"/>
    </row>
    <row r="1250" spans="1:18" x14ac:dyDescent="0.25">
      <c r="A1250" s="352"/>
      <c r="B1250" s="378"/>
      <c r="C1250" s="54" t="str">
        <f>IF(ISTEXT('Organizational Unit Summary'!$B$48),'Organizational Unit Summary'!$B$48,"")</f>
        <v>P-9</v>
      </c>
      <c r="D1250" s="51" t="str">
        <f>IF('Organizational Unit Summary'!$B$24="Benchmark or Sustainment",IF(E1250="OoS","OoS",IF(E1250=1,"DM",IF(E1250=2,"PM",IF(E1250=3,"LM",IF(E1250=4,"FM"))))),IF(E1250="OoS","OoS",IF(E1250&lt;=2,"H",IF(E1250=3,"M",IF(E1250=4,"L")))))</f>
        <v>DM</v>
      </c>
      <c r="E1250" s="58">
        <f>IF(OR(Processes!$C$66=TRUE,Processes!L$66=TRUE),IF(AND(G1250=1,H1250=1,NOT(ISTEXT(J1250))),4,IF(AND(G1250=1,H1250=1,ISTEXT(J1250)),3,IF(AND(OR(G1250=1,H1250=1),ISTEXT(J1250)),2,1))),"OoS")</f>
        <v>1</v>
      </c>
      <c r="F1250" s="57"/>
      <c r="G1250" s="59"/>
      <c r="H1250" s="59"/>
      <c r="I1250" s="59"/>
      <c r="J1250" s="59"/>
      <c r="K1250" s="59"/>
      <c r="L1250" s="59"/>
      <c r="M1250" s="59"/>
      <c r="N1250" s="59"/>
      <c r="O1250" s="59"/>
      <c r="P1250" s="370"/>
      <c r="Q1250" s="59"/>
      <c r="R1250" s="376"/>
    </row>
    <row r="1251" spans="1:18" x14ac:dyDescent="0.25">
      <c r="A1251" s="352"/>
      <c r="B1251" s="378"/>
      <c r="C1251" s="54" t="str">
        <f>IF(ISTEXT('Organizational Unit Summary'!$B$49),'Organizational Unit Summary'!$B$49,"")</f>
        <v>P-10</v>
      </c>
      <c r="D1251" s="51" t="str">
        <f>IF('Organizational Unit Summary'!$B$24="Benchmark or Sustainment",IF(E1251="OoS","OoS",IF(E1251=1,"DM",IF(E1251=2,"PM",IF(E1251=3,"LM",IF(E1251=4,"FM"))))),IF(E1251="OoS","OoS",IF(E1251&lt;=2,"H",IF(E1251=3,"M",IF(E1251=4,"L")))))</f>
        <v>DM</v>
      </c>
      <c r="E1251" s="58">
        <f>IF(OR(Processes!$C$66=TRUE,Processes!M$66=TRUE),IF(AND(G1251=1,H1251=1,NOT(ISTEXT(J1251))),4,IF(AND(G1251=1,H1251=1,ISTEXT(J1251)),3,IF(AND(OR(G1251=1,H1251=1),ISTEXT(J1251)),2,1))),"OoS")</f>
        <v>1</v>
      </c>
      <c r="F1251" s="57"/>
      <c r="G1251" s="59"/>
      <c r="H1251" s="59"/>
      <c r="I1251" s="59"/>
      <c r="J1251" s="59"/>
      <c r="K1251" s="59"/>
      <c r="L1251" s="59"/>
      <c r="M1251" s="59"/>
      <c r="N1251" s="59"/>
      <c r="O1251" s="59"/>
      <c r="P1251" s="370"/>
      <c r="Q1251" s="59"/>
      <c r="R1251" s="376"/>
    </row>
    <row r="1252" spans="1:18" x14ac:dyDescent="0.25">
      <c r="A1252" s="352"/>
      <c r="B1252" s="378"/>
      <c r="C1252" s="54" t="str">
        <f>IF(ISTEXT('Organizational Unit Summary'!$B$50),'Organizational Unit Summary'!$B$50,"")</f>
        <v>P-11</v>
      </c>
      <c r="D1252" s="51" t="str">
        <f>IF('Organizational Unit Summary'!$B$24="Benchmark or Sustainment",IF(E1252="OoS","OoS",IF(E1252=1,"DM",IF(E1252=2,"PM",IF(E1252=3,"LM",IF(E1252=4,"FM"))))),IF(E1252="OoS","OoS",IF(E1252&lt;=2,"H",IF(E1252=3,"M",IF(E1252=4,"L")))))</f>
        <v>DM</v>
      </c>
      <c r="E1252" s="58">
        <f>IF(OR(Processes!$C$66=TRUE,Processes!N$66=TRUE),IF(AND(G1252=1,H1252=1,NOT(ISTEXT(J1252))),4,IF(AND(G1252=1,H1252=1,ISTEXT(J1252)),3,IF(AND(OR(G1252=1,H1252=1),ISTEXT(J1252)),2,1))),"OoS")</f>
        <v>1</v>
      </c>
      <c r="F1252" s="57"/>
      <c r="G1252" s="59"/>
      <c r="H1252" s="59"/>
      <c r="I1252" s="59"/>
      <c r="J1252" s="59"/>
      <c r="K1252" s="59"/>
      <c r="L1252" s="59"/>
      <c r="M1252" s="59"/>
      <c r="N1252" s="59"/>
      <c r="O1252" s="59"/>
      <c r="P1252" s="370"/>
      <c r="Q1252" s="59"/>
      <c r="R1252" s="376"/>
    </row>
    <row r="1253" spans="1:18" x14ac:dyDescent="0.25">
      <c r="A1253" s="352"/>
      <c r="B1253" s="378"/>
      <c r="C1253" s="54" t="str">
        <f>IF(ISTEXT('Organizational Unit Summary'!$B$51),'Organizational Unit Summary'!$B$51,"")</f>
        <v>P-12</v>
      </c>
      <c r="D1253" s="51" t="str">
        <f>IF('Organizational Unit Summary'!$B$24="Benchmark or Sustainment",IF(E1253="OoS","OoS",IF(E1253=1,"DM",IF(E1253=2,"PM",IF(E1253=3,"LM",IF(E1253=4,"FM"))))),IF(E1253="OoS","OoS",IF(E1253&lt;=2,"H",IF(E1253=3,"M",IF(E1253=4,"L")))))</f>
        <v>DM</v>
      </c>
      <c r="E1253" s="58">
        <f>IF(OR(Processes!$C$66=TRUE,Processes!O$66=TRUE),IF(AND(G1253=1,H1253=1,NOT(ISTEXT(J1253))),4,IF(AND(G1253=1,H1253=1,ISTEXT(J1253)),3,IF(AND(OR(G1253=1,H1253=1),ISTEXT(J1253)),2,1))),"OoS")</f>
        <v>1</v>
      </c>
      <c r="F1253" s="57"/>
      <c r="G1253" s="59"/>
      <c r="H1253" s="59"/>
      <c r="I1253" s="59"/>
      <c r="J1253" s="59"/>
      <c r="K1253" s="59"/>
      <c r="L1253" s="59"/>
      <c r="M1253" s="59"/>
      <c r="N1253" s="59"/>
      <c r="O1253" s="59"/>
      <c r="P1253" s="370"/>
      <c r="Q1253" s="59"/>
      <c r="R1253" s="376"/>
    </row>
    <row r="1254" spans="1:18" x14ac:dyDescent="0.25">
      <c r="A1254" s="352"/>
      <c r="B1254" s="378"/>
      <c r="C1254" s="54" t="str">
        <f>IF(ISTEXT('Organizational Unit Summary'!$B$52),'Organizational Unit Summary'!$B$52,"")</f>
        <v>P-13</v>
      </c>
      <c r="D1254" s="51" t="str">
        <f>IF('Organizational Unit Summary'!$B$24="Benchmark or Sustainment",IF(E1254="OoS","OoS",IF(E1254=1,"DM",IF(E1254=2,"PM",IF(E1254=3,"LM",IF(E1254=4,"FM"))))),IF(E1254="OoS","OoS",IF(E1254&lt;=2,"H",IF(E1254=3,"M",IF(E1254=4,"L")))))</f>
        <v>DM</v>
      </c>
      <c r="E1254" s="58">
        <f>IF(OR(Processes!$C$66=TRUE,Processes!P$66=TRUE),IF(AND(G1254=1,H1254=1,NOT(ISTEXT(J1254))),4,IF(AND(G1254=1,H1254=1,ISTEXT(J1254)),3,IF(AND(OR(G1254=1,H1254=1),ISTEXT(J1254)),2,1))),"OoS")</f>
        <v>1</v>
      </c>
      <c r="F1254" s="57"/>
      <c r="G1254" s="59"/>
      <c r="H1254" s="59"/>
      <c r="I1254" s="59"/>
      <c r="J1254" s="59"/>
      <c r="K1254" s="59"/>
      <c r="L1254" s="59"/>
      <c r="M1254" s="59"/>
      <c r="N1254" s="59"/>
      <c r="O1254" s="59"/>
      <c r="P1254" s="370"/>
      <c r="Q1254" s="59"/>
      <c r="R1254" s="376"/>
    </row>
    <row r="1255" spans="1:18" x14ac:dyDescent="0.25">
      <c r="A1255" s="352"/>
      <c r="B1255" s="378"/>
      <c r="C1255" s="54" t="str">
        <f>IF(ISTEXT('Organizational Unit Summary'!$B$53),'Organizational Unit Summary'!$B$53,"")</f>
        <v>P-14</v>
      </c>
      <c r="D1255" s="51" t="str">
        <f>IF('Organizational Unit Summary'!$B$24="Benchmark or Sustainment",IF(E1255="OoS","OoS",IF(E1255=1,"DM",IF(E1255=2,"PM",IF(E1255=3,"LM",IF(E1255=4,"FM"))))),IF(E1255="OoS","OoS",IF(E1255&lt;=2,"H",IF(E1255=3,"M",IF(E1255=4,"L")))))</f>
        <v>DM</v>
      </c>
      <c r="E1255" s="58">
        <f>IF(OR(Processes!$C$66=TRUE,Processes!Q$66=TRUE),IF(AND(G1255=1,H1255=1,NOT(ISTEXT(J1255))),4,IF(AND(G1255=1,H1255=1,ISTEXT(J1255)),3,IF(AND(OR(G1255=1,H1255=1),ISTEXT(J1255)),2,1))),"OoS")</f>
        <v>1</v>
      </c>
      <c r="F1255" s="57"/>
      <c r="G1255" s="59"/>
      <c r="H1255" s="59"/>
      <c r="I1255" s="59"/>
      <c r="J1255" s="59"/>
      <c r="K1255" s="59"/>
      <c r="L1255" s="59"/>
      <c r="M1255" s="59"/>
      <c r="N1255" s="59"/>
      <c r="O1255" s="59"/>
      <c r="P1255" s="370"/>
      <c r="Q1255" s="59"/>
      <c r="R1255" s="376"/>
    </row>
    <row r="1256" spans="1:18" x14ac:dyDescent="0.25">
      <c r="A1256" s="352"/>
      <c r="B1256" s="378"/>
      <c r="C1256" s="54" t="str">
        <f>IF(ISTEXT('Organizational Unit Summary'!$B$54),'Organizational Unit Summary'!$B$54,"")</f>
        <v>P-15</v>
      </c>
      <c r="D1256" s="51" t="str">
        <f>IF('Organizational Unit Summary'!$B$24="Benchmark or Sustainment",IF(E1256="OoS","OoS",IF(E1256=1,"DM",IF(E1256=2,"PM",IF(E1256=3,"LM",IF(E1256=4,"FM"))))),IF(E1256="OoS","OoS",IF(E1256&lt;=2,"H",IF(E1256=3,"M",IF(E1256=4,"L")))))</f>
        <v>DM</v>
      </c>
      <c r="E1256" s="58">
        <f>IF(OR(Processes!$C$66=TRUE,Processes!R$66=TRUE),IF(AND(G1256=1,H1256=1,NOT(ISTEXT(J1256))),4,IF(AND(G1256=1,H1256=1,ISTEXT(J1256)),3,IF(AND(OR(G1256=1,H1256=1),ISTEXT(J1256)),2,1))),"OoS")</f>
        <v>1</v>
      </c>
      <c r="F1256" s="57"/>
      <c r="G1256" s="59"/>
      <c r="H1256" s="59"/>
      <c r="I1256" s="59"/>
      <c r="J1256" s="59"/>
      <c r="K1256" s="59"/>
      <c r="L1256" s="59"/>
      <c r="M1256" s="59"/>
      <c r="N1256" s="59"/>
      <c r="O1256" s="59"/>
      <c r="P1256" s="370"/>
      <c r="Q1256" s="59"/>
      <c r="R1256" s="376"/>
    </row>
    <row r="1257" spans="1:18" x14ac:dyDescent="0.25">
      <c r="A1257" s="352"/>
      <c r="B1257" s="378"/>
      <c r="C1257" s="54" t="str">
        <f>IF(ISTEXT('Organizational Unit Summary'!$B$55),'Organizational Unit Summary'!$B$55,"")</f>
        <v>P-16</v>
      </c>
      <c r="D1257" s="51" t="str">
        <f>IF('Organizational Unit Summary'!$B$24="Benchmark or Sustainment",IF(E1257="OoS","OoS",IF(E1257=1,"DM",IF(E1257=2,"PM",IF(E1257=3,"LM",IF(E1257=4,"FM"))))),IF(E1257="OoS","OoS",IF(E1257&lt;=2,"H",IF(E1257=3,"M",IF(E1257=4,"L")))))</f>
        <v>DM</v>
      </c>
      <c r="E1257" s="58">
        <f>IF(OR(Processes!$C$66=TRUE,Processes!S$66=TRUE),IF(AND(G1257=1,H1257=1,NOT(ISTEXT(J1257))),4,IF(AND(G1257=1,H1257=1,ISTEXT(J1257)),3,IF(AND(OR(G1257=1,H1257=1),ISTEXT(J1257)),2,1))),"OoS")</f>
        <v>1</v>
      </c>
      <c r="F1257" s="57"/>
      <c r="G1257" s="59"/>
      <c r="H1257" s="59"/>
      <c r="I1257" s="59"/>
      <c r="J1257" s="59"/>
      <c r="K1257" s="59"/>
      <c r="L1257" s="59"/>
      <c r="M1257" s="59"/>
      <c r="N1257" s="59"/>
      <c r="O1257" s="59"/>
      <c r="P1257" s="370"/>
      <c r="Q1257" s="59"/>
      <c r="R1257" s="376"/>
    </row>
    <row r="1258" spans="1:18" x14ac:dyDescent="0.25">
      <c r="A1258" s="352"/>
      <c r="B1258" s="378"/>
      <c r="C1258" s="54" t="str">
        <f>IF(ISTEXT('Organizational Unit Summary'!$B$56),'Organizational Unit Summary'!$B$56,"")</f>
        <v>P-17</v>
      </c>
      <c r="D1258" s="51" t="str">
        <f>IF('Organizational Unit Summary'!$B$24="Benchmark or Sustainment",IF(E1258="OoS","OoS",IF(E1258=1,"DM",IF(E1258=2,"PM",IF(E1258=3,"LM",IF(E1258=4,"FM"))))),IF(E1258="OoS","OoS",IF(E1258&lt;=2,"H",IF(E1258=3,"M",IF(E1258=4,"L")))))</f>
        <v>DM</v>
      </c>
      <c r="E1258" s="58">
        <f>IF(OR(Processes!$C$66=TRUE,Processes!T$66=TRUE),IF(AND(G1258=1,H1258=1,NOT(ISTEXT(J1258))),4,IF(AND(G1258=1,H1258=1,ISTEXT(J1258)),3,IF(AND(OR(G1258=1,H1258=1),ISTEXT(J1258)),2,1))),"OoS")</f>
        <v>1</v>
      </c>
      <c r="F1258" s="57"/>
      <c r="G1258" s="59"/>
      <c r="H1258" s="59"/>
      <c r="I1258" s="59"/>
      <c r="J1258" s="59"/>
      <c r="K1258" s="59"/>
      <c r="L1258" s="59"/>
      <c r="M1258" s="59"/>
      <c r="N1258" s="59"/>
      <c r="O1258" s="59"/>
      <c r="P1258" s="370"/>
      <c r="Q1258" s="59"/>
      <c r="R1258" s="376"/>
    </row>
    <row r="1259" spans="1:18" x14ac:dyDescent="0.25">
      <c r="A1259" s="352"/>
      <c r="B1259" s="378"/>
      <c r="C1259" s="54" t="str">
        <f>IF(ISTEXT('Organizational Unit Summary'!$B$57),'Organizational Unit Summary'!$B$57,"")</f>
        <v>P-18</v>
      </c>
      <c r="D1259" s="51" t="str">
        <f>IF('Organizational Unit Summary'!$B$24="Benchmark or Sustainment",IF(E1259="OoS","OoS",IF(E1259=1,"DM",IF(E1259=2,"PM",IF(E1259=3,"LM",IF(E1259=4,"FM"))))),IF(E1259="OoS","OoS",IF(E1259&lt;=2,"H",IF(E1259=3,"M",IF(E1259=4,"L")))))</f>
        <v>DM</v>
      </c>
      <c r="E1259" s="58">
        <f>IF(OR(Processes!$C$66=TRUE,Processes!U$66=TRUE),IF(AND(G1259=1,H1259=1,NOT(ISTEXT(J1259))),4,IF(AND(G1259=1,H1259=1,ISTEXT(J1259)),3,IF(AND(OR(G1259=1,H1259=1),ISTEXT(J1259)),2,1))),"OoS")</f>
        <v>1</v>
      </c>
      <c r="F1259" s="57"/>
      <c r="G1259" s="59"/>
      <c r="H1259" s="59"/>
      <c r="I1259" s="59"/>
      <c r="J1259" s="59"/>
      <c r="K1259" s="59"/>
      <c r="L1259" s="59"/>
      <c r="M1259" s="59"/>
      <c r="N1259" s="59"/>
      <c r="O1259" s="59"/>
      <c r="P1259" s="370"/>
      <c r="Q1259" s="59"/>
      <c r="R1259" s="376"/>
    </row>
    <row r="1260" spans="1:18" x14ac:dyDescent="0.25">
      <c r="A1260" s="352"/>
      <c r="B1260" s="378"/>
      <c r="C1260" s="54" t="str">
        <f>IF(ISTEXT('Organizational Unit Summary'!$B$58),'Organizational Unit Summary'!$B$58,"")</f>
        <v>P-19</v>
      </c>
      <c r="D1260" s="51" t="str">
        <f>IF('Organizational Unit Summary'!$B$24="Benchmark or Sustainment",IF(E1260="OoS","OoS",IF(E1260=1,"DM",IF(E1260=2,"PM",IF(E1260=3,"LM",IF(E1260=4,"FM"))))),IF(E1260="OoS","OoS",IF(E1260&lt;=2,"H",IF(E1260=3,"M",IF(E1260=4,"L")))))</f>
        <v>DM</v>
      </c>
      <c r="E1260" s="58">
        <f>IF(OR(Processes!$C$66=TRUE,Processes!V$66=TRUE),IF(AND(G1260=1,H1260=1,NOT(ISTEXT(J1260))),4,IF(AND(G1260=1,H1260=1,ISTEXT(J1260)),3,IF(AND(OR(G1260=1,H1260=1),ISTEXT(J1260)),2,1))),"OoS")</f>
        <v>1</v>
      </c>
      <c r="F1260" s="57"/>
      <c r="G1260" s="59"/>
      <c r="H1260" s="59"/>
      <c r="I1260" s="59"/>
      <c r="J1260" s="59"/>
      <c r="K1260" s="59"/>
      <c r="L1260" s="59"/>
      <c r="M1260" s="59"/>
      <c r="N1260" s="59"/>
      <c r="O1260" s="59"/>
      <c r="P1260" s="370"/>
      <c r="Q1260" s="59"/>
      <c r="R1260" s="376"/>
    </row>
    <row r="1261" spans="1:18" ht="13.5" thickBot="1" x14ac:dyDescent="0.3">
      <c r="A1261" s="352"/>
      <c r="B1261" s="378"/>
      <c r="C1261" s="54" t="str">
        <f>IF(ISTEXT('Organizational Unit Summary'!$B$59),'Organizational Unit Summary'!$B$59,"")</f>
        <v>P-20</v>
      </c>
      <c r="D1261" s="51" t="str">
        <f>IF('Organizational Unit Summary'!$B$24="Benchmark or Sustainment",IF(E1261="OoS","OoS",IF(E1261=1,"DM",IF(E1261=2,"PM",IF(E1261=3,"LM",IF(E1261=4,"FM"))))),IF(E1261="OoS","OoS",IF(E1261&lt;=2,"H",IF(E1261=3,"M",IF(E1261=4,"L")))))</f>
        <v>DM</v>
      </c>
      <c r="E1261" s="58">
        <f>IF(OR(Processes!$C$66=TRUE,Processes!W$66=TRUE),IF(AND(G1261=1,H1261=1,NOT(ISTEXT(J1261))),4,IF(AND(G1261=1,H1261=1,ISTEXT(J1261)),3,IF(AND(OR(G1261=1,H1261=1),ISTEXT(J1261)),2,1))),"OoS")</f>
        <v>1</v>
      </c>
      <c r="F1261" s="57"/>
      <c r="G1261" s="59"/>
      <c r="H1261" s="59"/>
      <c r="I1261" s="59"/>
      <c r="J1261" s="59"/>
      <c r="K1261" s="59"/>
      <c r="L1261" s="59"/>
      <c r="M1261" s="59"/>
      <c r="N1261" s="59"/>
      <c r="O1261" s="59"/>
      <c r="P1261" s="371"/>
      <c r="Q1261" s="59"/>
      <c r="R1261" s="376"/>
    </row>
    <row r="1262" spans="1:18" x14ac:dyDescent="0.25">
      <c r="A1262" s="352"/>
      <c r="B1262" s="378" t="str">
        <f>IF(ISTEXT(Processes!$B$16),Processes!$B$16,"")</f>
        <v>Process 14</v>
      </c>
      <c r="C1262" s="54" t="str">
        <f>IF(ISTEXT('Organizational Unit Summary'!$B$40),'Organizational Unit Summary'!$B$40,"")</f>
        <v>P-1</v>
      </c>
      <c r="D1262" s="51" t="str">
        <f>IF('Organizational Unit Summary'!$B$24="Benchmark or Sustainment",IF(E1262="OoS","OoS",IF(E1262=1,"DM",IF(E1262=2,"PM",IF(E1262=3,"LM",IF(E1262=4,"FM"))))),IF(E1262="OoS","OoS",IF(E1262&lt;=2,"H",IF(E1262=3,"M",IF(E1262=4,"L")))))</f>
        <v>DM</v>
      </c>
      <c r="E1262" s="58">
        <f>IF(OR(Processes!$C$67=TRUE,Processes!D$67=TRUE),IF(AND(G1262=1,H1262=1,NOT(ISTEXT(J1262))),4,IF(AND(G1262=1,H1262=1,ISTEXT(J1262)),3,IF(AND(OR(G1262=1,H1262=1),ISTEXT(J1262)),2,1))),"OoS")</f>
        <v>1</v>
      </c>
      <c r="F1262" s="57"/>
      <c r="G1262" s="59"/>
      <c r="H1262" s="59"/>
      <c r="I1262" s="59"/>
      <c r="J1262" s="59"/>
      <c r="K1262" s="59"/>
      <c r="L1262" s="59"/>
      <c r="M1262" s="59"/>
      <c r="N1262" s="59"/>
      <c r="O1262" s="59"/>
      <c r="P1262" s="369"/>
      <c r="Q1262" s="59"/>
      <c r="R1262" s="376"/>
    </row>
    <row r="1263" spans="1:18" x14ac:dyDescent="0.25">
      <c r="A1263" s="352"/>
      <c r="B1263" s="378"/>
      <c r="C1263" s="54" t="str">
        <f>IF(ISTEXT('Organizational Unit Summary'!$B$41),'Organizational Unit Summary'!$B$41,"")</f>
        <v>P-2</v>
      </c>
      <c r="D1263" s="51" t="str">
        <f>IF('Organizational Unit Summary'!$B$24="Benchmark or Sustainment",IF(E1263="OoS","OoS",IF(E1263=1,"DM",IF(E1263=2,"PM",IF(E1263=3,"LM",IF(E1263=4,"FM"))))),IF(E1263="OoS","OoS",IF(E1263&lt;=2,"H",IF(E1263=3,"M",IF(E1263=4,"L")))))</f>
        <v>DM</v>
      </c>
      <c r="E1263" s="58">
        <f>IF(OR(Processes!$C$67=TRUE,Processes!E$67=TRUE),IF(AND(G1263=1,H1263=1,NOT(ISTEXT(J1263))),4,IF(AND(G1263=1,H1263=1,ISTEXT(J1263)),3,IF(AND(OR(G1263=1,H1263=1),ISTEXT(J1263)),2,1))),"OoS")</f>
        <v>1</v>
      </c>
      <c r="F1263" s="57"/>
      <c r="G1263" s="59"/>
      <c r="H1263" s="59"/>
      <c r="I1263" s="59"/>
      <c r="J1263" s="59"/>
      <c r="K1263" s="59"/>
      <c r="L1263" s="59"/>
      <c r="M1263" s="59"/>
      <c r="N1263" s="59"/>
      <c r="O1263" s="59"/>
      <c r="P1263" s="370"/>
      <c r="Q1263" s="59"/>
      <c r="R1263" s="376"/>
    </row>
    <row r="1264" spans="1:18" x14ac:dyDescent="0.25">
      <c r="A1264" s="352"/>
      <c r="B1264" s="378"/>
      <c r="C1264" s="54" t="str">
        <f>IF(ISTEXT('Organizational Unit Summary'!$B$42),'Organizational Unit Summary'!$B$42,"")</f>
        <v>P-3</v>
      </c>
      <c r="D1264" s="51" t="str">
        <f>IF('Organizational Unit Summary'!$B$24="Benchmark or Sustainment",IF(E1264="OoS","OoS",IF(E1264=1,"DM",IF(E1264=2,"PM",IF(E1264=3,"LM",IF(E1264=4,"FM"))))),IF(E1264="OoS","OoS",IF(E1264&lt;=2,"H",IF(E1264=3,"M",IF(E1264=4,"L")))))</f>
        <v>DM</v>
      </c>
      <c r="E1264" s="58">
        <f>IF(OR(Processes!$C$67=TRUE,Processes!F$67=TRUE),IF(AND(G1264=1,H1264=1,NOT(ISTEXT(J1264))),4,IF(AND(G1264=1,H1264=1,ISTEXT(J1264)),3,IF(AND(OR(G1264=1,H1264=1),ISTEXT(J1264)),2,1))),"OoS")</f>
        <v>1</v>
      </c>
      <c r="F1264" s="57"/>
      <c r="G1264" s="59"/>
      <c r="H1264" s="59"/>
      <c r="I1264" s="59"/>
      <c r="J1264" s="59"/>
      <c r="K1264" s="59"/>
      <c r="L1264" s="59"/>
      <c r="M1264" s="59"/>
      <c r="N1264" s="59"/>
      <c r="O1264" s="59"/>
      <c r="P1264" s="370"/>
      <c r="Q1264" s="59"/>
      <c r="R1264" s="376"/>
    </row>
    <row r="1265" spans="1:18" x14ac:dyDescent="0.25">
      <c r="A1265" s="352"/>
      <c r="B1265" s="378"/>
      <c r="C1265" s="54" t="str">
        <f>IF(ISTEXT('Organizational Unit Summary'!$B$43),'Organizational Unit Summary'!$B$43,"")</f>
        <v>P-4</v>
      </c>
      <c r="D1265" s="51" t="str">
        <f>IF('Organizational Unit Summary'!$B$24="Benchmark or Sustainment",IF(E1265="OoS","OoS",IF(E1265=1,"DM",IF(E1265=2,"PM",IF(E1265=3,"LM",IF(E1265=4,"FM"))))),IF(E1265="OoS","OoS",IF(E1265&lt;=2,"H",IF(E1265=3,"M",IF(E1265=4,"L")))))</f>
        <v>DM</v>
      </c>
      <c r="E1265" s="58">
        <f>IF(OR(Processes!$C$67=TRUE,Processes!G$67=TRUE),IF(AND(G1265=1,H1265=1,NOT(ISTEXT(J1265))),4,IF(AND(G1265=1,H1265=1,ISTEXT(J1265)),3,IF(AND(OR(G1265=1,H1265=1),ISTEXT(J1265)),2,1))),"OoS")</f>
        <v>1</v>
      </c>
      <c r="F1265" s="57"/>
      <c r="G1265" s="59"/>
      <c r="H1265" s="59"/>
      <c r="I1265" s="59"/>
      <c r="J1265" s="59"/>
      <c r="K1265" s="59"/>
      <c r="L1265" s="59"/>
      <c r="M1265" s="59"/>
      <c r="N1265" s="59"/>
      <c r="O1265" s="59"/>
      <c r="P1265" s="370"/>
      <c r="Q1265" s="59"/>
      <c r="R1265" s="376"/>
    </row>
    <row r="1266" spans="1:18" x14ac:dyDescent="0.25">
      <c r="A1266" s="352"/>
      <c r="B1266" s="378"/>
      <c r="C1266" s="54" t="str">
        <f>IF(ISTEXT('Organizational Unit Summary'!$B$44),'Organizational Unit Summary'!$B$44,"")</f>
        <v>P-5</v>
      </c>
      <c r="D1266" s="51" t="str">
        <f>IF('Organizational Unit Summary'!$B$24="Benchmark or Sustainment",IF(E1266="OoS","OoS",IF(E1266=1,"DM",IF(E1266=2,"PM",IF(E1266=3,"LM",IF(E1266=4,"FM"))))),IF(E1266="OoS","OoS",IF(E1266&lt;=2,"H",IF(E1266=3,"M",IF(E1266=4,"L")))))</f>
        <v>DM</v>
      </c>
      <c r="E1266" s="58">
        <f>IF(OR(Processes!$C$67=TRUE,Processes!H$67=TRUE),IF(AND(G1266=1,H1266=1,NOT(ISTEXT(J1266))),4,IF(AND(G1266=1,H1266=1,ISTEXT(J1266)),3,IF(AND(OR(G1266=1,H1266=1),ISTEXT(J1266)),2,1))),"OoS")</f>
        <v>1</v>
      </c>
      <c r="F1266" s="57"/>
      <c r="G1266" s="59"/>
      <c r="H1266" s="59"/>
      <c r="I1266" s="59"/>
      <c r="J1266" s="59"/>
      <c r="K1266" s="59"/>
      <c r="L1266" s="59"/>
      <c r="M1266" s="59"/>
      <c r="N1266" s="59"/>
      <c r="O1266" s="59"/>
      <c r="P1266" s="370"/>
      <c r="Q1266" s="59"/>
      <c r="R1266" s="376"/>
    </row>
    <row r="1267" spans="1:18" x14ac:dyDescent="0.25">
      <c r="A1267" s="352"/>
      <c r="B1267" s="378"/>
      <c r="C1267" s="54" t="str">
        <f>IF(ISTEXT('Organizational Unit Summary'!$B$45),'Organizational Unit Summary'!$B$45,"")</f>
        <v>P-6</v>
      </c>
      <c r="D1267" s="51" t="str">
        <f>IF('Organizational Unit Summary'!$B$24="Benchmark or Sustainment",IF(E1267="OoS","OoS",IF(E1267=1,"DM",IF(E1267=2,"PM",IF(E1267=3,"LM",IF(E1267=4,"FM"))))),IF(E1267="OoS","OoS",IF(E1267&lt;=2,"H",IF(E1267=3,"M",IF(E1267=4,"L")))))</f>
        <v>DM</v>
      </c>
      <c r="E1267" s="58">
        <f>IF(OR(Processes!$C$67=TRUE,Processes!I$67=TRUE),IF(AND(G1267=1,H1267=1,NOT(ISTEXT(J1267))),4,IF(AND(G1267=1,H1267=1,ISTEXT(J1267)),3,IF(AND(OR(G1267=1,H1267=1),ISTEXT(J1267)),2,1))),"OoS")</f>
        <v>1</v>
      </c>
      <c r="F1267" s="57"/>
      <c r="G1267" s="59"/>
      <c r="H1267" s="59"/>
      <c r="I1267" s="59"/>
      <c r="J1267" s="59"/>
      <c r="K1267" s="59"/>
      <c r="L1267" s="59"/>
      <c r="M1267" s="59"/>
      <c r="N1267" s="59"/>
      <c r="O1267" s="59"/>
      <c r="P1267" s="370"/>
      <c r="Q1267" s="59"/>
      <c r="R1267" s="376"/>
    </row>
    <row r="1268" spans="1:18" x14ac:dyDescent="0.25">
      <c r="A1268" s="352"/>
      <c r="B1268" s="378"/>
      <c r="C1268" s="54" t="str">
        <f>IF(ISTEXT('Organizational Unit Summary'!$B$46),'Organizational Unit Summary'!$B$46,"")</f>
        <v>P-7</v>
      </c>
      <c r="D1268" s="51" t="str">
        <f>IF('Organizational Unit Summary'!$B$24="Benchmark or Sustainment",IF(E1268="OoS","OoS",IF(E1268=1,"DM",IF(E1268=2,"PM",IF(E1268=3,"LM",IF(E1268=4,"FM"))))),IF(E1268="OoS","OoS",IF(E1268&lt;=2,"H",IF(E1268=3,"M",IF(E1268=4,"L")))))</f>
        <v>DM</v>
      </c>
      <c r="E1268" s="58">
        <f>IF(OR(Processes!$C$67=TRUE,Processes!J$67=TRUE),IF(AND(G1268=1,H1268=1,NOT(ISTEXT(J1268))),4,IF(AND(G1268=1,H1268=1,ISTEXT(J1268)),3,IF(AND(OR(G1268=1,H1268=1),ISTEXT(J1268)),2,1))),"OoS")</f>
        <v>1</v>
      </c>
      <c r="F1268" s="57"/>
      <c r="G1268" s="59"/>
      <c r="H1268" s="59"/>
      <c r="I1268" s="59"/>
      <c r="J1268" s="59"/>
      <c r="K1268" s="59"/>
      <c r="L1268" s="59"/>
      <c r="M1268" s="59"/>
      <c r="N1268" s="59"/>
      <c r="O1268" s="59"/>
      <c r="P1268" s="370"/>
      <c r="Q1268" s="59"/>
      <c r="R1268" s="376"/>
    </row>
    <row r="1269" spans="1:18" x14ac:dyDescent="0.25">
      <c r="A1269" s="352"/>
      <c r="B1269" s="378"/>
      <c r="C1269" s="54" t="str">
        <f>IF(ISTEXT('Organizational Unit Summary'!$B$47),'Organizational Unit Summary'!$B$47,"")</f>
        <v>P-8</v>
      </c>
      <c r="D1269" s="51" t="str">
        <f>IF('Organizational Unit Summary'!$B$24="Benchmark or Sustainment",IF(E1269="OoS","OoS",IF(E1269=1,"DM",IF(E1269=2,"PM",IF(E1269=3,"LM",IF(E1269=4,"FM"))))),IF(E1269="OoS","OoS",IF(E1269&lt;=2,"H",IF(E1269=3,"M",IF(E1269=4,"L")))))</f>
        <v>DM</v>
      </c>
      <c r="E1269" s="58">
        <f>IF(OR(Processes!$C$67=TRUE,Processes!K$67=TRUE),IF(AND(G1269=1,H1269=1,NOT(ISTEXT(J1269))),4,IF(AND(G1269=1,H1269=1,ISTEXT(J1269)),3,IF(AND(OR(G1269=1,H1269=1),ISTEXT(J1269)),2,1))),"OoS")</f>
        <v>1</v>
      </c>
      <c r="F1269" s="57"/>
      <c r="G1269" s="59"/>
      <c r="H1269" s="59"/>
      <c r="I1269" s="59"/>
      <c r="J1269" s="59"/>
      <c r="K1269" s="59"/>
      <c r="L1269" s="59"/>
      <c r="M1269" s="59"/>
      <c r="N1269" s="59"/>
      <c r="O1269" s="59"/>
      <c r="P1269" s="370"/>
      <c r="Q1269" s="59"/>
      <c r="R1269" s="376"/>
    </row>
    <row r="1270" spans="1:18" x14ac:dyDescent="0.25">
      <c r="A1270" s="352"/>
      <c r="B1270" s="378"/>
      <c r="C1270" s="54" t="str">
        <f>IF(ISTEXT('Organizational Unit Summary'!$B$48),'Organizational Unit Summary'!$B$48,"")</f>
        <v>P-9</v>
      </c>
      <c r="D1270" s="51" t="str">
        <f>IF('Organizational Unit Summary'!$B$24="Benchmark or Sustainment",IF(E1270="OoS","OoS",IF(E1270=1,"DM",IF(E1270=2,"PM",IF(E1270=3,"LM",IF(E1270=4,"FM"))))),IF(E1270="OoS","OoS",IF(E1270&lt;=2,"H",IF(E1270=3,"M",IF(E1270=4,"L")))))</f>
        <v>DM</v>
      </c>
      <c r="E1270" s="58">
        <f>IF(OR(Processes!$C$67=TRUE,Processes!L$67=TRUE),IF(AND(G1270=1,H1270=1,NOT(ISTEXT(J1270))),4,IF(AND(G1270=1,H1270=1,ISTEXT(J1270)),3,IF(AND(OR(G1270=1,H1270=1),ISTEXT(J1270)),2,1))),"OoS")</f>
        <v>1</v>
      </c>
      <c r="F1270" s="57"/>
      <c r="G1270" s="59"/>
      <c r="H1270" s="59"/>
      <c r="I1270" s="59"/>
      <c r="J1270" s="59"/>
      <c r="K1270" s="59"/>
      <c r="L1270" s="59"/>
      <c r="M1270" s="59"/>
      <c r="N1270" s="59"/>
      <c r="O1270" s="59"/>
      <c r="P1270" s="370"/>
      <c r="Q1270" s="59"/>
      <c r="R1270" s="376"/>
    </row>
    <row r="1271" spans="1:18" x14ac:dyDescent="0.25">
      <c r="A1271" s="352"/>
      <c r="B1271" s="378"/>
      <c r="C1271" s="54" t="str">
        <f>IF(ISTEXT('Organizational Unit Summary'!$B$49),'Organizational Unit Summary'!$B$49,"")</f>
        <v>P-10</v>
      </c>
      <c r="D1271" s="51" t="str">
        <f>IF('Organizational Unit Summary'!$B$24="Benchmark or Sustainment",IF(E1271="OoS","OoS",IF(E1271=1,"DM",IF(E1271=2,"PM",IF(E1271=3,"LM",IF(E1271=4,"FM"))))),IF(E1271="OoS","OoS",IF(E1271&lt;=2,"H",IF(E1271=3,"M",IF(E1271=4,"L")))))</f>
        <v>DM</v>
      </c>
      <c r="E1271" s="58">
        <f>IF(OR(Processes!$C$67=TRUE,Processes!M$67=TRUE),IF(AND(G1271=1,H1271=1,NOT(ISTEXT(J1271))),4,IF(AND(G1271=1,H1271=1,ISTEXT(J1271)),3,IF(AND(OR(G1271=1,H1271=1),ISTEXT(J1271)),2,1))),"OoS")</f>
        <v>1</v>
      </c>
      <c r="F1271" s="57"/>
      <c r="G1271" s="59"/>
      <c r="H1271" s="59"/>
      <c r="I1271" s="59"/>
      <c r="J1271" s="59"/>
      <c r="K1271" s="59"/>
      <c r="L1271" s="59"/>
      <c r="M1271" s="59"/>
      <c r="N1271" s="59"/>
      <c r="O1271" s="59"/>
      <c r="P1271" s="370"/>
      <c r="Q1271" s="59"/>
      <c r="R1271" s="376"/>
    </row>
    <row r="1272" spans="1:18" x14ac:dyDescent="0.25">
      <c r="A1272" s="352"/>
      <c r="B1272" s="378"/>
      <c r="C1272" s="54" t="str">
        <f>IF(ISTEXT('Organizational Unit Summary'!$B$50),'Organizational Unit Summary'!$B$50,"")</f>
        <v>P-11</v>
      </c>
      <c r="D1272" s="51" t="str">
        <f>IF('Organizational Unit Summary'!$B$24="Benchmark or Sustainment",IF(E1272="OoS","OoS",IF(E1272=1,"DM",IF(E1272=2,"PM",IF(E1272=3,"LM",IF(E1272=4,"FM"))))),IF(E1272="OoS","OoS",IF(E1272&lt;=2,"H",IF(E1272=3,"M",IF(E1272=4,"L")))))</f>
        <v>DM</v>
      </c>
      <c r="E1272" s="58">
        <f>IF(OR(Processes!$C$67=TRUE,Processes!N$67=TRUE),IF(AND(G1272=1,H1272=1,NOT(ISTEXT(J1272))),4,IF(AND(G1272=1,H1272=1,ISTEXT(J1272)),3,IF(AND(OR(G1272=1,H1272=1),ISTEXT(J1272)),2,1))),"OoS")</f>
        <v>1</v>
      </c>
      <c r="F1272" s="57"/>
      <c r="G1272" s="59"/>
      <c r="H1272" s="59"/>
      <c r="I1272" s="59"/>
      <c r="J1272" s="59"/>
      <c r="K1272" s="59"/>
      <c r="L1272" s="59"/>
      <c r="M1272" s="59"/>
      <c r="N1272" s="59"/>
      <c r="O1272" s="59"/>
      <c r="P1272" s="370"/>
      <c r="Q1272" s="59"/>
      <c r="R1272" s="376"/>
    </row>
    <row r="1273" spans="1:18" x14ac:dyDescent="0.25">
      <c r="A1273" s="352"/>
      <c r="B1273" s="378"/>
      <c r="C1273" s="54" t="str">
        <f>IF(ISTEXT('Organizational Unit Summary'!$B$51),'Organizational Unit Summary'!$B$51,"")</f>
        <v>P-12</v>
      </c>
      <c r="D1273" s="51" t="str">
        <f>IF('Organizational Unit Summary'!$B$24="Benchmark or Sustainment",IF(E1273="OoS","OoS",IF(E1273=1,"DM",IF(E1273=2,"PM",IF(E1273=3,"LM",IF(E1273=4,"FM"))))),IF(E1273="OoS","OoS",IF(E1273&lt;=2,"H",IF(E1273=3,"M",IF(E1273=4,"L")))))</f>
        <v>DM</v>
      </c>
      <c r="E1273" s="58">
        <f>IF(OR(Processes!$C$67=TRUE,Processes!O$67=TRUE),IF(AND(G1273=1,H1273=1,NOT(ISTEXT(J1273))),4,IF(AND(G1273=1,H1273=1,ISTEXT(J1273)),3,IF(AND(OR(G1273=1,H1273=1),ISTEXT(J1273)),2,1))),"OoS")</f>
        <v>1</v>
      </c>
      <c r="F1273" s="57"/>
      <c r="G1273" s="59"/>
      <c r="H1273" s="59"/>
      <c r="I1273" s="59"/>
      <c r="J1273" s="59"/>
      <c r="K1273" s="59"/>
      <c r="L1273" s="59"/>
      <c r="M1273" s="59"/>
      <c r="N1273" s="59"/>
      <c r="O1273" s="59"/>
      <c r="P1273" s="370"/>
      <c r="Q1273" s="59"/>
      <c r="R1273" s="376"/>
    </row>
    <row r="1274" spans="1:18" x14ac:dyDescent="0.25">
      <c r="A1274" s="352"/>
      <c r="B1274" s="378"/>
      <c r="C1274" s="54" t="str">
        <f>IF(ISTEXT('Organizational Unit Summary'!$B$52),'Organizational Unit Summary'!$B$52,"")</f>
        <v>P-13</v>
      </c>
      <c r="D1274" s="51" t="str">
        <f>IF('Organizational Unit Summary'!$B$24="Benchmark or Sustainment",IF(E1274="OoS","OoS",IF(E1274=1,"DM",IF(E1274=2,"PM",IF(E1274=3,"LM",IF(E1274=4,"FM"))))),IF(E1274="OoS","OoS",IF(E1274&lt;=2,"H",IF(E1274=3,"M",IF(E1274=4,"L")))))</f>
        <v>DM</v>
      </c>
      <c r="E1274" s="58">
        <f>IF(OR(Processes!$C$67=TRUE,Processes!P$67=TRUE),IF(AND(G1274=1,H1274=1,NOT(ISTEXT(J1274))),4,IF(AND(G1274=1,H1274=1,ISTEXT(J1274)),3,IF(AND(OR(G1274=1,H1274=1),ISTEXT(J1274)),2,1))),"OoS")</f>
        <v>1</v>
      </c>
      <c r="F1274" s="57"/>
      <c r="G1274" s="59"/>
      <c r="H1274" s="59"/>
      <c r="I1274" s="59"/>
      <c r="J1274" s="59"/>
      <c r="K1274" s="59"/>
      <c r="L1274" s="59"/>
      <c r="M1274" s="59"/>
      <c r="N1274" s="59"/>
      <c r="O1274" s="59"/>
      <c r="P1274" s="370"/>
      <c r="Q1274" s="59"/>
      <c r="R1274" s="376"/>
    </row>
    <row r="1275" spans="1:18" x14ac:dyDescent="0.25">
      <c r="A1275" s="352"/>
      <c r="B1275" s="378"/>
      <c r="C1275" s="54" t="str">
        <f>IF(ISTEXT('Organizational Unit Summary'!$B$53),'Organizational Unit Summary'!$B$53,"")</f>
        <v>P-14</v>
      </c>
      <c r="D1275" s="51" t="str">
        <f>IF('Organizational Unit Summary'!$B$24="Benchmark or Sustainment",IF(E1275="OoS","OoS",IF(E1275=1,"DM",IF(E1275=2,"PM",IF(E1275=3,"LM",IF(E1275=4,"FM"))))),IF(E1275="OoS","OoS",IF(E1275&lt;=2,"H",IF(E1275=3,"M",IF(E1275=4,"L")))))</f>
        <v>DM</v>
      </c>
      <c r="E1275" s="58">
        <f>IF(OR(Processes!$C$67=TRUE,Processes!Q$67=TRUE),IF(AND(G1275=1,H1275=1,NOT(ISTEXT(J1275))),4,IF(AND(G1275=1,H1275=1,ISTEXT(J1275)),3,IF(AND(OR(G1275=1,H1275=1),ISTEXT(J1275)),2,1))),"OoS")</f>
        <v>1</v>
      </c>
      <c r="F1275" s="57"/>
      <c r="G1275" s="59"/>
      <c r="H1275" s="59"/>
      <c r="I1275" s="59"/>
      <c r="J1275" s="59"/>
      <c r="K1275" s="59"/>
      <c r="L1275" s="59"/>
      <c r="M1275" s="59"/>
      <c r="N1275" s="59"/>
      <c r="O1275" s="59"/>
      <c r="P1275" s="370"/>
      <c r="Q1275" s="59"/>
      <c r="R1275" s="376"/>
    </row>
    <row r="1276" spans="1:18" x14ac:dyDescent="0.25">
      <c r="A1276" s="352"/>
      <c r="B1276" s="378"/>
      <c r="C1276" s="54" t="str">
        <f>IF(ISTEXT('Organizational Unit Summary'!$B$54),'Organizational Unit Summary'!$B$54,"")</f>
        <v>P-15</v>
      </c>
      <c r="D1276" s="51" t="str">
        <f>IF('Organizational Unit Summary'!$B$24="Benchmark or Sustainment",IF(E1276="OoS","OoS",IF(E1276=1,"DM",IF(E1276=2,"PM",IF(E1276=3,"LM",IF(E1276=4,"FM"))))),IF(E1276="OoS","OoS",IF(E1276&lt;=2,"H",IF(E1276=3,"M",IF(E1276=4,"L")))))</f>
        <v>DM</v>
      </c>
      <c r="E1276" s="58">
        <f>IF(OR(Processes!$C$67=TRUE,Processes!R$67=TRUE),IF(AND(G1276=1,H1276=1,NOT(ISTEXT(J1276))),4,IF(AND(G1276=1,H1276=1,ISTEXT(J1276)),3,IF(AND(OR(G1276=1,H1276=1),ISTEXT(J1276)),2,1))),"OoS")</f>
        <v>1</v>
      </c>
      <c r="F1276" s="57"/>
      <c r="G1276" s="59"/>
      <c r="H1276" s="59"/>
      <c r="I1276" s="59"/>
      <c r="J1276" s="59"/>
      <c r="K1276" s="59"/>
      <c r="L1276" s="59"/>
      <c r="M1276" s="59"/>
      <c r="N1276" s="59"/>
      <c r="O1276" s="59"/>
      <c r="P1276" s="370"/>
      <c r="Q1276" s="59"/>
      <c r="R1276" s="376"/>
    </row>
    <row r="1277" spans="1:18" x14ac:dyDescent="0.25">
      <c r="A1277" s="352"/>
      <c r="B1277" s="378"/>
      <c r="C1277" s="54" t="str">
        <f>IF(ISTEXT('Organizational Unit Summary'!$B$55),'Organizational Unit Summary'!$B$55,"")</f>
        <v>P-16</v>
      </c>
      <c r="D1277" s="51" t="str">
        <f>IF('Organizational Unit Summary'!$B$24="Benchmark or Sustainment",IF(E1277="OoS","OoS",IF(E1277=1,"DM",IF(E1277=2,"PM",IF(E1277=3,"LM",IF(E1277=4,"FM"))))),IF(E1277="OoS","OoS",IF(E1277&lt;=2,"H",IF(E1277=3,"M",IF(E1277=4,"L")))))</f>
        <v>DM</v>
      </c>
      <c r="E1277" s="58">
        <f>IF(OR(Processes!$C$67=TRUE,Processes!S$67=TRUE),IF(AND(G1277=1,H1277=1,NOT(ISTEXT(J1277))),4,IF(AND(G1277=1,H1277=1,ISTEXT(J1277)),3,IF(AND(OR(G1277=1,H1277=1),ISTEXT(J1277)),2,1))),"OoS")</f>
        <v>1</v>
      </c>
      <c r="F1277" s="57"/>
      <c r="G1277" s="59"/>
      <c r="H1277" s="59"/>
      <c r="I1277" s="59"/>
      <c r="J1277" s="59"/>
      <c r="K1277" s="59"/>
      <c r="L1277" s="59"/>
      <c r="M1277" s="59"/>
      <c r="N1277" s="59"/>
      <c r="O1277" s="59"/>
      <c r="P1277" s="370"/>
      <c r="Q1277" s="59"/>
      <c r="R1277" s="376"/>
    </row>
    <row r="1278" spans="1:18" x14ac:dyDescent="0.25">
      <c r="A1278" s="352"/>
      <c r="B1278" s="378"/>
      <c r="C1278" s="54" t="str">
        <f>IF(ISTEXT('Organizational Unit Summary'!$B$56),'Organizational Unit Summary'!$B$56,"")</f>
        <v>P-17</v>
      </c>
      <c r="D1278" s="51" t="str">
        <f>IF('Organizational Unit Summary'!$B$24="Benchmark or Sustainment",IF(E1278="OoS","OoS",IF(E1278=1,"DM",IF(E1278=2,"PM",IF(E1278=3,"LM",IF(E1278=4,"FM"))))),IF(E1278="OoS","OoS",IF(E1278&lt;=2,"H",IF(E1278=3,"M",IF(E1278=4,"L")))))</f>
        <v>DM</v>
      </c>
      <c r="E1278" s="58">
        <f>IF(OR(Processes!$C$67=TRUE,Processes!T$67=TRUE),IF(AND(G1278=1,H1278=1,NOT(ISTEXT(J1278))),4,IF(AND(G1278=1,H1278=1,ISTEXT(J1278)),3,IF(AND(OR(G1278=1,H1278=1),ISTEXT(J1278)),2,1))),"OoS")</f>
        <v>1</v>
      </c>
      <c r="F1278" s="57"/>
      <c r="G1278" s="59"/>
      <c r="H1278" s="59"/>
      <c r="I1278" s="59"/>
      <c r="J1278" s="59"/>
      <c r="K1278" s="59"/>
      <c r="L1278" s="59"/>
      <c r="M1278" s="59"/>
      <c r="N1278" s="59"/>
      <c r="O1278" s="59"/>
      <c r="P1278" s="370"/>
      <c r="Q1278" s="59"/>
      <c r="R1278" s="376"/>
    </row>
    <row r="1279" spans="1:18" x14ac:dyDescent="0.25">
      <c r="A1279" s="352"/>
      <c r="B1279" s="378"/>
      <c r="C1279" s="54" t="str">
        <f>IF(ISTEXT('Organizational Unit Summary'!$B$57),'Organizational Unit Summary'!$B$57,"")</f>
        <v>P-18</v>
      </c>
      <c r="D1279" s="51" t="str">
        <f>IF('Organizational Unit Summary'!$B$24="Benchmark or Sustainment",IF(E1279="OoS","OoS",IF(E1279=1,"DM",IF(E1279=2,"PM",IF(E1279=3,"LM",IF(E1279=4,"FM"))))),IF(E1279="OoS","OoS",IF(E1279&lt;=2,"H",IF(E1279=3,"M",IF(E1279=4,"L")))))</f>
        <v>DM</v>
      </c>
      <c r="E1279" s="58">
        <f>IF(OR(Processes!$C$67=TRUE,Processes!U$67=TRUE),IF(AND(G1279=1,H1279=1,NOT(ISTEXT(J1279))),4,IF(AND(G1279=1,H1279=1,ISTEXT(J1279)),3,IF(AND(OR(G1279=1,H1279=1),ISTEXT(J1279)),2,1))),"OoS")</f>
        <v>1</v>
      </c>
      <c r="F1279" s="57"/>
      <c r="G1279" s="59"/>
      <c r="H1279" s="59"/>
      <c r="I1279" s="59"/>
      <c r="J1279" s="59"/>
      <c r="K1279" s="59"/>
      <c r="L1279" s="59"/>
      <c r="M1279" s="59"/>
      <c r="N1279" s="59"/>
      <c r="O1279" s="59"/>
      <c r="P1279" s="370"/>
      <c r="Q1279" s="59"/>
      <c r="R1279" s="376"/>
    </row>
    <row r="1280" spans="1:18" x14ac:dyDescent="0.25">
      <c r="A1280" s="352"/>
      <c r="B1280" s="378"/>
      <c r="C1280" s="54" t="str">
        <f>IF(ISTEXT('Organizational Unit Summary'!$B$58),'Organizational Unit Summary'!$B$58,"")</f>
        <v>P-19</v>
      </c>
      <c r="D1280" s="51" t="str">
        <f>IF('Organizational Unit Summary'!$B$24="Benchmark or Sustainment",IF(E1280="OoS","OoS",IF(E1280=1,"DM",IF(E1280=2,"PM",IF(E1280=3,"LM",IF(E1280=4,"FM"))))),IF(E1280="OoS","OoS",IF(E1280&lt;=2,"H",IF(E1280=3,"M",IF(E1280=4,"L")))))</f>
        <v>DM</v>
      </c>
      <c r="E1280" s="58">
        <f>IF(OR(Processes!$C$67=TRUE,Processes!V$67=TRUE),IF(AND(G1280=1,H1280=1,NOT(ISTEXT(J1280))),4,IF(AND(G1280=1,H1280=1,ISTEXT(J1280)),3,IF(AND(OR(G1280=1,H1280=1),ISTEXT(J1280)),2,1))),"OoS")</f>
        <v>1</v>
      </c>
      <c r="F1280" s="57"/>
      <c r="G1280" s="59"/>
      <c r="H1280" s="59"/>
      <c r="I1280" s="59"/>
      <c r="J1280" s="59"/>
      <c r="K1280" s="59"/>
      <c r="L1280" s="59"/>
      <c r="M1280" s="59"/>
      <c r="N1280" s="59"/>
      <c r="O1280" s="59"/>
      <c r="P1280" s="370"/>
      <c r="Q1280" s="59"/>
      <c r="R1280" s="376"/>
    </row>
    <row r="1281" spans="1:18" ht="13.5" thickBot="1" x14ac:dyDescent="0.3">
      <c r="A1281" s="352"/>
      <c r="B1281" s="378"/>
      <c r="C1281" s="54" t="str">
        <f>IF(ISTEXT('Organizational Unit Summary'!$B$59),'Organizational Unit Summary'!$B$59,"")</f>
        <v>P-20</v>
      </c>
      <c r="D1281" s="51" t="str">
        <f>IF('Organizational Unit Summary'!$B$24="Benchmark or Sustainment",IF(E1281="OoS","OoS",IF(E1281=1,"DM",IF(E1281=2,"PM",IF(E1281=3,"LM",IF(E1281=4,"FM"))))),IF(E1281="OoS","OoS",IF(E1281&lt;=2,"H",IF(E1281=3,"M",IF(E1281=4,"L")))))</f>
        <v>DM</v>
      </c>
      <c r="E1281" s="58">
        <f>IF(OR(Processes!$C$67=TRUE,Processes!W$67=TRUE),IF(AND(G1281=1,H1281=1,NOT(ISTEXT(J1281))),4,IF(AND(G1281=1,H1281=1,ISTEXT(J1281)),3,IF(AND(OR(G1281=1,H1281=1),ISTEXT(J1281)),2,1))),"OoS")</f>
        <v>1</v>
      </c>
      <c r="F1281" s="57"/>
      <c r="G1281" s="59"/>
      <c r="H1281" s="59"/>
      <c r="I1281" s="59"/>
      <c r="J1281" s="59"/>
      <c r="K1281" s="59"/>
      <c r="L1281" s="59"/>
      <c r="M1281" s="59"/>
      <c r="N1281" s="59"/>
      <c r="O1281" s="59"/>
      <c r="P1281" s="371"/>
      <c r="Q1281" s="59"/>
      <c r="R1281" s="376"/>
    </row>
    <row r="1282" spans="1:18" x14ac:dyDescent="0.25">
      <c r="A1282" s="352"/>
      <c r="B1282" s="378" t="str">
        <f>IF(ISTEXT(Processes!$B$17),Processes!$B$17,"")</f>
        <v>Process 15</v>
      </c>
      <c r="C1282" s="54" t="str">
        <f>IF(ISTEXT('Organizational Unit Summary'!$B$40),'Organizational Unit Summary'!$B$40,"")</f>
        <v>P-1</v>
      </c>
      <c r="D1282" s="51" t="str">
        <f>IF('Organizational Unit Summary'!$B$24="Benchmark or Sustainment",IF(E1282="OoS","OoS",IF(E1282=1,"DM",IF(E1282=2,"PM",IF(E1282=3,"LM",IF(E1282=4,"FM"))))),IF(E1282="OoS","OoS",IF(E1282&lt;=2,"H",IF(E1282=3,"M",IF(E1282=4,"L")))))</f>
        <v>DM</v>
      </c>
      <c r="E1282" s="58">
        <f>IF(OR(Processes!$C$68=TRUE,Processes!D$68=TRUE),IF(AND(G1282=1,H1282=1,NOT(ISTEXT(J1282))),4,IF(AND(G1282=1,H1282=1,ISTEXT(J1282)),3,IF(AND(OR(G1282=1,H1282=1),ISTEXT(J1282)),2,1))),"OoS")</f>
        <v>1</v>
      </c>
      <c r="F1282" s="57"/>
      <c r="G1282" s="59"/>
      <c r="H1282" s="59"/>
      <c r="I1282" s="59"/>
      <c r="J1282" s="59"/>
      <c r="K1282" s="59"/>
      <c r="L1282" s="59"/>
      <c r="M1282" s="59"/>
      <c r="N1282" s="59"/>
      <c r="O1282" s="59"/>
      <c r="P1282" s="369"/>
      <c r="Q1282" s="59"/>
      <c r="R1282" s="376"/>
    </row>
    <row r="1283" spans="1:18" x14ac:dyDescent="0.25">
      <c r="A1283" s="352"/>
      <c r="B1283" s="378"/>
      <c r="C1283" s="54" t="str">
        <f>IF(ISTEXT('Organizational Unit Summary'!$B$41),'Organizational Unit Summary'!$B$41,"")</f>
        <v>P-2</v>
      </c>
      <c r="D1283" s="51" t="str">
        <f>IF('Organizational Unit Summary'!$B$24="Benchmark or Sustainment",IF(E1283="OoS","OoS",IF(E1283=1,"DM",IF(E1283=2,"PM",IF(E1283=3,"LM",IF(E1283=4,"FM"))))),IF(E1283="OoS","OoS",IF(E1283&lt;=2,"H",IF(E1283=3,"M",IF(E1283=4,"L")))))</f>
        <v>DM</v>
      </c>
      <c r="E1283" s="58">
        <f>IF(OR(Processes!$C$68=TRUE,Processes!E$68=TRUE),IF(AND(G1283=1,H1283=1,NOT(ISTEXT(J1283))),4,IF(AND(G1283=1,H1283=1,ISTEXT(J1283)),3,IF(AND(OR(G1283=1,H1283=1),ISTEXT(J1283)),2,1))),"OoS")</f>
        <v>1</v>
      </c>
      <c r="F1283" s="57"/>
      <c r="G1283" s="59"/>
      <c r="H1283" s="59"/>
      <c r="I1283" s="59"/>
      <c r="J1283" s="59"/>
      <c r="K1283" s="59"/>
      <c r="L1283" s="59"/>
      <c r="M1283" s="59"/>
      <c r="N1283" s="59"/>
      <c r="O1283" s="59"/>
      <c r="P1283" s="370"/>
      <c r="Q1283" s="59"/>
      <c r="R1283" s="376"/>
    </row>
    <row r="1284" spans="1:18" x14ac:dyDescent="0.25">
      <c r="A1284" s="352"/>
      <c r="B1284" s="378"/>
      <c r="C1284" s="54" t="str">
        <f>IF(ISTEXT('Organizational Unit Summary'!$B$42),'Organizational Unit Summary'!$B$42,"")</f>
        <v>P-3</v>
      </c>
      <c r="D1284" s="51" t="str">
        <f>IF('Organizational Unit Summary'!$B$24="Benchmark or Sustainment",IF(E1284="OoS","OoS",IF(E1284=1,"DM",IF(E1284=2,"PM",IF(E1284=3,"LM",IF(E1284=4,"FM"))))),IF(E1284="OoS","OoS",IF(E1284&lt;=2,"H",IF(E1284=3,"M",IF(E1284=4,"L")))))</f>
        <v>DM</v>
      </c>
      <c r="E1284" s="58">
        <f>IF(OR(Processes!$C$68=TRUE,Processes!F$68=TRUE),IF(AND(G1284=1,H1284=1,NOT(ISTEXT(J1284))),4,IF(AND(G1284=1,H1284=1,ISTEXT(J1284)),3,IF(AND(OR(G1284=1,H1284=1),ISTEXT(J1284)),2,1))),"OoS")</f>
        <v>1</v>
      </c>
      <c r="F1284" s="57"/>
      <c r="G1284" s="59"/>
      <c r="H1284" s="59"/>
      <c r="I1284" s="59"/>
      <c r="J1284" s="59"/>
      <c r="K1284" s="59"/>
      <c r="L1284" s="59"/>
      <c r="M1284" s="59"/>
      <c r="N1284" s="59"/>
      <c r="O1284" s="59"/>
      <c r="P1284" s="370"/>
      <c r="Q1284" s="59"/>
      <c r="R1284" s="376"/>
    </row>
    <row r="1285" spans="1:18" x14ac:dyDescent="0.25">
      <c r="A1285" s="352"/>
      <c r="B1285" s="378"/>
      <c r="C1285" s="54" t="str">
        <f>IF(ISTEXT('Organizational Unit Summary'!$B$43),'Organizational Unit Summary'!$B$43,"")</f>
        <v>P-4</v>
      </c>
      <c r="D1285" s="51" t="str">
        <f>IF('Organizational Unit Summary'!$B$24="Benchmark or Sustainment",IF(E1285="OoS","OoS",IF(E1285=1,"DM",IF(E1285=2,"PM",IF(E1285=3,"LM",IF(E1285=4,"FM"))))),IF(E1285="OoS","OoS",IF(E1285&lt;=2,"H",IF(E1285=3,"M",IF(E1285=4,"L")))))</f>
        <v>DM</v>
      </c>
      <c r="E1285" s="58">
        <f>IF(OR(Processes!$C$68=TRUE,Processes!G$68=TRUE),IF(AND(G1285=1,H1285=1,NOT(ISTEXT(J1285))),4,IF(AND(G1285=1,H1285=1,ISTEXT(J1285)),3,IF(AND(OR(G1285=1,H1285=1),ISTEXT(J1285)),2,1))),"OoS")</f>
        <v>1</v>
      </c>
      <c r="F1285" s="57"/>
      <c r="G1285" s="59"/>
      <c r="H1285" s="59"/>
      <c r="I1285" s="59"/>
      <c r="J1285" s="59"/>
      <c r="K1285" s="59"/>
      <c r="L1285" s="59"/>
      <c r="M1285" s="59"/>
      <c r="N1285" s="59"/>
      <c r="O1285" s="59"/>
      <c r="P1285" s="370"/>
      <c r="Q1285" s="59"/>
      <c r="R1285" s="376"/>
    </row>
    <row r="1286" spans="1:18" x14ac:dyDescent="0.25">
      <c r="A1286" s="352"/>
      <c r="B1286" s="378"/>
      <c r="C1286" s="54" t="str">
        <f>IF(ISTEXT('Organizational Unit Summary'!$B$44),'Organizational Unit Summary'!$B$44,"")</f>
        <v>P-5</v>
      </c>
      <c r="D1286" s="51" t="str">
        <f>IF('Organizational Unit Summary'!$B$24="Benchmark or Sustainment",IF(E1286="OoS","OoS",IF(E1286=1,"DM",IF(E1286=2,"PM",IF(E1286=3,"LM",IF(E1286=4,"FM"))))),IF(E1286="OoS","OoS",IF(E1286&lt;=2,"H",IF(E1286=3,"M",IF(E1286=4,"L")))))</f>
        <v>DM</v>
      </c>
      <c r="E1286" s="58">
        <f>IF(OR(Processes!$C$68=TRUE,Processes!H$68=TRUE),IF(AND(G1286=1,H1286=1,NOT(ISTEXT(J1286))),4,IF(AND(G1286=1,H1286=1,ISTEXT(J1286)),3,IF(AND(OR(G1286=1,H1286=1),ISTEXT(J1286)),2,1))),"OoS")</f>
        <v>1</v>
      </c>
      <c r="F1286" s="57"/>
      <c r="G1286" s="59"/>
      <c r="H1286" s="59"/>
      <c r="I1286" s="59"/>
      <c r="J1286" s="59"/>
      <c r="K1286" s="59"/>
      <c r="L1286" s="59"/>
      <c r="M1286" s="59"/>
      <c r="N1286" s="59"/>
      <c r="O1286" s="59"/>
      <c r="P1286" s="370"/>
      <c r="Q1286" s="59"/>
      <c r="R1286" s="376"/>
    </row>
    <row r="1287" spans="1:18" x14ac:dyDescent="0.25">
      <c r="A1287" s="352"/>
      <c r="B1287" s="378"/>
      <c r="C1287" s="54" t="str">
        <f>IF(ISTEXT('Organizational Unit Summary'!$B$45),'Organizational Unit Summary'!$B$45,"")</f>
        <v>P-6</v>
      </c>
      <c r="D1287" s="51" t="str">
        <f>IF('Organizational Unit Summary'!$B$24="Benchmark or Sustainment",IF(E1287="OoS","OoS",IF(E1287=1,"DM",IF(E1287=2,"PM",IF(E1287=3,"LM",IF(E1287=4,"FM"))))),IF(E1287="OoS","OoS",IF(E1287&lt;=2,"H",IF(E1287=3,"M",IF(E1287=4,"L")))))</f>
        <v>DM</v>
      </c>
      <c r="E1287" s="58">
        <f>IF(OR(Processes!$C$68=TRUE,Processes!I$68=TRUE),IF(AND(G1287=1,H1287=1,NOT(ISTEXT(J1287))),4,IF(AND(G1287=1,H1287=1,ISTEXT(J1287)),3,IF(AND(OR(G1287=1,H1287=1),ISTEXT(J1287)),2,1))),"OoS")</f>
        <v>1</v>
      </c>
      <c r="F1287" s="57"/>
      <c r="G1287" s="59"/>
      <c r="H1287" s="59"/>
      <c r="I1287" s="59"/>
      <c r="J1287" s="59"/>
      <c r="K1287" s="59"/>
      <c r="L1287" s="59"/>
      <c r="M1287" s="59"/>
      <c r="N1287" s="59"/>
      <c r="O1287" s="59"/>
      <c r="P1287" s="370"/>
      <c r="Q1287" s="59"/>
      <c r="R1287" s="376"/>
    </row>
    <row r="1288" spans="1:18" x14ac:dyDescent="0.25">
      <c r="A1288" s="352"/>
      <c r="B1288" s="378"/>
      <c r="C1288" s="54" t="str">
        <f>IF(ISTEXT('Organizational Unit Summary'!$B$46),'Organizational Unit Summary'!$B$46,"")</f>
        <v>P-7</v>
      </c>
      <c r="D1288" s="51" t="str">
        <f>IF('Organizational Unit Summary'!$B$24="Benchmark or Sustainment",IF(E1288="OoS","OoS",IF(E1288=1,"DM",IF(E1288=2,"PM",IF(E1288=3,"LM",IF(E1288=4,"FM"))))),IF(E1288="OoS","OoS",IF(E1288&lt;=2,"H",IF(E1288=3,"M",IF(E1288=4,"L")))))</f>
        <v>DM</v>
      </c>
      <c r="E1288" s="58">
        <f>IF(OR(Processes!$C$68=TRUE,Processes!J$68=TRUE),IF(AND(G1288=1,H1288=1,NOT(ISTEXT(J1288))),4,IF(AND(G1288=1,H1288=1,ISTEXT(J1288)),3,IF(AND(OR(G1288=1,H1288=1),ISTEXT(J1288)),2,1))),"OoS")</f>
        <v>1</v>
      </c>
      <c r="F1288" s="57"/>
      <c r="G1288" s="59"/>
      <c r="H1288" s="59"/>
      <c r="I1288" s="59"/>
      <c r="J1288" s="59"/>
      <c r="K1288" s="59"/>
      <c r="L1288" s="59"/>
      <c r="M1288" s="59"/>
      <c r="N1288" s="59"/>
      <c r="O1288" s="59"/>
      <c r="P1288" s="370"/>
      <c r="Q1288" s="59"/>
      <c r="R1288" s="376"/>
    </row>
    <row r="1289" spans="1:18" x14ac:dyDescent="0.25">
      <c r="A1289" s="352"/>
      <c r="B1289" s="378"/>
      <c r="C1289" s="54" t="str">
        <f>IF(ISTEXT('Organizational Unit Summary'!$B$47),'Organizational Unit Summary'!$B$47,"")</f>
        <v>P-8</v>
      </c>
      <c r="D1289" s="51" t="str">
        <f>IF('Organizational Unit Summary'!$B$24="Benchmark or Sustainment",IF(E1289="OoS","OoS",IF(E1289=1,"DM",IF(E1289=2,"PM",IF(E1289=3,"LM",IF(E1289=4,"FM"))))),IF(E1289="OoS","OoS",IF(E1289&lt;=2,"H",IF(E1289=3,"M",IF(E1289=4,"L")))))</f>
        <v>DM</v>
      </c>
      <c r="E1289" s="58">
        <f>IF(OR(Processes!$C$68=TRUE,Processes!K$68=TRUE),IF(AND(G1289=1,H1289=1,NOT(ISTEXT(J1289))),4,IF(AND(G1289=1,H1289=1,ISTEXT(J1289)),3,IF(AND(OR(G1289=1,H1289=1),ISTEXT(J1289)),2,1))),"OoS")</f>
        <v>1</v>
      </c>
      <c r="F1289" s="57"/>
      <c r="G1289" s="59"/>
      <c r="H1289" s="59"/>
      <c r="I1289" s="59"/>
      <c r="J1289" s="59"/>
      <c r="K1289" s="59"/>
      <c r="L1289" s="59"/>
      <c r="M1289" s="59"/>
      <c r="N1289" s="59"/>
      <c r="O1289" s="59"/>
      <c r="P1289" s="370"/>
      <c r="Q1289" s="59"/>
      <c r="R1289" s="376"/>
    </row>
    <row r="1290" spans="1:18" x14ac:dyDescent="0.25">
      <c r="A1290" s="352"/>
      <c r="B1290" s="378"/>
      <c r="C1290" s="54" t="str">
        <f>IF(ISTEXT('Organizational Unit Summary'!$B$48),'Organizational Unit Summary'!$B$48,"")</f>
        <v>P-9</v>
      </c>
      <c r="D1290" s="51" t="str">
        <f>IF('Organizational Unit Summary'!$B$24="Benchmark or Sustainment",IF(E1290="OoS","OoS",IF(E1290=1,"DM",IF(E1290=2,"PM",IF(E1290=3,"LM",IF(E1290=4,"FM"))))),IF(E1290="OoS","OoS",IF(E1290&lt;=2,"H",IF(E1290=3,"M",IF(E1290=4,"L")))))</f>
        <v>DM</v>
      </c>
      <c r="E1290" s="58">
        <f>IF(OR(Processes!$C$68=TRUE,Processes!L$68=TRUE),IF(AND(G1290=1,H1290=1,NOT(ISTEXT(J1290))),4,IF(AND(G1290=1,H1290=1,ISTEXT(J1290)),3,IF(AND(OR(G1290=1,H1290=1),ISTEXT(J1290)),2,1))),"OoS")</f>
        <v>1</v>
      </c>
      <c r="F1290" s="57"/>
      <c r="G1290" s="59"/>
      <c r="H1290" s="59"/>
      <c r="I1290" s="59"/>
      <c r="J1290" s="59"/>
      <c r="K1290" s="59"/>
      <c r="L1290" s="59"/>
      <c r="M1290" s="59"/>
      <c r="N1290" s="59"/>
      <c r="O1290" s="59"/>
      <c r="P1290" s="370"/>
      <c r="Q1290" s="59"/>
      <c r="R1290" s="376"/>
    </row>
    <row r="1291" spans="1:18" x14ac:dyDescent="0.25">
      <c r="A1291" s="352"/>
      <c r="B1291" s="378"/>
      <c r="C1291" s="54" t="str">
        <f>IF(ISTEXT('Organizational Unit Summary'!$B$49),'Organizational Unit Summary'!$B$49,"")</f>
        <v>P-10</v>
      </c>
      <c r="D1291" s="51" t="str">
        <f>IF('Organizational Unit Summary'!$B$24="Benchmark or Sustainment",IF(E1291="OoS","OoS",IF(E1291=1,"DM",IF(E1291=2,"PM",IF(E1291=3,"LM",IF(E1291=4,"FM"))))),IF(E1291="OoS","OoS",IF(E1291&lt;=2,"H",IF(E1291=3,"M",IF(E1291=4,"L")))))</f>
        <v>DM</v>
      </c>
      <c r="E1291" s="58">
        <f>IF(OR(Processes!$C$68=TRUE,Processes!M$68=TRUE),IF(AND(G1291=1,H1291=1,NOT(ISTEXT(J1291))),4,IF(AND(G1291=1,H1291=1,ISTEXT(J1291)),3,IF(AND(OR(G1291=1,H1291=1),ISTEXT(J1291)),2,1))),"OoS")</f>
        <v>1</v>
      </c>
      <c r="F1291" s="57"/>
      <c r="G1291" s="59"/>
      <c r="H1291" s="59"/>
      <c r="I1291" s="59"/>
      <c r="J1291" s="59"/>
      <c r="K1291" s="59"/>
      <c r="L1291" s="59"/>
      <c r="M1291" s="59"/>
      <c r="N1291" s="59"/>
      <c r="O1291" s="59"/>
      <c r="P1291" s="370"/>
      <c r="Q1291" s="59"/>
      <c r="R1291" s="376"/>
    </row>
    <row r="1292" spans="1:18" x14ac:dyDescent="0.25">
      <c r="A1292" s="352"/>
      <c r="B1292" s="378"/>
      <c r="C1292" s="54" t="str">
        <f>IF(ISTEXT('Organizational Unit Summary'!$B$50),'Organizational Unit Summary'!$B$50,"")</f>
        <v>P-11</v>
      </c>
      <c r="D1292" s="51" t="str">
        <f>IF('Organizational Unit Summary'!$B$24="Benchmark or Sustainment",IF(E1292="OoS","OoS",IF(E1292=1,"DM",IF(E1292=2,"PM",IF(E1292=3,"LM",IF(E1292=4,"FM"))))),IF(E1292="OoS","OoS",IF(E1292&lt;=2,"H",IF(E1292=3,"M",IF(E1292=4,"L")))))</f>
        <v>DM</v>
      </c>
      <c r="E1292" s="58">
        <f>IF(OR(Processes!$C$68=TRUE,Processes!N$68=TRUE),IF(AND(G1292=1,H1292=1,NOT(ISTEXT(J1292))),4,IF(AND(G1292=1,H1292=1,ISTEXT(J1292)),3,IF(AND(OR(G1292=1,H1292=1),ISTEXT(J1292)),2,1))),"OoS")</f>
        <v>1</v>
      </c>
      <c r="F1292" s="57"/>
      <c r="G1292" s="59"/>
      <c r="H1292" s="59"/>
      <c r="I1292" s="59"/>
      <c r="J1292" s="59"/>
      <c r="K1292" s="59"/>
      <c r="L1292" s="59"/>
      <c r="M1292" s="59"/>
      <c r="N1292" s="59"/>
      <c r="O1292" s="59"/>
      <c r="P1292" s="370"/>
      <c r="Q1292" s="59"/>
      <c r="R1292" s="376"/>
    </row>
    <row r="1293" spans="1:18" x14ac:dyDescent="0.25">
      <c r="A1293" s="352"/>
      <c r="B1293" s="378"/>
      <c r="C1293" s="54" t="str">
        <f>IF(ISTEXT('Organizational Unit Summary'!$B$51),'Organizational Unit Summary'!$B$51,"")</f>
        <v>P-12</v>
      </c>
      <c r="D1293" s="51" t="str">
        <f>IF('Organizational Unit Summary'!$B$24="Benchmark or Sustainment",IF(E1293="OoS","OoS",IF(E1293=1,"DM",IF(E1293=2,"PM",IF(E1293=3,"LM",IF(E1293=4,"FM"))))),IF(E1293="OoS","OoS",IF(E1293&lt;=2,"H",IF(E1293=3,"M",IF(E1293=4,"L")))))</f>
        <v>DM</v>
      </c>
      <c r="E1293" s="58">
        <f>IF(OR(Processes!$C$68=TRUE,Processes!O$68=TRUE),IF(AND(G1293=1,H1293=1,NOT(ISTEXT(J1293))),4,IF(AND(G1293=1,H1293=1,ISTEXT(J1293)),3,IF(AND(OR(G1293=1,H1293=1),ISTEXT(J1293)),2,1))),"OoS")</f>
        <v>1</v>
      </c>
      <c r="F1293" s="57"/>
      <c r="G1293" s="59"/>
      <c r="H1293" s="59"/>
      <c r="I1293" s="59"/>
      <c r="J1293" s="59"/>
      <c r="K1293" s="59"/>
      <c r="L1293" s="59"/>
      <c r="M1293" s="59"/>
      <c r="N1293" s="59"/>
      <c r="O1293" s="59"/>
      <c r="P1293" s="370"/>
      <c r="Q1293" s="59"/>
      <c r="R1293" s="376"/>
    </row>
    <row r="1294" spans="1:18" x14ac:dyDescent="0.25">
      <c r="A1294" s="352"/>
      <c r="B1294" s="378"/>
      <c r="C1294" s="54" t="str">
        <f>IF(ISTEXT('Organizational Unit Summary'!$B$52),'Organizational Unit Summary'!$B$52,"")</f>
        <v>P-13</v>
      </c>
      <c r="D1294" s="51" t="str">
        <f>IF('Organizational Unit Summary'!$B$24="Benchmark or Sustainment",IF(E1294="OoS","OoS",IF(E1294=1,"DM",IF(E1294=2,"PM",IF(E1294=3,"LM",IF(E1294=4,"FM"))))),IF(E1294="OoS","OoS",IF(E1294&lt;=2,"H",IF(E1294=3,"M",IF(E1294=4,"L")))))</f>
        <v>DM</v>
      </c>
      <c r="E1294" s="58">
        <f>IF(OR(Processes!$C$68=TRUE,Processes!P$68=TRUE),IF(AND(G1294=1,H1294=1,NOT(ISTEXT(J1294))),4,IF(AND(G1294=1,H1294=1,ISTEXT(J1294)),3,IF(AND(OR(G1294=1,H1294=1),ISTEXT(J1294)),2,1))),"OoS")</f>
        <v>1</v>
      </c>
      <c r="F1294" s="57"/>
      <c r="G1294" s="59"/>
      <c r="H1294" s="59"/>
      <c r="I1294" s="59"/>
      <c r="J1294" s="59"/>
      <c r="K1294" s="59"/>
      <c r="L1294" s="59"/>
      <c r="M1294" s="59"/>
      <c r="N1294" s="59"/>
      <c r="O1294" s="59"/>
      <c r="P1294" s="370"/>
      <c r="Q1294" s="59"/>
      <c r="R1294" s="376"/>
    </row>
    <row r="1295" spans="1:18" x14ac:dyDescent="0.25">
      <c r="A1295" s="352"/>
      <c r="B1295" s="378"/>
      <c r="C1295" s="54" t="str">
        <f>IF(ISTEXT('Organizational Unit Summary'!$B$53),'Organizational Unit Summary'!$B$53,"")</f>
        <v>P-14</v>
      </c>
      <c r="D1295" s="51" t="str">
        <f>IF('Organizational Unit Summary'!$B$24="Benchmark or Sustainment",IF(E1295="OoS","OoS",IF(E1295=1,"DM",IF(E1295=2,"PM",IF(E1295=3,"LM",IF(E1295=4,"FM"))))),IF(E1295="OoS","OoS",IF(E1295&lt;=2,"H",IF(E1295=3,"M",IF(E1295=4,"L")))))</f>
        <v>DM</v>
      </c>
      <c r="E1295" s="58">
        <f>IF(OR(Processes!$C$68=TRUE,Processes!Q$68=TRUE),IF(AND(G1295=1,H1295=1,NOT(ISTEXT(J1295))),4,IF(AND(G1295=1,H1295=1,ISTEXT(J1295)),3,IF(AND(OR(G1295=1,H1295=1),ISTEXT(J1295)),2,1))),"OoS")</f>
        <v>1</v>
      </c>
      <c r="F1295" s="57"/>
      <c r="G1295" s="59"/>
      <c r="H1295" s="59"/>
      <c r="I1295" s="59"/>
      <c r="J1295" s="59"/>
      <c r="K1295" s="59"/>
      <c r="L1295" s="59"/>
      <c r="M1295" s="59"/>
      <c r="N1295" s="59"/>
      <c r="O1295" s="59"/>
      <c r="P1295" s="370"/>
      <c r="Q1295" s="59"/>
      <c r="R1295" s="376"/>
    </row>
    <row r="1296" spans="1:18" x14ac:dyDescent="0.25">
      <c r="A1296" s="352"/>
      <c r="B1296" s="378"/>
      <c r="C1296" s="54" t="str">
        <f>IF(ISTEXT('Organizational Unit Summary'!$B$54),'Organizational Unit Summary'!$B$54,"")</f>
        <v>P-15</v>
      </c>
      <c r="D1296" s="51" t="str">
        <f>IF('Organizational Unit Summary'!$B$24="Benchmark or Sustainment",IF(E1296="OoS","OoS",IF(E1296=1,"DM",IF(E1296=2,"PM",IF(E1296=3,"LM",IF(E1296=4,"FM"))))),IF(E1296="OoS","OoS",IF(E1296&lt;=2,"H",IF(E1296=3,"M",IF(E1296=4,"L")))))</f>
        <v>DM</v>
      </c>
      <c r="E1296" s="58">
        <f>IF(OR(Processes!$C$68=TRUE,Processes!R$68=TRUE),IF(AND(G1296=1,H1296=1,NOT(ISTEXT(J1296))),4,IF(AND(G1296=1,H1296=1,ISTEXT(J1296)),3,IF(AND(OR(G1296=1,H1296=1),ISTEXT(J1296)),2,1))),"OoS")</f>
        <v>1</v>
      </c>
      <c r="F1296" s="57"/>
      <c r="G1296" s="59"/>
      <c r="H1296" s="59"/>
      <c r="I1296" s="59"/>
      <c r="J1296" s="59"/>
      <c r="K1296" s="59"/>
      <c r="L1296" s="59"/>
      <c r="M1296" s="59"/>
      <c r="N1296" s="59"/>
      <c r="O1296" s="59"/>
      <c r="P1296" s="370"/>
      <c r="Q1296" s="59"/>
      <c r="R1296" s="376"/>
    </row>
    <row r="1297" spans="1:18" x14ac:dyDescent="0.25">
      <c r="A1297" s="352"/>
      <c r="B1297" s="378"/>
      <c r="C1297" s="54" t="str">
        <f>IF(ISTEXT('Organizational Unit Summary'!$B$55),'Organizational Unit Summary'!$B$55,"")</f>
        <v>P-16</v>
      </c>
      <c r="D1297" s="51" t="str">
        <f>IF('Organizational Unit Summary'!$B$24="Benchmark or Sustainment",IF(E1297="OoS","OoS",IF(E1297=1,"DM",IF(E1297=2,"PM",IF(E1297=3,"LM",IF(E1297=4,"FM"))))),IF(E1297="OoS","OoS",IF(E1297&lt;=2,"H",IF(E1297=3,"M",IF(E1297=4,"L")))))</f>
        <v>DM</v>
      </c>
      <c r="E1297" s="58">
        <f>IF(OR(Processes!$C$68=TRUE,Processes!S$68=TRUE),IF(AND(G1297=1,H1297=1,NOT(ISTEXT(J1297))),4,IF(AND(G1297=1,H1297=1,ISTEXT(J1297)),3,IF(AND(OR(G1297=1,H1297=1),ISTEXT(J1297)),2,1))),"OoS")</f>
        <v>1</v>
      </c>
      <c r="F1297" s="57"/>
      <c r="G1297" s="59"/>
      <c r="H1297" s="59"/>
      <c r="I1297" s="59"/>
      <c r="J1297" s="59"/>
      <c r="K1297" s="59"/>
      <c r="L1297" s="59"/>
      <c r="M1297" s="59"/>
      <c r="N1297" s="59"/>
      <c r="O1297" s="59"/>
      <c r="P1297" s="370"/>
      <c r="Q1297" s="59"/>
      <c r="R1297" s="376"/>
    </row>
    <row r="1298" spans="1:18" x14ac:dyDescent="0.25">
      <c r="A1298" s="352"/>
      <c r="B1298" s="378"/>
      <c r="C1298" s="54" t="str">
        <f>IF(ISTEXT('Organizational Unit Summary'!$B$56),'Organizational Unit Summary'!$B$56,"")</f>
        <v>P-17</v>
      </c>
      <c r="D1298" s="51" t="str">
        <f>IF('Organizational Unit Summary'!$B$24="Benchmark or Sustainment",IF(E1298="OoS","OoS",IF(E1298=1,"DM",IF(E1298=2,"PM",IF(E1298=3,"LM",IF(E1298=4,"FM"))))),IF(E1298="OoS","OoS",IF(E1298&lt;=2,"H",IF(E1298=3,"M",IF(E1298=4,"L")))))</f>
        <v>DM</v>
      </c>
      <c r="E1298" s="58">
        <f>IF(OR(Processes!$C$68=TRUE,Processes!T$68=TRUE),IF(AND(G1298=1,H1298=1,NOT(ISTEXT(J1298))),4,IF(AND(G1298=1,H1298=1,ISTEXT(J1298)),3,IF(AND(OR(G1298=1,H1298=1),ISTEXT(J1298)),2,1))),"OoS")</f>
        <v>1</v>
      </c>
      <c r="F1298" s="57"/>
      <c r="G1298" s="59"/>
      <c r="H1298" s="59"/>
      <c r="I1298" s="59"/>
      <c r="J1298" s="59"/>
      <c r="K1298" s="59"/>
      <c r="L1298" s="59"/>
      <c r="M1298" s="59"/>
      <c r="N1298" s="59"/>
      <c r="O1298" s="59"/>
      <c r="P1298" s="370"/>
      <c r="Q1298" s="59"/>
      <c r="R1298" s="376"/>
    </row>
    <row r="1299" spans="1:18" x14ac:dyDescent="0.25">
      <c r="A1299" s="352"/>
      <c r="B1299" s="378"/>
      <c r="C1299" s="54" t="str">
        <f>IF(ISTEXT('Organizational Unit Summary'!$B$57),'Organizational Unit Summary'!$B$57,"")</f>
        <v>P-18</v>
      </c>
      <c r="D1299" s="51" t="str">
        <f>IF('Organizational Unit Summary'!$B$24="Benchmark or Sustainment",IF(E1299="OoS","OoS",IF(E1299=1,"DM",IF(E1299=2,"PM",IF(E1299=3,"LM",IF(E1299=4,"FM"))))),IF(E1299="OoS","OoS",IF(E1299&lt;=2,"H",IF(E1299=3,"M",IF(E1299=4,"L")))))</f>
        <v>DM</v>
      </c>
      <c r="E1299" s="58">
        <f>IF(OR(Processes!$C$68=TRUE,Processes!U$68=TRUE),IF(AND(G1299=1,H1299=1,NOT(ISTEXT(J1299))),4,IF(AND(G1299=1,H1299=1,ISTEXT(J1299)),3,IF(AND(OR(G1299=1,H1299=1),ISTEXT(J1299)),2,1))),"OoS")</f>
        <v>1</v>
      </c>
      <c r="F1299" s="57"/>
      <c r="G1299" s="59"/>
      <c r="H1299" s="59"/>
      <c r="I1299" s="59"/>
      <c r="J1299" s="59"/>
      <c r="K1299" s="59"/>
      <c r="L1299" s="59"/>
      <c r="M1299" s="59"/>
      <c r="N1299" s="59"/>
      <c r="O1299" s="59"/>
      <c r="P1299" s="370"/>
      <c r="Q1299" s="59"/>
      <c r="R1299" s="376"/>
    </row>
    <row r="1300" spans="1:18" x14ac:dyDescent="0.25">
      <c r="A1300" s="352"/>
      <c r="B1300" s="378"/>
      <c r="C1300" s="54" t="str">
        <f>IF(ISTEXT('Organizational Unit Summary'!$B$58),'Organizational Unit Summary'!$B$58,"")</f>
        <v>P-19</v>
      </c>
      <c r="D1300" s="51" t="str">
        <f>IF('Organizational Unit Summary'!$B$24="Benchmark or Sustainment",IF(E1300="OoS","OoS",IF(E1300=1,"DM",IF(E1300=2,"PM",IF(E1300=3,"LM",IF(E1300=4,"FM"))))),IF(E1300="OoS","OoS",IF(E1300&lt;=2,"H",IF(E1300=3,"M",IF(E1300=4,"L")))))</f>
        <v>DM</v>
      </c>
      <c r="E1300" s="58">
        <f>IF(OR(Processes!$C$68=TRUE,Processes!V$68=TRUE),IF(AND(G1300=1,H1300=1,NOT(ISTEXT(J1300))),4,IF(AND(G1300=1,H1300=1,ISTEXT(J1300)),3,IF(AND(OR(G1300=1,H1300=1),ISTEXT(J1300)),2,1))),"OoS")</f>
        <v>1</v>
      </c>
      <c r="F1300" s="57"/>
      <c r="G1300" s="59"/>
      <c r="H1300" s="59"/>
      <c r="I1300" s="59"/>
      <c r="J1300" s="59"/>
      <c r="K1300" s="59"/>
      <c r="L1300" s="59"/>
      <c r="M1300" s="59"/>
      <c r="N1300" s="59"/>
      <c r="O1300" s="59"/>
      <c r="P1300" s="370"/>
      <c r="Q1300" s="59"/>
      <c r="R1300" s="376"/>
    </row>
    <row r="1301" spans="1:18" ht="13.5" thickBot="1" x14ac:dyDescent="0.3">
      <c r="A1301" s="352"/>
      <c r="B1301" s="378"/>
      <c r="C1301" s="54" t="str">
        <f>IF(ISTEXT('Organizational Unit Summary'!$B$59),'Organizational Unit Summary'!$B$59,"")</f>
        <v>P-20</v>
      </c>
      <c r="D1301" s="51" t="str">
        <f>IF('Organizational Unit Summary'!$B$24="Benchmark or Sustainment",IF(E1301="OoS","OoS",IF(E1301=1,"DM",IF(E1301=2,"PM",IF(E1301=3,"LM",IF(E1301=4,"FM"))))),IF(E1301="OoS","OoS",IF(E1301&lt;=2,"H",IF(E1301=3,"M",IF(E1301=4,"L")))))</f>
        <v>DM</v>
      </c>
      <c r="E1301" s="58">
        <f>IF(OR(Processes!$C$68=TRUE,Processes!W$68=TRUE),IF(AND(G1301=1,H1301=1,NOT(ISTEXT(J1301))),4,IF(AND(G1301=1,H1301=1,ISTEXT(J1301)),3,IF(AND(OR(G1301=1,H1301=1),ISTEXT(J1301)),2,1))),"OoS")</f>
        <v>1</v>
      </c>
      <c r="F1301" s="57"/>
      <c r="G1301" s="59"/>
      <c r="H1301" s="59"/>
      <c r="I1301" s="59"/>
      <c r="J1301" s="59"/>
      <c r="K1301" s="59"/>
      <c r="L1301" s="59"/>
      <c r="M1301" s="59"/>
      <c r="N1301" s="59"/>
      <c r="O1301" s="59"/>
      <c r="P1301" s="371"/>
      <c r="Q1301" s="59"/>
      <c r="R1301" s="376"/>
    </row>
    <row r="1302" spans="1:18" x14ac:dyDescent="0.25">
      <c r="A1302" s="352"/>
      <c r="B1302" s="378" t="str">
        <f>IF(ISTEXT(Processes!$B$18),Processes!$B$18,"")</f>
        <v>Process 16</v>
      </c>
      <c r="C1302" s="54" t="str">
        <f>IF(ISTEXT('Organizational Unit Summary'!$B$40),'Organizational Unit Summary'!$B$40,"")</f>
        <v>P-1</v>
      </c>
      <c r="D1302" s="51" t="str">
        <f>IF('Organizational Unit Summary'!$B$24="Benchmark or Sustainment",IF(E1302="OoS","OoS",IF(E1302=1,"DM",IF(E1302=2,"PM",IF(E1302=3,"LM",IF(E1302=4,"FM"))))),IF(E1302="OoS","OoS",IF(E1302&lt;=2,"H",IF(E1302=3,"M",IF(E1302=4,"L")))))</f>
        <v>DM</v>
      </c>
      <c r="E1302" s="58">
        <f>IF(OR(Processes!$C$69=TRUE,Processes!D$69=TRUE),IF(AND(G1302=1,H1302=1,NOT(ISTEXT(J1302))),4,IF(AND(G1302=1,H1302=1,ISTEXT(J1302)),3,IF(AND(OR(G1302=1,H1302=1),ISTEXT(J1302)),2,1))),"OoS")</f>
        <v>1</v>
      </c>
      <c r="F1302" s="57"/>
      <c r="G1302" s="59"/>
      <c r="H1302" s="59"/>
      <c r="I1302" s="59"/>
      <c r="J1302" s="59"/>
      <c r="K1302" s="59"/>
      <c r="L1302" s="59"/>
      <c r="M1302" s="59"/>
      <c r="N1302" s="59"/>
      <c r="O1302" s="59"/>
      <c r="P1302" s="369"/>
      <c r="Q1302" s="59"/>
      <c r="R1302" s="376"/>
    </row>
    <row r="1303" spans="1:18" x14ac:dyDescent="0.25">
      <c r="A1303" s="352"/>
      <c r="B1303" s="378"/>
      <c r="C1303" s="54" t="str">
        <f>IF(ISTEXT('Organizational Unit Summary'!$B$41),'Organizational Unit Summary'!$B$41,"")</f>
        <v>P-2</v>
      </c>
      <c r="D1303" s="51" t="str">
        <f>IF('Organizational Unit Summary'!$B$24="Benchmark or Sustainment",IF(E1303="OoS","OoS",IF(E1303=1,"DM",IF(E1303=2,"PM",IF(E1303=3,"LM",IF(E1303=4,"FM"))))),IF(E1303="OoS","OoS",IF(E1303&lt;=2,"H",IF(E1303=3,"M",IF(E1303=4,"L")))))</f>
        <v>DM</v>
      </c>
      <c r="E1303" s="58">
        <f>IF(OR(Processes!$C$69=TRUE,Processes!E$69=TRUE),IF(AND(G1303=1,H1303=1,NOT(ISTEXT(J1303))),4,IF(AND(G1303=1,H1303=1,ISTEXT(J1303)),3,IF(AND(OR(G1303=1,H1303=1),ISTEXT(J1303)),2,1))),"OoS")</f>
        <v>1</v>
      </c>
      <c r="F1303" s="57"/>
      <c r="G1303" s="59"/>
      <c r="H1303" s="59"/>
      <c r="I1303" s="59"/>
      <c r="J1303" s="59"/>
      <c r="K1303" s="59"/>
      <c r="L1303" s="59"/>
      <c r="M1303" s="59"/>
      <c r="N1303" s="59"/>
      <c r="O1303" s="59"/>
      <c r="P1303" s="370"/>
      <c r="Q1303" s="59"/>
      <c r="R1303" s="376"/>
    </row>
    <row r="1304" spans="1:18" x14ac:dyDescent="0.25">
      <c r="A1304" s="352"/>
      <c r="B1304" s="378"/>
      <c r="C1304" s="54" t="str">
        <f>IF(ISTEXT('Organizational Unit Summary'!$B$42),'Organizational Unit Summary'!$B$42,"")</f>
        <v>P-3</v>
      </c>
      <c r="D1304" s="51" t="str">
        <f>IF('Organizational Unit Summary'!$B$24="Benchmark or Sustainment",IF(E1304="OoS","OoS",IF(E1304=1,"DM",IF(E1304=2,"PM",IF(E1304=3,"LM",IF(E1304=4,"FM"))))),IF(E1304="OoS","OoS",IF(E1304&lt;=2,"H",IF(E1304=3,"M",IF(E1304=4,"L")))))</f>
        <v>DM</v>
      </c>
      <c r="E1304" s="58">
        <f>IF(OR(Processes!$C$69=TRUE,Processes!F$69=TRUE),IF(AND(G1304=1,H1304=1,NOT(ISTEXT(J1304))),4,IF(AND(G1304=1,H1304=1,ISTEXT(J1304)),3,IF(AND(OR(G1304=1,H1304=1),ISTEXT(J1304)),2,1))),"OoS")</f>
        <v>1</v>
      </c>
      <c r="F1304" s="57"/>
      <c r="G1304" s="59"/>
      <c r="H1304" s="59"/>
      <c r="I1304" s="59"/>
      <c r="J1304" s="59"/>
      <c r="K1304" s="59"/>
      <c r="L1304" s="59"/>
      <c r="M1304" s="59"/>
      <c r="N1304" s="59"/>
      <c r="O1304" s="59"/>
      <c r="P1304" s="370"/>
      <c r="Q1304" s="59"/>
      <c r="R1304" s="376"/>
    </row>
    <row r="1305" spans="1:18" x14ac:dyDescent="0.25">
      <c r="A1305" s="352"/>
      <c r="B1305" s="378"/>
      <c r="C1305" s="54" t="str">
        <f>IF(ISTEXT('Organizational Unit Summary'!$B$43),'Organizational Unit Summary'!$B$43,"")</f>
        <v>P-4</v>
      </c>
      <c r="D1305" s="51" t="str">
        <f>IF('Organizational Unit Summary'!$B$24="Benchmark or Sustainment",IF(E1305="OoS","OoS",IF(E1305=1,"DM",IF(E1305=2,"PM",IF(E1305=3,"LM",IF(E1305=4,"FM"))))),IF(E1305="OoS","OoS",IF(E1305&lt;=2,"H",IF(E1305=3,"M",IF(E1305=4,"L")))))</f>
        <v>DM</v>
      </c>
      <c r="E1305" s="58">
        <f>IF(OR(Processes!$C$69=TRUE,Processes!G$69=TRUE),IF(AND(G1305=1,H1305=1,NOT(ISTEXT(J1305))),4,IF(AND(G1305=1,H1305=1,ISTEXT(J1305)),3,IF(AND(OR(G1305=1,H1305=1),ISTEXT(J1305)),2,1))),"OoS")</f>
        <v>1</v>
      </c>
      <c r="F1305" s="57"/>
      <c r="G1305" s="59"/>
      <c r="H1305" s="59"/>
      <c r="I1305" s="59"/>
      <c r="J1305" s="59"/>
      <c r="K1305" s="59"/>
      <c r="L1305" s="59"/>
      <c r="M1305" s="59"/>
      <c r="N1305" s="59"/>
      <c r="O1305" s="59"/>
      <c r="P1305" s="370"/>
      <c r="Q1305" s="59"/>
      <c r="R1305" s="376"/>
    </row>
    <row r="1306" spans="1:18" x14ac:dyDescent="0.25">
      <c r="A1306" s="352"/>
      <c r="B1306" s="378"/>
      <c r="C1306" s="54" t="str">
        <f>IF(ISTEXT('Organizational Unit Summary'!$B$44),'Organizational Unit Summary'!$B$44,"")</f>
        <v>P-5</v>
      </c>
      <c r="D1306" s="51" t="str">
        <f>IF('Organizational Unit Summary'!$B$24="Benchmark or Sustainment",IF(E1306="OoS","OoS",IF(E1306=1,"DM",IF(E1306=2,"PM",IF(E1306=3,"LM",IF(E1306=4,"FM"))))),IF(E1306="OoS","OoS",IF(E1306&lt;=2,"H",IF(E1306=3,"M",IF(E1306=4,"L")))))</f>
        <v>DM</v>
      </c>
      <c r="E1306" s="58">
        <f>IF(OR(Processes!$C$69=TRUE,Processes!H$69=TRUE),IF(AND(G1306=1,H1306=1,NOT(ISTEXT(J1306))),4,IF(AND(G1306=1,H1306=1,ISTEXT(J1306)),3,IF(AND(OR(G1306=1,H1306=1),ISTEXT(J1306)),2,1))),"OoS")</f>
        <v>1</v>
      </c>
      <c r="F1306" s="57"/>
      <c r="G1306" s="59"/>
      <c r="H1306" s="59"/>
      <c r="I1306" s="59"/>
      <c r="J1306" s="59"/>
      <c r="K1306" s="59"/>
      <c r="L1306" s="59"/>
      <c r="M1306" s="59"/>
      <c r="N1306" s="59"/>
      <c r="O1306" s="59"/>
      <c r="P1306" s="370"/>
      <c r="Q1306" s="59"/>
      <c r="R1306" s="376"/>
    </row>
    <row r="1307" spans="1:18" x14ac:dyDescent="0.25">
      <c r="A1307" s="352"/>
      <c r="B1307" s="378"/>
      <c r="C1307" s="54" t="str">
        <f>IF(ISTEXT('Organizational Unit Summary'!$B$45),'Organizational Unit Summary'!$B$45,"")</f>
        <v>P-6</v>
      </c>
      <c r="D1307" s="51" t="str">
        <f>IF('Organizational Unit Summary'!$B$24="Benchmark or Sustainment",IF(E1307="OoS","OoS",IF(E1307=1,"DM",IF(E1307=2,"PM",IF(E1307=3,"LM",IF(E1307=4,"FM"))))),IF(E1307="OoS","OoS",IF(E1307&lt;=2,"H",IF(E1307=3,"M",IF(E1307=4,"L")))))</f>
        <v>DM</v>
      </c>
      <c r="E1307" s="58">
        <f>IF(OR(Processes!$C$69=TRUE,Processes!I$69=TRUE),IF(AND(G1307=1,H1307=1,NOT(ISTEXT(J1307))),4,IF(AND(G1307=1,H1307=1,ISTEXT(J1307)),3,IF(AND(OR(G1307=1,H1307=1),ISTEXT(J1307)),2,1))),"OoS")</f>
        <v>1</v>
      </c>
      <c r="F1307" s="57"/>
      <c r="G1307" s="59"/>
      <c r="H1307" s="59"/>
      <c r="I1307" s="59"/>
      <c r="J1307" s="59"/>
      <c r="K1307" s="59"/>
      <c r="L1307" s="59"/>
      <c r="M1307" s="59"/>
      <c r="N1307" s="59"/>
      <c r="O1307" s="59"/>
      <c r="P1307" s="370"/>
      <c r="Q1307" s="59"/>
      <c r="R1307" s="376"/>
    </row>
    <row r="1308" spans="1:18" x14ac:dyDescent="0.25">
      <c r="A1308" s="352"/>
      <c r="B1308" s="378"/>
      <c r="C1308" s="54" t="str">
        <f>IF(ISTEXT('Organizational Unit Summary'!$B$46),'Organizational Unit Summary'!$B$46,"")</f>
        <v>P-7</v>
      </c>
      <c r="D1308" s="51" t="str">
        <f>IF('Organizational Unit Summary'!$B$24="Benchmark or Sustainment",IF(E1308="OoS","OoS",IF(E1308=1,"DM",IF(E1308=2,"PM",IF(E1308=3,"LM",IF(E1308=4,"FM"))))),IF(E1308="OoS","OoS",IF(E1308&lt;=2,"H",IF(E1308=3,"M",IF(E1308=4,"L")))))</f>
        <v>DM</v>
      </c>
      <c r="E1308" s="58">
        <f>IF(OR(Processes!$C$69=TRUE,Processes!J$69=TRUE),IF(AND(G1308=1,H1308=1,NOT(ISTEXT(J1308))),4,IF(AND(G1308=1,H1308=1,ISTEXT(J1308)),3,IF(AND(OR(G1308=1,H1308=1),ISTEXT(J1308)),2,1))),"OoS")</f>
        <v>1</v>
      </c>
      <c r="F1308" s="57"/>
      <c r="G1308" s="59"/>
      <c r="H1308" s="59"/>
      <c r="I1308" s="59"/>
      <c r="J1308" s="59"/>
      <c r="K1308" s="59"/>
      <c r="L1308" s="59"/>
      <c r="M1308" s="59"/>
      <c r="N1308" s="59"/>
      <c r="O1308" s="59"/>
      <c r="P1308" s="370"/>
      <c r="Q1308" s="59"/>
      <c r="R1308" s="376"/>
    </row>
    <row r="1309" spans="1:18" x14ac:dyDescent="0.25">
      <c r="A1309" s="352"/>
      <c r="B1309" s="378"/>
      <c r="C1309" s="54" t="str">
        <f>IF(ISTEXT('Organizational Unit Summary'!$B$47),'Organizational Unit Summary'!$B$47,"")</f>
        <v>P-8</v>
      </c>
      <c r="D1309" s="51" t="str">
        <f>IF('Organizational Unit Summary'!$B$24="Benchmark or Sustainment",IF(E1309="OoS","OoS",IF(E1309=1,"DM",IF(E1309=2,"PM",IF(E1309=3,"LM",IF(E1309=4,"FM"))))),IF(E1309="OoS","OoS",IF(E1309&lt;=2,"H",IF(E1309=3,"M",IF(E1309=4,"L")))))</f>
        <v>DM</v>
      </c>
      <c r="E1309" s="58">
        <f>IF(OR(Processes!$C$69=TRUE,Processes!K$69=TRUE),IF(AND(G1309=1,H1309=1,NOT(ISTEXT(J1309))),4,IF(AND(G1309=1,H1309=1,ISTEXT(J1309)),3,IF(AND(OR(G1309=1,H1309=1),ISTEXT(J1309)),2,1))),"OoS")</f>
        <v>1</v>
      </c>
      <c r="F1309" s="57"/>
      <c r="G1309" s="59"/>
      <c r="H1309" s="59"/>
      <c r="I1309" s="59"/>
      <c r="J1309" s="59"/>
      <c r="K1309" s="59"/>
      <c r="L1309" s="59"/>
      <c r="M1309" s="59"/>
      <c r="N1309" s="59"/>
      <c r="O1309" s="59"/>
      <c r="P1309" s="370"/>
      <c r="Q1309" s="59"/>
      <c r="R1309" s="376"/>
    </row>
    <row r="1310" spans="1:18" x14ac:dyDescent="0.25">
      <c r="A1310" s="352"/>
      <c r="B1310" s="378"/>
      <c r="C1310" s="54" t="str">
        <f>IF(ISTEXT('Organizational Unit Summary'!$B$48),'Organizational Unit Summary'!$B$48,"")</f>
        <v>P-9</v>
      </c>
      <c r="D1310" s="51" t="str">
        <f>IF('Organizational Unit Summary'!$B$24="Benchmark or Sustainment",IF(E1310="OoS","OoS",IF(E1310=1,"DM",IF(E1310=2,"PM",IF(E1310=3,"LM",IF(E1310=4,"FM"))))),IF(E1310="OoS","OoS",IF(E1310&lt;=2,"H",IF(E1310=3,"M",IF(E1310=4,"L")))))</f>
        <v>DM</v>
      </c>
      <c r="E1310" s="58">
        <f>IF(OR(Processes!$C$69=TRUE,Processes!L$69=TRUE),IF(AND(G1310=1,H1310=1,NOT(ISTEXT(J1310))),4,IF(AND(G1310=1,H1310=1,ISTEXT(J1310)),3,IF(AND(OR(G1310=1,H1310=1),ISTEXT(J1310)),2,1))),"OoS")</f>
        <v>1</v>
      </c>
      <c r="F1310" s="57"/>
      <c r="G1310" s="59"/>
      <c r="H1310" s="59"/>
      <c r="I1310" s="59"/>
      <c r="J1310" s="59"/>
      <c r="K1310" s="59"/>
      <c r="L1310" s="59"/>
      <c r="M1310" s="59"/>
      <c r="N1310" s="59"/>
      <c r="O1310" s="59"/>
      <c r="P1310" s="370"/>
      <c r="Q1310" s="59"/>
      <c r="R1310" s="376"/>
    </row>
    <row r="1311" spans="1:18" x14ac:dyDescent="0.25">
      <c r="A1311" s="352"/>
      <c r="B1311" s="378"/>
      <c r="C1311" s="54" t="str">
        <f>IF(ISTEXT('Organizational Unit Summary'!$B$49),'Organizational Unit Summary'!$B$49,"")</f>
        <v>P-10</v>
      </c>
      <c r="D1311" s="51" t="str">
        <f>IF('Organizational Unit Summary'!$B$24="Benchmark or Sustainment",IF(E1311="OoS","OoS",IF(E1311=1,"DM",IF(E1311=2,"PM",IF(E1311=3,"LM",IF(E1311=4,"FM"))))),IF(E1311="OoS","OoS",IF(E1311&lt;=2,"H",IF(E1311=3,"M",IF(E1311=4,"L")))))</f>
        <v>DM</v>
      </c>
      <c r="E1311" s="58">
        <f>IF(OR(Processes!$C$69=TRUE,Processes!M$69=TRUE),IF(AND(G1311=1,H1311=1,NOT(ISTEXT(J1311))),4,IF(AND(G1311=1,H1311=1,ISTEXT(J1311)),3,IF(AND(OR(G1311=1,H1311=1),ISTEXT(J1311)),2,1))),"OoS")</f>
        <v>1</v>
      </c>
      <c r="F1311" s="57"/>
      <c r="G1311" s="59"/>
      <c r="H1311" s="59"/>
      <c r="I1311" s="59"/>
      <c r="J1311" s="59"/>
      <c r="K1311" s="59"/>
      <c r="L1311" s="59"/>
      <c r="M1311" s="59"/>
      <c r="N1311" s="59"/>
      <c r="O1311" s="59"/>
      <c r="P1311" s="370"/>
      <c r="Q1311" s="59"/>
      <c r="R1311" s="376"/>
    </row>
    <row r="1312" spans="1:18" x14ac:dyDescent="0.25">
      <c r="A1312" s="352"/>
      <c r="B1312" s="378"/>
      <c r="C1312" s="54" t="str">
        <f>IF(ISTEXT('Organizational Unit Summary'!$B$50),'Organizational Unit Summary'!$B$50,"")</f>
        <v>P-11</v>
      </c>
      <c r="D1312" s="51" t="str">
        <f>IF('Organizational Unit Summary'!$B$24="Benchmark or Sustainment",IF(E1312="OoS","OoS",IF(E1312=1,"DM",IF(E1312=2,"PM",IF(E1312=3,"LM",IF(E1312=4,"FM"))))),IF(E1312="OoS","OoS",IF(E1312&lt;=2,"H",IF(E1312=3,"M",IF(E1312=4,"L")))))</f>
        <v>DM</v>
      </c>
      <c r="E1312" s="58">
        <f>IF(OR(Processes!$C$69=TRUE,Processes!N$69=TRUE),IF(AND(G1312=1,H1312=1,NOT(ISTEXT(J1312))),4,IF(AND(G1312=1,H1312=1,ISTEXT(J1312)),3,IF(AND(OR(G1312=1,H1312=1),ISTEXT(J1312)),2,1))),"OoS")</f>
        <v>1</v>
      </c>
      <c r="F1312" s="57"/>
      <c r="G1312" s="59"/>
      <c r="H1312" s="59"/>
      <c r="I1312" s="59"/>
      <c r="J1312" s="59"/>
      <c r="K1312" s="59"/>
      <c r="L1312" s="59"/>
      <c r="M1312" s="59"/>
      <c r="N1312" s="59"/>
      <c r="O1312" s="59"/>
      <c r="P1312" s="370"/>
      <c r="Q1312" s="59"/>
      <c r="R1312" s="376"/>
    </row>
    <row r="1313" spans="1:18" x14ac:dyDescent="0.25">
      <c r="A1313" s="352"/>
      <c r="B1313" s="378"/>
      <c r="C1313" s="54" t="str">
        <f>IF(ISTEXT('Organizational Unit Summary'!$B$51),'Organizational Unit Summary'!$B$51,"")</f>
        <v>P-12</v>
      </c>
      <c r="D1313" s="51" t="str">
        <f>IF('Organizational Unit Summary'!$B$24="Benchmark or Sustainment",IF(E1313="OoS","OoS",IF(E1313=1,"DM",IF(E1313=2,"PM",IF(E1313=3,"LM",IF(E1313=4,"FM"))))),IF(E1313="OoS","OoS",IF(E1313&lt;=2,"H",IF(E1313=3,"M",IF(E1313=4,"L")))))</f>
        <v>DM</v>
      </c>
      <c r="E1313" s="58">
        <f>IF(OR(Processes!$C$69=TRUE,Processes!O$69=TRUE),IF(AND(G1313=1,H1313=1,NOT(ISTEXT(J1313))),4,IF(AND(G1313=1,H1313=1,ISTEXT(J1313)),3,IF(AND(OR(G1313=1,H1313=1),ISTEXT(J1313)),2,1))),"OoS")</f>
        <v>1</v>
      </c>
      <c r="F1313" s="57"/>
      <c r="G1313" s="59"/>
      <c r="H1313" s="59"/>
      <c r="I1313" s="59"/>
      <c r="J1313" s="59"/>
      <c r="K1313" s="59"/>
      <c r="L1313" s="59"/>
      <c r="M1313" s="59"/>
      <c r="N1313" s="59"/>
      <c r="O1313" s="59"/>
      <c r="P1313" s="370"/>
      <c r="Q1313" s="59"/>
      <c r="R1313" s="376"/>
    </row>
    <row r="1314" spans="1:18" x14ac:dyDescent="0.25">
      <c r="A1314" s="352"/>
      <c r="B1314" s="378"/>
      <c r="C1314" s="54" t="str">
        <f>IF(ISTEXT('Organizational Unit Summary'!$B$52),'Organizational Unit Summary'!$B$52,"")</f>
        <v>P-13</v>
      </c>
      <c r="D1314" s="51" t="str">
        <f>IF('Organizational Unit Summary'!$B$24="Benchmark or Sustainment",IF(E1314="OoS","OoS",IF(E1314=1,"DM",IF(E1314=2,"PM",IF(E1314=3,"LM",IF(E1314=4,"FM"))))),IF(E1314="OoS","OoS",IF(E1314&lt;=2,"H",IF(E1314=3,"M",IF(E1314=4,"L")))))</f>
        <v>DM</v>
      </c>
      <c r="E1314" s="58">
        <f>IF(OR(Processes!$C$69=TRUE,Processes!P$69=TRUE),IF(AND(G1314=1,H1314=1,NOT(ISTEXT(J1314))),4,IF(AND(G1314=1,H1314=1,ISTEXT(J1314)),3,IF(AND(OR(G1314=1,H1314=1),ISTEXT(J1314)),2,1))),"OoS")</f>
        <v>1</v>
      </c>
      <c r="F1314" s="57"/>
      <c r="G1314" s="59"/>
      <c r="H1314" s="59"/>
      <c r="I1314" s="59"/>
      <c r="J1314" s="59"/>
      <c r="K1314" s="59"/>
      <c r="L1314" s="59"/>
      <c r="M1314" s="59"/>
      <c r="N1314" s="59"/>
      <c r="O1314" s="59"/>
      <c r="P1314" s="370"/>
      <c r="Q1314" s="59"/>
      <c r="R1314" s="376"/>
    </row>
    <row r="1315" spans="1:18" x14ac:dyDescent="0.25">
      <c r="A1315" s="352"/>
      <c r="B1315" s="378"/>
      <c r="C1315" s="54" t="str">
        <f>IF(ISTEXT('Organizational Unit Summary'!$B$53),'Organizational Unit Summary'!$B$53,"")</f>
        <v>P-14</v>
      </c>
      <c r="D1315" s="51" t="str">
        <f>IF('Organizational Unit Summary'!$B$24="Benchmark or Sustainment",IF(E1315="OoS","OoS",IF(E1315=1,"DM",IF(E1315=2,"PM",IF(E1315=3,"LM",IF(E1315=4,"FM"))))),IF(E1315="OoS","OoS",IF(E1315&lt;=2,"H",IF(E1315=3,"M",IF(E1315=4,"L")))))</f>
        <v>DM</v>
      </c>
      <c r="E1315" s="58">
        <f>IF(OR(Processes!$C$69=TRUE,Processes!Q$69=TRUE),IF(AND(G1315=1,H1315=1,NOT(ISTEXT(J1315))),4,IF(AND(G1315=1,H1315=1,ISTEXT(J1315)),3,IF(AND(OR(G1315=1,H1315=1),ISTEXT(J1315)),2,1))),"OoS")</f>
        <v>1</v>
      </c>
      <c r="F1315" s="57"/>
      <c r="G1315" s="59"/>
      <c r="H1315" s="59"/>
      <c r="I1315" s="59"/>
      <c r="J1315" s="59"/>
      <c r="K1315" s="59"/>
      <c r="L1315" s="59"/>
      <c r="M1315" s="59"/>
      <c r="N1315" s="59"/>
      <c r="O1315" s="59"/>
      <c r="P1315" s="370"/>
      <c r="Q1315" s="59"/>
      <c r="R1315" s="376"/>
    </row>
    <row r="1316" spans="1:18" x14ac:dyDescent="0.25">
      <c r="A1316" s="352"/>
      <c r="B1316" s="378"/>
      <c r="C1316" s="54" t="str">
        <f>IF(ISTEXT('Organizational Unit Summary'!$B$54),'Organizational Unit Summary'!$B$54,"")</f>
        <v>P-15</v>
      </c>
      <c r="D1316" s="51" t="str">
        <f>IF('Organizational Unit Summary'!$B$24="Benchmark or Sustainment",IF(E1316="OoS","OoS",IF(E1316=1,"DM",IF(E1316=2,"PM",IF(E1316=3,"LM",IF(E1316=4,"FM"))))),IF(E1316="OoS","OoS",IF(E1316&lt;=2,"H",IF(E1316=3,"M",IF(E1316=4,"L")))))</f>
        <v>DM</v>
      </c>
      <c r="E1316" s="58">
        <f>IF(OR(Processes!$C$69=TRUE,Processes!R$69=TRUE),IF(AND(G1316=1,H1316=1,NOT(ISTEXT(J1316))),4,IF(AND(G1316=1,H1316=1,ISTEXT(J1316)),3,IF(AND(OR(G1316=1,H1316=1),ISTEXT(J1316)),2,1))),"OoS")</f>
        <v>1</v>
      </c>
      <c r="F1316" s="57"/>
      <c r="G1316" s="59"/>
      <c r="H1316" s="59"/>
      <c r="I1316" s="59"/>
      <c r="J1316" s="59"/>
      <c r="K1316" s="59"/>
      <c r="L1316" s="59"/>
      <c r="M1316" s="59"/>
      <c r="N1316" s="59"/>
      <c r="O1316" s="59"/>
      <c r="P1316" s="370"/>
      <c r="Q1316" s="59"/>
      <c r="R1316" s="376"/>
    </row>
    <row r="1317" spans="1:18" x14ac:dyDescent="0.25">
      <c r="A1317" s="352"/>
      <c r="B1317" s="378"/>
      <c r="C1317" s="54" t="str">
        <f>IF(ISTEXT('Organizational Unit Summary'!$B$55),'Organizational Unit Summary'!$B$55,"")</f>
        <v>P-16</v>
      </c>
      <c r="D1317" s="51" t="str">
        <f>IF('Organizational Unit Summary'!$B$24="Benchmark or Sustainment",IF(E1317="OoS","OoS",IF(E1317=1,"DM",IF(E1317=2,"PM",IF(E1317=3,"LM",IF(E1317=4,"FM"))))),IF(E1317="OoS","OoS",IF(E1317&lt;=2,"H",IF(E1317=3,"M",IF(E1317=4,"L")))))</f>
        <v>DM</v>
      </c>
      <c r="E1317" s="58">
        <f>IF(OR(Processes!$C$69=TRUE,Processes!S$69=TRUE),IF(AND(G1317=1,H1317=1,NOT(ISTEXT(J1317))),4,IF(AND(G1317=1,H1317=1,ISTEXT(J1317)),3,IF(AND(OR(G1317=1,H1317=1),ISTEXT(J1317)),2,1))),"OoS")</f>
        <v>1</v>
      </c>
      <c r="F1317" s="57"/>
      <c r="G1317" s="59"/>
      <c r="H1317" s="59"/>
      <c r="I1317" s="59"/>
      <c r="J1317" s="59"/>
      <c r="K1317" s="59"/>
      <c r="L1317" s="59"/>
      <c r="M1317" s="59"/>
      <c r="N1317" s="59"/>
      <c r="O1317" s="59"/>
      <c r="P1317" s="370"/>
      <c r="Q1317" s="59"/>
      <c r="R1317" s="376"/>
    </row>
    <row r="1318" spans="1:18" x14ac:dyDescent="0.25">
      <c r="A1318" s="352"/>
      <c r="B1318" s="378"/>
      <c r="C1318" s="54" t="str">
        <f>IF(ISTEXT('Organizational Unit Summary'!$B$56),'Organizational Unit Summary'!$B$56,"")</f>
        <v>P-17</v>
      </c>
      <c r="D1318" s="51" t="str">
        <f>IF('Organizational Unit Summary'!$B$24="Benchmark or Sustainment",IF(E1318="OoS","OoS",IF(E1318=1,"DM",IF(E1318=2,"PM",IF(E1318=3,"LM",IF(E1318=4,"FM"))))),IF(E1318="OoS","OoS",IF(E1318&lt;=2,"H",IF(E1318=3,"M",IF(E1318=4,"L")))))</f>
        <v>DM</v>
      </c>
      <c r="E1318" s="58">
        <f>IF(OR(Processes!$C$69=TRUE,Processes!T$69=TRUE),IF(AND(G1318=1,H1318=1,NOT(ISTEXT(J1318))),4,IF(AND(G1318=1,H1318=1,ISTEXT(J1318)),3,IF(AND(OR(G1318=1,H1318=1),ISTEXT(J1318)),2,1))),"OoS")</f>
        <v>1</v>
      </c>
      <c r="F1318" s="57"/>
      <c r="G1318" s="59"/>
      <c r="H1318" s="59"/>
      <c r="I1318" s="59"/>
      <c r="J1318" s="59"/>
      <c r="K1318" s="59"/>
      <c r="L1318" s="59"/>
      <c r="M1318" s="59"/>
      <c r="N1318" s="59"/>
      <c r="O1318" s="59"/>
      <c r="P1318" s="370"/>
      <c r="Q1318" s="59"/>
      <c r="R1318" s="376"/>
    </row>
    <row r="1319" spans="1:18" x14ac:dyDescent="0.25">
      <c r="A1319" s="352"/>
      <c r="B1319" s="378"/>
      <c r="C1319" s="54" t="str">
        <f>IF(ISTEXT('Organizational Unit Summary'!$B$57),'Organizational Unit Summary'!$B$57,"")</f>
        <v>P-18</v>
      </c>
      <c r="D1319" s="51" t="str">
        <f>IF('Organizational Unit Summary'!$B$24="Benchmark or Sustainment",IF(E1319="OoS","OoS",IF(E1319=1,"DM",IF(E1319=2,"PM",IF(E1319=3,"LM",IF(E1319=4,"FM"))))),IF(E1319="OoS","OoS",IF(E1319&lt;=2,"H",IF(E1319=3,"M",IF(E1319=4,"L")))))</f>
        <v>DM</v>
      </c>
      <c r="E1319" s="58">
        <f>IF(OR(Processes!$C$69=TRUE,Processes!U$69=TRUE),IF(AND(G1319=1,H1319=1,NOT(ISTEXT(J1319))),4,IF(AND(G1319=1,H1319=1,ISTEXT(J1319)),3,IF(AND(OR(G1319=1,H1319=1),ISTEXT(J1319)),2,1))),"OoS")</f>
        <v>1</v>
      </c>
      <c r="F1319" s="57"/>
      <c r="G1319" s="59"/>
      <c r="H1319" s="59"/>
      <c r="I1319" s="59"/>
      <c r="J1319" s="59"/>
      <c r="K1319" s="59"/>
      <c r="L1319" s="59"/>
      <c r="M1319" s="59"/>
      <c r="N1319" s="59"/>
      <c r="O1319" s="59"/>
      <c r="P1319" s="370"/>
      <c r="Q1319" s="59"/>
      <c r="R1319" s="376"/>
    </row>
    <row r="1320" spans="1:18" x14ac:dyDescent="0.25">
      <c r="A1320" s="352"/>
      <c r="B1320" s="378"/>
      <c r="C1320" s="54" t="str">
        <f>IF(ISTEXT('Organizational Unit Summary'!$B$58),'Organizational Unit Summary'!$B$58,"")</f>
        <v>P-19</v>
      </c>
      <c r="D1320" s="51" t="str">
        <f>IF('Organizational Unit Summary'!$B$24="Benchmark or Sustainment",IF(E1320="OoS","OoS",IF(E1320=1,"DM",IF(E1320=2,"PM",IF(E1320=3,"LM",IF(E1320=4,"FM"))))),IF(E1320="OoS","OoS",IF(E1320&lt;=2,"H",IF(E1320=3,"M",IF(E1320=4,"L")))))</f>
        <v>DM</v>
      </c>
      <c r="E1320" s="58">
        <f>IF(OR(Processes!$C$69=TRUE,Processes!V$69=TRUE),IF(AND(G1320=1,H1320=1,NOT(ISTEXT(J1320))),4,IF(AND(G1320=1,H1320=1,ISTEXT(J1320)),3,IF(AND(OR(G1320=1,H1320=1),ISTEXT(J1320)),2,1))),"OoS")</f>
        <v>1</v>
      </c>
      <c r="F1320" s="57"/>
      <c r="G1320" s="59"/>
      <c r="H1320" s="59"/>
      <c r="I1320" s="59"/>
      <c r="J1320" s="59"/>
      <c r="K1320" s="59"/>
      <c r="L1320" s="59"/>
      <c r="M1320" s="59"/>
      <c r="N1320" s="59"/>
      <c r="O1320" s="59"/>
      <c r="P1320" s="370"/>
      <c r="Q1320" s="59"/>
      <c r="R1320" s="376"/>
    </row>
    <row r="1321" spans="1:18" ht="13.5" thickBot="1" x14ac:dyDescent="0.3">
      <c r="A1321" s="352"/>
      <c r="B1321" s="378"/>
      <c r="C1321" s="54" t="str">
        <f>IF(ISTEXT('Organizational Unit Summary'!$B$59),'Organizational Unit Summary'!$B$59,"")</f>
        <v>P-20</v>
      </c>
      <c r="D1321" s="51" t="str">
        <f>IF('Organizational Unit Summary'!$B$24="Benchmark or Sustainment",IF(E1321="OoS","OoS",IF(E1321=1,"DM",IF(E1321=2,"PM",IF(E1321=3,"LM",IF(E1321=4,"FM"))))),IF(E1321="OoS","OoS",IF(E1321&lt;=2,"H",IF(E1321=3,"M",IF(E1321=4,"L")))))</f>
        <v>DM</v>
      </c>
      <c r="E1321" s="58">
        <f>IF(OR(Processes!$C$69=TRUE,Processes!W$69=TRUE),IF(AND(G1321=1,H1321=1,NOT(ISTEXT(J1321))),4,IF(AND(G1321=1,H1321=1,ISTEXT(J1321)),3,IF(AND(OR(G1321=1,H1321=1),ISTEXT(J1321)),2,1))),"OoS")</f>
        <v>1</v>
      </c>
      <c r="F1321" s="57"/>
      <c r="G1321" s="59"/>
      <c r="H1321" s="59"/>
      <c r="I1321" s="59"/>
      <c r="J1321" s="59"/>
      <c r="K1321" s="59"/>
      <c r="L1321" s="59"/>
      <c r="M1321" s="59"/>
      <c r="N1321" s="59"/>
      <c r="O1321" s="59"/>
      <c r="P1321" s="371"/>
      <c r="Q1321" s="59"/>
      <c r="R1321" s="376"/>
    </row>
    <row r="1322" spans="1:18" x14ac:dyDescent="0.25">
      <c r="A1322" s="352"/>
      <c r="B1322" s="378" t="str">
        <f>IF(ISTEXT(Processes!$B$19),Processes!$B$19,"")</f>
        <v>Process 17</v>
      </c>
      <c r="C1322" s="54" t="str">
        <f>IF(ISTEXT('Organizational Unit Summary'!$B$40),'Organizational Unit Summary'!$B$40,"")</f>
        <v>P-1</v>
      </c>
      <c r="D1322" s="51" t="str">
        <f>IF('Organizational Unit Summary'!$B$24="Benchmark or Sustainment",IF(E1322="OoS","OoS",IF(E1322=1,"DM",IF(E1322=2,"PM",IF(E1322=3,"LM",IF(E1322=4,"FM"))))),IF(E1322="OoS","OoS",IF(E1322&lt;=2,"H",IF(E1322=3,"M",IF(E1322=4,"L")))))</f>
        <v>DM</v>
      </c>
      <c r="E1322" s="58">
        <f>IF(OR(Processes!$C$70=TRUE,Processes!D$70=TRUE),IF(AND(G1322=1,H1322=1,NOT(ISTEXT(J1322))),4,IF(AND(G1322=1,H1322=1,ISTEXT(J1322)),3,IF(AND(OR(G1322=1,H1322=1),ISTEXT(J1322)),2,1))),"OoS")</f>
        <v>1</v>
      </c>
      <c r="F1322" s="57"/>
      <c r="G1322" s="59"/>
      <c r="H1322" s="59"/>
      <c r="I1322" s="59"/>
      <c r="J1322" s="59"/>
      <c r="K1322" s="59"/>
      <c r="L1322" s="59"/>
      <c r="M1322" s="59"/>
      <c r="N1322" s="59"/>
      <c r="O1322" s="59"/>
      <c r="P1322" s="369"/>
      <c r="Q1322" s="59"/>
      <c r="R1322" s="376"/>
    </row>
    <row r="1323" spans="1:18" x14ac:dyDescent="0.25">
      <c r="A1323" s="352"/>
      <c r="B1323" s="378"/>
      <c r="C1323" s="54" t="str">
        <f>IF(ISTEXT('Organizational Unit Summary'!$B$41),'Organizational Unit Summary'!$B$41,"")</f>
        <v>P-2</v>
      </c>
      <c r="D1323" s="51" t="str">
        <f>IF('Organizational Unit Summary'!$B$24="Benchmark or Sustainment",IF(E1323="OoS","OoS",IF(E1323=1,"DM",IF(E1323=2,"PM",IF(E1323=3,"LM",IF(E1323=4,"FM"))))),IF(E1323="OoS","OoS",IF(E1323&lt;=2,"H",IF(E1323=3,"M",IF(E1323=4,"L")))))</f>
        <v>DM</v>
      </c>
      <c r="E1323" s="58">
        <f>IF(OR(Processes!$C$70=TRUE,Processes!E$70=TRUE),IF(AND(G1323=1,H1323=1,NOT(ISTEXT(J1323))),4,IF(AND(G1323=1,H1323=1,ISTEXT(J1323)),3,IF(AND(OR(G1323=1,H1323=1),ISTEXT(J1323)),2,1))),"OoS")</f>
        <v>1</v>
      </c>
      <c r="F1323" s="57"/>
      <c r="G1323" s="59"/>
      <c r="H1323" s="59"/>
      <c r="I1323" s="59"/>
      <c r="J1323" s="59"/>
      <c r="K1323" s="59"/>
      <c r="L1323" s="59"/>
      <c r="M1323" s="59"/>
      <c r="N1323" s="59"/>
      <c r="O1323" s="59"/>
      <c r="P1323" s="370"/>
      <c r="Q1323" s="59"/>
      <c r="R1323" s="376"/>
    </row>
    <row r="1324" spans="1:18" x14ac:dyDescent="0.25">
      <c r="A1324" s="352"/>
      <c r="B1324" s="378"/>
      <c r="C1324" s="54" t="str">
        <f>IF(ISTEXT('Organizational Unit Summary'!$B$42),'Organizational Unit Summary'!$B$42,"")</f>
        <v>P-3</v>
      </c>
      <c r="D1324" s="51" t="str">
        <f>IF('Organizational Unit Summary'!$B$24="Benchmark or Sustainment",IF(E1324="OoS","OoS",IF(E1324=1,"DM",IF(E1324=2,"PM",IF(E1324=3,"LM",IF(E1324=4,"FM"))))),IF(E1324="OoS","OoS",IF(E1324&lt;=2,"H",IF(E1324=3,"M",IF(E1324=4,"L")))))</f>
        <v>DM</v>
      </c>
      <c r="E1324" s="58">
        <f>IF(OR(Processes!$C$70=TRUE,Processes!F$70=TRUE),IF(AND(G1324=1,H1324=1,NOT(ISTEXT(J1324))),4,IF(AND(G1324=1,H1324=1,ISTEXT(J1324)),3,IF(AND(OR(G1324=1,H1324=1),ISTEXT(J1324)),2,1))),"OoS")</f>
        <v>1</v>
      </c>
      <c r="F1324" s="57"/>
      <c r="G1324" s="59"/>
      <c r="H1324" s="59"/>
      <c r="I1324" s="59"/>
      <c r="J1324" s="59"/>
      <c r="K1324" s="59"/>
      <c r="L1324" s="59"/>
      <c r="M1324" s="59"/>
      <c r="N1324" s="59"/>
      <c r="O1324" s="59"/>
      <c r="P1324" s="370"/>
      <c r="Q1324" s="59"/>
      <c r="R1324" s="376"/>
    </row>
    <row r="1325" spans="1:18" x14ac:dyDescent="0.25">
      <c r="A1325" s="352"/>
      <c r="B1325" s="378"/>
      <c r="C1325" s="54" t="str">
        <f>IF(ISTEXT('Organizational Unit Summary'!$B$43),'Organizational Unit Summary'!$B$43,"")</f>
        <v>P-4</v>
      </c>
      <c r="D1325" s="51" t="str">
        <f>IF('Organizational Unit Summary'!$B$24="Benchmark or Sustainment",IF(E1325="OoS","OoS",IF(E1325=1,"DM",IF(E1325=2,"PM",IF(E1325=3,"LM",IF(E1325=4,"FM"))))),IF(E1325="OoS","OoS",IF(E1325&lt;=2,"H",IF(E1325=3,"M",IF(E1325=4,"L")))))</f>
        <v>DM</v>
      </c>
      <c r="E1325" s="58">
        <f>IF(OR(Processes!$C$70=TRUE,Processes!G$70=TRUE),IF(AND(G1325=1,H1325=1,NOT(ISTEXT(J1325))),4,IF(AND(G1325=1,H1325=1,ISTEXT(J1325)),3,IF(AND(OR(G1325=1,H1325=1),ISTEXT(J1325)),2,1))),"OoS")</f>
        <v>1</v>
      </c>
      <c r="F1325" s="57"/>
      <c r="G1325" s="59"/>
      <c r="H1325" s="59"/>
      <c r="I1325" s="59"/>
      <c r="J1325" s="59"/>
      <c r="K1325" s="59"/>
      <c r="L1325" s="59"/>
      <c r="M1325" s="59"/>
      <c r="N1325" s="59"/>
      <c r="O1325" s="59"/>
      <c r="P1325" s="370"/>
      <c r="Q1325" s="59"/>
      <c r="R1325" s="376"/>
    </row>
    <row r="1326" spans="1:18" x14ac:dyDescent="0.25">
      <c r="A1326" s="352"/>
      <c r="B1326" s="378"/>
      <c r="C1326" s="54" t="str">
        <f>IF(ISTEXT('Organizational Unit Summary'!$B$44),'Organizational Unit Summary'!$B$44,"")</f>
        <v>P-5</v>
      </c>
      <c r="D1326" s="51" t="str">
        <f>IF('Organizational Unit Summary'!$B$24="Benchmark or Sustainment",IF(E1326="OoS","OoS",IF(E1326=1,"DM",IF(E1326=2,"PM",IF(E1326=3,"LM",IF(E1326=4,"FM"))))),IF(E1326="OoS","OoS",IF(E1326&lt;=2,"H",IF(E1326=3,"M",IF(E1326=4,"L")))))</f>
        <v>DM</v>
      </c>
      <c r="E1326" s="58">
        <f>IF(OR(Processes!$C$70=TRUE,Processes!H$70=TRUE),IF(AND(G1326=1,H1326=1,NOT(ISTEXT(J1326))),4,IF(AND(G1326=1,H1326=1,ISTEXT(J1326)),3,IF(AND(OR(G1326=1,H1326=1),ISTEXT(J1326)),2,1))),"OoS")</f>
        <v>1</v>
      </c>
      <c r="F1326" s="57"/>
      <c r="G1326" s="59"/>
      <c r="H1326" s="59"/>
      <c r="I1326" s="59"/>
      <c r="J1326" s="59"/>
      <c r="K1326" s="59"/>
      <c r="L1326" s="59"/>
      <c r="M1326" s="59"/>
      <c r="N1326" s="59"/>
      <c r="O1326" s="59"/>
      <c r="P1326" s="370"/>
      <c r="Q1326" s="59"/>
      <c r="R1326" s="376"/>
    </row>
    <row r="1327" spans="1:18" x14ac:dyDescent="0.25">
      <c r="A1327" s="352"/>
      <c r="B1327" s="378"/>
      <c r="C1327" s="54" t="str">
        <f>IF(ISTEXT('Organizational Unit Summary'!$B$45),'Organizational Unit Summary'!$B$45,"")</f>
        <v>P-6</v>
      </c>
      <c r="D1327" s="51" t="str">
        <f>IF('Organizational Unit Summary'!$B$24="Benchmark or Sustainment",IF(E1327="OoS","OoS",IF(E1327=1,"DM",IF(E1327=2,"PM",IF(E1327=3,"LM",IF(E1327=4,"FM"))))),IF(E1327="OoS","OoS",IF(E1327&lt;=2,"H",IF(E1327=3,"M",IF(E1327=4,"L")))))</f>
        <v>DM</v>
      </c>
      <c r="E1327" s="58">
        <f>IF(OR(Processes!$C$70=TRUE,Processes!I$70=TRUE),IF(AND(G1327=1,H1327=1,NOT(ISTEXT(J1327))),4,IF(AND(G1327=1,H1327=1,ISTEXT(J1327)),3,IF(AND(OR(G1327=1,H1327=1),ISTEXT(J1327)),2,1))),"OoS")</f>
        <v>1</v>
      </c>
      <c r="F1327" s="57"/>
      <c r="G1327" s="59"/>
      <c r="H1327" s="59"/>
      <c r="I1327" s="59"/>
      <c r="J1327" s="59"/>
      <c r="K1327" s="59"/>
      <c r="L1327" s="59"/>
      <c r="M1327" s="59"/>
      <c r="N1327" s="59"/>
      <c r="O1327" s="59"/>
      <c r="P1327" s="370"/>
      <c r="Q1327" s="59"/>
      <c r="R1327" s="376"/>
    </row>
    <row r="1328" spans="1:18" x14ac:dyDescent="0.25">
      <c r="A1328" s="352"/>
      <c r="B1328" s="378"/>
      <c r="C1328" s="54" t="str">
        <f>IF(ISTEXT('Organizational Unit Summary'!$B$46),'Organizational Unit Summary'!$B$46,"")</f>
        <v>P-7</v>
      </c>
      <c r="D1328" s="51" t="str">
        <f>IF('Organizational Unit Summary'!$B$24="Benchmark or Sustainment",IF(E1328="OoS","OoS",IF(E1328=1,"DM",IF(E1328=2,"PM",IF(E1328=3,"LM",IF(E1328=4,"FM"))))),IF(E1328="OoS","OoS",IF(E1328&lt;=2,"H",IF(E1328=3,"M",IF(E1328=4,"L")))))</f>
        <v>DM</v>
      </c>
      <c r="E1328" s="58">
        <f>IF(OR(Processes!$C$70=TRUE,Processes!J$70=TRUE),IF(AND(G1328=1,H1328=1,NOT(ISTEXT(J1328))),4,IF(AND(G1328=1,H1328=1,ISTEXT(J1328)),3,IF(AND(OR(G1328=1,H1328=1),ISTEXT(J1328)),2,1))),"OoS")</f>
        <v>1</v>
      </c>
      <c r="F1328" s="57"/>
      <c r="G1328" s="59"/>
      <c r="H1328" s="59"/>
      <c r="I1328" s="59"/>
      <c r="J1328" s="59"/>
      <c r="K1328" s="59"/>
      <c r="L1328" s="59"/>
      <c r="M1328" s="59"/>
      <c r="N1328" s="59"/>
      <c r="O1328" s="59"/>
      <c r="P1328" s="370"/>
      <c r="Q1328" s="59"/>
      <c r="R1328" s="376"/>
    </row>
    <row r="1329" spans="1:18" x14ac:dyDescent="0.25">
      <c r="A1329" s="352"/>
      <c r="B1329" s="378"/>
      <c r="C1329" s="54" t="str">
        <f>IF(ISTEXT('Organizational Unit Summary'!$B$47),'Organizational Unit Summary'!$B$47,"")</f>
        <v>P-8</v>
      </c>
      <c r="D1329" s="51" t="str">
        <f>IF('Organizational Unit Summary'!$B$24="Benchmark or Sustainment",IF(E1329="OoS","OoS",IF(E1329=1,"DM",IF(E1329=2,"PM",IF(E1329=3,"LM",IF(E1329=4,"FM"))))),IF(E1329="OoS","OoS",IF(E1329&lt;=2,"H",IF(E1329=3,"M",IF(E1329=4,"L")))))</f>
        <v>DM</v>
      </c>
      <c r="E1329" s="58">
        <f>IF(OR(Processes!$C$70=TRUE,Processes!K$70=TRUE),IF(AND(G1329=1,H1329=1,NOT(ISTEXT(J1329))),4,IF(AND(G1329=1,H1329=1,ISTEXT(J1329)),3,IF(AND(OR(G1329=1,H1329=1),ISTEXT(J1329)),2,1))),"OoS")</f>
        <v>1</v>
      </c>
      <c r="F1329" s="57"/>
      <c r="G1329" s="59"/>
      <c r="H1329" s="59"/>
      <c r="I1329" s="59"/>
      <c r="J1329" s="59"/>
      <c r="K1329" s="59"/>
      <c r="L1329" s="59"/>
      <c r="M1329" s="59"/>
      <c r="N1329" s="59"/>
      <c r="O1329" s="59"/>
      <c r="P1329" s="370"/>
      <c r="Q1329" s="59"/>
      <c r="R1329" s="376"/>
    </row>
    <row r="1330" spans="1:18" x14ac:dyDescent="0.25">
      <c r="A1330" s="352"/>
      <c r="B1330" s="378"/>
      <c r="C1330" s="54" t="str">
        <f>IF(ISTEXT('Organizational Unit Summary'!$B$48),'Organizational Unit Summary'!$B$48,"")</f>
        <v>P-9</v>
      </c>
      <c r="D1330" s="51" t="str">
        <f>IF('Organizational Unit Summary'!$B$24="Benchmark or Sustainment",IF(E1330="OoS","OoS",IF(E1330=1,"DM",IF(E1330=2,"PM",IF(E1330=3,"LM",IF(E1330=4,"FM"))))),IF(E1330="OoS","OoS",IF(E1330&lt;=2,"H",IF(E1330=3,"M",IF(E1330=4,"L")))))</f>
        <v>DM</v>
      </c>
      <c r="E1330" s="58">
        <f>IF(OR(Processes!$C$70=TRUE,Processes!L$70=TRUE),IF(AND(G1330=1,H1330=1,NOT(ISTEXT(J1330))),4,IF(AND(G1330=1,H1330=1,ISTEXT(J1330)),3,IF(AND(OR(G1330=1,H1330=1),ISTEXT(J1330)),2,1))),"OoS")</f>
        <v>1</v>
      </c>
      <c r="F1330" s="57"/>
      <c r="G1330" s="59"/>
      <c r="H1330" s="59"/>
      <c r="I1330" s="59"/>
      <c r="J1330" s="59"/>
      <c r="K1330" s="59"/>
      <c r="L1330" s="59"/>
      <c r="M1330" s="59"/>
      <c r="N1330" s="59"/>
      <c r="O1330" s="59"/>
      <c r="P1330" s="370"/>
      <c r="Q1330" s="59"/>
      <c r="R1330" s="376"/>
    </row>
    <row r="1331" spans="1:18" x14ac:dyDescent="0.25">
      <c r="A1331" s="352"/>
      <c r="B1331" s="378"/>
      <c r="C1331" s="54" t="str">
        <f>IF(ISTEXT('Organizational Unit Summary'!$B$49),'Organizational Unit Summary'!$B$49,"")</f>
        <v>P-10</v>
      </c>
      <c r="D1331" s="51" t="str">
        <f>IF('Organizational Unit Summary'!$B$24="Benchmark or Sustainment",IF(E1331="OoS","OoS",IF(E1331=1,"DM",IF(E1331=2,"PM",IF(E1331=3,"LM",IF(E1331=4,"FM"))))),IF(E1331="OoS","OoS",IF(E1331&lt;=2,"H",IF(E1331=3,"M",IF(E1331=4,"L")))))</f>
        <v>DM</v>
      </c>
      <c r="E1331" s="58">
        <f>IF(OR(Processes!$C$70=TRUE,Processes!M$70=TRUE),IF(AND(G1331=1,H1331=1,NOT(ISTEXT(J1331))),4,IF(AND(G1331=1,H1331=1,ISTEXT(J1331)),3,IF(AND(OR(G1331=1,H1331=1),ISTEXT(J1331)),2,1))),"OoS")</f>
        <v>1</v>
      </c>
      <c r="F1331" s="57"/>
      <c r="G1331" s="59"/>
      <c r="H1331" s="59"/>
      <c r="I1331" s="59"/>
      <c r="J1331" s="59"/>
      <c r="K1331" s="59"/>
      <c r="L1331" s="59"/>
      <c r="M1331" s="59"/>
      <c r="N1331" s="59"/>
      <c r="O1331" s="59"/>
      <c r="P1331" s="370"/>
      <c r="Q1331" s="59"/>
      <c r="R1331" s="376"/>
    </row>
    <row r="1332" spans="1:18" x14ac:dyDescent="0.25">
      <c r="A1332" s="352"/>
      <c r="B1332" s="378"/>
      <c r="C1332" s="54" t="str">
        <f>IF(ISTEXT('Organizational Unit Summary'!$B$50),'Organizational Unit Summary'!$B$50,"")</f>
        <v>P-11</v>
      </c>
      <c r="D1332" s="51" t="str">
        <f>IF('Organizational Unit Summary'!$B$24="Benchmark or Sustainment",IF(E1332="OoS","OoS",IF(E1332=1,"DM",IF(E1332=2,"PM",IF(E1332=3,"LM",IF(E1332=4,"FM"))))),IF(E1332="OoS","OoS",IF(E1332&lt;=2,"H",IF(E1332=3,"M",IF(E1332=4,"L")))))</f>
        <v>DM</v>
      </c>
      <c r="E1332" s="58">
        <f>IF(OR(Processes!$C$70=TRUE,Processes!N$70=TRUE),IF(AND(G1332=1,H1332=1,NOT(ISTEXT(J1332))),4,IF(AND(G1332=1,H1332=1,ISTEXT(J1332)),3,IF(AND(OR(G1332=1,H1332=1),ISTEXT(J1332)),2,1))),"OoS")</f>
        <v>1</v>
      </c>
      <c r="F1332" s="57"/>
      <c r="G1332" s="59"/>
      <c r="H1332" s="59"/>
      <c r="I1332" s="59"/>
      <c r="J1332" s="59"/>
      <c r="K1332" s="59"/>
      <c r="L1332" s="59"/>
      <c r="M1332" s="59"/>
      <c r="N1332" s="59"/>
      <c r="O1332" s="59"/>
      <c r="P1332" s="370"/>
      <c r="Q1332" s="59"/>
      <c r="R1332" s="376"/>
    </row>
    <row r="1333" spans="1:18" x14ac:dyDescent="0.25">
      <c r="A1333" s="352"/>
      <c r="B1333" s="378"/>
      <c r="C1333" s="54" t="str">
        <f>IF(ISTEXT('Organizational Unit Summary'!$B$51),'Organizational Unit Summary'!$B$51,"")</f>
        <v>P-12</v>
      </c>
      <c r="D1333" s="51" t="str">
        <f>IF('Organizational Unit Summary'!$B$24="Benchmark or Sustainment",IF(E1333="OoS","OoS",IF(E1333=1,"DM",IF(E1333=2,"PM",IF(E1333=3,"LM",IF(E1333=4,"FM"))))),IF(E1333="OoS","OoS",IF(E1333&lt;=2,"H",IF(E1333=3,"M",IF(E1333=4,"L")))))</f>
        <v>DM</v>
      </c>
      <c r="E1333" s="58">
        <f>IF(OR(Processes!$C$70=TRUE,Processes!O$70=TRUE),IF(AND(G1333=1,H1333=1,NOT(ISTEXT(J1333))),4,IF(AND(G1333=1,H1333=1,ISTEXT(J1333)),3,IF(AND(OR(G1333=1,H1333=1),ISTEXT(J1333)),2,1))),"OoS")</f>
        <v>1</v>
      </c>
      <c r="F1333" s="57"/>
      <c r="G1333" s="59"/>
      <c r="H1333" s="59"/>
      <c r="I1333" s="59"/>
      <c r="J1333" s="59"/>
      <c r="K1333" s="59"/>
      <c r="L1333" s="59"/>
      <c r="M1333" s="59"/>
      <c r="N1333" s="59"/>
      <c r="O1333" s="59"/>
      <c r="P1333" s="370"/>
      <c r="Q1333" s="59"/>
      <c r="R1333" s="376"/>
    </row>
    <row r="1334" spans="1:18" x14ac:dyDescent="0.25">
      <c r="A1334" s="352"/>
      <c r="B1334" s="378"/>
      <c r="C1334" s="54" t="str">
        <f>IF(ISTEXT('Organizational Unit Summary'!$B$52),'Organizational Unit Summary'!$B$52,"")</f>
        <v>P-13</v>
      </c>
      <c r="D1334" s="51" t="str">
        <f>IF('Organizational Unit Summary'!$B$24="Benchmark or Sustainment",IF(E1334="OoS","OoS",IF(E1334=1,"DM",IF(E1334=2,"PM",IF(E1334=3,"LM",IF(E1334=4,"FM"))))),IF(E1334="OoS","OoS",IF(E1334&lt;=2,"H",IF(E1334=3,"M",IF(E1334=4,"L")))))</f>
        <v>DM</v>
      </c>
      <c r="E1334" s="58">
        <f>IF(OR(Processes!$C$70=TRUE,Processes!P$70=TRUE),IF(AND(G1334=1,H1334=1,NOT(ISTEXT(J1334))),4,IF(AND(G1334=1,H1334=1,ISTEXT(J1334)),3,IF(AND(OR(G1334=1,H1334=1),ISTEXT(J1334)),2,1))),"OoS")</f>
        <v>1</v>
      </c>
      <c r="F1334" s="57"/>
      <c r="G1334" s="59"/>
      <c r="H1334" s="59"/>
      <c r="I1334" s="59"/>
      <c r="J1334" s="59"/>
      <c r="K1334" s="59"/>
      <c r="L1334" s="59"/>
      <c r="M1334" s="59"/>
      <c r="N1334" s="59"/>
      <c r="O1334" s="59"/>
      <c r="P1334" s="370"/>
      <c r="Q1334" s="59"/>
      <c r="R1334" s="376"/>
    </row>
    <row r="1335" spans="1:18" x14ac:dyDescent="0.25">
      <c r="A1335" s="352"/>
      <c r="B1335" s="378"/>
      <c r="C1335" s="54" t="str">
        <f>IF(ISTEXT('Organizational Unit Summary'!$B$53),'Organizational Unit Summary'!$B$53,"")</f>
        <v>P-14</v>
      </c>
      <c r="D1335" s="51" t="str">
        <f>IF('Organizational Unit Summary'!$B$24="Benchmark or Sustainment",IF(E1335="OoS","OoS",IF(E1335=1,"DM",IF(E1335=2,"PM",IF(E1335=3,"LM",IF(E1335=4,"FM"))))),IF(E1335="OoS","OoS",IF(E1335&lt;=2,"H",IF(E1335=3,"M",IF(E1335=4,"L")))))</f>
        <v>DM</v>
      </c>
      <c r="E1335" s="58">
        <f>IF(OR(Processes!$C$70=TRUE,Processes!Q$70=TRUE),IF(AND(G1335=1,H1335=1,NOT(ISTEXT(J1335))),4,IF(AND(G1335=1,H1335=1,ISTEXT(J1335)),3,IF(AND(OR(G1335=1,H1335=1),ISTEXT(J1335)),2,1))),"OoS")</f>
        <v>1</v>
      </c>
      <c r="F1335" s="57"/>
      <c r="G1335" s="59"/>
      <c r="H1335" s="59"/>
      <c r="I1335" s="59"/>
      <c r="J1335" s="59"/>
      <c r="K1335" s="59"/>
      <c r="L1335" s="59"/>
      <c r="M1335" s="59"/>
      <c r="N1335" s="59"/>
      <c r="O1335" s="59"/>
      <c r="P1335" s="370"/>
      <c r="Q1335" s="59"/>
      <c r="R1335" s="376"/>
    </row>
    <row r="1336" spans="1:18" x14ac:dyDescent="0.25">
      <c r="A1336" s="352"/>
      <c r="B1336" s="378"/>
      <c r="C1336" s="54" t="str">
        <f>IF(ISTEXT('Organizational Unit Summary'!$B$54),'Organizational Unit Summary'!$B$54,"")</f>
        <v>P-15</v>
      </c>
      <c r="D1336" s="51" t="str">
        <f>IF('Organizational Unit Summary'!$B$24="Benchmark or Sustainment",IF(E1336="OoS","OoS",IF(E1336=1,"DM",IF(E1336=2,"PM",IF(E1336=3,"LM",IF(E1336=4,"FM"))))),IF(E1336="OoS","OoS",IF(E1336&lt;=2,"H",IF(E1336=3,"M",IF(E1336=4,"L")))))</f>
        <v>DM</v>
      </c>
      <c r="E1336" s="58">
        <f>IF(OR(Processes!$C$70=TRUE,Processes!R$70=TRUE),IF(AND(G1336=1,H1336=1,NOT(ISTEXT(J1336))),4,IF(AND(G1336=1,H1336=1,ISTEXT(J1336)),3,IF(AND(OR(G1336=1,H1336=1),ISTEXT(J1336)),2,1))),"OoS")</f>
        <v>1</v>
      </c>
      <c r="F1336" s="57"/>
      <c r="G1336" s="59"/>
      <c r="H1336" s="59"/>
      <c r="I1336" s="59"/>
      <c r="J1336" s="59"/>
      <c r="K1336" s="59"/>
      <c r="L1336" s="59"/>
      <c r="M1336" s="59"/>
      <c r="N1336" s="59"/>
      <c r="O1336" s="59"/>
      <c r="P1336" s="370"/>
      <c r="Q1336" s="59"/>
      <c r="R1336" s="376"/>
    </row>
    <row r="1337" spans="1:18" x14ac:dyDescent="0.25">
      <c r="A1337" s="352"/>
      <c r="B1337" s="378"/>
      <c r="C1337" s="54" t="str">
        <f>IF(ISTEXT('Organizational Unit Summary'!$B$55),'Organizational Unit Summary'!$B$55,"")</f>
        <v>P-16</v>
      </c>
      <c r="D1337" s="51" t="str">
        <f>IF('Organizational Unit Summary'!$B$24="Benchmark or Sustainment",IF(E1337="OoS","OoS",IF(E1337=1,"DM",IF(E1337=2,"PM",IF(E1337=3,"LM",IF(E1337=4,"FM"))))),IF(E1337="OoS","OoS",IF(E1337&lt;=2,"H",IF(E1337=3,"M",IF(E1337=4,"L")))))</f>
        <v>DM</v>
      </c>
      <c r="E1337" s="58">
        <f>IF(OR(Processes!$C$70=TRUE,Processes!S$70=TRUE),IF(AND(G1337=1,H1337=1,NOT(ISTEXT(J1337))),4,IF(AND(G1337=1,H1337=1,ISTEXT(J1337)),3,IF(AND(OR(G1337=1,H1337=1),ISTEXT(J1337)),2,1))),"OoS")</f>
        <v>1</v>
      </c>
      <c r="F1337" s="57"/>
      <c r="G1337" s="59"/>
      <c r="H1337" s="59"/>
      <c r="I1337" s="59"/>
      <c r="J1337" s="59"/>
      <c r="K1337" s="59"/>
      <c r="L1337" s="59"/>
      <c r="M1337" s="59"/>
      <c r="N1337" s="59"/>
      <c r="O1337" s="59"/>
      <c r="P1337" s="370"/>
      <c r="Q1337" s="59"/>
      <c r="R1337" s="376"/>
    </row>
    <row r="1338" spans="1:18" x14ac:dyDescent="0.25">
      <c r="A1338" s="352"/>
      <c r="B1338" s="378"/>
      <c r="C1338" s="54" t="str">
        <f>IF(ISTEXT('Organizational Unit Summary'!$B$56),'Organizational Unit Summary'!$B$56,"")</f>
        <v>P-17</v>
      </c>
      <c r="D1338" s="51" t="str">
        <f>IF('Organizational Unit Summary'!$B$24="Benchmark or Sustainment",IF(E1338="OoS","OoS",IF(E1338=1,"DM",IF(E1338=2,"PM",IF(E1338=3,"LM",IF(E1338=4,"FM"))))),IF(E1338="OoS","OoS",IF(E1338&lt;=2,"H",IF(E1338=3,"M",IF(E1338=4,"L")))))</f>
        <v>DM</v>
      </c>
      <c r="E1338" s="58">
        <f>IF(OR(Processes!$C$70=TRUE,Processes!T$70=TRUE),IF(AND(G1338=1,H1338=1,NOT(ISTEXT(J1338))),4,IF(AND(G1338=1,H1338=1,ISTEXT(J1338)),3,IF(AND(OR(G1338=1,H1338=1),ISTEXT(J1338)),2,1))),"OoS")</f>
        <v>1</v>
      </c>
      <c r="F1338" s="57"/>
      <c r="G1338" s="59"/>
      <c r="H1338" s="59"/>
      <c r="I1338" s="59"/>
      <c r="J1338" s="59"/>
      <c r="K1338" s="59"/>
      <c r="L1338" s="59"/>
      <c r="M1338" s="59"/>
      <c r="N1338" s="59"/>
      <c r="O1338" s="59"/>
      <c r="P1338" s="370"/>
      <c r="Q1338" s="59"/>
      <c r="R1338" s="376"/>
    </row>
    <row r="1339" spans="1:18" x14ac:dyDescent="0.25">
      <c r="A1339" s="352"/>
      <c r="B1339" s="378"/>
      <c r="C1339" s="54" t="str">
        <f>IF(ISTEXT('Organizational Unit Summary'!$B$57),'Organizational Unit Summary'!$B$57,"")</f>
        <v>P-18</v>
      </c>
      <c r="D1339" s="51" t="str">
        <f>IF('Organizational Unit Summary'!$B$24="Benchmark or Sustainment",IF(E1339="OoS","OoS",IF(E1339=1,"DM",IF(E1339=2,"PM",IF(E1339=3,"LM",IF(E1339=4,"FM"))))),IF(E1339="OoS","OoS",IF(E1339&lt;=2,"H",IF(E1339=3,"M",IF(E1339=4,"L")))))</f>
        <v>DM</v>
      </c>
      <c r="E1339" s="58">
        <f>IF(OR(Processes!$C$70=TRUE,Processes!U$70=TRUE),IF(AND(G1339=1,H1339=1,NOT(ISTEXT(J1339))),4,IF(AND(G1339=1,H1339=1,ISTEXT(J1339)),3,IF(AND(OR(G1339=1,H1339=1),ISTEXT(J1339)),2,1))),"OoS")</f>
        <v>1</v>
      </c>
      <c r="F1339" s="57"/>
      <c r="G1339" s="59"/>
      <c r="H1339" s="59"/>
      <c r="I1339" s="59"/>
      <c r="J1339" s="59"/>
      <c r="K1339" s="59"/>
      <c r="L1339" s="59"/>
      <c r="M1339" s="59"/>
      <c r="N1339" s="59"/>
      <c r="O1339" s="59"/>
      <c r="P1339" s="370"/>
      <c r="Q1339" s="59"/>
      <c r="R1339" s="376"/>
    </row>
    <row r="1340" spans="1:18" x14ac:dyDescent="0.25">
      <c r="A1340" s="352"/>
      <c r="B1340" s="378"/>
      <c r="C1340" s="54" t="str">
        <f>IF(ISTEXT('Organizational Unit Summary'!$B$58),'Organizational Unit Summary'!$B$58,"")</f>
        <v>P-19</v>
      </c>
      <c r="D1340" s="51" t="str">
        <f>IF('Organizational Unit Summary'!$B$24="Benchmark or Sustainment",IF(E1340="OoS","OoS",IF(E1340=1,"DM",IF(E1340=2,"PM",IF(E1340=3,"LM",IF(E1340=4,"FM"))))),IF(E1340="OoS","OoS",IF(E1340&lt;=2,"H",IF(E1340=3,"M",IF(E1340=4,"L")))))</f>
        <v>DM</v>
      </c>
      <c r="E1340" s="58">
        <f>IF(OR(Processes!$C$70=TRUE,Processes!V$70=TRUE),IF(AND(G1340=1,H1340=1,NOT(ISTEXT(J1340))),4,IF(AND(G1340=1,H1340=1,ISTEXT(J1340)),3,IF(AND(OR(G1340=1,H1340=1),ISTEXT(J1340)),2,1))),"OoS")</f>
        <v>1</v>
      </c>
      <c r="F1340" s="57"/>
      <c r="G1340" s="59"/>
      <c r="H1340" s="59"/>
      <c r="I1340" s="59"/>
      <c r="J1340" s="59"/>
      <c r="K1340" s="59"/>
      <c r="L1340" s="59"/>
      <c r="M1340" s="59"/>
      <c r="N1340" s="59"/>
      <c r="O1340" s="59"/>
      <c r="P1340" s="370"/>
      <c r="Q1340" s="59"/>
      <c r="R1340" s="376"/>
    </row>
    <row r="1341" spans="1:18" ht="13.5" thickBot="1" x14ac:dyDescent="0.3">
      <c r="A1341" s="352"/>
      <c r="B1341" s="378"/>
      <c r="C1341" s="54" t="str">
        <f>IF(ISTEXT('Organizational Unit Summary'!$B$59),'Organizational Unit Summary'!$B$59,"")</f>
        <v>P-20</v>
      </c>
      <c r="D1341" s="51" t="str">
        <f>IF('Organizational Unit Summary'!$B$24="Benchmark or Sustainment",IF(E1341="OoS","OoS",IF(E1341=1,"DM",IF(E1341=2,"PM",IF(E1341=3,"LM",IF(E1341=4,"FM"))))),IF(E1341="OoS","OoS",IF(E1341&lt;=2,"H",IF(E1341=3,"M",IF(E1341=4,"L")))))</f>
        <v>DM</v>
      </c>
      <c r="E1341" s="58">
        <f>IF(OR(Processes!$C$70=TRUE,Processes!W$70=TRUE),IF(AND(G1341=1,H1341=1,NOT(ISTEXT(J1341))),4,IF(AND(G1341=1,H1341=1,ISTEXT(J1341)),3,IF(AND(OR(G1341=1,H1341=1),ISTEXT(J1341)),2,1))),"OoS")</f>
        <v>1</v>
      </c>
      <c r="F1341" s="57"/>
      <c r="G1341" s="59"/>
      <c r="H1341" s="59"/>
      <c r="I1341" s="59"/>
      <c r="J1341" s="59"/>
      <c r="K1341" s="59"/>
      <c r="L1341" s="59"/>
      <c r="M1341" s="59"/>
      <c r="N1341" s="59"/>
      <c r="O1341" s="59"/>
      <c r="P1341" s="371"/>
      <c r="Q1341" s="59"/>
      <c r="R1341" s="376"/>
    </row>
    <row r="1342" spans="1:18" x14ac:dyDescent="0.25">
      <c r="A1342" s="352"/>
      <c r="B1342" s="378" t="str">
        <f>IF(ISTEXT(Processes!$B$20),Processes!$B$20,"")</f>
        <v>Process 18</v>
      </c>
      <c r="C1342" s="54" t="str">
        <f>IF(ISTEXT('Organizational Unit Summary'!$B$40),'Organizational Unit Summary'!$B$40,"")</f>
        <v>P-1</v>
      </c>
      <c r="D1342" s="51" t="str">
        <f>IF('Organizational Unit Summary'!$B$24="Benchmark or Sustainment",IF(E1342="OoS","OoS",IF(E1342=1,"DM",IF(E1342=2,"PM",IF(E1342=3,"LM",IF(E1342=4,"FM"))))),IF(E1342="OoS","OoS",IF(E1342&lt;=2,"H",IF(E1342=3,"M",IF(E1342=4,"L")))))</f>
        <v>DM</v>
      </c>
      <c r="E1342" s="58">
        <f>IF(OR(Processes!$C$71=TRUE,Processes!D$71=TRUE),IF(AND(G1342=1,H1342=1,NOT(ISTEXT(J1342))),4,IF(AND(G1342=1,H1342=1,ISTEXT(J1342)),3,IF(AND(OR(G1342=1,H1342=1),ISTEXT(J1342)),2,1))),"OoS")</f>
        <v>1</v>
      </c>
      <c r="F1342" s="57"/>
      <c r="G1342" s="59"/>
      <c r="H1342" s="59"/>
      <c r="I1342" s="59"/>
      <c r="J1342" s="59"/>
      <c r="K1342" s="59"/>
      <c r="L1342" s="59"/>
      <c r="M1342" s="59"/>
      <c r="N1342" s="59"/>
      <c r="O1342" s="59"/>
      <c r="P1342" s="369"/>
      <c r="Q1342" s="59"/>
      <c r="R1342" s="376"/>
    </row>
    <row r="1343" spans="1:18" x14ac:dyDescent="0.25">
      <c r="A1343" s="352"/>
      <c r="B1343" s="378"/>
      <c r="C1343" s="54" t="str">
        <f>IF(ISTEXT('Organizational Unit Summary'!$B$41),'Organizational Unit Summary'!$B$41,"")</f>
        <v>P-2</v>
      </c>
      <c r="D1343" s="51" t="str">
        <f>IF('Organizational Unit Summary'!$B$24="Benchmark or Sustainment",IF(E1343="OoS","OoS",IF(E1343=1,"DM",IF(E1343=2,"PM",IF(E1343=3,"LM",IF(E1343=4,"FM"))))),IF(E1343="OoS","OoS",IF(E1343&lt;=2,"H",IF(E1343=3,"M",IF(E1343=4,"L")))))</f>
        <v>DM</v>
      </c>
      <c r="E1343" s="58">
        <f>IF(OR(Processes!$C$71=TRUE,Processes!E$71=TRUE),IF(AND(G1343=1,H1343=1,NOT(ISTEXT(J1343))),4,IF(AND(G1343=1,H1343=1,ISTEXT(J1343)),3,IF(AND(OR(G1343=1,H1343=1),ISTEXT(J1343)),2,1))),"OoS")</f>
        <v>1</v>
      </c>
      <c r="F1343" s="57"/>
      <c r="G1343" s="59"/>
      <c r="H1343" s="59"/>
      <c r="I1343" s="59"/>
      <c r="J1343" s="59"/>
      <c r="K1343" s="59"/>
      <c r="L1343" s="59"/>
      <c r="M1343" s="59"/>
      <c r="N1343" s="59"/>
      <c r="O1343" s="59"/>
      <c r="P1343" s="370"/>
      <c r="Q1343" s="59"/>
      <c r="R1343" s="376"/>
    </row>
    <row r="1344" spans="1:18" x14ac:dyDescent="0.25">
      <c r="A1344" s="352"/>
      <c r="B1344" s="378"/>
      <c r="C1344" s="54" t="str">
        <f>IF(ISTEXT('Organizational Unit Summary'!$B$42),'Organizational Unit Summary'!$B$42,"")</f>
        <v>P-3</v>
      </c>
      <c r="D1344" s="51" t="str">
        <f>IF('Organizational Unit Summary'!$B$24="Benchmark or Sustainment",IF(E1344="OoS","OoS",IF(E1344=1,"DM",IF(E1344=2,"PM",IF(E1344=3,"LM",IF(E1344=4,"FM"))))),IF(E1344="OoS","OoS",IF(E1344&lt;=2,"H",IF(E1344=3,"M",IF(E1344=4,"L")))))</f>
        <v>DM</v>
      </c>
      <c r="E1344" s="58">
        <f>IF(OR(Processes!$C$71=TRUE,Processes!F$71=TRUE),IF(AND(G1344=1,H1344=1,NOT(ISTEXT(J1344))),4,IF(AND(G1344=1,H1344=1,ISTEXT(J1344)),3,IF(AND(OR(G1344=1,H1344=1),ISTEXT(J1344)),2,1))),"OoS")</f>
        <v>1</v>
      </c>
      <c r="F1344" s="57"/>
      <c r="G1344" s="59"/>
      <c r="H1344" s="59"/>
      <c r="I1344" s="59"/>
      <c r="J1344" s="59"/>
      <c r="K1344" s="59"/>
      <c r="L1344" s="59"/>
      <c r="M1344" s="59"/>
      <c r="N1344" s="59"/>
      <c r="O1344" s="59"/>
      <c r="P1344" s="370"/>
      <c r="Q1344" s="59"/>
      <c r="R1344" s="376"/>
    </row>
    <row r="1345" spans="1:18" x14ac:dyDescent="0.25">
      <c r="A1345" s="352"/>
      <c r="B1345" s="378"/>
      <c r="C1345" s="54" t="str">
        <f>IF(ISTEXT('Organizational Unit Summary'!$B$43),'Organizational Unit Summary'!$B$43,"")</f>
        <v>P-4</v>
      </c>
      <c r="D1345" s="51" t="str">
        <f>IF('Organizational Unit Summary'!$B$24="Benchmark or Sustainment",IF(E1345="OoS","OoS",IF(E1345=1,"DM",IF(E1345=2,"PM",IF(E1345=3,"LM",IF(E1345=4,"FM"))))),IF(E1345="OoS","OoS",IF(E1345&lt;=2,"H",IF(E1345=3,"M",IF(E1345=4,"L")))))</f>
        <v>DM</v>
      </c>
      <c r="E1345" s="58">
        <f>IF(OR(Processes!$C$71=TRUE,Processes!G$71=TRUE),IF(AND(G1345=1,H1345=1,NOT(ISTEXT(J1345))),4,IF(AND(G1345=1,H1345=1,ISTEXT(J1345)),3,IF(AND(OR(G1345=1,H1345=1),ISTEXT(J1345)),2,1))),"OoS")</f>
        <v>1</v>
      </c>
      <c r="F1345" s="57"/>
      <c r="G1345" s="59"/>
      <c r="H1345" s="59"/>
      <c r="I1345" s="59"/>
      <c r="J1345" s="59"/>
      <c r="K1345" s="59"/>
      <c r="L1345" s="59"/>
      <c r="M1345" s="59"/>
      <c r="N1345" s="59"/>
      <c r="O1345" s="59"/>
      <c r="P1345" s="370"/>
      <c r="Q1345" s="59"/>
      <c r="R1345" s="376"/>
    </row>
    <row r="1346" spans="1:18" x14ac:dyDescent="0.25">
      <c r="A1346" s="352"/>
      <c r="B1346" s="378"/>
      <c r="C1346" s="54" t="str">
        <f>IF(ISTEXT('Organizational Unit Summary'!$B$44),'Organizational Unit Summary'!$B$44,"")</f>
        <v>P-5</v>
      </c>
      <c r="D1346" s="51" t="str">
        <f>IF('Organizational Unit Summary'!$B$24="Benchmark or Sustainment",IF(E1346="OoS","OoS",IF(E1346=1,"DM",IF(E1346=2,"PM",IF(E1346=3,"LM",IF(E1346=4,"FM"))))),IF(E1346="OoS","OoS",IF(E1346&lt;=2,"H",IF(E1346=3,"M",IF(E1346=4,"L")))))</f>
        <v>DM</v>
      </c>
      <c r="E1346" s="58">
        <f>IF(OR(Processes!$C$71=TRUE,Processes!H$71=TRUE),IF(AND(G1346=1,H1346=1,NOT(ISTEXT(J1346))),4,IF(AND(G1346=1,H1346=1,ISTEXT(J1346)),3,IF(AND(OR(G1346=1,H1346=1),ISTEXT(J1346)),2,1))),"OoS")</f>
        <v>1</v>
      </c>
      <c r="F1346" s="57"/>
      <c r="G1346" s="59"/>
      <c r="H1346" s="59"/>
      <c r="I1346" s="59"/>
      <c r="J1346" s="59"/>
      <c r="K1346" s="59"/>
      <c r="L1346" s="59"/>
      <c r="M1346" s="59"/>
      <c r="N1346" s="59"/>
      <c r="O1346" s="59"/>
      <c r="P1346" s="370"/>
      <c r="Q1346" s="59"/>
      <c r="R1346" s="376"/>
    </row>
    <row r="1347" spans="1:18" x14ac:dyDescent="0.25">
      <c r="A1347" s="352"/>
      <c r="B1347" s="378"/>
      <c r="C1347" s="54" t="str">
        <f>IF(ISTEXT('Organizational Unit Summary'!$B$45),'Organizational Unit Summary'!$B$45,"")</f>
        <v>P-6</v>
      </c>
      <c r="D1347" s="51" t="str">
        <f>IF('Organizational Unit Summary'!$B$24="Benchmark or Sustainment",IF(E1347="OoS","OoS",IF(E1347=1,"DM",IF(E1347=2,"PM",IF(E1347=3,"LM",IF(E1347=4,"FM"))))),IF(E1347="OoS","OoS",IF(E1347&lt;=2,"H",IF(E1347=3,"M",IF(E1347=4,"L")))))</f>
        <v>DM</v>
      </c>
      <c r="E1347" s="58">
        <f>IF(OR(Processes!$C$71=TRUE,Processes!I$71=TRUE),IF(AND(G1347=1,H1347=1,NOT(ISTEXT(J1347))),4,IF(AND(G1347=1,H1347=1,ISTEXT(J1347)),3,IF(AND(OR(G1347=1,H1347=1),ISTEXT(J1347)),2,1))),"OoS")</f>
        <v>1</v>
      </c>
      <c r="F1347" s="57"/>
      <c r="G1347" s="59"/>
      <c r="H1347" s="59"/>
      <c r="I1347" s="59"/>
      <c r="J1347" s="59"/>
      <c r="K1347" s="59"/>
      <c r="L1347" s="59"/>
      <c r="M1347" s="59"/>
      <c r="N1347" s="59"/>
      <c r="O1347" s="59"/>
      <c r="P1347" s="370"/>
      <c r="Q1347" s="59"/>
      <c r="R1347" s="376"/>
    </row>
    <row r="1348" spans="1:18" x14ac:dyDescent="0.25">
      <c r="A1348" s="352"/>
      <c r="B1348" s="378"/>
      <c r="C1348" s="54" t="str">
        <f>IF(ISTEXT('Organizational Unit Summary'!$B$46),'Organizational Unit Summary'!$B$46,"")</f>
        <v>P-7</v>
      </c>
      <c r="D1348" s="51" t="str">
        <f>IF('Organizational Unit Summary'!$B$24="Benchmark or Sustainment",IF(E1348="OoS","OoS",IF(E1348=1,"DM",IF(E1348=2,"PM",IF(E1348=3,"LM",IF(E1348=4,"FM"))))),IF(E1348="OoS","OoS",IF(E1348&lt;=2,"H",IF(E1348=3,"M",IF(E1348=4,"L")))))</f>
        <v>DM</v>
      </c>
      <c r="E1348" s="58">
        <f>IF(OR(Processes!$C$71=TRUE,Processes!J$71=TRUE),IF(AND(G1348=1,H1348=1,NOT(ISTEXT(J1348))),4,IF(AND(G1348=1,H1348=1,ISTEXT(J1348)),3,IF(AND(OR(G1348=1,H1348=1),ISTEXT(J1348)),2,1))),"OoS")</f>
        <v>1</v>
      </c>
      <c r="F1348" s="57"/>
      <c r="G1348" s="59"/>
      <c r="H1348" s="59"/>
      <c r="I1348" s="59"/>
      <c r="J1348" s="59"/>
      <c r="K1348" s="59"/>
      <c r="L1348" s="59"/>
      <c r="M1348" s="59"/>
      <c r="N1348" s="59"/>
      <c r="O1348" s="59"/>
      <c r="P1348" s="370"/>
      <c r="Q1348" s="59"/>
      <c r="R1348" s="376"/>
    </row>
    <row r="1349" spans="1:18" x14ac:dyDescent="0.25">
      <c r="A1349" s="352"/>
      <c r="B1349" s="378"/>
      <c r="C1349" s="54" t="str">
        <f>IF(ISTEXT('Organizational Unit Summary'!$B$47),'Organizational Unit Summary'!$B$47,"")</f>
        <v>P-8</v>
      </c>
      <c r="D1349" s="51" t="str">
        <f>IF('Organizational Unit Summary'!$B$24="Benchmark or Sustainment",IF(E1349="OoS","OoS",IF(E1349=1,"DM",IF(E1349=2,"PM",IF(E1349=3,"LM",IF(E1349=4,"FM"))))),IF(E1349="OoS","OoS",IF(E1349&lt;=2,"H",IF(E1349=3,"M",IF(E1349=4,"L")))))</f>
        <v>DM</v>
      </c>
      <c r="E1349" s="58">
        <f>IF(OR(Processes!$C$71=TRUE,Processes!K$71=TRUE),IF(AND(G1349=1,H1349=1,NOT(ISTEXT(J1349))),4,IF(AND(G1349=1,H1349=1,ISTEXT(J1349)),3,IF(AND(OR(G1349=1,H1349=1),ISTEXT(J1349)),2,1))),"OoS")</f>
        <v>1</v>
      </c>
      <c r="F1349" s="57"/>
      <c r="G1349" s="59"/>
      <c r="H1349" s="59"/>
      <c r="I1349" s="59"/>
      <c r="J1349" s="59"/>
      <c r="K1349" s="59"/>
      <c r="L1349" s="59"/>
      <c r="M1349" s="59"/>
      <c r="N1349" s="59"/>
      <c r="O1349" s="59"/>
      <c r="P1349" s="370"/>
      <c r="Q1349" s="59"/>
      <c r="R1349" s="376"/>
    </row>
    <row r="1350" spans="1:18" x14ac:dyDescent="0.25">
      <c r="A1350" s="352"/>
      <c r="B1350" s="378"/>
      <c r="C1350" s="54" t="str">
        <f>IF(ISTEXT('Organizational Unit Summary'!$B$48),'Organizational Unit Summary'!$B$48,"")</f>
        <v>P-9</v>
      </c>
      <c r="D1350" s="51" t="str">
        <f>IF('Organizational Unit Summary'!$B$24="Benchmark or Sustainment",IF(E1350="OoS","OoS",IF(E1350=1,"DM",IF(E1350=2,"PM",IF(E1350=3,"LM",IF(E1350=4,"FM"))))),IF(E1350="OoS","OoS",IF(E1350&lt;=2,"H",IF(E1350=3,"M",IF(E1350=4,"L")))))</f>
        <v>DM</v>
      </c>
      <c r="E1350" s="58">
        <f>IF(OR(Processes!$C$71=TRUE,Processes!L$71=TRUE),IF(AND(G1350=1,H1350=1,NOT(ISTEXT(J1350))),4,IF(AND(G1350=1,H1350=1,ISTEXT(J1350)),3,IF(AND(OR(G1350=1,H1350=1),ISTEXT(J1350)),2,1))),"OoS")</f>
        <v>1</v>
      </c>
      <c r="F1350" s="57"/>
      <c r="G1350" s="59"/>
      <c r="H1350" s="59"/>
      <c r="I1350" s="59"/>
      <c r="J1350" s="59"/>
      <c r="K1350" s="59"/>
      <c r="L1350" s="59"/>
      <c r="M1350" s="59"/>
      <c r="N1350" s="59"/>
      <c r="O1350" s="59"/>
      <c r="P1350" s="370"/>
      <c r="Q1350" s="59"/>
      <c r="R1350" s="376"/>
    </row>
    <row r="1351" spans="1:18" x14ac:dyDescent="0.25">
      <c r="A1351" s="352"/>
      <c r="B1351" s="378"/>
      <c r="C1351" s="54" t="str">
        <f>IF(ISTEXT('Organizational Unit Summary'!$B$49),'Organizational Unit Summary'!$B$49,"")</f>
        <v>P-10</v>
      </c>
      <c r="D1351" s="51" t="str">
        <f>IF('Organizational Unit Summary'!$B$24="Benchmark or Sustainment",IF(E1351="OoS","OoS",IF(E1351=1,"DM",IF(E1351=2,"PM",IF(E1351=3,"LM",IF(E1351=4,"FM"))))),IF(E1351="OoS","OoS",IF(E1351&lt;=2,"H",IF(E1351=3,"M",IF(E1351=4,"L")))))</f>
        <v>DM</v>
      </c>
      <c r="E1351" s="58">
        <f>IF(OR(Processes!$C$71=TRUE,Processes!M$71=TRUE),IF(AND(G1351=1,H1351=1,NOT(ISTEXT(J1351))),4,IF(AND(G1351=1,H1351=1,ISTEXT(J1351)),3,IF(AND(OR(G1351=1,H1351=1),ISTEXT(J1351)),2,1))),"OoS")</f>
        <v>1</v>
      </c>
      <c r="F1351" s="57"/>
      <c r="G1351" s="59"/>
      <c r="H1351" s="59"/>
      <c r="I1351" s="59"/>
      <c r="J1351" s="59"/>
      <c r="K1351" s="59"/>
      <c r="L1351" s="59"/>
      <c r="M1351" s="59"/>
      <c r="N1351" s="59"/>
      <c r="O1351" s="59"/>
      <c r="P1351" s="370"/>
      <c r="Q1351" s="59"/>
      <c r="R1351" s="376"/>
    </row>
    <row r="1352" spans="1:18" x14ac:dyDescent="0.25">
      <c r="A1352" s="352"/>
      <c r="B1352" s="378"/>
      <c r="C1352" s="54" t="str">
        <f>IF(ISTEXT('Organizational Unit Summary'!$B$50),'Organizational Unit Summary'!$B$50,"")</f>
        <v>P-11</v>
      </c>
      <c r="D1352" s="51" t="str">
        <f>IF('Organizational Unit Summary'!$B$24="Benchmark or Sustainment",IF(E1352="OoS","OoS",IF(E1352=1,"DM",IF(E1352=2,"PM",IF(E1352=3,"LM",IF(E1352=4,"FM"))))),IF(E1352="OoS","OoS",IF(E1352&lt;=2,"H",IF(E1352=3,"M",IF(E1352=4,"L")))))</f>
        <v>DM</v>
      </c>
      <c r="E1352" s="58">
        <f>IF(OR(Processes!$C$71=TRUE,Processes!N$71=TRUE),IF(AND(G1352=1,H1352=1,NOT(ISTEXT(J1352))),4,IF(AND(G1352=1,H1352=1,ISTEXT(J1352)),3,IF(AND(OR(G1352=1,H1352=1),ISTEXT(J1352)),2,1))),"OoS")</f>
        <v>1</v>
      </c>
      <c r="F1352" s="57"/>
      <c r="G1352" s="59"/>
      <c r="H1352" s="59"/>
      <c r="I1352" s="59"/>
      <c r="J1352" s="59"/>
      <c r="K1352" s="59"/>
      <c r="L1352" s="59"/>
      <c r="M1352" s="59"/>
      <c r="N1352" s="59"/>
      <c r="O1352" s="59"/>
      <c r="P1352" s="370"/>
      <c r="Q1352" s="59"/>
      <c r="R1352" s="376"/>
    </row>
    <row r="1353" spans="1:18" x14ac:dyDescent="0.25">
      <c r="A1353" s="352"/>
      <c r="B1353" s="378"/>
      <c r="C1353" s="54" t="str">
        <f>IF(ISTEXT('Organizational Unit Summary'!$B$51),'Organizational Unit Summary'!$B$51,"")</f>
        <v>P-12</v>
      </c>
      <c r="D1353" s="51" t="str">
        <f>IF('Organizational Unit Summary'!$B$24="Benchmark or Sustainment",IF(E1353="OoS","OoS",IF(E1353=1,"DM",IF(E1353=2,"PM",IF(E1353=3,"LM",IF(E1353=4,"FM"))))),IF(E1353="OoS","OoS",IF(E1353&lt;=2,"H",IF(E1353=3,"M",IF(E1353=4,"L")))))</f>
        <v>DM</v>
      </c>
      <c r="E1353" s="58">
        <f>IF(OR(Processes!$C$71=TRUE,Processes!O$71=TRUE),IF(AND(G1353=1,H1353=1,NOT(ISTEXT(J1353))),4,IF(AND(G1353=1,H1353=1,ISTEXT(J1353)),3,IF(AND(OR(G1353=1,H1353=1),ISTEXT(J1353)),2,1))),"OoS")</f>
        <v>1</v>
      </c>
      <c r="F1353" s="57"/>
      <c r="G1353" s="59"/>
      <c r="H1353" s="59"/>
      <c r="I1353" s="59"/>
      <c r="J1353" s="59"/>
      <c r="K1353" s="59"/>
      <c r="L1353" s="59"/>
      <c r="M1353" s="59"/>
      <c r="N1353" s="59"/>
      <c r="O1353" s="59"/>
      <c r="P1353" s="370"/>
      <c r="Q1353" s="59"/>
      <c r="R1353" s="376"/>
    </row>
    <row r="1354" spans="1:18" x14ac:dyDescent="0.25">
      <c r="A1354" s="352"/>
      <c r="B1354" s="378"/>
      <c r="C1354" s="54" t="str">
        <f>IF(ISTEXT('Organizational Unit Summary'!$B$52),'Organizational Unit Summary'!$B$52,"")</f>
        <v>P-13</v>
      </c>
      <c r="D1354" s="51" t="str">
        <f>IF('Organizational Unit Summary'!$B$24="Benchmark or Sustainment",IF(E1354="OoS","OoS",IF(E1354=1,"DM",IF(E1354=2,"PM",IF(E1354=3,"LM",IF(E1354=4,"FM"))))),IF(E1354="OoS","OoS",IF(E1354&lt;=2,"H",IF(E1354=3,"M",IF(E1354=4,"L")))))</f>
        <v>DM</v>
      </c>
      <c r="E1354" s="58">
        <f>IF(OR(Processes!$C$71=TRUE,Processes!P$71=TRUE),IF(AND(G1354=1,H1354=1,NOT(ISTEXT(J1354))),4,IF(AND(G1354=1,H1354=1,ISTEXT(J1354)),3,IF(AND(OR(G1354=1,H1354=1),ISTEXT(J1354)),2,1))),"OoS")</f>
        <v>1</v>
      </c>
      <c r="F1354" s="57"/>
      <c r="G1354" s="59"/>
      <c r="H1354" s="59"/>
      <c r="I1354" s="59"/>
      <c r="J1354" s="59"/>
      <c r="K1354" s="59"/>
      <c r="L1354" s="59"/>
      <c r="M1354" s="59"/>
      <c r="N1354" s="59"/>
      <c r="O1354" s="59"/>
      <c r="P1354" s="370"/>
      <c r="Q1354" s="59"/>
      <c r="R1354" s="376"/>
    </row>
    <row r="1355" spans="1:18" x14ac:dyDescent="0.25">
      <c r="A1355" s="352"/>
      <c r="B1355" s="378"/>
      <c r="C1355" s="54" t="str">
        <f>IF(ISTEXT('Organizational Unit Summary'!$B$53),'Organizational Unit Summary'!$B$53,"")</f>
        <v>P-14</v>
      </c>
      <c r="D1355" s="51" t="str">
        <f>IF('Organizational Unit Summary'!$B$24="Benchmark or Sustainment",IF(E1355="OoS","OoS",IF(E1355=1,"DM",IF(E1355=2,"PM",IF(E1355=3,"LM",IF(E1355=4,"FM"))))),IF(E1355="OoS","OoS",IF(E1355&lt;=2,"H",IF(E1355=3,"M",IF(E1355=4,"L")))))</f>
        <v>DM</v>
      </c>
      <c r="E1355" s="58">
        <f>IF(OR(Processes!$C$71=TRUE,Processes!Q$71=TRUE),IF(AND(G1355=1,H1355=1,NOT(ISTEXT(J1355))),4,IF(AND(G1355=1,H1355=1,ISTEXT(J1355)),3,IF(AND(OR(G1355=1,H1355=1),ISTEXT(J1355)),2,1))),"OoS")</f>
        <v>1</v>
      </c>
      <c r="F1355" s="57"/>
      <c r="G1355" s="59"/>
      <c r="H1355" s="59"/>
      <c r="I1355" s="59"/>
      <c r="J1355" s="59"/>
      <c r="K1355" s="59"/>
      <c r="L1355" s="59"/>
      <c r="M1355" s="59"/>
      <c r="N1355" s="59"/>
      <c r="O1355" s="59"/>
      <c r="P1355" s="370"/>
      <c r="Q1355" s="59"/>
      <c r="R1355" s="376"/>
    </row>
    <row r="1356" spans="1:18" x14ac:dyDescent="0.25">
      <c r="A1356" s="352"/>
      <c r="B1356" s="378"/>
      <c r="C1356" s="54" t="str">
        <f>IF(ISTEXT('Organizational Unit Summary'!$B$54),'Organizational Unit Summary'!$B$54,"")</f>
        <v>P-15</v>
      </c>
      <c r="D1356" s="51" t="str">
        <f>IF('Organizational Unit Summary'!$B$24="Benchmark or Sustainment",IF(E1356="OoS","OoS",IF(E1356=1,"DM",IF(E1356=2,"PM",IF(E1356=3,"LM",IF(E1356=4,"FM"))))),IF(E1356="OoS","OoS",IF(E1356&lt;=2,"H",IF(E1356=3,"M",IF(E1356=4,"L")))))</f>
        <v>DM</v>
      </c>
      <c r="E1356" s="58">
        <f>IF(OR(Processes!$C$71=TRUE,Processes!R$71=TRUE),IF(AND(G1356=1,H1356=1,NOT(ISTEXT(J1356))),4,IF(AND(G1356=1,H1356=1,ISTEXT(J1356)),3,IF(AND(OR(G1356=1,H1356=1),ISTEXT(J1356)),2,1))),"OoS")</f>
        <v>1</v>
      </c>
      <c r="F1356" s="57"/>
      <c r="G1356" s="59"/>
      <c r="H1356" s="59"/>
      <c r="I1356" s="59"/>
      <c r="J1356" s="59"/>
      <c r="K1356" s="59"/>
      <c r="L1356" s="59"/>
      <c r="M1356" s="59"/>
      <c r="N1356" s="59"/>
      <c r="O1356" s="59"/>
      <c r="P1356" s="370"/>
      <c r="Q1356" s="59"/>
      <c r="R1356" s="376"/>
    </row>
    <row r="1357" spans="1:18" x14ac:dyDescent="0.25">
      <c r="A1357" s="352"/>
      <c r="B1357" s="378"/>
      <c r="C1357" s="54" t="str">
        <f>IF(ISTEXT('Organizational Unit Summary'!$B$55),'Organizational Unit Summary'!$B$55,"")</f>
        <v>P-16</v>
      </c>
      <c r="D1357" s="51" t="str">
        <f>IF('Organizational Unit Summary'!$B$24="Benchmark or Sustainment",IF(E1357="OoS","OoS",IF(E1357=1,"DM",IF(E1357=2,"PM",IF(E1357=3,"LM",IF(E1357=4,"FM"))))),IF(E1357="OoS","OoS",IF(E1357&lt;=2,"H",IF(E1357=3,"M",IF(E1357=4,"L")))))</f>
        <v>DM</v>
      </c>
      <c r="E1357" s="58">
        <f>IF(OR(Processes!$C$71=TRUE,Processes!S$71=TRUE),IF(AND(G1357=1,H1357=1,NOT(ISTEXT(J1357))),4,IF(AND(G1357=1,H1357=1,ISTEXT(J1357)),3,IF(AND(OR(G1357=1,H1357=1),ISTEXT(J1357)),2,1))),"OoS")</f>
        <v>1</v>
      </c>
      <c r="F1357" s="57"/>
      <c r="G1357" s="59"/>
      <c r="H1357" s="59"/>
      <c r="I1357" s="59"/>
      <c r="J1357" s="59"/>
      <c r="K1357" s="59"/>
      <c r="L1357" s="59"/>
      <c r="M1357" s="59"/>
      <c r="N1357" s="59"/>
      <c r="O1357" s="59"/>
      <c r="P1357" s="370"/>
      <c r="Q1357" s="59"/>
      <c r="R1357" s="376"/>
    </row>
    <row r="1358" spans="1:18" x14ac:dyDescent="0.25">
      <c r="A1358" s="352"/>
      <c r="B1358" s="378"/>
      <c r="C1358" s="54" t="str">
        <f>IF(ISTEXT('Organizational Unit Summary'!$B$56),'Organizational Unit Summary'!$B$56,"")</f>
        <v>P-17</v>
      </c>
      <c r="D1358" s="51" t="str">
        <f>IF('Organizational Unit Summary'!$B$24="Benchmark or Sustainment",IF(E1358="OoS","OoS",IF(E1358=1,"DM",IF(E1358=2,"PM",IF(E1358=3,"LM",IF(E1358=4,"FM"))))),IF(E1358="OoS","OoS",IF(E1358&lt;=2,"H",IF(E1358=3,"M",IF(E1358=4,"L")))))</f>
        <v>DM</v>
      </c>
      <c r="E1358" s="58">
        <f>IF(OR(Processes!$C$71=TRUE,Processes!T$71=TRUE),IF(AND(G1358=1,H1358=1,NOT(ISTEXT(J1358))),4,IF(AND(G1358=1,H1358=1,ISTEXT(J1358)),3,IF(AND(OR(G1358=1,H1358=1),ISTEXT(J1358)),2,1))),"OoS")</f>
        <v>1</v>
      </c>
      <c r="F1358" s="57"/>
      <c r="G1358" s="59"/>
      <c r="H1358" s="59"/>
      <c r="I1358" s="59"/>
      <c r="J1358" s="59"/>
      <c r="K1358" s="59"/>
      <c r="L1358" s="59"/>
      <c r="M1358" s="59"/>
      <c r="N1358" s="59"/>
      <c r="O1358" s="59"/>
      <c r="P1358" s="370"/>
      <c r="Q1358" s="59"/>
      <c r="R1358" s="376"/>
    </row>
    <row r="1359" spans="1:18" x14ac:dyDescent="0.25">
      <c r="A1359" s="352"/>
      <c r="B1359" s="378"/>
      <c r="C1359" s="54" t="str">
        <f>IF(ISTEXT('Organizational Unit Summary'!$B$57),'Organizational Unit Summary'!$B$57,"")</f>
        <v>P-18</v>
      </c>
      <c r="D1359" s="51" t="str">
        <f>IF('Organizational Unit Summary'!$B$24="Benchmark or Sustainment",IF(E1359="OoS","OoS",IF(E1359=1,"DM",IF(E1359=2,"PM",IF(E1359=3,"LM",IF(E1359=4,"FM"))))),IF(E1359="OoS","OoS",IF(E1359&lt;=2,"H",IF(E1359=3,"M",IF(E1359=4,"L")))))</f>
        <v>DM</v>
      </c>
      <c r="E1359" s="58">
        <f>IF(OR(Processes!$C$71=TRUE,Processes!U$71=TRUE),IF(AND(G1359=1,H1359=1,NOT(ISTEXT(J1359))),4,IF(AND(G1359=1,H1359=1,ISTEXT(J1359)),3,IF(AND(OR(G1359=1,H1359=1),ISTEXT(J1359)),2,1))),"OoS")</f>
        <v>1</v>
      </c>
      <c r="F1359" s="57"/>
      <c r="G1359" s="59"/>
      <c r="H1359" s="59"/>
      <c r="I1359" s="59"/>
      <c r="J1359" s="59"/>
      <c r="K1359" s="59"/>
      <c r="L1359" s="59"/>
      <c r="M1359" s="59"/>
      <c r="N1359" s="59"/>
      <c r="O1359" s="59"/>
      <c r="P1359" s="370"/>
      <c r="Q1359" s="59"/>
      <c r="R1359" s="376"/>
    </row>
    <row r="1360" spans="1:18" x14ac:dyDescent="0.25">
      <c r="A1360" s="352"/>
      <c r="B1360" s="378"/>
      <c r="C1360" s="54" t="str">
        <f>IF(ISTEXT('Organizational Unit Summary'!$B$58),'Organizational Unit Summary'!$B$58,"")</f>
        <v>P-19</v>
      </c>
      <c r="D1360" s="51" t="str">
        <f>IF('Organizational Unit Summary'!$B$24="Benchmark or Sustainment",IF(E1360="OoS","OoS",IF(E1360=1,"DM",IF(E1360=2,"PM",IF(E1360=3,"LM",IF(E1360=4,"FM"))))),IF(E1360="OoS","OoS",IF(E1360&lt;=2,"H",IF(E1360=3,"M",IF(E1360=4,"L")))))</f>
        <v>DM</v>
      </c>
      <c r="E1360" s="58">
        <f>IF(OR(Processes!$C$71=TRUE,Processes!V$71=TRUE),IF(AND(G1360=1,H1360=1,NOT(ISTEXT(J1360))),4,IF(AND(G1360=1,H1360=1,ISTEXT(J1360)),3,IF(AND(OR(G1360=1,H1360=1),ISTEXT(J1360)),2,1))),"OoS")</f>
        <v>1</v>
      </c>
      <c r="F1360" s="57"/>
      <c r="G1360" s="59"/>
      <c r="H1360" s="59"/>
      <c r="I1360" s="59"/>
      <c r="J1360" s="59"/>
      <c r="K1360" s="59"/>
      <c r="L1360" s="59"/>
      <c r="M1360" s="59"/>
      <c r="N1360" s="59"/>
      <c r="O1360" s="59"/>
      <c r="P1360" s="370"/>
      <c r="Q1360" s="59"/>
      <c r="R1360" s="376"/>
    </row>
    <row r="1361" spans="1:18" ht="13.5" thickBot="1" x14ac:dyDescent="0.3">
      <c r="A1361" s="352"/>
      <c r="B1361" s="378"/>
      <c r="C1361" s="54" t="str">
        <f>IF(ISTEXT('Organizational Unit Summary'!$B$59),'Organizational Unit Summary'!$B$59,"")</f>
        <v>P-20</v>
      </c>
      <c r="D1361" s="51" t="str">
        <f>IF('Organizational Unit Summary'!$B$24="Benchmark or Sustainment",IF(E1361="OoS","OoS",IF(E1361=1,"DM",IF(E1361=2,"PM",IF(E1361=3,"LM",IF(E1361=4,"FM"))))),IF(E1361="OoS","OoS",IF(E1361&lt;=2,"H",IF(E1361=3,"M",IF(E1361=4,"L")))))</f>
        <v>DM</v>
      </c>
      <c r="E1361" s="58">
        <f>IF(OR(Processes!$C$71=TRUE,Processes!W$71=TRUE),IF(AND(G1361=1,H1361=1,NOT(ISTEXT(J1361))),4,IF(AND(G1361=1,H1361=1,ISTEXT(J1361)),3,IF(AND(OR(G1361=1,H1361=1),ISTEXT(J1361)),2,1))),"OoS")</f>
        <v>1</v>
      </c>
      <c r="F1361" s="57"/>
      <c r="G1361" s="59"/>
      <c r="H1361" s="59"/>
      <c r="I1361" s="59"/>
      <c r="J1361" s="59"/>
      <c r="K1361" s="59"/>
      <c r="L1361" s="59"/>
      <c r="M1361" s="59"/>
      <c r="N1361" s="59"/>
      <c r="O1361" s="59"/>
      <c r="P1361" s="371"/>
      <c r="Q1361" s="59"/>
      <c r="R1361" s="376"/>
    </row>
    <row r="1362" spans="1:18" x14ac:dyDescent="0.25">
      <c r="A1362" s="352"/>
      <c r="B1362" s="378" t="str">
        <f>IF(ISTEXT(Processes!$B$21),Processes!$B$21,"")</f>
        <v>Process 19</v>
      </c>
      <c r="C1362" s="54" t="str">
        <f>IF(ISTEXT('Organizational Unit Summary'!$B$40),'Organizational Unit Summary'!$B$40,"")</f>
        <v>P-1</v>
      </c>
      <c r="D1362" s="51" t="str">
        <f>IF('Organizational Unit Summary'!$B$24="Benchmark or Sustainment",IF(E1362="OoS","OoS",IF(E1362=1,"DM",IF(E1362=2,"PM",IF(E1362=3,"LM",IF(E1362=4,"FM"))))),IF(E1362="OoS","OoS",IF(E1362&lt;=2,"H",IF(E1362=3,"M",IF(E1362=4,"L")))))</f>
        <v>DM</v>
      </c>
      <c r="E1362" s="58">
        <f>IF(OR(Processes!$C$72=TRUE,Processes!D$72=TRUE),IF(AND(G1362=1,H1362=1,NOT(ISTEXT(J1362))),4,IF(AND(G1362=1,H1362=1,ISTEXT(J1362)),3,IF(AND(OR(G1362=1,H1362=1),ISTEXT(J1362)),2,1))),"OoS")</f>
        <v>1</v>
      </c>
      <c r="F1362" s="57"/>
      <c r="G1362" s="59"/>
      <c r="H1362" s="59"/>
      <c r="I1362" s="59"/>
      <c r="J1362" s="59"/>
      <c r="K1362" s="59"/>
      <c r="L1362" s="59"/>
      <c r="M1362" s="59"/>
      <c r="N1362" s="59"/>
      <c r="O1362" s="59"/>
      <c r="P1362" s="369"/>
      <c r="Q1362" s="59"/>
      <c r="R1362" s="376"/>
    </row>
    <row r="1363" spans="1:18" x14ac:dyDescent="0.25">
      <c r="A1363" s="352"/>
      <c r="B1363" s="378"/>
      <c r="C1363" s="54" t="str">
        <f>IF(ISTEXT('Organizational Unit Summary'!$B$41),'Organizational Unit Summary'!$B$41,"")</f>
        <v>P-2</v>
      </c>
      <c r="D1363" s="51" t="str">
        <f>IF('Organizational Unit Summary'!$B$24="Benchmark or Sustainment",IF(E1363="OoS","OoS",IF(E1363=1,"DM",IF(E1363=2,"PM",IF(E1363=3,"LM",IF(E1363=4,"FM"))))),IF(E1363="OoS","OoS",IF(E1363&lt;=2,"H",IF(E1363=3,"M",IF(E1363=4,"L")))))</f>
        <v>DM</v>
      </c>
      <c r="E1363" s="58">
        <f>IF(OR(Processes!$C$72=TRUE,Processes!E$72=TRUE),IF(AND(G1363=1,H1363=1,NOT(ISTEXT(J1363))),4,IF(AND(G1363=1,H1363=1,ISTEXT(J1363)),3,IF(AND(OR(G1363=1,H1363=1),ISTEXT(J1363)),2,1))),"OoS")</f>
        <v>1</v>
      </c>
      <c r="F1363" s="57"/>
      <c r="G1363" s="59"/>
      <c r="H1363" s="59"/>
      <c r="I1363" s="59"/>
      <c r="J1363" s="59"/>
      <c r="K1363" s="59"/>
      <c r="L1363" s="59"/>
      <c r="M1363" s="59"/>
      <c r="N1363" s="59"/>
      <c r="O1363" s="59"/>
      <c r="P1363" s="370"/>
      <c r="Q1363" s="59"/>
      <c r="R1363" s="376"/>
    </row>
    <row r="1364" spans="1:18" x14ac:dyDescent="0.25">
      <c r="A1364" s="352"/>
      <c r="B1364" s="378"/>
      <c r="C1364" s="54" t="str">
        <f>IF(ISTEXT('Organizational Unit Summary'!$B$42),'Organizational Unit Summary'!$B$42,"")</f>
        <v>P-3</v>
      </c>
      <c r="D1364" s="51" t="str">
        <f>IF('Organizational Unit Summary'!$B$24="Benchmark or Sustainment",IF(E1364="OoS","OoS",IF(E1364=1,"DM",IF(E1364=2,"PM",IF(E1364=3,"LM",IF(E1364=4,"FM"))))),IF(E1364="OoS","OoS",IF(E1364&lt;=2,"H",IF(E1364=3,"M",IF(E1364=4,"L")))))</f>
        <v>DM</v>
      </c>
      <c r="E1364" s="58">
        <f>IF(OR(Processes!$C$72=TRUE,Processes!F$72=TRUE),IF(AND(G1364=1,H1364=1,NOT(ISTEXT(J1364))),4,IF(AND(G1364=1,H1364=1,ISTEXT(J1364)),3,IF(AND(OR(G1364=1,H1364=1),ISTEXT(J1364)),2,1))),"OoS")</f>
        <v>1</v>
      </c>
      <c r="F1364" s="57"/>
      <c r="G1364" s="59"/>
      <c r="H1364" s="59"/>
      <c r="I1364" s="59"/>
      <c r="J1364" s="59"/>
      <c r="K1364" s="59"/>
      <c r="L1364" s="59"/>
      <c r="M1364" s="59"/>
      <c r="N1364" s="59"/>
      <c r="O1364" s="59"/>
      <c r="P1364" s="370"/>
      <c r="Q1364" s="59"/>
      <c r="R1364" s="376"/>
    </row>
    <row r="1365" spans="1:18" x14ac:dyDescent="0.25">
      <c r="A1365" s="352"/>
      <c r="B1365" s="378"/>
      <c r="C1365" s="54" t="str">
        <f>IF(ISTEXT('Organizational Unit Summary'!$B$43),'Organizational Unit Summary'!$B$43,"")</f>
        <v>P-4</v>
      </c>
      <c r="D1365" s="51" t="str">
        <f>IF('Organizational Unit Summary'!$B$24="Benchmark or Sustainment",IF(E1365="OoS","OoS",IF(E1365=1,"DM",IF(E1365=2,"PM",IF(E1365=3,"LM",IF(E1365=4,"FM"))))),IF(E1365="OoS","OoS",IF(E1365&lt;=2,"H",IF(E1365=3,"M",IF(E1365=4,"L")))))</f>
        <v>DM</v>
      </c>
      <c r="E1365" s="58">
        <f>IF(OR(Processes!$C$72=TRUE,Processes!G$72=TRUE),IF(AND(G1365=1,H1365=1,NOT(ISTEXT(J1365))),4,IF(AND(G1365=1,H1365=1,ISTEXT(J1365)),3,IF(AND(OR(G1365=1,H1365=1),ISTEXT(J1365)),2,1))),"OoS")</f>
        <v>1</v>
      </c>
      <c r="F1365" s="57"/>
      <c r="G1365" s="59"/>
      <c r="H1365" s="59"/>
      <c r="I1365" s="59"/>
      <c r="J1365" s="59"/>
      <c r="K1365" s="59"/>
      <c r="L1365" s="59"/>
      <c r="M1365" s="59"/>
      <c r="N1365" s="59"/>
      <c r="O1365" s="59"/>
      <c r="P1365" s="370"/>
      <c r="Q1365" s="59"/>
      <c r="R1365" s="376"/>
    </row>
    <row r="1366" spans="1:18" x14ac:dyDescent="0.25">
      <c r="A1366" s="352"/>
      <c r="B1366" s="378"/>
      <c r="C1366" s="54" t="str">
        <f>IF(ISTEXT('Organizational Unit Summary'!$B$44),'Organizational Unit Summary'!$B$44,"")</f>
        <v>P-5</v>
      </c>
      <c r="D1366" s="51" t="str">
        <f>IF('Organizational Unit Summary'!$B$24="Benchmark or Sustainment",IF(E1366="OoS","OoS",IF(E1366=1,"DM",IF(E1366=2,"PM",IF(E1366=3,"LM",IF(E1366=4,"FM"))))),IF(E1366="OoS","OoS",IF(E1366&lt;=2,"H",IF(E1366=3,"M",IF(E1366=4,"L")))))</f>
        <v>DM</v>
      </c>
      <c r="E1366" s="58">
        <f>IF(OR(Processes!$C$72=TRUE,Processes!H$72=TRUE),IF(AND(G1366=1,H1366=1,NOT(ISTEXT(J1366))),4,IF(AND(G1366=1,H1366=1,ISTEXT(J1366)),3,IF(AND(OR(G1366=1,H1366=1),ISTEXT(J1366)),2,1))),"OoS")</f>
        <v>1</v>
      </c>
      <c r="F1366" s="57"/>
      <c r="G1366" s="59"/>
      <c r="H1366" s="59"/>
      <c r="I1366" s="59"/>
      <c r="J1366" s="59"/>
      <c r="K1366" s="59"/>
      <c r="L1366" s="59"/>
      <c r="M1366" s="59"/>
      <c r="N1366" s="59"/>
      <c r="O1366" s="59"/>
      <c r="P1366" s="370"/>
      <c r="Q1366" s="59"/>
      <c r="R1366" s="376"/>
    </row>
    <row r="1367" spans="1:18" x14ac:dyDescent="0.25">
      <c r="A1367" s="352"/>
      <c r="B1367" s="378"/>
      <c r="C1367" s="54" t="str">
        <f>IF(ISTEXT('Organizational Unit Summary'!$B$45),'Organizational Unit Summary'!$B$45,"")</f>
        <v>P-6</v>
      </c>
      <c r="D1367" s="51" t="str">
        <f>IF('Organizational Unit Summary'!$B$24="Benchmark or Sustainment",IF(E1367="OoS","OoS",IF(E1367=1,"DM",IF(E1367=2,"PM",IF(E1367=3,"LM",IF(E1367=4,"FM"))))),IF(E1367="OoS","OoS",IF(E1367&lt;=2,"H",IF(E1367=3,"M",IF(E1367=4,"L")))))</f>
        <v>DM</v>
      </c>
      <c r="E1367" s="58">
        <f>IF(OR(Processes!$C$72=TRUE,Processes!I$72=TRUE),IF(AND(G1367=1,H1367=1,NOT(ISTEXT(J1367))),4,IF(AND(G1367=1,H1367=1,ISTEXT(J1367)),3,IF(AND(OR(G1367=1,H1367=1),ISTEXT(J1367)),2,1))),"OoS")</f>
        <v>1</v>
      </c>
      <c r="F1367" s="57"/>
      <c r="G1367" s="59"/>
      <c r="H1367" s="59"/>
      <c r="I1367" s="59"/>
      <c r="J1367" s="59"/>
      <c r="K1367" s="59"/>
      <c r="L1367" s="59"/>
      <c r="M1367" s="59"/>
      <c r="N1367" s="59"/>
      <c r="O1367" s="59"/>
      <c r="P1367" s="370"/>
      <c r="Q1367" s="59"/>
      <c r="R1367" s="376"/>
    </row>
    <row r="1368" spans="1:18" x14ac:dyDescent="0.25">
      <c r="A1368" s="352"/>
      <c r="B1368" s="378"/>
      <c r="C1368" s="54" t="str">
        <f>IF(ISTEXT('Organizational Unit Summary'!$B$46),'Organizational Unit Summary'!$B$46,"")</f>
        <v>P-7</v>
      </c>
      <c r="D1368" s="51" t="str">
        <f>IF('Organizational Unit Summary'!$B$24="Benchmark or Sustainment",IF(E1368="OoS","OoS",IF(E1368=1,"DM",IF(E1368=2,"PM",IF(E1368=3,"LM",IF(E1368=4,"FM"))))),IF(E1368="OoS","OoS",IF(E1368&lt;=2,"H",IF(E1368=3,"M",IF(E1368=4,"L")))))</f>
        <v>DM</v>
      </c>
      <c r="E1368" s="58">
        <f>IF(OR(Processes!$C$72=TRUE,Processes!J$72=TRUE),IF(AND(G1368=1,H1368=1,NOT(ISTEXT(J1368))),4,IF(AND(G1368=1,H1368=1,ISTEXT(J1368)),3,IF(AND(OR(G1368=1,H1368=1),ISTEXT(J1368)),2,1))),"OoS")</f>
        <v>1</v>
      </c>
      <c r="F1368" s="57"/>
      <c r="G1368" s="59"/>
      <c r="H1368" s="59"/>
      <c r="I1368" s="59"/>
      <c r="J1368" s="59"/>
      <c r="K1368" s="59"/>
      <c r="L1368" s="59"/>
      <c r="M1368" s="59"/>
      <c r="N1368" s="59"/>
      <c r="O1368" s="59"/>
      <c r="P1368" s="370"/>
      <c r="Q1368" s="59"/>
      <c r="R1368" s="376"/>
    </row>
    <row r="1369" spans="1:18" x14ac:dyDescent="0.25">
      <c r="A1369" s="352"/>
      <c r="B1369" s="378"/>
      <c r="C1369" s="54" t="str">
        <f>IF(ISTEXT('Organizational Unit Summary'!$B$47),'Organizational Unit Summary'!$B$47,"")</f>
        <v>P-8</v>
      </c>
      <c r="D1369" s="51" t="str">
        <f>IF('Organizational Unit Summary'!$B$24="Benchmark or Sustainment",IF(E1369="OoS","OoS",IF(E1369=1,"DM",IF(E1369=2,"PM",IF(E1369=3,"LM",IF(E1369=4,"FM"))))),IF(E1369="OoS","OoS",IF(E1369&lt;=2,"H",IF(E1369=3,"M",IF(E1369=4,"L")))))</f>
        <v>DM</v>
      </c>
      <c r="E1369" s="58">
        <f>IF(OR(Processes!$C$72=TRUE,Processes!K$72=TRUE),IF(AND(G1369=1,H1369=1,NOT(ISTEXT(J1369))),4,IF(AND(G1369=1,H1369=1,ISTEXT(J1369)),3,IF(AND(OR(G1369=1,H1369=1),ISTEXT(J1369)),2,1))),"OoS")</f>
        <v>1</v>
      </c>
      <c r="F1369" s="57"/>
      <c r="G1369" s="59"/>
      <c r="H1369" s="59"/>
      <c r="I1369" s="59"/>
      <c r="J1369" s="59"/>
      <c r="K1369" s="59"/>
      <c r="L1369" s="59"/>
      <c r="M1369" s="59"/>
      <c r="N1369" s="59"/>
      <c r="O1369" s="59"/>
      <c r="P1369" s="370"/>
      <c r="Q1369" s="59"/>
      <c r="R1369" s="376"/>
    </row>
    <row r="1370" spans="1:18" x14ac:dyDescent="0.25">
      <c r="A1370" s="352"/>
      <c r="B1370" s="378"/>
      <c r="C1370" s="54" t="str">
        <f>IF(ISTEXT('Organizational Unit Summary'!$B$48),'Organizational Unit Summary'!$B$48,"")</f>
        <v>P-9</v>
      </c>
      <c r="D1370" s="51" t="str">
        <f>IF('Organizational Unit Summary'!$B$24="Benchmark or Sustainment",IF(E1370="OoS","OoS",IF(E1370=1,"DM",IF(E1370=2,"PM",IF(E1370=3,"LM",IF(E1370=4,"FM"))))),IF(E1370="OoS","OoS",IF(E1370&lt;=2,"H",IF(E1370=3,"M",IF(E1370=4,"L")))))</f>
        <v>DM</v>
      </c>
      <c r="E1370" s="58">
        <f>IF(OR(Processes!$C$72=TRUE,Processes!L$72=TRUE),IF(AND(G1370=1,H1370=1,NOT(ISTEXT(J1370))),4,IF(AND(G1370=1,H1370=1,ISTEXT(J1370)),3,IF(AND(OR(G1370=1,H1370=1),ISTEXT(J1370)),2,1))),"OoS")</f>
        <v>1</v>
      </c>
      <c r="F1370" s="57"/>
      <c r="G1370" s="59"/>
      <c r="H1370" s="59"/>
      <c r="I1370" s="59"/>
      <c r="J1370" s="59"/>
      <c r="K1370" s="59"/>
      <c r="L1370" s="59"/>
      <c r="M1370" s="59"/>
      <c r="N1370" s="59"/>
      <c r="O1370" s="59"/>
      <c r="P1370" s="370"/>
      <c r="Q1370" s="59"/>
      <c r="R1370" s="376"/>
    </row>
    <row r="1371" spans="1:18" x14ac:dyDescent="0.25">
      <c r="A1371" s="352"/>
      <c r="B1371" s="378"/>
      <c r="C1371" s="54" t="str">
        <f>IF(ISTEXT('Organizational Unit Summary'!$B$49),'Organizational Unit Summary'!$B$49,"")</f>
        <v>P-10</v>
      </c>
      <c r="D1371" s="51" t="str">
        <f>IF('Organizational Unit Summary'!$B$24="Benchmark or Sustainment",IF(E1371="OoS","OoS",IF(E1371=1,"DM",IF(E1371=2,"PM",IF(E1371=3,"LM",IF(E1371=4,"FM"))))),IF(E1371="OoS","OoS",IF(E1371&lt;=2,"H",IF(E1371=3,"M",IF(E1371=4,"L")))))</f>
        <v>DM</v>
      </c>
      <c r="E1371" s="58">
        <f>IF(OR(Processes!$C$72=TRUE,Processes!M$72=TRUE),IF(AND(G1371=1,H1371=1,NOT(ISTEXT(J1371))),4,IF(AND(G1371=1,H1371=1,ISTEXT(J1371)),3,IF(AND(OR(G1371=1,H1371=1),ISTEXT(J1371)),2,1))),"OoS")</f>
        <v>1</v>
      </c>
      <c r="F1371" s="57"/>
      <c r="G1371" s="59"/>
      <c r="H1371" s="59"/>
      <c r="I1371" s="59"/>
      <c r="J1371" s="59"/>
      <c r="K1371" s="59"/>
      <c r="L1371" s="59"/>
      <c r="M1371" s="59"/>
      <c r="N1371" s="59"/>
      <c r="O1371" s="59"/>
      <c r="P1371" s="370"/>
      <c r="Q1371" s="59"/>
      <c r="R1371" s="376"/>
    </row>
    <row r="1372" spans="1:18" x14ac:dyDescent="0.25">
      <c r="A1372" s="352"/>
      <c r="B1372" s="378"/>
      <c r="C1372" s="54" t="str">
        <f>IF(ISTEXT('Organizational Unit Summary'!$B$50),'Organizational Unit Summary'!$B$50,"")</f>
        <v>P-11</v>
      </c>
      <c r="D1372" s="51" t="str">
        <f>IF('Organizational Unit Summary'!$B$24="Benchmark or Sustainment",IF(E1372="OoS","OoS",IF(E1372=1,"DM",IF(E1372=2,"PM",IF(E1372=3,"LM",IF(E1372=4,"FM"))))),IF(E1372="OoS","OoS",IF(E1372&lt;=2,"H",IF(E1372=3,"M",IF(E1372=4,"L")))))</f>
        <v>DM</v>
      </c>
      <c r="E1372" s="58">
        <f>IF(OR(Processes!$C$72=TRUE,Processes!N$72=TRUE),IF(AND(G1372=1,H1372=1,NOT(ISTEXT(J1372))),4,IF(AND(G1372=1,H1372=1,ISTEXT(J1372)),3,IF(AND(OR(G1372=1,H1372=1),ISTEXT(J1372)),2,1))),"OoS")</f>
        <v>1</v>
      </c>
      <c r="F1372" s="57"/>
      <c r="G1372" s="59"/>
      <c r="H1372" s="59"/>
      <c r="I1372" s="59"/>
      <c r="J1372" s="59"/>
      <c r="K1372" s="59"/>
      <c r="L1372" s="59"/>
      <c r="M1372" s="59"/>
      <c r="N1372" s="59"/>
      <c r="O1372" s="59"/>
      <c r="P1372" s="370"/>
      <c r="Q1372" s="59"/>
      <c r="R1372" s="376"/>
    </row>
    <row r="1373" spans="1:18" x14ac:dyDescent="0.25">
      <c r="A1373" s="352"/>
      <c r="B1373" s="378"/>
      <c r="C1373" s="54" t="str">
        <f>IF(ISTEXT('Organizational Unit Summary'!$B$51),'Organizational Unit Summary'!$B$51,"")</f>
        <v>P-12</v>
      </c>
      <c r="D1373" s="51" t="str">
        <f>IF('Organizational Unit Summary'!$B$24="Benchmark or Sustainment",IF(E1373="OoS","OoS",IF(E1373=1,"DM",IF(E1373=2,"PM",IF(E1373=3,"LM",IF(E1373=4,"FM"))))),IF(E1373="OoS","OoS",IF(E1373&lt;=2,"H",IF(E1373=3,"M",IF(E1373=4,"L")))))</f>
        <v>DM</v>
      </c>
      <c r="E1373" s="58">
        <f>IF(OR(Processes!$C$72=TRUE,Processes!O$72=TRUE),IF(AND(G1373=1,H1373=1,NOT(ISTEXT(J1373))),4,IF(AND(G1373=1,H1373=1,ISTEXT(J1373)),3,IF(AND(OR(G1373=1,H1373=1),ISTEXT(J1373)),2,1))),"OoS")</f>
        <v>1</v>
      </c>
      <c r="F1373" s="57"/>
      <c r="G1373" s="59"/>
      <c r="H1373" s="59"/>
      <c r="I1373" s="59"/>
      <c r="J1373" s="59"/>
      <c r="K1373" s="59"/>
      <c r="L1373" s="59"/>
      <c r="M1373" s="59"/>
      <c r="N1373" s="59"/>
      <c r="O1373" s="59"/>
      <c r="P1373" s="370"/>
      <c r="Q1373" s="59"/>
      <c r="R1373" s="376"/>
    </row>
    <row r="1374" spans="1:18" x14ac:dyDescent="0.25">
      <c r="A1374" s="352"/>
      <c r="B1374" s="378"/>
      <c r="C1374" s="54" t="str">
        <f>IF(ISTEXT('Organizational Unit Summary'!$B$52),'Organizational Unit Summary'!$B$52,"")</f>
        <v>P-13</v>
      </c>
      <c r="D1374" s="51" t="str">
        <f>IF('Organizational Unit Summary'!$B$24="Benchmark or Sustainment",IF(E1374="OoS","OoS",IF(E1374=1,"DM",IF(E1374=2,"PM",IF(E1374=3,"LM",IF(E1374=4,"FM"))))),IF(E1374="OoS","OoS",IF(E1374&lt;=2,"H",IF(E1374=3,"M",IF(E1374=4,"L")))))</f>
        <v>DM</v>
      </c>
      <c r="E1374" s="58">
        <f>IF(OR(Processes!$C$72=TRUE,Processes!P$72=TRUE),IF(AND(G1374=1,H1374=1,NOT(ISTEXT(J1374))),4,IF(AND(G1374=1,H1374=1,ISTEXT(J1374)),3,IF(AND(OR(G1374=1,H1374=1),ISTEXT(J1374)),2,1))),"OoS")</f>
        <v>1</v>
      </c>
      <c r="F1374" s="57"/>
      <c r="G1374" s="59"/>
      <c r="H1374" s="59"/>
      <c r="I1374" s="59"/>
      <c r="J1374" s="59"/>
      <c r="K1374" s="59"/>
      <c r="L1374" s="59"/>
      <c r="M1374" s="59"/>
      <c r="N1374" s="59"/>
      <c r="O1374" s="59"/>
      <c r="P1374" s="370"/>
      <c r="Q1374" s="59"/>
      <c r="R1374" s="376"/>
    </row>
    <row r="1375" spans="1:18" x14ac:dyDescent="0.25">
      <c r="A1375" s="352"/>
      <c r="B1375" s="378"/>
      <c r="C1375" s="54" t="str">
        <f>IF(ISTEXT('Organizational Unit Summary'!$B$53),'Organizational Unit Summary'!$B$53,"")</f>
        <v>P-14</v>
      </c>
      <c r="D1375" s="51" t="str">
        <f>IF('Organizational Unit Summary'!$B$24="Benchmark or Sustainment",IF(E1375="OoS","OoS",IF(E1375=1,"DM",IF(E1375=2,"PM",IF(E1375=3,"LM",IF(E1375=4,"FM"))))),IF(E1375="OoS","OoS",IF(E1375&lt;=2,"H",IF(E1375=3,"M",IF(E1375=4,"L")))))</f>
        <v>DM</v>
      </c>
      <c r="E1375" s="58">
        <f>IF(OR(Processes!$C$72=TRUE,Processes!Q$72=TRUE),IF(AND(G1375=1,H1375=1,NOT(ISTEXT(J1375))),4,IF(AND(G1375=1,H1375=1,ISTEXT(J1375)),3,IF(AND(OR(G1375=1,H1375=1),ISTEXT(J1375)),2,1))),"OoS")</f>
        <v>1</v>
      </c>
      <c r="F1375" s="57"/>
      <c r="G1375" s="59"/>
      <c r="H1375" s="59"/>
      <c r="I1375" s="59"/>
      <c r="J1375" s="59"/>
      <c r="K1375" s="59"/>
      <c r="L1375" s="59"/>
      <c r="M1375" s="59"/>
      <c r="N1375" s="59"/>
      <c r="O1375" s="59"/>
      <c r="P1375" s="370"/>
      <c r="Q1375" s="59"/>
      <c r="R1375" s="376"/>
    </row>
    <row r="1376" spans="1:18" x14ac:dyDescent="0.25">
      <c r="A1376" s="352"/>
      <c r="B1376" s="378"/>
      <c r="C1376" s="54" t="str">
        <f>IF(ISTEXT('Organizational Unit Summary'!$B$54),'Organizational Unit Summary'!$B$54,"")</f>
        <v>P-15</v>
      </c>
      <c r="D1376" s="51" t="str">
        <f>IF('Organizational Unit Summary'!$B$24="Benchmark or Sustainment",IF(E1376="OoS","OoS",IF(E1376=1,"DM",IF(E1376=2,"PM",IF(E1376=3,"LM",IF(E1376=4,"FM"))))),IF(E1376="OoS","OoS",IF(E1376&lt;=2,"H",IF(E1376=3,"M",IF(E1376=4,"L")))))</f>
        <v>DM</v>
      </c>
      <c r="E1376" s="58">
        <f>IF(OR(Processes!$C$72=TRUE,Processes!R$72=TRUE),IF(AND(G1376=1,H1376=1,NOT(ISTEXT(J1376))),4,IF(AND(G1376=1,H1376=1,ISTEXT(J1376)),3,IF(AND(OR(G1376=1,H1376=1),ISTEXT(J1376)),2,1))),"OoS")</f>
        <v>1</v>
      </c>
      <c r="F1376" s="57"/>
      <c r="G1376" s="59"/>
      <c r="H1376" s="59"/>
      <c r="I1376" s="59"/>
      <c r="J1376" s="59"/>
      <c r="K1376" s="59"/>
      <c r="L1376" s="59"/>
      <c r="M1376" s="59"/>
      <c r="N1376" s="59"/>
      <c r="O1376" s="59"/>
      <c r="P1376" s="370"/>
      <c r="Q1376" s="59"/>
      <c r="R1376" s="376"/>
    </row>
    <row r="1377" spans="1:18" x14ac:dyDescent="0.25">
      <c r="A1377" s="352"/>
      <c r="B1377" s="378"/>
      <c r="C1377" s="54" t="str">
        <f>IF(ISTEXT('Organizational Unit Summary'!$B$55),'Organizational Unit Summary'!$B$55,"")</f>
        <v>P-16</v>
      </c>
      <c r="D1377" s="51" t="str">
        <f>IF('Organizational Unit Summary'!$B$24="Benchmark or Sustainment",IF(E1377="OoS","OoS",IF(E1377=1,"DM",IF(E1377=2,"PM",IF(E1377=3,"LM",IF(E1377=4,"FM"))))),IF(E1377="OoS","OoS",IF(E1377&lt;=2,"H",IF(E1377=3,"M",IF(E1377=4,"L")))))</f>
        <v>DM</v>
      </c>
      <c r="E1377" s="58">
        <f>IF(OR(Processes!$C$72=TRUE,Processes!S$72=TRUE),IF(AND(G1377=1,H1377=1,NOT(ISTEXT(J1377))),4,IF(AND(G1377=1,H1377=1,ISTEXT(J1377)),3,IF(AND(OR(G1377=1,H1377=1),ISTEXT(J1377)),2,1))),"OoS")</f>
        <v>1</v>
      </c>
      <c r="F1377" s="57"/>
      <c r="G1377" s="59"/>
      <c r="H1377" s="59"/>
      <c r="I1377" s="59"/>
      <c r="J1377" s="59"/>
      <c r="K1377" s="59"/>
      <c r="L1377" s="59"/>
      <c r="M1377" s="59"/>
      <c r="N1377" s="59"/>
      <c r="O1377" s="59"/>
      <c r="P1377" s="370"/>
      <c r="Q1377" s="59"/>
      <c r="R1377" s="376"/>
    </row>
    <row r="1378" spans="1:18" x14ac:dyDescent="0.25">
      <c r="A1378" s="352"/>
      <c r="B1378" s="378"/>
      <c r="C1378" s="54" t="str">
        <f>IF(ISTEXT('Organizational Unit Summary'!$B$56),'Organizational Unit Summary'!$B$56,"")</f>
        <v>P-17</v>
      </c>
      <c r="D1378" s="51" t="str">
        <f>IF('Organizational Unit Summary'!$B$24="Benchmark or Sustainment",IF(E1378="OoS","OoS",IF(E1378=1,"DM",IF(E1378=2,"PM",IF(E1378=3,"LM",IF(E1378=4,"FM"))))),IF(E1378="OoS","OoS",IF(E1378&lt;=2,"H",IF(E1378=3,"M",IF(E1378=4,"L")))))</f>
        <v>DM</v>
      </c>
      <c r="E1378" s="58">
        <f>IF(OR(Processes!$C$72=TRUE,Processes!T$72=TRUE),IF(AND(G1378=1,H1378=1,NOT(ISTEXT(J1378))),4,IF(AND(G1378=1,H1378=1,ISTEXT(J1378)),3,IF(AND(OR(G1378=1,H1378=1),ISTEXT(J1378)),2,1))),"OoS")</f>
        <v>1</v>
      </c>
      <c r="F1378" s="57"/>
      <c r="G1378" s="59"/>
      <c r="H1378" s="59"/>
      <c r="I1378" s="59"/>
      <c r="J1378" s="59"/>
      <c r="K1378" s="59"/>
      <c r="L1378" s="59"/>
      <c r="M1378" s="59"/>
      <c r="N1378" s="59"/>
      <c r="O1378" s="59"/>
      <c r="P1378" s="370"/>
      <c r="Q1378" s="59"/>
      <c r="R1378" s="376"/>
    </row>
    <row r="1379" spans="1:18" x14ac:dyDescent="0.25">
      <c r="A1379" s="352"/>
      <c r="B1379" s="378"/>
      <c r="C1379" s="54" t="str">
        <f>IF(ISTEXT('Organizational Unit Summary'!$B$57),'Organizational Unit Summary'!$B$57,"")</f>
        <v>P-18</v>
      </c>
      <c r="D1379" s="51" t="str">
        <f>IF('Organizational Unit Summary'!$B$24="Benchmark or Sustainment",IF(E1379="OoS","OoS",IF(E1379=1,"DM",IF(E1379=2,"PM",IF(E1379=3,"LM",IF(E1379=4,"FM"))))),IF(E1379="OoS","OoS",IF(E1379&lt;=2,"H",IF(E1379=3,"M",IF(E1379=4,"L")))))</f>
        <v>DM</v>
      </c>
      <c r="E1379" s="58">
        <f>IF(OR(Processes!$C$72=TRUE,Processes!U$72=TRUE),IF(AND(G1379=1,H1379=1,NOT(ISTEXT(J1379))),4,IF(AND(G1379=1,H1379=1,ISTEXT(J1379)),3,IF(AND(OR(G1379=1,H1379=1),ISTEXT(J1379)),2,1))),"OoS")</f>
        <v>1</v>
      </c>
      <c r="F1379" s="57"/>
      <c r="G1379" s="59"/>
      <c r="H1379" s="59"/>
      <c r="I1379" s="59"/>
      <c r="J1379" s="59"/>
      <c r="K1379" s="59"/>
      <c r="L1379" s="59"/>
      <c r="M1379" s="59"/>
      <c r="N1379" s="59"/>
      <c r="O1379" s="59"/>
      <c r="P1379" s="370"/>
      <c r="Q1379" s="59"/>
      <c r="R1379" s="376"/>
    </row>
    <row r="1380" spans="1:18" x14ac:dyDescent="0.25">
      <c r="A1380" s="352"/>
      <c r="B1380" s="378"/>
      <c r="C1380" s="54" t="str">
        <f>IF(ISTEXT('Organizational Unit Summary'!$B$58),'Organizational Unit Summary'!$B$58,"")</f>
        <v>P-19</v>
      </c>
      <c r="D1380" s="51" t="str">
        <f>IF('Organizational Unit Summary'!$B$24="Benchmark or Sustainment",IF(E1380="OoS","OoS",IF(E1380=1,"DM",IF(E1380=2,"PM",IF(E1380=3,"LM",IF(E1380=4,"FM"))))),IF(E1380="OoS","OoS",IF(E1380&lt;=2,"H",IF(E1380=3,"M",IF(E1380=4,"L")))))</f>
        <v>DM</v>
      </c>
      <c r="E1380" s="58">
        <f>IF(OR(Processes!$C$72=TRUE,Processes!V$72=TRUE),IF(AND(G1380=1,H1380=1,NOT(ISTEXT(J1380))),4,IF(AND(G1380=1,H1380=1,ISTEXT(J1380)),3,IF(AND(OR(G1380=1,H1380=1),ISTEXT(J1380)),2,1))),"OoS")</f>
        <v>1</v>
      </c>
      <c r="F1380" s="57"/>
      <c r="G1380" s="59"/>
      <c r="H1380" s="59"/>
      <c r="I1380" s="59"/>
      <c r="J1380" s="59"/>
      <c r="K1380" s="59"/>
      <c r="L1380" s="59"/>
      <c r="M1380" s="59"/>
      <c r="N1380" s="59"/>
      <c r="O1380" s="59"/>
      <c r="P1380" s="370"/>
      <c r="Q1380" s="59"/>
      <c r="R1380" s="376"/>
    </row>
    <row r="1381" spans="1:18" ht="13.5" thickBot="1" x14ac:dyDescent="0.3">
      <c r="A1381" s="352"/>
      <c r="B1381" s="378"/>
      <c r="C1381" s="54" t="str">
        <f>IF(ISTEXT('Organizational Unit Summary'!$B$59),'Organizational Unit Summary'!$B$59,"")</f>
        <v>P-20</v>
      </c>
      <c r="D1381" s="51" t="str">
        <f>IF('Organizational Unit Summary'!$B$24="Benchmark or Sustainment",IF(E1381="OoS","OoS",IF(E1381=1,"DM",IF(E1381=2,"PM",IF(E1381=3,"LM",IF(E1381=4,"FM"))))),IF(E1381="OoS","OoS",IF(E1381&lt;=2,"H",IF(E1381=3,"M",IF(E1381=4,"L")))))</f>
        <v>DM</v>
      </c>
      <c r="E1381" s="58">
        <f>IF(OR(Processes!$C$72=TRUE,Processes!W$72=TRUE),IF(AND(G1381=1,H1381=1,NOT(ISTEXT(J1381))),4,IF(AND(G1381=1,H1381=1,ISTEXT(J1381)),3,IF(AND(OR(G1381=1,H1381=1),ISTEXT(J1381)),2,1))),"OoS")</f>
        <v>1</v>
      </c>
      <c r="F1381" s="57"/>
      <c r="G1381" s="59"/>
      <c r="H1381" s="59"/>
      <c r="I1381" s="59"/>
      <c r="J1381" s="59"/>
      <c r="K1381" s="59"/>
      <c r="L1381" s="59"/>
      <c r="M1381" s="59"/>
      <c r="N1381" s="59"/>
      <c r="O1381" s="59"/>
      <c r="P1381" s="371"/>
      <c r="Q1381" s="59"/>
      <c r="R1381" s="376"/>
    </row>
    <row r="1382" spans="1:18" x14ac:dyDescent="0.25">
      <c r="A1382" s="352"/>
      <c r="B1382" s="378" t="str">
        <f>IF(ISTEXT(Processes!$B$22),Processes!$B$22,"")</f>
        <v>Process 20</v>
      </c>
      <c r="C1382" s="54" t="str">
        <f>IF(ISTEXT('Organizational Unit Summary'!$B$40),'Organizational Unit Summary'!$B$40,"")</f>
        <v>P-1</v>
      </c>
      <c r="D1382" s="51" t="str">
        <f>IF('Organizational Unit Summary'!$B$24="Benchmark or Sustainment",IF(E1382="OoS","OoS",IF(E1382=1,"DM",IF(E1382=2,"PM",IF(E1382=3,"LM",IF(E1382=4,"FM"))))),IF(E1382="OoS","OoS",IF(E1382&lt;=2,"H",IF(E1382=3,"M",IF(E1382=4,"L")))))</f>
        <v>DM</v>
      </c>
      <c r="E1382" s="58">
        <f>IF(OR(Processes!$C$73=TRUE,Processes!D$73=TRUE),IF(AND(G1382=1,H1382=1,NOT(ISTEXT(J1382))),4,IF(AND(G1382=1,H1382=1,ISTEXT(J1382)),3,IF(AND(OR(G1382=1,H1382=1),ISTEXT(J1382)),2,1))),"OoS")</f>
        <v>1</v>
      </c>
      <c r="F1382" s="57"/>
      <c r="G1382" s="59"/>
      <c r="H1382" s="59"/>
      <c r="I1382" s="59"/>
      <c r="J1382" s="59"/>
      <c r="K1382" s="59"/>
      <c r="L1382" s="59"/>
      <c r="M1382" s="59"/>
      <c r="N1382" s="59"/>
      <c r="O1382" s="59"/>
      <c r="P1382" s="369"/>
      <c r="Q1382" s="59"/>
      <c r="R1382" s="376"/>
    </row>
    <row r="1383" spans="1:18" x14ac:dyDescent="0.25">
      <c r="A1383" s="352"/>
      <c r="B1383" s="378"/>
      <c r="C1383" s="54" t="str">
        <f>IF(ISTEXT('Organizational Unit Summary'!$B$41),'Organizational Unit Summary'!$B$41,"")</f>
        <v>P-2</v>
      </c>
      <c r="D1383" s="51" t="str">
        <f>IF('Organizational Unit Summary'!$B$24="Benchmark or Sustainment",IF(E1383="OoS","OoS",IF(E1383=1,"DM",IF(E1383=2,"PM",IF(E1383=3,"LM",IF(E1383=4,"FM"))))),IF(E1383="OoS","OoS",IF(E1383&lt;=2,"H",IF(E1383=3,"M",IF(E1383=4,"L")))))</f>
        <v>DM</v>
      </c>
      <c r="E1383" s="58">
        <f>IF(OR(Processes!$C$73=TRUE,Processes!E$73=TRUE),IF(AND(G1383=1,H1383=1,NOT(ISTEXT(J1383))),4,IF(AND(G1383=1,H1383=1,ISTEXT(J1383)),3,IF(AND(OR(G1383=1,H1383=1),ISTEXT(J1383)),2,1))),"OoS")</f>
        <v>1</v>
      </c>
      <c r="F1383" s="57"/>
      <c r="G1383" s="59"/>
      <c r="H1383" s="59"/>
      <c r="I1383" s="59"/>
      <c r="J1383" s="59"/>
      <c r="K1383" s="59"/>
      <c r="L1383" s="59"/>
      <c r="M1383" s="59"/>
      <c r="N1383" s="59"/>
      <c r="O1383" s="59"/>
      <c r="P1383" s="370"/>
      <c r="Q1383" s="59"/>
      <c r="R1383" s="376"/>
    </row>
    <row r="1384" spans="1:18" x14ac:dyDescent="0.25">
      <c r="A1384" s="352"/>
      <c r="B1384" s="378"/>
      <c r="C1384" s="54" t="str">
        <f>IF(ISTEXT('Organizational Unit Summary'!$B$42),'Organizational Unit Summary'!$B$42,"")</f>
        <v>P-3</v>
      </c>
      <c r="D1384" s="51" t="str">
        <f>IF('Organizational Unit Summary'!$B$24="Benchmark or Sustainment",IF(E1384="OoS","OoS",IF(E1384=1,"DM",IF(E1384=2,"PM",IF(E1384=3,"LM",IF(E1384=4,"FM"))))),IF(E1384="OoS","OoS",IF(E1384&lt;=2,"H",IF(E1384=3,"M",IF(E1384=4,"L")))))</f>
        <v>DM</v>
      </c>
      <c r="E1384" s="58">
        <f>IF(OR(Processes!$C$73=TRUE,Processes!F$73=TRUE),IF(AND(G1384=1,H1384=1,NOT(ISTEXT(J1384))),4,IF(AND(G1384=1,H1384=1,ISTEXT(J1384)),3,IF(AND(OR(G1384=1,H1384=1),ISTEXT(J1384)),2,1))),"OoS")</f>
        <v>1</v>
      </c>
      <c r="F1384" s="57"/>
      <c r="G1384" s="59"/>
      <c r="H1384" s="59"/>
      <c r="I1384" s="59"/>
      <c r="J1384" s="59"/>
      <c r="K1384" s="59"/>
      <c r="L1384" s="59"/>
      <c r="M1384" s="59"/>
      <c r="N1384" s="59"/>
      <c r="O1384" s="59"/>
      <c r="P1384" s="370"/>
      <c r="Q1384" s="59"/>
      <c r="R1384" s="376"/>
    </row>
    <row r="1385" spans="1:18" x14ac:dyDescent="0.25">
      <c r="A1385" s="352"/>
      <c r="B1385" s="378"/>
      <c r="C1385" s="54" t="str">
        <f>IF(ISTEXT('Organizational Unit Summary'!$B$43),'Organizational Unit Summary'!$B$43,"")</f>
        <v>P-4</v>
      </c>
      <c r="D1385" s="51" t="str">
        <f>IF('Organizational Unit Summary'!$B$24="Benchmark or Sustainment",IF(E1385="OoS","OoS",IF(E1385=1,"DM",IF(E1385=2,"PM",IF(E1385=3,"LM",IF(E1385=4,"FM"))))),IF(E1385="OoS","OoS",IF(E1385&lt;=2,"H",IF(E1385=3,"M",IF(E1385=4,"L")))))</f>
        <v>DM</v>
      </c>
      <c r="E1385" s="58">
        <f>IF(OR(Processes!$C$73=TRUE,Processes!G$73=TRUE),IF(AND(G1385=1,H1385=1,NOT(ISTEXT(J1385))),4,IF(AND(G1385=1,H1385=1,ISTEXT(J1385)),3,IF(AND(OR(G1385=1,H1385=1),ISTEXT(J1385)),2,1))),"OoS")</f>
        <v>1</v>
      </c>
      <c r="F1385" s="57"/>
      <c r="G1385" s="59"/>
      <c r="H1385" s="59"/>
      <c r="I1385" s="59"/>
      <c r="J1385" s="59"/>
      <c r="K1385" s="59"/>
      <c r="L1385" s="59"/>
      <c r="M1385" s="59"/>
      <c r="N1385" s="59"/>
      <c r="O1385" s="59"/>
      <c r="P1385" s="370"/>
      <c r="Q1385" s="59"/>
      <c r="R1385" s="376"/>
    </row>
    <row r="1386" spans="1:18" x14ac:dyDescent="0.25">
      <c r="A1386" s="352"/>
      <c r="B1386" s="378"/>
      <c r="C1386" s="54" t="str">
        <f>IF(ISTEXT('Organizational Unit Summary'!$B$44),'Organizational Unit Summary'!$B$44,"")</f>
        <v>P-5</v>
      </c>
      <c r="D1386" s="51" t="str">
        <f>IF('Organizational Unit Summary'!$B$24="Benchmark or Sustainment",IF(E1386="OoS","OoS",IF(E1386=1,"DM",IF(E1386=2,"PM",IF(E1386=3,"LM",IF(E1386=4,"FM"))))),IF(E1386="OoS","OoS",IF(E1386&lt;=2,"H",IF(E1386=3,"M",IF(E1386=4,"L")))))</f>
        <v>DM</v>
      </c>
      <c r="E1386" s="58">
        <f>IF(OR(Processes!$C$73=TRUE,Processes!H$73=TRUE),IF(AND(G1386=1,H1386=1,NOT(ISTEXT(J1386))),4,IF(AND(G1386=1,H1386=1,ISTEXT(J1386)),3,IF(AND(OR(G1386=1,H1386=1),ISTEXT(J1386)),2,1))),"OoS")</f>
        <v>1</v>
      </c>
      <c r="F1386" s="57"/>
      <c r="G1386" s="59"/>
      <c r="H1386" s="59"/>
      <c r="I1386" s="59"/>
      <c r="J1386" s="59"/>
      <c r="K1386" s="59"/>
      <c r="L1386" s="59"/>
      <c r="M1386" s="59"/>
      <c r="N1386" s="59"/>
      <c r="O1386" s="59"/>
      <c r="P1386" s="370"/>
      <c r="Q1386" s="59"/>
      <c r="R1386" s="376"/>
    </row>
    <row r="1387" spans="1:18" x14ac:dyDescent="0.25">
      <c r="A1387" s="352"/>
      <c r="B1387" s="378"/>
      <c r="C1387" s="54" t="str">
        <f>IF(ISTEXT('Organizational Unit Summary'!$B$45),'Organizational Unit Summary'!$B$45,"")</f>
        <v>P-6</v>
      </c>
      <c r="D1387" s="51" t="str">
        <f>IF('Organizational Unit Summary'!$B$24="Benchmark or Sustainment",IF(E1387="OoS","OoS",IF(E1387=1,"DM",IF(E1387=2,"PM",IF(E1387=3,"LM",IF(E1387=4,"FM"))))),IF(E1387="OoS","OoS",IF(E1387&lt;=2,"H",IF(E1387=3,"M",IF(E1387=4,"L")))))</f>
        <v>DM</v>
      </c>
      <c r="E1387" s="58">
        <f>IF(OR(Processes!$C$73=TRUE,Processes!I$73=TRUE),IF(AND(G1387=1,H1387=1,NOT(ISTEXT(J1387))),4,IF(AND(G1387=1,H1387=1,ISTEXT(J1387)),3,IF(AND(OR(G1387=1,H1387=1),ISTEXT(J1387)),2,1))),"OoS")</f>
        <v>1</v>
      </c>
      <c r="F1387" s="57"/>
      <c r="G1387" s="59"/>
      <c r="H1387" s="59"/>
      <c r="I1387" s="59"/>
      <c r="J1387" s="59"/>
      <c r="K1387" s="59"/>
      <c r="L1387" s="59"/>
      <c r="M1387" s="59"/>
      <c r="N1387" s="59"/>
      <c r="O1387" s="59"/>
      <c r="P1387" s="370"/>
      <c r="Q1387" s="59"/>
      <c r="R1387" s="376"/>
    </row>
    <row r="1388" spans="1:18" x14ac:dyDescent="0.25">
      <c r="A1388" s="352"/>
      <c r="B1388" s="378"/>
      <c r="C1388" s="54" t="str">
        <f>IF(ISTEXT('Organizational Unit Summary'!$B$46),'Organizational Unit Summary'!$B$46,"")</f>
        <v>P-7</v>
      </c>
      <c r="D1388" s="51" t="str">
        <f>IF('Organizational Unit Summary'!$B$24="Benchmark or Sustainment",IF(E1388="OoS","OoS",IF(E1388=1,"DM",IF(E1388=2,"PM",IF(E1388=3,"LM",IF(E1388=4,"FM"))))),IF(E1388="OoS","OoS",IF(E1388&lt;=2,"H",IF(E1388=3,"M",IF(E1388=4,"L")))))</f>
        <v>DM</v>
      </c>
      <c r="E1388" s="58">
        <f>IF(OR(Processes!$C$73=TRUE,Processes!J$73=TRUE),IF(AND(G1388=1,H1388=1,NOT(ISTEXT(J1388))),4,IF(AND(G1388=1,H1388=1,ISTEXT(J1388)),3,IF(AND(OR(G1388=1,H1388=1),ISTEXT(J1388)),2,1))),"OoS")</f>
        <v>1</v>
      </c>
      <c r="F1388" s="57"/>
      <c r="G1388" s="59"/>
      <c r="H1388" s="59"/>
      <c r="I1388" s="59"/>
      <c r="J1388" s="59"/>
      <c r="K1388" s="59"/>
      <c r="L1388" s="59"/>
      <c r="M1388" s="59"/>
      <c r="N1388" s="59"/>
      <c r="O1388" s="59"/>
      <c r="P1388" s="370"/>
      <c r="Q1388" s="59"/>
      <c r="R1388" s="376"/>
    </row>
    <row r="1389" spans="1:18" x14ac:dyDescent="0.25">
      <c r="A1389" s="352"/>
      <c r="B1389" s="378"/>
      <c r="C1389" s="54" t="str">
        <f>IF(ISTEXT('Organizational Unit Summary'!$B$47),'Organizational Unit Summary'!$B$47,"")</f>
        <v>P-8</v>
      </c>
      <c r="D1389" s="51" t="str">
        <f>IF('Organizational Unit Summary'!$B$24="Benchmark or Sustainment",IF(E1389="OoS","OoS",IF(E1389=1,"DM",IF(E1389=2,"PM",IF(E1389=3,"LM",IF(E1389=4,"FM"))))),IF(E1389="OoS","OoS",IF(E1389&lt;=2,"H",IF(E1389=3,"M",IF(E1389=4,"L")))))</f>
        <v>DM</v>
      </c>
      <c r="E1389" s="58">
        <f>IF(OR(Processes!$C$73=TRUE,Processes!K$73=TRUE),IF(AND(G1389=1,H1389=1,NOT(ISTEXT(J1389))),4,IF(AND(G1389=1,H1389=1,ISTEXT(J1389)),3,IF(AND(OR(G1389=1,H1389=1),ISTEXT(J1389)),2,1))),"OoS")</f>
        <v>1</v>
      </c>
      <c r="F1389" s="57"/>
      <c r="G1389" s="59"/>
      <c r="H1389" s="59"/>
      <c r="I1389" s="59"/>
      <c r="J1389" s="59"/>
      <c r="K1389" s="59"/>
      <c r="L1389" s="59"/>
      <c r="M1389" s="59"/>
      <c r="N1389" s="59"/>
      <c r="O1389" s="59"/>
      <c r="P1389" s="370"/>
      <c r="Q1389" s="59"/>
      <c r="R1389" s="376"/>
    </row>
    <row r="1390" spans="1:18" x14ac:dyDescent="0.25">
      <c r="A1390" s="352"/>
      <c r="B1390" s="378"/>
      <c r="C1390" s="54" t="str">
        <f>IF(ISTEXT('Organizational Unit Summary'!$B$48),'Organizational Unit Summary'!$B$48,"")</f>
        <v>P-9</v>
      </c>
      <c r="D1390" s="51" t="str">
        <f>IF('Organizational Unit Summary'!$B$24="Benchmark or Sustainment",IF(E1390="OoS","OoS",IF(E1390=1,"DM",IF(E1390=2,"PM",IF(E1390=3,"LM",IF(E1390=4,"FM"))))),IF(E1390="OoS","OoS",IF(E1390&lt;=2,"H",IF(E1390=3,"M",IF(E1390=4,"L")))))</f>
        <v>DM</v>
      </c>
      <c r="E1390" s="58">
        <f>IF(OR(Processes!$C$73=TRUE,Processes!L$73=TRUE),IF(AND(G1390=1,H1390=1,NOT(ISTEXT(J1390))),4,IF(AND(G1390=1,H1390=1,ISTEXT(J1390)),3,IF(AND(OR(G1390=1,H1390=1),ISTEXT(J1390)),2,1))),"OoS")</f>
        <v>1</v>
      </c>
      <c r="F1390" s="57"/>
      <c r="G1390" s="59"/>
      <c r="H1390" s="59"/>
      <c r="I1390" s="59"/>
      <c r="J1390" s="59"/>
      <c r="K1390" s="59"/>
      <c r="L1390" s="59"/>
      <c r="M1390" s="59"/>
      <c r="N1390" s="59"/>
      <c r="O1390" s="59"/>
      <c r="P1390" s="370"/>
      <c r="Q1390" s="59"/>
      <c r="R1390" s="376"/>
    </row>
    <row r="1391" spans="1:18" x14ac:dyDescent="0.25">
      <c r="A1391" s="352"/>
      <c r="B1391" s="378"/>
      <c r="C1391" s="54" t="str">
        <f>IF(ISTEXT('Organizational Unit Summary'!$B$49),'Organizational Unit Summary'!$B$49,"")</f>
        <v>P-10</v>
      </c>
      <c r="D1391" s="51" t="str">
        <f>IF('Organizational Unit Summary'!$B$24="Benchmark or Sustainment",IF(E1391="OoS","OoS",IF(E1391=1,"DM",IF(E1391=2,"PM",IF(E1391=3,"LM",IF(E1391=4,"FM"))))),IF(E1391="OoS","OoS",IF(E1391&lt;=2,"H",IF(E1391=3,"M",IF(E1391=4,"L")))))</f>
        <v>DM</v>
      </c>
      <c r="E1391" s="58">
        <f>IF(OR(Processes!$C$73=TRUE,Processes!M$73=TRUE),IF(AND(G1391=1,H1391=1,NOT(ISTEXT(J1391))),4,IF(AND(G1391=1,H1391=1,ISTEXT(J1391)),3,IF(AND(OR(G1391=1,H1391=1),ISTEXT(J1391)),2,1))),"OoS")</f>
        <v>1</v>
      </c>
      <c r="F1391" s="57"/>
      <c r="G1391" s="59"/>
      <c r="H1391" s="59"/>
      <c r="I1391" s="59"/>
      <c r="J1391" s="59"/>
      <c r="K1391" s="59"/>
      <c r="L1391" s="59"/>
      <c r="M1391" s="59"/>
      <c r="N1391" s="59"/>
      <c r="O1391" s="59"/>
      <c r="P1391" s="370"/>
      <c r="Q1391" s="59"/>
      <c r="R1391" s="376"/>
    </row>
    <row r="1392" spans="1:18" x14ac:dyDescent="0.25">
      <c r="A1392" s="352"/>
      <c r="B1392" s="378"/>
      <c r="C1392" s="54" t="str">
        <f>IF(ISTEXT('Organizational Unit Summary'!$B$50),'Organizational Unit Summary'!$B$50,"")</f>
        <v>P-11</v>
      </c>
      <c r="D1392" s="51" t="str">
        <f>IF('Organizational Unit Summary'!$B$24="Benchmark or Sustainment",IF(E1392="OoS","OoS",IF(E1392=1,"DM",IF(E1392=2,"PM",IF(E1392=3,"LM",IF(E1392=4,"FM"))))),IF(E1392="OoS","OoS",IF(E1392&lt;=2,"H",IF(E1392=3,"M",IF(E1392=4,"L")))))</f>
        <v>DM</v>
      </c>
      <c r="E1392" s="58">
        <f>IF(OR(Processes!$C$73=TRUE,Processes!N$73=TRUE),IF(AND(G1392=1,H1392=1,NOT(ISTEXT(J1392))),4,IF(AND(G1392=1,H1392=1,ISTEXT(J1392)),3,IF(AND(OR(G1392=1,H1392=1),ISTEXT(J1392)),2,1))),"OoS")</f>
        <v>1</v>
      </c>
      <c r="F1392" s="57"/>
      <c r="G1392" s="59"/>
      <c r="H1392" s="59"/>
      <c r="I1392" s="59"/>
      <c r="J1392" s="59"/>
      <c r="K1392" s="59"/>
      <c r="L1392" s="59"/>
      <c r="M1392" s="59"/>
      <c r="N1392" s="59"/>
      <c r="O1392" s="59"/>
      <c r="P1392" s="370"/>
      <c r="Q1392" s="59"/>
      <c r="R1392" s="376"/>
    </row>
    <row r="1393" spans="1:18" x14ac:dyDescent="0.25">
      <c r="A1393" s="352"/>
      <c r="B1393" s="378"/>
      <c r="C1393" s="54" t="str">
        <f>IF(ISTEXT('Organizational Unit Summary'!$B$51),'Organizational Unit Summary'!$B$51,"")</f>
        <v>P-12</v>
      </c>
      <c r="D1393" s="51" t="str">
        <f>IF('Organizational Unit Summary'!$B$24="Benchmark or Sustainment",IF(E1393="OoS","OoS",IF(E1393=1,"DM",IF(E1393=2,"PM",IF(E1393=3,"LM",IF(E1393=4,"FM"))))),IF(E1393="OoS","OoS",IF(E1393&lt;=2,"H",IF(E1393=3,"M",IF(E1393=4,"L")))))</f>
        <v>DM</v>
      </c>
      <c r="E1393" s="58">
        <f>IF(OR(Processes!$C$73=TRUE,Processes!O$73=TRUE),IF(AND(G1393=1,H1393=1,NOT(ISTEXT(J1393))),4,IF(AND(G1393=1,H1393=1,ISTEXT(J1393)),3,IF(AND(OR(G1393=1,H1393=1),ISTEXT(J1393)),2,1))),"OoS")</f>
        <v>1</v>
      </c>
      <c r="F1393" s="57"/>
      <c r="G1393" s="59"/>
      <c r="H1393" s="59"/>
      <c r="I1393" s="59"/>
      <c r="J1393" s="59"/>
      <c r="K1393" s="59"/>
      <c r="L1393" s="59"/>
      <c r="M1393" s="59"/>
      <c r="N1393" s="59"/>
      <c r="O1393" s="59"/>
      <c r="P1393" s="370"/>
      <c r="Q1393" s="59"/>
      <c r="R1393" s="376"/>
    </row>
    <row r="1394" spans="1:18" x14ac:dyDescent="0.25">
      <c r="A1394" s="352"/>
      <c r="B1394" s="378"/>
      <c r="C1394" s="54" t="str">
        <f>IF(ISTEXT('Organizational Unit Summary'!$B$52),'Organizational Unit Summary'!$B$52,"")</f>
        <v>P-13</v>
      </c>
      <c r="D1394" s="51" t="str">
        <f>IF('Organizational Unit Summary'!$B$24="Benchmark or Sustainment",IF(E1394="OoS","OoS",IF(E1394=1,"DM",IF(E1394=2,"PM",IF(E1394=3,"LM",IF(E1394=4,"FM"))))),IF(E1394="OoS","OoS",IF(E1394&lt;=2,"H",IF(E1394=3,"M",IF(E1394=4,"L")))))</f>
        <v>DM</v>
      </c>
      <c r="E1394" s="58">
        <f>IF(OR(Processes!$C$73=TRUE,Processes!P$73=TRUE),IF(AND(G1394=1,H1394=1,NOT(ISTEXT(J1394))),4,IF(AND(G1394=1,H1394=1,ISTEXT(J1394)),3,IF(AND(OR(G1394=1,H1394=1),ISTEXT(J1394)),2,1))),"OoS")</f>
        <v>1</v>
      </c>
      <c r="F1394" s="57"/>
      <c r="G1394" s="59"/>
      <c r="H1394" s="59"/>
      <c r="I1394" s="59"/>
      <c r="J1394" s="59"/>
      <c r="K1394" s="59"/>
      <c r="L1394" s="59"/>
      <c r="M1394" s="59"/>
      <c r="N1394" s="59"/>
      <c r="O1394" s="59"/>
      <c r="P1394" s="370"/>
      <c r="Q1394" s="59"/>
      <c r="R1394" s="376"/>
    </row>
    <row r="1395" spans="1:18" x14ac:dyDescent="0.25">
      <c r="A1395" s="352"/>
      <c r="B1395" s="378"/>
      <c r="C1395" s="54" t="str">
        <f>IF(ISTEXT('Organizational Unit Summary'!$B$53),'Organizational Unit Summary'!$B$53,"")</f>
        <v>P-14</v>
      </c>
      <c r="D1395" s="51" t="str">
        <f>IF('Organizational Unit Summary'!$B$24="Benchmark or Sustainment",IF(E1395="OoS","OoS",IF(E1395=1,"DM",IF(E1395=2,"PM",IF(E1395=3,"LM",IF(E1395=4,"FM"))))),IF(E1395="OoS","OoS",IF(E1395&lt;=2,"H",IF(E1395=3,"M",IF(E1395=4,"L")))))</f>
        <v>DM</v>
      </c>
      <c r="E1395" s="58">
        <f>IF(OR(Processes!$C$73=TRUE,Processes!Q$73=TRUE),IF(AND(G1395=1,H1395=1,NOT(ISTEXT(J1395))),4,IF(AND(G1395=1,H1395=1,ISTEXT(J1395)),3,IF(AND(OR(G1395=1,H1395=1),ISTEXT(J1395)),2,1))),"OoS")</f>
        <v>1</v>
      </c>
      <c r="F1395" s="57"/>
      <c r="G1395" s="59"/>
      <c r="H1395" s="59"/>
      <c r="I1395" s="59"/>
      <c r="J1395" s="59"/>
      <c r="K1395" s="59"/>
      <c r="L1395" s="59"/>
      <c r="M1395" s="59"/>
      <c r="N1395" s="59"/>
      <c r="O1395" s="59"/>
      <c r="P1395" s="370"/>
      <c r="Q1395" s="59"/>
      <c r="R1395" s="376"/>
    </row>
    <row r="1396" spans="1:18" x14ac:dyDescent="0.25">
      <c r="A1396" s="352"/>
      <c r="B1396" s="378"/>
      <c r="C1396" s="54" t="str">
        <f>IF(ISTEXT('Organizational Unit Summary'!$B$54),'Organizational Unit Summary'!$B$54,"")</f>
        <v>P-15</v>
      </c>
      <c r="D1396" s="51" t="str">
        <f>IF('Organizational Unit Summary'!$B$24="Benchmark or Sustainment",IF(E1396="OoS","OoS",IF(E1396=1,"DM",IF(E1396=2,"PM",IF(E1396=3,"LM",IF(E1396=4,"FM"))))),IF(E1396="OoS","OoS",IF(E1396&lt;=2,"H",IF(E1396=3,"M",IF(E1396=4,"L")))))</f>
        <v>DM</v>
      </c>
      <c r="E1396" s="58">
        <f>IF(OR(Processes!$C$73=TRUE,Processes!R$73=TRUE),IF(AND(G1396=1,H1396=1,NOT(ISTEXT(J1396))),4,IF(AND(G1396=1,H1396=1,ISTEXT(J1396)),3,IF(AND(OR(G1396=1,H1396=1),ISTEXT(J1396)),2,1))),"OoS")</f>
        <v>1</v>
      </c>
      <c r="F1396" s="57"/>
      <c r="G1396" s="59"/>
      <c r="H1396" s="59"/>
      <c r="I1396" s="59"/>
      <c r="J1396" s="59"/>
      <c r="K1396" s="59"/>
      <c r="L1396" s="59"/>
      <c r="M1396" s="59"/>
      <c r="N1396" s="59"/>
      <c r="O1396" s="59"/>
      <c r="P1396" s="370"/>
      <c r="Q1396" s="59"/>
      <c r="R1396" s="376"/>
    </row>
    <row r="1397" spans="1:18" x14ac:dyDescent="0.25">
      <c r="A1397" s="352"/>
      <c r="B1397" s="378"/>
      <c r="C1397" s="54" t="str">
        <f>IF(ISTEXT('Organizational Unit Summary'!$B$55),'Organizational Unit Summary'!$B$55,"")</f>
        <v>P-16</v>
      </c>
      <c r="D1397" s="51" t="str">
        <f>IF('Organizational Unit Summary'!$B$24="Benchmark or Sustainment",IF(E1397="OoS","OoS",IF(E1397=1,"DM",IF(E1397=2,"PM",IF(E1397=3,"LM",IF(E1397=4,"FM"))))),IF(E1397="OoS","OoS",IF(E1397&lt;=2,"H",IF(E1397=3,"M",IF(E1397=4,"L")))))</f>
        <v>DM</v>
      </c>
      <c r="E1397" s="58">
        <f>IF(OR(Processes!$C$73=TRUE,Processes!S$73=TRUE),IF(AND(G1397=1,H1397=1,NOT(ISTEXT(J1397))),4,IF(AND(G1397=1,H1397=1,ISTEXT(J1397)),3,IF(AND(OR(G1397=1,H1397=1),ISTEXT(J1397)),2,1))),"OoS")</f>
        <v>1</v>
      </c>
      <c r="F1397" s="57"/>
      <c r="G1397" s="59"/>
      <c r="H1397" s="59"/>
      <c r="I1397" s="59"/>
      <c r="J1397" s="59"/>
      <c r="K1397" s="59"/>
      <c r="L1397" s="59"/>
      <c r="M1397" s="59"/>
      <c r="N1397" s="59"/>
      <c r="O1397" s="59"/>
      <c r="P1397" s="370"/>
      <c r="Q1397" s="59"/>
      <c r="R1397" s="376"/>
    </row>
    <row r="1398" spans="1:18" x14ac:dyDescent="0.25">
      <c r="A1398" s="352"/>
      <c r="B1398" s="378"/>
      <c r="C1398" s="54" t="str">
        <f>IF(ISTEXT('Organizational Unit Summary'!$B$56),'Organizational Unit Summary'!$B$56,"")</f>
        <v>P-17</v>
      </c>
      <c r="D1398" s="51" t="str">
        <f>IF('Organizational Unit Summary'!$B$24="Benchmark or Sustainment",IF(E1398="OoS","OoS",IF(E1398=1,"DM",IF(E1398=2,"PM",IF(E1398=3,"LM",IF(E1398=4,"FM"))))),IF(E1398="OoS","OoS",IF(E1398&lt;=2,"H",IF(E1398=3,"M",IF(E1398=4,"L")))))</f>
        <v>DM</v>
      </c>
      <c r="E1398" s="58">
        <f>IF(OR(Processes!$C$73=TRUE,Processes!T$73=TRUE),IF(AND(G1398=1,H1398=1,NOT(ISTEXT(J1398))),4,IF(AND(G1398=1,H1398=1,ISTEXT(J1398)),3,IF(AND(OR(G1398=1,H1398=1),ISTEXT(J1398)),2,1))),"OoS")</f>
        <v>1</v>
      </c>
      <c r="F1398" s="57"/>
      <c r="G1398" s="59"/>
      <c r="H1398" s="59"/>
      <c r="I1398" s="59"/>
      <c r="J1398" s="59"/>
      <c r="K1398" s="59"/>
      <c r="L1398" s="59"/>
      <c r="M1398" s="59"/>
      <c r="N1398" s="59"/>
      <c r="O1398" s="59"/>
      <c r="P1398" s="370"/>
      <c r="Q1398" s="59"/>
      <c r="R1398" s="376"/>
    </row>
    <row r="1399" spans="1:18" x14ac:dyDescent="0.25">
      <c r="A1399" s="352"/>
      <c r="B1399" s="378"/>
      <c r="C1399" s="54" t="str">
        <f>IF(ISTEXT('Organizational Unit Summary'!$B$57),'Organizational Unit Summary'!$B$57,"")</f>
        <v>P-18</v>
      </c>
      <c r="D1399" s="51" t="str">
        <f>IF('Organizational Unit Summary'!$B$24="Benchmark or Sustainment",IF(E1399="OoS","OoS",IF(E1399=1,"DM",IF(E1399=2,"PM",IF(E1399=3,"LM",IF(E1399=4,"FM"))))),IF(E1399="OoS","OoS",IF(E1399&lt;=2,"H",IF(E1399=3,"M",IF(E1399=4,"L")))))</f>
        <v>DM</v>
      </c>
      <c r="E1399" s="58">
        <f>IF(OR(Processes!$C$73=TRUE,Processes!U$73=TRUE),IF(AND(G1399=1,H1399=1,NOT(ISTEXT(J1399))),4,IF(AND(G1399=1,H1399=1,ISTEXT(J1399)),3,IF(AND(OR(G1399=1,H1399=1),ISTEXT(J1399)),2,1))),"OoS")</f>
        <v>1</v>
      </c>
      <c r="F1399" s="57"/>
      <c r="G1399" s="59"/>
      <c r="H1399" s="59"/>
      <c r="I1399" s="59"/>
      <c r="J1399" s="59"/>
      <c r="K1399" s="59"/>
      <c r="L1399" s="59"/>
      <c r="M1399" s="59"/>
      <c r="N1399" s="59"/>
      <c r="O1399" s="59"/>
      <c r="P1399" s="370"/>
      <c r="Q1399" s="59"/>
      <c r="R1399" s="376"/>
    </row>
    <row r="1400" spans="1:18" x14ac:dyDescent="0.25">
      <c r="A1400" s="352"/>
      <c r="B1400" s="378"/>
      <c r="C1400" s="54" t="str">
        <f>IF(ISTEXT('Organizational Unit Summary'!$B$58),'Organizational Unit Summary'!$B$58,"")</f>
        <v>P-19</v>
      </c>
      <c r="D1400" s="51" t="str">
        <f>IF('Organizational Unit Summary'!$B$24="Benchmark or Sustainment",IF(E1400="OoS","OoS",IF(E1400=1,"DM",IF(E1400=2,"PM",IF(E1400=3,"LM",IF(E1400=4,"FM"))))),IF(E1400="OoS","OoS",IF(E1400&lt;=2,"H",IF(E1400=3,"M",IF(E1400=4,"L")))))</f>
        <v>DM</v>
      </c>
      <c r="E1400" s="58">
        <f>IF(OR(Processes!$C$73=TRUE,Processes!V$73=TRUE),IF(AND(G1400=1,H1400=1,NOT(ISTEXT(J1400))),4,IF(AND(G1400=1,H1400=1,ISTEXT(J1400)),3,IF(AND(OR(G1400=1,H1400=1),ISTEXT(J1400)),2,1))),"OoS")</f>
        <v>1</v>
      </c>
      <c r="F1400" s="57"/>
      <c r="G1400" s="59"/>
      <c r="H1400" s="59"/>
      <c r="I1400" s="59"/>
      <c r="J1400" s="59"/>
      <c r="K1400" s="59"/>
      <c r="L1400" s="59"/>
      <c r="M1400" s="59"/>
      <c r="N1400" s="59"/>
      <c r="O1400" s="59"/>
      <c r="P1400" s="370"/>
      <c r="Q1400" s="59"/>
      <c r="R1400" s="376"/>
    </row>
    <row r="1401" spans="1:18" ht="13.5" thickBot="1" x14ac:dyDescent="0.3">
      <c r="A1401" s="352"/>
      <c r="B1401" s="378"/>
      <c r="C1401" s="54" t="str">
        <f>IF(ISTEXT('Organizational Unit Summary'!$B$59),'Organizational Unit Summary'!$B$59,"")</f>
        <v>P-20</v>
      </c>
      <c r="D1401" s="51" t="str">
        <f>IF('Organizational Unit Summary'!$B$24="Benchmark or Sustainment",IF(E1401="OoS","OoS",IF(E1401=1,"DM",IF(E1401=2,"PM",IF(E1401=3,"LM",IF(E1401=4,"FM"))))),IF(E1401="OoS","OoS",IF(E1401&lt;=2,"H",IF(E1401=3,"M",IF(E1401=4,"L")))))</f>
        <v>DM</v>
      </c>
      <c r="E1401" s="58">
        <f>IF(OR(Processes!$C$73=TRUE,Processes!W$73=TRUE),IF(AND(G1401=1,H1401=1,NOT(ISTEXT(J1401))),4,IF(AND(G1401=1,H1401=1,ISTEXT(J1401)),3,IF(AND(OR(G1401=1,H1401=1),ISTEXT(J1401)),2,1))),"OoS")</f>
        <v>1</v>
      </c>
      <c r="F1401" s="57"/>
      <c r="G1401" s="59"/>
      <c r="H1401" s="59"/>
      <c r="I1401" s="59"/>
      <c r="J1401" s="59"/>
      <c r="K1401" s="59"/>
      <c r="L1401" s="59"/>
      <c r="M1401" s="59"/>
      <c r="N1401" s="59"/>
      <c r="O1401" s="59"/>
      <c r="P1401" s="371"/>
      <c r="Q1401" s="59"/>
      <c r="R1401" s="376"/>
    </row>
    <row r="1402" spans="1:18" x14ac:dyDescent="0.25">
      <c r="A1402" s="352"/>
      <c r="B1402" s="378" t="str">
        <f>IF(ISTEXT(Processes!$B$23),Processes!$B$23,"")</f>
        <v>Process 21</v>
      </c>
      <c r="C1402" s="54" t="str">
        <f>IF(ISTEXT('Organizational Unit Summary'!$B$40),'Organizational Unit Summary'!$B$40,"")</f>
        <v>P-1</v>
      </c>
      <c r="D1402" s="51" t="str">
        <f>IF('Organizational Unit Summary'!$B$24="Benchmark or Sustainment",IF(E1402="OoS","OoS",IF(E1402=1,"DM",IF(E1402=2,"PM",IF(E1402=3,"LM",IF(E1402=4,"FM"))))),IF(E1402="OoS","OoS",IF(E1402&lt;=2,"H",IF(E1402=3,"M",IF(E1402=4,"L")))))</f>
        <v>DM</v>
      </c>
      <c r="E1402" s="58">
        <f>IF(OR(Processes!$C$74=TRUE,Processes!D$74=TRUE),IF(AND(G1402=1,H1402=1,NOT(ISTEXT(J1402))),4,IF(AND(G1402=1,H1402=1,ISTEXT(J1402)),3,IF(AND(OR(G1402=1,H1402=1),ISTEXT(J1402)),2,1))),"OoS")</f>
        <v>1</v>
      </c>
      <c r="F1402" s="57"/>
      <c r="G1402" s="59"/>
      <c r="H1402" s="59"/>
      <c r="I1402" s="59"/>
      <c r="J1402" s="59"/>
      <c r="K1402" s="59"/>
      <c r="L1402" s="59"/>
      <c r="M1402" s="59"/>
      <c r="N1402" s="59"/>
      <c r="O1402" s="59"/>
      <c r="P1402" s="369"/>
      <c r="Q1402" s="59"/>
      <c r="R1402" s="376"/>
    </row>
    <row r="1403" spans="1:18" x14ac:dyDescent="0.25">
      <c r="A1403" s="352"/>
      <c r="B1403" s="378"/>
      <c r="C1403" s="54" t="str">
        <f>IF(ISTEXT('Organizational Unit Summary'!$B$41),'Organizational Unit Summary'!$B$41,"")</f>
        <v>P-2</v>
      </c>
      <c r="D1403" s="51" t="str">
        <f>IF('Organizational Unit Summary'!$B$24="Benchmark or Sustainment",IF(E1403="OoS","OoS",IF(E1403=1,"DM",IF(E1403=2,"PM",IF(E1403=3,"LM",IF(E1403=4,"FM"))))),IF(E1403="OoS","OoS",IF(E1403&lt;=2,"H",IF(E1403=3,"M",IF(E1403=4,"L")))))</f>
        <v>DM</v>
      </c>
      <c r="E1403" s="58">
        <f>IF(OR(Processes!$C$74=TRUE,Processes!E$74=TRUE),IF(AND(G1403=1,H1403=1,NOT(ISTEXT(J1403))),4,IF(AND(G1403=1,H1403=1,ISTEXT(J1403)),3,IF(AND(OR(G1403=1,H1403=1),ISTEXT(J1403)),2,1))),"OoS")</f>
        <v>1</v>
      </c>
      <c r="F1403" s="57"/>
      <c r="G1403" s="59"/>
      <c r="H1403" s="59"/>
      <c r="I1403" s="59"/>
      <c r="J1403" s="59"/>
      <c r="K1403" s="59"/>
      <c r="L1403" s="59"/>
      <c r="M1403" s="59"/>
      <c r="N1403" s="59"/>
      <c r="O1403" s="59"/>
      <c r="P1403" s="370"/>
      <c r="Q1403" s="59"/>
      <c r="R1403" s="376"/>
    </row>
    <row r="1404" spans="1:18" x14ac:dyDescent="0.25">
      <c r="A1404" s="352"/>
      <c r="B1404" s="378"/>
      <c r="C1404" s="54" t="str">
        <f>IF(ISTEXT('Organizational Unit Summary'!$B$42),'Organizational Unit Summary'!$B$42,"")</f>
        <v>P-3</v>
      </c>
      <c r="D1404" s="51" t="str">
        <f>IF('Organizational Unit Summary'!$B$24="Benchmark or Sustainment",IF(E1404="OoS","OoS",IF(E1404=1,"DM",IF(E1404=2,"PM",IF(E1404=3,"LM",IF(E1404=4,"FM"))))),IF(E1404="OoS","OoS",IF(E1404&lt;=2,"H",IF(E1404=3,"M",IF(E1404=4,"L")))))</f>
        <v>DM</v>
      </c>
      <c r="E1404" s="58">
        <f>IF(OR(Processes!$C$74=TRUE,Processes!F$74=TRUE),IF(AND(G1404=1,H1404=1,NOT(ISTEXT(J1404))),4,IF(AND(G1404=1,H1404=1,ISTEXT(J1404)),3,IF(AND(OR(G1404=1,H1404=1),ISTEXT(J1404)),2,1))),"OoS")</f>
        <v>1</v>
      </c>
      <c r="F1404" s="57"/>
      <c r="G1404" s="59"/>
      <c r="H1404" s="59"/>
      <c r="I1404" s="59"/>
      <c r="J1404" s="59"/>
      <c r="K1404" s="59"/>
      <c r="L1404" s="59"/>
      <c r="M1404" s="59"/>
      <c r="N1404" s="59"/>
      <c r="O1404" s="59"/>
      <c r="P1404" s="370"/>
      <c r="Q1404" s="59"/>
      <c r="R1404" s="376"/>
    </row>
    <row r="1405" spans="1:18" x14ac:dyDescent="0.25">
      <c r="A1405" s="352"/>
      <c r="B1405" s="378"/>
      <c r="C1405" s="54" t="str">
        <f>IF(ISTEXT('Organizational Unit Summary'!$B$43),'Organizational Unit Summary'!$B$43,"")</f>
        <v>P-4</v>
      </c>
      <c r="D1405" s="51" t="str">
        <f>IF('Organizational Unit Summary'!$B$24="Benchmark or Sustainment",IF(E1405="OoS","OoS",IF(E1405=1,"DM",IF(E1405=2,"PM",IF(E1405=3,"LM",IF(E1405=4,"FM"))))),IF(E1405="OoS","OoS",IF(E1405&lt;=2,"H",IF(E1405=3,"M",IF(E1405=4,"L")))))</f>
        <v>DM</v>
      </c>
      <c r="E1405" s="58">
        <f>IF(OR(Processes!$C$74=TRUE,Processes!G$74=TRUE),IF(AND(G1405=1,H1405=1,NOT(ISTEXT(J1405))),4,IF(AND(G1405=1,H1405=1,ISTEXT(J1405)),3,IF(AND(OR(G1405=1,H1405=1),ISTEXT(J1405)),2,1))),"OoS")</f>
        <v>1</v>
      </c>
      <c r="F1405" s="57"/>
      <c r="G1405" s="59"/>
      <c r="H1405" s="59"/>
      <c r="I1405" s="59"/>
      <c r="J1405" s="59"/>
      <c r="K1405" s="59"/>
      <c r="L1405" s="59"/>
      <c r="M1405" s="59"/>
      <c r="N1405" s="59"/>
      <c r="O1405" s="59"/>
      <c r="P1405" s="370"/>
      <c r="Q1405" s="59"/>
      <c r="R1405" s="376"/>
    </row>
    <row r="1406" spans="1:18" x14ac:dyDescent="0.25">
      <c r="A1406" s="352"/>
      <c r="B1406" s="378"/>
      <c r="C1406" s="54" t="str">
        <f>IF(ISTEXT('Organizational Unit Summary'!$B$44),'Organizational Unit Summary'!$B$44,"")</f>
        <v>P-5</v>
      </c>
      <c r="D1406" s="51" t="str">
        <f>IF('Organizational Unit Summary'!$B$24="Benchmark or Sustainment",IF(E1406="OoS","OoS",IF(E1406=1,"DM",IF(E1406=2,"PM",IF(E1406=3,"LM",IF(E1406=4,"FM"))))),IF(E1406="OoS","OoS",IF(E1406&lt;=2,"H",IF(E1406=3,"M",IF(E1406=4,"L")))))</f>
        <v>DM</v>
      </c>
      <c r="E1406" s="58">
        <f>IF(OR(Processes!$C$74=TRUE,Processes!H$74=TRUE),IF(AND(G1406=1,H1406=1,NOT(ISTEXT(J1406))),4,IF(AND(G1406=1,H1406=1,ISTEXT(J1406)),3,IF(AND(OR(G1406=1,H1406=1),ISTEXT(J1406)),2,1))),"OoS")</f>
        <v>1</v>
      </c>
      <c r="F1406" s="57"/>
      <c r="G1406" s="59"/>
      <c r="H1406" s="59"/>
      <c r="I1406" s="59"/>
      <c r="J1406" s="59"/>
      <c r="K1406" s="59"/>
      <c r="L1406" s="59"/>
      <c r="M1406" s="59"/>
      <c r="N1406" s="59"/>
      <c r="O1406" s="59"/>
      <c r="P1406" s="370"/>
      <c r="Q1406" s="59"/>
      <c r="R1406" s="376"/>
    </row>
    <row r="1407" spans="1:18" x14ac:dyDescent="0.25">
      <c r="A1407" s="352"/>
      <c r="B1407" s="378"/>
      <c r="C1407" s="54" t="str">
        <f>IF(ISTEXT('Organizational Unit Summary'!$B$45),'Organizational Unit Summary'!$B$45,"")</f>
        <v>P-6</v>
      </c>
      <c r="D1407" s="51" t="str">
        <f>IF('Organizational Unit Summary'!$B$24="Benchmark or Sustainment",IF(E1407="OoS","OoS",IF(E1407=1,"DM",IF(E1407=2,"PM",IF(E1407=3,"LM",IF(E1407=4,"FM"))))),IF(E1407="OoS","OoS",IF(E1407&lt;=2,"H",IF(E1407=3,"M",IF(E1407=4,"L")))))</f>
        <v>DM</v>
      </c>
      <c r="E1407" s="58">
        <f>IF(OR(Processes!$C$74=TRUE,Processes!I$74=TRUE),IF(AND(G1407=1,H1407=1,NOT(ISTEXT(J1407))),4,IF(AND(G1407=1,H1407=1,ISTEXT(J1407)),3,IF(AND(OR(G1407=1,H1407=1),ISTEXT(J1407)),2,1))),"OoS")</f>
        <v>1</v>
      </c>
      <c r="F1407" s="57"/>
      <c r="G1407" s="59"/>
      <c r="H1407" s="59"/>
      <c r="I1407" s="59"/>
      <c r="J1407" s="59"/>
      <c r="K1407" s="59"/>
      <c r="L1407" s="59"/>
      <c r="M1407" s="59"/>
      <c r="N1407" s="59"/>
      <c r="O1407" s="59"/>
      <c r="P1407" s="370"/>
      <c r="Q1407" s="59"/>
      <c r="R1407" s="376"/>
    </row>
    <row r="1408" spans="1:18" x14ac:dyDescent="0.25">
      <c r="A1408" s="352"/>
      <c r="B1408" s="378"/>
      <c r="C1408" s="54" t="str">
        <f>IF(ISTEXT('Organizational Unit Summary'!$B$46),'Organizational Unit Summary'!$B$46,"")</f>
        <v>P-7</v>
      </c>
      <c r="D1408" s="51" t="str">
        <f>IF('Organizational Unit Summary'!$B$24="Benchmark or Sustainment",IF(E1408="OoS","OoS",IF(E1408=1,"DM",IF(E1408=2,"PM",IF(E1408=3,"LM",IF(E1408=4,"FM"))))),IF(E1408="OoS","OoS",IF(E1408&lt;=2,"H",IF(E1408=3,"M",IF(E1408=4,"L")))))</f>
        <v>DM</v>
      </c>
      <c r="E1408" s="58">
        <f>IF(OR(Processes!$C$74=TRUE,Processes!J$74=TRUE),IF(AND(G1408=1,H1408=1,NOT(ISTEXT(J1408))),4,IF(AND(G1408=1,H1408=1,ISTEXT(J1408)),3,IF(AND(OR(G1408=1,H1408=1),ISTEXT(J1408)),2,1))),"OoS")</f>
        <v>1</v>
      </c>
      <c r="F1408" s="57"/>
      <c r="G1408" s="59"/>
      <c r="H1408" s="59"/>
      <c r="I1408" s="59"/>
      <c r="J1408" s="59"/>
      <c r="K1408" s="59"/>
      <c r="L1408" s="59"/>
      <c r="M1408" s="59"/>
      <c r="N1408" s="59"/>
      <c r="O1408" s="59"/>
      <c r="P1408" s="370"/>
      <c r="Q1408" s="59"/>
      <c r="R1408" s="376"/>
    </row>
    <row r="1409" spans="1:18" x14ac:dyDescent="0.25">
      <c r="A1409" s="352"/>
      <c r="B1409" s="378"/>
      <c r="C1409" s="54" t="str">
        <f>IF(ISTEXT('Organizational Unit Summary'!$B$47),'Organizational Unit Summary'!$B$47,"")</f>
        <v>P-8</v>
      </c>
      <c r="D1409" s="51" t="str">
        <f>IF('Organizational Unit Summary'!$B$24="Benchmark or Sustainment",IF(E1409="OoS","OoS",IF(E1409=1,"DM",IF(E1409=2,"PM",IF(E1409=3,"LM",IF(E1409=4,"FM"))))),IF(E1409="OoS","OoS",IF(E1409&lt;=2,"H",IF(E1409=3,"M",IF(E1409=4,"L")))))</f>
        <v>DM</v>
      </c>
      <c r="E1409" s="58">
        <f>IF(OR(Processes!$C$74=TRUE,Processes!K$74=TRUE),IF(AND(G1409=1,H1409=1,NOT(ISTEXT(J1409))),4,IF(AND(G1409=1,H1409=1,ISTEXT(J1409)),3,IF(AND(OR(G1409=1,H1409=1),ISTEXT(J1409)),2,1))),"OoS")</f>
        <v>1</v>
      </c>
      <c r="F1409" s="57"/>
      <c r="G1409" s="59"/>
      <c r="H1409" s="59"/>
      <c r="I1409" s="59"/>
      <c r="J1409" s="59"/>
      <c r="K1409" s="59"/>
      <c r="L1409" s="59"/>
      <c r="M1409" s="59"/>
      <c r="N1409" s="59"/>
      <c r="O1409" s="59"/>
      <c r="P1409" s="370"/>
      <c r="Q1409" s="59"/>
      <c r="R1409" s="376"/>
    </row>
    <row r="1410" spans="1:18" x14ac:dyDescent="0.25">
      <c r="A1410" s="352"/>
      <c r="B1410" s="378"/>
      <c r="C1410" s="54" t="str">
        <f>IF(ISTEXT('Organizational Unit Summary'!$B$48),'Organizational Unit Summary'!$B$48,"")</f>
        <v>P-9</v>
      </c>
      <c r="D1410" s="51" t="str">
        <f>IF('Organizational Unit Summary'!$B$24="Benchmark or Sustainment",IF(E1410="OoS","OoS",IF(E1410=1,"DM",IF(E1410=2,"PM",IF(E1410=3,"LM",IF(E1410=4,"FM"))))),IF(E1410="OoS","OoS",IF(E1410&lt;=2,"H",IF(E1410=3,"M",IF(E1410=4,"L")))))</f>
        <v>DM</v>
      </c>
      <c r="E1410" s="58">
        <f>IF(OR(Processes!$C$74=TRUE,Processes!L$74=TRUE),IF(AND(G1410=1,H1410=1,NOT(ISTEXT(J1410))),4,IF(AND(G1410=1,H1410=1,ISTEXT(J1410)),3,IF(AND(OR(G1410=1,H1410=1),ISTEXT(J1410)),2,1))),"OoS")</f>
        <v>1</v>
      </c>
      <c r="F1410" s="57"/>
      <c r="G1410" s="59"/>
      <c r="H1410" s="59"/>
      <c r="I1410" s="59"/>
      <c r="J1410" s="59"/>
      <c r="K1410" s="59"/>
      <c r="L1410" s="59"/>
      <c r="M1410" s="59"/>
      <c r="N1410" s="59"/>
      <c r="O1410" s="59"/>
      <c r="P1410" s="370"/>
      <c r="Q1410" s="59"/>
      <c r="R1410" s="376"/>
    </row>
    <row r="1411" spans="1:18" x14ac:dyDescent="0.25">
      <c r="A1411" s="352"/>
      <c r="B1411" s="378"/>
      <c r="C1411" s="54" t="str">
        <f>IF(ISTEXT('Organizational Unit Summary'!$B$49),'Organizational Unit Summary'!$B$49,"")</f>
        <v>P-10</v>
      </c>
      <c r="D1411" s="51" t="str">
        <f>IF('Organizational Unit Summary'!$B$24="Benchmark or Sustainment",IF(E1411="OoS","OoS",IF(E1411=1,"DM",IF(E1411=2,"PM",IF(E1411=3,"LM",IF(E1411=4,"FM"))))),IF(E1411="OoS","OoS",IF(E1411&lt;=2,"H",IF(E1411=3,"M",IF(E1411=4,"L")))))</f>
        <v>DM</v>
      </c>
      <c r="E1411" s="58">
        <f>IF(OR(Processes!$C$74=TRUE,Processes!M$74=TRUE),IF(AND(G1411=1,H1411=1,NOT(ISTEXT(J1411))),4,IF(AND(G1411=1,H1411=1,ISTEXT(J1411)),3,IF(AND(OR(G1411=1,H1411=1),ISTEXT(J1411)),2,1))),"OoS")</f>
        <v>1</v>
      </c>
      <c r="F1411" s="57"/>
      <c r="G1411" s="59"/>
      <c r="H1411" s="59"/>
      <c r="I1411" s="59"/>
      <c r="J1411" s="59"/>
      <c r="K1411" s="59"/>
      <c r="L1411" s="59"/>
      <c r="M1411" s="59"/>
      <c r="N1411" s="59"/>
      <c r="O1411" s="59"/>
      <c r="P1411" s="370"/>
      <c r="Q1411" s="59"/>
      <c r="R1411" s="376"/>
    </row>
    <row r="1412" spans="1:18" x14ac:dyDescent="0.25">
      <c r="A1412" s="352"/>
      <c r="B1412" s="378"/>
      <c r="C1412" s="54" t="str">
        <f>IF(ISTEXT('Organizational Unit Summary'!$B$50),'Organizational Unit Summary'!$B$50,"")</f>
        <v>P-11</v>
      </c>
      <c r="D1412" s="51" t="str">
        <f>IF('Organizational Unit Summary'!$B$24="Benchmark or Sustainment",IF(E1412="OoS","OoS",IF(E1412=1,"DM",IF(E1412=2,"PM",IF(E1412=3,"LM",IF(E1412=4,"FM"))))),IF(E1412="OoS","OoS",IF(E1412&lt;=2,"H",IF(E1412=3,"M",IF(E1412=4,"L")))))</f>
        <v>DM</v>
      </c>
      <c r="E1412" s="58">
        <f>IF(OR(Processes!$C$74=TRUE,Processes!N$74=TRUE),IF(AND(G1412=1,H1412=1,NOT(ISTEXT(J1412))),4,IF(AND(G1412=1,H1412=1,ISTEXT(J1412)),3,IF(AND(OR(G1412=1,H1412=1),ISTEXT(J1412)),2,1))),"OoS")</f>
        <v>1</v>
      </c>
      <c r="F1412" s="57"/>
      <c r="G1412" s="59"/>
      <c r="H1412" s="59"/>
      <c r="I1412" s="59"/>
      <c r="J1412" s="59"/>
      <c r="K1412" s="59"/>
      <c r="L1412" s="59"/>
      <c r="M1412" s="59"/>
      <c r="N1412" s="59"/>
      <c r="O1412" s="59"/>
      <c r="P1412" s="370"/>
      <c r="Q1412" s="59"/>
      <c r="R1412" s="376"/>
    </row>
    <row r="1413" spans="1:18" x14ac:dyDescent="0.25">
      <c r="A1413" s="352"/>
      <c r="B1413" s="378"/>
      <c r="C1413" s="54" t="str">
        <f>IF(ISTEXT('Organizational Unit Summary'!$B$51),'Organizational Unit Summary'!$B$51,"")</f>
        <v>P-12</v>
      </c>
      <c r="D1413" s="51" t="str">
        <f>IF('Organizational Unit Summary'!$B$24="Benchmark or Sustainment",IF(E1413="OoS","OoS",IF(E1413=1,"DM",IF(E1413=2,"PM",IF(E1413=3,"LM",IF(E1413=4,"FM"))))),IF(E1413="OoS","OoS",IF(E1413&lt;=2,"H",IF(E1413=3,"M",IF(E1413=4,"L")))))</f>
        <v>DM</v>
      </c>
      <c r="E1413" s="58">
        <f>IF(OR(Processes!$C$74=TRUE,Processes!O$74=TRUE),IF(AND(G1413=1,H1413=1,NOT(ISTEXT(J1413))),4,IF(AND(G1413=1,H1413=1,ISTEXT(J1413)),3,IF(AND(OR(G1413=1,H1413=1),ISTEXT(J1413)),2,1))),"OoS")</f>
        <v>1</v>
      </c>
      <c r="F1413" s="57"/>
      <c r="G1413" s="59"/>
      <c r="H1413" s="59"/>
      <c r="I1413" s="59"/>
      <c r="J1413" s="59"/>
      <c r="K1413" s="59"/>
      <c r="L1413" s="59"/>
      <c r="M1413" s="59"/>
      <c r="N1413" s="59"/>
      <c r="O1413" s="59"/>
      <c r="P1413" s="370"/>
      <c r="Q1413" s="59"/>
      <c r="R1413" s="376"/>
    </row>
    <row r="1414" spans="1:18" x14ac:dyDescent="0.25">
      <c r="A1414" s="352"/>
      <c r="B1414" s="378"/>
      <c r="C1414" s="54" t="str">
        <f>IF(ISTEXT('Organizational Unit Summary'!$B$52),'Organizational Unit Summary'!$B$52,"")</f>
        <v>P-13</v>
      </c>
      <c r="D1414" s="51" t="str">
        <f>IF('Organizational Unit Summary'!$B$24="Benchmark or Sustainment",IF(E1414="OoS","OoS",IF(E1414=1,"DM",IF(E1414=2,"PM",IF(E1414=3,"LM",IF(E1414=4,"FM"))))),IF(E1414="OoS","OoS",IF(E1414&lt;=2,"H",IF(E1414=3,"M",IF(E1414=4,"L")))))</f>
        <v>DM</v>
      </c>
      <c r="E1414" s="58">
        <f>IF(OR(Processes!$C$74=TRUE,Processes!P$74=TRUE),IF(AND(G1414=1,H1414=1,NOT(ISTEXT(J1414))),4,IF(AND(G1414=1,H1414=1,ISTEXT(J1414)),3,IF(AND(OR(G1414=1,H1414=1),ISTEXT(J1414)),2,1))),"OoS")</f>
        <v>1</v>
      </c>
      <c r="F1414" s="57"/>
      <c r="G1414" s="59"/>
      <c r="H1414" s="59"/>
      <c r="I1414" s="59"/>
      <c r="J1414" s="59"/>
      <c r="K1414" s="59"/>
      <c r="L1414" s="59"/>
      <c r="M1414" s="59"/>
      <c r="N1414" s="59"/>
      <c r="O1414" s="59"/>
      <c r="P1414" s="370"/>
      <c r="Q1414" s="59"/>
      <c r="R1414" s="376"/>
    </row>
    <row r="1415" spans="1:18" x14ac:dyDescent="0.25">
      <c r="A1415" s="352"/>
      <c r="B1415" s="378"/>
      <c r="C1415" s="54" t="str">
        <f>IF(ISTEXT('Organizational Unit Summary'!$B$53),'Organizational Unit Summary'!$B$53,"")</f>
        <v>P-14</v>
      </c>
      <c r="D1415" s="51" t="str">
        <f>IF('Organizational Unit Summary'!$B$24="Benchmark or Sustainment",IF(E1415="OoS","OoS",IF(E1415=1,"DM",IF(E1415=2,"PM",IF(E1415=3,"LM",IF(E1415=4,"FM"))))),IF(E1415="OoS","OoS",IF(E1415&lt;=2,"H",IF(E1415=3,"M",IF(E1415=4,"L")))))</f>
        <v>DM</v>
      </c>
      <c r="E1415" s="58">
        <f>IF(OR(Processes!$C$74=TRUE,Processes!Q$74=TRUE),IF(AND(G1415=1,H1415=1,NOT(ISTEXT(J1415))),4,IF(AND(G1415=1,H1415=1,ISTEXT(J1415)),3,IF(AND(OR(G1415=1,H1415=1),ISTEXT(J1415)),2,1))),"OoS")</f>
        <v>1</v>
      </c>
      <c r="F1415" s="57"/>
      <c r="G1415" s="59"/>
      <c r="H1415" s="59"/>
      <c r="I1415" s="59"/>
      <c r="J1415" s="59"/>
      <c r="K1415" s="59"/>
      <c r="L1415" s="59"/>
      <c r="M1415" s="59"/>
      <c r="N1415" s="59"/>
      <c r="O1415" s="59"/>
      <c r="P1415" s="370"/>
      <c r="Q1415" s="59"/>
      <c r="R1415" s="376"/>
    </row>
    <row r="1416" spans="1:18" x14ac:dyDescent="0.25">
      <c r="A1416" s="352"/>
      <c r="B1416" s="378"/>
      <c r="C1416" s="54" t="str">
        <f>IF(ISTEXT('Organizational Unit Summary'!$B$54),'Organizational Unit Summary'!$B$54,"")</f>
        <v>P-15</v>
      </c>
      <c r="D1416" s="51" t="str">
        <f>IF('Organizational Unit Summary'!$B$24="Benchmark or Sustainment",IF(E1416="OoS","OoS",IF(E1416=1,"DM",IF(E1416=2,"PM",IF(E1416=3,"LM",IF(E1416=4,"FM"))))),IF(E1416="OoS","OoS",IF(E1416&lt;=2,"H",IF(E1416=3,"M",IF(E1416=4,"L")))))</f>
        <v>DM</v>
      </c>
      <c r="E1416" s="58">
        <f>IF(OR(Processes!$C$74=TRUE,Processes!R$74=TRUE),IF(AND(G1416=1,H1416=1,NOT(ISTEXT(J1416))),4,IF(AND(G1416=1,H1416=1,ISTEXT(J1416)),3,IF(AND(OR(G1416=1,H1416=1),ISTEXT(J1416)),2,1))),"OoS")</f>
        <v>1</v>
      </c>
      <c r="F1416" s="57"/>
      <c r="G1416" s="59"/>
      <c r="H1416" s="59"/>
      <c r="I1416" s="59"/>
      <c r="J1416" s="59"/>
      <c r="K1416" s="59"/>
      <c r="L1416" s="59"/>
      <c r="M1416" s="59"/>
      <c r="N1416" s="59"/>
      <c r="O1416" s="59"/>
      <c r="P1416" s="370"/>
      <c r="Q1416" s="59"/>
      <c r="R1416" s="376"/>
    </row>
    <row r="1417" spans="1:18" x14ac:dyDescent="0.25">
      <c r="A1417" s="352"/>
      <c r="B1417" s="378"/>
      <c r="C1417" s="54" t="str">
        <f>IF(ISTEXT('Organizational Unit Summary'!$B$55),'Organizational Unit Summary'!$B$55,"")</f>
        <v>P-16</v>
      </c>
      <c r="D1417" s="51" t="str">
        <f>IF('Organizational Unit Summary'!$B$24="Benchmark or Sustainment",IF(E1417="OoS","OoS",IF(E1417=1,"DM",IF(E1417=2,"PM",IF(E1417=3,"LM",IF(E1417=4,"FM"))))),IF(E1417="OoS","OoS",IF(E1417&lt;=2,"H",IF(E1417=3,"M",IF(E1417=4,"L")))))</f>
        <v>DM</v>
      </c>
      <c r="E1417" s="58">
        <f>IF(OR(Processes!$C$74=TRUE,Processes!S$74=TRUE),IF(AND(G1417=1,H1417=1,NOT(ISTEXT(J1417))),4,IF(AND(G1417=1,H1417=1,ISTEXT(J1417)),3,IF(AND(OR(G1417=1,H1417=1),ISTEXT(J1417)),2,1))),"OoS")</f>
        <v>1</v>
      </c>
      <c r="F1417" s="57"/>
      <c r="G1417" s="59"/>
      <c r="H1417" s="59"/>
      <c r="I1417" s="59"/>
      <c r="J1417" s="59"/>
      <c r="K1417" s="59"/>
      <c r="L1417" s="59"/>
      <c r="M1417" s="59"/>
      <c r="N1417" s="59"/>
      <c r="O1417" s="59"/>
      <c r="P1417" s="370"/>
      <c r="Q1417" s="59"/>
      <c r="R1417" s="376"/>
    </row>
    <row r="1418" spans="1:18" x14ac:dyDescent="0.25">
      <c r="A1418" s="352"/>
      <c r="B1418" s="378"/>
      <c r="C1418" s="54" t="str">
        <f>IF(ISTEXT('Organizational Unit Summary'!$B$56),'Organizational Unit Summary'!$B$56,"")</f>
        <v>P-17</v>
      </c>
      <c r="D1418" s="51" t="str">
        <f>IF('Organizational Unit Summary'!$B$24="Benchmark or Sustainment",IF(E1418="OoS","OoS",IF(E1418=1,"DM",IF(E1418=2,"PM",IF(E1418=3,"LM",IF(E1418=4,"FM"))))),IF(E1418="OoS","OoS",IF(E1418&lt;=2,"H",IF(E1418=3,"M",IF(E1418=4,"L")))))</f>
        <v>DM</v>
      </c>
      <c r="E1418" s="58">
        <f>IF(OR(Processes!$C$74=TRUE,Processes!T$74=TRUE),IF(AND(G1418=1,H1418=1,NOT(ISTEXT(J1418))),4,IF(AND(G1418=1,H1418=1,ISTEXT(J1418)),3,IF(AND(OR(G1418=1,H1418=1),ISTEXT(J1418)),2,1))),"OoS")</f>
        <v>1</v>
      </c>
      <c r="F1418" s="57"/>
      <c r="G1418" s="59"/>
      <c r="H1418" s="59"/>
      <c r="I1418" s="59"/>
      <c r="J1418" s="59"/>
      <c r="K1418" s="59"/>
      <c r="L1418" s="59"/>
      <c r="M1418" s="59"/>
      <c r="N1418" s="59"/>
      <c r="O1418" s="59"/>
      <c r="P1418" s="370"/>
      <c r="Q1418" s="59"/>
      <c r="R1418" s="376"/>
    </row>
    <row r="1419" spans="1:18" x14ac:dyDescent="0.25">
      <c r="A1419" s="352"/>
      <c r="B1419" s="378"/>
      <c r="C1419" s="54" t="str">
        <f>IF(ISTEXT('Organizational Unit Summary'!$B$57),'Organizational Unit Summary'!$B$57,"")</f>
        <v>P-18</v>
      </c>
      <c r="D1419" s="51" t="str">
        <f>IF('Organizational Unit Summary'!$B$24="Benchmark or Sustainment",IF(E1419="OoS","OoS",IF(E1419=1,"DM",IF(E1419=2,"PM",IF(E1419=3,"LM",IF(E1419=4,"FM"))))),IF(E1419="OoS","OoS",IF(E1419&lt;=2,"H",IF(E1419=3,"M",IF(E1419=4,"L")))))</f>
        <v>DM</v>
      </c>
      <c r="E1419" s="58">
        <f>IF(OR(Processes!$C$74=TRUE,Processes!U$74=TRUE),IF(AND(G1419=1,H1419=1,NOT(ISTEXT(J1419))),4,IF(AND(G1419=1,H1419=1,ISTEXT(J1419)),3,IF(AND(OR(G1419=1,H1419=1),ISTEXT(J1419)),2,1))),"OoS")</f>
        <v>1</v>
      </c>
      <c r="F1419" s="57"/>
      <c r="G1419" s="59"/>
      <c r="H1419" s="59"/>
      <c r="I1419" s="59"/>
      <c r="J1419" s="59"/>
      <c r="K1419" s="59"/>
      <c r="L1419" s="59"/>
      <c r="M1419" s="59"/>
      <c r="N1419" s="59"/>
      <c r="O1419" s="59"/>
      <c r="P1419" s="370"/>
      <c r="Q1419" s="59"/>
      <c r="R1419" s="376"/>
    </row>
    <row r="1420" spans="1:18" x14ac:dyDescent="0.25">
      <c r="A1420" s="352"/>
      <c r="B1420" s="378"/>
      <c r="C1420" s="54" t="str">
        <f>IF(ISTEXT('Organizational Unit Summary'!$B$58),'Organizational Unit Summary'!$B$58,"")</f>
        <v>P-19</v>
      </c>
      <c r="D1420" s="51" t="str">
        <f>IF('Organizational Unit Summary'!$B$24="Benchmark or Sustainment",IF(E1420="OoS","OoS",IF(E1420=1,"DM",IF(E1420=2,"PM",IF(E1420=3,"LM",IF(E1420=4,"FM"))))),IF(E1420="OoS","OoS",IF(E1420&lt;=2,"H",IF(E1420=3,"M",IF(E1420=4,"L")))))</f>
        <v>DM</v>
      </c>
      <c r="E1420" s="58">
        <f>IF(OR(Processes!$C$74=TRUE,Processes!V$74=TRUE),IF(AND(G1420=1,H1420=1,NOT(ISTEXT(J1420))),4,IF(AND(G1420=1,H1420=1,ISTEXT(J1420)),3,IF(AND(OR(G1420=1,H1420=1),ISTEXT(J1420)),2,1))),"OoS")</f>
        <v>1</v>
      </c>
      <c r="F1420" s="57"/>
      <c r="G1420" s="59"/>
      <c r="H1420" s="59"/>
      <c r="I1420" s="59"/>
      <c r="J1420" s="59"/>
      <c r="K1420" s="59"/>
      <c r="L1420" s="59"/>
      <c r="M1420" s="59"/>
      <c r="N1420" s="59"/>
      <c r="O1420" s="59"/>
      <c r="P1420" s="370"/>
      <c r="Q1420" s="59"/>
      <c r="R1420" s="376"/>
    </row>
    <row r="1421" spans="1:18" ht="13.5" thickBot="1" x14ac:dyDescent="0.3">
      <c r="A1421" s="352"/>
      <c r="B1421" s="378"/>
      <c r="C1421" s="54" t="str">
        <f>IF(ISTEXT('Organizational Unit Summary'!$B$59),'Organizational Unit Summary'!$B$59,"")</f>
        <v>P-20</v>
      </c>
      <c r="D1421" s="51" t="str">
        <f>IF('Organizational Unit Summary'!$B$24="Benchmark or Sustainment",IF(E1421="OoS","OoS",IF(E1421=1,"DM",IF(E1421=2,"PM",IF(E1421=3,"LM",IF(E1421=4,"FM"))))),IF(E1421="OoS","OoS",IF(E1421&lt;=2,"H",IF(E1421=3,"M",IF(E1421=4,"L")))))</f>
        <v>DM</v>
      </c>
      <c r="E1421" s="58">
        <f>IF(OR(Processes!$C$74=TRUE,Processes!W$74=TRUE),IF(AND(G1421=1,H1421=1,NOT(ISTEXT(J1421))),4,IF(AND(G1421=1,H1421=1,ISTEXT(J1421)),3,IF(AND(OR(G1421=1,H1421=1),ISTEXT(J1421)),2,1))),"OoS")</f>
        <v>1</v>
      </c>
      <c r="F1421" s="57"/>
      <c r="G1421" s="59"/>
      <c r="H1421" s="59"/>
      <c r="I1421" s="59"/>
      <c r="J1421" s="59"/>
      <c r="K1421" s="59"/>
      <c r="L1421" s="59"/>
      <c r="M1421" s="59"/>
      <c r="N1421" s="59"/>
      <c r="O1421" s="59"/>
      <c r="P1421" s="371"/>
      <c r="Q1421" s="59"/>
      <c r="R1421" s="376"/>
    </row>
    <row r="1422" spans="1:18" x14ac:dyDescent="0.25">
      <c r="A1422" s="352"/>
      <c r="B1422" s="378" t="str">
        <f>IF(ISTEXT(Processes!$B$24),Processes!$B$24,"")</f>
        <v>Process 22</v>
      </c>
      <c r="C1422" s="54" t="str">
        <f>IF(ISTEXT('Organizational Unit Summary'!$B$40),'Organizational Unit Summary'!$B$40,"")</f>
        <v>P-1</v>
      </c>
      <c r="D1422" s="51" t="str">
        <f>IF('Organizational Unit Summary'!$B$24="Benchmark or Sustainment",IF(E1422="OoS","OoS",IF(E1422=1,"DM",IF(E1422=2,"PM",IF(E1422=3,"LM",IF(E1422=4,"FM"))))),IF(E1422="OoS","OoS",IF(E1422&lt;=2,"H",IF(E1422=3,"M",IF(E1422=4,"L")))))</f>
        <v>DM</v>
      </c>
      <c r="E1422" s="58">
        <f>IF(OR(Processes!$C$75=TRUE,Processes!D$75=TRUE),IF(AND(G1422=1,H1422=1,NOT(ISTEXT(J1422))),4,IF(AND(G1422=1,H1422=1,ISTEXT(J1422)),3,IF(AND(OR(G1422=1,H1422=1),ISTEXT(J1422)),2,1))),"OoS")</f>
        <v>1</v>
      </c>
      <c r="F1422" s="57"/>
      <c r="G1422" s="59"/>
      <c r="H1422" s="59"/>
      <c r="I1422" s="59"/>
      <c r="J1422" s="59"/>
      <c r="K1422" s="59"/>
      <c r="L1422" s="59"/>
      <c r="M1422" s="59"/>
      <c r="N1422" s="59"/>
      <c r="O1422" s="59"/>
      <c r="P1422" s="369"/>
      <c r="Q1422" s="59"/>
      <c r="R1422" s="376"/>
    </row>
    <row r="1423" spans="1:18" x14ac:dyDescent="0.25">
      <c r="A1423" s="352"/>
      <c r="B1423" s="378"/>
      <c r="C1423" s="54" t="str">
        <f>IF(ISTEXT('Organizational Unit Summary'!$B$41),'Organizational Unit Summary'!$B$41,"")</f>
        <v>P-2</v>
      </c>
      <c r="D1423" s="51" t="str">
        <f>IF('Organizational Unit Summary'!$B$24="Benchmark or Sustainment",IF(E1423="OoS","OoS",IF(E1423=1,"DM",IF(E1423=2,"PM",IF(E1423=3,"LM",IF(E1423=4,"FM"))))),IF(E1423="OoS","OoS",IF(E1423&lt;=2,"H",IF(E1423=3,"M",IF(E1423=4,"L")))))</f>
        <v>DM</v>
      </c>
      <c r="E1423" s="58">
        <f>IF(OR(Processes!$C$75=TRUE,Processes!E$75=TRUE),IF(AND(G1423=1,H1423=1,NOT(ISTEXT(J1423))),4,IF(AND(G1423=1,H1423=1,ISTEXT(J1423)),3,IF(AND(OR(G1423=1,H1423=1),ISTEXT(J1423)),2,1))),"OoS")</f>
        <v>1</v>
      </c>
      <c r="F1423" s="57"/>
      <c r="G1423" s="59"/>
      <c r="H1423" s="59"/>
      <c r="I1423" s="59"/>
      <c r="J1423" s="59"/>
      <c r="K1423" s="59"/>
      <c r="L1423" s="59"/>
      <c r="M1423" s="59"/>
      <c r="N1423" s="59"/>
      <c r="O1423" s="59"/>
      <c r="P1423" s="370"/>
      <c r="Q1423" s="59"/>
      <c r="R1423" s="376"/>
    </row>
    <row r="1424" spans="1:18" x14ac:dyDescent="0.25">
      <c r="A1424" s="352"/>
      <c r="B1424" s="378"/>
      <c r="C1424" s="54" t="str">
        <f>IF(ISTEXT('Organizational Unit Summary'!$B$42),'Organizational Unit Summary'!$B$42,"")</f>
        <v>P-3</v>
      </c>
      <c r="D1424" s="51" t="str">
        <f>IF('Organizational Unit Summary'!$B$24="Benchmark or Sustainment",IF(E1424="OoS","OoS",IF(E1424=1,"DM",IF(E1424=2,"PM",IF(E1424=3,"LM",IF(E1424=4,"FM"))))),IF(E1424="OoS","OoS",IF(E1424&lt;=2,"H",IF(E1424=3,"M",IF(E1424=4,"L")))))</f>
        <v>DM</v>
      </c>
      <c r="E1424" s="58">
        <f>IF(OR(Processes!$C$75=TRUE,Processes!F$75=TRUE),IF(AND(G1424=1,H1424=1,NOT(ISTEXT(J1424))),4,IF(AND(G1424=1,H1424=1,ISTEXT(J1424)),3,IF(AND(OR(G1424=1,H1424=1),ISTEXT(J1424)),2,1))),"OoS")</f>
        <v>1</v>
      </c>
      <c r="F1424" s="57"/>
      <c r="G1424" s="59"/>
      <c r="H1424" s="59"/>
      <c r="I1424" s="59"/>
      <c r="J1424" s="59"/>
      <c r="K1424" s="59"/>
      <c r="L1424" s="59"/>
      <c r="M1424" s="59"/>
      <c r="N1424" s="59"/>
      <c r="O1424" s="59"/>
      <c r="P1424" s="370"/>
      <c r="Q1424" s="59"/>
      <c r="R1424" s="376"/>
    </row>
    <row r="1425" spans="1:18" x14ac:dyDescent="0.25">
      <c r="A1425" s="352"/>
      <c r="B1425" s="378"/>
      <c r="C1425" s="54" t="str">
        <f>IF(ISTEXT('Organizational Unit Summary'!$B$43),'Organizational Unit Summary'!$B$43,"")</f>
        <v>P-4</v>
      </c>
      <c r="D1425" s="51" t="str">
        <f>IF('Organizational Unit Summary'!$B$24="Benchmark or Sustainment",IF(E1425="OoS","OoS",IF(E1425=1,"DM",IF(E1425=2,"PM",IF(E1425=3,"LM",IF(E1425=4,"FM"))))),IF(E1425="OoS","OoS",IF(E1425&lt;=2,"H",IF(E1425=3,"M",IF(E1425=4,"L")))))</f>
        <v>DM</v>
      </c>
      <c r="E1425" s="58">
        <f>IF(OR(Processes!$C$75=TRUE,Processes!G$75=TRUE),IF(AND(G1425=1,H1425=1,NOT(ISTEXT(J1425))),4,IF(AND(G1425=1,H1425=1,ISTEXT(J1425)),3,IF(AND(OR(G1425=1,H1425=1),ISTEXT(J1425)),2,1))),"OoS")</f>
        <v>1</v>
      </c>
      <c r="F1425" s="57"/>
      <c r="G1425" s="59"/>
      <c r="H1425" s="59"/>
      <c r="I1425" s="59"/>
      <c r="J1425" s="59"/>
      <c r="K1425" s="59"/>
      <c r="L1425" s="59"/>
      <c r="M1425" s="59"/>
      <c r="N1425" s="59"/>
      <c r="O1425" s="59"/>
      <c r="P1425" s="370"/>
      <c r="Q1425" s="59"/>
      <c r="R1425" s="376"/>
    </row>
    <row r="1426" spans="1:18" x14ac:dyDescent="0.25">
      <c r="A1426" s="352"/>
      <c r="B1426" s="378"/>
      <c r="C1426" s="54" t="str">
        <f>IF(ISTEXT('Organizational Unit Summary'!$B$44),'Organizational Unit Summary'!$B$44,"")</f>
        <v>P-5</v>
      </c>
      <c r="D1426" s="51" t="str">
        <f>IF('Organizational Unit Summary'!$B$24="Benchmark or Sustainment",IF(E1426="OoS","OoS",IF(E1426=1,"DM",IF(E1426=2,"PM",IF(E1426=3,"LM",IF(E1426=4,"FM"))))),IF(E1426="OoS","OoS",IF(E1426&lt;=2,"H",IF(E1426=3,"M",IF(E1426=4,"L")))))</f>
        <v>DM</v>
      </c>
      <c r="E1426" s="58">
        <f>IF(OR(Processes!$C$75=TRUE,Processes!H$75=TRUE),IF(AND(G1426=1,H1426=1,NOT(ISTEXT(J1426))),4,IF(AND(G1426=1,H1426=1,ISTEXT(J1426)),3,IF(AND(OR(G1426=1,H1426=1),ISTEXT(J1426)),2,1))),"OoS")</f>
        <v>1</v>
      </c>
      <c r="F1426" s="57"/>
      <c r="G1426" s="59"/>
      <c r="H1426" s="59"/>
      <c r="I1426" s="59"/>
      <c r="J1426" s="59"/>
      <c r="K1426" s="59"/>
      <c r="L1426" s="59"/>
      <c r="M1426" s="59"/>
      <c r="N1426" s="59"/>
      <c r="O1426" s="59"/>
      <c r="P1426" s="370"/>
      <c r="Q1426" s="59"/>
      <c r="R1426" s="376"/>
    </row>
    <row r="1427" spans="1:18" x14ac:dyDescent="0.25">
      <c r="A1427" s="352"/>
      <c r="B1427" s="378"/>
      <c r="C1427" s="54" t="str">
        <f>IF(ISTEXT('Organizational Unit Summary'!$B$45),'Organizational Unit Summary'!$B$45,"")</f>
        <v>P-6</v>
      </c>
      <c r="D1427" s="51" t="str">
        <f>IF('Organizational Unit Summary'!$B$24="Benchmark or Sustainment",IF(E1427="OoS","OoS",IF(E1427=1,"DM",IF(E1427=2,"PM",IF(E1427=3,"LM",IF(E1427=4,"FM"))))),IF(E1427="OoS","OoS",IF(E1427&lt;=2,"H",IF(E1427=3,"M",IF(E1427=4,"L")))))</f>
        <v>DM</v>
      </c>
      <c r="E1427" s="58">
        <f>IF(OR(Processes!$C$75=TRUE,Processes!I$75=TRUE),IF(AND(G1427=1,H1427=1,NOT(ISTEXT(J1427))),4,IF(AND(G1427=1,H1427=1,ISTEXT(J1427)),3,IF(AND(OR(G1427=1,H1427=1),ISTEXT(J1427)),2,1))),"OoS")</f>
        <v>1</v>
      </c>
      <c r="F1427" s="57"/>
      <c r="G1427" s="59"/>
      <c r="H1427" s="59"/>
      <c r="I1427" s="59"/>
      <c r="J1427" s="59"/>
      <c r="K1427" s="59"/>
      <c r="L1427" s="59"/>
      <c r="M1427" s="59"/>
      <c r="N1427" s="59"/>
      <c r="O1427" s="59"/>
      <c r="P1427" s="370"/>
      <c r="Q1427" s="59"/>
      <c r="R1427" s="376"/>
    </row>
    <row r="1428" spans="1:18" x14ac:dyDescent="0.25">
      <c r="A1428" s="352"/>
      <c r="B1428" s="378"/>
      <c r="C1428" s="54" t="str">
        <f>IF(ISTEXT('Organizational Unit Summary'!$B$46),'Organizational Unit Summary'!$B$46,"")</f>
        <v>P-7</v>
      </c>
      <c r="D1428" s="51" t="str">
        <f>IF('Organizational Unit Summary'!$B$24="Benchmark or Sustainment",IF(E1428="OoS","OoS",IF(E1428=1,"DM",IF(E1428=2,"PM",IF(E1428=3,"LM",IF(E1428=4,"FM"))))),IF(E1428="OoS","OoS",IF(E1428&lt;=2,"H",IF(E1428=3,"M",IF(E1428=4,"L")))))</f>
        <v>DM</v>
      </c>
      <c r="E1428" s="58">
        <f>IF(OR(Processes!$C$75=TRUE,Processes!J$75=TRUE),IF(AND(G1428=1,H1428=1,NOT(ISTEXT(J1428))),4,IF(AND(G1428=1,H1428=1,ISTEXT(J1428)),3,IF(AND(OR(G1428=1,H1428=1),ISTEXT(J1428)),2,1))),"OoS")</f>
        <v>1</v>
      </c>
      <c r="F1428" s="57"/>
      <c r="G1428" s="59"/>
      <c r="H1428" s="59"/>
      <c r="I1428" s="59"/>
      <c r="J1428" s="59"/>
      <c r="K1428" s="59"/>
      <c r="L1428" s="59"/>
      <c r="M1428" s="59"/>
      <c r="N1428" s="59"/>
      <c r="O1428" s="59"/>
      <c r="P1428" s="370"/>
      <c r="Q1428" s="59"/>
      <c r="R1428" s="376"/>
    </row>
    <row r="1429" spans="1:18" x14ac:dyDescent="0.25">
      <c r="A1429" s="352"/>
      <c r="B1429" s="378"/>
      <c r="C1429" s="54" t="str">
        <f>IF(ISTEXT('Organizational Unit Summary'!$B$47),'Organizational Unit Summary'!$B$47,"")</f>
        <v>P-8</v>
      </c>
      <c r="D1429" s="51" t="str">
        <f>IF('Organizational Unit Summary'!$B$24="Benchmark or Sustainment",IF(E1429="OoS","OoS",IF(E1429=1,"DM",IF(E1429=2,"PM",IF(E1429=3,"LM",IF(E1429=4,"FM"))))),IF(E1429="OoS","OoS",IF(E1429&lt;=2,"H",IF(E1429=3,"M",IF(E1429=4,"L")))))</f>
        <v>DM</v>
      </c>
      <c r="E1429" s="58">
        <f>IF(OR(Processes!$C$75=TRUE,Processes!K$75=TRUE),IF(AND(G1429=1,H1429=1,NOT(ISTEXT(J1429))),4,IF(AND(G1429=1,H1429=1,ISTEXT(J1429)),3,IF(AND(OR(G1429=1,H1429=1),ISTEXT(J1429)),2,1))),"OoS")</f>
        <v>1</v>
      </c>
      <c r="F1429" s="57"/>
      <c r="G1429" s="59"/>
      <c r="H1429" s="59"/>
      <c r="I1429" s="59"/>
      <c r="J1429" s="59"/>
      <c r="K1429" s="59"/>
      <c r="L1429" s="59"/>
      <c r="M1429" s="59"/>
      <c r="N1429" s="59"/>
      <c r="O1429" s="59"/>
      <c r="P1429" s="370"/>
      <c r="Q1429" s="59"/>
      <c r="R1429" s="376"/>
    </row>
    <row r="1430" spans="1:18" x14ac:dyDescent="0.25">
      <c r="A1430" s="352"/>
      <c r="B1430" s="378"/>
      <c r="C1430" s="54" t="str">
        <f>IF(ISTEXT('Organizational Unit Summary'!$B$48),'Organizational Unit Summary'!$B$48,"")</f>
        <v>P-9</v>
      </c>
      <c r="D1430" s="51" t="str">
        <f>IF('Organizational Unit Summary'!$B$24="Benchmark or Sustainment",IF(E1430="OoS","OoS",IF(E1430=1,"DM",IF(E1430=2,"PM",IF(E1430=3,"LM",IF(E1430=4,"FM"))))),IF(E1430="OoS","OoS",IF(E1430&lt;=2,"H",IF(E1430=3,"M",IF(E1430=4,"L")))))</f>
        <v>DM</v>
      </c>
      <c r="E1430" s="58">
        <f>IF(OR(Processes!$C$75=TRUE,Processes!L$75=TRUE),IF(AND(G1430=1,H1430=1,NOT(ISTEXT(J1430))),4,IF(AND(G1430=1,H1430=1,ISTEXT(J1430)),3,IF(AND(OR(G1430=1,H1430=1),ISTEXT(J1430)),2,1))),"OoS")</f>
        <v>1</v>
      </c>
      <c r="F1430" s="57"/>
      <c r="G1430" s="59"/>
      <c r="H1430" s="59"/>
      <c r="I1430" s="59"/>
      <c r="J1430" s="59"/>
      <c r="K1430" s="59"/>
      <c r="L1430" s="59"/>
      <c r="M1430" s="59"/>
      <c r="N1430" s="59"/>
      <c r="O1430" s="59"/>
      <c r="P1430" s="370"/>
      <c r="Q1430" s="59"/>
      <c r="R1430" s="376"/>
    </row>
    <row r="1431" spans="1:18" x14ac:dyDescent="0.25">
      <c r="A1431" s="352"/>
      <c r="B1431" s="378"/>
      <c r="C1431" s="54" t="str">
        <f>IF(ISTEXT('Organizational Unit Summary'!$B$49),'Organizational Unit Summary'!$B$49,"")</f>
        <v>P-10</v>
      </c>
      <c r="D1431" s="51" t="str">
        <f>IF('Organizational Unit Summary'!$B$24="Benchmark or Sustainment",IF(E1431="OoS","OoS",IF(E1431=1,"DM",IF(E1431=2,"PM",IF(E1431=3,"LM",IF(E1431=4,"FM"))))),IF(E1431="OoS","OoS",IF(E1431&lt;=2,"H",IF(E1431=3,"M",IF(E1431=4,"L")))))</f>
        <v>DM</v>
      </c>
      <c r="E1431" s="58">
        <f>IF(OR(Processes!$C$75=TRUE,Processes!M$75=TRUE),IF(AND(G1431=1,H1431=1,NOT(ISTEXT(J1431))),4,IF(AND(G1431=1,H1431=1,ISTEXT(J1431)),3,IF(AND(OR(G1431=1,H1431=1),ISTEXT(J1431)),2,1))),"OoS")</f>
        <v>1</v>
      </c>
      <c r="F1431" s="57"/>
      <c r="G1431" s="59"/>
      <c r="H1431" s="59"/>
      <c r="I1431" s="59"/>
      <c r="J1431" s="59"/>
      <c r="K1431" s="59"/>
      <c r="L1431" s="59"/>
      <c r="M1431" s="59"/>
      <c r="N1431" s="59"/>
      <c r="O1431" s="59"/>
      <c r="P1431" s="370"/>
      <c r="Q1431" s="59"/>
      <c r="R1431" s="376"/>
    </row>
    <row r="1432" spans="1:18" x14ac:dyDescent="0.25">
      <c r="A1432" s="352"/>
      <c r="B1432" s="378"/>
      <c r="C1432" s="54" t="str">
        <f>IF(ISTEXT('Organizational Unit Summary'!$B$50),'Organizational Unit Summary'!$B$50,"")</f>
        <v>P-11</v>
      </c>
      <c r="D1432" s="51" t="str">
        <f>IF('Organizational Unit Summary'!$B$24="Benchmark or Sustainment",IF(E1432="OoS","OoS",IF(E1432=1,"DM",IF(E1432=2,"PM",IF(E1432=3,"LM",IF(E1432=4,"FM"))))),IF(E1432="OoS","OoS",IF(E1432&lt;=2,"H",IF(E1432=3,"M",IF(E1432=4,"L")))))</f>
        <v>DM</v>
      </c>
      <c r="E1432" s="58">
        <f>IF(OR(Processes!$C$75=TRUE,Processes!N$75=TRUE),IF(AND(G1432=1,H1432=1,NOT(ISTEXT(J1432))),4,IF(AND(G1432=1,H1432=1,ISTEXT(J1432)),3,IF(AND(OR(G1432=1,H1432=1),ISTEXT(J1432)),2,1))),"OoS")</f>
        <v>1</v>
      </c>
      <c r="F1432" s="57"/>
      <c r="G1432" s="59"/>
      <c r="H1432" s="59"/>
      <c r="I1432" s="59"/>
      <c r="J1432" s="59"/>
      <c r="K1432" s="59"/>
      <c r="L1432" s="59"/>
      <c r="M1432" s="59"/>
      <c r="N1432" s="59"/>
      <c r="O1432" s="59"/>
      <c r="P1432" s="370"/>
      <c r="Q1432" s="59"/>
      <c r="R1432" s="376"/>
    </row>
    <row r="1433" spans="1:18" x14ac:dyDescent="0.25">
      <c r="A1433" s="352"/>
      <c r="B1433" s="378"/>
      <c r="C1433" s="54" t="str">
        <f>IF(ISTEXT('Organizational Unit Summary'!$B$51),'Organizational Unit Summary'!$B$51,"")</f>
        <v>P-12</v>
      </c>
      <c r="D1433" s="51" t="str">
        <f>IF('Organizational Unit Summary'!$B$24="Benchmark or Sustainment",IF(E1433="OoS","OoS",IF(E1433=1,"DM",IF(E1433=2,"PM",IF(E1433=3,"LM",IF(E1433=4,"FM"))))),IF(E1433="OoS","OoS",IF(E1433&lt;=2,"H",IF(E1433=3,"M",IF(E1433=4,"L")))))</f>
        <v>DM</v>
      </c>
      <c r="E1433" s="58">
        <f>IF(OR(Processes!$C$75=TRUE,Processes!O$75=TRUE),IF(AND(G1433=1,H1433=1,NOT(ISTEXT(J1433))),4,IF(AND(G1433=1,H1433=1,ISTEXT(J1433)),3,IF(AND(OR(G1433=1,H1433=1),ISTEXT(J1433)),2,1))),"OoS")</f>
        <v>1</v>
      </c>
      <c r="F1433" s="57"/>
      <c r="G1433" s="59"/>
      <c r="H1433" s="59"/>
      <c r="I1433" s="59"/>
      <c r="J1433" s="59"/>
      <c r="K1433" s="59"/>
      <c r="L1433" s="59"/>
      <c r="M1433" s="59"/>
      <c r="N1433" s="59"/>
      <c r="O1433" s="59"/>
      <c r="P1433" s="370"/>
      <c r="Q1433" s="59"/>
      <c r="R1433" s="376"/>
    </row>
    <row r="1434" spans="1:18" x14ac:dyDescent="0.25">
      <c r="A1434" s="352"/>
      <c r="B1434" s="378"/>
      <c r="C1434" s="54" t="str">
        <f>IF(ISTEXT('Organizational Unit Summary'!$B$52),'Organizational Unit Summary'!$B$52,"")</f>
        <v>P-13</v>
      </c>
      <c r="D1434" s="51" t="str">
        <f>IF('Organizational Unit Summary'!$B$24="Benchmark or Sustainment",IF(E1434="OoS","OoS",IF(E1434=1,"DM",IF(E1434=2,"PM",IF(E1434=3,"LM",IF(E1434=4,"FM"))))),IF(E1434="OoS","OoS",IF(E1434&lt;=2,"H",IF(E1434=3,"M",IF(E1434=4,"L")))))</f>
        <v>DM</v>
      </c>
      <c r="E1434" s="58">
        <f>IF(OR(Processes!$C$75=TRUE,Processes!P$75=TRUE),IF(AND(G1434=1,H1434=1,NOT(ISTEXT(J1434))),4,IF(AND(G1434=1,H1434=1,ISTEXT(J1434)),3,IF(AND(OR(G1434=1,H1434=1),ISTEXT(J1434)),2,1))),"OoS")</f>
        <v>1</v>
      </c>
      <c r="F1434" s="57"/>
      <c r="G1434" s="59"/>
      <c r="H1434" s="59"/>
      <c r="I1434" s="59"/>
      <c r="J1434" s="59"/>
      <c r="K1434" s="59"/>
      <c r="L1434" s="59"/>
      <c r="M1434" s="59"/>
      <c r="N1434" s="59"/>
      <c r="O1434" s="59"/>
      <c r="P1434" s="370"/>
      <c r="Q1434" s="59"/>
      <c r="R1434" s="376"/>
    </row>
    <row r="1435" spans="1:18" x14ac:dyDescent="0.25">
      <c r="A1435" s="352"/>
      <c r="B1435" s="378"/>
      <c r="C1435" s="54" t="str">
        <f>IF(ISTEXT('Organizational Unit Summary'!$B$53),'Organizational Unit Summary'!$B$53,"")</f>
        <v>P-14</v>
      </c>
      <c r="D1435" s="51" t="str">
        <f>IF('Organizational Unit Summary'!$B$24="Benchmark or Sustainment",IF(E1435="OoS","OoS",IF(E1435=1,"DM",IF(E1435=2,"PM",IF(E1435=3,"LM",IF(E1435=4,"FM"))))),IF(E1435="OoS","OoS",IF(E1435&lt;=2,"H",IF(E1435=3,"M",IF(E1435=4,"L")))))</f>
        <v>DM</v>
      </c>
      <c r="E1435" s="58">
        <f>IF(OR(Processes!$C$75=TRUE,Processes!Q$75=TRUE),IF(AND(G1435=1,H1435=1,NOT(ISTEXT(J1435))),4,IF(AND(G1435=1,H1435=1,ISTEXT(J1435)),3,IF(AND(OR(G1435=1,H1435=1),ISTEXT(J1435)),2,1))),"OoS")</f>
        <v>1</v>
      </c>
      <c r="F1435" s="57"/>
      <c r="G1435" s="59"/>
      <c r="H1435" s="59"/>
      <c r="I1435" s="59"/>
      <c r="J1435" s="59"/>
      <c r="K1435" s="59"/>
      <c r="L1435" s="59"/>
      <c r="M1435" s="59"/>
      <c r="N1435" s="59"/>
      <c r="O1435" s="59"/>
      <c r="P1435" s="370"/>
      <c r="Q1435" s="59"/>
      <c r="R1435" s="376"/>
    </row>
    <row r="1436" spans="1:18" x14ac:dyDescent="0.25">
      <c r="A1436" s="352"/>
      <c r="B1436" s="378"/>
      <c r="C1436" s="54" t="str">
        <f>IF(ISTEXT('Organizational Unit Summary'!$B$54),'Organizational Unit Summary'!$B$54,"")</f>
        <v>P-15</v>
      </c>
      <c r="D1436" s="51" t="str">
        <f>IF('Organizational Unit Summary'!$B$24="Benchmark or Sustainment",IF(E1436="OoS","OoS",IF(E1436=1,"DM",IF(E1436=2,"PM",IF(E1436=3,"LM",IF(E1436=4,"FM"))))),IF(E1436="OoS","OoS",IF(E1436&lt;=2,"H",IF(E1436=3,"M",IF(E1436=4,"L")))))</f>
        <v>DM</v>
      </c>
      <c r="E1436" s="58">
        <f>IF(OR(Processes!$C$75=TRUE,Processes!R$75=TRUE),IF(AND(G1436=1,H1436=1,NOT(ISTEXT(J1436))),4,IF(AND(G1436=1,H1436=1,ISTEXT(J1436)),3,IF(AND(OR(G1436=1,H1436=1),ISTEXT(J1436)),2,1))),"OoS")</f>
        <v>1</v>
      </c>
      <c r="F1436" s="57"/>
      <c r="G1436" s="59"/>
      <c r="H1436" s="59"/>
      <c r="I1436" s="59"/>
      <c r="J1436" s="59"/>
      <c r="K1436" s="59"/>
      <c r="L1436" s="59"/>
      <c r="M1436" s="59"/>
      <c r="N1436" s="59"/>
      <c r="O1436" s="59"/>
      <c r="P1436" s="370"/>
      <c r="Q1436" s="59"/>
      <c r="R1436" s="376"/>
    </row>
    <row r="1437" spans="1:18" x14ac:dyDescent="0.25">
      <c r="A1437" s="352"/>
      <c r="B1437" s="378"/>
      <c r="C1437" s="54" t="str">
        <f>IF(ISTEXT('Organizational Unit Summary'!$B$55),'Organizational Unit Summary'!$B$55,"")</f>
        <v>P-16</v>
      </c>
      <c r="D1437" s="51" t="str">
        <f>IF('Organizational Unit Summary'!$B$24="Benchmark or Sustainment",IF(E1437="OoS","OoS",IF(E1437=1,"DM",IF(E1437=2,"PM",IF(E1437=3,"LM",IF(E1437=4,"FM"))))),IF(E1437="OoS","OoS",IF(E1437&lt;=2,"H",IF(E1437=3,"M",IF(E1437=4,"L")))))</f>
        <v>DM</v>
      </c>
      <c r="E1437" s="58">
        <f>IF(OR(Processes!$C$75=TRUE,Processes!S$75=TRUE),IF(AND(G1437=1,H1437=1,NOT(ISTEXT(J1437))),4,IF(AND(G1437=1,H1437=1,ISTEXT(J1437)),3,IF(AND(OR(G1437=1,H1437=1),ISTEXT(J1437)),2,1))),"OoS")</f>
        <v>1</v>
      </c>
      <c r="F1437" s="57"/>
      <c r="G1437" s="59"/>
      <c r="H1437" s="59"/>
      <c r="I1437" s="59"/>
      <c r="J1437" s="59"/>
      <c r="K1437" s="59"/>
      <c r="L1437" s="59"/>
      <c r="M1437" s="59"/>
      <c r="N1437" s="59"/>
      <c r="O1437" s="59"/>
      <c r="P1437" s="370"/>
      <c r="Q1437" s="59"/>
      <c r="R1437" s="376"/>
    </row>
    <row r="1438" spans="1:18" x14ac:dyDescent="0.25">
      <c r="A1438" s="352"/>
      <c r="B1438" s="378"/>
      <c r="C1438" s="54" t="str">
        <f>IF(ISTEXT('Organizational Unit Summary'!$B$56),'Organizational Unit Summary'!$B$56,"")</f>
        <v>P-17</v>
      </c>
      <c r="D1438" s="51" t="str">
        <f>IF('Organizational Unit Summary'!$B$24="Benchmark or Sustainment",IF(E1438="OoS","OoS",IF(E1438=1,"DM",IF(E1438=2,"PM",IF(E1438=3,"LM",IF(E1438=4,"FM"))))),IF(E1438="OoS","OoS",IF(E1438&lt;=2,"H",IF(E1438=3,"M",IF(E1438=4,"L")))))</f>
        <v>DM</v>
      </c>
      <c r="E1438" s="58">
        <f>IF(OR(Processes!$C$75=TRUE,Processes!T$75=TRUE),IF(AND(G1438=1,H1438=1,NOT(ISTEXT(J1438))),4,IF(AND(G1438=1,H1438=1,ISTEXT(J1438)),3,IF(AND(OR(G1438=1,H1438=1),ISTEXT(J1438)),2,1))),"OoS")</f>
        <v>1</v>
      </c>
      <c r="F1438" s="57"/>
      <c r="G1438" s="59"/>
      <c r="H1438" s="59"/>
      <c r="I1438" s="59"/>
      <c r="J1438" s="59"/>
      <c r="K1438" s="59"/>
      <c r="L1438" s="59"/>
      <c r="M1438" s="59"/>
      <c r="N1438" s="59"/>
      <c r="O1438" s="59"/>
      <c r="P1438" s="370"/>
      <c r="Q1438" s="59"/>
      <c r="R1438" s="376"/>
    </row>
    <row r="1439" spans="1:18" x14ac:dyDescent="0.25">
      <c r="A1439" s="352"/>
      <c r="B1439" s="378"/>
      <c r="C1439" s="54" t="str">
        <f>IF(ISTEXT('Organizational Unit Summary'!$B$57),'Organizational Unit Summary'!$B$57,"")</f>
        <v>P-18</v>
      </c>
      <c r="D1439" s="51" t="str">
        <f>IF('Organizational Unit Summary'!$B$24="Benchmark or Sustainment",IF(E1439="OoS","OoS",IF(E1439=1,"DM",IF(E1439=2,"PM",IF(E1439=3,"LM",IF(E1439=4,"FM"))))),IF(E1439="OoS","OoS",IF(E1439&lt;=2,"H",IF(E1439=3,"M",IF(E1439=4,"L")))))</f>
        <v>DM</v>
      </c>
      <c r="E1439" s="58">
        <f>IF(OR(Processes!$C$75=TRUE,Processes!U$75=TRUE),IF(AND(G1439=1,H1439=1,NOT(ISTEXT(J1439))),4,IF(AND(G1439=1,H1439=1,ISTEXT(J1439)),3,IF(AND(OR(G1439=1,H1439=1),ISTEXT(J1439)),2,1))),"OoS")</f>
        <v>1</v>
      </c>
      <c r="F1439" s="57"/>
      <c r="G1439" s="59"/>
      <c r="H1439" s="59"/>
      <c r="I1439" s="59"/>
      <c r="J1439" s="59"/>
      <c r="K1439" s="59"/>
      <c r="L1439" s="59"/>
      <c r="M1439" s="59"/>
      <c r="N1439" s="59"/>
      <c r="O1439" s="59"/>
      <c r="P1439" s="370"/>
      <c r="Q1439" s="59"/>
      <c r="R1439" s="376"/>
    </row>
    <row r="1440" spans="1:18" x14ac:dyDescent="0.25">
      <c r="A1440" s="352"/>
      <c r="B1440" s="378"/>
      <c r="C1440" s="54" t="str">
        <f>IF(ISTEXT('Organizational Unit Summary'!$B$58),'Organizational Unit Summary'!$B$58,"")</f>
        <v>P-19</v>
      </c>
      <c r="D1440" s="51" t="str">
        <f>IF('Organizational Unit Summary'!$B$24="Benchmark or Sustainment",IF(E1440="OoS","OoS",IF(E1440=1,"DM",IF(E1440=2,"PM",IF(E1440=3,"LM",IF(E1440=4,"FM"))))),IF(E1440="OoS","OoS",IF(E1440&lt;=2,"H",IF(E1440=3,"M",IF(E1440=4,"L")))))</f>
        <v>DM</v>
      </c>
      <c r="E1440" s="58">
        <f>IF(OR(Processes!$C$75=TRUE,Processes!V$75=TRUE),IF(AND(G1440=1,H1440=1,NOT(ISTEXT(J1440))),4,IF(AND(G1440=1,H1440=1,ISTEXT(J1440)),3,IF(AND(OR(G1440=1,H1440=1),ISTEXT(J1440)),2,1))),"OoS")</f>
        <v>1</v>
      </c>
      <c r="F1440" s="57"/>
      <c r="G1440" s="59"/>
      <c r="H1440" s="59"/>
      <c r="I1440" s="59"/>
      <c r="J1440" s="59"/>
      <c r="K1440" s="59"/>
      <c r="L1440" s="59"/>
      <c r="M1440" s="59"/>
      <c r="N1440" s="59"/>
      <c r="O1440" s="59"/>
      <c r="P1440" s="370"/>
      <c r="Q1440" s="59"/>
      <c r="R1440" s="376"/>
    </row>
    <row r="1441" spans="1:18" ht="13.5" thickBot="1" x14ac:dyDescent="0.3">
      <c r="A1441" s="352"/>
      <c r="B1441" s="378"/>
      <c r="C1441" s="54" t="str">
        <f>IF(ISTEXT('Organizational Unit Summary'!$B$59),'Organizational Unit Summary'!$B$59,"")</f>
        <v>P-20</v>
      </c>
      <c r="D1441" s="51" t="str">
        <f>IF('Organizational Unit Summary'!$B$24="Benchmark or Sustainment",IF(E1441="OoS","OoS",IF(E1441=1,"DM",IF(E1441=2,"PM",IF(E1441=3,"LM",IF(E1441=4,"FM"))))),IF(E1441="OoS","OoS",IF(E1441&lt;=2,"H",IF(E1441=3,"M",IF(E1441=4,"L")))))</f>
        <v>DM</v>
      </c>
      <c r="E1441" s="58">
        <f>IF(OR(Processes!$C$75=TRUE,Processes!W$75=TRUE),IF(AND(G1441=1,H1441=1,NOT(ISTEXT(J1441))),4,IF(AND(G1441=1,H1441=1,ISTEXT(J1441)),3,IF(AND(OR(G1441=1,H1441=1),ISTEXT(J1441)),2,1))),"OoS")</f>
        <v>1</v>
      </c>
      <c r="F1441" s="57"/>
      <c r="G1441" s="59"/>
      <c r="H1441" s="59"/>
      <c r="I1441" s="59"/>
      <c r="J1441" s="59"/>
      <c r="K1441" s="59"/>
      <c r="L1441" s="59"/>
      <c r="M1441" s="59"/>
      <c r="N1441" s="59"/>
      <c r="O1441" s="59"/>
      <c r="P1441" s="371"/>
      <c r="Q1441" s="59"/>
      <c r="R1441" s="376"/>
    </row>
    <row r="1442" spans="1:18" x14ac:dyDescent="0.25">
      <c r="A1442" s="352"/>
      <c r="B1442" s="378" t="str">
        <f>IF(ISTEXT(Processes!$B$25),Processes!$B$25,"")</f>
        <v>Process 23</v>
      </c>
      <c r="C1442" s="54" t="str">
        <f>IF(ISTEXT('Organizational Unit Summary'!$B$40),'Organizational Unit Summary'!$B$40,"")</f>
        <v>P-1</v>
      </c>
      <c r="D1442" s="51" t="str">
        <f>IF('Organizational Unit Summary'!$B$24="Benchmark or Sustainment",IF(E1442="OoS","OoS",IF(E1442=1,"DM",IF(E1442=2,"PM",IF(E1442=3,"LM",IF(E1442=4,"FM"))))),IF(E1442="OoS","OoS",IF(E1442&lt;=2,"H",IF(E1442=3,"M",IF(E1442=4,"L")))))</f>
        <v>DM</v>
      </c>
      <c r="E1442" s="58">
        <f>IF(OR(Processes!$C$76=TRUE,Processes!D$76=TRUE),IF(AND(G1442=1,H1442=1,NOT(ISTEXT(J1442))),4,IF(AND(G1442=1,H1442=1,ISTEXT(J1442)),3,IF(AND(OR(G1442=1,H1442=1),ISTEXT(J1442)),2,1))),"OoS")</f>
        <v>1</v>
      </c>
      <c r="F1442" s="57"/>
      <c r="G1442" s="59"/>
      <c r="H1442" s="59"/>
      <c r="I1442" s="59"/>
      <c r="J1442" s="59"/>
      <c r="K1442" s="59"/>
      <c r="L1442" s="59"/>
      <c r="M1442" s="59"/>
      <c r="N1442" s="59"/>
      <c r="O1442" s="59"/>
      <c r="P1442" s="369"/>
      <c r="Q1442" s="59"/>
      <c r="R1442" s="376"/>
    </row>
    <row r="1443" spans="1:18" x14ac:dyDescent="0.25">
      <c r="A1443" s="352"/>
      <c r="B1443" s="378"/>
      <c r="C1443" s="54" t="str">
        <f>IF(ISTEXT('Organizational Unit Summary'!$B$41),'Organizational Unit Summary'!$B$41,"")</f>
        <v>P-2</v>
      </c>
      <c r="D1443" s="51" t="str">
        <f>IF('Organizational Unit Summary'!$B$24="Benchmark or Sustainment",IF(E1443="OoS","OoS",IF(E1443=1,"DM",IF(E1443=2,"PM",IF(E1443=3,"LM",IF(E1443=4,"FM"))))),IF(E1443="OoS","OoS",IF(E1443&lt;=2,"H",IF(E1443=3,"M",IF(E1443=4,"L")))))</f>
        <v>DM</v>
      </c>
      <c r="E1443" s="58">
        <f>IF(OR(Processes!$C$76=TRUE,Processes!E$76=TRUE),IF(AND(G1443=1,H1443=1,NOT(ISTEXT(J1443))),4,IF(AND(G1443=1,H1443=1,ISTEXT(J1443)),3,IF(AND(OR(G1443=1,H1443=1),ISTEXT(J1443)),2,1))),"OoS")</f>
        <v>1</v>
      </c>
      <c r="F1443" s="57"/>
      <c r="G1443" s="59"/>
      <c r="H1443" s="59"/>
      <c r="I1443" s="59"/>
      <c r="J1443" s="59"/>
      <c r="K1443" s="59"/>
      <c r="L1443" s="59"/>
      <c r="M1443" s="59"/>
      <c r="N1443" s="59"/>
      <c r="O1443" s="59"/>
      <c r="P1443" s="370"/>
      <c r="Q1443" s="59"/>
      <c r="R1443" s="376"/>
    </row>
    <row r="1444" spans="1:18" x14ac:dyDescent="0.25">
      <c r="A1444" s="352"/>
      <c r="B1444" s="378"/>
      <c r="C1444" s="54" t="str">
        <f>IF(ISTEXT('Organizational Unit Summary'!$B$42),'Organizational Unit Summary'!$B$42,"")</f>
        <v>P-3</v>
      </c>
      <c r="D1444" s="51" t="str">
        <f>IF('Organizational Unit Summary'!$B$24="Benchmark or Sustainment",IF(E1444="OoS","OoS",IF(E1444=1,"DM",IF(E1444=2,"PM",IF(E1444=3,"LM",IF(E1444=4,"FM"))))),IF(E1444="OoS","OoS",IF(E1444&lt;=2,"H",IF(E1444=3,"M",IF(E1444=4,"L")))))</f>
        <v>DM</v>
      </c>
      <c r="E1444" s="58">
        <f>IF(OR(Processes!$C$76=TRUE,Processes!F$76=TRUE),IF(AND(G1444=1,H1444=1,NOT(ISTEXT(J1444))),4,IF(AND(G1444=1,H1444=1,ISTEXT(J1444)),3,IF(AND(OR(G1444=1,H1444=1),ISTEXT(J1444)),2,1))),"OoS")</f>
        <v>1</v>
      </c>
      <c r="F1444" s="57"/>
      <c r="G1444" s="59"/>
      <c r="H1444" s="59"/>
      <c r="I1444" s="59"/>
      <c r="J1444" s="59"/>
      <c r="K1444" s="59"/>
      <c r="L1444" s="59"/>
      <c r="M1444" s="59"/>
      <c r="N1444" s="59"/>
      <c r="O1444" s="59"/>
      <c r="P1444" s="370"/>
      <c r="Q1444" s="59"/>
      <c r="R1444" s="376"/>
    </row>
    <row r="1445" spans="1:18" x14ac:dyDescent="0.25">
      <c r="A1445" s="352"/>
      <c r="B1445" s="378"/>
      <c r="C1445" s="54" t="str">
        <f>IF(ISTEXT('Organizational Unit Summary'!$B$43),'Organizational Unit Summary'!$B$43,"")</f>
        <v>P-4</v>
      </c>
      <c r="D1445" s="51" t="str">
        <f>IF('Organizational Unit Summary'!$B$24="Benchmark or Sustainment",IF(E1445="OoS","OoS",IF(E1445=1,"DM",IF(E1445=2,"PM",IF(E1445=3,"LM",IF(E1445=4,"FM"))))),IF(E1445="OoS","OoS",IF(E1445&lt;=2,"H",IF(E1445=3,"M",IF(E1445=4,"L")))))</f>
        <v>DM</v>
      </c>
      <c r="E1445" s="58">
        <f>IF(OR(Processes!$C$76=TRUE,Processes!G$76=TRUE),IF(AND(G1445=1,H1445=1,NOT(ISTEXT(J1445))),4,IF(AND(G1445=1,H1445=1,ISTEXT(J1445)),3,IF(AND(OR(G1445=1,H1445=1),ISTEXT(J1445)),2,1))),"OoS")</f>
        <v>1</v>
      </c>
      <c r="F1445" s="57"/>
      <c r="G1445" s="59"/>
      <c r="H1445" s="59"/>
      <c r="I1445" s="59"/>
      <c r="J1445" s="59"/>
      <c r="K1445" s="59"/>
      <c r="L1445" s="59"/>
      <c r="M1445" s="59"/>
      <c r="N1445" s="59"/>
      <c r="O1445" s="59"/>
      <c r="P1445" s="370"/>
      <c r="Q1445" s="59"/>
      <c r="R1445" s="376"/>
    </row>
    <row r="1446" spans="1:18" x14ac:dyDescent="0.25">
      <c r="A1446" s="352"/>
      <c r="B1446" s="378"/>
      <c r="C1446" s="54" t="str">
        <f>IF(ISTEXT('Organizational Unit Summary'!$B$44),'Organizational Unit Summary'!$B$44,"")</f>
        <v>P-5</v>
      </c>
      <c r="D1446" s="51" t="str">
        <f>IF('Organizational Unit Summary'!$B$24="Benchmark or Sustainment",IF(E1446="OoS","OoS",IF(E1446=1,"DM",IF(E1446=2,"PM",IF(E1446=3,"LM",IF(E1446=4,"FM"))))),IF(E1446="OoS","OoS",IF(E1446&lt;=2,"H",IF(E1446=3,"M",IF(E1446=4,"L")))))</f>
        <v>DM</v>
      </c>
      <c r="E1446" s="58">
        <f>IF(OR(Processes!$C$76=TRUE,Processes!H$76=TRUE),IF(AND(G1446=1,H1446=1,NOT(ISTEXT(J1446))),4,IF(AND(G1446=1,H1446=1,ISTEXT(J1446)),3,IF(AND(OR(G1446=1,H1446=1),ISTEXT(J1446)),2,1))),"OoS")</f>
        <v>1</v>
      </c>
      <c r="F1446" s="57"/>
      <c r="G1446" s="59"/>
      <c r="H1446" s="59"/>
      <c r="I1446" s="59"/>
      <c r="J1446" s="59"/>
      <c r="K1446" s="59"/>
      <c r="L1446" s="59"/>
      <c r="M1446" s="59"/>
      <c r="N1446" s="59"/>
      <c r="O1446" s="59"/>
      <c r="P1446" s="370"/>
      <c r="Q1446" s="59"/>
      <c r="R1446" s="376"/>
    </row>
    <row r="1447" spans="1:18" x14ac:dyDescent="0.25">
      <c r="A1447" s="352"/>
      <c r="B1447" s="378"/>
      <c r="C1447" s="54" t="str">
        <f>IF(ISTEXT('Organizational Unit Summary'!$B$45),'Organizational Unit Summary'!$B$45,"")</f>
        <v>P-6</v>
      </c>
      <c r="D1447" s="51" t="str">
        <f>IF('Organizational Unit Summary'!$B$24="Benchmark or Sustainment",IF(E1447="OoS","OoS",IF(E1447=1,"DM",IF(E1447=2,"PM",IF(E1447=3,"LM",IF(E1447=4,"FM"))))),IF(E1447="OoS","OoS",IF(E1447&lt;=2,"H",IF(E1447=3,"M",IF(E1447=4,"L")))))</f>
        <v>DM</v>
      </c>
      <c r="E1447" s="58">
        <f>IF(OR(Processes!$C$76=TRUE,Processes!I$76=TRUE),IF(AND(G1447=1,H1447=1,NOT(ISTEXT(J1447))),4,IF(AND(G1447=1,H1447=1,ISTEXT(J1447)),3,IF(AND(OR(G1447=1,H1447=1),ISTEXT(J1447)),2,1))),"OoS")</f>
        <v>1</v>
      </c>
      <c r="F1447" s="57"/>
      <c r="G1447" s="59"/>
      <c r="H1447" s="59"/>
      <c r="I1447" s="59"/>
      <c r="J1447" s="59"/>
      <c r="K1447" s="59"/>
      <c r="L1447" s="59"/>
      <c r="M1447" s="59"/>
      <c r="N1447" s="59"/>
      <c r="O1447" s="59"/>
      <c r="P1447" s="370"/>
      <c r="Q1447" s="59"/>
      <c r="R1447" s="376"/>
    </row>
    <row r="1448" spans="1:18" x14ac:dyDescent="0.25">
      <c r="A1448" s="352"/>
      <c r="B1448" s="378"/>
      <c r="C1448" s="54" t="str">
        <f>IF(ISTEXT('Organizational Unit Summary'!$B$46),'Organizational Unit Summary'!$B$46,"")</f>
        <v>P-7</v>
      </c>
      <c r="D1448" s="51" t="str">
        <f>IF('Organizational Unit Summary'!$B$24="Benchmark or Sustainment",IF(E1448="OoS","OoS",IF(E1448=1,"DM",IF(E1448=2,"PM",IF(E1448=3,"LM",IF(E1448=4,"FM"))))),IF(E1448="OoS","OoS",IF(E1448&lt;=2,"H",IF(E1448=3,"M",IF(E1448=4,"L")))))</f>
        <v>DM</v>
      </c>
      <c r="E1448" s="58">
        <f>IF(OR(Processes!$C$76=TRUE,Processes!J$76=TRUE),IF(AND(G1448=1,H1448=1,NOT(ISTEXT(J1448))),4,IF(AND(G1448=1,H1448=1,ISTEXT(J1448)),3,IF(AND(OR(G1448=1,H1448=1),ISTEXT(J1448)),2,1))),"OoS")</f>
        <v>1</v>
      </c>
      <c r="F1448" s="57"/>
      <c r="G1448" s="59"/>
      <c r="H1448" s="59"/>
      <c r="I1448" s="59"/>
      <c r="J1448" s="59"/>
      <c r="K1448" s="59"/>
      <c r="L1448" s="59"/>
      <c r="M1448" s="59"/>
      <c r="N1448" s="59"/>
      <c r="O1448" s="59"/>
      <c r="P1448" s="370"/>
      <c r="Q1448" s="59"/>
      <c r="R1448" s="376"/>
    </row>
    <row r="1449" spans="1:18" x14ac:dyDescent="0.25">
      <c r="A1449" s="352"/>
      <c r="B1449" s="378"/>
      <c r="C1449" s="54" t="str">
        <f>IF(ISTEXT('Organizational Unit Summary'!$B$47),'Organizational Unit Summary'!$B$47,"")</f>
        <v>P-8</v>
      </c>
      <c r="D1449" s="51" t="str">
        <f>IF('Organizational Unit Summary'!$B$24="Benchmark or Sustainment",IF(E1449="OoS","OoS",IF(E1449=1,"DM",IF(E1449=2,"PM",IF(E1449=3,"LM",IF(E1449=4,"FM"))))),IF(E1449="OoS","OoS",IF(E1449&lt;=2,"H",IF(E1449=3,"M",IF(E1449=4,"L")))))</f>
        <v>DM</v>
      </c>
      <c r="E1449" s="58">
        <f>IF(OR(Processes!$C$76=TRUE,Processes!K$76=TRUE),IF(AND(G1449=1,H1449=1,NOT(ISTEXT(J1449))),4,IF(AND(G1449=1,H1449=1,ISTEXT(J1449)),3,IF(AND(OR(G1449=1,H1449=1),ISTEXT(J1449)),2,1))),"OoS")</f>
        <v>1</v>
      </c>
      <c r="F1449" s="57"/>
      <c r="G1449" s="59"/>
      <c r="H1449" s="59"/>
      <c r="I1449" s="59"/>
      <c r="J1449" s="59"/>
      <c r="K1449" s="59"/>
      <c r="L1449" s="59"/>
      <c r="M1449" s="59"/>
      <c r="N1449" s="59"/>
      <c r="O1449" s="59"/>
      <c r="P1449" s="370"/>
      <c r="Q1449" s="59"/>
      <c r="R1449" s="376"/>
    </row>
    <row r="1450" spans="1:18" x14ac:dyDescent="0.25">
      <c r="A1450" s="352"/>
      <c r="B1450" s="378"/>
      <c r="C1450" s="54" t="str">
        <f>IF(ISTEXT('Organizational Unit Summary'!$B$48),'Organizational Unit Summary'!$B$48,"")</f>
        <v>P-9</v>
      </c>
      <c r="D1450" s="51" t="str">
        <f>IF('Organizational Unit Summary'!$B$24="Benchmark or Sustainment",IF(E1450="OoS","OoS",IF(E1450=1,"DM",IF(E1450=2,"PM",IF(E1450=3,"LM",IF(E1450=4,"FM"))))),IF(E1450="OoS","OoS",IF(E1450&lt;=2,"H",IF(E1450=3,"M",IF(E1450=4,"L")))))</f>
        <v>DM</v>
      </c>
      <c r="E1450" s="58">
        <f>IF(OR(Processes!$C$76=TRUE,Processes!L$76=TRUE),IF(AND(G1450=1,H1450=1,NOT(ISTEXT(J1450))),4,IF(AND(G1450=1,H1450=1,ISTEXT(J1450)),3,IF(AND(OR(G1450=1,H1450=1),ISTEXT(J1450)),2,1))),"OoS")</f>
        <v>1</v>
      </c>
      <c r="F1450" s="57"/>
      <c r="G1450" s="59"/>
      <c r="H1450" s="59"/>
      <c r="I1450" s="59"/>
      <c r="J1450" s="59"/>
      <c r="K1450" s="59"/>
      <c r="L1450" s="59"/>
      <c r="M1450" s="59"/>
      <c r="N1450" s="59"/>
      <c r="O1450" s="59"/>
      <c r="P1450" s="370"/>
      <c r="Q1450" s="59"/>
      <c r="R1450" s="376"/>
    </row>
    <row r="1451" spans="1:18" x14ac:dyDescent="0.25">
      <c r="A1451" s="352"/>
      <c r="B1451" s="378"/>
      <c r="C1451" s="54" t="str">
        <f>IF(ISTEXT('Organizational Unit Summary'!$B$49),'Organizational Unit Summary'!$B$49,"")</f>
        <v>P-10</v>
      </c>
      <c r="D1451" s="51" t="str">
        <f>IF('Organizational Unit Summary'!$B$24="Benchmark or Sustainment",IF(E1451="OoS","OoS",IF(E1451=1,"DM",IF(E1451=2,"PM",IF(E1451=3,"LM",IF(E1451=4,"FM"))))),IF(E1451="OoS","OoS",IF(E1451&lt;=2,"H",IF(E1451=3,"M",IF(E1451=4,"L")))))</f>
        <v>DM</v>
      </c>
      <c r="E1451" s="58">
        <f>IF(OR(Processes!$C$76=TRUE,Processes!M$76=TRUE),IF(AND(G1451=1,H1451=1,NOT(ISTEXT(J1451))),4,IF(AND(G1451=1,H1451=1,ISTEXT(J1451)),3,IF(AND(OR(G1451=1,H1451=1),ISTEXT(J1451)),2,1))),"OoS")</f>
        <v>1</v>
      </c>
      <c r="F1451" s="57"/>
      <c r="G1451" s="59"/>
      <c r="H1451" s="59"/>
      <c r="I1451" s="59"/>
      <c r="J1451" s="59"/>
      <c r="K1451" s="59"/>
      <c r="L1451" s="59"/>
      <c r="M1451" s="59"/>
      <c r="N1451" s="59"/>
      <c r="O1451" s="59"/>
      <c r="P1451" s="370"/>
      <c r="Q1451" s="59"/>
      <c r="R1451" s="376"/>
    </row>
    <row r="1452" spans="1:18" x14ac:dyDescent="0.25">
      <c r="A1452" s="352"/>
      <c r="B1452" s="378"/>
      <c r="C1452" s="54" t="str">
        <f>IF(ISTEXT('Organizational Unit Summary'!$B$50),'Organizational Unit Summary'!$B$50,"")</f>
        <v>P-11</v>
      </c>
      <c r="D1452" s="51" t="str">
        <f>IF('Organizational Unit Summary'!$B$24="Benchmark or Sustainment",IF(E1452="OoS","OoS",IF(E1452=1,"DM",IF(E1452=2,"PM",IF(E1452=3,"LM",IF(E1452=4,"FM"))))),IF(E1452="OoS","OoS",IF(E1452&lt;=2,"H",IF(E1452=3,"M",IF(E1452=4,"L")))))</f>
        <v>DM</v>
      </c>
      <c r="E1452" s="58">
        <f>IF(OR(Processes!$C$76=TRUE,Processes!N$76=TRUE),IF(AND(G1452=1,H1452=1,NOT(ISTEXT(J1452))),4,IF(AND(G1452=1,H1452=1,ISTEXT(J1452)),3,IF(AND(OR(G1452=1,H1452=1),ISTEXT(J1452)),2,1))),"OoS")</f>
        <v>1</v>
      </c>
      <c r="F1452" s="57"/>
      <c r="G1452" s="59"/>
      <c r="H1452" s="59"/>
      <c r="I1452" s="59"/>
      <c r="J1452" s="59"/>
      <c r="K1452" s="59"/>
      <c r="L1452" s="59"/>
      <c r="M1452" s="59"/>
      <c r="N1452" s="59"/>
      <c r="O1452" s="59"/>
      <c r="P1452" s="370"/>
      <c r="Q1452" s="59"/>
      <c r="R1452" s="376"/>
    </row>
    <row r="1453" spans="1:18" x14ac:dyDescent="0.25">
      <c r="A1453" s="352"/>
      <c r="B1453" s="378"/>
      <c r="C1453" s="54" t="str">
        <f>IF(ISTEXT('Organizational Unit Summary'!$B$51),'Organizational Unit Summary'!$B$51,"")</f>
        <v>P-12</v>
      </c>
      <c r="D1453" s="51" t="str">
        <f>IF('Organizational Unit Summary'!$B$24="Benchmark or Sustainment",IF(E1453="OoS","OoS",IF(E1453=1,"DM",IF(E1453=2,"PM",IF(E1453=3,"LM",IF(E1453=4,"FM"))))),IF(E1453="OoS","OoS",IF(E1453&lt;=2,"H",IF(E1453=3,"M",IF(E1453=4,"L")))))</f>
        <v>DM</v>
      </c>
      <c r="E1453" s="58">
        <f>IF(OR(Processes!$C$76=TRUE,Processes!O$76=TRUE),IF(AND(G1453=1,H1453=1,NOT(ISTEXT(J1453))),4,IF(AND(G1453=1,H1453=1,ISTEXT(J1453)),3,IF(AND(OR(G1453=1,H1453=1),ISTEXT(J1453)),2,1))),"OoS")</f>
        <v>1</v>
      </c>
      <c r="F1453" s="57"/>
      <c r="G1453" s="59"/>
      <c r="H1453" s="59"/>
      <c r="I1453" s="59"/>
      <c r="J1453" s="59"/>
      <c r="K1453" s="59"/>
      <c r="L1453" s="59"/>
      <c r="M1453" s="59"/>
      <c r="N1453" s="59"/>
      <c r="O1453" s="59"/>
      <c r="P1453" s="370"/>
      <c r="Q1453" s="59"/>
      <c r="R1453" s="376"/>
    </row>
    <row r="1454" spans="1:18" x14ac:dyDescent="0.25">
      <c r="A1454" s="352"/>
      <c r="B1454" s="378"/>
      <c r="C1454" s="54" t="str">
        <f>IF(ISTEXT('Organizational Unit Summary'!$B$52),'Organizational Unit Summary'!$B$52,"")</f>
        <v>P-13</v>
      </c>
      <c r="D1454" s="51" t="str">
        <f>IF('Organizational Unit Summary'!$B$24="Benchmark or Sustainment",IF(E1454="OoS","OoS",IF(E1454=1,"DM",IF(E1454=2,"PM",IF(E1454=3,"LM",IF(E1454=4,"FM"))))),IF(E1454="OoS","OoS",IF(E1454&lt;=2,"H",IF(E1454=3,"M",IF(E1454=4,"L")))))</f>
        <v>DM</v>
      </c>
      <c r="E1454" s="58">
        <f>IF(OR(Processes!$C$76=TRUE,Processes!P$76=TRUE),IF(AND(G1454=1,H1454=1,NOT(ISTEXT(J1454))),4,IF(AND(G1454=1,H1454=1,ISTEXT(J1454)),3,IF(AND(OR(G1454=1,H1454=1),ISTEXT(J1454)),2,1))),"OoS")</f>
        <v>1</v>
      </c>
      <c r="F1454" s="57"/>
      <c r="G1454" s="59"/>
      <c r="H1454" s="59"/>
      <c r="I1454" s="59"/>
      <c r="J1454" s="59"/>
      <c r="K1454" s="59"/>
      <c r="L1454" s="59"/>
      <c r="M1454" s="59"/>
      <c r="N1454" s="59"/>
      <c r="O1454" s="59"/>
      <c r="P1454" s="370"/>
      <c r="Q1454" s="59"/>
      <c r="R1454" s="376"/>
    </row>
    <row r="1455" spans="1:18" x14ac:dyDescent="0.25">
      <c r="A1455" s="352"/>
      <c r="B1455" s="378"/>
      <c r="C1455" s="54" t="str">
        <f>IF(ISTEXT('Organizational Unit Summary'!$B$53),'Organizational Unit Summary'!$B$53,"")</f>
        <v>P-14</v>
      </c>
      <c r="D1455" s="51" t="str">
        <f>IF('Organizational Unit Summary'!$B$24="Benchmark or Sustainment",IF(E1455="OoS","OoS",IF(E1455=1,"DM",IF(E1455=2,"PM",IF(E1455=3,"LM",IF(E1455=4,"FM"))))),IF(E1455="OoS","OoS",IF(E1455&lt;=2,"H",IF(E1455=3,"M",IF(E1455=4,"L")))))</f>
        <v>DM</v>
      </c>
      <c r="E1455" s="58">
        <f>IF(OR(Processes!$C$76=TRUE,Processes!Q$76=TRUE),IF(AND(G1455=1,H1455=1,NOT(ISTEXT(J1455))),4,IF(AND(G1455=1,H1455=1,ISTEXT(J1455)),3,IF(AND(OR(G1455=1,H1455=1),ISTEXT(J1455)),2,1))),"OoS")</f>
        <v>1</v>
      </c>
      <c r="F1455" s="57"/>
      <c r="G1455" s="59"/>
      <c r="H1455" s="59"/>
      <c r="I1455" s="59"/>
      <c r="J1455" s="59"/>
      <c r="K1455" s="59"/>
      <c r="L1455" s="59"/>
      <c r="M1455" s="59"/>
      <c r="N1455" s="59"/>
      <c r="O1455" s="59"/>
      <c r="P1455" s="370"/>
      <c r="Q1455" s="59"/>
      <c r="R1455" s="376"/>
    </row>
    <row r="1456" spans="1:18" x14ac:dyDescent="0.25">
      <c r="A1456" s="352"/>
      <c r="B1456" s="378"/>
      <c r="C1456" s="54" t="str">
        <f>IF(ISTEXT('Organizational Unit Summary'!$B$54),'Organizational Unit Summary'!$B$54,"")</f>
        <v>P-15</v>
      </c>
      <c r="D1456" s="51" t="str">
        <f>IF('Organizational Unit Summary'!$B$24="Benchmark or Sustainment",IF(E1456="OoS","OoS",IF(E1456=1,"DM",IF(E1456=2,"PM",IF(E1456=3,"LM",IF(E1456=4,"FM"))))),IF(E1456="OoS","OoS",IF(E1456&lt;=2,"H",IF(E1456=3,"M",IF(E1456=4,"L")))))</f>
        <v>DM</v>
      </c>
      <c r="E1456" s="58">
        <f>IF(OR(Processes!$C$76=TRUE,Processes!R$76=TRUE),IF(AND(G1456=1,H1456=1,NOT(ISTEXT(J1456))),4,IF(AND(G1456=1,H1456=1,ISTEXT(J1456)),3,IF(AND(OR(G1456=1,H1456=1),ISTEXT(J1456)),2,1))),"OoS")</f>
        <v>1</v>
      </c>
      <c r="F1456" s="57"/>
      <c r="G1456" s="59"/>
      <c r="H1456" s="59"/>
      <c r="I1456" s="59"/>
      <c r="J1456" s="59"/>
      <c r="K1456" s="59"/>
      <c r="L1456" s="59"/>
      <c r="M1456" s="59"/>
      <c r="N1456" s="59"/>
      <c r="O1456" s="59"/>
      <c r="P1456" s="370"/>
      <c r="Q1456" s="59"/>
      <c r="R1456" s="376"/>
    </row>
    <row r="1457" spans="1:18" x14ac:dyDescent="0.25">
      <c r="A1457" s="352"/>
      <c r="B1457" s="378"/>
      <c r="C1457" s="54" t="str">
        <f>IF(ISTEXT('Organizational Unit Summary'!$B$55),'Organizational Unit Summary'!$B$55,"")</f>
        <v>P-16</v>
      </c>
      <c r="D1457" s="51" t="str">
        <f>IF('Organizational Unit Summary'!$B$24="Benchmark or Sustainment",IF(E1457="OoS","OoS",IF(E1457=1,"DM",IF(E1457=2,"PM",IF(E1457=3,"LM",IF(E1457=4,"FM"))))),IF(E1457="OoS","OoS",IF(E1457&lt;=2,"H",IF(E1457=3,"M",IF(E1457=4,"L")))))</f>
        <v>DM</v>
      </c>
      <c r="E1457" s="58">
        <f>IF(OR(Processes!$C$76=TRUE,Processes!S$76=TRUE),IF(AND(G1457=1,H1457=1,NOT(ISTEXT(J1457))),4,IF(AND(G1457=1,H1457=1,ISTEXT(J1457)),3,IF(AND(OR(G1457=1,H1457=1),ISTEXT(J1457)),2,1))),"OoS")</f>
        <v>1</v>
      </c>
      <c r="F1457" s="57"/>
      <c r="G1457" s="59"/>
      <c r="H1457" s="59"/>
      <c r="I1457" s="59"/>
      <c r="J1457" s="59"/>
      <c r="K1457" s="59"/>
      <c r="L1457" s="59"/>
      <c r="M1457" s="59"/>
      <c r="N1457" s="59"/>
      <c r="O1457" s="59"/>
      <c r="P1457" s="370"/>
      <c r="Q1457" s="59"/>
      <c r="R1457" s="376"/>
    </row>
    <row r="1458" spans="1:18" x14ac:dyDescent="0.25">
      <c r="A1458" s="352"/>
      <c r="B1458" s="378"/>
      <c r="C1458" s="54" t="str">
        <f>IF(ISTEXT('Organizational Unit Summary'!$B$56),'Organizational Unit Summary'!$B$56,"")</f>
        <v>P-17</v>
      </c>
      <c r="D1458" s="51" t="str">
        <f>IF('Organizational Unit Summary'!$B$24="Benchmark or Sustainment",IF(E1458="OoS","OoS",IF(E1458=1,"DM",IF(E1458=2,"PM",IF(E1458=3,"LM",IF(E1458=4,"FM"))))),IF(E1458="OoS","OoS",IF(E1458&lt;=2,"H",IF(E1458=3,"M",IF(E1458=4,"L")))))</f>
        <v>DM</v>
      </c>
      <c r="E1458" s="58">
        <f>IF(OR(Processes!$C$76=TRUE,Processes!T$76=TRUE),IF(AND(G1458=1,H1458=1,NOT(ISTEXT(J1458))),4,IF(AND(G1458=1,H1458=1,ISTEXT(J1458)),3,IF(AND(OR(G1458=1,H1458=1),ISTEXT(J1458)),2,1))),"OoS")</f>
        <v>1</v>
      </c>
      <c r="F1458" s="57"/>
      <c r="G1458" s="59"/>
      <c r="H1458" s="59"/>
      <c r="I1458" s="59"/>
      <c r="J1458" s="59"/>
      <c r="K1458" s="59"/>
      <c r="L1458" s="59"/>
      <c r="M1458" s="59"/>
      <c r="N1458" s="59"/>
      <c r="O1458" s="59"/>
      <c r="P1458" s="370"/>
      <c r="Q1458" s="59"/>
      <c r="R1458" s="376"/>
    </row>
    <row r="1459" spans="1:18" x14ac:dyDescent="0.25">
      <c r="A1459" s="352"/>
      <c r="B1459" s="378"/>
      <c r="C1459" s="54" t="str">
        <f>IF(ISTEXT('Organizational Unit Summary'!$B$57),'Organizational Unit Summary'!$B$57,"")</f>
        <v>P-18</v>
      </c>
      <c r="D1459" s="51" t="str">
        <f>IF('Organizational Unit Summary'!$B$24="Benchmark or Sustainment",IF(E1459="OoS","OoS",IF(E1459=1,"DM",IF(E1459=2,"PM",IF(E1459=3,"LM",IF(E1459=4,"FM"))))),IF(E1459="OoS","OoS",IF(E1459&lt;=2,"H",IF(E1459=3,"M",IF(E1459=4,"L")))))</f>
        <v>DM</v>
      </c>
      <c r="E1459" s="58">
        <f>IF(OR(Processes!$C$76=TRUE,Processes!U$76=TRUE),IF(AND(G1459=1,H1459=1,NOT(ISTEXT(J1459))),4,IF(AND(G1459=1,H1459=1,ISTEXT(J1459)),3,IF(AND(OR(G1459=1,H1459=1),ISTEXT(J1459)),2,1))),"OoS")</f>
        <v>1</v>
      </c>
      <c r="F1459" s="57"/>
      <c r="G1459" s="59"/>
      <c r="H1459" s="59"/>
      <c r="I1459" s="59"/>
      <c r="J1459" s="59"/>
      <c r="K1459" s="59"/>
      <c r="L1459" s="59"/>
      <c r="M1459" s="59"/>
      <c r="N1459" s="59"/>
      <c r="O1459" s="59"/>
      <c r="P1459" s="370"/>
      <c r="Q1459" s="59"/>
      <c r="R1459" s="376"/>
    </row>
    <row r="1460" spans="1:18" x14ac:dyDescent="0.25">
      <c r="A1460" s="352"/>
      <c r="B1460" s="378"/>
      <c r="C1460" s="54" t="str">
        <f>IF(ISTEXT('Organizational Unit Summary'!$B$58),'Organizational Unit Summary'!$B$58,"")</f>
        <v>P-19</v>
      </c>
      <c r="D1460" s="51" t="str">
        <f>IF('Organizational Unit Summary'!$B$24="Benchmark or Sustainment",IF(E1460="OoS","OoS",IF(E1460=1,"DM",IF(E1460=2,"PM",IF(E1460=3,"LM",IF(E1460=4,"FM"))))),IF(E1460="OoS","OoS",IF(E1460&lt;=2,"H",IF(E1460=3,"M",IF(E1460=4,"L")))))</f>
        <v>DM</v>
      </c>
      <c r="E1460" s="58">
        <f>IF(OR(Processes!$C$76=TRUE,Processes!V$76=TRUE),IF(AND(G1460=1,H1460=1,NOT(ISTEXT(J1460))),4,IF(AND(G1460=1,H1460=1,ISTEXT(J1460)),3,IF(AND(OR(G1460=1,H1460=1),ISTEXT(J1460)),2,1))),"OoS")</f>
        <v>1</v>
      </c>
      <c r="F1460" s="57"/>
      <c r="G1460" s="59"/>
      <c r="H1460" s="59"/>
      <c r="I1460" s="59"/>
      <c r="J1460" s="59"/>
      <c r="K1460" s="59"/>
      <c r="L1460" s="59"/>
      <c r="M1460" s="59"/>
      <c r="N1460" s="59"/>
      <c r="O1460" s="59"/>
      <c r="P1460" s="370"/>
      <c r="Q1460" s="59"/>
      <c r="R1460" s="376"/>
    </row>
    <row r="1461" spans="1:18" ht="13.5" thickBot="1" x14ac:dyDescent="0.3">
      <c r="A1461" s="352"/>
      <c r="B1461" s="378"/>
      <c r="C1461" s="54" t="str">
        <f>IF(ISTEXT('Organizational Unit Summary'!$B$59),'Organizational Unit Summary'!$B$59,"")</f>
        <v>P-20</v>
      </c>
      <c r="D1461" s="51" t="str">
        <f>IF('Organizational Unit Summary'!$B$24="Benchmark or Sustainment",IF(E1461="OoS","OoS",IF(E1461=1,"DM",IF(E1461=2,"PM",IF(E1461=3,"LM",IF(E1461=4,"FM"))))),IF(E1461="OoS","OoS",IF(E1461&lt;=2,"H",IF(E1461=3,"M",IF(E1461=4,"L")))))</f>
        <v>DM</v>
      </c>
      <c r="E1461" s="58">
        <f>IF(OR(Processes!$C$76=TRUE,Processes!W$76=TRUE),IF(AND(G1461=1,H1461=1,NOT(ISTEXT(J1461))),4,IF(AND(G1461=1,H1461=1,ISTEXT(J1461)),3,IF(AND(OR(G1461=1,H1461=1),ISTEXT(J1461)),2,1))),"OoS")</f>
        <v>1</v>
      </c>
      <c r="F1461" s="57"/>
      <c r="G1461" s="59"/>
      <c r="H1461" s="59"/>
      <c r="I1461" s="59"/>
      <c r="J1461" s="59"/>
      <c r="K1461" s="59"/>
      <c r="L1461" s="59"/>
      <c r="M1461" s="59"/>
      <c r="N1461" s="59"/>
      <c r="O1461" s="59"/>
      <c r="P1461" s="371"/>
      <c r="Q1461" s="59"/>
      <c r="R1461" s="376"/>
    </row>
    <row r="1462" spans="1:18" x14ac:dyDescent="0.25">
      <c r="A1462" s="352"/>
      <c r="B1462" s="378" t="str">
        <f>IF(ISTEXT(Processes!$B$26),Processes!$B$26,"")</f>
        <v>Process 24</v>
      </c>
      <c r="C1462" s="54" t="str">
        <f>IF(ISTEXT('Organizational Unit Summary'!$B$40),'Organizational Unit Summary'!$B$40,"")</f>
        <v>P-1</v>
      </c>
      <c r="D1462" s="51" t="str">
        <f>IF('Organizational Unit Summary'!$B$24="Benchmark or Sustainment",IF(E1462="OoS","OoS",IF(E1462=1,"DM",IF(E1462=2,"PM",IF(E1462=3,"LM",IF(E1462=4,"FM"))))),IF(E1462="OoS","OoS",IF(E1462&lt;=2,"H",IF(E1462=3,"M",IF(E1462=4,"L")))))</f>
        <v>DM</v>
      </c>
      <c r="E1462" s="58">
        <f>IF(OR(Processes!$C$77=TRUE,Processes!D$77=TRUE),IF(AND(G1462=1,H1462=1,NOT(ISTEXT(J1462))),4,IF(AND(G1462=1,H1462=1,ISTEXT(J1462)),3,IF(AND(OR(G1462=1,H1462=1),ISTEXT(J1462)),2,1))),"OoS")</f>
        <v>1</v>
      </c>
      <c r="F1462" s="57"/>
      <c r="G1462" s="59"/>
      <c r="H1462" s="59"/>
      <c r="I1462" s="59"/>
      <c r="J1462" s="59"/>
      <c r="K1462" s="59"/>
      <c r="L1462" s="59"/>
      <c r="M1462" s="59"/>
      <c r="N1462" s="59"/>
      <c r="O1462" s="59"/>
      <c r="P1462" s="369"/>
      <c r="Q1462" s="59"/>
      <c r="R1462" s="376"/>
    </row>
    <row r="1463" spans="1:18" x14ac:dyDescent="0.25">
      <c r="A1463" s="352"/>
      <c r="B1463" s="378"/>
      <c r="C1463" s="54" t="str">
        <f>IF(ISTEXT('Organizational Unit Summary'!$B$41),'Organizational Unit Summary'!$B$41,"")</f>
        <v>P-2</v>
      </c>
      <c r="D1463" s="51" t="str">
        <f>IF('Organizational Unit Summary'!$B$24="Benchmark or Sustainment",IF(E1463="OoS","OoS",IF(E1463=1,"DM",IF(E1463=2,"PM",IF(E1463=3,"LM",IF(E1463=4,"FM"))))),IF(E1463="OoS","OoS",IF(E1463&lt;=2,"H",IF(E1463=3,"M",IF(E1463=4,"L")))))</f>
        <v>DM</v>
      </c>
      <c r="E1463" s="58">
        <f>IF(OR(Processes!$C$77=TRUE,Processes!E$77=TRUE),IF(AND(G1463=1,H1463=1,NOT(ISTEXT(J1463))),4,IF(AND(G1463=1,H1463=1,ISTEXT(J1463)),3,IF(AND(OR(G1463=1,H1463=1),ISTEXT(J1463)),2,1))),"OoS")</f>
        <v>1</v>
      </c>
      <c r="F1463" s="57"/>
      <c r="G1463" s="59"/>
      <c r="H1463" s="59"/>
      <c r="I1463" s="59"/>
      <c r="J1463" s="59"/>
      <c r="K1463" s="59"/>
      <c r="L1463" s="59"/>
      <c r="M1463" s="59"/>
      <c r="N1463" s="59"/>
      <c r="O1463" s="59"/>
      <c r="P1463" s="370"/>
      <c r="Q1463" s="59"/>
      <c r="R1463" s="376"/>
    </row>
    <row r="1464" spans="1:18" x14ac:dyDescent="0.25">
      <c r="A1464" s="352"/>
      <c r="B1464" s="378"/>
      <c r="C1464" s="54" t="str">
        <f>IF(ISTEXT('Organizational Unit Summary'!$B$42),'Organizational Unit Summary'!$B$42,"")</f>
        <v>P-3</v>
      </c>
      <c r="D1464" s="51" t="str">
        <f>IF('Organizational Unit Summary'!$B$24="Benchmark or Sustainment",IF(E1464="OoS","OoS",IF(E1464=1,"DM",IF(E1464=2,"PM",IF(E1464=3,"LM",IF(E1464=4,"FM"))))),IF(E1464="OoS","OoS",IF(E1464&lt;=2,"H",IF(E1464=3,"M",IF(E1464=4,"L")))))</f>
        <v>DM</v>
      </c>
      <c r="E1464" s="58">
        <f>IF(OR(Processes!$C$77=TRUE,Processes!F$77=TRUE),IF(AND(G1464=1,H1464=1,NOT(ISTEXT(J1464))),4,IF(AND(G1464=1,H1464=1,ISTEXT(J1464)),3,IF(AND(OR(G1464=1,H1464=1),ISTEXT(J1464)),2,1))),"OoS")</f>
        <v>1</v>
      </c>
      <c r="F1464" s="57"/>
      <c r="G1464" s="59"/>
      <c r="H1464" s="59"/>
      <c r="I1464" s="59"/>
      <c r="J1464" s="59"/>
      <c r="K1464" s="59"/>
      <c r="L1464" s="59"/>
      <c r="M1464" s="59"/>
      <c r="N1464" s="59"/>
      <c r="O1464" s="59"/>
      <c r="P1464" s="370"/>
      <c r="Q1464" s="59"/>
      <c r="R1464" s="376"/>
    </row>
    <row r="1465" spans="1:18" x14ac:dyDescent="0.25">
      <c r="A1465" s="352"/>
      <c r="B1465" s="378"/>
      <c r="C1465" s="54" t="str">
        <f>IF(ISTEXT('Organizational Unit Summary'!$B$43),'Organizational Unit Summary'!$B$43,"")</f>
        <v>P-4</v>
      </c>
      <c r="D1465" s="51" t="str">
        <f>IF('Organizational Unit Summary'!$B$24="Benchmark or Sustainment",IF(E1465="OoS","OoS",IF(E1465=1,"DM",IF(E1465=2,"PM",IF(E1465=3,"LM",IF(E1465=4,"FM"))))),IF(E1465="OoS","OoS",IF(E1465&lt;=2,"H",IF(E1465=3,"M",IF(E1465=4,"L")))))</f>
        <v>DM</v>
      </c>
      <c r="E1465" s="58">
        <f>IF(OR(Processes!$C$77=TRUE,Processes!G$77=TRUE),IF(AND(G1465=1,H1465=1,NOT(ISTEXT(J1465))),4,IF(AND(G1465=1,H1465=1,ISTEXT(J1465)),3,IF(AND(OR(G1465=1,H1465=1),ISTEXT(J1465)),2,1))),"OoS")</f>
        <v>1</v>
      </c>
      <c r="F1465" s="57"/>
      <c r="G1465" s="59"/>
      <c r="H1465" s="59"/>
      <c r="I1465" s="59"/>
      <c r="J1465" s="59"/>
      <c r="K1465" s="59"/>
      <c r="L1465" s="59"/>
      <c r="M1465" s="59"/>
      <c r="N1465" s="59"/>
      <c r="O1465" s="59"/>
      <c r="P1465" s="370"/>
      <c r="Q1465" s="59"/>
      <c r="R1465" s="376"/>
    </row>
    <row r="1466" spans="1:18" x14ac:dyDescent="0.25">
      <c r="A1466" s="352"/>
      <c r="B1466" s="378"/>
      <c r="C1466" s="54" t="str">
        <f>IF(ISTEXT('Organizational Unit Summary'!$B$44),'Organizational Unit Summary'!$B$44,"")</f>
        <v>P-5</v>
      </c>
      <c r="D1466" s="51" t="str">
        <f>IF('Organizational Unit Summary'!$B$24="Benchmark or Sustainment",IF(E1466="OoS","OoS",IF(E1466=1,"DM",IF(E1466=2,"PM",IF(E1466=3,"LM",IF(E1466=4,"FM"))))),IF(E1466="OoS","OoS",IF(E1466&lt;=2,"H",IF(E1466=3,"M",IF(E1466=4,"L")))))</f>
        <v>DM</v>
      </c>
      <c r="E1466" s="58">
        <f>IF(OR(Processes!$C$77=TRUE,Processes!H$77=TRUE),IF(AND(G1466=1,H1466=1,NOT(ISTEXT(J1466))),4,IF(AND(G1466=1,H1466=1,ISTEXT(J1466)),3,IF(AND(OR(G1466=1,H1466=1),ISTEXT(J1466)),2,1))),"OoS")</f>
        <v>1</v>
      </c>
      <c r="F1466" s="57"/>
      <c r="G1466" s="59"/>
      <c r="H1466" s="59"/>
      <c r="I1466" s="59"/>
      <c r="J1466" s="59"/>
      <c r="K1466" s="59"/>
      <c r="L1466" s="59"/>
      <c r="M1466" s="59"/>
      <c r="N1466" s="59"/>
      <c r="O1466" s="59"/>
      <c r="P1466" s="370"/>
      <c r="Q1466" s="59"/>
      <c r="R1466" s="376"/>
    </row>
    <row r="1467" spans="1:18" x14ac:dyDescent="0.25">
      <c r="A1467" s="352"/>
      <c r="B1467" s="378"/>
      <c r="C1467" s="54" t="str">
        <f>IF(ISTEXT('Organizational Unit Summary'!$B$45),'Organizational Unit Summary'!$B$45,"")</f>
        <v>P-6</v>
      </c>
      <c r="D1467" s="51" t="str">
        <f>IF('Organizational Unit Summary'!$B$24="Benchmark or Sustainment",IF(E1467="OoS","OoS",IF(E1467=1,"DM",IF(E1467=2,"PM",IF(E1467=3,"LM",IF(E1467=4,"FM"))))),IF(E1467="OoS","OoS",IF(E1467&lt;=2,"H",IF(E1467=3,"M",IF(E1467=4,"L")))))</f>
        <v>DM</v>
      </c>
      <c r="E1467" s="58">
        <f>IF(OR(Processes!$C$77=TRUE,Processes!I$77=TRUE),IF(AND(G1467=1,H1467=1,NOT(ISTEXT(J1467))),4,IF(AND(G1467=1,H1467=1,ISTEXT(J1467)),3,IF(AND(OR(G1467=1,H1467=1),ISTEXT(J1467)),2,1))),"OoS")</f>
        <v>1</v>
      </c>
      <c r="F1467" s="57"/>
      <c r="G1467" s="59"/>
      <c r="H1467" s="59"/>
      <c r="I1467" s="59"/>
      <c r="J1467" s="59"/>
      <c r="K1467" s="59"/>
      <c r="L1467" s="59"/>
      <c r="M1467" s="59"/>
      <c r="N1467" s="59"/>
      <c r="O1467" s="59"/>
      <c r="P1467" s="370"/>
      <c r="Q1467" s="59"/>
      <c r="R1467" s="376"/>
    </row>
    <row r="1468" spans="1:18" x14ac:dyDescent="0.25">
      <c r="A1468" s="352"/>
      <c r="B1468" s="378"/>
      <c r="C1468" s="54" t="str">
        <f>IF(ISTEXT('Organizational Unit Summary'!$B$46),'Organizational Unit Summary'!$B$46,"")</f>
        <v>P-7</v>
      </c>
      <c r="D1468" s="51" t="str">
        <f>IF('Organizational Unit Summary'!$B$24="Benchmark or Sustainment",IF(E1468="OoS","OoS",IF(E1468=1,"DM",IF(E1468=2,"PM",IF(E1468=3,"LM",IF(E1468=4,"FM"))))),IF(E1468="OoS","OoS",IF(E1468&lt;=2,"H",IF(E1468=3,"M",IF(E1468=4,"L")))))</f>
        <v>DM</v>
      </c>
      <c r="E1468" s="58">
        <f>IF(OR(Processes!$C$77=TRUE,Processes!J$77=TRUE),IF(AND(G1468=1,H1468=1,NOT(ISTEXT(J1468))),4,IF(AND(G1468=1,H1468=1,ISTEXT(J1468)),3,IF(AND(OR(G1468=1,H1468=1),ISTEXT(J1468)),2,1))),"OoS")</f>
        <v>1</v>
      </c>
      <c r="F1468" s="57"/>
      <c r="G1468" s="59"/>
      <c r="H1468" s="59"/>
      <c r="I1468" s="59"/>
      <c r="J1468" s="59"/>
      <c r="K1468" s="59"/>
      <c r="L1468" s="59"/>
      <c r="M1468" s="59"/>
      <c r="N1468" s="59"/>
      <c r="O1468" s="59"/>
      <c r="P1468" s="370"/>
      <c r="Q1468" s="59"/>
      <c r="R1468" s="376"/>
    </row>
    <row r="1469" spans="1:18" x14ac:dyDescent="0.25">
      <c r="A1469" s="352"/>
      <c r="B1469" s="378"/>
      <c r="C1469" s="54" t="str">
        <f>IF(ISTEXT('Organizational Unit Summary'!$B$47),'Organizational Unit Summary'!$B$47,"")</f>
        <v>P-8</v>
      </c>
      <c r="D1469" s="51" t="str">
        <f>IF('Organizational Unit Summary'!$B$24="Benchmark or Sustainment",IF(E1469="OoS","OoS",IF(E1469=1,"DM",IF(E1469=2,"PM",IF(E1469=3,"LM",IF(E1469=4,"FM"))))),IF(E1469="OoS","OoS",IF(E1469&lt;=2,"H",IF(E1469=3,"M",IF(E1469=4,"L")))))</f>
        <v>DM</v>
      </c>
      <c r="E1469" s="58">
        <f>IF(OR(Processes!$C$77=TRUE,Processes!K$77=TRUE),IF(AND(G1469=1,H1469=1,NOT(ISTEXT(J1469))),4,IF(AND(G1469=1,H1469=1,ISTEXT(J1469)),3,IF(AND(OR(G1469=1,H1469=1),ISTEXT(J1469)),2,1))),"OoS")</f>
        <v>1</v>
      </c>
      <c r="F1469" s="57"/>
      <c r="G1469" s="59"/>
      <c r="H1469" s="59"/>
      <c r="I1469" s="59"/>
      <c r="J1469" s="59"/>
      <c r="K1469" s="59"/>
      <c r="L1469" s="59"/>
      <c r="M1469" s="59"/>
      <c r="N1469" s="59"/>
      <c r="O1469" s="59"/>
      <c r="P1469" s="370"/>
      <c r="Q1469" s="59"/>
      <c r="R1469" s="376"/>
    </row>
    <row r="1470" spans="1:18" x14ac:dyDescent="0.25">
      <c r="A1470" s="352"/>
      <c r="B1470" s="378"/>
      <c r="C1470" s="54" t="str">
        <f>IF(ISTEXT('Organizational Unit Summary'!$B$48),'Organizational Unit Summary'!$B$48,"")</f>
        <v>P-9</v>
      </c>
      <c r="D1470" s="51" t="str">
        <f>IF('Organizational Unit Summary'!$B$24="Benchmark or Sustainment",IF(E1470="OoS","OoS",IF(E1470=1,"DM",IF(E1470=2,"PM",IF(E1470=3,"LM",IF(E1470=4,"FM"))))),IF(E1470="OoS","OoS",IF(E1470&lt;=2,"H",IF(E1470=3,"M",IF(E1470=4,"L")))))</f>
        <v>DM</v>
      </c>
      <c r="E1470" s="58">
        <f>IF(OR(Processes!$C$77=TRUE,Processes!L$77=TRUE),IF(AND(G1470=1,H1470=1,NOT(ISTEXT(J1470))),4,IF(AND(G1470=1,H1470=1,ISTEXT(J1470)),3,IF(AND(OR(G1470=1,H1470=1),ISTEXT(J1470)),2,1))),"OoS")</f>
        <v>1</v>
      </c>
      <c r="F1470" s="57"/>
      <c r="G1470" s="59"/>
      <c r="H1470" s="59"/>
      <c r="I1470" s="59"/>
      <c r="J1470" s="59"/>
      <c r="K1470" s="59"/>
      <c r="L1470" s="59"/>
      <c r="M1470" s="59"/>
      <c r="N1470" s="59"/>
      <c r="O1470" s="59"/>
      <c r="P1470" s="370"/>
      <c r="Q1470" s="59"/>
      <c r="R1470" s="376"/>
    </row>
    <row r="1471" spans="1:18" x14ac:dyDescent="0.25">
      <c r="A1471" s="352"/>
      <c r="B1471" s="378"/>
      <c r="C1471" s="54" t="str">
        <f>IF(ISTEXT('Organizational Unit Summary'!$B$49),'Organizational Unit Summary'!$B$49,"")</f>
        <v>P-10</v>
      </c>
      <c r="D1471" s="51" t="str">
        <f>IF('Organizational Unit Summary'!$B$24="Benchmark or Sustainment",IF(E1471="OoS","OoS",IF(E1471=1,"DM",IF(E1471=2,"PM",IF(E1471=3,"LM",IF(E1471=4,"FM"))))),IF(E1471="OoS","OoS",IF(E1471&lt;=2,"H",IF(E1471=3,"M",IF(E1471=4,"L")))))</f>
        <v>DM</v>
      </c>
      <c r="E1471" s="58">
        <f>IF(OR(Processes!$C$77=TRUE,Processes!M$77=TRUE),IF(AND(G1471=1,H1471=1,NOT(ISTEXT(J1471))),4,IF(AND(G1471=1,H1471=1,ISTEXT(J1471)),3,IF(AND(OR(G1471=1,H1471=1),ISTEXT(J1471)),2,1))),"OoS")</f>
        <v>1</v>
      </c>
      <c r="F1471" s="57"/>
      <c r="G1471" s="59"/>
      <c r="H1471" s="59"/>
      <c r="I1471" s="59"/>
      <c r="J1471" s="59"/>
      <c r="K1471" s="59"/>
      <c r="L1471" s="59"/>
      <c r="M1471" s="59"/>
      <c r="N1471" s="59"/>
      <c r="O1471" s="59"/>
      <c r="P1471" s="370"/>
      <c r="Q1471" s="59"/>
      <c r="R1471" s="376"/>
    </row>
    <row r="1472" spans="1:18" x14ac:dyDescent="0.25">
      <c r="A1472" s="352"/>
      <c r="B1472" s="378"/>
      <c r="C1472" s="54" t="str">
        <f>IF(ISTEXT('Organizational Unit Summary'!$B$50),'Organizational Unit Summary'!$B$50,"")</f>
        <v>P-11</v>
      </c>
      <c r="D1472" s="51" t="str">
        <f>IF('Organizational Unit Summary'!$B$24="Benchmark or Sustainment",IF(E1472="OoS","OoS",IF(E1472=1,"DM",IF(E1472=2,"PM",IF(E1472=3,"LM",IF(E1472=4,"FM"))))),IF(E1472="OoS","OoS",IF(E1472&lt;=2,"H",IF(E1472=3,"M",IF(E1472=4,"L")))))</f>
        <v>DM</v>
      </c>
      <c r="E1472" s="58">
        <f>IF(OR(Processes!$C$77=TRUE,Processes!N$77=TRUE),IF(AND(G1472=1,H1472=1,NOT(ISTEXT(J1472))),4,IF(AND(G1472=1,H1472=1,ISTEXT(J1472)),3,IF(AND(OR(G1472=1,H1472=1),ISTEXT(J1472)),2,1))),"OoS")</f>
        <v>1</v>
      </c>
      <c r="F1472" s="57"/>
      <c r="G1472" s="59"/>
      <c r="H1472" s="59"/>
      <c r="I1472" s="59"/>
      <c r="J1472" s="59"/>
      <c r="K1472" s="59"/>
      <c r="L1472" s="59"/>
      <c r="M1472" s="59"/>
      <c r="N1472" s="59"/>
      <c r="O1472" s="59"/>
      <c r="P1472" s="370"/>
      <c r="Q1472" s="59"/>
      <c r="R1472" s="376"/>
    </row>
    <row r="1473" spans="1:18" x14ac:dyDescent="0.25">
      <c r="A1473" s="352"/>
      <c r="B1473" s="378"/>
      <c r="C1473" s="54" t="str">
        <f>IF(ISTEXT('Organizational Unit Summary'!$B$51),'Organizational Unit Summary'!$B$51,"")</f>
        <v>P-12</v>
      </c>
      <c r="D1473" s="51" t="str">
        <f>IF('Organizational Unit Summary'!$B$24="Benchmark or Sustainment",IF(E1473="OoS","OoS",IF(E1473=1,"DM",IF(E1473=2,"PM",IF(E1473=3,"LM",IF(E1473=4,"FM"))))),IF(E1473="OoS","OoS",IF(E1473&lt;=2,"H",IF(E1473=3,"M",IF(E1473=4,"L")))))</f>
        <v>DM</v>
      </c>
      <c r="E1473" s="58">
        <f>IF(OR(Processes!$C$77=TRUE,Processes!O$77=TRUE),IF(AND(G1473=1,H1473=1,NOT(ISTEXT(J1473))),4,IF(AND(G1473=1,H1473=1,ISTEXT(J1473)),3,IF(AND(OR(G1473=1,H1473=1),ISTEXT(J1473)),2,1))),"OoS")</f>
        <v>1</v>
      </c>
      <c r="F1473" s="57"/>
      <c r="G1473" s="59"/>
      <c r="H1473" s="59"/>
      <c r="I1473" s="59"/>
      <c r="J1473" s="59"/>
      <c r="K1473" s="59"/>
      <c r="L1473" s="59"/>
      <c r="M1473" s="59"/>
      <c r="N1473" s="59"/>
      <c r="O1473" s="59"/>
      <c r="P1473" s="370"/>
      <c r="Q1473" s="59"/>
      <c r="R1473" s="376"/>
    </row>
    <row r="1474" spans="1:18" x14ac:dyDescent="0.25">
      <c r="A1474" s="352"/>
      <c r="B1474" s="378"/>
      <c r="C1474" s="54" t="str">
        <f>IF(ISTEXT('Organizational Unit Summary'!$B$52),'Organizational Unit Summary'!$B$52,"")</f>
        <v>P-13</v>
      </c>
      <c r="D1474" s="51" t="str">
        <f>IF('Organizational Unit Summary'!$B$24="Benchmark or Sustainment",IF(E1474="OoS","OoS",IF(E1474=1,"DM",IF(E1474=2,"PM",IF(E1474=3,"LM",IF(E1474=4,"FM"))))),IF(E1474="OoS","OoS",IF(E1474&lt;=2,"H",IF(E1474=3,"M",IF(E1474=4,"L")))))</f>
        <v>DM</v>
      </c>
      <c r="E1474" s="58">
        <f>IF(OR(Processes!$C$77=TRUE,Processes!P$77=TRUE),IF(AND(G1474=1,H1474=1,NOT(ISTEXT(J1474))),4,IF(AND(G1474=1,H1474=1,ISTEXT(J1474)),3,IF(AND(OR(G1474=1,H1474=1),ISTEXT(J1474)),2,1))),"OoS")</f>
        <v>1</v>
      </c>
      <c r="F1474" s="57"/>
      <c r="G1474" s="59"/>
      <c r="H1474" s="59"/>
      <c r="I1474" s="59"/>
      <c r="J1474" s="59"/>
      <c r="K1474" s="59"/>
      <c r="L1474" s="59"/>
      <c r="M1474" s="59"/>
      <c r="N1474" s="59"/>
      <c r="O1474" s="59"/>
      <c r="P1474" s="370"/>
      <c r="Q1474" s="59"/>
      <c r="R1474" s="376"/>
    </row>
    <row r="1475" spans="1:18" x14ac:dyDescent="0.25">
      <c r="A1475" s="352"/>
      <c r="B1475" s="378"/>
      <c r="C1475" s="54" t="str">
        <f>IF(ISTEXT('Organizational Unit Summary'!$B$53),'Organizational Unit Summary'!$B$53,"")</f>
        <v>P-14</v>
      </c>
      <c r="D1475" s="51" t="str">
        <f>IF('Organizational Unit Summary'!$B$24="Benchmark or Sustainment",IF(E1475="OoS","OoS",IF(E1475=1,"DM",IF(E1475=2,"PM",IF(E1475=3,"LM",IF(E1475=4,"FM"))))),IF(E1475="OoS","OoS",IF(E1475&lt;=2,"H",IF(E1475=3,"M",IF(E1475=4,"L")))))</f>
        <v>DM</v>
      </c>
      <c r="E1475" s="58">
        <f>IF(OR(Processes!$C$77=TRUE,Processes!Q$77=TRUE),IF(AND(G1475=1,H1475=1,NOT(ISTEXT(J1475))),4,IF(AND(G1475=1,H1475=1,ISTEXT(J1475)),3,IF(AND(OR(G1475=1,H1475=1),ISTEXT(J1475)),2,1))),"OoS")</f>
        <v>1</v>
      </c>
      <c r="F1475" s="57"/>
      <c r="G1475" s="59"/>
      <c r="H1475" s="59"/>
      <c r="I1475" s="59"/>
      <c r="J1475" s="59"/>
      <c r="K1475" s="59"/>
      <c r="L1475" s="59"/>
      <c r="M1475" s="59"/>
      <c r="N1475" s="59"/>
      <c r="O1475" s="59"/>
      <c r="P1475" s="370"/>
      <c r="Q1475" s="59"/>
      <c r="R1475" s="376"/>
    </row>
    <row r="1476" spans="1:18" x14ac:dyDescent="0.25">
      <c r="A1476" s="352"/>
      <c r="B1476" s="378"/>
      <c r="C1476" s="54" t="str">
        <f>IF(ISTEXT('Organizational Unit Summary'!$B$54),'Organizational Unit Summary'!$B$54,"")</f>
        <v>P-15</v>
      </c>
      <c r="D1476" s="51" t="str">
        <f>IF('Organizational Unit Summary'!$B$24="Benchmark or Sustainment",IF(E1476="OoS","OoS",IF(E1476=1,"DM",IF(E1476=2,"PM",IF(E1476=3,"LM",IF(E1476=4,"FM"))))),IF(E1476="OoS","OoS",IF(E1476&lt;=2,"H",IF(E1476=3,"M",IF(E1476=4,"L")))))</f>
        <v>DM</v>
      </c>
      <c r="E1476" s="58">
        <f>IF(OR(Processes!$C$77=TRUE,Processes!R$77=TRUE),IF(AND(G1476=1,H1476=1,NOT(ISTEXT(J1476))),4,IF(AND(G1476=1,H1476=1,ISTEXT(J1476)),3,IF(AND(OR(G1476=1,H1476=1),ISTEXT(J1476)),2,1))),"OoS")</f>
        <v>1</v>
      </c>
      <c r="F1476" s="57"/>
      <c r="G1476" s="59"/>
      <c r="H1476" s="59"/>
      <c r="I1476" s="59"/>
      <c r="J1476" s="59"/>
      <c r="K1476" s="59"/>
      <c r="L1476" s="59"/>
      <c r="M1476" s="59"/>
      <c r="N1476" s="59"/>
      <c r="O1476" s="59"/>
      <c r="P1476" s="370"/>
      <c r="Q1476" s="59"/>
      <c r="R1476" s="376"/>
    </row>
    <row r="1477" spans="1:18" x14ac:dyDescent="0.25">
      <c r="A1477" s="352"/>
      <c r="B1477" s="378"/>
      <c r="C1477" s="54" t="str">
        <f>IF(ISTEXT('Organizational Unit Summary'!$B$55),'Organizational Unit Summary'!$B$55,"")</f>
        <v>P-16</v>
      </c>
      <c r="D1477" s="51" t="str">
        <f>IF('Organizational Unit Summary'!$B$24="Benchmark or Sustainment",IF(E1477="OoS","OoS",IF(E1477=1,"DM",IF(E1477=2,"PM",IF(E1477=3,"LM",IF(E1477=4,"FM"))))),IF(E1477="OoS","OoS",IF(E1477&lt;=2,"H",IF(E1477=3,"M",IF(E1477=4,"L")))))</f>
        <v>DM</v>
      </c>
      <c r="E1477" s="58">
        <f>IF(OR(Processes!$C$77=TRUE,Processes!S$77=TRUE),IF(AND(G1477=1,H1477=1,NOT(ISTEXT(J1477))),4,IF(AND(G1477=1,H1477=1,ISTEXT(J1477)),3,IF(AND(OR(G1477=1,H1477=1),ISTEXT(J1477)),2,1))),"OoS")</f>
        <v>1</v>
      </c>
      <c r="F1477" s="57"/>
      <c r="G1477" s="59"/>
      <c r="H1477" s="59"/>
      <c r="I1477" s="59"/>
      <c r="J1477" s="59"/>
      <c r="K1477" s="59"/>
      <c r="L1477" s="59"/>
      <c r="M1477" s="59"/>
      <c r="N1477" s="59"/>
      <c r="O1477" s="59"/>
      <c r="P1477" s="370"/>
      <c r="Q1477" s="59"/>
      <c r="R1477" s="376"/>
    </row>
    <row r="1478" spans="1:18" x14ac:dyDescent="0.25">
      <c r="A1478" s="352"/>
      <c r="B1478" s="378"/>
      <c r="C1478" s="54" t="str">
        <f>IF(ISTEXT('Organizational Unit Summary'!$B$56),'Organizational Unit Summary'!$B$56,"")</f>
        <v>P-17</v>
      </c>
      <c r="D1478" s="51" t="str">
        <f>IF('Organizational Unit Summary'!$B$24="Benchmark or Sustainment",IF(E1478="OoS","OoS",IF(E1478=1,"DM",IF(E1478=2,"PM",IF(E1478=3,"LM",IF(E1478=4,"FM"))))),IF(E1478="OoS","OoS",IF(E1478&lt;=2,"H",IF(E1478=3,"M",IF(E1478=4,"L")))))</f>
        <v>DM</v>
      </c>
      <c r="E1478" s="58">
        <f>IF(OR(Processes!$C$77=TRUE,Processes!T$77=TRUE),IF(AND(G1478=1,H1478=1,NOT(ISTEXT(J1478))),4,IF(AND(G1478=1,H1478=1,ISTEXT(J1478)),3,IF(AND(OR(G1478=1,H1478=1),ISTEXT(J1478)),2,1))),"OoS")</f>
        <v>1</v>
      </c>
      <c r="F1478" s="57"/>
      <c r="G1478" s="59"/>
      <c r="H1478" s="59"/>
      <c r="I1478" s="59"/>
      <c r="J1478" s="59"/>
      <c r="K1478" s="59"/>
      <c r="L1478" s="59"/>
      <c r="M1478" s="59"/>
      <c r="N1478" s="59"/>
      <c r="O1478" s="59"/>
      <c r="P1478" s="370"/>
      <c r="Q1478" s="59"/>
      <c r="R1478" s="376"/>
    </row>
    <row r="1479" spans="1:18" x14ac:dyDescent="0.25">
      <c r="A1479" s="352"/>
      <c r="B1479" s="378"/>
      <c r="C1479" s="54" t="str">
        <f>IF(ISTEXT('Organizational Unit Summary'!$B$57),'Organizational Unit Summary'!$B$57,"")</f>
        <v>P-18</v>
      </c>
      <c r="D1479" s="51" t="str">
        <f>IF('Organizational Unit Summary'!$B$24="Benchmark or Sustainment",IF(E1479="OoS","OoS",IF(E1479=1,"DM",IF(E1479=2,"PM",IF(E1479=3,"LM",IF(E1479=4,"FM"))))),IF(E1479="OoS","OoS",IF(E1479&lt;=2,"H",IF(E1479=3,"M",IF(E1479=4,"L")))))</f>
        <v>DM</v>
      </c>
      <c r="E1479" s="58">
        <f>IF(OR(Processes!$C$77=TRUE,Processes!U$77=TRUE),IF(AND(G1479=1,H1479=1,NOT(ISTEXT(J1479))),4,IF(AND(G1479=1,H1479=1,ISTEXT(J1479)),3,IF(AND(OR(G1479=1,H1479=1),ISTEXT(J1479)),2,1))),"OoS")</f>
        <v>1</v>
      </c>
      <c r="F1479" s="57"/>
      <c r="G1479" s="59"/>
      <c r="H1479" s="59"/>
      <c r="I1479" s="59"/>
      <c r="J1479" s="59"/>
      <c r="K1479" s="59"/>
      <c r="L1479" s="59"/>
      <c r="M1479" s="59"/>
      <c r="N1479" s="59"/>
      <c r="O1479" s="59"/>
      <c r="P1479" s="370"/>
      <c r="Q1479" s="59"/>
      <c r="R1479" s="376"/>
    </row>
    <row r="1480" spans="1:18" x14ac:dyDescent="0.25">
      <c r="A1480" s="352"/>
      <c r="B1480" s="378"/>
      <c r="C1480" s="54" t="str">
        <f>IF(ISTEXT('Organizational Unit Summary'!$B$58),'Organizational Unit Summary'!$B$58,"")</f>
        <v>P-19</v>
      </c>
      <c r="D1480" s="51" t="str">
        <f>IF('Organizational Unit Summary'!$B$24="Benchmark or Sustainment",IF(E1480="OoS","OoS",IF(E1480=1,"DM",IF(E1480=2,"PM",IF(E1480=3,"LM",IF(E1480=4,"FM"))))),IF(E1480="OoS","OoS",IF(E1480&lt;=2,"H",IF(E1480=3,"M",IF(E1480=4,"L")))))</f>
        <v>DM</v>
      </c>
      <c r="E1480" s="58">
        <f>IF(OR(Processes!$C$77=TRUE,Processes!V$77=TRUE),IF(AND(G1480=1,H1480=1,NOT(ISTEXT(J1480))),4,IF(AND(G1480=1,H1480=1,ISTEXT(J1480)),3,IF(AND(OR(G1480=1,H1480=1),ISTEXT(J1480)),2,1))),"OoS")</f>
        <v>1</v>
      </c>
      <c r="F1480" s="57"/>
      <c r="G1480" s="59"/>
      <c r="H1480" s="59"/>
      <c r="I1480" s="59"/>
      <c r="J1480" s="59"/>
      <c r="K1480" s="59"/>
      <c r="L1480" s="59"/>
      <c r="M1480" s="59"/>
      <c r="N1480" s="59"/>
      <c r="O1480" s="59"/>
      <c r="P1480" s="370"/>
      <c r="Q1480" s="59"/>
      <c r="R1480" s="376"/>
    </row>
    <row r="1481" spans="1:18" ht="13.5" thickBot="1" x14ac:dyDescent="0.3">
      <c r="A1481" s="352"/>
      <c r="B1481" s="378"/>
      <c r="C1481" s="54" t="str">
        <f>IF(ISTEXT('Organizational Unit Summary'!$B$59),'Organizational Unit Summary'!$B$59,"")</f>
        <v>P-20</v>
      </c>
      <c r="D1481" s="51" t="str">
        <f>IF('Organizational Unit Summary'!$B$24="Benchmark or Sustainment",IF(E1481="OoS","OoS",IF(E1481=1,"DM",IF(E1481=2,"PM",IF(E1481=3,"LM",IF(E1481=4,"FM"))))),IF(E1481="OoS","OoS",IF(E1481&lt;=2,"H",IF(E1481=3,"M",IF(E1481=4,"L")))))</f>
        <v>DM</v>
      </c>
      <c r="E1481" s="58">
        <f>IF(OR(Processes!$C$77=TRUE,Processes!W$77=TRUE),IF(AND(G1481=1,H1481=1,NOT(ISTEXT(J1481))),4,IF(AND(G1481=1,H1481=1,ISTEXT(J1481)),3,IF(AND(OR(G1481=1,H1481=1),ISTEXT(J1481)),2,1))),"OoS")</f>
        <v>1</v>
      </c>
      <c r="F1481" s="57"/>
      <c r="G1481" s="59"/>
      <c r="H1481" s="59"/>
      <c r="I1481" s="59"/>
      <c r="J1481" s="59"/>
      <c r="K1481" s="59"/>
      <c r="L1481" s="59"/>
      <c r="M1481" s="59"/>
      <c r="N1481" s="59"/>
      <c r="O1481" s="59"/>
      <c r="P1481" s="371"/>
      <c r="Q1481" s="59"/>
      <c r="R1481" s="376"/>
    </row>
    <row r="1482" spans="1:18" x14ac:dyDescent="0.25">
      <c r="A1482" s="352"/>
      <c r="B1482" s="378" t="str">
        <f>IF(ISTEXT(Processes!$B$27),Processes!$B$27,"")</f>
        <v>Process 25</v>
      </c>
      <c r="C1482" s="54" t="str">
        <f>IF(ISTEXT('Organizational Unit Summary'!$B$40),'Organizational Unit Summary'!$B$40,"")</f>
        <v>P-1</v>
      </c>
      <c r="D1482" s="51" t="str">
        <f>IF('Organizational Unit Summary'!$B$24="Benchmark or Sustainment",IF(E1482="OoS","OoS",IF(E1482=1,"DM",IF(E1482=2,"PM",IF(E1482=3,"LM",IF(E1482=4,"FM"))))),IF(E1482="OoS","OoS",IF(E1482&lt;=2,"H",IF(E1482=3,"M",IF(E1482=4,"L")))))</f>
        <v>DM</v>
      </c>
      <c r="E1482" s="58">
        <f>IF(OR(Processes!$C$78=TRUE,Processes!D$78=TRUE),IF(AND(G1482=1,H1482=1,NOT(ISTEXT(J1482))),4,IF(AND(G1482=1,H1482=1,ISTEXT(J1482)),3,IF(AND(OR(G1482=1,H1482=1),ISTEXT(J1482)),2,1))),"OoS")</f>
        <v>1</v>
      </c>
      <c r="F1482" s="57"/>
      <c r="G1482" s="59"/>
      <c r="H1482" s="59"/>
      <c r="I1482" s="59"/>
      <c r="J1482" s="59"/>
      <c r="K1482" s="59"/>
      <c r="L1482" s="59"/>
      <c r="M1482" s="59"/>
      <c r="N1482" s="59"/>
      <c r="O1482" s="59"/>
      <c r="P1482" s="369"/>
      <c r="Q1482" s="59"/>
      <c r="R1482" s="376"/>
    </row>
    <row r="1483" spans="1:18" x14ac:dyDescent="0.25">
      <c r="A1483" s="352"/>
      <c r="B1483" s="378"/>
      <c r="C1483" s="54" t="str">
        <f>IF(ISTEXT('Organizational Unit Summary'!$B$41),'Organizational Unit Summary'!$B$41,"")</f>
        <v>P-2</v>
      </c>
      <c r="D1483" s="51" t="str">
        <f>IF('Organizational Unit Summary'!$B$24="Benchmark or Sustainment",IF(E1483="OoS","OoS",IF(E1483=1,"DM",IF(E1483=2,"PM",IF(E1483=3,"LM",IF(E1483=4,"FM"))))),IF(E1483="OoS","OoS",IF(E1483&lt;=2,"H",IF(E1483=3,"M",IF(E1483=4,"L")))))</f>
        <v>DM</v>
      </c>
      <c r="E1483" s="58">
        <f>IF(OR(Processes!$C$78=TRUE,Processes!E$78=TRUE),IF(AND(G1483=1,H1483=1,NOT(ISTEXT(J1483))),4,IF(AND(G1483=1,H1483=1,ISTEXT(J1483)),3,IF(AND(OR(G1483=1,H1483=1),ISTEXT(J1483)),2,1))),"OoS")</f>
        <v>1</v>
      </c>
      <c r="F1483" s="57"/>
      <c r="G1483" s="59"/>
      <c r="H1483" s="59"/>
      <c r="I1483" s="59"/>
      <c r="J1483" s="59"/>
      <c r="K1483" s="59"/>
      <c r="L1483" s="59"/>
      <c r="M1483" s="59"/>
      <c r="N1483" s="59"/>
      <c r="O1483" s="59"/>
      <c r="P1483" s="370"/>
      <c r="Q1483" s="59"/>
      <c r="R1483" s="376"/>
    </row>
    <row r="1484" spans="1:18" x14ac:dyDescent="0.25">
      <c r="A1484" s="352"/>
      <c r="B1484" s="378"/>
      <c r="C1484" s="54" t="str">
        <f>IF(ISTEXT('Organizational Unit Summary'!$B$42),'Organizational Unit Summary'!$B$42,"")</f>
        <v>P-3</v>
      </c>
      <c r="D1484" s="51" t="str">
        <f>IF('Organizational Unit Summary'!$B$24="Benchmark or Sustainment",IF(E1484="OoS","OoS",IF(E1484=1,"DM",IF(E1484=2,"PM",IF(E1484=3,"LM",IF(E1484=4,"FM"))))),IF(E1484="OoS","OoS",IF(E1484&lt;=2,"H",IF(E1484=3,"M",IF(E1484=4,"L")))))</f>
        <v>DM</v>
      </c>
      <c r="E1484" s="58">
        <f>IF(OR(Processes!$C$78=TRUE,Processes!F$78=TRUE),IF(AND(G1484=1,H1484=1,NOT(ISTEXT(J1484))),4,IF(AND(G1484=1,H1484=1,ISTEXT(J1484)),3,IF(AND(OR(G1484=1,H1484=1),ISTEXT(J1484)),2,1))),"OoS")</f>
        <v>1</v>
      </c>
      <c r="F1484" s="57"/>
      <c r="G1484" s="59"/>
      <c r="H1484" s="59"/>
      <c r="I1484" s="59"/>
      <c r="J1484" s="59"/>
      <c r="K1484" s="59"/>
      <c r="L1484" s="59"/>
      <c r="M1484" s="59"/>
      <c r="N1484" s="59"/>
      <c r="O1484" s="59"/>
      <c r="P1484" s="370"/>
      <c r="Q1484" s="59"/>
      <c r="R1484" s="376"/>
    </row>
    <row r="1485" spans="1:18" x14ac:dyDescent="0.25">
      <c r="A1485" s="352"/>
      <c r="B1485" s="378"/>
      <c r="C1485" s="54" t="str">
        <f>IF(ISTEXT('Organizational Unit Summary'!$B$43),'Organizational Unit Summary'!$B$43,"")</f>
        <v>P-4</v>
      </c>
      <c r="D1485" s="51" t="str">
        <f>IF('Organizational Unit Summary'!$B$24="Benchmark or Sustainment",IF(E1485="OoS","OoS",IF(E1485=1,"DM",IF(E1485=2,"PM",IF(E1485=3,"LM",IF(E1485=4,"FM"))))),IF(E1485="OoS","OoS",IF(E1485&lt;=2,"H",IF(E1485=3,"M",IF(E1485=4,"L")))))</f>
        <v>DM</v>
      </c>
      <c r="E1485" s="58">
        <f>IF(OR(Processes!$C$78=TRUE,Processes!G$78=TRUE),IF(AND(G1485=1,H1485=1,NOT(ISTEXT(J1485))),4,IF(AND(G1485=1,H1485=1,ISTEXT(J1485)),3,IF(AND(OR(G1485=1,H1485=1),ISTEXT(J1485)),2,1))),"OoS")</f>
        <v>1</v>
      </c>
      <c r="F1485" s="57"/>
      <c r="G1485" s="59"/>
      <c r="H1485" s="59"/>
      <c r="I1485" s="59"/>
      <c r="J1485" s="59"/>
      <c r="K1485" s="59"/>
      <c r="L1485" s="59"/>
      <c r="M1485" s="59"/>
      <c r="N1485" s="59"/>
      <c r="O1485" s="59"/>
      <c r="P1485" s="370"/>
      <c r="Q1485" s="59"/>
      <c r="R1485" s="376"/>
    </row>
    <row r="1486" spans="1:18" x14ac:dyDescent="0.25">
      <c r="A1486" s="352"/>
      <c r="B1486" s="378"/>
      <c r="C1486" s="54" t="str">
        <f>IF(ISTEXT('Organizational Unit Summary'!$B$44),'Organizational Unit Summary'!$B$44,"")</f>
        <v>P-5</v>
      </c>
      <c r="D1486" s="51" t="str">
        <f>IF('Organizational Unit Summary'!$B$24="Benchmark or Sustainment",IF(E1486="OoS","OoS",IF(E1486=1,"DM",IF(E1486=2,"PM",IF(E1486=3,"LM",IF(E1486=4,"FM"))))),IF(E1486="OoS","OoS",IF(E1486&lt;=2,"H",IF(E1486=3,"M",IF(E1486=4,"L")))))</f>
        <v>DM</v>
      </c>
      <c r="E1486" s="58">
        <f>IF(OR(Processes!$C$78=TRUE,Processes!H$78=TRUE),IF(AND(G1486=1,H1486=1,NOT(ISTEXT(J1486))),4,IF(AND(G1486=1,H1486=1,ISTEXT(J1486)),3,IF(AND(OR(G1486=1,H1486=1),ISTEXT(J1486)),2,1))),"OoS")</f>
        <v>1</v>
      </c>
      <c r="F1486" s="57"/>
      <c r="G1486" s="59"/>
      <c r="H1486" s="59"/>
      <c r="I1486" s="59"/>
      <c r="J1486" s="59"/>
      <c r="K1486" s="59"/>
      <c r="L1486" s="59"/>
      <c r="M1486" s="59"/>
      <c r="N1486" s="59"/>
      <c r="O1486" s="59"/>
      <c r="P1486" s="370"/>
      <c r="Q1486" s="59"/>
      <c r="R1486" s="376"/>
    </row>
    <row r="1487" spans="1:18" x14ac:dyDescent="0.25">
      <c r="A1487" s="352"/>
      <c r="B1487" s="378"/>
      <c r="C1487" s="54" t="str">
        <f>IF(ISTEXT('Organizational Unit Summary'!$B$45),'Organizational Unit Summary'!$B$45,"")</f>
        <v>P-6</v>
      </c>
      <c r="D1487" s="51" t="str">
        <f>IF('Organizational Unit Summary'!$B$24="Benchmark or Sustainment",IF(E1487="OoS","OoS",IF(E1487=1,"DM",IF(E1487=2,"PM",IF(E1487=3,"LM",IF(E1487=4,"FM"))))),IF(E1487="OoS","OoS",IF(E1487&lt;=2,"H",IF(E1487=3,"M",IF(E1487=4,"L")))))</f>
        <v>DM</v>
      </c>
      <c r="E1487" s="58">
        <f>IF(OR(Processes!$C$78=TRUE,Processes!I$78=TRUE),IF(AND(G1487=1,H1487=1,NOT(ISTEXT(J1487))),4,IF(AND(G1487=1,H1487=1,ISTEXT(J1487)),3,IF(AND(OR(G1487=1,H1487=1),ISTEXT(J1487)),2,1))),"OoS")</f>
        <v>1</v>
      </c>
      <c r="F1487" s="57"/>
      <c r="G1487" s="59"/>
      <c r="H1487" s="59"/>
      <c r="I1487" s="59"/>
      <c r="J1487" s="59"/>
      <c r="K1487" s="59"/>
      <c r="L1487" s="59"/>
      <c r="M1487" s="59"/>
      <c r="N1487" s="59"/>
      <c r="O1487" s="59"/>
      <c r="P1487" s="370"/>
      <c r="Q1487" s="59"/>
      <c r="R1487" s="376"/>
    </row>
    <row r="1488" spans="1:18" x14ac:dyDescent="0.25">
      <c r="A1488" s="352"/>
      <c r="B1488" s="378"/>
      <c r="C1488" s="54" t="str">
        <f>IF(ISTEXT('Organizational Unit Summary'!$B$46),'Organizational Unit Summary'!$B$46,"")</f>
        <v>P-7</v>
      </c>
      <c r="D1488" s="51" t="str">
        <f>IF('Organizational Unit Summary'!$B$24="Benchmark or Sustainment",IF(E1488="OoS","OoS",IF(E1488=1,"DM",IF(E1488=2,"PM",IF(E1488=3,"LM",IF(E1488=4,"FM"))))),IF(E1488="OoS","OoS",IF(E1488&lt;=2,"H",IF(E1488=3,"M",IF(E1488=4,"L")))))</f>
        <v>DM</v>
      </c>
      <c r="E1488" s="58">
        <f>IF(OR(Processes!$C$78=TRUE,Processes!J$78=TRUE),IF(AND(G1488=1,H1488=1,NOT(ISTEXT(J1488))),4,IF(AND(G1488=1,H1488=1,ISTEXT(J1488)),3,IF(AND(OR(G1488=1,H1488=1),ISTEXT(J1488)),2,1))),"OoS")</f>
        <v>1</v>
      </c>
      <c r="F1488" s="57"/>
      <c r="G1488" s="59"/>
      <c r="H1488" s="59"/>
      <c r="I1488" s="59"/>
      <c r="J1488" s="59"/>
      <c r="K1488" s="59"/>
      <c r="L1488" s="59"/>
      <c r="M1488" s="59"/>
      <c r="N1488" s="59"/>
      <c r="O1488" s="59"/>
      <c r="P1488" s="370"/>
      <c r="Q1488" s="59"/>
      <c r="R1488" s="376"/>
    </row>
    <row r="1489" spans="1:18" x14ac:dyDescent="0.25">
      <c r="A1489" s="352"/>
      <c r="B1489" s="378"/>
      <c r="C1489" s="54" t="str">
        <f>IF(ISTEXT('Organizational Unit Summary'!$B$47),'Organizational Unit Summary'!$B$47,"")</f>
        <v>P-8</v>
      </c>
      <c r="D1489" s="51" t="str">
        <f>IF('Organizational Unit Summary'!$B$24="Benchmark or Sustainment",IF(E1489="OoS","OoS",IF(E1489=1,"DM",IF(E1489=2,"PM",IF(E1489=3,"LM",IF(E1489=4,"FM"))))),IF(E1489="OoS","OoS",IF(E1489&lt;=2,"H",IF(E1489=3,"M",IF(E1489=4,"L")))))</f>
        <v>DM</v>
      </c>
      <c r="E1489" s="58">
        <f>IF(OR(Processes!$C$78=TRUE,Processes!K$78=TRUE),IF(AND(G1489=1,H1489=1,NOT(ISTEXT(J1489))),4,IF(AND(G1489=1,H1489=1,ISTEXT(J1489)),3,IF(AND(OR(G1489=1,H1489=1),ISTEXT(J1489)),2,1))),"OoS")</f>
        <v>1</v>
      </c>
      <c r="F1489" s="57"/>
      <c r="G1489" s="59"/>
      <c r="H1489" s="59"/>
      <c r="I1489" s="59"/>
      <c r="J1489" s="59"/>
      <c r="K1489" s="59"/>
      <c r="L1489" s="59"/>
      <c r="M1489" s="59"/>
      <c r="N1489" s="59"/>
      <c r="O1489" s="59"/>
      <c r="P1489" s="370"/>
      <c r="Q1489" s="59"/>
      <c r="R1489" s="376"/>
    </row>
    <row r="1490" spans="1:18" x14ac:dyDescent="0.25">
      <c r="A1490" s="352"/>
      <c r="B1490" s="378"/>
      <c r="C1490" s="54" t="str">
        <f>IF(ISTEXT('Organizational Unit Summary'!$B$48),'Organizational Unit Summary'!$B$48,"")</f>
        <v>P-9</v>
      </c>
      <c r="D1490" s="51" t="str">
        <f>IF('Organizational Unit Summary'!$B$24="Benchmark or Sustainment",IF(E1490="OoS","OoS",IF(E1490=1,"DM",IF(E1490=2,"PM",IF(E1490=3,"LM",IF(E1490=4,"FM"))))),IF(E1490="OoS","OoS",IF(E1490&lt;=2,"H",IF(E1490=3,"M",IF(E1490=4,"L")))))</f>
        <v>DM</v>
      </c>
      <c r="E1490" s="58">
        <f>IF(OR(Processes!$C$78=TRUE,Processes!L$78=TRUE),IF(AND(G1490=1,H1490=1,NOT(ISTEXT(J1490))),4,IF(AND(G1490=1,H1490=1,ISTEXT(J1490)),3,IF(AND(OR(G1490=1,H1490=1),ISTEXT(J1490)),2,1))),"OoS")</f>
        <v>1</v>
      </c>
      <c r="F1490" s="57"/>
      <c r="G1490" s="59"/>
      <c r="H1490" s="59"/>
      <c r="I1490" s="59"/>
      <c r="J1490" s="59"/>
      <c r="K1490" s="59"/>
      <c r="L1490" s="59"/>
      <c r="M1490" s="59"/>
      <c r="N1490" s="59"/>
      <c r="O1490" s="59"/>
      <c r="P1490" s="370"/>
      <c r="Q1490" s="59"/>
      <c r="R1490" s="376"/>
    </row>
    <row r="1491" spans="1:18" x14ac:dyDescent="0.25">
      <c r="A1491" s="352"/>
      <c r="B1491" s="378"/>
      <c r="C1491" s="54" t="str">
        <f>IF(ISTEXT('Organizational Unit Summary'!$B$49),'Organizational Unit Summary'!$B$49,"")</f>
        <v>P-10</v>
      </c>
      <c r="D1491" s="51" t="str">
        <f>IF('Organizational Unit Summary'!$B$24="Benchmark or Sustainment",IF(E1491="OoS","OoS",IF(E1491=1,"DM",IF(E1491=2,"PM",IF(E1491=3,"LM",IF(E1491=4,"FM"))))),IF(E1491="OoS","OoS",IF(E1491&lt;=2,"H",IF(E1491=3,"M",IF(E1491=4,"L")))))</f>
        <v>DM</v>
      </c>
      <c r="E1491" s="58">
        <f>IF(OR(Processes!$C$78=TRUE,Processes!M$78=TRUE),IF(AND(G1491=1,H1491=1,NOT(ISTEXT(J1491))),4,IF(AND(G1491=1,H1491=1,ISTEXT(J1491)),3,IF(AND(OR(G1491=1,H1491=1),ISTEXT(J1491)),2,1))),"OoS")</f>
        <v>1</v>
      </c>
      <c r="F1491" s="57"/>
      <c r="G1491" s="59"/>
      <c r="H1491" s="59"/>
      <c r="I1491" s="59"/>
      <c r="J1491" s="59"/>
      <c r="K1491" s="59"/>
      <c r="L1491" s="59"/>
      <c r="M1491" s="59"/>
      <c r="N1491" s="59"/>
      <c r="O1491" s="59"/>
      <c r="P1491" s="370"/>
      <c r="Q1491" s="59"/>
      <c r="R1491" s="376"/>
    </row>
    <row r="1492" spans="1:18" x14ac:dyDescent="0.25">
      <c r="A1492" s="352"/>
      <c r="B1492" s="378"/>
      <c r="C1492" s="54" t="str">
        <f>IF(ISTEXT('Organizational Unit Summary'!$B$50),'Organizational Unit Summary'!$B$50,"")</f>
        <v>P-11</v>
      </c>
      <c r="D1492" s="51" t="str">
        <f>IF('Organizational Unit Summary'!$B$24="Benchmark or Sustainment",IF(E1492="OoS","OoS",IF(E1492=1,"DM",IF(E1492=2,"PM",IF(E1492=3,"LM",IF(E1492=4,"FM"))))),IF(E1492="OoS","OoS",IF(E1492&lt;=2,"H",IF(E1492=3,"M",IF(E1492=4,"L")))))</f>
        <v>DM</v>
      </c>
      <c r="E1492" s="58">
        <f>IF(OR(Processes!$C$78=TRUE,Processes!N$78=TRUE),IF(AND(G1492=1,H1492=1,NOT(ISTEXT(J1492))),4,IF(AND(G1492=1,H1492=1,ISTEXT(J1492)),3,IF(AND(OR(G1492=1,H1492=1),ISTEXT(J1492)),2,1))),"OoS")</f>
        <v>1</v>
      </c>
      <c r="F1492" s="57"/>
      <c r="G1492" s="59"/>
      <c r="H1492" s="59"/>
      <c r="I1492" s="59"/>
      <c r="J1492" s="59"/>
      <c r="K1492" s="59"/>
      <c r="L1492" s="59"/>
      <c r="M1492" s="59"/>
      <c r="N1492" s="59"/>
      <c r="O1492" s="59"/>
      <c r="P1492" s="370"/>
      <c r="Q1492" s="59"/>
      <c r="R1492" s="376"/>
    </row>
    <row r="1493" spans="1:18" x14ac:dyDescent="0.25">
      <c r="A1493" s="352"/>
      <c r="B1493" s="378"/>
      <c r="C1493" s="54" t="str">
        <f>IF(ISTEXT('Organizational Unit Summary'!$B$51),'Organizational Unit Summary'!$B$51,"")</f>
        <v>P-12</v>
      </c>
      <c r="D1493" s="51" t="str">
        <f>IF('Organizational Unit Summary'!$B$24="Benchmark or Sustainment",IF(E1493="OoS","OoS",IF(E1493=1,"DM",IF(E1493=2,"PM",IF(E1493=3,"LM",IF(E1493=4,"FM"))))),IF(E1493="OoS","OoS",IF(E1493&lt;=2,"H",IF(E1493=3,"M",IF(E1493=4,"L")))))</f>
        <v>DM</v>
      </c>
      <c r="E1493" s="58">
        <f>IF(OR(Processes!$C$78=TRUE,Processes!O$78=TRUE),IF(AND(G1493=1,H1493=1,NOT(ISTEXT(J1493))),4,IF(AND(G1493=1,H1493=1,ISTEXT(J1493)),3,IF(AND(OR(G1493=1,H1493=1),ISTEXT(J1493)),2,1))),"OoS")</f>
        <v>1</v>
      </c>
      <c r="F1493" s="57"/>
      <c r="G1493" s="59"/>
      <c r="H1493" s="59"/>
      <c r="I1493" s="59"/>
      <c r="J1493" s="59"/>
      <c r="K1493" s="59"/>
      <c r="L1493" s="59"/>
      <c r="M1493" s="59"/>
      <c r="N1493" s="59"/>
      <c r="O1493" s="59"/>
      <c r="P1493" s="370"/>
      <c r="Q1493" s="59"/>
      <c r="R1493" s="376"/>
    </row>
    <row r="1494" spans="1:18" x14ac:dyDescent="0.25">
      <c r="A1494" s="352"/>
      <c r="B1494" s="378"/>
      <c r="C1494" s="54" t="str">
        <f>IF(ISTEXT('Organizational Unit Summary'!$B$52),'Organizational Unit Summary'!$B$52,"")</f>
        <v>P-13</v>
      </c>
      <c r="D1494" s="51" t="str">
        <f>IF('Organizational Unit Summary'!$B$24="Benchmark or Sustainment",IF(E1494="OoS","OoS",IF(E1494=1,"DM",IF(E1494=2,"PM",IF(E1494=3,"LM",IF(E1494=4,"FM"))))),IF(E1494="OoS","OoS",IF(E1494&lt;=2,"H",IF(E1494=3,"M",IF(E1494=4,"L")))))</f>
        <v>DM</v>
      </c>
      <c r="E1494" s="58">
        <f>IF(OR(Processes!$C$78=TRUE,Processes!P$78=TRUE),IF(AND(G1494=1,H1494=1,NOT(ISTEXT(J1494))),4,IF(AND(G1494=1,H1494=1,ISTEXT(J1494)),3,IF(AND(OR(G1494=1,H1494=1),ISTEXT(J1494)),2,1))),"OoS")</f>
        <v>1</v>
      </c>
      <c r="F1494" s="57"/>
      <c r="G1494" s="59"/>
      <c r="H1494" s="59"/>
      <c r="I1494" s="59"/>
      <c r="J1494" s="59"/>
      <c r="K1494" s="59"/>
      <c r="L1494" s="59"/>
      <c r="M1494" s="59"/>
      <c r="N1494" s="59"/>
      <c r="O1494" s="59"/>
      <c r="P1494" s="370"/>
      <c r="Q1494" s="59"/>
      <c r="R1494" s="376"/>
    </row>
    <row r="1495" spans="1:18" x14ac:dyDescent="0.25">
      <c r="A1495" s="352"/>
      <c r="B1495" s="378"/>
      <c r="C1495" s="54" t="str">
        <f>IF(ISTEXT('Organizational Unit Summary'!$B$53),'Organizational Unit Summary'!$B$53,"")</f>
        <v>P-14</v>
      </c>
      <c r="D1495" s="51" t="str">
        <f>IF('Organizational Unit Summary'!$B$24="Benchmark or Sustainment",IF(E1495="OoS","OoS",IF(E1495=1,"DM",IF(E1495=2,"PM",IF(E1495=3,"LM",IF(E1495=4,"FM"))))),IF(E1495="OoS","OoS",IF(E1495&lt;=2,"H",IF(E1495=3,"M",IF(E1495=4,"L")))))</f>
        <v>DM</v>
      </c>
      <c r="E1495" s="58">
        <f>IF(OR(Processes!$C$78=TRUE,Processes!Q$78=TRUE),IF(AND(G1495=1,H1495=1,NOT(ISTEXT(J1495))),4,IF(AND(G1495=1,H1495=1,ISTEXT(J1495)),3,IF(AND(OR(G1495=1,H1495=1),ISTEXT(J1495)),2,1))),"OoS")</f>
        <v>1</v>
      </c>
      <c r="F1495" s="57"/>
      <c r="G1495" s="59"/>
      <c r="H1495" s="59"/>
      <c r="I1495" s="59"/>
      <c r="J1495" s="59"/>
      <c r="K1495" s="59"/>
      <c r="L1495" s="59"/>
      <c r="M1495" s="59"/>
      <c r="N1495" s="59"/>
      <c r="O1495" s="59"/>
      <c r="P1495" s="370"/>
      <c r="Q1495" s="59"/>
      <c r="R1495" s="376"/>
    </row>
    <row r="1496" spans="1:18" x14ac:dyDescent="0.25">
      <c r="A1496" s="352"/>
      <c r="B1496" s="378"/>
      <c r="C1496" s="54" t="str">
        <f>IF(ISTEXT('Organizational Unit Summary'!$B$54),'Organizational Unit Summary'!$B$54,"")</f>
        <v>P-15</v>
      </c>
      <c r="D1496" s="51" t="str">
        <f>IF('Organizational Unit Summary'!$B$24="Benchmark or Sustainment",IF(E1496="OoS","OoS",IF(E1496=1,"DM",IF(E1496=2,"PM",IF(E1496=3,"LM",IF(E1496=4,"FM"))))),IF(E1496="OoS","OoS",IF(E1496&lt;=2,"H",IF(E1496=3,"M",IF(E1496=4,"L")))))</f>
        <v>DM</v>
      </c>
      <c r="E1496" s="58">
        <f>IF(OR(Processes!$C$78=TRUE,Processes!R$78=TRUE),IF(AND(G1496=1,H1496=1,NOT(ISTEXT(J1496))),4,IF(AND(G1496=1,H1496=1,ISTEXT(J1496)),3,IF(AND(OR(G1496=1,H1496=1),ISTEXT(J1496)),2,1))),"OoS")</f>
        <v>1</v>
      </c>
      <c r="F1496" s="57"/>
      <c r="G1496" s="59"/>
      <c r="H1496" s="59"/>
      <c r="I1496" s="59"/>
      <c r="J1496" s="59"/>
      <c r="K1496" s="59"/>
      <c r="L1496" s="59"/>
      <c r="M1496" s="59"/>
      <c r="N1496" s="59"/>
      <c r="O1496" s="59"/>
      <c r="P1496" s="370"/>
      <c r="Q1496" s="59"/>
      <c r="R1496" s="376"/>
    </row>
    <row r="1497" spans="1:18" x14ac:dyDescent="0.25">
      <c r="A1497" s="352"/>
      <c r="B1497" s="378"/>
      <c r="C1497" s="54" t="str">
        <f>IF(ISTEXT('Organizational Unit Summary'!$B$55),'Organizational Unit Summary'!$B$55,"")</f>
        <v>P-16</v>
      </c>
      <c r="D1497" s="51" t="str">
        <f>IF('Organizational Unit Summary'!$B$24="Benchmark or Sustainment",IF(E1497="OoS","OoS",IF(E1497=1,"DM",IF(E1497=2,"PM",IF(E1497=3,"LM",IF(E1497=4,"FM"))))),IF(E1497="OoS","OoS",IF(E1497&lt;=2,"H",IF(E1497=3,"M",IF(E1497=4,"L")))))</f>
        <v>DM</v>
      </c>
      <c r="E1497" s="58">
        <f>IF(OR(Processes!$C$78=TRUE,Processes!S$78=TRUE),IF(AND(G1497=1,H1497=1,NOT(ISTEXT(J1497))),4,IF(AND(G1497=1,H1497=1,ISTEXT(J1497)),3,IF(AND(OR(G1497=1,H1497=1),ISTEXT(J1497)),2,1))),"OoS")</f>
        <v>1</v>
      </c>
      <c r="F1497" s="57"/>
      <c r="G1497" s="59"/>
      <c r="H1497" s="59"/>
      <c r="I1497" s="59"/>
      <c r="J1497" s="59"/>
      <c r="K1497" s="59"/>
      <c r="L1497" s="59"/>
      <c r="M1497" s="59"/>
      <c r="N1497" s="59"/>
      <c r="O1497" s="59"/>
      <c r="P1497" s="370"/>
      <c r="Q1497" s="59"/>
      <c r="R1497" s="376"/>
    </row>
    <row r="1498" spans="1:18" x14ac:dyDescent="0.25">
      <c r="A1498" s="352"/>
      <c r="B1498" s="378"/>
      <c r="C1498" s="54" t="str">
        <f>IF(ISTEXT('Organizational Unit Summary'!$B$56),'Organizational Unit Summary'!$B$56,"")</f>
        <v>P-17</v>
      </c>
      <c r="D1498" s="51" t="str">
        <f>IF('Organizational Unit Summary'!$B$24="Benchmark or Sustainment",IF(E1498="OoS","OoS",IF(E1498=1,"DM",IF(E1498=2,"PM",IF(E1498=3,"LM",IF(E1498=4,"FM"))))),IF(E1498="OoS","OoS",IF(E1498&lt;=2,"H",IF(E1498=3,"M",IF(E1498=4,"L")))))</f>
        <v>DM</v>
      </c>
      <c r="E1498" s="58">
        <f>IF(OR(Processes!$C$78=TRUE,Processes!T$78=TRUE),IF(AND(G1498=1,H1498=1,NOT(ISTEXT(J1498))),4,IF(AND(G1498=1,H1498=1,ISTEXT(J1498)),3,IF(AND(OR(G1498=1,H1498=1),ISTEXT(J1498)),2,1))),"OoS")</f>
        <v>1</v>
      </c>
      <c r="F1498" s="57"/>
      <c r="G1498" s="59"/>
      <c r="H1498" s="59"/>
      <c r="I1498" s="59"/>
      <c r="J1498" s="59"/>
      <c r="K1498" s="59"/>
      <c r="L1498" s="59"/>
      <c r="M1498" s="59"/>
      <c r="N1498" s="59"/>
      <c r="O1498" s="59"/>
      <c r="P1498" s="370"/>
      <c r="Q1498" s="59"/>
      <c r="R1498" s="376"/>
    </row>
    <row r="1499" spans="1:18" x14ac:dyDescent="0.25">
      <c r="A1499" s="352"/>
      <c r="B1499" s="378"/>
      <c r="C1499" s="54" t="str">
        <f>IF(ISTEXT('Organizational Unit Summary'!$B$57),'Organizational Unit Summary'!$B$57,"")</f>
        <v>P-18</v>
      </c>
      <c r="D1499" s="51" t="str">
        <f>IF('Organizational Unit Summary'!$B$24="Benchmark or Sustainment",IF(E1499="OoS","OoS",IF(E1499=1,"DM",IF(E1499=2,"PM",IF(E1499=3,"LM",IF(E1499=4,"FM"))))),IF(E1499="OoS","OoS",IF(E1499&lt;=2,"H",IF(E1499=3,"M",IF(E1499=4,"L")))))</f>
        <v>DM</v>
      </c>
      <c r="E1499" s="58">
        <f>IF(OR(Processes!$C$78=TRUE,Processes!U$78=TRUE),IF(AND(G1499=1,H1499=1,NOT(ISTEXT(J1499))),4,IF(AND(G1499=1,H1499=1,ISTEXT(J1499)),3,IF(AND(OR(G1499=1,H1499=1),ISTEXT(J1499)),2,1))),"OoS")</f>
        <v>1</v>
      </c>
      <c r="F1499" s="57"/>
      <c r="G1499" s="59"/>
      <c r="H1499" s="59"/>
      <c r="I1499" s="59"/>
      <c r="J1499" s="59"/>
      <c r="K1499" s="59"/>
      <c r="L1499" s="59"/>
      <c r="M1499" s="59"/>
      <c r="N1499" s="59"/>
      <c r="O1499" s="59"/>
      <c r="P1499" s="370"/>
      <c r="Q1499" s="59"/>
      <c r="R1499" s="376"/>
    </row>
    <row r="1500" spans="1:18" x14ac:dyDescent="0.25">
      <c r="A1500" s="352"/>
      <c r="B1500" s="378"/>
      <c r="C1500" s="54" t="str">
        <f>IF(ISTEXT('Organizational Unit Summary'!$B$58),'Organizational Unit Summary'!$B$58,"")</f>
        <v>P-19</v>
      </c>
      <c r="D1500" s="51" t="str">
        <f>IF('Organizational Unit Summary'!$B$24="Benchmark or Sustainment",IF(E1500="OoS","OoS",IF(E1500=1,"DM",IF(E1500=2,"PM",IF(E1500=3,"LM",IF(E1500=4,"FM"))))),IF(E1500="OoS","OoS",IF(E1500&lt;=2,"H",IF(E1500=3,"M",IF(E1500=4,"L")))))</f>
        <v>DM</v>
      </c>
      <c r="E1500" s="58">
        <f>IF(OR(Processes!$C$78=TRUE,Processes!V$78=TRUE),IF(AND(G1500=1,H1500=1,NOT(ISTEXT(J1500))),4,IF(AND(G1500=1,H1500=1,ISTEXT(J1500)),3,IF(AND(OR(G1500=1,H1500=1),ISTEXT(J1500)),2,1))),"OoS")</f>
        <v>1</v>
      </c>
      <c r="F1500" s="57"/>
      <c r="G1500" s="59"/>
      <c r="H1500" s="59"/>
      <c r="I1500" s="59"/>
      <c r="J1500" s="59"/>
      <c r="K1500" s="59"/>
      <c r="L1500" s="59"/>
      <c r="M1500" s="59"/>
      <c r="N1500" s="59"/>
      <c r="O1500" s="59"/>
      <c r="P1500" s="370"/>
      <c r="Q1500" s="59"/>
      <c r="R1500" s="376"/>
    </row>
    <row r="1501" spans="1:18" ht="13.5" thickBot="1" x14ac:dyDescent="0.3">
      <c r="A1501" s="353"/>
      <c r="B1501" s="378"/>
      <c r="C1501" s="54" t="str">
        <f>IF(ISTEXT('Organizational Unit Summary'!$B$59),'Organizational Unit Summary'!$B$59,"")</f>
        <v>P-20</v>
      </c>
      <c r="D1501" s="51" t="str">
        <f>IF('Organizational Unit Summary'!$B$24="Benchmark or Sustainment",IF(E1501="OoS","OoS",IF(E1501=1,"DM",IF(E1501=2,"PM",IF(E1501=3,"LM",IF(E1501=4,"FM"))))),IF(E1501="OoS","OoS",IF(E1501&lt;=2,"H",IF(E1501=3,"M",IF(E1501=4,"L")))))</f>
        <v>DM</v>
      </c>
      <c r="E1501" s="58">
        <f>IF(OR(Processes!$C$78=TRUE,Processes!W$78=TRUE),IF(AND(G1501=1,H1501=1,NOT(ISTEXT(J1501))),4,IF(AND(G1501=1,H1501=1,ISTEXT(J1501)),3,IF(AND(OR(G1501=1,H1501=1),ISTEXT(J1501)),2,1))),"OoS")</f>
        <v>1</v>
      </c>
      <c r="F1501" s="57"/>
      <c r="G1501" s="59"/>
      <c r="H1501" s="59"/>
      <c r="I1501" s="59"/>
      <c r="J1501" s="59"/>
      <c r="K1501" s="59"/>
      <c r="L1501" s="59"/>
      <c r="M1501" s="59"/>
      <c r="N1501" s="59"/>
      <c r="O1501" s="59"/>
      <c r="P1501" s="371"/>
      <c r="Q1501" s="59"/>
      <c r="R1501" s="376"/>
    </row>
    <row r="1502" spans="1:18" ht="12.75" customHeight="1" x14ac:dyDescent="0.25">
      <c r="A1502" s="351" t="s">
        <v>302</v>
      </c>
      <c r="B1502" s="378" t="str">
        <f>IF(ISTEXT(Processes!$B$3),Processes!$B$3,"")</f>
        <v>Process 1</v>
      </c>
      <c r="C1502" s="54" t="str">
        <f>IF(ISTEXT('Organizational Unit Summary'!$B$40),'Organizational Unit Summary'!$B$40,"")</f>
        <v>P-1</v>
      </c>
      <c r="D1502" s="51" t="str">
        <f>IF('Organizational Unit Summary'!$B$24="Benchmark or Sustainment",IF(E1502="OoS","OoS",IF(E1502=1,"DM",IF(E1502=2,"PM",IF(E1502=3,"LM",IF(E1502=4,"FM"))))),IF(E1502="OoS","OoS",IF(E1502&lt;=2,"H",IF(E1502=3,"M",IF(E1502=4,"L")))))</f>
        <v>DM</v>
      </c>
      <c r="E1502" s="58">
        <f>IF(OR(Processes!$C$54=TRUE,Processes!D$54=TRUE),IF(AND(G1502=1,H1502=1,NOT(ISTEXT(J1502))),4,IF(AND(G1502=1,H1502=1,ISTEXT(J1502)),3,IF(AND(OR(G1502=1,H1502=1),ISTEXT(J1502)),2,1))),"OoS")</f>
        <v>1</v>
      </c>
      <c r="F1502" s="57"/>
      <c r="G1502" s="59"/>
      <c r="H1502" s="59"/>
      <c r="I1502" s="59"/>
      <c r="J1502" s="59"/>
      <c r="K1502" s="59"/>
      <c r="L1502" s="59"/>
      <c r="M1502" s="59"/>
      <c r="N1502" s="59"/>
      <c r="O1502" s="59"/>
      <c r="P1502" s="369"/>
      <c r="Q1502" s="59"/>
      <c r="R1502" s="376"/>
    </row>
    <row r="1503" spans="1:18" x14ac:dyDescent="0.25">
      <c r="A1503" s="352"/>
      <c r="B1503" s="378"/>
      <c r="C1503" s="54" t="str">
        <f>IF(ISTEXT('Organizational Unit Summary'!$B$41),'Organizational Unit Summary'!$B$41,"")</f>
        <v>P-2</v>
      </c>
      <c r="D1503" s="51" t="str">
        <f>IF('Organizational Unit Summary'!$B$24="Benchmark or Sustainment",IF(E1503="OoS","OoS",IF(E1503=1,"DM",IF(E1503=2,"PM",IF(E1503=3,"LM",IF(E1503=4,"FM"))))),IF(E1503="OoS","OoS",IF(E1503&lt;=2,"H",IF(E1503=3,"M",IF(E1503=4,"L")))))</f>
        <v>DM</v>
      </c>
      <c r="E1503" s="58">
        <f>IF(OR(Processes!$C$54=TRUE,Processes!E$54=TRUE),IF(AND(G1503=1,H1503=1,NOT(ISTEXT(J1503))),4,IF(AND(G1503=1,H1503=1,ISTEXT(J1503)),3,IF(AND(OR(G1503=1,H1503=1),ISTEXT(J1503)),2,1))),"OoS")</f>
        <v>1</v>
      </c>
      <c r="F1503" s="57"/>
      <c r="G1503" s="59"/>
      <c r="H1503" s="59"/>
      <c r="I1503" s="59"/>
      <c r="J1503" s="59"/>
      <c r="K1503" s="59"/>
      <c r="L1503" s="59"/>
      <c r="M1503" s="59"/>
      <c r="N1503" s="59"/>
      <c r="O1503" s="59"/>
      <c r="P1503" s="370"/>
      <c r="Q1503" s="59"/>
      <c r="R1503" s="376"/>
    </row>
    <row r="1504" spans="1:18" x14ac:dyDescent="0.25">
      <c r="A1504" s="352"/>
      <c r="B1504" s="378"/>
      <c r="C1504" s="54" t="str">
        <f>IF(ISTEXT('Organizational Unit Summary'!$B$42),'Organizational Unit Summary'!$B$42,"")</f>
        <v>P-3</v>
      </c>
      <c r="D1504" s="51" t="str">
        <f>IF('Organizational Unit Summary'!$B$24="Benchmark or Sustainment",IF(E1504="OoS","OoS",IF(E1504=1,"DM",IF(E1504=2,"PM",IF(E1504=3,"LM",IF(E1504=4,"FM"))))),IF(E1504="OoS","OoS",IF(E1504&lt;=2,"H",IF(E1504=3,"M",IF(E1504=4,"L")))))</f>
        <v>DM</v>
      </c>
      <c r="E1504" s="58">
        <f>IF(OR(Processes!$C$54=TRUE,Processes!F$54=TRUE),IF(AND(G1504=1,H1504=1,NOT(ISTEXT(J1504))),4,IF(AND(G1504=1,H1504=1,ISTEXT(J1504)),3,IF(AND(OR(G1504=1,H1504=1),ISTEXT(J1504)),2,1))),"OoS")</f>
        <v>1</v>
      </c>
      <c r="F1504" s="57"/>
      <c r="G1504" s="59"/>
      <c r="H1504" s="59"/>
      <c r="I1504" s="59"/>
      <c r="J1504" s="59"/>
      <c r="K1504" s="59"/>
      <c r="L1504" s="59"/>
      <c r="M1504" s="59"/>
      <c r="N1504" s="59"/>
      <c r="O1504" s="59"/>
      <c r="P1504" s="370"/>
      <c r="Q1504" s="59"/>
      <c r="R1504" s="376"/>
    </row>
    <row r="1505" spans="1:18" x14ac:dyDescent="0.25">
      <c r="A1505" s="352"/>
      <c r="B1505" s="378"/>
      <c r="C1505" s="54" t="str">
        <f>IF(ISTEXT('Organizational Unit Summary'!$B$43),'Organizational Unit Summary'!$B$43,"")</f>
        <v>P-4</v>
      </c>
      <c r="D1505" s="51" t="str">
        <f>IF('Organizational Unit Summary'!$B$24="Benchmark or Sustainment",IF(E1505="OoS","OoS",IF(E1505=1,"DM",IF(E1505=2,"PM",IF(E1505=3,"LM",IF(E1505=4,"FM"))))),IF(E1505="OoS","OoS",IF(E1505&lt;=2,"H",IF(E1505=3,"M",IF(E1505=4,"L")))))</f>
        <v>DM</v>
      </c>
      <c r="E1505" s="58">
        <f>IF(OR(Processes!$C$54=TRUE,Processes!G$54=TRUE),IF(AND(G1505=1,H1505=1,NOT(ISTEXT(J1505))),4,IF(AND(G1505=1,H1505=1,ISTEXT(J1505)),3,IF(AND(OR(G1505=1,H1505=1),ISTEXT(J1505)),2,1))),"OoS")</f>
        <v>1</v>
      </c>
      <c r="F1505" s="57"/>
      <c r="G1505" s="59"/>
      <c r="H1505" s="59"/>
      <c r="I1505" s="59"/>
      <c r="J1505" s="59"/>
      <c r="K1505" s="59"/>
      <c r="L1505" s="59"/>
      <c r="M1505" s="59"/>
      <c r="N1505" s="59"/>
      <c r="O1505" s="59"/>
      <c r="P1505" s="370"/>
      <c r="Q1505" s="59"/>
      <c r="R1505" s="376"/>
    </row>
    <row r="1506" spans="1:18" x14ac:dyDescent="0.25">
      <c r="A1506" s="352"/>
      <c r="B1506" s="378"/>
      <c r="C1506" s="54" t="str">
        <f>IF(ISTEXT('Organizational Unit Summary'!$B$44),'Organizational Unit Summary'!$B$44,"")</f>
        <v>P-5</v>
      </c>
      <c r="D1506" s="51" t="str">
        <f>IF('Organizational Unit Summary'!$B$24="Benchmark or Sustainment",IF(E1506="OoS","OoS",IF(E1506=1,"DM",IF(E1506=2,"PM",IF(E1506=3,"LM",IF(E1506=4,"FM"))))),IF(E1506="OoS","OoS",IF(E1506&lt;=2,"H",IF(E1506=3,"M",IF(E1506=4,"L")))))</f>
        <v>DM</v>
      </c>
      <c r="E1506" s="58">
        <f>IF(OR(Processes!$C$54=TRUE,Processes!H$54=TRUE),IF(AND(G1506=1,H1506=1,NOT(ISTEXT(J1506))),4,IF(AND(G1506=1,H1506=1,ISTEXT(J1506)),3,IF(AND(OR(G1506=1,H1506=1),ISTEXT(J1506)),2,1))),"OoS")</f>
        <v>1</v>
      </c>
      <c r="F1506" s="57"/>
      <c r="G1506" s="59"/>
      <c r="H1506" s="59"/>
      <c r="I1506" s="59"/>
      <c r="J1506" s="59"/>
      <c r="K1506" s="59"/>
      <c r="L1506" s="59"/>
      <c r="M1506" s="59"/>
      <c r="N1506" s="59"/>
      <c r="O1506" s="59"/>
      <c r="P1506" s="370"/>
      <c r="Q1506" s="59"/>
      <c r="R1506" s="376"/>
    </row>
    <row r="1507" spans="1:18" x14ac:dyDescent="0.25">
      <c r="A1507" s="352"/>
      <c r="B1507" s="378"/>
      <c r="C1507" s="54" t="str">
        <f>IF(ISTEXT('Organizational Unit Summary'!$B$45),'Organizational Unit Summary'!$B$45,"")</f>
        <v>P-6</v>
      </c>
      <c r="D1507" s="51" t="str">
        <f>IF('Organizational Unit Summary'!$B$24="Benchmark or Sustainment",IF(E1507="OoS","OoS",IF(E1507=1,"DM",IF(E1507=2,"PM",IF(E1507=3,"LM",IF(E1507=4,"FM"))))),IF(E1507="OoS","OoS",IF(E1507&lt;=2,"H",IF(E1507=3,"M",IF(E1507=4,"L")))))</f>
        <v>DM</v>
      </c>
      <c r="E1507" s="58">
        <f>IF(OR(Processes!$C$54=TRUE,Processes!I$54=TRUE),IF(AND(G1507=1,H1507=1,NOT(ISTEXT(J1507))),4,IF(AND(G1507=1,H1507=1,ISTEXT(J1507)),3,IF(AND(OR(G1507=1,H1507=1),ISTEXT(J1507)),2,1))),"OoS")</f>
        <v>1</v>
      </c>
      <c r="F1507" s="57"/>
      <c r="G1507" s="59"/>
      <c r="H1507" s="59"/>
      <c r="I1507" s="59"/>
      <c r="J1507" s="59"/>
      <c r="K1507" s="59"/>
      <c r="L1507" s="59"/>
      <c r="M1507" s="59"/>
      <c r="N1507" s="59"/>
      <c r="O1507" s="59"/>
      <c r="P1507" s="370"/>
      <c r="Q1507" s="59"/>
      <c r="R1507" s="376"/>
    </row>
    <row r="1508" spans="1:18" x14ac:dyDescent="0.25">
      <c r="A1508" s="352"/>
      <c r="B1508" s="378"/>
      <c r="C1508" s="54" t="str">
        <f>IF(ISTEXT('Organizational Unit Summary'!$B$46),'Organizational Unit Summary'!$B$46,"")</f>
        <v>P-7</v>
      </c>
      <c r="D1508" s="51" t="str">
        <f>IF('Organizational Unit Summary'!$B$24="Benchmark or Sustainment",IF(E1508="OoS","OoS",IF(E1508=1,"DM",IF(E1508=2,"PM",IF(E1508=3,"LM",IF(E1508=4,"FM"))))),IF(E1508="OoS","OoS",IF(E1508&lt;=2,"H",IF(E1508=3,"M",IF(E1508=4,"L")))))</f>
        <v>DM</v>
      </c>
      <c r="E1508" s="58">
        <f>IF(OR(Processes!$C$54=TRUE,Processes!J$54=TRUE),IF(AND(G1508=1,H1508=1,NOT(ISTEXT(J1508))),4,IF(AND(G1508=1,H1508=1,ISTEXT(J1508)),3,IF(AND(OR(G1508=1,H1508=1),ISTEXT(J1508)),2,1))),"OoS")</f>
        <v>1</v>
      </c>
      <c r="F1508" s="57"/>
      <c r="G1508" s="59"/>
      <c r="H1508" s="59"/>
      <c r="I1508" s="59"/>
      <c r="J1508" s="59"/>
      <c r="K1508" s="59"/>
      <c r="L1508" s="59"/>
      <c r="M1508" s="59"/>
      <c r="N1508" s="59"/>
      <c r="O1508" s="59"/>
      <c r="P1508" s="370"/>
      <c r="Q1508" s="59"/>
      <c r="R1508" s="376"/>
    </row>
    <row r="1509" spans="1:18" x14ac:dyDescent="0.25">
      <c r="A1509" s="352"/>
      <c r="B1509" s="378"/>
      <c r="C1509" s="54" t="str">
        <f>IF(ISTEXT('Organizational Unit Summary'!$B$47),'Organizational Unit Summary'!$B$47,"")</f>
        <v>P-8</v>
      </c>
      <c r="D1509" s="51" t="str">
        <f>IF('Organizational Unit Summary'!$B$24="Benchmark or Sustainment",IF(E1509="OoS","OoS",IF(E1509=1,"DM",IF(E1509=2,"PM",IF(E1509=3,"LM",IF(E1509=4,"FM"))))),IF(E1509="OoS","OoS",IF(E1509&lt;=2,"H",IF(E1509=3,"M",IF(E1509=4,"L")))))</f>
        <v>DM</v>
      </c>
      <c r="E1509" s="58">
        <f>IF(OR(Processes!$C$54=TRUE,Processes!K$54=TRUE),IF(AND(G1509=1,H1509=1,NOT(ISTEXT(J1509))),4,IF(AND(G1509=1,H1509=1,ISTEXT(J1509)),3,IF(AND(OR(G1509=1,H1509=1),ISTEXT(J1509)),2,1))),"OoS")</f>
        <v>1</v>
      </c>
      <c r="F1509" s="57"/>
      <c r="G1509" s="59"/>
      <c r="H1509" s="59"/>
      <c r="I1509" s="59"/>
      <c r="J1509" s="59"/>
      <c r="K1509" s="59"/>
      <c r="L1509" s="59"/>
      <c r="M1509" s="59"/>
      <c r="N1509" s="59"/>
      <c r="O1509" s="59"/>
      <c r="P1509" s="370"/>
      <c r="Q1509" s="59"/>
      <c r="R1509" s="376"/>
    </row>
    <row r="1510" spans="1:18" x14ac:dyDescent="0.25">
      <c r="A1510" s="352"/>
      <c r="B1510" s="378"/>
      <c r="C1510" s="54" t="str">
        <f>IF(ISTEXT('Organizational Unit Summary'!$B$48),'Organizational Unit Summary'!$B$48,"")</f>
        <v>P-9</v>
      </c>
      <c r="D1510" s="51" t="str">
        <f>IF('Organizational Unit Summary'!$B$24="Benchmark or Sustainment",IF(E1510="OoS","OoS",IF(E1510=1,"DM",IF(E1510=2,"PM",IF(E1510=3,"LM",IF(E1510=4,"FM"))))),IF(E1510="OoS","OoS",IF(E1510&lt;=2,"H",IF(E1510=3,"M",IF(E1510=4,"L")))))</f>
        <v>DM</v>
      </c>
      <c r="E1510" s="58">
        <f>IF(OR(Processes!$C$54=TRUE,Processes!L$54=TRUE),IF(AND(G1510=1,H1510=1,NOT(ISTEXT(J1510))),4,IF(AND(G1510=1,H1510=1,ISTEXT(J1510)),3,IF(AND(OR(G1510=1,H1510=1),ISTEXT(J1510)),2,1))),"OoS")</f>
        <v>1</v>
      </c>
      <c r="F1510" s="57"/>
      <c r="G1510" s="59"/>
      <c r="H1510" s="59"/>
      <c r="I1510" s="59"/>
      <c r="J1510" s="59"/>
      <c r="K1510" s="59"/>
      <c r="L1510" s="59"/>
      <c r="M1510" s="59"/>
      <c r="N1510" s="59"/>
      <c r="O1510" s="59"/>
      <c r="P1510" s="370"/>
      <c r="Q1510" s="59"/>
      <c r="R1510" s="376"/>
    </row>
    <row r="1511" spans="1:18" x14ac:dyDescent="0.25">
      <c r="A1511" s="352"/>
      <c r="B1511" s="378"/>
      <c r="C1511" s="54" t="str">
        <f>IF(ISTEXT('Organizational Unit Summary'!$B$49),'Organizational Unit Summary'!$B$49,"")</f>
        <v>P-10</v>
      </c>
      <c r="D1511" s="51" t="str">
        <f>IF('Organizational Unit Summary'!$B$24="Benchmark or Sustainment",IF(E1511="OoS","OoS",IF(E1511=1,"DM",IF(E1511=2,"PM",IF(E1511=3,"LM",IF(E1511=4,"FM"))))),IF(E1511="OoS","OoS",IF(E1511&lt;=2,"H",IF(E1511=3,"M",IF(E1511=4,"L")))))</f>
        <v>DM</v>
      </c>
      <c r="E1511" s="58">
        <f>IF(OR(Processes!$C$54=TRUE,Processes!M$54=TRUE),IF(AND(G1511=1,H1511=1,NOT(ISTEXT(J1511))),4,IF(AND(G1511=1,H1511=1,ISTEXT(J1511)),3,IF(AND(OR(G1511=1,H1511=1),ISTEXT(J1511)),2,1))),"OoS")</f>
        <v>1</v>
      </c>
      <c r="F1511" s="57"/>
      <c r="G1511" s="59"/>
      <c r="H1511" s="59"/>
      <c r="I1511" s="59"/>
      <c r="J1511" s="59"/>
      <c r="K1511" s="59"/>
      <c r="L1511" s="59"/>
      <c r="M1511" s="59"/>
      <c r="N1511" s="59"/>
      <c r="O1511" s="59"/>
      <c r="P1511" s="370"/>
      <c r="Q1511" s="59"/>
      <c r="R1511" s="376"/>
    </row>
    <row r="1512" spans="1:18" x14ac:dyDescent="0.25">
      <c r="A1512" s="352"/>
      <c r="B1512" s="378"/>
      <c r="C1512" s="54" t="str">
        <f>IF(ISTEXT('Organizational Unit Summary'!$B$50),'Organizational Unit Summary'!$B$50,"")</f>
        <v>P-11</v>
      </c>
      <c r="D1512" s="51" t="str">
        <f>IF('Organizational Unit Summary'!$B$24="Benchmark or Sustainment",IF(E1512="OoS","OoS",IF(E1512=1,"DM",IF(E1512=2,"PM",IF(E1512=3,"LM",IF(E1512=4,"FM"))))),IF(E1512="OoS","OoS",IF(E1512&lt;=2,"H",IF(E1512=3,"M",IF(E1512=4,"L")))))</f>
        <v>DM</v>
      </c>
      <c r="E1512" s="58">
        <f>IF(OR(Processes!$C$54=TRUE,Processes!N$54=TRUE),IF(AND(G1512=1,H1512=1,NOT(ISTEXT(J1512))),4,IF(AND(G1512=1,H1512=1,ISTEXT(J1512)),3,IF(AND(OR(G1512=1,H1512=1),ISTEXT(J1512)),2,1))),"OoS")</f>
        <v>1</v>
      </c>
      <c r="F1512" s="57"/>
      <c r="G1512" s="59"/>
      <c r="H1512" s="59"/>
      <c r="I1512" s="59"/>
      <c r="J1512" s="59"/>
      <c r="K1512" s="59"/>
      <c r="L1512" s="59"/>
      <c r="M1512" s="59"/>
      <c r="N1512" s="59"/>
      <c r="O1512" s="59"/>
      <c r="P1512" s="370"/>
      <c r="Q1512" s="59"/>
      <c r="R1512" s="376"/>
    </row>
    <row r="1513" spans="1:18" x14ac:dyDescent="0.25">
      <c r="A1513" s="352"/>
      <c r="B1513" s="378"/>
      <c r="C1513" s="54" t="str">
        <f>IF(ISTEXT('Organizational Unit Summary'!$B$51),'Organizational Unit Summary'!$B$51,"")</f>
        <v>P-12</v>
      </c>
      <c r="D1513" s="51" t="str">
        <f>IF('Organizational Unit Summary'!$B$24="Benchmark or Sustainment",IF(E1513="OoS","OoS",IF(E1513=1,"DM",IF(E1513=2,"PM",IF(E1513=3,"LM",IF(E1513=4,"FM"))))),IF(E1513="OoS","OoS",IF(E1513&lt;=2,"H",IF(E1513=3,"M",IF(E1513=4,"L")))))</f>
        <v>DM</v>
      </c>
      <c r="E1513" s="58">
        <f>IF(OR(Processes!$C$54=TRUE,Processes!O$54=TRUE),IF(AND(G1513=1,H1513=1,NOT(ISTEXT(J1513))),4,IF(AND(G1513=1,H1513=1,ISTEXT(J1513)),3,IF(AND(OR(G1513=1,H1513=1),ISTEXT(J1513)),2,1))),"OoS")</f>
        <v>1</v>
      </c>
      <c r="F1513" s="57"/>
      <c r="G1513" s="59"/>
      <c r="H1513" s="59"/>
      <c r="I1513" s="59"/>
      <c r="J1513" s="59"/>
      <c r="K1513" s="59"/>
      <c r="L1513" s="59"/>
      <c r="M1513" s="59"/>
      <c r="N1513" s="59"/>
      <c r="O1513" s="59"/>
      <c r="P1513" s="370"/>
      <c r="Q1513" s="59"/>
      <c r="R1513" s="376"/>
    </row>
    <row r="1514" spans="1:18" x14ac:dyDescent="0.25">
      <c r="A1514" s="352"/>
      <c r="B1514" s="378"/>
      <c r="C1514" s="54" t="str">
        <f>IF(ISTEXT('Organizational Unit Summary'!$B$52),'Organizational Unit Summary'!$B$52,"")</f>
        <v>P-13</v>
      </c>
      <c r="D1514" s="51" t="str">
        <f>IF('Organizational Unit Summary'!$B$24="Benchmark or Sustainment",IF(E1514="OoS","OoS",IF(E1514=1,"DM",IF(E1514=2,"PM",IF(E1514=3,"LM",IF(E1514=4,"FM"))))),IF(E1514="OoS","OoS",IF(E1514&lt;=2,"H",IF(E1514=3,"M",IF(E1514=4,"L")))))</f>
        <v>DM</v>
      </c>
      <c r="E1514" s="58">
        <f>IF(OR(Processes!$C$54=TRUE,Processes!P$54=TRUE),IF(AND(G1514=1,H1514=1,NOT(ISTEXT(J1514))),4,IF(AND(G1514=1,H1514=1,ISTEXT(J1514)),3,IF(AND(OR(G1514=1,H1514=1),ISTEXT(J1514)),2,1))),"OoS")</f>
        <v>1</v>
      </c>
      <c r="F1514" s="57"/>
      <c r="G1514" s="59"/>
      <c r="H1514" s="59"/>
      <c r="I1514" s="59"/>
      <c r="J1514" s="59"/>
      <c r="K1514" s="59"/>
      <c r="L1514" s="59"/>
      <c r="M1514" s="59"/>
      <c r="N1514" s="59"/>
      <c r="O1514" s="59"/>
      <c r="P1514" s="370"/>
      <c r="Q1514" s="59"/>
      <c r="R1514" s="376"/>
    </row>
    <row r="1515" spans="1:18" x14ac:dyDescent="0.25">
      <c r="A1515" s="352"/>
      <c r="B1515" s="378"/>
      <c r="C1515" s="54" t="str">
        <f>IF(ISTEXT('Organizational Unit Summary'!$B$53),'Organizational Unit Summary'!$B$53,"")</f>
        <v>P-14</v>
      </c>
      <c r="D1515" s="51" t="str">
        <f>IF('Organizational Unit Summary'!$B$24="Benchmark or Sustainment",IF(E1515="OoS","OoS",IF(E1515=1,"DM",IF(E1515=2,"PM",IF(E1515=3,"LM",IF(E1515=4,"FM"))))),IF(E1515="OoS","OoS",IF(E1515&lt;=2,"H",IF(E1515=3,"M",IF(E1515=4,"L")))))</f>
        <v>DM</v>
      </c>
      <c r="E1515" s="58">
        <f>IF(OR(Processes!$C$54=TRUE,Processes!Q$54=TRUE),IF(AND(G1515=1,H1515=1,NOT(ISTEXT(J1515))),4,IF(AND(G1515=1,H1515=1,ISTEXT(J1515)),3,IF(AND(OR(G1515=1,H1515=1),ISTEXT(J1515)),2,1))),"OoS")</f>
        <v>1</v>
      </c>
      <c r="F1515" s="57"/>
      <c r="G1515" s="59"/>
      <c r="H1515" s="59"/>
      <c r="I1515" s="59"/>
      <c r="J1515" s="59"/>
      <c r="K1515" s="59"/>
      <c r="L1515" s="59"/>
      <c r="M1515" s="59"/>
      <c r="N1515" s="59"/>
      <c r="O1515" s="59"/>
      <c r="P1515" s="370"/>
      <c r="Q1515" s="59"/>
      <c r="R1515" s="376"/>
    </row>
    <row r="1516" spans="1:18" x14ac:dyDescent="0.25">
      <c r="A1516" s="352"/>
      <c r="B1516" s="378"/>
      <c r="C1516" s="54" t="str">
        <f>IF(ISTEXT('Organizational Unit Summary'!$B$54),'Organizational Unit Summary'!$B$54,"")</f>
        <v>P-15</v>
      </c>
      <c r="D1516" s="51" t="str">
        <f>IF('Organizational Unit Summary'!$B$24="Benchmark or Sustainment",IF(E1516="OoS","OoS",IF(E1516=1,"DM",IF(E1516=2,"PM",IF(E1516=3,"LM",IF(E1516=4,"FM"))))),IF(E1516="OoS","OoS",IF(E1516&lt;=2,"H",IF(E1516=3,"M",IF(E1516=4,"L")))))</f>
        <v>DM</v>
      </c>
      <c r="E1516" s="58">
        <f>IF(OR(Processes!$C$54=TRUE,Processes!R$54=TRUE),IF(AND(G1516=1,H1516=1,NOT(ISTEXT(J1516))),4,IF(AND(G1516=1,H1516=1,ISTEXT(J1516)),3,IF(AND(OR(G1516=1,H1516=1),ISTEXT(J1516)),2,1))),"OoS")</f>
        <v>1</v>
      </c>
      <c r="F1516" s="57"/>
      <c r="G1516" s="59"/>
      <c r="H1516" s="59"/>
      <c r="I1516" s="59"/>
      <c r="J1516" s="59"/>
      <c r="K1516" s="59"/>
      <c r="L1516" s="59"/>
      <c r="M1516" s="59"/>
      <c r="N1516" s="59"/>
      <c r="O1516" s="59"/>
      <c r="P1516" s="370"/>
      <c r="Q1516" s="59"/>
      <c r="R1516" s="376"/>
    </row>
    <row r="1517" spans="1:18" x14ac:dyDescent="0.25">
      <c r="A1517" s="352"/>
      <c r="B1517" s="378"/>
      <c r="C1517" s="54" t="str">
        <f>IF(ISTEXT('Organizational Unit Summary'!$B$55),'Organizational Unit Summary'!$B$55,"")</f>
        <v>P-16</v>
      </c>
      <c r="D1517" s="51" t="str">
        <f>IF('Organizational Unit Summary'!$B$24="Benchmark or Sustainment",IF(E1517="OoS","OoS",IF(E1517=1,"DM",IF(E1517=2,"PM",IF(E1517=3,"LM",IF(E1517=4,"FM"))))),IF(E1517="OoS","OoS",IF(E1517&lt;=2,"H",IF(E1517=3,"M",IF(E1517=4,"L")))))</f>
        <v>DM</v>
      </c>
      <c r="E1517" s="58">
        <f>IF(OR(Processes!$C$54=TRUE,Processes!S$54=TRUE),IF(AND(G1517=1,H1517=1,NOT(ISTEXT(J1517))),4,IF(AND(G1517=1,H1517=1,ISTEXT(J1517)),3,IF(AND(OR(G1517=1,H1517=1),ISTEXT(J1517)),2,1))),"OoS")</f>
        <v>1</v>
      </c>
      <c r="F1517" s="57"/>
      <c r="G1517" s="59"/>
      <c r="H1517" s="59"/>
      <c r="I1517" s="59"/>
      <c r="J1517" s="59"/>
      <c r="K1517" s="59"/>
      <c r="L1517" s="59"/>
      <c r="M1517" s="59"/>
      <c r="N1517" s="59"/>
      <c r="O1517" s="59"/>
      <c r="P1517" s="370"/>
      <c r="Q1517" s="59"/>
      <c r="R1517" s="376"/>
    </row>
    <row r="1518" spans="1:18" x14ac:dyDescent="0.25">
      <c r="A1518" s="352"/>
      <c r="B1518" s="378"/>
      <c r="C1518" s="54" t="str">
        <f>IF(ISTEXT('Organizational Unit Summary'!$B$56),'Organizational Unit Summary'!$B$56,"")</f>
        <v>P-17</v>
      </c>
      <c r="D1518" s="51" t="str">
        <f>IF('Organizational Unit Summary'!$B$24="Benchmark or Sustainment",IF(E1518="OoS","OoS",IF(E1518=1,"DM",IF(E1518=2,"PM",IF(E1518=3,"LM",IF(E1518=4,"FM"))))),IF(E1518="OoS","OoS",IF(E1518&lt;=2,"H",IF(E1518=3,"M",IF(E1518=4,"L")))))</f>
        <v>DM</v>
      </c>
      <c r="E1518" s="58">
        <f>IF(OR(Processes!$C$54=TRUE,Processes!T$54=TRUE),IF(AND(G1518=1,H1518=1,NOT(ISTEXT(J1518))),4,IF(AND(G1518=1,H1518=1,ISTEXT(J1518)),3,IF(AND(OR(G1518=1,H1518=1),ISTEXT(J1518)),2,1))),"OoS")</f>
        <v>1</v>
      </c>
      <c r="F1518" s="57"/>
      <c r="G1518" s="59"/>
      <c r="H1518" s="59"/>
      <c r="I1518" s="59"/>
      <c r="J1518" s="59"/>
      <c r="K1518" s="59"/>
      <c r="L1518" s="59"/>
      <c r="M1518" s="59"/>
      <c r="N1518" s="59"/>
      <c r="O1518" s="59"/>
      <c r="P1518" s="370"/>
      <c r="Q1518" s="59"/>
      <c r="R1518" s="376"/>
    </row>
    <row r="1519" spans="1:18" x14ac:dyDescent="0.25">
      <c r="A1519" s="352"/>
      <c r="B1519" s="378"/>
      <c r="C1519" s="54" t="str">
        <f>IF(ISTEXT('Organizational Unit Summary'!$B$57),'Organizational Unit Summary'!$B$57,"")</f>
        <v>P-18</v>
      </c>
      <c r="D1519" s="51" t="str">
        <f>IF('Organizational Unit Summary'!$B$24="Benchmark or Sustainment",IF(E1519="OoS","OoS",IF(E1519=1,"DM",IF(E1519=2,"PM",IF(E1519=3,"LM",IF(E1519=4,"FM"))))),IF(E1519="OoS","OoS",IF(E1519&lt;=2,"H",IF(E1519=3,"M",IF(E1519=4,"L")))))</f>
        <v>DM</v>
      </c>
      <c r="E1519" s="58">
        <f>IF(OR(Processes!$C$54=TRUE,Processes!U$54=TRUE),IF(AND(G1519=1,H1519=1,NOT(ISTEXT(J1519))),4,IF(AND(G1519=1,H1519=1,ISTEXT(J1519)),3,IF(AND(OR(G1519=1,H1519=1),ISTEXT(J1519)),2,1))),"OoS")</f>
        <v>1</v>
      </c>
      <c r="F1519" s="57"/>
      <c r="G1519" s="59"/>
      <c r="H1519" s="59"/>
      <c r="I1519" s="59"/>
      <c r="J1519" s="59"/>
      <c r="K1519" s="59"/>
      <c r="L1519" s="59"/>
      <c r="M1519" s="59"/>
      <c r="N1519" s="59"/>
      <c r="O1519" s="59"/>
      <c r="P1519" s="370"/>
      <c r="Q1519" s="59"/>
      <c r="R1519" s="376"/>
    </row>
    <row r="1520" spans="1:18" x14ac:dyDescent="0.25">
      <c r="A1520" s="352"/>
      <c r="B1520" s="378"/>
      <c r="C1520" s="54" t="str">
        <f>IF(ISTEXT('Organizational Unit Summary'!$B$58),'Organizational Unit Summary'!$B$58,"")</f>
        <v>P-19</v>
      </c>
      <c r="D1520" s="51" t="str">
        <f>IF('Organizational Unit Summary'!$B$24="Benchmark or Sustainment",IF(E1520="OoS","OoS",IF(E1520=1,"DM",IF(E1520=2,"PM",IF(E1520=3,"LM",IF(E1520=4,"FM"))))),IF(E1520="OoS","OoS",IF(E1520&lt;=2,"H",IF(E1520=3,"M",IF(E1520=4,"L")))))</f>
        <v>DM</v>
      </c>
      <c r="E1520" s="58">
        <f>IF(OR(Processes!$C$54=TRUE,Processes!V$54=TRUE),IF(AND(G1520=1,H1520=1,NOT(ISTEXT(J1520))),4,IF(AND(G1520=1,H1520=1,ISTEXT(J1520)),3,IF(AND(OR(G1520=1,H1520=1),ISTEXT(J1520)),2,1))),"OoS")</f>
        <v>1</v>
      </c>
      <c r="F1520" s="57"/>
      <c r="G1520" s="59"/>
      <c r="H1520" s="59"/>
      <c r="I1520" s="59"/>
      <c r="J1520" s="59"/>
      <c r="K1520" s="59"/>
      <c r="L1520" s="59"/>
      <c r="M1520" s="59"/>
      <c r="N1520" s="59"/>
      <c r="O1520" s="59"/>
      <c r="P1520" s="370"/>
      <c r="Q1520" s="59"/>
      <c r="R1520" s="376"/>
    </row>
    <row r="1521" spans="1:18" ht="13.5" thickBot="1" x14ac:dyDescent="0.3">
      <c r="A1521" s="352"/>
      <c r="B1521" s="378"/>
      <c r="C1521" s="54" t="str">
        <f>IF(ISTEXT('Organizational Unit Summary'!$B$59),'Organizational Unit Summary'!$B$59,"")</f>
        <v>P-20</v>
      </c>
      <c r="D1521" s="51" t="str">
        <f>IF('Organizational Unit Summary'!$B$24="Benchmark or Sustainment",IF(E1521="OoS","OoS",IF(E1521=1,"DM",IF(E1521=2,"PM",IF(E1521=3,"LM",IF(E1521=4,"FM"))))),IF(E1521="OoS","OoS",IF(E1521&lt;=2,"H",IF(E1521=3,"M",IF(E1521=4,"L")))))</f>
        <v>DM</v>
      </c>
      <c r="E1521" s="58">
        <f>IF(OR(Processes!$C$54=TRUE,Processes!W$54=TRUE),IF(AND(G1521=1,H1521=1,NOT(ISTEXT(J1521))),4,IF(AND(G1521=1,H1521=1,ISTEXT(J1521)),3,IF(AND(OR(G1521=1,H1521=1),ISTEXT(J1521)),2,1))),"OoS")</f>
        <v>1</v>
      </c>
      <c r="F1521" s="57"/>
      <c r="G1521" s="59"/>
      <c r="H1521" s="59"/>
      <c r="I1521" s="59"/>
      <c r="J1521" s="59"/>
      <c r="K1521" s="59"/>
      <c r="L1521" s="59"/>
      <c r="M1521" s="59"/>
      <c r="N1521" s="59"/>
      <c r="O1521" s="59"/>
      <c r="P1521" s="371"/>
      <c r="Q1521" s="59"/>
      <c r="R1521" s="376"/>
    </row>
    <row r="1522" spans="1:18" x14ac:dyDescent="0.25">
      <c r="A1522" s="352"/>
      <c r="B1522" s="378" t="str">
        <f>IF(ISTEXT(Processes!$B$4),Processes!$B$4,"")</f>
        <v>Process 2</v>
      </c>
      <c r="C1522" s="54" t="str">
        <f>IF(ISTEXT('Organizational Unit Summary'!$B$40),'Organizational Unit Summary'!$B$40,"")</f>
        <v>P-1</v>
      </c>
      <c r="D1522" s="51" t="str">
        <f>IF('Organizational Unit Summary'!$B$24="Benchmark or Sustainment",IF(E1522="OoS","OoS",IF(E1522=1,"DM",IF(E1522=2,"PM",IF(E1522=3,"LM",IF(E1522=4,"FM"))))),IF(E1522="OoS","OoS",IF(E1522&lt;=2,"H",IF(E1522=3,"M",IF(E1522=4,"L")))))</f>
        <v>DM</v>
      </c>
      <c r="E1522" s="58">
        <f>IF(OR(Processes!$C$55=TRUE,Processes!D$55=TRUE),IF(AND(G1522=1,H1522=1,NOT(ISTEXT(J1522))),4,IF(AND(G1522=1,H1522=1,ISTEXT(J1522)),3,IF(AND(OR(G1522=1,H1522=1),ISTEXT(J1522)),2,1))),"OoS")</f>
        <v>1</v>
      </c>
      <c r="F1522" s="57"/>
      <c r="G1522" s="59"/>
      <c r="H1522" s="59"/>
      <c r="I1522" s="59"/>
      <c r="J1522" s="59"/>
      <c r="K1522" s="59"/>
      <c r="L1522" s="59"/>
      <c r="M1522" s="59"/>
      <c r="N1522" s="59"/>
      <c r="O1522" s="59"/>
      <c r="P1522" s="369"/>
      <c r="Q1522" s="59"/>
      <c r="R1522" s="376"/>
    </row>
    <row r="1523" spans="1:18" x14ac:dyDescent="0.25">
      <c r="A1523" s="352"/>
      <c r="B1523" s="378"/>
      <c r="C1523" s="54" t="str">
        <f>IF(ISTEXT('Organizational Unit Summary'!$B$41),'Organizational Unit Summary'!$B$41,"")</f>
        <v>P-2</v>
      </c>
      <c r="D1523" s="51" t="str">
        <f>IF('Organizational Unit Summary'!$B$24="Benchmark or Sustainment",IF(E1523="OoS","OoS",IF(E1523=1,"DM",IF(E1523=2,"PM",IF(E1523=3,"LM",IF(E1523=4,"FM"))))),IF(E1523="OoS","OoS",IF(E1523&lt;=2,"H",IF(E1523=3,"M",IF(E1523=4,"L")))))</f>
        <v>DM</v>
      </c>
      <c r="E1523" s="58">
        <f>IF(OR(Processes!$C$55=TRUE,Processes!E$55=TRUE),IF(AND(G1523=1,H1523=1,NOT(ISTEXT(J1523))),4,IF(AND(G1523=1,H1523=1,ISTEXT(J1523)),3,IF(AND(OR(G1523=1,H1523=1),ISTEXT(J1523)),2,1))),"OoS")</f>
        <v>1</v>
      </c>
      <c r="F1523" s="57"/>
      <c r="G1523" s="59"/>
      <c r="H1523" s="59"/>
      <c r="I1523" s="59"/>
      <c r="J1523" s="59"/>
      <c r="K1523" s="59"/>
      <c r="L1523" s="59"/>
      <c r="M1523" s="59"/>
      <c r="N1523" s="59"/>
      <c r="O1523" s="59"/>
      <c r="P1523" s="370"/>
      <c r="Q1523" s="59"/>
      <c r="R1523" s="376"/>
    </row>
    <row r="1524" spans="1:18" x14ac:dyDescent="0.25">
      <c r="A1524" s="352"/>
      <c r="B1524" s="378"/>
      <c r="C1524" s="54" t="str">
        <f>IF(ISTEXT('Organizational Unit Summary'!$B$42),'Organizational Unit Summary'!$B$42,"")</f>
        <v>P-3</v>
      </c>
      <c r="D1524" s="51" t="str">
        <f>IF('Organizational Unit Summary'!$B$24="Benchmark or Sustainment",IF(E1524="OoS","OoS",IF(E1524=1,"DM",IF(E1524=2,"PM",IF(E1524=3,"LM",IF(E1524=4,"FM"))))),IF(E1524="OoS","OoS",IF(E1524&lt;=2,"H",IF(E1524=3,"M",IF(E1524=4,"L")))))</f>
        <v>DM</v>
      </c>
      <c r="E1524" s="58">
        <f>IF(OR(Processes!$C$55=TRUE,Processes!F$55=TRUE),IF(AND(G1524=1,H1524=1,NOT(ISTEXT(J1524))),4,IF(AND(G1524=1,H1524=1,ISTEXT(J1524)),3,IF(AND(OR(G1524=1,H1524=1),ISTEXT(J1524)),2,1))),"OoS")</f>
        <v>1</v>
      </c>
      <c r="F1524" s="57"/>
      <c r="G1524" s="59"/>
      <c r="H1524" s="59"/>
      <c r="I1524" s="59"/>
      <c r="J1524" s="59"/>
      <c r="K1524" s="59"/>
      <c r="L1524" s="59"/>
      <c r="M1524" s="59"/>
      <c r="N1524" s="59"/>
      <c r="O1524" s="59"/>
      <c r="P1524" s="370"/>
      <c r="Q1524" s="59"/>
      <c r="R1524" s="376"/>
    </row>
    <row r="1525" spans="1:18" x14ac:dyDescent="0.25">
      <c r="A1525" s="352"/>
      <c r="B1525" s="378"/>
      <c r="C1525" s="54" t="str">
        <f>IF(ISTEXT('Organizational Unit Summary'!$B$43),'Organizational Unit Summary'!$B$43,"")</f>
        <v>P-4</v>
      </c>
      <c r="D1525" s="51" t="str">
        <f>IF('Organizational Unit Summary'!$B$24="Benchmark or Sustainment",IF(E1525="OoS","OoS",IF(E1525=1,"DM",IF(E1525=2,"PM",IF(E1525=3,"LM",IF(E1525=4,"FM"))))),IF(E1525="OoS","OoS",IF(E1525&lt;=2,"H",IF(E1525=3,"M",IF(E1525=4,"L")))))</f>
        <v>DM</v>
      </c>
      <c r="E1525" s="58">
        <f>IF(OR(Processes!$C$55=TRUE,Processes!G$55=TRUE),IF(AND(G1525=1,H1525=1,NOT(ISTEXT(J1525))),4,IF(AND(G1525=1,H1525=1,ISTEXT(J1525)),3,IF(AND(OR(G1525=1,H1525=1),ISTEXT(J1525)),2,1))),"OoS")</f>
        <v>1</v>
      </c>
      <c r="F1525" s="57"/>
      <c r="G1525" s="59"/>
      <c r="H1525" s="59"/>
      <c r="I1525" s="59"/>
      <c r="J1525" s="59"/>
      <c r="K1525" s="59"/>
      <c r="L1525" s="59"/>
      <c r="M1525" s="59"/>
      <c r="N1525" s="59"/>
      <c r="O1525" s="59"/>
      <c r="P1525" s="370"/>
      <c r="Q1525" s="59"/>
      <c r="R1525" s="376"/>
    </row>
    <row r="1526" spans="1:18" x14ac:dyDescent="0.25">
      <c r="A1526" s="352"/>
      <c r="B1526" s="378"/>
      <c r="C1526" s="54" t="str">
        <f>IF(ISTEXT('Organizational Unit Summary'!$B$44),'Organizational Unit Summary'!$B$44,"")</f>
        <v>P-5</v>
      </c>
      <c r="D1526" s="51" t="str">
        <f>IF('Organizational Unit Summary'!$B$24="Benchmark or Sustainment",IF(E1526="OoS","OoS",IF(E1526=1,"DM",IF(E1526=2,"PM",IF(E1526=3,"LM",IF(E1526=4,"FM"))))),IF(E1526="OoS","OoS",IF(E1526&lt;=2,"H",IF(E1526=3,"M",IF(E1526=4,"L")))))</f>
        <v>DM</v>
      </c>
      <c r="E1526" s="58">
        <f>IF(OR(Processes!$C$55=TRUE,Processes!H$55=TRUE),IF(AND(G1526=1,H1526=1,NOT(ISTEXT(J1526))),4,IF(AND(G1526=1,H1526=1,ISTEXT(J1526)),3,IF(AND(OR(G1526=1,H1526=1),ISTEXT(J1526)),2,1))),"OoS")</f>
        <v>1</v>
      </c>
      <c r="F1526" s="57"/>
      <c r="G1526" s="59"/>
      <c r="H1526" s="59"/>
      <c r="I1526" s="59"/>
      <c r="J1526" s="59"/>
      <c r="K1526" s="59"/>
      <c r="L1526" s="59"/>
      <c r="M1526" s="59"/>
      <c r="N1526" s="59"/>
      <c r="O1526" s="59"/>
      <c r="P1526" s="370"/>
      <c r="Q1526" s="59"/>
      <c r="R1526" s="376"/>
    </row>
    <row r="1527" spans="1:18" x14ac:dyDescent="0.25">
      <c r="A1527" s="352"/>
      <c r="B1527" s="378"/>
      <c r="C1527" s="54" t="str">
        <f>IF(ISTEXT('Organizational Unit Summary'!$B$45),'Organizational Unit Summary'!$B$45,"")</f>
        <v>P-6</v>
      </c>
      <c r="D1527" s="51" t="str">
        <f>IF('Organizational Unit Summary'!$B$24="Benchmark or Sustainment",IF(E1527="OoS","OoS",IF(E1527=1,"DM",IF(E1527=2,"PM",IF(E1527=3,"LM",IF(E1527=4,"FM"))))),IF(E1527="OoS","OoS",IF(E1527&lt;=2,"H",IF(E1527=3,"M",IF(E1527=4,"L")))))</f>
        <v>DM</v>
      </c>
      <c r="E1527" s="58">
        <f>IF(OR(Processes!$C$55=TRUE,Processes!I$55=TRUE),IF(AND(G1527=1,H1527=1,NOT(ISTEXT(J1527))),4,IF(AND(G1527=1,H1527=1,ISTEXT(J1527)),3,IF(AND(OR(G1527=1,H1527=1),ISTEXT(J1527)),2,1))),"OoS")</f>
        <v>1</v>
      </c>
      <c r="F1527" s="57"/>
      <c r="G1527" s="59"/>
      <c r="H1527" s="59"/>
      <c r="I1527" s="59"/>
      <c r="J1527" s="59"/>
      <c r="K1527" s="59"/>
      <c r="L1527" s="59"/>
      <c r="M1527" s="59"/>
      <c r="N1527" s="59"/>
      <c r="O1527" s="59"/>
      <c r="P1527" s="370"/>
      <c r="Q1527" s="59"/>
      <c r="R1527" s="376"/>
    </row>
    <row r="1528" spans="1:18" x14ac:dyDescent="0.25">
      <c r="A1528" s="352"/>
      <c r="B1528" s="378"/>
      <c r="C1528" s="54" t="str">
        <f>IF(ISTEXT('Organizational Unit Summary'!$B$46),'Organizational Unit Summary'!$B$46,"")</f>
        <v>P-7</v>
      </c>
      <c r="D1528" s="51" t="str">
        <f>IF('Organizational Unit Summary'!$B$24="Benchmark or Sustainment",IF(E1528="OoS","OoS",IF(E1528=1,"DM",IF(E1528=2,"PM",IF(E1528=3,"LM",IF(E1528=4,"FM"))))),IF(E1528="OoS","OoS",IF(E1528&lt;=2,"H",IF(E1528=3,"M",IF(E1528=4,"L")))))</f>
        <v>DM</v>
      </c>
      <c r="E1528" s="58">
        <f>IF(OR(Processes!$C$55=TRUE,Processes!J$55=TRUE),IF(AND(G1528=1,H1528=1,NOT(ISTEXT(J1528))),4,IF(AND(G1528=1,H1528=1,ISTEXT(J1528)),3,IF(AND(OR(G1528=1,H1528=1),ISTEXT(J1528)),2,1))),"OoS")</f>
        <v>1</v>
      </c>
      <c r="F1528" s="57"/>
      <c r="G1528" s="59"/>
      <c r="H1528" s="59"/>
      <c r="I1528" s="59"/>
      <c r="J1528" s="59"/>
      <c r="K1528" s="59"/>
      <c r="L1528" s="59"/>
      <c r="M1528" s="59"/>
      <c r="N1528" s="59"/>
      <c r="O1528" s="59"/>
      <c r="P1528" s="370"/>
      <c r="Q1528" s="59"/>
      <c r="R1528" s="376"/>
    </row>
    <row r="1529" spans="1:18" x14ac:dyDescent="0.25">
      <c r="A1529" s="352"/>
      <c r="B1529" s="378"/>
      <c r="C1529" s="54" t="str">
        <f>IF(ISTEXT('Organizational Unit Summary'!$B$47),'Organizational Unit Summary'!$B$47,"")</f>
        <v>P-8</v>
      </c>
      <c r="D1529" s="51" t="str">
        <f>IF('Organizational Unit Summary'!$B$24="Benchmark or Sustainment",IF(E1529="OoS","OoS",IF(E1529=1,"DM",IF(E1529=2,"PM",IF(E1529=3,"LM",IF(E1529=4,"FM"))))),IF(E1529="OoS","OoS",IF(E1529&lt;=2,"H",IF(E1529=3,"M",IF(E1529=4,"L")))))</f>
        <v>DM</v>
      </c>
      <c r="E1529" s="58">
        <f>IF(OR(Processes!$C$55=TRUE,Processes!K$55=TRUE),IF(AND(G1529=1,H1529=1,NOT(ISTEXT(J1529))),4,IF(AND(G1529=1,H1529=1,ISTEXT(J1529)),3,IF(AND(OR(G1529=1,H1529=1),ISTEXT(J1529)),2,1))),"OoS")</f>
        <v>1</v>
      </c>
      <c r="F1529" s="57"/>
      <c r="G1529" s="59"/>
      <c r="H1529" s="59"/>
      <c r="I1529" s="59"/>
      <c r="J1529" s="59"/>
      <c r="K1529" s="59"/>
      <c r="L1529" s="59"/>
      <c r="M1529" s="59"/>
      <c r="N1529" s="59"/>
      <c r="O1529" s="59"/>
      <c r="P1529" s="370"/>
      <c r="Q1529" s="59"/>
      <c r="R1529" s="376"/>
    </row>
    <row r="1530" spans="1:18" x14ac:dyDescent="0.25">
      <c r="A1530" s="352"/>
      <c r="B1530" s="378"/>
      <c r="C1530" s="54" t="str">
        <f>IF(ISTEXT('Organizational Unit Summary'!$B$48),'Organizational Unit Summary'!$B$48,"")</f>
        <v>P-9</v>
      </c>
      <c r="D1530" s="51" t="str">
        <f>IF('Organizational Unit Summary'!$B$24="Benchmark or Sustainment",IF(E1530="OoS","OoS",IF(E1530=1,"DM",IF(E1530=2,"PM",IF(E1530=3,"LM",IF(E1530=4,"FM"))))),IF(E1530="OoS","OoS",IF(E1530&lt;=2,"H",IF(E1530=3,"M",IF(E1530=4,"L")))))</f>
        <v>DM</v>
      </c>
      <c r="E1530" s="58">
        <f>IF(OR(Processes!$C$55=TRUE,Processes!L$55=TRUE),IF(AND(G1530=1,H1530=1,NOT(ISTEXT(J1530))),4,IF(AND(G1530=1,H1530=1,ISTEXT(J1530)),3,IF(AND(OR(G1530=1,H1530=1),ISTEXT(J1530)),2,1))),"OoS")</f>
        <v>1</v>
      </c>
      <c r="F1530" s="57"/>
      <c r="G1530" s="59"/>
      <c r="H1530" s="59"/>
      <c r="I1530" s="59"/>
      <c r="J1530" s="59"/>
      <c r="K1530" s="59"/>
      <c r="L1530" s="59"/>
      <c r="M1530" s="59"/>
      <c r="N1530" s="59"/>
      <c r="O1530" s="59"/>
      <c r="P1530" s="370"/>
      <c r="Q1530" s="59"/>
      <c r="R1530" s="376"/>
    </row>
    <row r="1531" spans="1:18" x14ac:dyDescent="0.25">
      <c r="A1531" s="352"/>
      <c r="B1531" s="378"/>
      <c r="C1531" s="54" t="str">
        <f>IF(ISTEXT('Organizational Unit Summary'!$B$49),'Organizational Unit Summary'!$B$49,"")</f>
        <v>P-10</v>
      </c>
      <c r="D1531" s="51" t="str">
        <f>IF('Organizational Unit Summary'!$B$24="Benchmark or Sustainment",IF(E1531="OoS","OoS",IF(E1531=1,"DM",IF(E1531=2,"PM",IF(E1531=3,"LM",IF(E1531=4,"FM"))))),IF(E1531="OoS","OoS",IF(E1531&lt;=2,"H",IF(E1531=3,"M",IF(E1531=4,"L")))))</f>
        <v>DM</v>
      </c>
      <c r="E1531" s="58">
        <f>IF(OR(Processes!$C$55=TRUE,Processes!M$55=TRUE),IF(AND(G1531=1,H1531=1,NOT(ISTEXT(J1531))),4,IF(AND(G1531=1,H1531=1,ISTEXT(J1531)),3,IF(AND(OR(G1531=1,H1531=1),ISTEXT(J1531)),2,1))),"OoS")</f>
        <v>1</v>
      </c>
      <c r="F1531" s="57"/>
      <c r="G1531" s="59"/>
      <c r="H1531" s="59"/>
      <c r="I1531" s="59"/>
      <c r="J1531" s="59"/>
      <c r="K1531" s="59"/>
      <c r="L1531" s="59"/>
      <c r="M1531" s="59"/>
      <c r="N1531" s="59"/>
      <c r="O1531" s="59"/>
      <c r="P1531" s="370"/>
      <c r="Q1531" s="59"/>
      <c r="R1531" s="376"/>
    </row>
    <row r="1532" spans="1:18" x14ac:dyDescent="0.25">
      <c r="A1532" s="352"/>
      <c r="B1532" s="378"/>
      <c r="C1532" s="54" t="str">
        <f>IF(ISTEXT('Organizational Unit Summary'!$B$50),'Organizational Unit Summary'!$B$50,"")</f>
        <v>P-11</v>
      </c>
      <c r="D1532" s="51" t="str">
        <f>IF('Organizational Unit Summary'!$B$24="Benchmark or Sustainment",IF(E1532="OoS","OoS",IF(E1532=1,"DM",IF(E1532=2,"PM",IF(E1532=3,"LM",IF(E1532=4,"FM"))))),IF(E1532="OoS","OoS",IF(E1532&lt;=2,"H",IF(E1532=3,"M",IF(E1532=4,"L")))))</f>
        <v>DM</v>
      </c>
      <c r="E1532" s="58">
        <f>IF(OR(Processes!$C$55=TRUE,Processes!N$55=TRUE),IF(AND(G1532=1,H1532=1,NOT(ISTEXT(J1532))),4,IF(AND(G1532=1,H1532=1,ISTEXT(J1532)),3,IF(AND(OR(G1532=1,H1532=1),ISTEXT(J1532)),2,1))),"OoS")</f>
        <v>1</v>
      </c>
      <c r="F1532" s="57"/>
      <c r="G1532" s="59"/>
      <c r="H1532" s="59"/>
      <c r="I1532" s="59"/>
      <c r="J1532" s="59"/>
      <c r="K1532" s="59"/>
      <c r="L1532" s="59"/>
      <c r="M1532" s="59"/>
      <c r="N1532" s="59"/>
      <c r="O1532" s="59"/>
      <c r="P1532" s="370"/>
      <c r="Q1532" s="59"/>
      <c r="R1532" s="376"/>
    </row>
    <row r="1533" spans="1:18" x14ac:dyDescent="0.25">
      <c r="A1533" s="352"/>
      <c r="B1533" s="378"/>
      <c r="C1533" s="54" t="str">
        <f>IF(ISTEXT('Organizational Unit Summary'!$B$51),'Organizational Unit Summary'!$B$51,"")</f>
        <v>P-12</v>
      </c>
      <c r="D1533" s="51" t="str">
        <f>IF('Organizational Unit Summary'!$B$24="Benchmark or Sustainment",IF(E1533="OoS","OoS",IF(E1533=1,"DM",IF(E1533=2,"PM",IF(E1533=3,"LM",IF(E1533=4,"FM"))))),IF(E1533="OoS","OoS",IF(E1533&lt;=2,"H",IF(E1533=3,"M",IF(E1533=4,"L")))))</f>
        <v>DM</v>
      </c>
      <c r="E1533" s="58">
        <f>IF(OR(Processes!$C$55=TRUE,Processes!O$55=TRUE),IF(AND(G1533=1,H1533=1,NOT(ISTEXT(J1533))),4,IF(AND(G1533=1,H1533=1,ISTEXT(J1533)),3,IF(AND(OR(G1533=1,H1533=1),ISTEXT(J1533)),2,1))),"OoS")</f>
        <v>1</v>
      </c>
      <c r="F1533" s="57"/>
      <c r="G1533" s="59"/>
      <c r="H1533" s="59"/>
      <c r="I1533" s="59"/>
      <c r="J1533" s="59"/>
      <c r="K1533" s="59"/>
      <c r="L1533" s="59"/>
      <c r="M1533" s="59"/>
      <c r="N1533" s="59"/>
      <c r="O1533" s="59"/>
      <c r="P1533" s="370"/>
      <c r="Q1533" s="59"/>
      <c r="R1533" s="376"/>
    </row>
    <row r="1534" spans="1:18" x14ac:dyDescent="0.25">
      <c r="A1534" s="352"/>
      <c r="B1534" s="378"/>
      <c r="C1534" s="54" t="str">
        <f>IF(ISTEXT('Organizational Unit Summary'!$B$52),'Organizational Unit Summary'!$B$52,"")</f>
        <v>P-13</v>
      </c>
      <c r="D1534" s="51" t="str">
        <f>IF('Organizational Unit Summary'!$B$24="Benchmark or Sustainment",IF(E1534="OoS","OoS",IF(E1534=1,"DM",IF(E1534=2,"PM",IF(E1534=3,"LM",IF(E1534=4,"FM"))))),IF(E1534="OoS","OoS",IF(E1534&lt;=2,"H",IF(E1534=3,"M",IF(E1534=4,"L")))))</f>
        <v>DM</v>
      </c>
      <c r="E1534" s="58">
        <f>IF(OR(Processes!$C$55=TRUE,Processes!P$55=TRUE),IF(AND(G1534=1,H1534=1,NOT(ISTEXT(J1534))),4,IF(AND(G1534=1,H1534=1,ISTEXT(J1534)),3,IF(AND(OR(G1534=1,H1534=1),ISTEXT(J1534)),2,1))),"OoS")</f>
        <v>1</v>
      </c>
      <c r="F1534" s="57"/>
      <c r="G1534" s="59"/>
      <c r="H1534" s="59"/>
      <c r="I1534" s="59"/>
      <c r="J1534" s="59"/>
      <c r="K1534" s="59"/>
      <c r="L1534" s="59"/>
      <c r="M1534" s="59"/>
      <c r="N1534" s="59"/>
      <c r="O1534" s="59"/>
      <c r="P1534" s="370"/>
      <c r="Q1534" s="59"/>
      <c r="R1534" s="376"/>
    </row>
    <row r="1535" spans="1:18" x14ac:dyDescent="0.25">
      <c r="A1535" s="352"/>
      <c r="B1535" s="378"/>
      <c r="C1535" s="54" t="str">
        <f>IF(ISTEXT('Organizational Unit Summary'!$B$53),'Organizational Unit Summary'!$B$53,"")</f>
        <v>P-14</v>
      </c>
      <c r="D1535" s="51" t="str">
        <f>IF('Organizational Unit Summary'!$B$24="Benchmark or Sustainment",IF(E1535="OoS","OoS",IF(E1535=1,"DM",IF(E1535=2,"PM",IF(E1535=3,"LM",IF(E1535=4,"FM"))))),IF(E1535="OoS","OoS",IF(E1535&lt;=2,"H",IF(E1535=3,"M",IF(E1535=4,"L")))))</f>
        <v>DM</v>
      </c>
      <c r="E1535" s="58">
        <f>IF(OR(Processes!$C$55=TRUE,Processes!Q$55=TRUE),IF(AND(G1535=1,H1535=1,NOT(ISTEXT(J1535))),4,IF(AND(G1535=1,H1535=1,ISTEXT(J1535)),3,IF(AND(OR(G1535=1,H1535=1),ISTEXT(J1535)),2,1))),"OoS")</f>
        <v>1</v>
      </c>
      <c r="F1535" s="57"/>
      <c r="G1535" s="59"/>
      <c r="H1535" s="59"/>
      <c r="I1535" s="59"/>
      <c r="J1535" s="59"/>
      <c r="K1535" s="59"/>
      <c r="L1535" s="59"/>
      <c r="M1535" s="59"/>
      <c r="N1535" s="59"/>
      <c r="O1535" s="59"/>
      <c r="P1535" s="370"/>
      <c r="Q1535" s="59"/>
      <c r="R1535" s="376"/>
    </row>
    <row r="1536" spans="1:18" x14ac:dyDescent="0.25">
      <c r="A1536" s="352"/>
      <c r="B1536" s="378"/>
      <c r="C1536" s="54" t="str">
        <f>IF(ISTEXT('Organizational Unit Summary'!$B$54),'Organizational Unit Summary'!$B$54,"")</f>
        <v>P-15</v>
      </c>
      <c r="D1536" s="51" t="str">
        <f>IF('Organizational Unit Summary'!$B$24="Benchmark or Sustainment",IF(E1536="OoS","OoS",IF(E1536=1,"DM",IF(E1536=2,"PM",IF(E1536=3,"LM",IF(E1536=4,"FM"))))),IF(E1536="OoS","OoS",IF(E1536&lt;=2,"H",IF(E1536=3,"M",IF(E1536=4,"L")))))</f>
        <v>DM</v>
      </c>
      <c r="E1536" s="58">
        <f>IF(OR(Processes!$C$55=TRUE,Processes!R$55=TRUE),IF(AND(G1536=1,H1536=1,NOT(ISTEXT(J1536))),4,IF(AND(G1536=1,H1536=1,ISTEXT(J1536)),3,IF(AND(OR(G1536=1,H1536=1),ISTEXT(J1536)),2,1))),"OoS")</f>
        <v>1</v>
      </c>
      <c r="F1536" s="57"/>
      <c r="G1536" s="59"/>
      <c r="H1536" s="59"/>
      <c r="I1536" s="59"/>
      <c r="J1536" s="59"/>
      <c r="K1536" s="59"/>
      <c r="L1536" s="59"/>
      <c r="M1536" s="59"/>
      <c r="N1536" s="59"/>
      <c r="O1536" s="59"/>
      <c r="P1536" s="370"/>
      <c r="Q1536" s="59"/>
      <c r="R1536" s="376"/>
    </row>
    <row r="1537" spans="1:18" x14ac:dyDescent="0.25">
      <c r="A1537" s="352"/>
      <c r="B1537" s="378"/>
      <c r="C1537" s="54" t="str">
        <f>IF(ISTEXT('Organizational Unit Summary'!$B$55),'Organizational Unit Summary'!$B$55,"")</f>
        <v>P-16</v>
      </c>
      <c r="D1537" s="51" t="str">
        <f>IF('Organizational Unit Summary'!$B$24="Benchmark or Sustainment",IF(E1537="OoS","OoS",IF(E1537=1,"DM",IF(E1537=2,"PM",IF(E1537=3,"LM",IF(E1537=4,"FM"))))),IF(E1537="OoS","OoS",IF(E1537&lt;=2,"H",IF(E1537=3,"M",IF(E1537=4,"L")))))</f>
        <v>DM</v>
      </c>
      <c r="E1537" s="58">
        <f>IF(OR(Processes!$C$55=TRUE,Processes!S$55=TRUE),IF(AND(G1537=1,H1537=1,NOT(ISTEXT(J1537))),4,IF(AND(G1537=1,H1537=1,ISTEXT(J1537)),3,IF(AND(OR(G1537=1,H1537=1),ISTEXT(J1537)),2,1))),"OoS")</f>
        <v>1</v>
      </c>
      <c r="F1537" s="57"/>
      <c r="G1537" s="59"/>
      <c r="H1537" s="59"/>
      <c r="I1537" s="59"/>
      <c r="J1537" s="59"/>
      <c r="K1537" s="59"/>
      <c r="L1537" s="59"/>
      <c r="M1537" s="59"/>
      <c r="N1537" s="59"/>
      <c r="O1537" s="59"/>
      <c r="P1537" s="370"/>
      <c r="Q1537" s="59"/>
      <c r="R1537" s="376"/>
    </row>
    <row r="1538" spans="1:18" x14ac:dyDescent="0.25">
      <c r="A1538" s="352"/>
      <c r="B1538" s="378"/>
      <c r="C1538" s="54" t="str">
        <f>IF(ISTEXT('Organizational Unit Summary'!$B$56),'Organizational Unit Summary'!$B$56,"")</f>
        <v>P-17</v>
      </c>
      <c r="D1538" s="51" t="str">
        <f>IF('Organizational Unit Summary'!$B$24="Benchmark or Sustainment",IF(E1538="OoS","OoS",IF(E1538=1,"DM",IF(E1538=2,"PM",IF(E1538=3,"LM",IF(E1538=4,"FM"))))),IF(E1538="OoS","OoS",IF(E1538&lt;=2,"H",IF(E1538=3,"M",IF(E1538=4,"L")))))</f>
        <v>DM</v>
      </c>
      <c r="E1538" s="58">
        <f>IF(OR(Processes!$C$55=TRUE,Processes!T$55=TRUE),IF(AND(G1538=1,H1538=1,NOT(ISTEXT(J1538))),4,IF(AND(G1538=1,H1538=1,ISTEXT(J1538)),3,IF(AND(OR(G1538=1,H1538=1),ISTEXT(J1538)),2,1))),"OoS")</f>
        <v>1</v>
      </c>
      <c r="F1538" s="57"/>
      <c r="G1538" s="59"/>
      <c r="H1538" s="59"/>
      <c r="I1538" s="59"/>
      <c r="J1538" s="59"/>
      <c r="K1538" s="59"/>
      <c r="L1538" s="59"/>
      <c r="M1538" s="59"/>
      <c r="N1538" s="59"/>
      <c r="O1538" s="59"/>
      <c r="P1538" s="370"/>
      <c r="Q1538" s="59"/>
      <c r="R1538" s="376"/>
    </row>
    <row r="1539" spans="1:18" x14ac:dyDescent="0.25">
      <c r="A1539" s="352"/>
      <c r="B1539" s="378"/>
      <c r="C1539" s="54" t="str">
        <f>IF(ISTEXT('Organizational Unit Summary'!$B$57),'Organizational Unit Summary'!$B$57,"")</f>
        <v>P-18</v>
      </c>
      <c r="D1539" s="51" t="str">
        <f>IF('Organizational Unit Summary'!$B$24="Benchmark or Sustainment",IF(E1539="OoS","OoS",IF(E1539=1,"DM",IF(E1539=2,"PM",IF(E1539=3,"LM",IF(E1539=4,"FM"))))),IF(E1539="OoS","OoS",IF(E1539&lt;=2,"H",IF(E1539=3,"M",IF(E1539=4,"L")))))</f>
        <v>DM</v>
      </c>
      <c r="E1539" s="58">
        <f>IF(OR(Processes!$C$55=TRUE,Processes!U$55=TRUE),IF(AND(G1539=1,H1539=1,NOT(ISTEXT(J1539))),4,IF(AND(G1539=1,H1539=1,ISTEXT(J1539)),3,IF(AND(OR(G1539=1,H1539=1),ISTEXT(J1539)),2,1))),"OoS")</f>
        <v>1</v>
      </c>
      <c r="F1539" s="57"/>
      <c r="G1539" s="59"/>
      <c r="H1539" s="59"/>
      <c r="I1539" s="59"/>
      <c r="J1539" s="59"/>
      <c r="K1539" s="59"/>
      <c r="L1539" s="59"/>
      <c r="M1539" s="59"/>
      <c r="N1539" s="59"/>
      <c r="O1539" s="59"/>
      <c r="P1539" s="370"/>
      <c r="Q1539" s="59"/>
      <c r="R1539" s="376"/>
    </row>
    <row r="1540" spans="1:18" x14ac:dyDescent="0.25">
      <c r="A1540" s="352"/>
      <c r="B1540" s="378"/>
      <c r="C1540" s="54" t="str">
        <f>IF(ISTEXT('Organizational Unit Summary'!$B$58),'Organizational Unit Summary'!$B$58,"")</f>
        <v>P-19</v>
      </c>
      <c r="D1540" s="51" t="str">
        <f>IF('Organizational Unit Summary'!$B$24="Benchmark or Sustainment",IF(E1540="OoS","OoS",IF(E1540=1,"DM",IF(E1540=2,"PM",IF(E1540=3,"LM",IF(E1540=4,"FM"))))),IF(E1540="OoS","OoS",IF(E1540&lt;=2,"H",IF(E1540=3,"M",IF(E1540=4,"L")))))</f>
        <v>DM</v>
      </c>
      <c r="E1540" s="58">
        <f>IF(OR(Processes!$C$55=TRUE,Processes!V$55=TRUE),IF(AND(G1540=1,H1540=1,NOT(ISTEXT(J1540))),4,IF(AND(G1540=1,H1540=1,ISTEXT(J1540)),3,IF(AND(OR(G1540=1,H1540=1),ISTEXT(J1540)),2,1))),"OoS")</f>
        <v>1</v>
      </c>
      <c r="F1540" s="57"/>
      <c r="G1540" s="59"/>
      <c r="H1540" s="59"/>
      <c r="I1540" s="59"/>
      <c r="J1540" s="59"/>
      <c r="K1540" s="59"/>
      <c r="L1540" s="59"/>
      <c r="M1540" s="59"/>
      <c r="N1540" s="59"/>
      <c r="O1540" s="59"/>
      <c r="P1540" s="370"/>
      <c r="Q1540" s="59"/>
      <c r="R1540" s="376"/>
    </row>
    <row r="1541" spans="1:18" ht="13.5" thickBot="1" x14ac:dyDescent="0.3">
      <c r="A1541" s="352"/>
      <c r="B1541" s="378"/>
      <c r="C1541" s="54" t="str">
        <f>IF(ISTEXT('Organizational Unit Summary'!$B$59),'Organizational Unit Summary'!$B$59,"")</f>
        <v>P-20</v>
      </c>
      <c r="D1541" s="51" t="str">
        <f>IF('Organizational Unit Summary'!$B$24="Benchmark or Sustainment",IF(E1541="OoS","OoS",IF(E1541=1,"DM",IF(E1541=2,"PM",IF(E1541=3,"LM",IF(E1541=4,"FM"))))),IF(E1541="OoS","OoS",IF(E1541&lt;=2,"H",IF(E1541=3,"M",IF(E1541=4,"L")))))</f>
        <v>DM</v>
      </c>
      <c r="E1541" s="58">
        <f>IF(OR(Processes!$C$55=TRUE,Processes!W$55=TRUE),IF(AND(G1541=1,H1541=1,NOT(ISTEXT(J1541))),4,IF(AND(G1541=1,H1541=1,ISTEXT(J1541)),3,IF(AND(OR(G1541=1,H1541=1),ISTEXT(J1541)),2,1))),"OoS")</f>
        <v>1</v>
      </c>
      <c r="F1541" s="57"/>
      <c r="G1541" s="59"/>
      <c r="H1541" s="59"/>
      <c r="I1541" s="59"/>
      <c r="J1541" s="59"/>
      <c r="K1541" s="59"/>
      <c r="L1541" s="59"/>
      <c r="M1541" s="59"/>
      <c r="N1541" s="59"/>
      <c r="O1541" s="59"/>
      <c r="P1541" s="371"/>
      <c r="Q1541" s="59"/>
      <c r="R1541" s="376"/>
    </row>
    <row r="1542" spans="1:18" x14ac:dyDescent="0.25">
      <c r="A1542" s="352"/>
      <c r="B1542" s="378" t="str">
        <f>IF(ISTEXT(Processes!$B$5),Processes!$B$5,"")</f>
        <v>Process 3</v>
      </c>
      <c r="C1542" s="54" t="str">
        <f>IF(ISTEXT('Organizational Unit Summary'!$B$40),'Organizational Unit Summary'!$B$40,"")</f>
        <v>P-1</v>
      </c>
      <c r="D1542" s="51" t="str">
        <f>IF('Organizational Unit Summary'!$B$24="Benchmark or Sustainment",IF(E1542="OoS","OoS",IF(E1542=1,"DM",IF(E1542=2,"PM",IF(E1542=3,"LM",IF(E1542=4,"FM"))))),IF(E1542="OoS","OoS",IF(E1542&lt;=2,"H",IF(E1542=3,"M",IF(E1542=4,"L")))))</f>
        <v>DM</v>
      </c>
      <c r="E1542" s="58">
        <f>IF(OR(Processes!$C$56=TRUE,Processes!D$56=TRUE),IF(AND(G1542=1,H1542=1,NOT(ISTEXT(J1542))),4,IF(AND(G1542=1,H1542=1,ISTEXT(J1542)),3,IF(AND(OR(G1542=1,H1542=1),ISTEXT(J1542)),2,1))),"OoS")</f>
        <v>1</v>
      </c>
      <c r="F1542" s="57"/>
      <c r="G1542" s="59"/>
      <c r="H1542" s="59"/>
      <c r="I1542" s="59"/>
      <c r="J1542" s="59"/>
      <c r="K1542" s="59"/>
      <c r="L1542" s="59"/>
      <c r="M1542" s="59"/>
      <c r="N1542" s="59"/>
      <c r="O1542" s="59"/>
      <c r="P1542" s="369"/>
      <c r="Q1542" s="59"/>
      <c r="R1542" s="376"/>
    </row>
    <row r="1543" spans="1:18" x14ac:dyDescent="0.25">
      <c r="A1543" s="352"/>
      <c r="B1543" s="378"/>
      <c r="C1543" s="54" t="str">
        <f>IF(ISTEXT('Organizational Unit Summary'!$B$41),'Organizational Unit Summary'!$B$41,"")</f>
        <v>P-2</v>
      </c>
      <c r="D1543" s="51" t="str">
        <f>IF('Organizational Unit Summary'!$B$24="Benchmark or Sustainment",IF(E1543="OoS","OoS",IF(E1543=1,"DM",IF(E1543=2,"PM",IF(E1543=3,"LM",IF(E1543=4,"FM"))))),IF(E1543="OoS","OoS",IF(E1543&lt;=2,"H",IF(E1543=3,"M",IF(E1543=4,"L")))))</f>
        <v>DM</v>
      </c>
      <c r="E1543" s="58">
        <f>IF(OR(Processes!$C$56=TRUE,Processes!E$56=TRUE),IF(AND(G1543=1,H1543=1,NOT(ISTEXT(J1543))),4,IF(AND(G1543=1,H1543=1,ISTEXT(J1543)),3,IF(AND(OR(G1543=1,H1543=1),ISTEXT(J1543)),2,1))),"OoS")</f>
        <v>1</v>
      </c>
      <c r="F1543" s="57"/>
      <c r="G1543" s="59"/>
      <c r="H1543" s="59"/>
      <c r="I1543" s="59"/>
      <c r="J1543" s="59"/>
      <c r="K1543" s="59"/>
      <c r="L1543" s="59"/>
      <c r="M1543" s="59"/>
      <c r="N1543" s="59"/>
      <c r="O1543" s="59"/>
      <c r="P1543" s="370"/>
      <c r="Q1543" s="59"/>
      <c r="R1543" s="376"/>
    </row>
    <row r="1544" spans="1:18" x14ac:dyDescent="0.25">
      <c r="A1544" s="352"/>
      <c r="B1544" s="378"/>
      <c r="C1544" s="54" t="str">
        <f>IF(ISTEXT('Organizational Unit Summary'!$B$42),'Organizational Unit Summary'!$B$42,"")</f>
        <v>P-3</v>
      </c>
      <c r="D1544" s="51" t="str">
        <f>IF('Organizational Unit Summary'!$B$24="Benchmark or Sustainment",IF(E1544="OoS","OoS",IF(E1544=1,"DM",IF(E1544=2,"PM",IF(E1544=3,"LM",IF(E1544=4,"FM"))))),IF(E1544="OoS","OoS",IF(E1544&lt;=2,"H",IF(E1544=3,"M",IF(E1544=4,"L")))))</f>
        <v>DM</v>
      </c>
      <c r="E1544" s="58">
        <f>IF(OR(Processes!$C$56=TRUE,Processes!F$56=TRUE),IF(AND(G1544=1,H1544=1,NOT(ISTEXT(J1544))),4,IF(AND(G1544=1,H1544=1,ISTEXT(J1544)),3,IF(AND(OR(G1544=1,H1544=1),ISTEXT(J1544)),2,1))),"OoS")</f>
        <v>1</v>
      </c>
      <c r="F1544" s="57"/>
      <c r="G1544" s="59"/>
      <c r="H1544" s="59"/>
      <c r="I1544" s="59"/>
      <c r="J1544" s="59"/>
      <c r="K1544" s="59"/>
      <c r="L1544" s="59"/>
      <c r="M1544" s="59"/>
      <c r="N1544" s="59"/>
      <c r="O1544" s="59"/>
      <c r="P1544" s="370"/>
      <c r="Q1544" s="59"/>
      <c r="R1544" s="376"/>
    </row>
    <row r="1545" spans="1:18" x14ac:dyDescent="0.25">
      <c r="A1545" s="352"/>
      <c r="B1545" s="378"/>
      <c r="C1545" s="54" t="str">
        <f>IF(ISTEXT('Organizational Unit Summary'!$B$43),'Organizational Unit Summary'!$B$43,"")</f>
        <v>P-4</v>
      </c>
      <c r="D1545" s="51" t="str">
        <f>IF('Organizational Unit Summary'!$B$24="Benchmark or Sustainment",IF(E1545="OoS","OoS",IF(E1545=1,"DM",IF(E1545=2,"PM",IF(E1545=3,"LM",IF(E1545=4,"FM"))))),IF(E1545="OoS","OoS",IF(E1545&lt;=2,"H",IF(E1545=3,"M",IF(E1545=4,"L")))))</f>
        <v>DM</v>
      </c>
      <c r="E1545" s="58">
        <f>IF(OR(Processes!$C$56=TRUE,Processes!G$56=TRUE),IF(AND(G1545=1,H1545=1,NOT(ISTEXT(J1545))),4,IF(AND(G1545=1,H1545=1,ISTEXT(J1545)),3,IF(AND(OR(G1545=1,H1545=1),ISTEXT(J1545)),2,1))),"OoS")</f>
        <v>1</v>
      </c>
      <c r="F1545" s="57"/>
      <c r="G1545" s="59"/>
      <c r="H1545" s="59"/>
      <c r="I1545" s="59"/>
      <c r="J1545" s="59"/>
      <c r="K1545" s="59"/>
      <c r="L1545" s="59"/>
      <c r="M1545" s="59"/>
      <c r="N1545" s="59"/>
      <c r="O1545" s="59"/>
      <c r="P1545" s="370"/>
      <c r="Q1545" s="59"/>
      <c r="R1545" s="376"/>
    </row>
    <row r="1546" spans="1:18" x14ac:dyDescent="0.25">
      <c r="A1546" s="352"/>
      <c r="B1546" s="378"/>
      <c r="C1546" s="54" t="str">
        <f>IF(ISTEXT('Organizational Unit Summary'!$B$44),'Organizational Unit Summary'!$B$44,"")</f>
        <v>P-5</v>
      </c>
      <c r="D1546" s="51" t="str">
        <f>IF('Organizational Unit Summary'!$B$24="Benchmark or Sustainment",IF(E1546="OoS","OoS",IF(E1546=1,"DM",IF(E1546=2,"PM",IF(E1546=3,"LM",IF(E1546=4,"FM"))))),IF(E1546="OoS","OoS",IF(E1546&lt;=2,"H",IF(E1546=3,"M",IF(E1546=4,"L")))))</f>
        <v>DM</v>
      </c>
      <c r="E1546" s="58">
        <f>IF(OR(Processes!$C$56=TRUE,Processes!H$56=TRUE),IF(AND(G1546=1,H1546=1,NOT(ISTEXT(J1546))),4,IF(AND(G1546=1,H1546=1,ISTEXT(J1546)),3,IF(AND(OR(G1546=1,H1546=1),ISTEXT(J1546)),2,1))),"OoS")</f>
        <v>1</v>
      </c>
      <c r="F1546" s="57"/>
      <c r="G1546" s="59"/>
      <c r="H1546" s="59"/>
      <c r="I1546" s="59"/>
      <c r="J1546" s="59"/>
      <c r="K1546" s="59"/>
      <c r="L1546" s="59"/>
      <c r="M1546" s="59"/>
      <c r="N1546" s="59"/>
      <c r="O1546" s="59"/>
      <c r="P1546" s="370"/>
      <c r="Q1546" s="59"/>
      <c r="R1546" s="376"/>
    </row>
    <row r="1547" spans="1:18" x14ac:dyDescent="0.25">
      <c r="A1547" s="352"/>
      <c r="B1547" s="378"/>
      <c r="C1547" s="54" t="str">
        <f>IF(ISTEXT('Organizational Unit Summary'!$B$45),'Organizational Unit Summary'!$B$45,"")</f>
        <v>P-6</v>
      </c>
      <c r="D1547" s="51" t="str">
        <f>IF('Organizational Unit Summary'!$B$24="Benchmark or Sustainment",IF(E1547="OoS","OoS",IF(E1547=1,"DM",IF(E1547=2,"PM",IF(E1547=3,"LM",IF(E1547=4,"FM"))))),IF(E1547="OoS","OoS",IF(E1547&lt;=2,"H",IF(E1547=3,"M",IF(E1547=4,"L")))))</f>
        <v>DM</v>
      </c>
      <c r="E1547" s="58">
        <f>IF(OR(Processes!$C$56=TRUE,Processes!I$56=TRUE),IF(AND(G1547=1,H1547=1,NOT(ISTEXT(J1547))),4,IF(AND(G1547=1,H1547=1,ISTEXT(J1547)),3,IF(AND(OR(G1547=1,H1547=1),ISTEXT(J1547)),2,1))),"OoS")</f>
        <v>1</v>
      </c>
      <c r="F1547" s="57"/>
      <c r="G1547" s="59"/>
      <c r="H1547" s="59"/>
      <c r="I1547" s="59"/>
      <c r="J1547" s="59"/>
      <c r="K1547" s="59"/>
      <c r="L1547" s="59"/>
      <c r="M1547" s="59"/>
      <c r="N1547" s="59"/>
      <c r="O1547" s="59"/>
      <c r="P1547" s="370"/>
      <c r="Q1547" s="59"/>
      <c r="R1547" s="376"/>
    </row>
    <row r="1548" spans="1:18" x14ac:dyDescent="0.25">
      <c r="A1548" s="352"/>
      <c r="B1548" s="378"/>
      <c r="C1548" s="54" t="str">
        <f>IF(ISTEXT('Organizational Unit Summary'!$B$46),'Organizational Unit Summary'!$B$46,"")</f>
        <v>P-7</v>
      </c>
      <c r="D1548" s="51" t="str">
        <f>IF('Organizational Unit Summary'!$B$24="Benchmark or Sustainment",IF(E1548="OoS","OoS",IF(E1548=1,"DM",IF(E1548=2,"PM",IF(E1548=3,"LM",IF(E1548=4,"FM"))))),IF(E1548="OoS","OoS",IF(E1548&lt;=2,"H",IF(E1548=3,"M",IF(E1548=4,"L")))))</f>
        <v>DM</v>
      </c>
      <c r="E1548" s="58">
        <f>IF(OR(Processes!$C$56=TRUE,Processes!J$56=TRUE),IF(AND(G1548=1,H1548=1,NOT(ISTEXT(J1548))),4,IF(AND(G1548=1,H1548=1,ISTEXT(J1548)),3,IF(AND(OR(G1548=1,H1548=1),ISTEXT(J1548)),2,1))),"OoS")</f>
        <v>1</v>
      </c>
      <c r="F1548" s="57"/>
      <c r="G1548" s="59"/>
      <c r="H1548" s="59"/>
      <c r="I1548" s="59"/>
      <c r="J1548" s="59"/>
      <c r="K1548" s="59"/>
      <c r="L1548" s="59"/>
      <c r="M1548" s="59"/>
      <c r="N1548" s="59"/>
      <c r="O1548" s="59"/>
      <c r="P1548" s="370"/>
      <c r="Q1548" s="59"/>
      <c r="R1548" s="376"/>
    </row>
    <row r="1549" spans="1:18" x14ac:dyDescent="0.25">
      <c r="A1549" s="352"/>
      <c r="B1549" s="378"/>
      <c r="C1549" s="54" t="str">
        <f>IF(ISTEXT('Organizational Unit Summary'!$B$47),'Organizational Unit Summary'!$B$47,"")</f>
        <v>P-8</v>
      </c>
      <c r="D1549" s="51" t="str">
        <f>IF('Organizational Unit Summary'!$B$24="Benchmark or Sustainment",IF(E1549="OoS","OoS",IF(E1549=1,"DM",IF(E1549=2,"PM",IF(E1549=3,"LM",IF(E1549=4,"FM"))))),IF(E1549="OoS","OoS",IF(E1549&lt;=2,"H",IF(E1549=3,"M",IF(E1549=4,"L")))))</f>
        <v>DM</v>
      </c>
      <c r="E1549" s="58">
        <f>IF(OR(Processes!$C$56=TRUE,Processes!K$56=TRUE),IF(AND(G1549=1,H1549=1,NOT(ISTEXT(J1549))),4,IF(AND(G1549=1,H1549=1,ISTEXT(J1549)),3,IF(AND(OR(G1549=1,H1549=1),ISTEXT(J1549)),2,1))),"OoS")</f>
        <v>1</v>
      </c>
      <c r="F1549" s="57"/>
      <c r="G1549" s="59"/>
      <c r="H1549" s="59"/>
      <c r="I1549" s="59"/>
      <c r="J1549" s="59"/>
      <c r="K1549" s="59"/>
      <c r="L1549" s="59"/>
      <c r="M1549" s="59"/>
      <c r="N1549" s="59"/>
      <c r="O1549" s="59"/>
      <c r="P1549" s="370"/>
      <c r="Q1549" s="59"/>
      <c r="R1549" s="376"/>
    </row>
    <row r="1550" spans="1:18" x14ac:dyDescent="0.25">
      <c r="A1550" s="352"/>
      <c r="B1550" s="378"/>
      <c r="C1550" s="54" t="str">
        <f>IF(ISTEXT('Organizational Unit Summary'!$B$48),'Organizational Unit Summary'!$B$48,"")</f>
        <v>P-9</v>
      </c>
      <c r="D1550" s="51" t="str">
        <f>IF('Organizational Unit Summary'!$B$24="Benchmark or Sustainment",IF(E1550="OoS","OoS",IF(E1550=1,"DM",IF(E1550=2,"PM",IF(E1550=3,"LM",IF(E1550=4,"FM"))))),IF(E1550="OoS","OoS",IF(E1550&lt;=2,"H",IF(E1550=3,"M",IF(E1550=4,"L")))))</f>
        <v>DM</v>
      </c>
      <c r="E1550" s="58">
        <f>IF(OR(Processes!$C$56=TRUE,Processes!L$56=TRUE),IF(AND(G1550=1,H1550=1,NOT(ISTEXT(J1550))),4,IF(AND(G1550=1,H1550=1,ISTEXT(J1550)),3,IF(AND(OR(G1550=1,H1550=1),ISTEXT(J1550)),2,1))),"OoS")</f>
        <v>1</v>
      </c>
      <c r="F1550" s="57"/>
      <c r="G1550" s="59"/>
      <c r="H1550" s="59"/>
      <c r="I1550" s="59"/>
      <c r="J1550" s="59"/>
      <c r="K1550" s="59"/>
      <c r="L1550" s="59"/>
      <c r="M1550" s="59"/>
      <c r="N1550" s="59"/>
      <c r="O1550" s="59"/>
      <c r="P1550" s="370"/>
      <c r="Q1550" s="59"/>
      <c r="R1550" s="376"/>
    </row>
    <row r="1551" spans="1:18" x14ac:dyDescent="0.25">
      <c r="A1551" s="352"/>
      <c r="B1551" s="378"/>
      <c r="C1551" s="54" t="str">
        <f>IF(ISTEXT('Organizational Unit Summary'!$B$49),'Organizational Unit Summary'!$B$49,"")</f>
        <v>P-10</v>
      </c>
      <c r="D1551" s="51" t="str">
        <f>IF('Organizational Unit Summary'!$B$24="Benchmark or Sustainment",IF(E1551="OoS","OoS",IF(E1551=1,"DM",IF(E1551=2,"PM",IF(E1551=3,"LM",IF(E1551=4,"FM"))))),IF(E1551="OoS","OoS",IF(E1551&lt;=2,"H",IF(E1551=3,"M",IF(E1551=4,"L")))))</f>
        <v>DM</v>
      </c>
      <c r="E1551" s="58">
        <f>IF(OR(Processes!$C$56=TRUE,Processes!M$56=TRUE),IF(AND(G1551=1,H1551=1,NOT(ISTEXT(J1551))),4,IF(AND(G1551=1,H1551=1,ISTEXT(J1551)),3,IF(AND(OR(G1551=1,H1551=1),ISTEXT(J1551)),2,1))),"OoS")</f>
        <v>1</v>
      </c>
      <c r="F1551" s="57"/>
      <c r="G1551" s="59"/>
      <c r="H1551" s="59"/>
      <c r="I1551" s="59"/>
      <c r="J1551" s="59"/>
      <c r="K1551" s="59"/>
      <c r="L1551" s="59"/>
      <c r="M1551" s="59"/>
      <c r="N1551" s="59"/>
      <c r="O1551" s="59"/>
      <c r="P1551" s="370"/>
      <c r="Q1551" s="59"/>
      <c r="R1551" s="376"/>
    </row>
    <row r="1552" spans="1:18" x14ac:dyDescent="0.25">
      <c r="A1552" s="352"/>
      <c r="B1552" s="378"/>
      <c r="C1552" s="54" t="str">
        <f>IF(ISTEXT('Organizational Unit Summary'!$B$50),'Organizational Unit Summary'!$B$50,"")</f>
        <v>P-11</v>
      </c>
      <c r="D1552" s="51" t="str">
        <f>IF('Organizational Unit Summary'!$B$24="Benchmark or Sustainment",IF(E1552="OoS","OoS",IF(E1552=1,"DM",IF(E1552=2,"PM",IF(E1552=3,"LM",IF(E1552=4,"FM"))))),IF(E1552="OoS","OoS",IF(E1552&lt;=2,"H",IF(E1552=3,"M",IF(E1552=4,"L")))))</f>
        <v>DM</v>
      </c>
      <c r="E1552" s="58">
        <f>IF(OR(Processes!$C$56=TRUE,Processes!N$56=TRUE),IF(AND(G1552=1,H1552=1,NOT(ISTEXT(J1552))),4,IF(AND(G1552=1,H1552=1,ISTEXT(J1552)),3,IF(AND(OR(G1552=1,H1552=1),ISTEXT(J1552)),2,1))),"OoS")</f>
        <v>1</v>
      </c>
      <c r="F1552" s="57"/>
      <c r="G1552" s="59"/>
      <c r="H1552" s="59"/>
      <c r="I1552" s="59"/>
      <c r="J1552" s="59"/>
      <c r="K1552" s="59"/>
      <c r="L1552" s="59"/>
      <c r="M1552" s="59"/>
      <c r="N1552" s="59"/>
      <c r="O1552" s="59"/>
      <c r="P1552" s="370"/>
      <c r="Q1552" s="59"/>
      <c r="R1552" s="376"/>
    </row>
    <row r="1553" spans="1:18" x14ac:dyDescent="0.25">
      <c r="A1553" s="352"/>
      <c r="B1553" s="378"/>
      <c r="C1553" s="54" t="str">
        <f>IF(ISTEXT('Organizational Unit Summary'!$B$51),'Organizational Unit Summary'!$B$51,"")</f>
        <v>P-12</v>
      </c>
      <c r="D1553" s="51" t="str">
        <f>IF('Organizational Unit Summary'!$B$24="Benchmark or Sustainment",IF(E1553="OoS","OoS",IF(E1553=1,"DM",IF(E1553=2,"PM",IF(E1553=3,"LM",IF(E1553=4,"FM"))))),IF(E1553="OoS","OoS",IF(E1553&lt;=2,"H",IF(E1553=3,"M",IF(E1553=4,"L")))))</f>
        <v>DM</v>
      </c>
      <c r="E1553" s="58">
        <f>IF(OR(Processes!$C$56=TRUE,Processes!O$56=TRUE),IF(AND(G1553=1,H1553=1,NOT(ISTEXT(J1553))),4,IF(AND(G1553=1,H1553=1,ISTEXT(J1553)),3,IF(AND(OR(G1553=1,H1553=1),ISTEXT(J1553)),2,1))),"OoS")</f>
        <v>1</v>
      </c>
      <c r="F1553" s="57"/>
      <c r="G1553" s="59"/>
      <c r="H1553" s="59"/>
      <c r="I1553" s="59"/>
      <c r="J1553" s="59"/>
      <c r="K1553" s="59"/>
      <c r="L1553" s="59"/>
      <c r="M1553" s="59"/>
      <c r="N1553" s="59"/>
      <c r="O1553" s="59"/>
      <c r="P1553" s="370"/>
      <c r="Q1553" s="59"/>
      <c r="R1553" s="376"/>
    </row>
    <row r="1554" spans="1:18" x14ac:dyDescent="0.25">
      <c r="A1554" s="352"/>
      <c r="B1554" s="378"/>
      <c r="C1554" s="54" t="str">
        <f>IF(ISTEXT('Organizational Unit Summary'!$B$52),'Organizational Unit Summary'!$B$52,"")</f>
        <v>P-13</v>
      </c>
      <c r="D1554" s="51" t="str">
        <f>IF('Organizational Unit Summary'!$B$24="Benchmark or Sustainment",IF(E1554="OoS","OoS",IF(E1554=1,"DM",IF(E1554=2,"PM",IF(E1554=3,"LM",IF(E1554=4,"FM"))))),IF(E1554="OoS","OoS",IF(E1554&lt;=2,"H",IF(E1554=3,"M",IF(E1554=4,"L")))))</f>
        <v>DM</v>
      </c>
      <c r="E1554" s="58">
        <f>IF(OR(Processes!$C$56=TRUE,Processes!P$56=TRUE),IF(AND(G1554=1,H1554=1,NOT(ISTEXT(J1554))),4,IF(AND(G1554=1,H1554=1,ISTEXT(J1554)),3,IF(AND(OR(G1554=1,H1554=1),ISTEXT(J1554)),2,1))),"OoS")</f>
        <v>1</v>
      </c>
      <c r="F1554" s="57"/>
      <c r="G1554" s="59"/>
      <c r="H1554" s="59"/>
      <c r="I1554" s="59"/>
      <c r="J1554" s="59"/>
      <c r="K1554" s="59"/>
      <c r="L1554" s="59"/>
      <c r="M1554" s="59"/>
      <c r="N1554" s="59"/>
      <c r="O1554" s="59"/>
      <c r="P1554" s="370"/>
      <c r="Q1554" s="59"/>
      <c r="R1554" s="376"/>
    </row>
    <row r="1555" spans="1:18" x14ac:dyDescent="0.25">
      <c r="A1555" s="352"/>
      <c r="B1555" s="378"/>
      <c r="C1555" s="54" t="str">
        <f>IF(ISTEXT('Organizational Unit Summary'!$B$53),'Organizational Unit Summary'!$B$53,"")</f>
        <v>P-14</v>
      </c>
      <c r="D1555" s="51" t="str">
        <f>IF('Organizational Unit Summary'!$B$24="Benchmark or Sustainment",IF(E1555="OoS","OoS",IF(E1555=1,"DM",IF(E1555=2,"PM",IF(E1555=3,"LM",IF(E1555=4,"FM"))))),IF(E1555="OoS","OoS",IF(E1555&lt;=2,"H",IF(E1555=3,"M",IF(E1555=4,"L")))))</f>
        <v>DM</v>
      </c>
      <c r="E1555" s="58">
        <f>IF(OR(Processes!$C$56=TRUE,Processes!Q$56=TRUE),IF(AND(G1555=1,H1555=1,NOT(ISTEXT(J1555))),4,IF(AND(G1555=1,H1555=1,ISTEXT(J1555)),3,IF(AND(OR(G1555=1,H1555=1),ISTEXT(J1555)),2,1))),"OoS")</f>
        <v>1</v>
      </c>
      <c r="F1555" s="57"/>
      <c r="G1555" s="59"/>
      <c r="H1555" s="59"/>
      <c r="I1555" s="59"/>
      <c r="J1555" s="59"/>
      <c r="K1555" s="59"/>
      <c r="L1555" s="59"/>
      <c r="M1555" s="59"/>
      <c r="N1555" s="59"/>
      <c r="O1555" s="59"/>
      <c r="P1555" s="370"/>
      <c r="Q1555" s="59"/>
      <c r="R1555" s="376"/>
    </row>
    <row r="1556" spans="1:18" x14ac:dyDescent="0.25">
      <c r="A1556" s="352"/>
      <c r="B1556" s="378"/>
      <c r="C1556" s="54" t="str">
        <f>IF(ISTEXT('Organizational Unit Summary'!$B$54),'Organizational Unit Summary'!$B$54,"")</f>
        <v>P-15</v>
      </c>
      <c r="D1556" s="51" t="str">
        <f>IF('Organizational Unit Summary'!$B$24="Benchmark or Sustainment",IF(E1556="OoS","OoS",IF(E1556=1,"DM",IF(E1556=2,"PM",IF(E1556=3,"LM",IF(E1556=4,"FM"))))),IF(E1556="OoS","OoS",IF(E1556&lt;=2,"H",IF(E1556=3,"M",IF(E1556=4,"L")))))</f>
        <v>DM</v>
      </c>
      <c r="E1556" s="58">
        <f>IF(OR(Processes!$C$56=TRUE,Processes!R$56=TRUE),IF(AND(G1556=1,H1556=1,NOT(ISTEXT(J1556))),4,IF(AND(G1556=1,H1556=1,ISTEXT(J1556)),3,IF(AND(OR(G1556=1,H1556=1),ISTEXT(J1556)),2,1))),"OoS")</f>
        <v>1</v>
      </c>
      <c r="F1556" s="57"/>
      <c r="G1556" s="59"/>
      <c r="H1556" s="59"/>
      <c r="I1556" s="59"/>
      <c r="J1556" s="59"/>
      <c r="K1556" s="59"/>
      <c r="L1556" s="59"/>
      <c r="M1556" s="59"/>
      <c r="N1556" s="59"/>
      <c r="O1556" s="59"/>
      <c r="P1556" s="370"/>
      <c r="Q1556" s="59"/>
      <c r="R1556" s="376"/>
    </row>
    <row r="1557" spans="1:18" x14ac:dyDescent="0.25">
      <c r="A1557" s="352"/>
      <c r="B1557" s="378"/>
      <c r="C1557" s="54" t="str">
        <f>IF(ISTEXT('Organizational Unit Summary'!$B$55),'Organizational Unit Summary'!$B$55,"")</f>
        <v>P-16</v>
      </c>
      <c r="D1557" s="51" t="str">
        <f>IF('Organizational Unit Summary'!$B$24="Benchmark or Sustainment",IF(E1557="OoS","OoS",IF(E1557=1,"DM",IF(E1557=2,"PM",IF(E1557=3,"LM",IF(E1557=4,"FM"))))),IF(E1557="OoS","OoS",IF(E1557&lt;=2,"H",IF(E1557=3,"M",IF(E1557=4,"L")))))</f>
        <v>DM</v>
      </c>
      <c r="E1557" s="58">
        <f>IF(OR(Processes!$C$56=TRUE,Processes!S$56=TRUE),IF(AND(G1557=1,H1557=1,NOT(ISTEXT(J1557))),4,IF(AND(G1557=1,H1557=1,ISTEXT(J1557)),3,IF(AND(OR(G1557=1,H1557=1),ISTEXT(J1557)),2,1))),"OoS")</f>
        <v>1</v>
      </c>
      <c r="F1557" s="57"/>
      <c r="G1557" s="59"/>
      <c r="H1557" s="59"/>
      <c r="I1557" s="59"/>
      <c r="J1557" s="59"/>
      <c r="K1557" s="59"/>
      <c r="L1557" s="59"/>
      <c r="M1557" s="59"/>
      <c r="N1557" s="59"/>
      <c r="O1557" s="59"/>
      <c r="P1557" s="370"/>
      <c r="Q1557" s="59"/>
      <c r="R1557" s="376"/>
    </row>
    <row r="1558" spans="1:18" x14ac:dyDescent="0.25">
      <c r="A1558" s="352"/>
      <c r="B1558" s="378"/>
      <c r="C1558" s="54" t="str">
        <f>IF(ISTEXT('Organizational Unit Summary'!$B$56),'Organizational Unit Summary'!$B$56,"")</f>
        <v>P-17</v>
      </c>
      <c r="D1558" s="51" t="str">
        <f>IF('Organizational Unit Summary'!$B$24="Benchmark or Sustainment",IF(E1558="OoS","OoS",IF(E1558=1,"DM",IF(E1558=2,"PM",IF(E1558=3,"LM",IF(E1558=4,"FM"))))),IF(E1558="OoS","OoS",IF(E1558&lt;=2,"H",IF(E1558=3,"M",IF(E1558=4,"L")))))</f>
        <v>DM</v>
      </c>
      <c r="E1558" s="58">
        <f>IF(OR(Processes!$C$56=TRUE,Processes!T$56=TRUE),IF(AND(G1558=1,H1558=1,NOT(ISTEXT(J1558))),4,IF(AND(G1558=1,H1558=1,ISTEXT(J1558)),3,IF(AND(OR(G1558=1,H1558=1),ISTEXT(J1558)),2,1))),"OoS")</f>
        <v>1</v>
      </c>
      <c r="F1558" s="57"/>
      <c r="G1558" s="59"/>
      <c r="H1558" s="59"/>
      <c r="I1558" s="59"/>
      <c r="J1558" s="59"/>
      <c r="K1558" s="59"/>
      <c r="L1558" s="59"/>
      <c r="M1558" s="59"/>
      <c r="N1558" s="59"/>
      <c r="O1558" s="59"/>
      <c r="P1558" s="370"/>
      <c r="Q1558" s="59"/>
      <c r="R1558" s="376"/>
    </row>
    <row r="1559" spans="1:18" x14ac:dyDescent="0.25">
      <c r="A1559" s="352"/>
      <c r="B1559" s="378"/>
      <c r="C1559" s="54" t="str">
        <f>IF(ISTEXT('Organizational Unit Summary'!$B$57),'Organizational Unit Summary'!$B$57,"")</f>
        <v>P-18</v>
      </c>
      <c r="D1559" s="51" t="str">
        <f>IF('Organizational Unit Summary'!$B$24="Benchmark or Sustainment",IF(E1559="OoS","OoS",IF(E1559=1,"DM",IF(E1559=2,"PM",IF(E1559=3,"LM",IF(E1559=4,"FM"))))),IF(E1559="OoS","OoS",IF(E1559&lt;=2,"H",IF(E1559=3,"M",IF(E1559=4,"L")))))</f>
        <v>DM</v>
      </c>
      <c r="E1559" s="58">
        <f>IF(OR(Processes!$C$56=TRUE,Processes!U$56=TRUE),IF(AND(G1559=1,H1559=1,NOT(ISTEXT(J1559))),4,IF(AND(G1559=1,H1559=1,ISTEXT(J1559)),3,IF(AND(OR(G1559=1,H1559=1),ISTEXT(J1559)),2,1))),"OoS")</f>
        <v>1</v>
      </c>
      <c r="F1559" s="57"/>
      <c r="G1559" s="59"/>
      <c r="H1559" s="59"/>
      <c r="I1559" s="59"/>
      <c r="J1559" s="59"/>
      <c r="K1559" s="59"/>
      <c r="L1559" s="59"/>
      <c r="M1559" s="59"/>
      <c r="N1559" s="59"/>
      <c r="O1559" s="59"/>
      <c r="P1559" s="370"/>
      <c r="Q1559" s="59"/>
      <c r="R1559" s="376"/>
    </row>
    <row r="1560" spans="1:18" x14ac:dyDescent="0.25">
      <c r="A1560" s="352"/>
      <c r="B1560" s="378"/>
      <c r="C1560" s="54" t="str">
        <f>IF(ISTEXT('Organizational Unit Summary'!$B$58),'Organizational Unit Summary'!$B$58,"")</f>
        <v>P-19</v>
      </c>
      <c r="D1560" s="51" t="str">
        <f>IF('Organizational Unit Summary'!$B$24="Benchmark or Sustainment",IF(E1560="OoS","OoS",IF(E1560=1,"DM",IF(E1560=2,"PM",IF(E1560=3,"LM",IF(E1560=4,"FM"))))),IF(E1560="OoS","OoS",IF(E1560&lt;=2,"H",IF(E1560=3,"M",IF(E1560=4,"L")))))</f>
        <v>DM</v>
      </c>
      <c r="E1560" s="58">
        <f>IF(OR(Processes!$C$56=TRUE,Processes!V$56=TRUE),IF(AND(G1560=1,H1560=1,NOT(ISTEXT(J1560))),4,IF(AND(G1560=1,H1560=1,ISTEXT(J1560)),3,IF(AND(OR(G1560=1,H1560=1),ISTEXT(J1560)),2,1))),"OoS")</f>
        <v>1</v>
      </c>
      <c r="F1560" s="57"/>
      <c r="G1560" s="59"/>
      <c r="H1560" s="59"/>
      <c r="I1560" s="59"/>
      <c r="J1560" s="59"/>
      <c r="K1560" s="59"/>
      <c r="L1560" s="59"/>
      <c r="M1560" s="59"/>
      <c r="N1560" s="59"/>
      <c r="O1560" s="59"/>
      <c r="P1560" s="370"/>
      <c r="Q1560" s="59"/>
      <c r="R1560" s="376"/>
    </row>
    <row r="1561" spans="1:18" ht="13.5" thickBot="1" x14ac:dyDescent="0.3">
      <c r="A1561" s="352"/>
      <c r="B1561" s="378"/>
      <c r="C1561" s="54" t="str">
        <f>IF(ISTEXT('Organizational Unit Summary'!$B$59),'Organizational Unit Summary'!$B$59,"")</f>
        <v>P-20</v>
      </c>
      <c r="D1561" s="51" t="str">
        <f>IF('Organizational Unit Summary'!$B$24="Benchmark or Sustainment",IF(E1561="OoS","OoS",IF(E1561=1,"DM",IF(E1561=2,"PM",IF(E1561=3,"LM",IF(E1561=4,"FM"))))),IF(E1561="OoS","OoS",IF(E1561&lt;=2,"H",IF(E1561=3,"M",IF(E1561=4,"L")))))</f>
        <v>DM</v>
      </c>
      <c r="E1561" s="58">
        <f>IF(OR(Processes!$C$56=TRUE,Processes!W$56=TRUE),IF(AND(G1561=1,H1561=1,NOT(ISTEXT(J1561))),4,IF(AND(G1561=1,H1561=1,ISTEXT(J1561)),3,IF(AND(OR(G1561=1,H1561=1),ISTEXT(J1561)),2,1))),"OoS")</f>
        <v>1</v>
      </c>
      <c r="F1561" s="57"/>
      <c r="G1561" s="59"/>
      <c r="H1561" s="59"/>
      <c r="I1561" s="59"/>
      <c r="J1561" s="59"/>
      <c r="K1561" s="59"/>
      <c r="L1561" s="59"/>
      <c r="M1561" s="59"/>
      <c r="N1561" s="59"/>
      <c r="O1561" s="59"/>
      <c r="P1561" s="371"/>
      <c r="Q1561" s="59"/>
      <c r="R1561" s="376"/>
    </row>
    <row r="1562" spans="1:18" x14ac:dyDescent="0.25">
      <c r="A1562" s="352"/>
      <c r="B1562" s="378" t="str">
        <f>IF(ISTEXT(Processes!$B$6),Processes!$B$6,"")</f>
        <v>Process 4</v>
      </c>
      <c r="C1562" s="54" t="str">
        <f>IF(ISTEXT('Organizational Unit Summary'!$B$40),'Organizational Unit Summary'!$B$40,"")</f>
        <v>P-1</v>
      </c>
      <c r="D1562" s="51" t="str">
        <f>IF('Organizational Unit Summary'!$B$24="Benchmark or Sustainment",IF(E1562="OoS","OoS",IF(E1562=1,"DM",IF(E1562=2,"PM",IF(E1562=3,"LM",IF(E1562=4,"FM"))))),IF(E1562="OoS","OoS",IF(E1562&lt;=2,"H",IF(E1562=3,"M",IF(E1562=4,"L")))))</f>
        <v>DM</v>
      </c>
      <c r="E1562" s="58">
        <f>IF(OR(Processes!$C$57=TRUE,Processes!D$57=TRUE),IF(AND(G1562=1,H1562=1,NOT(ISTEXT(J1562))),4,IF(AND(G1562=1,H1562=1,ISTEXT(J1562)),3,IF(AND(OR(G1562=1,H1562=1),ISTEXT(J1562)),2,1))),"OoS")</f>
        <v>1</v>
      </c>
      <c r="F1562" s="57"/>
      <c r="G1562" s="59"/>
      <c r="H1562" s="59"/>
      <c r="I1562" s="59"/>
      <c r="J1562" s="59"/>
      <c r="K1562" s="59"/>
      <c r="L1562" s="59"/>
      <c r="M1562" s="59"/>
      <c r="N1562" s="59"/>
      <c r="O1562" s="59"/>
      <c r="P1562" s="369"/>
      <c r="Q1562" s="59"/>
      <c r="R1562" s="376"/>
    </row>
    <row r="1563" spans="1:18" x14ac:dyDescent="0.25">
      <c r="A1563" s="352"/>
      <c r="B1563" s="378"/>
      <c r="C1563" s="54" t="str">
        <f>IF(ISTEXT('Organizational Unit Summary'!$B$41),'Organizational Unit Summary'!$B$41,"")</f>
        <v>P-2</v>
      </c>
      <c r="D1563" s="51" t="str">
        <f>IF('Organizational Unit Summary'!$B$24="Benchmark or Sustainment",IF(E1563="OoS","OoS",IF(E1563=1,"DM",IF(E1563=2,"PM",IF(E1563=3,"LM",IF(E1563=4,"FM"))))),IF(E1563="OoS","OoS",IF(E1563&lt;=2,"H",IF(E1563=3,"M",IF(E1563=4,"L")))))</f>
        <v>DM</v>
      </c>
      <c r="E1563" s="58">
        <f>IF(OR(Processes!$C$57=TRUE,Processes!E$57=TRUE),IF(AND(G1563=1,H1563=1,NOT(ISTEXT(J1563))),4,IF(AND(G1563=1,H1563=1,ISTEXT(J1563)),3,IF(AND(OR(G1563=1,H1563=1),ISTEXT(J1563)),2,1))),"OoS")</f>
        <v>1</v>
      </c>
      <c r="F1563" s="57"/>
      <c r="G1563" s="59"/>
      <c r="H1563" s="59"/>
      <c r="I1563" s="59"/>
      <c r="J1563" s="59"/>
      <c r="K1563" s="59"/>
      <c r="L1563" s="59"/>
      <c r="M1563" s="59"/>
      <c r="N1563" s="59"/>
      <c r="O1563" s="59"/>
      <c r="P1563" s="370"/>
      <c r="Q1563" s="59"/>
      <c r="R1563" s="376"/>
    </row>
    <row r="1564" spans="1:18" x14ac:dyDescent="0.25">
      <c r="A1564" s="352"/>
      <c r="B1564" s="378"/>
      <c r="C1564" s="54" t="str">
        <f>IF(ISTEXT('Organizational Unit Summary'!$B$42),'Organizational Unit Summary'!$B$42,"")</f>
        <v>P-3</v>
      </c>
      <c r="D1564" s="51" t="str">
        <f>IF('Organizational Unit Summary'!$B$24="Benchmark or Sustainment",IF(E1564="OoS","OoS",IF(E1564=1,"DM",IF(E1564=2,"PM",IF(E1564=3,"LM",IF(E1564=4,"FM"))))),IF(E1564="OoS","OoS",IF(E1564&lt;=2,"H",IF(E1564=3,"M",IF(E1564=4,"L")))))</f>
        <v>DM</v>
      </c>
      <c r="E1564" s="58">
        <f>IF(OR(Processes!$C$57=TRUE,Processes!F$57=TRUE),IF(AND(G1564=1,H1564=1,NOT(ISTEXT(J1564))),4,IF(AND(G1564=1,H1564=1,ISTEXT(J1564)),3,IF(AND(OR(G1564=1,H1564=1),ISTEXT(J1564)),2,1))),"OoS")</f>
        <v>1</v>
      </c>
      <c r="F1564" s="57"/>
      <c r="G1564" s="59"/>
      <c r="H1564" s="59"/>
      <c r="I1564" s="59"/>
      <c r="J1564" s="59"/>
      <c r="K1564" s="59"/>
      <c r="L1564" s="59"/>
      <c r="M1564" s="59"/>
      <c r="N1564" s="59"/>
      <c r="O1564" s="59"/>
      <c r="P1564" s="370"/>
      <c r="Q1564" s="59"/>
      <c r="R1564" s="376"/>
    </row>
    <row r="1565" spans="1:18" x14ac:dyDescent="0.25">
      <c r="A1565" s="352"/>
      <c r="B1565" s="378"/>
      <c r="C1565" s="54" t="str">
        <f>IF(ISTEXT('Organizational Unit Summary'!$B$43),'Organizational Unit Summary'!$B$43,"")</f>
        <v>P-4</v>
      </c>
      <c r="D1565" s="51" t="str">
        <f>IF('Organizational Unit Summary'!$B$24="Benchmark or Sustainment",IF(E1565="OoS","OoS",IF(E1565=1,"DM",IF(E1565=2,"PM",IF(E1565=3,"LM",IF(E1565=4,"FM"))))),IF(E1565="OoS","OoS",IF(E1565&lt;=2,"H",IF(E1565=3,"M",IF(E1565=4,"L")))))</f>
        <v>DM</v>
      </c>
      <c r="E1565" s="58">
        <f>IF(OR(Processes!$C$57=TRUE,Processes!G$57=TRUE),IF(AND(G1565=1,H1565=1,NOT(ISTEXT(J1565))),4,IF(AND(G1565=1,H1565=1,ISTEXT(J1565)),3,IF(AND(OR(G1565=1,H1565=1),ISTEXT(J1565)),2,1))),"OoS")</f>
        <v>1</v>
      </c>
      <c r="F1565" s="57"/>
      <c r="G1565" s="59"/>
      <c r="H1565" s="59"/>
      <c r="I1565" s="59"/>
      <c r="J1565" s="59"/>
      <c r="K1565" s="59"/>
      <c r="L1565" s="59"/>
      <c r="M1565" s="59"/>
      <c r="N1565" s="59"/>
      <c r="O1565" s="59"/>
      <c r="P1565" s="370"/>
      <c r="Q1565" s="59"/>
      <c r="R1565" s="376"/>
    </row>
    <row r="1566" spans="1:18" x14ac:dyDescent="0.25">
      <c r="A1566" s="352"/>
      <c r="B1566" s="378"/>
      <c r="C1566" s="54" t="str">
        <f>IF(ISTEXT('Organizational Unit Summary'!$B$44),'Organizational Unit Summary'!$B$44,"")</f>
        <v>P-5</v>
      </c>
      <c r="D1566" s="51" t="str">
        <f>IF('Organizational Unit Summary'!$B$24="Benchmark or Sustainment",IF(E1566="OoS","OoS",IF(E1566=1,"DM",IF(E1566=2,"PM",IF(E1566=3,"LM",IF(E1566=4,"FM"))))),IF(E1566="OoS","OoS",IF(E1566&lt;=2,"H",IF(E1566=3,"M",IF(E1566=4,"L")))))</f>
        <v>DM</v>
      </c>
      <c r="E1566" s="58">
        <f>IF(OR(Processes!$C$57=TRUE,Processes!H$57=TRUE),IF(AND(G1566=1,H1566=1,NOT(ISTEXT(J1566))),4,IF(AND(G1566=1,H1566=1,ISTEXT(J1566)),3,IF(AND(OR(G1566=1,H1566=1),ISTEXT(J1566)),2,1))),"OoS")</f>
        <v>1</v>
      </c>
      <c r="F1566" s="57"/>
      <c r="G1566" s="59"/>
      <c r="H1566" s="59"/>
      <c r="I1566" s="59"/>
      <c r="J1566" s="59"/>
      <c r="K1566" s="59"/>
      <c r="L1566" s="59"/>
      <c r="M1566" s="59"/>
      <c r="N1566" s="59"/>
      <c r="O1566" s="59"/>
      <c r="P1566" s="370"/>
      <c r="Q1566" s="59"/>
      <c r="R1566" s="376"/>
    </row>
    <row r="1567" spans="1:18" x14ac:dyDescent="0.25">
      <c r="A1567" s="352"/>
      <c r="B1567" s="378"/>
      <c r="C1567" s="54" t="str">
        <f>IF(ISTEXT('Organizational Unit Summary'!$B$45),'Organizational Unit Summary'!$B$45,"")</f>
        <v>P-6</v>
      </c>
      <c r="D1567" s="51" t="str">
        <f>IF('Organizational Unit Summary'!$B$24="Benchmark or Sustainment",IF(E1567="OoS","OoS",IF(E1567=1,"DM",IF(E1567=2,"PM",IF(E1567=3,"LM",IF(E1567=4,"FM"))))),IF(E1567="OoS","OoS",IF(E1567&lt;=2,"H",IF(E1567=3,"M",IF(E1567=4,"L")))))</f>
        <v>DM</v>
      </c>
      <c r="E1567" s="58">
        <f>IF(OR(Processes!$C$57=TRUE,Processes!I$57=TRUE),IF(AND(G1567=1,H1567=1,NOT(ISTEXT(J1567))),4,IF(AND(G1567=1,H1567=1,ISTEXT(J1567)),3,IF(AND(OR(G1567=1,H1567=1),ISTEXT(J1567)),2,1))),"OoS")</f>
        <v>1</v>
      </c>
      <c r="F1567" s="57"/>
      <c r="G1567" s="59"/>
      <c r="H1567" s="59"/>
      <c r="I1567" s="59"/>
      <c r="J1567" s="59"/>
      <c r="K1567" s="59"/>
      <c r="L1567" s="59"/>
      <c r="M1567" s="59"/>
      <c r="N1567" s="59"/>
      <c r="O1567" s="59"/>
      <c r="P1567" s="370"/>
      <c r="Q1567" s="59"/>
      <c r="R1567" s="376"/>
    </row>
    <row r="1568" spans="1:18" x14ac:dyDescent="0.25">
      <c r="A1568" s="352"/>
      <c r="B1568" s="378"/>
      <c r="C1568" s="54" t="str">
        <f>IF(ISTEXT('Organizational Unit Summary'!$B$46),'Organizational Unit Summary'!$B$46,"")</f>
        <v>P-7</v>
      </c>
      <c r="D1568" s="51" t="str">
        <f>IF('Organizational Unit Summary'!$B$24="Benchmark or Sustainment",IF(E1568="OoS","OoS",IF(E1568=1,"DM",IF(E1568=2,"PM",IF(E1568=3,"LM",IF(E1568=4,"FM"))))),IF(E1568="OoS","OoS",IF(E1568&lt;=2,"H",IF(E1568=3,"M",IF(E1568=4,"L")))))</f>
        <v>DM</v>
      </c>
      <c r="E1568" s="58">
        <f>IF(OR(Processes!$C$57=TRUE,Processes!J$57=TRUE),IF(AND(G1568=1,H1568=1,NOT(ISTEXT(J1568))),4,IF(AND(G1568=1,H1568=1,ISTEXT(J1568)),3,IF(AND(OR(G1568=1,H1568=1),ISTEXT(J1568)),2,1))),"OoS")</f>
        <v>1</v>
      </c>
      <c r="F1568" s="57"/>
      <c r="G1568" s="59"/>
      <c r="H1568" s="59"/>
      <c r="I1568" s="59"/>
      <c r="J1568" s="59"/>
      <c r="K1568" s="59"/>
      <c r="L1568" s="59"/>
      <c r="M1568" s="59"/>
      <c r="N1568" s="59"/>
      <c r="O1568" s="59"/>
      <c r="P1568" s="370"/>
      <c r="Q1568" s="59"/>
      <c r="R1568" s="376"/>
    </row>
    <row r="1569" spans="1:18" x14ac:dyDescent="0.25">
      <c r="A1569" s="352"/>
      <c r="B1569" s="378"/>
      <c r="C1569" s="54" t="str">
        <f>IF(ISTEXT('Organizational Unit Summary'!$B$47),'Organizational Unit Summary'!$B$47,"")</f>
        <v>P-8</v>
      </c>
      <c r="D1569" s="51" t="str">
        <f>IF('Organizational Unit Summary'!$B$24="Benchmark or Sustainment",IF(E1569="OoS","OoS",IF(E1569=1,"DM",IF(E1569=2,"PM",IF(E1569=3,"LM",IF(E1569=4,"FM"))))),IF(E1569="OoS","OoS",IF(E1569&lt;=2,"H",IF(E1569=3,"M",IF(E1569=4,"L")))))</f>
        <v>DM</v>
      </c>
      <c r="E1569" s="58">
        <f>IF(OR(Processes!$C$57=TRUE,Processes!K$57=TRUE),IF(AND(G1569=1,H1569=1,NOT(ISTEXT(J1569))),4,IF(AND(G1569=1,H1569=1,ISTEXT(J1569)),3,IF(AND(OR(G1569=1,H1569=1),ISTEXT(J1569)),2,1))),"OoS")</f>
        <v>1</v>
      </c>
      <c r="F1569" s="57"/>
      <c r="G1569" s="59"/>
      <c r="H1569" s="59"/>
      <c r="I1569" s="59"/>
      <c r="J1569" s="59"/>
      <c r="K1569" s="59"/>
      <c r="L1569" s="59"/>
      <c r="M1569" s="59"/>
      <c r="N1569" s="59"/>
      <c r="O1569" s="59"/>
      <c r="P1569" s="370"/>
      <c r="Q1569" s="59"/>
      <c r="R1569" s="376"/>
    </row>
    <row r="1570" spans="1:18" x14ac:dyDescent="0.25">
      <c r="A1570" s="352"/>
      <c r="B1570" s="378"/>
      <c r="C1570" s="54" t="str">
        <f>IF(ISTEXT('Organizational Unit Summary'!$B$48),'Organizational Unit Summary'!$B$48,"")</f>
        <v>P-9</v>
      </c>
      <c r="D1570" s="51" t="str">
        <f>IF('Organizational Unit Summary'!$B$24="Benchmark or Sustainment",IF(E1570="OoS","OoS",IF(E1570=1,"DM",IF(E1570=2,"PM",IF(E1570=3,"LM",IF(E1570=4,"FM"))))),IF(E1570="OoS","OoS",IF(E1570&lt;=2,"H",IF(E1570=3,"M",IF(E1570=4,"L")))))</f>
        <v>DM</v>
      </c>
      <c r="E1570" s="58">
        <f>IF(OR(Processes!$C$57=TRUE,Processes!L$57=TRUE),IF(AND(G1570=1,H1570=1,NOT(ISTEXT(J1570))),4,IF(AND(G1570=1,H1570=1,ISTEXT(J1570)),3,IF(AND(OR(G1570=1,H1570=1),ISTEXT(J1570)),2,1))),"OoS")</f>
        <v>1</v>
      </c>
      <c r="F1570" s="57"/>
      <c r="G1570" s="59"/>
      <c r="H1570" s="59"/>
      <c r="I1570" s="59"/>
      <c r="J1570" s="59"/>
      <c r="K1570" s="59"/>
      <c r="L1570" s="59"/>
      <c r="M1570" s="59"/>
      <c r="N1570" s="59"/>
      <c r="O1570" s="59"/>
      <c r="P1570" s="370"/>
      <c r="Q1570" s="59"/>
      <c r="R1570" s="376"/>
    </row>
    <row r="1571" spans="1:18" x14ac:dyDescent="0.25">
      <c r="A1571" s="352"/>
      <c r="B1571" s="378"/>
      <c r="C1571" s="54" t="str">
        <f>IF(ISTEXT('Organizational Unit Summary'!$B$49),'Organizational Unit Summary'!$B$49,"")</f>
        <v>P-10</v>
      </c>
      <c r="D1571" s="51" t="str">
        <f>IF('Organizational Unit Summary'!$B$24="Benchmark or Sustainment",IF(E1571="OoS","OoS",IF(E1571=1,"DM",IF(E1571=2,"PM",IF(E1571=3,"LM",IF(E1571=4,"FM"))))),IF(E1571="OoS","OoS",IF(E1571&lt;=2,"H",IF(E1571=3,"M",IF(E1571=4,"L")))))</f>
        <v>DM</v>
      </c>
      <c r="E1571" s="58">
        <f>IF(OR(Processes!$C$57=TRUE,Processes!M$57=TRUE),IF(AND(G1571=1,H1571=1,NOT(ISTEXT(J1571))),4,IF(AND(G1571=1,H1571=1,ISTEXT(J1571)),3,IF(AND(OR(G1571=1,H1571=1),ISTEXT(J1571)),2,1))),"OoS")</f>
        <v>1</v>
      </c>
      <c r="F1571" s="57"/>
      <c r="G1571" s="59"/>
      <c r="H1571" s="59"/>
      <c r="I1571" s="59"/>
      <c r="J1571" s="59"/>
      <c r="K1571" s="59"/>
      <c r="L1571" s="59"/>
      <c r="M1571" s="59"/>
      <c r="N1571" s="59"/>
      <c r="O1571" s="59"/>
      <c r="P1571" s="370"/>
      <c r="Q1571" s="59"/>
      <c r="R1571" s="376"/>
    </row>
    <row r="1572" spans="1:18" x14ac:dyDescent="0.25">
      <c r="A1572" s="352"/>
      <c r="B1572" s="378"/>
      <c r="C1572" s="54" t="str">
        <f>IF(ISTEXT('Organizational Unit Summary'!$B$50),'Organizational Unit Summary'!$B$50,"")</f>
        <v>P-11</v>
      </c>
      <c r="D1572" s="51" t="str">
        <f>IF('Organizational Unit Summary'!$B$24="Benchmark or Sustainment",IF(E1572="OoS","OoS",IF(E1572=1,"DM",IF(E1572=2,"PM",IF(E1572=3,"LM",IF(E1572=4,"FM"))))),IF(E1572="OoS","OoS",IF(E1572&lt;=2,"H",IF(E1572=3,"M",IF(E1572=4,"L")))))</f>
        <v>DM</v>
      </c>
      <c r="E1572" s="58">
        <f>IF(OR(Processes!$C$57=TRUE,Processes!N$57=TRUE),IF(AND(G1572=1,H1572=1,NOT(ISTEXT(J1572))),4,IF(AND(G1572=1,H1572=1,ISTEXT(J1572)),3,IF(AND(OR(G1572=1,H1572=1),ISTEXT(J1572)),2,1))),"OoS")</f>
        <v>1</v>
      </c>
      <c r="F1572" s="57"/>
      <c r="G1572" s="59"/>
      <c r="H1572" s="59"/>
      <c r="I1572" s="59"/>
      <c r="J1572" s="59"/>
      <c r="K1572" s="59"/>
      <c r="L1572" s="59"/>
      <c r="M1572" s="59"/>
      <c r="N1572" s="59"/>
      <c r="O1572" s="59"/>
      <c r="P1572" s="370"/>
      <c r="Q1572" s="59"/>
      <c r="R1572" s="376"/>
    </row>
    <row r="1573" spans="1:18" x14ac:dyDescent="0.25">
      <c r="A1573" s="352"/>
      <c r="B1573" s="378"/>
      <c r="C1573" s="54" t="str">
        <f>IF(ISTEXT('Organizational Unit Summary'!$B$51),'Organizational Unit Summary'!$B$51,"")</f>
        <v>P-12</v>
      </c>
      <c r="D1573" s="51" t="str">
        <f>IF('Organizational Unit Summary'!$B$24="Benchmark or Sustainment",IF(E1573="OoS","OoS",IF(E1573=1,"DM",IF(E1573=2,"PM",IF(E1573=3,"LM",IF(E1573=4,"FM"))))),IF(E1573="OoS","OoS",IF(E1573&lt;=2,"H",IF(E1573=3,"M",IF(E1573=4,"L")))))</f>
        <v>DM</v>
      </c>
      <c r="E1573" s="58">
        <f>IF(OR(Processes!$C$57=TRUE,Processes!O$57=TRUE),IF(AND(G1573=1,H1573=1,NOT(ISTEXT(J1573))),4,IF(AND(G1573=1,H1573=1,ISTEXT(J1573)),3,IF(AND(OR(G1573=1,H1573=1),ISTEXT(J1573)),2,1))),"OoS")</f>
        <v>1</v>
      </c>
      <c r="F1573" s="57"/>
      <c r="G1573" s="59"/>
      <c r="H1573" s="59"/>
      <c r="I1573" s="59"/>
      <c r="J1573" s="59"/>
      <c r="K1573" s="59"/>
      <c r="L1573" s="59"/>
      <c r="M1573" s="59"/>
      <c r="N1573" s="59"/>
      <c r="O1573" s="59"/>
      <c r="P1573" s="370"/>
      <c r="Q1573" s="59"/>
      <c r="R1573" s="376"/>
    </row>
    <row r="1574" spans="1:18" x14ac:dyDescent="0.25">
      <c r="A1574" s="352"/>
      <c r="B1574" s="378"/>
      <c r="C1574" s="54" t="str">
        <f>IF(ISTEXT('Organizational Unit Summary'!$B$52),'Organizational Unit Summary'!$B$52,"")</f>
        <v>P-13</v>
      </c>
      <c r="D1574" s="51" t="str">
        <f>IF('Organizational Unit Summary'!$B$24="Benchmark or Sustainment",IF(E1574="OoS","OoS",IF(E1574=1,"DM",IF(E1574=2,"PM",IF(E1574=3,"LM",IF(E1574=4,"FM"))))),IF(E1574="OoS","OoS",IF(E1574&lt;=2,"H",IF(E1574=3,"M",IF(E1574=4,"L")))))</f>
        <v>DM</v>
      </c>
      <c r="E1574" s="58">
        <f>IF(OR(Processes!$C$57=TRUE,Processes!P$57=TRUE),IF(AND(G1574=1,H1574=1,NOT(ISTEXT(J1574))),4,IF(AND(G1574=1,H1574=1,ISTEXT(J1574)),3,IF(AND(OR(G1574=1,H1574=1),ISTEXT(J1574)),2,1))),"OoS")</f>
        <v>1</v>
      </c>
      <c r="F1574" s="57"/>
      <c r="G1574" s="59"/>
      <c r="H1574" s="59"/>
      <c r="I1574" s="59"/>
      <c r="J1574" s="59"/>
      <c r="K1574" s="59"/>
      <c r="L1574" s="59"/>
      <c r="M1574" s="59"/>
      <c r="N1574" s="59"/>
      <c r="O1574" s="59"/>
      <c r="P1574" s="370"/>
      <c r="Q1574" s="59"/>
      <c r="R1574" s="376"/>
    </row>
    <row r="1575" spans="1:18" x14ac:dyDescent="0.25">
      <c r="A1575" s="352"/>
      <c r="B1575" s="378"/>
      <c r="C1575" s="54" t="str">
        <f>IF(ISTEXT('Organizational Unit Summary'!$B$53),'Organizational Unit Summary'!$B$53,"")</f>
        <v>P-14</v>
      </c>
      <c r="D1575" s="51" t="str">
        <f>IF('Organizational Unit Summary'!$B$24="Benchmark or Sustainment",IF(E1575="OoS","OoS",IF(E1575=1,"DM",IF(E1575=2,"PM",IF(E1575=3,"LM",IF(E1575=4,"FM"))))),IF(E1575="OoS","OoS",IF(E1575&lt;=2,"H",IF(E1575=3,"M",IF(E1575=4,"L")))))</f>
        <v>DM</v>
      </c>
      <c r="E1575" s="58">
        <f>IF(OR(Processes!$C$57=TRUE,Processes!Q$57=TRUE),IF(AND(G1575=1,H1575=1,NOT(ISTEXT(J1575))),4,IF(AND(G1575=1,H1575=1,ISTEXT(J1575)),3,IF(AND(OR(G1575=1,H1575=1),ISTEXT(J1575)),2,1))),"OoS")</f>
        <v>1</v>
      </c>
      <c r="F1575" s="57"/>
      <c r="G1575" s="59"/>
      <c r="H1575" s="59"/>
      <c r="I1575" s="59"/>
      <c r="J1575" s="59"/>
      <c r="K1575" s="59"/>
      <c r="L1575" s="59"/>
      <c r="M1575" s="59"/>
      <c r="N1575" s="59"/>
      <c r="O1575" s="59"/>
      <c r="P1575" s="370"/>
      <c r="Q1575" s="59"/>
      <c r="R1575" s="376"/>
    </row>
    <row r="1576" spans="1:18" x14ac:dyDescent="0.25">
      <c r="A1576" s="352"/>
      <c r="B1576" s="378"/>
      <c r="C1576" s="54" t="str">
        <f>IF(ISTEXT('Organizational Unit Summary'!$B$54),'Organizational Unit Summary'!$B$54,"")</f>
        <v>P-15</v>
      </c>
      <c r="D1576" s="51" t="str">
        <f>IF('Organizational Unit Summary'!$B$24="Benchmark or Sustainment",IF(E1576="OoS","OoS",IF(E1576=1,"DM",IF(E1576=2,"PM",IF(E1576=3,"LM",IF(E1576=4,"FM"))))),IF(E1576="OoS","OoS",IF(E1576&lt;=2,"H",IF(E1576=3,"M",IF(E1576=4,"L")))))</f>
        <v>DM</v>
      </c>
      <c r="E1576" s="58">
        <f>IF(OR(Processes!$C$57=TRUE,Processes!R$57=TRUE),IF(AND(G1576=1,H1576=1,NOT(ISTEXT(J1576))),4,IF(AND(G1576=1,H1576=1,ISTEXT(J1576)),3,IF(AND(OR(G1576=1,H1576=1),ISTEXT(J1576)),2,1))),"OoS")</f>
        <v>1</v>
      </c>
      <c r="F1576" s="57"/>
      <c r="G1576" s="59"/>
      <c r="H1576" s="59"/>
      <c r="I1576" s="59"/>
      <c r="J1576" s="59"/>
      <c r="K1576" s="59"/>
      <c r="L1576" s="59"/>
      <c r="M1576" s="59"/>
      <c r="N1576" s="59"/>
      <c r="O1576" s="59"/>
      <c r="P1576" s="370"/>
      <c r="Q1576" s="59"/>
      <c r="R1576" s="376"/>
    </row>
    <row r="1577" spans="1:18" x14ac:dyDescent="0.25">
      <c r="A1577" s="352"/>
      <c r="B1577" s="378"/>
      <c r="C1577" s="54" t="str">
        <f>IF(ISTEXT('Organizational Unit Summary'!$B$55),'Organizational Unit Summary'!$B$55,"")</f>
        <v>P-16</v>
      </c>
      <c r="D1577" s="51" t="str">
        <f>IF('Organizational Unit Summary'!$B$24="Benchmark or Sustainment",IF(E1577="OoS","OoS",IF(E1577=1,"DM",IF(E1577=2,"PM",IF(E1577=3,"LM",IF(E1577=4,"FM"))))),IF(E1577="OoS","OoS",IF(E1577&lt;=2,"H",IF(E1577=3,"M",IF(E1577=4,"L")))))</f>
        <v>DM</v>
      </c>
      <c r="E1577" s="58">
        <f>IF(OR(Processes!$C$57=TRUE,Processes!S$57=TRUE),IF(AND(G1577=1,H1577=1,NOT(ISTEXT(J1577))),4,IF(AND(G1577=1,H1577=1,ISTEXT(J1577)),3,IF(AND(OR(G1577=1,H1577=1),ISTEXT(J1577)),2,1))),"OoS")</f>
        <v>1</v>
      </c>
      <c r="F1577" s="57"/>
      <c r="G1577" s="59"/>
      <c r="H1577" s="59"/>
      <c r="I1577" s="59"/>
      <c r="J1577" s="59"/>
      <c r="K1577" s="59"/>
      <c r="L1577" s="59"/>
      <c r="M1577" s="59"/>
      <c r="N1577" s="59"/>
      <c r="O1577" s="59"/>
      <c r="P1577" s="370"/>
      <c r="Q1577" s="59"/>
      <c r="R1577" s="376"/>
    </row>
    <row r="1578" spans="1:18" x14ac:dyDescent="0.25">
      <c r="A1578" s="352"/>
      <c r="B1578" s="378"/>
      <c r="C1578" s="54" t="str">
        <f>IF(ISTEXT('Organizational Unit Summary'!$B$56),'Organizational Unit Summary'!$B$56,"")</f>
        <v>P-17</v>
      </c>
      <c r="D1578" s="51" t="str">
        <f>IF('Organizational Unit Summary'!$B$24="Benchmark or Sustainment",IF(E1578="OoS","OoS",IF(E1578=1,"DM",IF(E1578=2,"PM",IF(E1578=3,"LM",IF(E1578=4,"FM"))))),IF(E1578="OoS","OoS",IF(E1578&lt;=2,"H",IF(E1578=3,"M",IF(E1578=4,"L")))))</f>
        <v>DM</v>
      </c>
      <c r="E1578" s="58">
        <f>IF(OR(Processes!$C$57=TRUE,Processes!T$57=TRUE),IF(AND(G1578=1,H1578=1,NOT(ISTEXT(J1578))),4,IF(AND(G1578=1,H1578=1,ISTEXT(J1578)),3,IF(AND(OR(G1578=1,H1578=1),ISTEXT(J1578)),2,1))),"OoS")</f>
        <v>1</v>
      </c>
      <c r="F1578" s="57"/>
      <c r="G1578" s="59"/>
      <c r="H1578" s="59"/>
      <c r="I1578" s="59"/>
      <c r="J1578" s="59"/>
      <c r="K1578" s="59"/>
      <c r="L1578" s="59"/>
      <c r="M1578" s="59"/>
      <c r="N1578" s="59"/>
      <c r="O1578" s="59"/>
      <c r="P1578" s="370"/>
      <c r="Q1578" s="59"/>
      <c r="R1578" s="376"/>
    </row>
    <row r="1579" spans="1:18" x14ac:dyDescent="0.25">
      <c r="A1579" s="352"/>
      <c r="B1579" s="378"/>
      <c r="C1579" s="54" t="str">
        <f>IF(ISTEXT('Organizational Unit Summary'!$B$57),'Organizational Unit Summary'!$B$57,"")</f>
        <v>P-18</v>
      </c>
      <c r="D1579" s="51" t="str">
        <f>IF('Organizational Unit Summary'!$B$24="Benchmark or Sustainment",IF(E1579="OoS","OoS",IF(E1579=1,"DM",IF(E1579=2,"PM",IF(E1579=3,"LM",IF(E1579=4,"FM"))))),IF(E1579="OoS","OoS",IF(E1579&lt;=2,"H",IF(E1579=3,"M",IF(E1579=4,"L")))))</f>
        <v>DM</v>
      </c>
      <c r="E1579" s="58">
        <f>IF(OR(Processes!$C$57=TRUE,Processes!U$57=TRUE),IF(AND(G1579=1,H1579=1,NOT(ISTEXT(J1579))),4,IF(AND(G1579=1,H1579=1,ISTEXT(J1579)),3,IF(AND(OR(G1579=1,H1579=1),ISTEXT(J1579)),2,1))),"OoS")</f>
        <v>1</v>
      </c>
      <c r="F1579" s="57"/>
      <c r="G1579" s="59"/>
      <c r="H1579" s="59"/>
      <c r="I1579" s="59"/>
      <c r="J1579" s="59"/>
      <c r="K1579" s="59"/>
      <c r="L1579" s="59"/>
      <c r="M1579" s="59"/>
      <c r="N1579" s="59"/>
      <c r="O1579" s="59"/>
      <c r="P1579" s="370"/>
      <c r="Q1579" s="59"/>
      <c r="R1579" s="376"/>
    </row>
    <row r="1580" spans="1:18" x14ac:dyDescent="0.25">
      <c r="A1580" s="352"/>
      <c r="B1580" s="378"/>
      <c r="C1580" s="54" t="str">
        <f>IF(ISTEXT('Organizational Unit Summary'!$B$58),'Organizational Unit Summary'!$B$58,"")</f>
        <v>P-19</v>
      </c>
      <c r="D1580" s="51" t="str">
        <f>IF('Organizational Unit Summary'!$B$24="Benchmark or Sustainment",IF(E1580="OoS","OoS",IF(E1580=1,"DM",IF(E1580=2,"PM",IF(E1580=3,"LM",IF(E1580=4,"FM"))))),IF(E1580="OoS","OoS",IF(E1580&lt;=2,"H",IF(E1580=3,"M",IF(E1580=4,"L")))))</f>
        <v>DM</v>
      </c>
      <c r="E1580" s="58">
        <f>IF(OR(Processes!$C$57=TRUE,Processes!V$57=TRUE),IF(AND(G1580=1,H1580=1,NOT(ISTEXT(J1580))),4,IF(AND(G1580=1,H1580=1,ISTEXT(J1580)),3,IF(AND(OR(G1580=1,H1580=1),ISTEXT(J1580)),2,1))),"OoS")</f>
        <v>1</v>
      </c>
      <c r="F1580" s="57"/>
      <c r="G1580" s="59"/>
      <c r="H1580" s="59"/>
      <c r="I1580" s="59"/>
      <c r="J1580" s="59"/>
      <c r="K1580" s="59"/>
      <c r="L1580" s="59"/>
      <c r="M1580" s="59"/>
      <c r="N1580" s="59"/>
      <c r="O1580" s="59"/>
      <c r="P1580" s="370"/>
      <c r="Q1580" s="59"/>
      <c r="R1580" s="376"/>
    </row>
    <row r="1581" spans="1:18" ht="13.5" thickBot="1" x14ac:dyDescent="0.3">
      <c r="A1581" s="352"/>
      <c r="B1581" s="378"/>
      <c r="C1581" s="54" t="str">
        <f>IF(ISTEXT('Organizational Unit Summary'!$B$59),'Organizational Unit Summary'!$B$59,"")</f>
        <v>P-20</v>
      </c>
      <c r="D1581" s="51" t="str">
        <f>IF('Organizational Unit Summary'!$B$24="Benchmark or Sustainment",IF(E1581="OoS","OoS",IF(E1581=1,"DM",IF(E1581=2,"PM",IF(E1581=3,"LM",IF(E1581=4,"FM"))))),IF(E1581="OoS","OoS",IF(E1581&lt;=2,"H",IF(E1581=3,"M",IF(E1581=4,"L")))))</f>
        <v>DM</v>
      </c>
      <c r="E1581" s="58">
        <f>IF(OR(Processes!$C$57=TRUE,Processes!W$57=TRUE),IF(AND(G1581=1,H1581=1,NOT(ISTEXT(J1581))),4,IF(AND(G1581=1,H1581=1,ISTEXT(J1581)),3,IF(AND(OR(G1581=1,H1581=1),ISTEXT(J1581)),2,1))),"OoS")</f>
        <v>1</v>
      </c>
      <c r="F1581" s="57"/>
      <c r="G1581" s="59"/>
      <c r="H1581" s="59"/>
      <c r="I1581" s="59"/>
      <c r="J1581" s="59"/>
      <c r="K1581" s="59"/>
      <c r="L1581" s="59"/>
      <c r="M1581" s="59"/>
      <c r="N1581" s="59"/>
      <c r="O1581" s="59"/>
      <c r="P1581" s="371"/>
      <c r="Q1581" s="59"/>
      <c r="R1581" s="376"/>
    </row>
    <row r="1582" spans="1:18" x14ac:dyDescent="0.25">
      <c r="A1582" s="352"/>
      <c r="B1582" s="378" t="str">
        <f>IF(ISTEXT(Processes!$B$7),Processes!$B$7,"")</f>
        <v>Process 5</v>
      </c>
      <c r="C1582" s="54" t="str">
        <f>IF(ISTEXT('Organizational Unit Summary'!$B$40),'Organizational Unit Summary'!$B$40,"")</f>
        <v>P-1</v>
      </c>
      <c r="D1582" s="51" t="str">
        <f>IF('Organizational Unit Summary'!$B$24="Benchmark or Sustainment",IF(E1582="OoS","OoS",IF(E1582=1,"DM",IF(E1582=2,"PM",IF(E1582=3,"LM",IF(E1582=4,"FM"))))),IF(E1582="OoS","OoS",IF(E1582&lt;=2,"H",IF(E1582=3,"M",IF(E1582=4,"L")))))</f>
        <v>DM</v>
      </c>
      <c r="E1582" s="58">
        <f>IF(OR(Processes!$C$58=TRUE,Processes!D$58=TRUE),IF(AND(G1582=1,H1582=1,NOT(ISTEXT(J1582))),4,IF(AND(G1582=1,H1582=1,ISTEXT(J1582)),3,IF(AND(OR(G1582=1,H1582=1),ISTEXT(J1582)),2,1))),"OoS")</f>
        <v>1</v>
      </c>
      <c r="F1582" s="57"/>
      <c r="G1582" s="59"/>
      <c r="H1582" s="59"/>
      <c r="I1582" s="59"/>
      <c r="J1582" s="59"/>
      <c r="K1582" s="59"/>
      <c r="L1582" s="59"/>
      <c r="M1582" s="59"/>
      <c r="N1582" s="59"/>
      <c r="O1582" s="59"/>
      <c r="P1582" s="369"/>
      <c r="Q1582" s="59"/>
      <c r="R1582" s="376"/>
    </row>
    <row r="1583" spans="1:18" x14ac:dyDescent="0.25">
      <c r="A1583" s="352"/>
      <c r="B1583" s="378"/>
      <c r="C1583" s="54" t="str">
        <f>IF(ISTEXT('Organizational Unit Summary'!$B$41),'Organizational Unit Summary'!$B$41,"")</f>
        <v>P-2</v>
      </c>
      <c r="D1583" s="51" t="str">
        <f>IF('Organizational Unit Summary'!$B$24="Benchmark or Sustainment",IF(E1583="OoS","OoS",IF(E1583=1,"DM",IF(E1583=2,"PM",IF(E1583=3,"LM",IF(E1583=4,"FM"))))),IF(E1583="OoS","OoS",IF(E1583&lt;=2,"H",IF(E1583=3,"M",IF(E1583=4,"L")))))</f>
        <v>DM</v>
      </c>
      <c r="E1583" s="58">
        <f>IF(OR(Processes!$C$58=TRUE,Processes!E$58=TRUE),IF(AND(G1583=1,H1583=1,NOT(ISTEXT(J1583))),4,IF(AND(G1583=1,H1583=1,ISTEXT(J1583)),3,IF(AND(OR(G1583=1,H1583=1),ISTEXT(J1583)),2,1))),"OoS")</f>
        <v>1</v>
      </c>
      <c r="F1583" s="57"/>
      <c r="G1583" s="59"/>
      <c r="H1583" s="59"/>
      <c r="I1583" s="59"/>
      <c r="J1583" s="59"/>
      <c r="K1583" s="59"/>
      <c r="L1583" s="59"/>
      <c r="M1583" s="59"/>
      <c r="N1583" s="59"/>
      <c r="O1583" s="59"/>
      <c r="P1583" s="370"/>
      <c r="Q1583" s="59"/>
      <c r="R1583" s="376"/>
    </row>
    <row r="1584" spans="1:18" x14ac:dyDescent="0.25">
      <c r="A1584" s="352"/>
      <c r="B1584" s="378"/>
      <c r="C1584" s="54" t="str">
        <f>IF(ISTEXT('Organizational Unit Summary'!$B$42),'Organizational Unit Summary'!$B$42,"")</f>
        <v>P-3</v>
      </c>
      <c r="D1584" s="51" t="str">
        <f>IF('Organizational Unit Summary'!$B$24="Benchmark or Sustainment",IF(E1584="OoS","OoS",IF(E1584=1,"DM",IF(E1584=2,"PM",IF(E1584=3,"LM",IF(E1584=4,"FM"))))),IF(E1584="OoS","OoS",IF(E1584&lt;=2,"H",IF(E1584=3,"M",IF(E1584=4,"L")))))</f>
        <v>DM</v>
      </c>
      <c r="E1584" s="58">
        <f>IF(OR(Processes!$C$58=TRUE,Processes!F$58=TRUE),IF(AND(G1584=1,H1584=1,NOT(ISTEXT(J1584))),4,IF(AND(G1584=1,H1584=1,ISTEXT(J1584)),3,IF(AND(OR(G1584=1,H1584=1),ISTEXT(J1584)),2,1))),"OoS")</f>
        <v>1</v>
      </c>
      <c r="F1584" s="57"/>
      <c r="G1584" s="59"/>
      <c r="H1584" s="59"/>
      <c r="I1584" s="59"/>
      <c r="J1584" s="59"/>
      <c r="K1584" s="59"/>
      <c r="L1584" s="59"/>
      <c r="M1584" s="59"/>
      <c r="N1584" s="59"/>
      <c r="O1584" s="59"/>
      <c r="P1584" s="370"/>
      <c r="Q1584" s="59"/>
      <c r="R1584" s="376"/>
    </row>
    <row r="1585" spans="1:18" x14ac:dyDescent="0.25">
      <c r="A1585" s="352"/>
      <c r="B1585" s="378"/>
      <c r="C1585" s="54" t="str">
        <f>IF(ISTEXT('Organizational Unit Summary'!$B$43),'Organizational Unit Summary'!$B$43,"")</f>
        <v>P-4</v>
      </c>
      <c r="D1585" s="51" t="str">
        <f>IF('Organizational Unit Summary'!$B$24="Benchmark or Sustainment",IF(E1585="OoS","OoS",IF(E1585=1,"DM",IF(E1585=2,"PM",IF(E1585=3,"LM",IF(E1585=4,"FM"))))),IF(E1585="OoS","OoS",IF(E1585&lt;=2,"H",IF(E1585=3,"M",IF(E1585=4,"L")))))</f>
        <v>DM</v>
      </c>
      <c r="E1585" s="58">
        <f>IF(OR(Processes!$C$58=TRUE,Processes!G$58=TRUE),IF(AND(G1585=1,H1585=1,NOT(ISTEXT(J1585))),4,IF(AND(G1585=1,H1585=1,ISTEXT(J1585)),3,IF(AND(OR(G1585=1,H1585=1),ISTEXT(J1585)),2,1))),"OoS")</f>
        <v>1</v>
      </c>
      <c r="F1585" s="57"/>
      <c r="G1585" s="59"/>
      <c r="H1585" s="59"/>
      <c r="I1585" s="59"/>
      <c r="J1585" s="59"/>
      <c r="K1585" s="59"/>
      <c r="L1585" s="59"/>
      <c r="M1585" s="59"/>
      <c r="N1585" s="59"/>
      <c r="O1585" s="59"/>
      <c r="P1585" s="370"/>
      <c r="Q1585" s="59"/>
      <c r="R1585" s="376"/>
    </row>
    <row r="1586" spans="1:18" x14ac:dyDescent="0.25">
      <c r="A1586" s="352"/>
      <c r="B1586" s="378"/>
      <c r="C1586" s="54" t="str">
        <f>IF(ISTEXT('Organizational Unit Summary'!$B$44),'Organizational Unit Summary'!$B$44,"")</f>
        <v>P-5</v>
      </c>
      <c r="D1586" s="51" t="str">
        <f>IF('Organizational Unit Summary'!$B$24="Benchmark or Sustainment",IF(E1586="OoS","OoS",IF(E1586=1,"DM",IF(E1586=2,"PM",IF(E1586=3,"LM",IF(E1586=4,"FM"))))),IF(E1586="OoS","OoS",IF(E1586&lt;=2,"H",IF(E1586=3,"M",IF(E1586=4,"L")))))</f>
        <v>DM</v>
      </c>
      <c r="E1586" s="58">
        <f>IF(OR(Processes!$C$58=TRUE,Processes!H$58=TRUE),IF(AND(G1586=1,H1586=1,NOT(ISTEXT(J1586))),4,IF(AND(G1586=1,H1586=1,ISTEXT(J1586)),3,IF(AND(OR(G1586=1,H1586=1),ISTEXT(J1586)),2,1))),"OoS")</f>
        <v>1</v>
      </c>
      <c r="F1586" s="57"/>
      <c r="G1586" s="59"/>
      <c r="H1586" s="59"/>
      <c r="I1586" s="59"/>
      <c r="J1586" s="59"/>
      <c r="K1586" s="59"/>
      <c r="L1586" s="59"/>
      <c r="M1586" s="59"/>
      <c r="N1586" s="59"/>
      <c r="O1586" s="59"/>
      <c r="P1586" s="370"/>
      <c r="Q1586" s="59"/>
      <c r="R1586" s="376"/>
    </row>
    <row r="1587" spans="1:18" x14ac:dyDescent="0.25">
      <c r="A1587" s="352"/>
      <c r="B1587" s="378"/>
      <c r="C1587" s="54" t="str">
        <f>IF(ISTEXT('Organizational Unit Summary'!$B$45),'Organizational Unit Summary'!$B$45,"")</f>
        <v>P-6</v>
      </c>
      <c r="D1587" s="51" t="str">
        <f>IF('Organizational Unit Summary'!$B$24="Benchmark or Sustainment",IF(E1587="OoS","OoS",IF(E1587=1,"DM",IF(E1587=2,"PM",IF(E1587=3,"LM",IF(E1587=4,"FM"))))),IF(E1587="OoS","OoS",IF(E1587&lt;=2,"H",IF(E1587=3,"M",IF(E1587=4,"L")))))</f>
        <v>DM</v>
      </c>
      <c r="E1587" s="58">
        <f>IF(OR(Processes!$C$58=TRUE,Processes!I$58=TRUE),IF(AND(G1587=1,H1587=1,NOT(ISTEXT(J1587))),4,IF(AND(G1587=1,H1587=1,ISTEXT(J1587)),3,IF(AND(OR(G1587=1,H1587=1),ISTEXT(J1587)),2,1))),"OoS")</f>
        <v>1</v>
      </c>
      <c r="F1587" s="57"/>
      <c r="G1587" s="59"/>
      <c r="H1587" s="59"/>
      <c r="I1587" s="59"/>
      <c r="J1587" s="59"/>
      <c r="K1587" s="59"/>
      <c r="L1587" s="59"/>
      <c r="M1587" s="59"/>
      <c r="N1587" s="59"/>
      <c r="O1587" s="59"/>
      <c r="P1587" s="370"/>
      <c r="Q1587" s="59"/>
      <c r="R1587" s="376"/>
    </row>
    <row r="1588" spans="1:18" x14ac:dyDescent="0.25">
      <c r="A1588" s="352"/>
      <c r="B1588" s="378"/>
      <c r="C1588" s="54" t="str">
        <f>IF(ISTEXT('Organizational Unit Summary'!$B$46),'Organizational Unit Summary'!$B$46,"")</f>
        <v>P-7</v>
      </c>
      <c r="D1588" s="51" t="str">
        <f>IF('Organizational Unit Summary'!$B$24="Benchmark or Sustainment",IF(E1588="OoS","OoS",IF(E1588=1,"DM",IF(E1588=2,"PM",IF(E1588=3,"LM",IF(E1588=4,"FM"))))),IF(E1588="OoS","OoS",IF(E1588&lt;=2,"H",IF(E1588=3,"M",IF(E1588=4,"L")))))</f>
        <v>DM</v>
      </c>
      <c r="E1588" s="58">
        <f>IF(OR(Processes!$C$58=TRUE,Processes!J$58=TRUE),IF(AND(G1588=1,H1588=1,NOT(ISTEXT(J1588))),4,IF(AND(G1588=1,H1588=1,ISTEXT(J1588)),3,IF(AND(OR(G1588=1,H1588=1),ISTEXT(J1588)),2,1))),"OoS")</f>
        <v>1</v>
      </c>
      <c r="F1588" s="57"/>
      <c r="G1588" s="59"/>
      <c r="H1588" s="59"/>
      <c r="I1588" s="59"/>
      <c r="J1588" s="59"/>
      <c r="K1588" s="59"/>
      <c r="L1588" s="59"/>
      <c r="M1588" s="59"/>
      <c r="N1588" s="59"/>
      <c r="O1588" s="59"/>
      <c r="P1588" s="370"/>
      <c r="Q1588" s="59"/>
      <c r="R1588" s="376"/>
    </row>
    <row r="1589" spans="1:18" x14ac:dyDescent="0.25">
      <c r="A1589" s="352"/>
      <c r="B1589" s="378"/>
      <c r="C1589" s="54" t="str">
        <f>IF(ISTEXT('Organizational Unit Summary'!$B$47),'Organizational Unit Summary'!$B$47,"")</f>
        <v>P-8</v>
      </c>
      <c r="D1589" s="51" t="str">
        <f>IF('Organizational Unit Summary'!$B$24="Benchmark or Sustainment",IF(E1589="OoS","OoS",IF(E1589=1,"DM",IF(E1589=2,"PM",IF(E1589=3,"LM",IF(E1589=4,"FM"))))),IF(E1589="OoS","OoS",IF(E1589&lt;=2,"H",IF(E1589=3,"M",IF(E1589=4,"L")))))</f>
        <v>DM</v>
      </c>
      <c r="E1589" s="58">
        <f>IF(OR(Processes!$C$58=TRUE,Processes!K$58=TRUE),IF(AND(G1589=1,H1589=1,NOT(ISTEXT(J1589))),4,IF(AND(G1589=1,H1589=1,ISTEXT(J1589)),3,IF(AND(OR(G1589=1,H1589=1),ISTEXT(J1589)),2,1))),"OoS")</f>
        <v>1</v>
      </c>
      <c r="F1589" s="57"/>
      <c r="G1589" s="59"/>
      <c r="H1589" s="59"/>
      <c r="I1589" s="59"/>
      <c r="J1589" s="59"/>
      <c r="K1589" s="59"/>
      <c r="L1589" s="59"/>
      <c r="M1589" s="59"/>
      <c r="N1589" s="59"/>
      <c r="O1589" s="59"/>
      <c r="P1589" s="370"/>
      <c r="Q1589" s="59"/>
      <c r="R1589" s="376"/>
    </row>
    <row r="1590" spans="1:18" x14ac:dyDescent="0.25">
      <c r="A1590" s="352"/>
      <c r="B1590" s="378"/>
      <c r="C1590" s="54" t="str">
        <f>IF(ISTEXT('Organizational Unit Summary'!$B$48),'Organizational Unit Summary'!$B$48,"")</f>
        <v>P-9</v>
      </c>
      <c r="D1590" s="51" t="str">
        <f>IF('Organizational Unit Summary'!$B$24="Benchmark or Sustainment",IF(E1590="OoS","OoS",IF(E1590=1,"DM",IF(E1590=2,"PM",IF(E1590=3,"LM",IF(E1590=4,"FM"))))),IF(E1590="OoS","OoS",IF(E1590&lt;=2,"H",IF(E1590=3,"M",IF(E1590=4,"L")))))</f>
        <v>DM</v>
      </c>
      <c r="E1590" s="58">
        <f>IF(OR(Processes!$C$58=TRUE,Processes!L$58=TRUE),IF(AND(G1590=1,H1590=1,NOT(ISTEXT(J1590))),4,IF(AND(G1590=1,H1590=1,ISTEXT(J1590)),3,IF(AND(OR(G1590=1,H1590=1),ISTEXT(J1590)),2,1))),"OoS")</f>
        <v>1</v>
      </c>
      <c r="F1590" s="57"/>
      <c r="G1590" s="59"/>
      <c r="H1590" s="59"/>
      <c r="I1590" s="59"/>
      <c r="J1590" s="59"/>
      <c r="K1590" s="59"/>
      <c r="L1590" s="59"/>
      <c r="M1590" s="59"/>
      <c r="N1590" s="59"/>
      <c r="O1590" s="59"/>
      <c r="P1590" s="370"/>
      <c r="Q1590" s="59"/>
      <c r="R1590" s="376"/>
    </row>
    <row r="1591" spans="1:18" x14ac:dyDescent="0.25">
      <c r="A1591" s="352"/>
      <c r="B1591" s="378"/>
      <c r="C1591" s="54" t="str">
        <f>IF(ISTEXT('Organizational Unit Summary'!$B$49),'Organizational Unit Summary'!$B$49,"")</f>
        <v>P-10</v>
      </c>
      <c r="D1591" s="51" t="str">
        <f>IF('Organizational Unit Summary'!$B$24="Benchmark or Sustainment",IF(E1591="OoS","OoS",IF(E1591=1,"DM",IF(E1591=2,"PM",IF(E1591=3,"LM",IF(E1591=4,"FM"))))),IF(E1591="OoS","OoS",IF(E1591&lt;=2,"H",IF(E1591=3,"M",IF(E1591=4,"L")))))</f>
        <v>DM</v>
      </c>
      <c r="E1591" s="58">
        <f>IF(OR(Processes!$C$58=TRUE,Processes!M$58=TRUE),IF(AND(G1591=1,H1591=1,NOT(ISTEXT(J1591))),4,IF(AND(G1591=1,H1591=1,ISTEXT(J1591)),3,IF(AND(OR(G1591=1,H1591=1),ISTEXT(J1591)),2,1))),"OoS")</f>
        <v>1</v>
      </c>
      <c r="F1591" s="57"/>
      <c r="G1591" s="59"/>
      <c r="H1591" s="59"/>
      <c r="I1591" s="59"/>
      <c r="J1591" s="59"/>
      <c r="K1591" s="59"/>
      <c r="L1591" s="59"/>
      <c r="M1591" s="59"/>
      <c r="N1591" s="59"/>
      <c r="O1591" s="59"/>
      <c r="P1591" s="370"/>
      <c r="Q1591" s="59"/>
      <c r="R1591" s="376"/>
    </row>
    <row r="1592" spans="1:18" x14ac:dyDescent="0.25">
      <c r="A1592" s="352"/>
      <c r="B1592" s="378"/>
      <c r="C1592" s="54" t="str">
        <f>IF(ISTEXT('Organizational Unit Summary'!$B$50),'Organizational Unit Summary'!$B$50,"")</f>
        <v>P-11</v>
      </c>
      <c r="D1592" s="51" t="str">
        <f>IF('Organizational Unit Summary'!$B$24="Benchmark or Sustainment",IF(E1592="OoS","OoS",IF(E1592=1,"DM",IF(E1592=2,"PM",IF(E1592=3,"LM",IF(E1592=4,"FM"))))),IF(E1592="OoS","OoS",IF(E1592&lt;=2,"H",IF(E1592=3,"M",IF(E1592=4,"L")))))</f>
        <v>DM</v>
      </c>
      <c r="E1592" s="58">
        <f>IF(OR(Processes!$C$58=TRUE,Processes!N$58=TRUE),IF(AND(G1592=1,H1592=1,NOT(ISTEXT(J1592))),4,IF(AND(G1592=1,H1592=1,ISTEXT(J1592)),3,IF(AND(OR(G1592=1,H1592=1),ISTEXT(J1592)),2,1))),"OoS")</f>
        <v>1</v>
      </c>
      <c r="F1592" s="57"/>
      <c r="G1592" s="59"/>
      <c r="H1592" s="59"/>
      <c r="I1592" s="59"/>
      <c r="J1592" s="59"/>
      <c r="K1592" s="59"/>
      <c r="L1592" s="59"/>
      <c r="M1592" s="59"/>
      <c r="N1592" s="59"/>
      <c r="O1592" s="59"/>
      <c r="P1592" s="370"/>
      <c r="Q1592" s="59"/>
      <c r="R1592" s="376"/>
    </row>
    <row r="1593" spans="1:18" x14ac:dyDescent="0.25">
      <c r="A1593" s="352"/>
      <c r="B1593" s="378"/>
      <c r="C1593" s="54" t="str">
        <f>IF(ISTEXT('Organizational Unit Summary'!$B$51),'Organizational Unit Summary'!$B$51,"")</f>
        <v>P-12</v>
      </c>
      <c r="D1593" s="51" t="str">
        <f>IF('Organizational Unit Summary'!$B$24="Benchmark or Sustainment",IF(E1593="OoS","OoS",IF(E1593=1,"DM",IF(E1593=2,"PM",IF(E1593=3,"LM",IF(E1593=4,"FM"))))),IF(E1593="OoS","OoS",IF(E1593&lt;=2,"H",IF(E1593=3,"M",IF(E1593=4,"L")))))</f>
        <v>DM</v>
      </c>
      <c r="E1593" s="58">
        <f>IF(OR(Processes!$C$58=TRUE,Processes!O$58=TRUE),IF(AND(G1593=1,H1593=1,NOT(ISTEXT(J1593))),4,IF(AND(G1593=1,H1593=1,ISTEXT(J1593)),3,IF(AND(OR(G1593=1,H1593=1),ISTEXT(J1593)),2,1))),"OoS")</f>
        <v>1</v>
      </c>
      <c r="F1593" s="57"/>
      <c r="G1593" s="59"/>
      <c r="H1593" s="59"/>
      <c r="I1593" s="59"/>
      <c r="J1593" s="59"/>
      <c r="K1593" s="59"/>
      <c r="L1593" s="59"/>
      <c r="M1593" s="59"/>
      <c r="N1593" s="59"/>
      <c r="O1593" s="59"/>
      <c r="P1593" s="370"/>
      <c r="Q1593" s="59"/>
      <c r="R1593" s="376"/>
    </row>
    <row r="1594" spans="1:18" x14ac:dyDescent="0.25">
      <c r="A1594" s="352"/>
      <c r="B1594" s="378"/>
      <c r="C1594" s="54" t="str">
        <f>IF(ISTEXT('Organizational Unit Summary'!$B$52),'Organizational Unit Summary'!$B$52,"")</f>
        <v>P-13</v>
      </c>
      <c r="D1594" s="51" t="str">
        <f>IF('Organizational Unit Summary'!$B$24="Benchmark or Sustainment",IF(E1594="OoS","OoS",IF(E1594=1,"DM",IF(E1594=2,"PM",IF(E1594=3,"LM",IF(E1594=4,"FM"))))),IF(E1594="OoS","OoS",IF(E1594&lt;=2,"H",IF(E1594=3,"M",IF(E1594=4,"L")))))</f>
        <v>DM</v>
      </c>
      <c r="E1594" s="58">
        <f>IF(OR(Processes!$C$58=TRUE,Processes!P$58=TRUE),IF(AND(G1594=1,H1594=1,NOT(ISTEXT(J1594))),4,IF(AND(G1594=1,H1594=1,ISTEXT(J1594)),3,IF(AND(OR(G1594=1,H1594=1),ISTEXT(J1594)),2,1))),"OoS")</f>
        <v>1</v>
      </c>
      <c r="F1594" s="57"/>
      <c r="G1594" s="59"/>
      <c r="H1594" s="59"/>
      <c r="I1594" s="59"/>
      <c r="J1594" s="59"/>
      <c r="K1594" s="59"/>
      <c r="L1594" s="59"/>
      <c r="M1594" s="59"/>
      <c r="N1594" s="59"/>
      <c r="O1594" s="59"/>
      <c r="P1594" s="370"/>
      <c r="Q1594" s="59"/>
      <c r="R1594" s="376"/>
    </row>
    <row r="1595" spans="1:18" x14ac:dyDescent="0.25">
      <c r="A1595" s="352"/>
      <c r="B1595" s="378"/>
      <c r="C1595" s="54" t="str">
        <f>IF(ISTEXT('Organizational Unit Summary'!$B$53),'Organizational Unit Summary'!$B$53,"")</f>
        <v>P-14</v>
      </c>
      <c r="D1595" s="51" t="str">
        <f>IF('Organizational Unit Summary'!$B$24="Benchmark or Sustainment",IF(E1595="OoS","OoS",IF(E1595=1,"DM",IF(E1595=2,"PM",IF(E1595=3,"LM",IF(E1595=4,"FM"))))),IF(E1595="OoS","OoS",IF(E1595&lt;=2,"H",IF(E1595=3,"M",IF(E1595=4,"L")))))</f>
        <v>DM</v>
      </c>
      <c r="E1595" s="58">
        <f>IF(OR(Processes!$C$58=TRUE,Processes!Q$58=TRUE),IF(AND(G1595=1,H1595=1,NOT(ISTEXT(J1595))),4,IF(AND(G1595=1,H1595=1,ISTEXT(J1595)),3,IF(AND(OR(G1595=1,H1595=1),ISTEXT(J1595)),2,1))),"OoS")</f>
        <v>1</v>
      </c>
      <c r="F1595" s="57"/>
      <c r="G1595" s="59"/>
      <c r="H1595" s="59"/>
      <c r="I1595" s="59"/>
      <c r="J1595" s="59"/>
      <c r="K1595" s="59"/>
      <c r="L1595" s="59"/>
      <c r="M1595" s="59"/>
      <c r="N1595" s="59"/>
      <c r="O1595" s="59"/>
      <c r="P1595" s="370"/>
      <c r="Q1595" s="59"/>
      <c r="R1595" s="376"/>
    </row>
    <row r="1596" spans="1:18" x14ac:dyDescent="0.25">
      <c r="A1596" s="352"/>
      <c r="B1596" s="378"/>
      <c r="C1596" s="54" t="str">
        <f>IF(ISTEXT('Organizational Unit Summary'!$B$54),'Organizational Unit Summary'!$B$54,"")</f>
        <v>P-15</v>
      </c>
      <c r="D1596" s="51" t="str">
        <f>IF('Organizational Unit Summary'!$B$24="Benchmark or Sustainment",IF(E1596="OoS","OoS",IF(E1596=1,"DM",IF(E1596=2,"PM",IF(E1596=3,"LM",IF(E1596=4,"FM"))))),IF(E1596="OoS","OoS",IF(E1596&lt;=2,"H",IF(E1596=3,"M",IF(E1596=4,"L")))))</f>
        <v>DM</v>
      </c>
      <c r="E1596" s="58">
        <f>IF(OR(Processes!$C$58=TRUE,Processes!R$58=TRUE),IF(AND(G1596=1,H1596=1,NOT(ISTEXT(J1596))),4,IF(AND(G1596=1,H1596=1,ISTEXT(J1596)),3,IF(AND(OR(G1596=1,H1596=1),ISTEXT(J1596)),2,1))),"OoS")</f>
        <v>1</v>
      </c>
      <c r="F1596" s="57"/>
      <c r="G1596" s="59"/>
      <c r="H1596" s="59"/>
      <c r="I1596" s="59"/>
      <c r="J1596" s="59"/>
      <c r="K1596" s="59"/>
      <c r="L1596" s="59"/>
      <c r="M1596" s="59"/>
      <c r="N1596" s="59"/>
      <c r="O1596" s="59"/>
      <c r="P1596" s="370"/>
      <c r="Q1596" s="59"/>
      <c r="R1596" s="376"/>
    </row>
    <row r="1597" spans="1:18" x14ac:dyDescent="0.25">
      <c r="A1597" s="352"/>
      <c r="B1597" s="378"/>
      <c r="C1597" s="54" t="str">
        <f>IF(ISTEXT('Organizational Unit Summary'!$B$55),'Organizational Unit Summary'!$B$55,"")</f>
        <v>P-16</v>
      </c>
      <c r="D1597" s="51" t="str">
        <f>IF('Organizational Unit Summary'!$B$24="Benchmark or Sustainment",IF(E1597="OoS","OoS",IF(E1597=1,"DM",IF(E1597=2,"PM",IF(E1597=3,"LM",IF(E1597=4,"FM"))))),IF(E1597="OoS","OoS",IF(E1597&lt;=2,"H",IF(E1597=3,"M",IF(E1597=4,"L")))))</f>
        <v>DM</v>
      </c>
      <c r="E1597" s="58">
        <f>IF(OR(Processes!$C$58=TRUE,Processes!S$58=TRUE),IF(AND(G1597=1,H1597=1,NOT(ISTEXT(J1597))),4,IF(AND(G1597=1,H1597=1,ISTEXT(J1597)),3,IF(AND(OR(G1597=1,H1597=1),ISTEXT(J1597)),2,1))),"OoS")</f>
        <v>1</v>
      </c>
      <c r="F1597" s="57"/>
      <c r="G1597" s="59"/>
      <c r="H1597" s="59"/>
      <c r="I1597" s="59"/>
      <c r="J1597" s="59"/>
      <c r="K1597" s="59"/>
      <c r="L1597" s="59"/>
      <c r="M1597" s="59"/>
      <c r="N1597" s="59"/>
      <c r="O1597" s="59"/>
      <c r="P1597" s="370"/>
      <c r="Q1597" s="59"/>
      <c r="R1597" s="376"/>
    </row>
    <row r="1598" spans="1:18" x14ac:dyDescent="0.25">
      <c r="A1598" s="352"/>
      <c r="B1598" s="378"/>
      <c r="C1598" s="54" t="str">
        <f>IF(ISTEXT('Organizational Unit Summary'!$B$56),'Organizational Unit Summary'!$B$56,"")</f>
        <v>P-17</v>
      </c>
      <c r="D1598" s="51" t="str">
        <f>IF('Organizational Unit Summary'!$B$24="Benchmark or Sustainment",IF(E1598="OoS","OoS",IF(E1598=1,"DM",IF(E1598=2,"PM",IF(E1598=3,"LM",IF(E1598=4,"FM"))))),IF(E1598="OoS","OoS",IF(E1598&lt;=2,"H",IF(E1598=3,"M",IF(E1598=4,"L")))))</f>
        <v>DM</v>
      </c>
      <c r="E1598" s="58">
        <f>IF(OR(Processes!$C$58=TRUE,Processes!T$58=TRUE),IF(AND(G1598=1,H1598=1,NOT(ISTEXT(J1598))),4,IF(AND(G1598=1,H1598=1,ISTEXT(J1598)),3,IF(AND(OR(G1598=1,H1598=1),ISTEXT(J1598)),2,1))),"OoS")</f>
        <v>1</v>
      </c>
      <c r="F1598" s="57"/>
      <c r="G1598" s="59"/>
      <c r="H1598" s="59"/>
      <c r="I1598" s="59"/>
      <c r="J1598" s="59"/>
      <c r="K1598" s="59"/>
      <c r="L1598" s="59"/>
      <c r="M1598" s="59"/>
      <c r="N1598" s="59"/>
      <c r="O1598" s="59"/>
      <c r="P1598" s="370"/>
      <c r="Q1598" s="59"/>
      <c r="R1598" s="376"/>
    </row>
    <row r="1599" spans="1:18" x14ac:dyDescent="0.25">
      <c r="A1599" s="352"/>
      <c r="B1599" s="378"/>
      <c r="C1599" s="54" t="str">
        <f>IF(ISTEXT('Organizational Unit Summary'!$B$57),'Organizational Unit Summary'!$B$57,"")</f>
        <v>P-18</v>
      </c>
      <c r="D1599" s="51" t="str">
        <f>IF('Organizational Unit Summary'!$B$24="Benchmark or Sustainment",IF(E1599="OoS","OoS",IF(E1599=1,"DM",IF(E1599=2,"PM",IF(E1599=3,"LM",IF(E1599=4,"FM"))))),IF(E1599="OoS","OoS",IF(E1599&lt;=2,"H",IF(E1599=3,"M",IF(E1599=4,"L")))))</f>
        <v>DM</v>
      </c>
      <c r="E1599" s="58">
        <f>IF(OR(Processes!$C$58=TRUE,Processes!U$58=TRUE),IF(AND(G1599=1,H1599=1,NOT(ISTEXT(J1599))),4,IF(AND(G1599=1,H1599=1,ISTEXT(J1599)),3,IF(AND(OR(G1599=1,H1599=1),ISTEXT(J1599)),2,1))),"OoS")</f>
        <v>1</v>
      </c>
      <c r="F1599" s="57"/>
      <c r="G1599" s="59"/>
      <c r="H1599" s="59"/>
      <c r="I1599" s="59"/>
      <c r="J1599" s="59"/>
      <c r="K1599" s="59"/>
      <c r="L1599" s="59"/>
      <c r="M1599" s="59"/>
      <c r="N1599" s="59"/>
      <c r="O1599" s="59"/>
      <c r="P1599" s="370"/>
      <c r="Q1599" s="59"/>
      <c r="R1599" s="376"/>
    </row>
    <row r="1600" spans="1:18" x14ac:dyDescent="0.25">
      <c r="A1600" s="352"/>
      <c r="B1600" s="378"/>
      <c r="C1600" s="54" t="str">
        <f>IF(ISTEXT('Organizational Unit Summary'!$B$58),'Organizational Unit Summary'!$B$58,"")</f>
        <v>P-19</v>
      </c>
      <c r="D1600" s="51" t="str">
        <f>IF('Organizational Unit Summary'!$B$24="Benchmark or Sustainment",IF(E1600="OoS","OoS",IF(E1600=1,"DM",IF(E1600=2,"PM",IF(E1600=3,"LM",IF(E1600=4,"FM"))))),IF(E1600="OoS","OoS",IF(E1600&lt;=2,"H",IF(E1600=3,"M",IF(E1600=4,"L")))))</f>
        <v>DM</v>
      </c>
      <c r="E1600" s="58">
        <f>IF(OR(Processes!$C$58=TRUE,Processes!V$58=TRUE),IF(AND(G1600=1,H1600=1,NOT(ISTEXT(J1600))),4,IF(AND(G1600=1,H1600=1,ISTEXT(J1600)),3,IF(AND(OR(G1600=1,H1600=1),ISTEXT(J1600)),2,1))),"OoS")</f>
        <v>1</v>
      </c>
      <c r="F1600" s="57"/>
      <c r="G1600" s="59"/>
      <c r="H1600" s="59"/>
      <c r="I1600" s="59"/>
      <c r="J1600" s="59"/>
      <c r="K1600" s="59"/>
      <c r="L1600" s="59"/>
      <c r="M1600" s="59"/>
      <c r="N1600" s="59"/>
      <c r="O1600" s="59"/>
      <c r="P1600" s="370"/>
      <c r="Q1600" s="59"/>
      <c r="R1600" s="376"/>
    </row>
    <row r="1601" spans="1:18" ht="13.5" thickBot="1" x14ac:dyDescent="0.3">
      <c r="A1601" s="352"/>
      <c r="B1601" s="378"/>
      <c r="C1601" s="54" t="str">
        <f>IF(ISTEXT('Organizational Unit Summary'!$B$59),'Organizational Unit Summary'!$B$59,"")</f>
        <v>P-20</v>
      </c>
      <c r="D1601" s="51" t="str">
        <f>IF('Organizational Unit Summary'!$B$24="Benchmark or Sustainment",IF(E1601="OoS","OoS",IF(E1601=1,"DM",IF(E1601=2,"PM",IF(E1601=3,"LM",IF(E1601=4,"FM"))))),IF(E1601="OoS","OoS",IF(E1601&lt;=2,"H",IF(E1601=3,"M",IF(E1601=4,"L")))))</f>
        <v>DM</v>
      </c>
      <c r="E1601" s="58">
        <f>IF(OR(Processes!$C$58=TRUE,Processes!W$58=TRUE),IF(AND(G1601=1,H1601=1,NOT(ISTEXT(J1601))),4,IF(AND(G1601=1,H1601=1,ISTEXT(J1601)),3,IF(AND(OR(G1601=1,H1601=1),ISTEXT(J1601)),2,1))),"OoS")</f>
        <v>1</v>
      </c>
      <c r="F1601" s="57"/>
      <c r="G1601" s="59"/>
      <c r="H1601" s="59"/>
      <c r="I1601" s="59"/>
      <c r="J1601" s="59"/>
      <c r="K1601" s="59"/>
      <c r="L1601" s="59"/>
      <c r="M1601" s="59"/>
      <c r="N1601" s="59"/>
      <c r="O1601" s="59"/>
      <c r="P1601" s="371"/>
      <c r="Q1601" s="59"/>
      <c r="R1601" s="376"/>
    </row>
    <row r="1602" spans="1:18" x14ac:dyDescent="0.25">
      <c r="A1602" s="352"/>
      <c r="B1602" s="378" t="str">
        <f>IF(ISTEXT(Processes!$B$8),Processes!$B$8,"")</f>
        <v>Process 6</v>
      </c>
      <c r="C1602" s="54" t="str">
        <f>IF(ISTEXT('Organizational Unit Summary'!$B$40),'Organizational Unit Summary'!$B$40,"")</f>
        <v>P-1</v>
      </c>
      <c r="D1602" s="51" t="str">
        <f>IF('Organizational Unit Summary'!$B$24="Benchmark or Sustainment",IF(E1602="OoS","OoS",IF(E1602=1,"DM",IF(E1602=2,"PM",IF(E1602=3,"LM",IF(E1602=4,"FM"))))),IF(E1602="OoS","OoS",IF(E1602&lt;=2,"H",IF(E1602=3,"M",IF(E1602=4,"L")))))</f>
        <v>DM</v>
      </c>
      <c r="E1602" s="58">
        <f>IF(OR(Processes!$C$59=TRUE,Processes!D$59=TRUE),IF(AND(G1602=1,H1602=1,NOT(ISTEXT(J1602))),4,IF(AND(G1602=1,H1602=1,ISTEXT(J1602)),3,IF(AND(OR(G1602=1,H1602=1),ISTEXT(J1602)),2,1))),"OoS")</f>
        <v>1</v>
      </c>
      <c r="F1602" s="57"/>
      <c r="G1602" s="59"/>
      <c r="H1602" s="59"/>
      <c r="I1602" s="59"/>
      <c r="J1602" s="59"/>
      <c r="K1602" s="59"/>
      <c r="L1602" s="59"/>
      <c r="M1602" s="59"/>
      <c r="N1602" s="59"/>
      <c r="O1602" s="59"/>
      <c r="P1602" s="369"/>
      <c r="Q1602" s="59"/>
      <c r="R1602" s="376"/>
    </row>
    <row r="1603" spans="1:18" x14ac:dyDescent="0.25">
      <c r="A1603" s="352"/>
      <c r="B1603" s="378"/>
      <c r="C1603" s="54" t="str">
        <f>IF(ISTEXT('Organizational Unit Summary'!$B$41),'Organizational Unit Summary'!$B$41,"")</f>
        <v>P-2</v>
      </c>
      <c r="D1603" s="51" t="str">
        <f>IF('Organizational Unit Summary'!$B$24="Benchmark or Sustainment",IF(E1603="OoS","OoS",IF(E1603=1,"DM",IF(E1603=2,"PM",IF(E1603=3,"LM",IF(E1603=4,"FM"))))),IF(E1603="OoS","OoS",IF(E1603&lt;=2,"H",IF(E1603=3,"M",IF(E1603=4,"L")))))</f>
        <v>DM</v>
      </c>
      <c r="E1603" s="58">
        <f>IF(OR(Processes!$C$59=TRUE,Processes!E$59=TRUE),IF(AND(G1603=1,H1603=1,NOT(ISTEXT(J1603))),4,IF(AND(G1603=1,H1603=1,ISTEXT(J1603)),3,IF(AND(OR(G1603=1,H1603=1),ISTEXT(J1603)),2,1))),"OoS")</f>
        <v>1</v>
      </c>
      <c r="F1603" s="57"/>
      <c r="G1603" s="59"/>
      <c r="H1603" s="59"/>
      <c r="I1603" s="59"/>
      <c r="J1603" s="59"/>
      <c r="K1603" s="59"/>
      <c r="L1603" s="59"/>
      <c r="M1603" s="59"/>
      <c r="N1603" s="59"/>
      <c r="O1603" s="59"/>
      <c r="P1603" s="370"/>
      <c r="Q1603" s="59"/>
      <c r="R1603" s="376"/>
    </row>
    <row r="1604" spans="1:18" x14ac:dyDescent="0.25">
      <c r="A1604" s="352"/>
      <c r="B1604" s="378"/>
      <c r="C1604" s="54" t="str">
        <f>IF(ISTEXT('Organizational Unit Summary'!$B$42),'Organizational Unit Summary'!$B$42,"")</f>
        <v>P-3</v>
      </c>
      <c r="D1604" s="51" t="str">
        <f>IF('Organizational Unit Summary'!$B$24="Benchmark or Sustainment",IF(E1604="OoS","OoS",IF(E1604=1,"DM",IF(E1604=2,"PM",IF(E1604=3,"LM",IF(E1604=4,"FM"))))),IF(E1604="OoS","OoS",IF(E1604&lt;=2,"H",IF(E1604=3,"M",IF(E1604=4,"L")))))</f>
        <v>DM</v>
      </c>
      <c r="E1604" s="58">
        <f>IF(OR(Processes!$C$59=TRUE,Processes!F$59=TRUE),IF(AND(G1604=1,H1604=1,NOT(ISTEXT(J1604))),4,IF(AND(G1604=1,H1604=1,ISTEXT(J1604)),3,IF(AND(OR(G1604=1,H1604=1),ISTEXT(J1604)),2,1))),"OoS")</f>
        <v>1</v>
      </c>
      <c r="F1604" s="57"/>
      <c r="G1604" s="59"/>
      <c r="H1604" s="59"/>
      <c r="I1604" s="59"/>
      <c r="J1604" s="59"/>
      <c r="K1604" s="59"/>
      <c r="L1604" s="59"/>
      <c r="M1604" s="59"/>
      <c r="N1604" s="59"/>
      <c r="O1604" s="59"/>
      <c r="P1604" s="370"/>
      <c r="Q1604" s="59"/>
      <c r="R1604" s="376"/>
    </row>
    <row r="1605" spans="1:18" x14ac:dyDescent="0.25">
      <c r="A1605" s="352"/>
      <c r="B1605" s="378"/>
      <c r="C1605" s="54" t="str">
        <f>IF(ISTEXT('Organizational Unit Summary'!$B$43),'Organizational Unit Summary'!$B$43,"")</f>
        <v>P-4</v>
      </c>
      <c r="D1605" s="51" t="str">
        <f>IF('Organizational Unit Summary'!$B$24="Benchmark or Sustainment",IF(E1605="OoS","OoS",IF(E1605=1,"DM",IF(E1605=2,"PM",IF(E1605=3,"LM",IF(E1605=4,"FM"))))),IF(E1605="OoS","OoS",IF(E1605&lt;=2,"H",IF(E1605=3,"M",IF(E1605=4,"L")))))</f>
        <v>DM</v>
      </c>
      <c r="E1605" s="58">
        <f>IF(OR(Processes!$C$59=TRUE,Processes!G$59=TRUE),IF(AND(G1605=1,H1605=1,NOT(ISTEXT(J1605))),4,IF(AND(G1605=1,H1605=1,ISTEXT(J1605)),3,IF(AND(OR(G1605=1,H1605=1),ISTEXT(J1605)),2,1))),"OoS")</f>
        <v>1</v>
      </c>
      <c r="F1605" s="57"/>
      <c r="G1605" s="59"/>
      <c r="H1605" s="59"/>
      <c r="I1605" s="59"/>
      <c r="J1605" s="59"/>
      <c r="K1605" s="59"/>
      <c r="L1605" s="59"/>
      <c r="M1605" s="59"/>
      <c r="N1605" s="59"/>
      <c r="O1605" s="59"/>
      <c r="P1605" s="370"/>
      <c r="Q1605" s="59"/>
      <c r="R1605" s="376"/>
    </row>
    <row r="1606" spans="1:18" x14ac:dyDescent="0.25">
      <c r="A1606" s="352"/>
      <c r="B1606" s="378"/>
      <c r="C1606" s="54" t="str">
        <f>IF(ISTEXT('Organizational Unit Summary'!$B$44),'Organizational Unit Summary'!$B$44,"")</f>
        <v>P-5</v>
      </c>
      <c r="D1606" s="51" t="str">
        <f>IF('Organizational Unit Summary'!$B$24="Benchmark or Sustainment",IF(E1606="OoS","OoS",IF(E1606=1,"DM",IF(E1606=2,"PM",IF(E1606=3,"LM",IF(E1606=4,"FM"))))),IF(E1606="OoS","OoS",IF(E1606&lt;=2,"H",IF(E1606=3,"M",IF(E1606=4,"L")))))</f>
        <v>DM</v>
      </c>
      <c r="E1606" s="58">
        <f>IF(OR(Processes!$C$59=TRUE,Processes!H$59=TRUE),IF(AND(G1606=1,H1606=1,NOT(ISTEXT(J1606))),4,IF(AND(G1606=1,H1606=1,ISTEXT(J1606)),3,IF(AND(OR(G1606=1,H1606=1),ISTEXT(J1606)),2,1))),"OoS")</f>
        <v>1</v>
      </c>
      <c r="F1606" s="57"/>
      <c r="G1606" s="59"/>
      <c r="H1606" s="59"/>
      <c r="I1606" s="59"/>
      <c r="J1606" s="59"/>
      <c r="K1606" s="59"/>
      <c r="L1606" s="59"/>
      <c r="M1606" s="59"/>
      <c r="N1606" s="59"/>
      <c r="O1606" s="59"/>
      <c r="P1606" s="370"/>
      <c r="Q1606" s="59"/>
      <c r="R1606" s="376"/>
    </row>
    <row r="1607" spans="1:18" x14ac:dyDescent="0.25">
      <c r="A1607" s="352"/>
      <c r="B1607" s="378"/>
      <c r="C1607" s="54" t="str">
        <f>IF(ISTEXT('Organizational Unit Summary'!$B$45),'Organizational Unit Summary'!$B$45,"")</f>
        <v>P-6</v>
      </c>
      <c r="D1607" s="51" t="str">
        <f>IF('Organizational Unit Summary'!$B$24="Benchmark or Sustainment",IF(E1607="OoS","OoS",IF(E1607=1,"DM",IF(E1607=2,"PM",IF(E1607=3,"LM",IF(E1607=4,"FM"))))),IF(E1607="OoS","OoS",IF(E1607&lt;=2,"H",IF(E1607=3,"M",IF(E1607=4,"L")))))</f>
        <v>DM</v>
      </c>
      <c r="E1607" s="58">
        <f>IF(OR(Processes!$C$59=TRUE,Processes!I$59=TRUE),IF(AND(G1607=1,H1607=1,NOT(ISTEXT(J1607))),4,IF(AND(G1607=1,H1607=1,ISTEXT(J1607)),3,IF(AND(OR(G1607=1,H1607=1),ISTEXT(J1607)),2,1))),"OoS")</f>
        <v>1</v>
      </c>
      <c r="F1607" s="57"/>
      <c r="G1607" s="59"/>
      <c r="H1607" s="59"/>
      <c r="I1607" s="59"/>
      <c r="J1607" s="59"/>
      <c r="K1607" s="59"/>
      <c r="L1607" s="59"/>
      <c r="M1607" s="59"/>
      <c r="N1607" s="59"/>
      <c r="O1607" s="59"/>
      <c r="P1607" s="370"/>
      <c r="Q1607" s="59"/>
      <c r="R1607" s="376"/>
    </row>
    <row r="1608" spans="1:18" x14ac:dyDescent="0.25">
      <c r="A1608" s="352"/>
      <c r="B1608" s="378"/>
      <c r="C1608" s="54" t="str">
        <f>IF(ISTEXT('Organizational Unit Summary'!$B$46),'Organizational Unit Summary'!$B$46,"")</f>
        <v>P-7</v>
      </c>
      <c r="D1608" s="51" t="str">
        <f>IF('Organizational Unit Summary'!$B$24="Benchmark or Sustainment",IF(E1608="OoS","OoS",IF(E1608=1,"DM",IF(E1608=2,"PM",IF(E1608=3,"LM",IF(E1608=4,"FM"))))),IF(E1608="OoS","OoS",IF(E1608&lt;=2,"H",IF(E1608=3,"M",IF(E1608=4,"L")))))</f>
        <v>DM</v>
      </c>
      <c r="E1608" s="58">
        <f>IF(OR(Processes!$C$59=TRUE,Processes!J$59=TRUE),IF(AND(G1608=1,H1608=1,NOT(ISTEXT(J1608))),4,IF(AND(G1608=1,H1608=1,ISTEXT(J1608)),3,IF(AND(OR(G1608=1,H1608=1),ISTEXT(J1608)),2,1))),"OoS")</f>
        <v>1</v>
      </c>
      <c r="F1608" s="57"/>
      <c r="G1608" s="59"/>
      <c r="H1608" s="59"/>
      <c r="I1608" s="59"/>
      <c r="J1608" s="59"/>
      <c r="K1608" s="59"/>
      <c r="L1608" s="59"/>
      <c r="M1608" s="59"/>
      <c r="N1608" s="59"/>
      <c r="O1608" s="59"/>
      <c r="P1608" s="370"/>
      <c r="Q1608" s="59"/>
      <c r="R1608" s="376"/>
    </row>
    <row r="1609" spans="1:18" x14ac:dyDescent="0.25">
      <c r="A1609" s="352"/>
      <c r="B1609" s="378"/>
      <c r="C1609" s="54" t="str">
        <f>IF(ISTEXT('Organizational Unit Summary'!$B$47),'Organizational Unit Summary'!$B$47,"")</f>
        <v>P-8</v>
      </c>
      <c r="D1609" s="51" t="str">
        <f>IF('Organizational Unit Summary'!$B$24="Benchmark or Sustainment",IF(E1609="OoS","OoS",IF(E1609=1,"DM",IF(E1609=2,"PM",IF(E1609=3,"LM",IF(E1609=4,"FM"))))),IF(E1609="OoS","OoS",IF(E1609&lt;=2,"H",IF(E1609=3,"M",IF(E1609=4,"L")))))</f>
        <v>DM</v>
      </c>
      <c r="E1609" s="58">
        <f>IF(OR(Processes!$C$59=TRUE,Processes!K$59=TRUE),IF(AND(G1609=1,H1609=1,NOT(ISTEXT(J1609))),4,IF(AND(G1609=1,H1609=1,ISTEXT(J1609)),3,IF(AND(OR(G1609=1,H1609=1),ISTEXT(J1609)),2,1))),"OoS")</f>
        <v>1</v>
      </c>
      <c r="F1609" s="57"/>
      <c r="G1609" s="59"/>
      <c r="H1609" s="59"/>
      <c r="I1609" s="59"/>
      <c r="J1609" s="59"/>
      <c r="K1609" s="59"/>
      <c r="L1609" s="59"/>
      <c r="M1609" s="59"/>
      <c r="N1609" s="59"/>
      <c r="O1609" s="59"/>
      <c r="P1609" s="370"/>
      <c r="Q1609" s="59"/>
      <c r="R1609" s="376"/>
    </row>
    <row r="1610" spans="1:18" x14ac:dyDescent="0.25">
      <c r="A1610" s="352"/>
      <c r="B1610" s="378"/>
      <c r="C1610" s="54" t="str">
        <f>IF(ISTEXT('Organizational Unit Summary'!$B$48),'Organizational Unit Summary'!$B$48,"")</f>
        <v>P-9</v>
      </c>
      <c r="D1610" s="51" t="str">
        <f>IF('Organizational Unit Summary'!$B$24="Benchmark or Sustainment",IF(E1610="OoS","OoS",IF(E1610=1,"DM",IF(E1610=2,"PM",IF(E1610=3,"LM",IF(E1610=4,"FM"))))),IF(E1610="OoS","OoS",IF(E1610&lt;=2,"H",IF(E1610=3,"M",IF(E1610=4,"L")))))</f>
        <v>DM</v>
      </c>
      <c r="E1610" s="58">
        <f>IF(OR(Processes!$C$59=TRUE,Processes!L$59=TRUE),IF(AND(G1610=1,H1610=1,NOT(ISTEXT(J1610))),4,IF(AND(G1610=1,H1610=1,ISTEXT(J1610)),3,IF(AND(OR(G1610=1,H1610=1),ISTEXT(J1610)),2,1))),"OoS")</f>
        <v>1</v>
      </c>
      <c r="F1610" s="57"/>
      <c r="G1610" s="59"/>
      <c r="H1610" s="59"/>
      <c r="I1610" s="59"/>
      <c r="J1610" s="59"/>
      <c r="K1610" s="59"/>
      <c r="L1610" s="59"/>
      <c r="M1610" s="59"/>
      <c r="N1610" s="59"/>
      <c r="O1610" s="59"/>
      <c r="P1610" s="370"/>
      <c r="Q1610" s="59"/>
      <c r="R1610" s="376"/>
    </row>
    <row r="1611" spans="1:18" x14ac:dyDescent="0.25">
      <c r="A1611" s="352"/>
      <c r="B1611" s="378"/>
      <c r="C1611" s="54" t="str">
        <f>IF(ISTEXT('Organizational Unit Summary'!$B$49),'Organizational Unit Summary'!$B$49,"")</f>
        <v>P-10</v>
      </c>
      <c r="D1611" s="51" t="str">
        <f>IF('Organizational Unit Summary'!$B$24="Benchmark or Sustainment",IF(E1611="OoS","OoS",IF(E1611=1,"DM",IF(E1611=2,"PM",IF(E1611=3,"LM",IF(E1611=4,"FM"))))),IF(E1611="OoS","OoS",IF(E1611&lt;=2,"H",IF(E1611=3,"M",IF(E1611=4,"L")))))</f>
        <v>DM</v>
      </c>
      <c r="E1611" s="58">
        <f>IF(OR(Processes!$C$59=TRUE,Processes!M$59=TRUE),IF(AND(G1611=1,H1611=1,NOT(ISTEXT(J1611))),4,IF(AND(G1611=1,H1611=1,ISTEXT(J1611)),3,IF(AND(OR(G1611=1,H1611=1),ISTEXT(J1611)),2,1))),"OoS")</f>
        <v>1</v>
      </c>
      <c r="F1611" s="57"/>
      <c r="G1611" s="59"/>
      <c r="H1611" s="59"/>
      <c r="I1611" s="59"/>
      <c r="J1611" s="59"/>
      <c r="K1611" s="59"/>
      <c r="L1611" s="59"/>
      <c r="M1611" s="59"/>
      <c r="N1611" s="59"/>
      <c r="O1611" s="59"/>
      <c r="P1611" s="370"/>
      <c r="Q1611" s="59"/>
      <c r="R1611" s="376"/>
    </row>
    <row r="1612" spans="1:18" x14ac:dyDescent="0.25">
      <c r="A1612" s="352"/>
      <c r="B1612" s="378"/>
      <c r="C1612" s="54" t="str">
        <f>IF(ISTEXT('Organizational Unit Summary'!$B$50),'Organizational Unit Summary'!$B$50,"")</f>
        <v>P-11</v>
      </c>
      <c r="D1612" s="51" t="str">
        <f>IF('Organizational Unit Summary'!$B$24="Benchmark or Sustainment",IF(E1612="OoS","OoS",IF(E1612=1,"DM",IF(E1612=2,"PM",IF(E1612=3,"LM",IF(E1612=4,"FM"))))),IF(E1612="OoS","OoS",IF(E1612&lt;=2,"H",IF(E1612=3,"M",IF(E1612=4,"L")))))</f>
        <v>DM</v>
      </c>
      <c r="E1612" s="58">
        <f>IF(OR(Processes!$C$59=TRUE,Processes!N$59=TRUE),IF(AND(G1612=1,H1612=1,NOT(ISTEXT(J1612))),4,IF(AND(G1612=1,H1612=1,ISTEXT(J1612)),3,IF(AND(OR(G1612=1,H1612=1),ISTEXT(J1612)),2,1))),"OoS")</f>
        <v>1</v>
      </c>
      <c r="F1612" s="57"/>
      <c r="G1612" s="59"/>
      <c r="H1612" s="59"/>
      <c r="I1612" s="59"/>
      <c r="J1612" s="59"/>
      <c r="K1612" s="59"/>
      <c r="L1612" s="59"/>
      <c r="M1612" s="59"/>
      <c r="N1612" s="59"/>
      <c r="O1612" s="59"/>
      <c r="P1612" s="370"/>
      <c r="Q1612" s="59"/>
      <c r="R1612" s="376"/>
    </row>
    <row r="1613" spans="1:18" x14ac:dyDescent="0.25">
      <c r="A1613" s="352"/>
      <c r="B1613" s="378"/>
      <c r="C1613" s="54" t="str">
        <f>IF(ISTEXT('Organizational Unit Summary'!$B$51),'Organizational Unit Summary'!$B$51,"")</f>
        <v>P-12</v>
      </c>
      <c r="D1613" s="51" t="str">
        <f>IF('Organizational Unit Summary'!$B$24="Benchmark or Sustainment",IF(E1613="OoS","OoS",IF(E1613=1,"DM",IF(E1613=2,"PM",IF(E1613=3,"LM",IF(E1613=4,"FM"))))),IF(E1613="OoS","OoS",IF(E1613&lt;=2,"H",IF(E1613=3,"M",IF(E1613=4,"L")))))</f>
        <v>DM</v>
      </c>
      <c r="E1613" s="58">
        <f>IF(OR(Processes!$C$59=TRUE,Processes!O$59=TRUE),IF(AND(G1613=1,H1613=1,NOT(ISTEXT(J1613))),4,IF(AND(G1613=1,H1613=1,ISTEXT(J1613)),3,IF(AND(OR(G1613=1,H1613=1),ISTEXT(J1613)),2,1))),"OoS")</f>
        <v>1</v>
      </c>
      <c r="F1613" s="57"/>
      <c r="G1613" s="59"/>
      <c r="H1613" s="59"/>
      <c r="I1613" s="59"/>
      <c r="J1613" s="59"/>
      <c r="K1613" s="59"/>
      <c r="L1613" s="59"/>
      <c r="M1613" s="59"/>
      <c r="N1613" s="59"/>
      <c r="O1613" s="59"/>
      <c r="P1613" s="370"/>
      <c r="Q1613" s="59"/>
      <c r="R1613" s="376"/>
    </row>
    <row r="1614" spans="1:18" x14ac:dyDescent="0.25">
      <c r="A1614" s="352"/>
      <c r="B1614" s="378"/>
      <c r="C1614" s="54" t="str">
        <f>IF(ISTEXT('Organizational Unit Summary'!$B$52),'Organizational Unit Summary'!$B$52,"")</f>
        <v>P-13</v>
      </c>
      <c r="D1614" s="51" t="str">
        <f>IF('Organizational Unit Summary'!$B$24="Benchmark or Sustainment",IF(E1614="OoS","OoS",IF(E1614=1,"DM",IF(E1614=2,"PM",IF(E1614=3,"LM",IF(E1614=4,"FM"))))),IF(E1614="OoS","OoS",IF(E1614&lt;=2,"H",IF(E1614=3,"M",IF(E1614=4,"L")))))</f>
        <v>DM</v>
      </c>
      <c r="E1614" s="58">
        <f>IF(OR(Processes!$C$59=TRUE,Processes!P$59=TRUE),IF(AND(G1614=1,H1614=1,NOT(ISTEXT(J1614))),4,IF(AND(G1614=1,H1614=1,ISTEXT(J1614)),3,IF(AND(OR(G1614=1,H1614=1),ISTEXT(J1614)),2,1))),"OoS")</f>
        <v>1</v>
      </c>
      <c r="F1614" s="57"/>
      <c r="G1614" s="59"/>
      <c r="H1614" s="59"/>
      <c r="I1614" s="59"/>
      <c r="J1614" s="59"/>
      <c r="K1614" s="59"/>
      <c r="L1614" s="59"/>
      <c r="M1614" s="59"/>
      <c r="N1614" s="59"/>
      <c r="O1614" s="59"/>
      <c r="P1614" s="370"/>
      <c r="Q1614" s="59"/>
      <c r="R1614" s="376"/>
    </row>
    <row r="1615" spans="1:18" x14ac:dyDescent="0.25">
      <c r="A1615" s="352"/>
      <c r="B1615" s="378"/>
      <c r="C1615" s="54" t="str">
        <f>IF(ISTEXT('Organizational Unit Summary'!$B$53),'Organizational Unit Summary'!$B$53,"")</f>
        <v>P-14</v>
      </c>
      <c r="D1615" s="51" t="str">
        <f>IF('Organizational Unit Summary'!$B$24="Benchmark or Sustainment",IF(E1615="OoS","OoS",IF(E1615=1,"DM",IF(E1615=2,"PM",IF(E1615=3,"LM",IF(E1615=4,"FM"))))),IF(E1615="OoS","OoS",IF(E1615&lt;=2,"H",IF(E1615=3,"M",IF(E1615=4,"L")))))</f>
        <v>DM</v>
      </c>
      <c r="E1615" s="58">
        <f>IF(OR(Processes!$C$59=TRUE,Processes!Q$59=TRUE),IF(AND(G1615=1,H1615=1,NOT(ISTEXT(J1615))),4,IF(AND(G1615=1,H1615=1,ISTEXT(J1615)),3,IF(AND(OR(G1615=1,H1615=1),ISTEXT(J1615)),2,1))),"OoS")</f>
        <v>1</v>
      </c>
      <c r="F1615" s="57"/>
      <c r="G1615" s="59"/>
      <c r="H1615" s="59"/>
      <c r="I1615" s="59"/>
      <c r="J1615" s="59"/>
      <c r="K1615" s="59"/>
      <c r="L1615" s="59"/>
      <c r="M1615" s="59"/>
      <c r="N1615" s="59"/>
      <c r="O1615" s="59"/>
      <c r="P1615" s="370"/>
      <c r="Q1615" s="59"/>
      <c r="R1615" s="376"/>
    </row>
    <row r="1616" spans="1:18" x14ac:dyDescent="0.25">
      <c r="A1616" s="352"/>
      <c r="B1616" s="378"/>
      <c r="C1616" s="54" t="str">
        <f>IF(ISTEXT('Organizational Unit Summary'!$B$54),'Organizational Unit Summary'!$B$54,"")</f>
        <v>P-15</v>
      </c>
      <c r="D1616" s="51" t="str">
        <f>IF('Organizational Unit Summary'!$B$24="Benchmark or Sustainment",IF(E1616="OoS","OoS",IF(E1616=1,"DM",IF(E1616=2,"PM",IF(E1616=3,"LM",IF(E1616=4,"FM"))))),IF(E1616="OoS","OoS",IF(E1616&lt;=2,"H",IF(E1616=3,"M",IF(E1616=4,"L")))))</f>
        <v>DM</v>
      </c>
      <c r="E1616" s="58">
        <f>IF(OR(Processes!$C$59=TRUE,Processes!R$59=TRUE),IF(AND(G1616=1,H1616=1,NOT(ISTEXT(J1616))),4,IF(AND(G1616=1,H1616=1,ISTEXT(J1616)),3,IF(AND(OR(G1616=1,H1616=1),ISTEXT(J1616)),2,1))),"OoS")</f>
        <v>1</v>
      </c>
      <c r="F1616" s="57"/>
      <c r="G1616" s="59"/>
      <c r="H1616" s="59"/>
      <c r="I1616" s="59"/>
      <c r="J1616" s="59"/>
      <c r="K1616" s="59"/>
      <c r="L1616" s="59"/>
      <c r="M1616" s="59"/>
      <c r="N1616" s="59"/>
      <c r="O1616" s="59"/>
      <c r="P1616" s="370"/>
      <c r="Q1616" s="59"/>
      <c r="R1616" s="376"/>
    </row>
    <row r="1617" spans="1:18" x14ac:dyDescent="0.25">
      <c r="A1617" s="352"/>
      <c r="B1617" s="378"/>
      <c r="C1617" s="54" t="str">
        <f>IF(ISTEXT('Organizational Unit Summary'!$B$55),'Organizational Unit Summary'!$B$55,"")</f>
        <v>P-16</v>
      </c>
      <c r="D1617" s="51" t="str">
        <f>IF('Organizational Unit Summary'!$B$24="Benchmark or Sustainment",IF(E1617="OoS","OoS",IF(E1617=1,"DM",IF(E1617=2,"PM",IF(E1617=3,"LM",IF(E1617=4,"FM"))))),IF(E1617="OoS","OoS",IF(E1617&lt;=2,"H",IF(E1617=3,"M",IF(E1617=4,"L")))))</f>
        <v>DM</v>
      </c>
      <c r="E1617" s="58">
        <f>IF(OR(Processes!$C$59=TRUE,Processes!S$59=TRUE),IF(AND(G1617=1,H1617=1,NOT(ISTEXT(J1617))),4,IF(AND(G1617=1,H1617=1,ISTEXT(J1617)),3,IF(AND(OR(G1617=1,H1617=1),ISTEXT(J1617)),2,1))),"OoS")</f>
        <v>1</v>
      </c>
      <c r="F1617" s="57"/>
      <c r="G1617" s="59"/>
      <c r="H1617" s="59"/>
      <c r="I1617" s="59"/>
      <c r="J1617" s="59"/>
      <c r="K1617" s="59"/>
      <c r="L1617" s="59"/>
      <c r="M1617" s="59"/>
      <c r="N1617" s="59"/>
      <c r="O1617" s="59"/>
      <c r="P1617" s="370"/>
      <c r="Q1617" s="59"/>
      <c r="R1617" s="376"/>
    </row>
    <row r="1618" spans="1:18" x14ac:dyDescent="0.25">
      <c r="A1618" s="352"/>
      <c r="B1618" s="378"/>
      <c r="C1618" s="54" t="str">
        <f>IF(ISTEXT('Organizational Unit Summary'!$B$56),'Organizational Unit Summary'!$B$56,"")</f>
        <v>P-17</v>
      </c>
      <c r="D1618" s="51" t="str">
        <f>IF('Organizational Unit Summary'!$B$24="Benchmark or Sustainment",IF(E1618="OoS","OoS",IF(E1618=1,"DM",IF(E1618=2,"PM",IF(E1618=3,"LM",IF(E1618=4,"FM"))))),IF(E1618="OoS","OoS",IF(E1618&lt;=2,"H",IF(E1618=3,"M",IF(E1618=4,"L")))))</f>
        <v>DM</v>
      </c>
      <c r="E1618" s="58">
        <f>IF(OR(Processes!$C$59=TRUE,Processes!T$59=TRUE),IF(AND(G1618=1,H1618=1,NOT(ISTEXT(J1618))),4,IF(AND(G1618=1,H1618=1,ISTEXT(J1618)),3,IF(AND(OR(G1618=1,H1618=1),ISTEXT(J1618)),2,1))),"OoS")</f>
        <v>1</v>
      </c>
      <c r="F1618" s="57"/>
      <c r="G1618" s="59"/>
      <c r="H1618" s="59"/>
      <c r="I1618" s="59"/>
      <c r="J1618" s="59"/>
      <c r="K1618" s="59"/>
      <c r="L1618" s="59"/>
      <c r="M1618" s="59"/>
      <c r="N1618" s="59"/>
      <c r="O1618" s="59"/>
      <c r="P1618" s="370"/>
      <c r="Q1618" s="59"/>
      <c r="R1618" s="376"/>
    </row>
    <row r="1619" spans="1:18" x14ac:dyDescent="0.25">
      <c r="A1619" s="352"/>
      <c r="B1619" s="378"/>
      <c r="C1619" s="54" t="str">
        <f>IF(ISTEXT('Organizational Unit Summary'!$B$57),'Organizational Unit Summary'!$B$57,"")</f>
        <v>P-18</v>
      </c>
      <c r="D1619" s="51" t="str">
        <f>IF('Organizational Unit Summary'!$B$24="Benchmark or Sustainment",IF(E1619="OoS","OoS",IF(E1619=1,"DM",IF(E1619=2,"PM",IF(E1619=3,"LM",IF(E1619=4,"FM"))))),IF(E1619="OoS","OoS",IF(E1619&lt;=2,"H",IF(E1619=3,"M",IF(E1619=4,"L")))))</f>
        <v>DM</v>
      </c>
      <c r="E1619" s="58">
        <f>IF(OR(Processes!$C$59=TRUE,Processes!U$59=TRUE),IF(AND(G1619=1,H1619=1,NOT(ISTEXT(J1619))),4,IF(AND(G1619=1,H1619=1,ISTEXT(J1619)),3,IF(AND(OR(G1619=1,H1619=1),ISTEXT(J1619)),2,1))),"OoS")</f>
        <v>1</v>
      </c>
      <c r="F1619" s="57"/>
      <c r="G1619" s="59"/>
      <c r="H1619" s="59"/>
      <c r="I1619" s="59"/>
      <c r="J1619" s="59"/>
      <c r="K1619" s="59"/>
      <c r="L1619" s="59"/>
      <c r="M1619" s="59"/>
      <c r="N1619" s="59"/>
      <c r="O1619" s="59"/>
      <c r="P1619" s="370"/>
      <c r="Q1619" s="59"/>
      <c r="R1619" s="376"/>
    </row>
    <row r="1620" spans="1:18" x14ac:dyDescent="0.25">
      <c r="A1620" s="352"/>
      <c r="B1620" s="378"/>
      <c r="C1620" s="54" t="str">
        <f>IF(ISTEXT('Organizational Unit Summary'!$B$58),'Organizational Unit Summary'!$B$58,"")</f>
        <v>P-19</v>
      </c>
      <c r="D1620" s="51" t="str">
        <f>IF('Organizational Unit Summary'!$B$24="Benchmark or Sustainment",IF(E1620="OoS","OoS",IF(E1620=1,"DM",IF(E1620=2,"PM",IF(E1620=3,"LM",IF(E1620=4,"FM"))))),IF(E1620="OoS","OoS",IF(E1620&lt;=2,"H",IF(E1620=3,"M",IF(E1620=4,"L")))))</f>
        <v>DM</v>
      </c>
      <c r="E1620" s="58">
        <f>IF(OR(Processes!$C$59=TRUE,Processes!V$59=TRUE),IF(AND(G1620=1,H1620=1,NOT(ISTEXT(J1620))),4,IF(AND(G1620=1,H1620=1,ISTEXT(J1620)),3,IF(AND(OR(G1620=1,H1620=1),ISTEXT(J1620)),2,1))),"OoS")</f>
        <v>1</v>
      </c>
      <c r="F1620" s="57"/>
      <c r="G1620" s="59"/>
      <c r="H1620" s="59"/>
      <c r="I1620" s="59"/>
      <c r="J1620" s="59"/>
      <c r="K1620" s="59"/>
      <c r="L1620" s="59"/>
      <c r="M1620" s="59"/>
      <c r="N1620" s="59"/>
      <c r="O1620" s="59"/>
      <c r="P1620" s="370"/>
      <c r="Q1620" s="59"/>
      <c r="R1620" s="376"/>
    </row>
    <row r="1621" spans="1:18" ht="13.5" thickBot="1" x14ac:dyDescent="0.3">
      <c r="A1621" s="352"/>
      <c r="B1621" s="378"/>
      <c r="C1621" s="54" t="str">
        <f>IF(ISTEXT('Organizational Unit Summary'!$B$59),'Organizational Unit Summary'!$B$59,"")</f>
        <v>P-20</v>
      </c>
      <c r="D1621" s="51" t="str">
        <f>IF('Organizational Unit Summary'!$B$24="Benchmark or Sustainment",IF(E1621="OoS","OoS",IF(E1621=1,"DM",IF(E1621=2,"PM",IF(E1621=3,"LM",IF(E1621=4,"FM"))))),IF(E1621="OoS","OoS",IF(E1621&lt;=2,"H",IF(E1621=3,"M",IF(E1621=4,"L")))))</f>
        <v>DM</v>
      </c>
      <c r="E1621" s="58">
        <f>IF(OR(Processes!$C$59=TRUE,Processes!W$59=TRUE),IF(AND(G1621=1,H1621=1,NOT(ISTEXT(J1621))),4,IF(AND(G1621=1,H1621=1,ISTEXT(J1621)),3,IF(AND(OR(G1621=1,H1621=1),ISTEXT(J1621)),2,1))),"OoS")</f>
        <v>1</v>
      </c>
      <c r="F1621" s="57"/>
      <c r="G1621" s="59"/>
      <c r="H1621" s="59"/>
      <c r="I1621" s="59"/>
      <c r="J1621" s="59"/>
      <c r="K1621" s="59"/>
      <c r="L1621" s="59"/>
      <c r="M1621" s="59"/>
      <c r="N1621" s="59"/>
      <c r="O1621" s="59"/>
      <c r="P1621" s="371"/>
      <c r="Q1621" s="59"/>
      <c r="R1621" s="376"/>
    </row>
    <row r="1622" spans="1:18" x14ac:dyDescent="0.25">
      <c r="A1622" s="352"/>
      <c r="B1622" s="378" t="str">
        <f>IF(ISTEXT(Processes!$B$9),Processes!$B$9,"")</f>
        <v>Process 7</v>
      </c>
      <c r="C1622" s="54" t="str">
        <f>IF(ISTEXT('Organizational Unit Summary'!$B$40),'Organizational Unit Summary'!$B$40,"")</f>
        <v>P-1</v>
      </c>
      <c r="D1622" s="51" t="str">
        <f>IF('Organizational Unit Summary'!$B$24="Benchmark or Sustainment",IF(E1622="OoS","OoS",IF(E1622=1,"DM",IF(E1622=2,"PM",IF(E1622=3,"LM",IF(E1622=4,"FM"))))),IF(E1622="OoS","OoS",IF(E1622&lt;=2,"H",IF(E1622=3,"M",IF(E1622=4,"L")))))</f>
        <v>DM</v>
      </c>
      <c r="E1622" s="58">
        <f>IF(OR(Processes!$C$60=TRUE,Processes!D$60=TRUE),IF(AND(G1622=1,H1622=1,NOT(ISTEXT(J1622))),4,IF(AND(G1622=1,H1622=1,ISTEXT(J1622)),3,IF(AND(OR(G1622=1,H1622=1),ISTEXT(J1622)),2,1))),"OoS")</f>
        <v>1</v>
      </c>
      <c r="F1622" s="57"/>
      <c r="G1622" s="59"/>
      <c r="H1622" s="59"/>
      <c r="I1622" s="59"/>
      <c r="J1622" s="59"/>
      <c r="K1622" s="59"/>
      <c r="L1622" s="59"/>
      <c r="M1622" s="59"/>
      <c r="N1622" s="59"/>
      <c r="O1622" s="59"/>
      <c r="P1622" s="369"/>
      <c r="Q1622" s="59"/>
      <c r="R1622" s="376"/>
    </row>
    <row r="1623" spans="1:18" x14ac:dyDescent="0.25">
      <c r="A1623" s="352"/>
      <c r="B1623" s="378"/>
      <c r="C1623" s="54" t="str">
        <f>IF(ISTEXT('Organizational Unit Summary'!$B$41),'Organizational Unit Summary'!$B$41,"")</f>
        <v>P-2</v>
      </c>
      <c r="D1623" s="51" t="str">
        <f>IF('Organizational Unit Summary'!$B$24="Benchmark or Sustainment",IF(E1623="OoS","OoS",IF(E1623=1,"DM",IF(E1623=2,"PM",IF(E1623=3,"LM",IF(E1623=4,"FM"))))),IF(E1623="OoS","OoS",IF(E1623&lt;=2,"H",IF(E1623=3,"M",IF(E1623=4,"L")))))</f>
        <v>DM</v>
      </c>
      <c r="E1623" s="58">
        <f>IF(OR(Processes!$C$60=TRUE,Processes!E$60=TRUE),IF(AND(G1623=1,H1623=1,NOT(ISTEXT(J1623))),4,IF(AND(G1623=1,H1623=1,ISTEXT(J1623)),3,IF(AND(OR(G1623=1,H1623=1),ISTEXT(J1623)),2,1))),"OoS")</f>
        <v>1</v>
      </c>
      <c r="F1623" s="57"/>
      <c r="G1623" s="59"/>
      <c r="H1623" s="59"/>
      <c r="I1623" s="59"/>
      <c r="J1623" s="59"/>
      <c r="K1623" s="59"/>
      <c r="L1623" s="59"/>
      <c r="M1623" s="59"/>
      <c r="N1623" s="59"/>
      <c r="O1623" s="59"/>
      <c r="P1623" s="370"/>
      <c r="Q1623" s="59"/>
      <c r="R1623" s="376"/>
    </row>
    <row r="1624" spans="1:18" x14ac:dyDescent="0.25">
      <c r="A1624" s="352"/>
      <c r="B1624" s="378"/>
      <c r="C1624" s="54" t="str">
        <f>IF(ISTEXT('Organizational Unit Summary'!$B$42),'Organizational Unit Summary'!$B$42,"")</f>
        <v>P-3</v>
      </c>
      <c r="D1624" s="51" t="str">
        <f>IF('Organizational Unit Summary'!$B$24="Benchmark or Sustainment",IF(E1624="OoS","OoS",IF(E1624=1,"DM",IF(E1624=2,"PM",IF(E1624=3,"LM",IF(E1624=4,"FM"))))),IF(E1624="OoS","OoS",IF(E1624&lt;=2,"H",IF(E1624=3,"M",IF(E1624=4,"L")))))</f>
        <v>DM</v>
      </c>
      <c r="E1624" s="58">
        <f>IF(OR(Processes!$C$60=TRUE,Processes!F$60=TRUE),IF(AND(G1624=1,H1624=1,NOT(ISTEXT(J1624))),4,IF(AND(G1624=1,H1624=1,ISTEXT(J1624)),3,IF(AND(OR(G1624=1,H1624=1),ISTEXT(J1624)),2,1))),"OoS")</f>
        <v>1</v>
      </c>
      <c r="F1624" s="57"/>
      <c r="G1624" s="59"/>
      <c r="H1624" s="59"/>
      <c r="I1624" s="59"/>
      <c r="J1624" s="59"/>
      <c r="K1624" s="59"/>
      <c r="L1624" s="59"/>
      <c r="M1624" s="59"/>
      <c r="N1624" s="59"/>
      <c r="O1624" s="59"/>
      <c r="P1624" s="370"/>
      <c r="Q1624" s="59"/>
      <c r="R1624" s="376"/>
    </row>
    <row r="1625" spans="1:18" x14ac:dyDescent="0.25">
      <c r="A1625" s="352"/>
      <c r="B1625" s="378"/>
      <c r="C1625" s="54" t="str">
        <f>IF(ISTEXT('Organizational Unit Summary'!$B$43),'Organizational Unit Summary'!$B$43,"")</f>
        <v>P-4</v>
      </c>
      <c r="D1625" s="51" t="str">
        <f>IF('Organizational Unit Summary'!$B$24="Benchmark or Sustainment",IF(E1625="OoS","OoS",IF(E1625=1,"DM",IF(E1625=2,"PM",IF(E1625=3,"LM",IF(E1625=4,"FM"))))),IF(E1625="OoS","OoS",IF(E1625&lt;=2,"H",IF(E1625=3,"M",IF(E1625=4,"L")))))</f>
        <v>DM</v>
      </c>
      <c r="E1625" s="58">
        <f>IF(OR(Processes!$C$60=TRUE,Processes!G$60=TRUE),IF(AND(G1625=1,H1625=1,NOT(ISTEXT(J1625))),4,IF(AND(G1625=1,H1625=1,ISTEXT(J1625)),3,IF(AND(OR(G1625=1,H1625=1),ISTEXT(J1625)),2,1))),"OoS")</f>
        <v>1</v>
      </c>
      <c r="F1625" s="57"/>
      <c r="G1625" s="59"/>
      <c r="H1625" s="59"/>
      <c r="I1625" s="59"/>
      <c r="J1625" s="59"/>
      <c r="K1625" s="59"/>
      <c r="L1625" s="59"/>
      <c r="M1625" s="59"/>
      <c r="N1625" s="59"/>
      <c r="O1625" s="59"/>
      <c r="P1625" s="370"/>
      <c r="Q1625" s="59"/>
      <c r="R1625" s="376"/>
    </row>
    <row r="1626" spans="1:18" x14ac:dyDescent="0.25">
      <c r="A1626" s="352"/>
      <c r="B1626" s="378"/>
      <c r="C1626" s="54" t="str">
        <f>IF(ISTEXT('Organizational Unit Summary'!$B$44),'Organizational Unit Summary'!$B$44,"")</f>
        <v>P-5</v>
      </c>
      <c r="D1626" s="51" t="str">
        <f>IF('Organizational Unit Summary'!$B$24="Benchmark or Sustainment",IF(E1626="OoS","OoS",IF(E1626=1,"DM",IF(E1626=2,"PM",IF(E1626=3,"LM",IF(E1626=4,"FM"))))),IF(E1626="OoS","OoS",IF(E1626&lt;=2,"H",IF(E1626=3,"M",IF(E1626=4,"L")))))</f>
        <v>DM</v>
      </c>
      <c r="E1626" s="58">
        <f>IF(OR(Processes!$C$60=TRUE,Processes!H$60=TRUE),IF(AND(G1626=1,H1626=1,NOT(ISTEXT(J1626))),4,IF(AND(G1626=1,H1626=1,ISTEXT(J1626)),3,IF(AND(OR(G1626=1,H1626=1),ISTEXT(J1626)),2,1))),"OoS")</f>
        <v>1</v>
      </c>
      <c r="F1626" s="57"/>
      <c r="G1626" s="59"/>
      <c r="H1626" s="59"/>
      <c r="I1626" s="59"/>
      <c r="J1626" s="59"/>
      <c r="K1626" s="59"/>
      <c r="L1626" s="59"/>
      <c r="M1626" s="59"/>
      <c r="N1626" s="59"/>
      <c r="O1626" s="59"/>
      <c r="P1626" s="370"/>
      <c r="Q1626" s="59"/>
      <c r="R1626" s="376"/>
    </row>
    <row r="1627" spans="1:18" x14ac:dyDescent="0.25">
      <c r="A1627" s="352"/>
      <c r="B1627" s="378"/>
      <c r="C1627" s="54" t="str">
        <f>IF(ISTEXT('Organizational Unit Summary'!$B$45),'Organizational Unit Summary'!$B$45,"")</f>
        <v>P-6</v>
      </c>
      <c r="D1627" s="51" t="str">
        <f>IF('Organizational Unit Summary'!$B$24="Benchmark or Sustainment",IF(E1627="OoS","OoS",IF(E1627=1,"DM",IF(E1627=2,"PM",IF(E1627=3,"LM",IF(E1627=4,"FM"))))),IF(E1627="OoS","OoS",IF(E1627&lt;=2,"H",IF(E1627=3,"M",IF(E1627=4,"L")))))</f>
        <v>DM</v>
      </c>
      <c r="E1627" s="58">
        <f>IF(OR(Processes!$C$60=TRUE,Processes!I$60=TRUE),IF(AND(G1627=1,H1627=1,NOT(ISTEXT(J1627))),4,IF(AND(G1627=1,H1627=1,ISTEXT(J1627)),3,IF(AND(OR(G1627=1,H1627=1),ISTEXT(J1627)),2,1))),"OoS")</f>
        <v>1</v>
      </c>
      <c r="F1627" s="57"/>
      <c r="G1627" s="59"/>
      <c r="H1627" s="59"/>
      <c r="I1627" s="59"/>
      <c r="J1627" s="59"/>
      <c r="K1627" s="59"/>
      <c r="L1627" s="59"/>
      <c r="M1627" s="59"/>
      <c r="N1627" s="59"/>
      <c r="O1627" s="59"/>
      <c r="P1627" s="370"/>
      <c r="Q1627" s="59"/>
      <c r="R1627" s="376"/>
    </row>
    <row r="1628" spans="1:18" x14ac:dyDescent="0.25">
      <c r="A1628" s="352"/>
      <c r="B1628" s="378"/>
      <c r="C1628" s="54" t="str">
        <f>IF(ISTEXT('Organizational Unit Summary'!$B$46),'Organizational Unit Summary'!$B$46,"")</f>
        <v>P-7</v>
      </c>
      <c r="D1628" s="51" t="str">
        <f>IF('Organizational Unit Summary'!$B$24="Benchmark or Sustainment",IF(E1628="OoS","OoS",IF(E1628=1,"DM",IF(E1628=2,"PM",IF(E1628=3,"LM",IF(E1628=4,"FM"))))),IF(E1628="OoS","OoS",IF(E1628&lt;=2,"H",IF(E1628=3,"M",IF(E1628=4,"L")))))</f>
        <v>DM</v>
      </c>
      <c r="E1628" s="58">
        <f>IF(OR(Processes!$C$60=TRUE,Processes!J$60=TRUE),IF(AND(G1628=1,H1628=1,NOT(ISTEXT(J1628))),4,IF(AND(G1628=1,H1628=1,ISTEXT(J1628)),3,IF(AND(OR(G1628=1,H1628=1),ISTEXT(J1628)),2,1))),"OoS")</f>
        <v>1</v>
      </c>
      <c r="F1628" s="57"/>
      <c r="G1628" s="59"/>
      <c r="H1628" s="59"/>
      <c r="I1628" s="59"/>
      <c r="J1628" s="59"/>
      <c r="K1628" s="59"/>
      <c r="L1628" s="59"/>
      <c r="M1628" s="59"/>
      <c r="N1628" s="59"/>
      <c r="O1628" s="59"/>
      <c r="P1628" s="370"/>
      <c r="Q1628" s="59"/>
      <c r="R1628" s="376"/>
    </row>
    <row r="1629" spans="1:18" x14ac:dyDescent="0.25">
      <c r="A1629" s="352"/>
      <c r="B1629" s="378"/>
      <c r="C1629" s="54" t="str">
        <f>IF(ISTEXT('Organizational Unit Summary'!$B$47),'Organizational Unit Summary'!$B$47,"")</f>
        <v>P-8</v>
      </c>
      <c r="D1629" s="51" t="str">
        <f>IF('Organizational Unit Summary'!$B$24="Benchmark or Sustainment",IF(E1629="OoS","OoS",IF(E1629=1,"DM",IF(E1629=2,"PM",IF(E1629=3,"LM",IF(E1629=4,"FM"))))),IF(E1629="OoS","OoS",IF(E1629&lt;=2,"H",IF(E1629=3,"M",IF(E1629=4,"L")))))</f>
        <v>DM</v>
      </c>
      <c r="E1629" s="58">
        <f>IF(OR(Processes!$C$60=TRUE,Processes!K$60=TRUE),IF(AND(G1629=1,H1629=1,NOT(ISTEXT(J1629))),4,IF(AND(G1629=1,H1629=1,ISTEXT(J1629)),3,IF(AND(OR(G1629=1,H1629=1),ISTEXT(J1629)),2,1))),"OoS")</f>
        <v>1</v>
      </c>
      <c r="F1629" s="57"/>
      <c r="G1629" s="59"/>
      <c r="H1629" s="59"/>
      <c r="I1629" s="59"/>
      <c r="J1629" s="59"/>
      <c r="K1629" s="59"/>
      <c r="L1629" s="59"/>
      <c r="M1629" s="59"/>
      <c r="N1629" s="59"/>
      <c r="O1629" s="59"/>
      <c r="P1629" s="370"/>
      <c r="Q1629" s="59"/>
      <c r="R1629" s="376"/>
    </row>
    <row r="1630" spans="1:18" x14ac:dyDescent="0.25">
      <c r="A1630" s="352"/>
      <c r="B1630" s="378"/>
      <c r="C1630" s="54" t="str">
        <f>IF(ISTEXT('Organizational Unit Summary'!$B$48),'Organizational Unit Summary'!$B$48,"")</f>
        <v>P-9</v>
      </c>
      <c r="D1630" s="51" t="str">
        <f>IF('Organizational Unit Summary'!$B$24="Benchmark or Sustainment",IF(E1630="OoS","OoS",IF(E1630=1,"DM",IF(E1630=2,"PM",IF(E1630=3,"LM",IF(E1630=4,"FM"))))),IF(E1630="OoS","OoS",IF(E1630&lt;=2,"H",IF(E1630=3,"M",IF(E1630=4,"L")))))</f>
        <v>DM</v>
      </c>
      <c r="E1630" s="58">
        <f>IF(OR(Processes!$C$60=TRUE,Processes!L$60=TRUE),IF(AND(G1630=1,H1630=1,NOT(ISTEXT(J1630))),4,IF(AND(G1630=1,H1630=1,ISTEXT(J1630)),3,IF(AND(OR(G1630=1,H1630=1),ISTEXT(J1630)),2,1))),"OoS")</f>
        <v>1</v>
      </c>
      <c r="F1630" s="57"/>
      <c r="G1630" s="59"/>
      <c r="H1630" s="59"/>
      <c r="I1630" s="59"/>
      <c r="J1630" s="59"/>
      <c r="K1630" s="59"/>
      <c r="L1630" s="59"/>
      <c r="M1630" s="59"/>
      <c r="N1630" s="59"/>
      <c r="O1630" s="59"/>
      <c r="P1630" s="370"/>
      <c r="Q1630" s="59"/>
      <c r="R1630" s="376"/>
    </row>
    <row r="1631" spans="1:18" x14ac:dyDescent="0.25">
      <c r="A1631" s="352"/>
      <c r="B1631" s="378"/>
      <c r="C1631" s="54" t="str">
        <f>IF(ISTEXT('Organizational Unit Summary'!$B$49),'Organizational Unit Summary'!$B$49,"")</f>
        <v>P-10</v>
      </c>
      <c r="D1631" s="51" t="str">
        <f>IF('Organizational Unit Summary'!$B$24="Benchmark or Sustainment",IF(E1631="OoS","OoS",IF(E1631=1,"DM",IF(E1631=2,"PM",IF(E1631=3,"LM",IF(E1631=4,"FM"))))),IF(E1631="OoS","OoS",IF(E1631&lt;=2,"H",IF(E1631=3,"M",IF(E1631=4,"L")))))</f>
        <v>DM</v>
      </c>
      <c r="E1631" s="58">
        <f>IF(OR(Processes!$C$60=TRUE,Processes!M$60=TRUE),IF(AND(G1631=1,H1631=1,NOT(ISTEXT(J1631))),4,IF(AND(G1631=1,H1631=1,ISTEXT(J1631)),3,IF(AND(OR(G1631=1,H1631=1),ISTEXT(J1631)),2,1))),"OoS")</f>
        <v>1</v>
      </c>
      <c r="F1631" s="57"/>
      <c r="G1631" s="59"/>
      <c r="H1631" s="59"/>
      <c r="I1631" s="59"/>
      <c r="J1631" s="59"/>
      <c r="K1631" s="59"/>
      <c r="L1631" s="59"/>
      <c r="M1631" s="59"/>
      <c r="N1631" s="59"/>
      <c r="O1631" s="59"/>
      <c r="P1631" s="370"/>
      <c r="Q1631" s="59"/>
      <c r="R1631" s="376"/>
    </row>
    <row r="1632" spans="1:18" x14ac:dyDescent="0.25">
      <c r="A1632" s="352"/>
      <c r="B1632" s="378"/>
      <c r="C1632" s="54" t="str">
        <f>IF(ISTEXT('Organizational Unit Summary'!$B$50),'Organizational Unit Summary'!$B$50,"")</f>
        <v>P-11</v>
      </c>
      <c r="D1632" s="51" t="str">
        <f>IF('Organizational Unit Summary'!$B$24="Benchmark or Sustainment",IF(E1632="OoS","OoS",IF(E1632=1,"DM",IF(E1632=2,"PM",IF(E1632=3,"LM",IF(E1632=4,"FM"))))),IF(E1632="OoS","OoS",IF(E1632&lt;=2,"H",IF(E1632=3,"M",IF(E1632=4,"L")))))</f>
        <v>DM</v>
      </c>
      <c r="E1632" s="58">
        <f>IF(OR(Processes!$C$60=TRUE,Processes!N$60=TRUE),IF(AND(G1632=1,H1632=1,NOT(ISTEXT(J1632))),4,IF(AND(G1632=1,H1632=1,ISTEXT(J1632)),3,IF(AND(OR(G1632=1,H1632=1),ISTEXT(J1632)),2,1))),"OoS")</f>
        <v>1</v>
      </c>
      <c r="F1632" s="57"/>
      <c r="G1632" s="59"/>
      <c r="H1632" s="59"/>
      <c r="I1632" s="59"/>
      <c r="J1632" s="59"/>
      <c r="K1632" s="59"/>
      <c r="L1632" s="59"/>
      <c r="M1632" s="59"/>
      <c r="N1632" s="59"/>
      <c r="O1632" s="59"/>
      <c r="P1632" s="370"/>
      <c r="Q1632" s="59"/>
      <c r="R1632" s="376"/>
    </row>
    <row r="1633" spans="1:18" x14ac:dyDescent="0.25">
      <c r="A1633" s="352"/>
      <c r="B1633" s="378"/>
      <c r="C1633" s="54" t="str">
        <f>IF(ISTEXT('Organizational Unit Summary'!$B$51),'Organizational Unit Summary'!$B$51,"")</f>
        <v>P-12</v>
      </c>
      <c r="D1633" s="51" t="str">
        <f>IF('Organizational Unit Summary'!$B$24="Benchmark or Sustainment",IF(E1633="OoS","OoS",IF(E1633=1,"DM",IF(E1633=2,"PM",IF(E1633=3,"LM",IF(E1633=4,"FM"))))),IF(E1633="OoS","OoS",IF(E1633&lt;=2,"H",IF(E1633=3,"M",IF(E1633=4,"L")))))</f>
        <v>DM</v>
      </c>
      <c r="E1633" s="58">
        <f>IF(OR(Processes!$C$60=TRUE,Processes!O$60=TRUE),IF(AND(G1633=1,H1633=1,NOT(ISTEXT(J1633))),4,IF(AND(G1633=1,H1633=1,ISTEXT(J1633)),3,IF(AND(OR(G1633=1,H1633=1),ISTEXT(J1633)),2,1))),"OoS")</f>
        <v>1</v>
      </c>
      <c r="F1633" s="57"/>
      <c r="G1633" s="59"/>
      <c r="H1633" s="59"/>
      <c r="I1633" s="59"/>
      <c r="J1633" s="59"/>
      <c r="K1633" s="59"/>
      <c r="L1633" s="59"/>
      <c r="M1633" s="59"/>
      <c r="N1633" s="59"/>
      <c r="O1633" s="59"/>
      <c r="P1633" s="370"/>
      <c r="Q1633" s="59"/>
      <c r="R1633" s="376"/>
    </row>
    <row r="1634" spans="1:18" x14ac:dyDescent="0.25">
      <c r="A1634" s="352"/>
      <c r="B1634" s="378"/>
      <c r="C1634" s="54" t="str">
        <f>IF(ISTEXT('Organizational Unit Summary'!$B$52),'Organizational Unit Summary'!$B$52,"")</f>
        <v>P-13</v>
      </c>
      <c r="D1634" s="51" t="str">
        <f>IF('Organizational Unit Summary'!$B$24="Benchmark or Sustainment",IF(E1634="OoS","OoS",IF(E1634=1,"DM",IF(E1634=2,"PM",IF(E1634=3,"LM",IF(E1634=4,"FM"))))),IF(E1634="OoS","OoS",IF(E1634&lt;=2,"H",IF(E1634=3,"M",IF(E1634=4,"L")))))</f>
        <v>DM</v>
      </c>
      <c r="E1634" s="58">
        <f>IF(OR(Processes!$C$60=TRUE,Processes!P$60=TRUE),IF(AND(G1634=1,H1634=1,NOT(ISTEXT(J1634))),4,IF(AND(G1634=1,H1634=1,ISTEXT(J1634)),3,IF(AND(OR(G1634=1,H1634=1),ISTEXT(J1634)),2,1))),"OoS")</f>
        <v>1</v>
      </c>
      <c r="F1634" s="57"/>
      <c r="G1634" s="59"/>
      <c r="H1634" s="59"/>
      <c r="I1634" s="59"/>
      <c r="J1634" s="59"/>
      <c r="K1634" s="59"/>
      <c r="L1634" s="59"/>
      <c r="M1634" s="59"/>
      <c r="N1634" s="59"/>
      <c r="O1634" s="59"/>
      <c r="P1634" s="370"/>
      <c r="Q1634" s="59"/>
      <c r="R1634" s="376"/>
    </row>
    <row r="1635" spans="1:18" x14ac:dyDescent="0.25">
      <c r="A1635" s="352"/>
      <c r="B1635" s="378"/>
      <c r="C1635" s="54" t="str">
        <f>IF(ISTEXT('Organizational Unit Summary'!$B$53),'Organizational Unit Summary'!$B$53,"")</f>
        <v>P-14</v>
      </c>
      <c r="D1635" s="51" t="str">
        <f>IF('Organizational Unit Summary'!$B$24="Benchmark or Sustainment",IF(E1635="OoS","OoS",IF(E1635=1,"DM",IF(E1635=2,"PM",IF(E1635=3,"LM",IF(E1635=4,"FM"))))),IF(E1635="OoS","OoS",IF(E1635&lt;=2,"H",IF(E1635=3,"M",IF(E1635=4,"L")))))</f>
        <v>DM</v>
      </c>
      <c r="E1635" s="58">
        <f>IF(OR(Processes!$C$60=TRUE,Processes!Q$60=TRUE),IF(AND(G1635=1,H1635=1,NOT(ISTEXT(J1635))),4,IF(AND(G1635=1,H1635=1,ISTEXT(J1635)),3,IF(AND(OR(G1635=1,H1635=1),ISTEXT(J1635)),2,1))),"OoS")</f>
        <v>1</v>
      </c>
      <c r="F1635" s="57"/>
      <c r="G1635" s="59"/>
      <c r="H1635" s="59"/>
      <c r="I1635" s="59"/>
      <c r="J1635" s="59"/>
      <c r="K1635" s="59"/>
      <c r="L1635" s="59"/>
      <c r="M1635" s="59"/>
      <c r="N1635" s="59"/>
      <c r="O1635" s="59"/>
      <c r="P1635" s="370"/>
      <c r="Q1635" s="59"/>
      <c r="R1635" s="376"/>
    </row>
    <row r="1636" spans="1:18" x14ac:dyDescent="0.25">
      <c r="A1636" s="352"/>
      <c r="B1636" s="378"/>
      <c r="C1636" s="54" t="str">
        <f>IF(ISTEXT('Organizational Unit Summary'!$B$54),'Organizational Unit Summary'!$B$54,"")</f>
        <v>P-15</v>
      </c>
      <c r="D1636" s="51" t="str">
        <f>IF('Organizational Unit Summary'!$B$24="Benchmark or Sustainment",IF(E1636="OoS","OoS",IF(E1636=1,"DM",IF(E1636=2,"PM",IF(E1636=3,"LM",IF(E1636=4,"FM"))))),IF(E1636="OoS","OoS",IF(E1636&lt;=2,"H",IF(E1636=3,"M",IF(E1636=4,"L")))))</f>
        <v>DM</v>
      </c>
      <c r="E1636" s="58">
        <f>IF(OR(Processes!$C$60=TRUE,Processes!R$60=TRUE),IF(AND(G1636=1,H1636=1,NOT(ISTEXT(J1636))),4,IF(AND(G1636=1,H1636=1,ISTEXT(J1636)),3,IF(AND(OR(G1636=1,H1636=1),ISTEXT(J1636)),2,1))),"OoS")</f>
        <v>1</v>
      </c>
      <c r="F1636" s="57"/>
      <c r="G1636" s="59"/>
      <c r="H1636" s="59"/>
      <c r="I1636" s="59"/>
      <c r="J1636" s="59"/>
      <c r="K1636" s="59"/>
      <c r="L1636" s="59"/>
      <c r="M1636" s="59"/>
      <c r="N1636" s="59"/>
      <c r="O1636" s="59"/>
      <c r="P1636" s="370"/>
      <c r="Q1636" s="59"/>
      <c r="R1636" s="376"/>
    </row>
    <row r="1637" spans="1:18" x14ac:dyDescent="0.25">
      <c r="A1637" s="352"/>
      <c r="B1637" s="378"/>
      <c r="C1637" s="54" t="str">
        <f>IF(ISTEXT('Organizational Unit Summary'!$B$55),'Organizational Unit Summary'!$B$55,"")</f>
        <v>P-16</v>
      </c>
      <c r="D1637" s="51" t="str">
        <f>IF('Organizational Unit Summary'!$B$24="Benchmark or Sustainment",IF(E1637="OoS","OoS",IF(E1637=1,"DM",IF(E1637=2,"PM",IF(E1637=3,"LM",IF(E1637=4,"FM"))))),IF(E1637="OoS","OoS",IF(E1637&lt;=2,"H",IF(E1637=3,"M",IF(E1637=4,"L")))))</f>
        <v>DM</v>
      </c>
      <c r="E1637" s="58">
        <f>IF(OR(Processes!$C$60=TRUE,Processes!S$60=TRUE),IF(AND(G1637=1,H1637=1,NOT(ISTEXT(J1637))),4,IF(AND(G1637=1,H1637=1,ISTEXT(J1637)),3,IF(AND(OR(G1637=1,H1637=1),ISTEXT(J1637)),2,1))),"OoS")</f>
        <v>1</v>
      </c>
      <c r="F1637" s="57"/>
      <c r="G1637" s="59"/>
      <c r="H1637" s="59"/>
      <c r="I1637" s="59"/>
      <c r="J1637" s="59"/>
      <c r="K1637" s="59"/>
      <c r="L1637" s="59"/>
      <c r="M1637" s="59"/>
      <c r="N1637" s="59"/>
      <c r="O1637" s="59"/>
      <c r="P1637" s="370"/>
      <c r="Q1637" s="59"/>
      <c r="R1637" s="376"/>
    </row>
    <row r="1638" spans="1:18" x14ac:dyDescent="0.25">
      <c r="A1638" s="352"/>
      <c r="B1638" s="378"/>
      <c r="C1638" s="54" t="str">
        <f>IF(ISTEXT('Organizational Unit Summary'!$B$56),'Organizational Unit Summary'!$B$56,"")</f>
        <v>P-17</v>
      </c>
      <c r="D1638" s="51" t="str">
        <f>IF('Organizational Unit Summary'!$B$24="Benchmark or Sustainment",IF(E1638="OoS","OoS",IF(E1638=1,"DM",IF(E1638=2,"PM",IF(E1638=3,"LM",IF(E1638=4,"FM"))))),IF(E1638="OoS","OoS",IF(E1638&lt;=2,"H",IF(E1638=3,"M",IF(E1638=4,"L")))))</f>
        <v>DM</v>
      </c>
      <c r="E1638" s="58">
        <f>IF(OR(Processes!$C$60=TRUE,Processes!T$60=TRUE),IF(AND(G1638=1,H1638=1,NOT(ISTEXT(J1638))),4,IF(AND(G1638=1,H1638=1,ISTEXT(J1638)),3,IF(AND(OR(G1638=1,H1638=1),ISTEXT(J1638)),2,1))),"OoS")</f>
        <v>1</v>
      </c>
      <c r="F1638" s="57"/>
      <c r="G1638" s="59"/>
      <c r="H1638" s="59"/>
      <c r="I1638" s="59"/>
      <c r="J1638" s="59"/>
      <c r="K1638" s="59"/>
      <c r="L1638" s="59"/>
      <c r="M1638" s="59"/>
      <c r="N1638" s="59"/>
      <c r="O1638" s="59"/>
      <c r="P1638" s="370"/>
      <c r="Q1638" s="59"/>
      <c r="R1638" s="376"/>
    </row>
    <row r="1639" spans="1:18" x14ac:dyDescent="0.25">
      <c r="A1639" s="352"/>
      <c r="B1639" s="378"/>
      <c r="C1639" s="54" t="str">
        <f>IF(ISTEXT('Organizational Unit Summary'!$B$57),'Organizational Unit Summary'!$B$57,"")</f>
        <v>P-18</v>
      </c>
      <c r="D1639" s="51" t="str">
        <f>IF('Organizational Unit Summary'!$B$24="Benchmark or Sustainment",IF(E1639="OoS","OoS",IF(E1639=1,"DM",IF(E1639=2,"PM",IF(E1639=3,"LM",IF(E1639=4,"FM"))))),IF(E1639="OoS","OoS",IF(E1639&lt;=2,"H",IF(E1639=3,"M",IF(E1639=4,"L")))))</f>
        <v>DM</v>
      </c>
      <c r="E1639" s="58">
        <f>IF(OR(Processes!$C$60=TRUE,Processes!U$60=TRUE),IF(AND(G1639=1,H1639=1,NOT(ISTEXT(J1639))),4,IF(AND(G1639=1,H1639=1,ISTEXT(J1639)),3,IF(AND(OR(G1639=1,H1639=1),ISTEXT(J1639)),2,1))),"OoS")</f>
        <v>1</v>
      </c>
      <c r="F1639" s="57"/>
      <c r="G1639" s="59"/>
      <c r="H1639" s="59"/>
      <c r="I1639" s="59"/>
      <c r="J1639" s="59"/>
      <c r="K1639" s="59"/>
      <c r="L1639" s="59"/>
      <c r="M1639" s="59"/>
      <c r="N1639" s="59"/>
      <c r="O1639" s="59"/>
      <c r="P1639" s="370"/>
      <c r="Q1639" s="59"/>
      <c r="R1639" s="376"/>
    </row>
    <row r="1640" spans="1:18" x14ac:dyDescent="0.25">
      <c r="A1640" s="352"/>
      <c r="B1640" s="378"/>
      <c r="C1640" s="54" t="str">
        <f>IF(ISTEXT('Organizational Unit Summary'!$B$58),'Organizational Unit Summary'!$B$58,"")</f>
        <v>P-19</v>
      </c>
      <c r="D1640" s="51" t="str">
        <f>IF('Organizational Unit Summary'!$B$24="Benchmark or Sustainment",IF(E1640="OoS","OoS",IF(E1640=1,"DM",IF(E1640=2,"PM",IF(E1640=3,"LM",IF(E1640=4,"FM"))))),IF(E1640="OoS","OoS",IF(E1640&lt;=2,"H",IF(E1640=3,"M",IF(E1640=4,"L")))))</f>
        <v>DM</v>
      </c>
      <c r="E1640" s="58">
        <f>IF(OR(Processes!$C$60=TRUE,Processes!V$60=TRUE),IF(AND(G1640=1,H1640=1,NOT(ISTEXT(J1640))),4,IF(AND(G1640=1,H1640=1,ISTEXT(J1640)),3,IF(AND(OR(G1640=1,H1640=1),ISTEXT(J1640)),2,1))),"OoS")</f>
        <v>1</v>
      </c>
      <c r="F1640" s="57"/>
      <c r="G1640" s="59"/>
      <c r="H1640" s="59"/>
      <c r="I1640" s="59"/>
      <c r="J1640" s="59"/>
      <c r="K1640" s="59"/>
      <c r="L1640" s="59"/>
      <c r="M1640" s="59"/>
      <c r="N1640" s="59"/>
      <c r="O1640" s="59"/>
      <c r="P1640" s="370"/>
      <c r="Q1640" s="59"/>
      <c r="R1640" s="376"/>
    </row>
    <row r="1641" spans="1:18" ht="13.5" thickBot="1" x14ac:dyDescent="0.3">
      <c r="A1641" s="352"/>
      <c r="B1641" s="378"/>
      <c r="C1641" s="54" t="str">
        <f>IF(ISTEXT('Organizational Unit Summary'!$B$59),'Organizational Unit Summary'!$B$59,"")</f>
        <v>P-20</v>
      </c>
      <c r="D1641" s="51" t="str">
        <f>IF('Organizational Unit Summary'!$B$24="Benchmark or Sustainment",IF(E1641="OoS","OoS",IF(E1641=1,"DM",IF(E1641=2,"PM",IF(E1641=3,"LM",IF(E1641=4,"FM"))))),IF(E1641="OoS","OoS",IF(E1641&lt;=2,"H",IF(E1641=3,"M",IF(E1641=4,"L")))))</f>
        <v>DM</v>
      </c>
      <c r="E1641" s="58">
        <f>IF(OR(Processes!$C$60=TRUE,Processes!W$60=TRUE),IF(AND(G1641=1,H1641=1,NOT(ISTEXT(J1641))),4,IF(AND(G1641=1,H1641=1,ISTEXT(J1641)),3,IF(AND(OR(G1641=1,H1641=1),ISTEXT(J1641)),2,1))),"OoS")</f>
        <v>1</v>
      </c>
      <c r="F1641" s="57"/>
      <c r="G1641" s="59"/>
      <c r="H1641" s="59"/>
      <c r="I1641" s="59"/>
      <c r="J1641" s="59"/>
      <c r="K1641" s="59"/>
      <c r="L1641" s="59"/>
      <c r="M1641" s="59"/>
      <c r="N1641" s="59"/>
      <c r="O1641" s="59"/>
      <c r="P1641" s="371"/>
      <c r="Q1641" s="59"/>
      <c r="R1641" s="376"/>
    </row>
    <row r="1642" spans="1:18" x14ac:dyDescent="0.25">
      <c r="A1642" s="352"/>
      <c r="B1642" s="378" t="str">
        <f>IF(ISTEXT(Processes!$B$10),Processes!$B$10,"")</f>
        <v>Process 8</v>
      </c>
      <c r="C1642" s="54" t="str">
        <f>IF(ISTEXT('Organizational Unit Summary'!$B$40),'Organizational Unit Summary'!$B$40,"")</f>
        <v>P-1</v>
      </c>
      <c r="D1642" s="51" t="str">
        <f>IF('Organizational Unit Summary'!$B$24="Benchmark or Sustainment",IF(E1642="OoS","OoS",IF(E1642=1,"DM",IF(E1642=2,"PM",IF(E1642=3,"LM",IF(E1642=4,"FM"))))),IF(E1642="OoS","OoS",IF(E1642&lt;=2,"H",IF(E1642=3,"M",IF(E1642=4,"L")))))</f>
        <v>DM</v>
      </c>
      <c r="E1642" s="58">
        <f>IF(OR(Processes!$C$61=TRUE,Processes!D$61=TRUE),IF(AND(G1642=1,H1642=1,NOT(ISTEXT(J1642))),4,IF(AND(G1642=1,H1642=1,ISTEXT(J1642)),3,IF(AND(OR(G1642=1,H1642=1),ISTEXT(J1642)),2,1))),"OoS")</f>
        <v>1</v>
      </c>
      <c r="F1642" s="57"/>
      <c r="G1642" s="59"/>
      <c r="H1642" s="59"/>
      <c r="I1642" s="59"/>
      <c r="J1642" s="59"/>
      <c r="K1642" s="59"/>
      <c r="L1642" s="59"/>
      <c r="M1642" s="59"/>
      <c r="N1642" s="59"/>
      <c r="O1642" s="59"/>
      <c r="P1642" s="369"/>
      <c r="Q1642" s="59"/>
      <c r="R1642" s="376"/>
    </row>
    <row r="1643" spans="1:18" x14ac:dyDescent="0.25">
      <c r="A1643" s="352"/>
      <c r="B1643" s="378"/>
      <c r="C1643" s="54" t="str">
        <f>IF(ISTEXT('Organizational Unit Summary'!$B$41),'Organizational Unit Summary'!$B$41,"")</f>
        <v>P-2</v>
      </c>
      <c r="D1643" s="51" t="str">
        <f>IF('Organizational Unit Summary'!$B$24="Benchmark or Sustainment",IF(E1643="OoS","OoS",IF(E1643=1,"DM",IF(E1643=2,"PM",IF(E1643=3,"LM",IF(E1643=4,"FM"))))),IF(E1643="OoS","OoS",IF(E1643&lt;=2,"H",IF(E1643=3,"M",IF(E1643=4,"L")))))</f>
        <v>DM</v>
      </c>
      <c r="E1643" s="58">
        <f>IF(OR(Processes!$C$61=TRUE,Processes!E$61=TRUE),IF(AND(G1643=1,H1643=1,NOT(ISTEXT(J1643))),4,IF(AND(G1643=1,H1643=1,ISTEXT(J1643)),3,IF(AND(OR(G1643=1,H1643=1),ISTEXT(J1643)),2,1))),"OoS")</f>
        <v>1</v>
      </c>
      <c r="F1643" s="57"/>
      <c r="G1643" s="59"/>
      <c r="H1643" s="59"/>
      <c r="I1643" s="59"/>
      <c r="J1643" s="59"/>
      <c r="K1643" s="59"/>
      <c r="L1643" s="59"/>
      <c r="M1643" s="59"/>
      <c r="N1643" s="59"/>
      <c r="O1643" s="59"/>
      <c r="P1643" s="370"/>
      <c r="Q1643" s="59"/>
      <c r="R1643" s="376"/>
    </row>
    <row r="1644" spans="1:18" x14ac:dyDescent="0.25">
      <c r="A1644" s="352"/>
      <c r="B1644" s="378"/>
      <c r="C1644" s="54" t="str">
        <f>IF(ISTEXT('Organizational Unit Summary'!$B$42),'Organizational Unit Summary'!$B$42,"")</f>
        <v>P-3</v>
      </c>
      <c r="D1644" s="51" t="str">
        <f>IF('Organizational Unit Summary'!$B$24="Benchmark or Sustainment",IF(E1644="OoS","OoS",IF(E1644=1,"DM",IF(E1644=2,"PM",IF(E1644=3,"LM",IF(E1644=4,"FM"))))),IF(E1644="OoS","OoS",IF(E1644&lt;=2,"H",IF(E1644=3,"M",IF(E1644=4,"L")))))</f>
        <v>DM</v>
      </c>
      <c r="E1644" s="58">
        <f>IF(OR(Processes!$C$61=TRUE,Processes!F$61=TRUE),IF(AND(G1644=1,H1644=1,NOT(ISTEXT(J1644))),4,IF(AND(G1644=1,H1644=1,ISTEXT(J1644)),3,IF(AND(OR(G1644=1,H1644=1),ISTEXT(J1644)),2,1))),"OoS")</f>
        <v>1</v>
      </c>
      <c r="F1644" s="57"/>
      <c r="G1644" s="59"/>
      <c r="H1644" s="59"/>
      <c r="I1644" s="59"/>
      <c r="J1644" s="59"/>
      <c r="K1644" s="59"/>
      <c r="L1644" s="59"/>
      <c r="M1644" s="59"/>
      <c r="N1644" s="59"/>
      <c r="O1644" s="59"/>
      <c r="P1644" s="370"/>
      <c r="Q1644" s="59"/>
      <c r="R1644" s="376"/>
    </row>
    <row r="1645" spans="1:18" x14ac:dyDescent="0.25">
      <c r="A1645" s="352"/>
      <c r="B1645" s="378"/>
      <c r="C1645" s="54" t="str">
        <f>IF(ISTEXT('Organizational Unit Summary'!$B$43),'Organizational Unit Summary'!$B$43,"")</f>
        <v>P-4</v>
      </c>
      <c r="D1645" s="51" t="str">
        <f>IF('Organizational Unit Summary'!$B$24="Benchmark or Sustainment",IF(E1645="OoS","OoS",IF(E1645=1,"DM",IF(E1645=2,"PM",IF(E1645=3,"LM",IF(E1645=4,"FM"))))),IF(E1645="OoS","OoS",IF(E1645&lt;=2,"H",IF(E1645=3,"M",IF(E1645=4,"L")))))</f>
        <v>DM</v>
      </c>
      <c r="E1645" s="58">
        <f>IF(OR(Processes!$C$61=TRUE,Processes!G$61=TRUE),IF(AND(G1645=1,H1645=1,NOT(ISTEXT(J1645))),4,IF(AND(G1645=1,H1645=1,ISTEXT(J1645)),3,IF(AND(OR(G1645=1,H1645=1),ISTEXT(J1645)),2,1))),"OoS")</f>
        <v>1</v>
      </c>
      <c r="F1645" s="57"/>
      <c r="G1645" s="59"/>
      <c r="H1645" s="59"/>
      <c r="I1645" s="59"/>
      <c r="J1645" s="59"/>
      <c r="K1645" s="59"/>
      <c r="L1645" s="59"/>
      <c r="M1645" s="59"/>
      <c r="N1645" s="59"/>
      <c r="O1645" s="59"/>
      <c r="P1645" s="370"/>
      <c r="Q1645" s="59"/>
      <c r="R1645" s="376"/>
    </row>
    <row r="1646" spans="1:18" x14ac:dyDescent="0.25">
      <c r="A1646" s="352"/>
      <c r="B1646" s="378"/>
      <c r="C1646" s="54" t="str">
        <f>IF(ISTEXT('Organizational Unit Summary'!$B$44),'Organizational Unit Summary'!$B$44,"")</f>
        <v>P-5</v>
      </c>
      <c r="D1646" s="51" t="str">
        <f>IF('Organizational Unit Summary'!$B$24="Benchmark or Sustainment",IF(E1646="OoS","OoS",IF(E1646=1,"DM",IF(E1646=2,"PM",IF(E1646=3,"LM",IF(E1646=4,"FM"))))),IF(E1646="OoS","OoS",IF(E1646&lt;=2,"H",IF(E1646=3,"M",IF(E1646=4,"L")))))</f>
        <v>DM</v>
      </c>
      <c r="E1646" s="58">
        <f>IF(OR(Processes!$C$61=TRUE,Processes!H$61=TRUE),IF(AND(G1646=1,H1646=1,NOT(ISTEXT(J1646))),4,IF(AND(G1646=1,H1646=1,ISTEXT(J1646)),3,IF(AND(OR(G1646=1,H1646=1),ISTEXT(J1646)),2,1))),"OoS")</f>
        <v>1</v>
      </c>
      <c r="F1646" s="57"/>
      <c r="G1646" s="59"/>
      <c r="H1646" s="59"/>
      <c r="I1646" s="59"/>
      <c r="J1646" s="59"/>
      <c r="K1646" s="59"/>
      <c r="L1646" s="59"/>
      <c r="M1646" s="59"/>
      <c r="N1646" s="59"/>
      <c r="O1646" s="59"/>
      <c r="P1646" s="370"/>
      <c r="Q1646" s="59"/>
      <c r="R1646" s="376"/>
    </row>
    <row r="1647" spans="1:18" x14ac:dyDescent="0.25">
      <c r="A1647" s="352"/>
      <c r="B1647" s="378"/>
      <c r="C1647" s="54" t="str">
        <f>IF(ISTEXT('Organizational Unit Summary'!$B$45),'Organizational Unit Summary'!$B$45,"")</f>
        <v>P-6</v>
      </c>
      <c r="D1647" s="51" t="str">
        <f>IF('Organizational Unit Summary'!$B$24="Benchmark or Sustainment",IF(E1647="OoS","OoS",IF(E1647=1,"DM",IF(E1647=2,"PM",IF(E1647=3,"LM",IF(E1647=4,"FM"))))),IF(E1647="OoS","OoS",IF(E1647&lt;=2,"H",IF(E1647=3,"M",IF(E1647=4,"L")))))</f>
        <v>DM</v>
      </c>
      <c r="E1647" s="58">
        <f>IF(OR(Processes!$C$61=TRUE,Processes!I$61=TRUE),IF(AND(G1647=1,H1647=1,NOT(ISTEXT(J1647))),4,IF(AND(G1647=1,H1647=1,ISTEXT(J1647)),3,IF(AND(OR(G1647=1,H1647=1),ISTEXT(J1647)),2,1))),"OoS")</f>
        <v>1</v>
      </c>
      <c r="F1647" s="57"/>
      <c r="G1647" s="59"/>
      <c r="H1647" s="59"/>
      <c r="I1647" s="59"/>
      <c r="J1647" s="59"/>
      <c r="K1647" s="59"/>
      <c r="L1647" s="59"/>
      <c r="M1647" s="59"/>
      <c r="N1647" s="59"/>
      <c r="O1647" s="59"/>
      <c r="P1647" s="370"/>
      <c r="Q1647" s="59"/>
      <c r="R1647" s="376"/>
    </row>
    <row r="1648" spans="1:18" x14ac:dyDescent="0.25">
      <c r="A1648" s="352"/>
      <c r="B1648" s="378"/>
      <c r="C1648" s="54" t="str">
        <f>IF(ISTEXT('Organizational Unit Summary'!$B$46),'Organizational Unit Summary'!$B$46,"")</f>
        <v>P-7</v>
      </c>
      <c r="D1648" s="51" t="str">
        <f>IF('Organizational Unit Summary'!$B$24="Benchmark or Sustainment",IF(E1648="OoS","OoS",IF(E1648=1,"DM",IF(E1648=2,"PM",IF(E1648=3,"LM",IF(E1648=4,"FM"))))),IF(E1648="OoS","OoS",IF(E1648&lt;=2,"H",IF(E1648=3,"M",IF(E1648=4,"L")))))</f>
        <v>DM</v>
      </c>
      <c r="E1648" s="58">
        <f>IF(OR(Processes!$C$61=TRUE,Processes!J$61=TRUE),IF(AND(G1648=1,H1648=1,NOT(ISTEXT(J1648))),4,IF(AND(G1648=1,H1648=1,ISTEXT(J1648)),3,IF(AND(OR(G1648=1,H1648=1),ISTEXT(J1648)),2,1))),"OoS")</f>
        <v>1</v>
      </c>
      <c r="F1648" s="57"/>
      <c r="G1648" s="59"/>
      <c r="H1648" s="59"/>
      <c r="I1648" s="59"/>
      <c r="J1648" s="59"/>
      <c r="K1648" s="59"/>
      <c r="L1648" s="59"/>
      <c r="M1648" s="59"/>
      <c r="N1648" s="59"/>
      <c r="O1648" s="59"/>
      <c r="P1648" s="370"/>
      <c r="Q1648" s="59"/>
      <c r="R1648" s="376"/>
    </row>
    <row r="1649" spans="1:18" x14ac:dyDescent="0.25">
      <c r="A1649" s="352"/>
      <c r="B1649" s="378"/>
      <c r="C1649" s="54" t="str">
        <f>IF(ISTEXT('Organizational Unit Summary'!$B$47),'Organizational Unit Summary'!$B$47,"")</f>
        <v>P-8</v>
      </c>
      <c r="D1649" s="51" t="str">
        <f>IF('Organizational Unit Summary'!$B$24="Benchmark or Sustainment",IF(E1649="OoS","OoS",IF(E1649=1,"DM",IF(E1649=2,"PM",IF(E1649=3,"LM",IF(E1649=4,"FM"))))),IF(E1649="OoS","OoS",IF(E1649&lt;=2,"H",IF(E1649=3,"M",IF(E1649=4,"L")))))</f>
        <v>DM</v>
      </c>
      <c r="E1649" s="58">
        <f>IF(OR(Processes!$C$61=TRUE,Processes!K$61=TRUE),IF(AND(G1649=1,H1649=1,NOT(ISTEXT(J1649))),4,IF(AND(G1649=1,H1649=1,ISTEXT(J1649)),3,IF(AND(OR(G1649=1,H1649=1),ISTEXT(J1649)),2,1))),"OoS")</f>
        <v>1</v>
      </c>
      <c r="F1649" s="57"/>
      <c r="G1649" s="59"/>
      <c r="H1649" s="59"/>
      <c r="I1649" s="59"/>
      <c r="J1649" s="59"/>
      <c r="K1649" s="59"/>
      <c r="L1649" s="59"/>
      <c r="M1649" s="59"/>
      <c r="N1649" s="59"/>
      <c r="O1649" s="59"/>
      <c r="P1649" s="370"/>
      <c r="Q1649" s="59"/>
      <c r="R1649" s="376"/>
    </row>
    <row r="1650" spans="1:18" x14ac:dyDescent="0.25">
      <c r="A1650" s="352"/>
      <c r="B1650" s="378"/>
      <c r="C1650" s="54" t="str">
        <f>IF(ISTEXT('Organizational Unit Summary'!$B$48),'Organizational Unit Summary'!$B$48,"")</f>
        <v>P-9</v>
      </c>
      <c r="D1650" s="51" t="str">
        <f>IF('Organizational Unit Summary'!$B$24="Benchmark or Sustainment",IF(E1650="OoS","OoS",IF(E1650=1,"DM",IF(E1650=2,"PM",IF(E1650=3,"LM",IF(E1650=4,"FM"))))),IF(E1650="OoS","OoS",IF(E1650&lt;=2,"H",IF(E1650=3,"M",IF(E1650=4,"L")))))</f>
        <v>DM</v>
      </c>
      <c r="E1650" s="58">
        <f>IF(OR(Processes!$C$61=TRUE,Processes!L$61=TRUE),IF(AND(G1650=1,H1650=1,NOT(ISTEXT(J1650))),4,IF(AND(G1650=1,H1650=1,ISTEXT(J1650)),3,IF(AND(OR(G1650=1,H1650=1),ISTEXT(J1650)),2,1))),"OoS")</f>
        <v>1</v>
      </c>
      <c r="F1650" s="57"/>
      <c r="G1650" s="59"/>
      <c r="H1650" s="59"/>
      <c r="I1650" s="59"/>
      <c r="J1650" s="59"/>
      <c r="K1650" s="59"/>
      <c r="L1650" s="59"/>
      <c r="M1650" s="59"/>
      <c r="N1650" s="59"/>
      <c r="O1650" s="59"/>
      <c r="P1650" s="370"/>
      <c r="Q1650" s="59"/>
      <c r="R1650" s="376"/>
    </row>
    <row r="1651" spans="1:18" x14ac:dyDescent="0.25">
      <c r="A1651" s="352"/>
      <c r="B1651" s="378"/>
      <c r="C1651" s="54" t="str">
        <f>IF(ISTEXT('Organizational Unit Summary'!$B$49),'Organizational Unit Summary'!$B$49,"")</f>
        <v>P-10</v>
      </c>
      <c r="D1651" s="51" t="str">
        <f>IF('Organizational Unit Summary'!$B$24="Benchmark or Sustainment",IF(E1651="OoS","OoS",IF(E1651=1,"DM",IF(E1651=2,"PM",IF(E1651=3,"LM",IF(E1651=4,"FM"))))),IF(E1651="OoS","OoS",IF(E1651&lt;=2,"H",IF(E1651=3,"M",IF(E1651=4,"L")))))</f>
        <v>DM</v>
      </c>
      <c r="E1651" s="58">
        <f>IF(OR(Processes!$C$61=TRUE,Processes!M$61=TRUE),IF(AND(G1651=1,H1651=1,NOT(ISTEXT(J1651))),4,IF(AND(G1651=1,H1651=1,ISTEXT(J1651)),3,IF(AND(OR(G1651=1,H1651=1),ISTEXT(J1651)),2,1))),"OoS")</f>
        <v>1</v>
      </c>
      <c r="F1651" s="57"/>
      <c r="G1651" s="59"/>
      <c r="H1651" s="59"/>
      <c r="I1651" s="59"/>
      <c r="J1651" s="59"/>
      <c r="K1651" s="59"/>
      <c r="L1651" s="59"/>
      <c r="M1651" s="59"/>
      <c r="N1651" s="59"/>
      <c r="O1651" s="59"/>
      <c r="P1651" s="370"/>
      <c r="Q1651" s="59"/>
      <c r="R1651" s="376"/>
    </row>
    <row r="1652" spans="1:18" x14ac:dyDescent="0.25">
      <c r="A1652" s="352"/>
      <c r="B1652" s="378"/>
      <c r="C1652" s="54" t="str">
        <f>IF(ISTEXT('Organizational Unit Summary'!$B$50),'Organizational Unit Summary'!$B$50,"")</f>
        <v>P-11</v>
      </c>
      <c r="D1652" s="51" t="str">
        <f>IF('Organizational Unit Summary'!$B$24="Benchmark or Sustainment",IF(E1652="OoS","OoS",IF(E1652=1,"DM",IF(E1652=2,"PM",IF(E1652=3,"LM",IF(E1652=4,"FM"))))),IF(E1652="OoS","OoS",IF(E1652&lt;=2,"H",IF(E1652=3,"M",IF(E1652=4,"L")))))</f>
        <v>DM</v>
      </c>
      <c r="E1652" s="58">
        <f>IF(OR(Processes!$C$61=TRUE,Processes!N$61=TRUE),IF(AND(G1652=1,H1652=1,NOT(ISTEXT(J1652))),4,IF(AND(G1652=1,H1652=1,ISTEXT(J1652)),3,IF(AND(OR(G1652=1,H1652=1),ISTEXT(J1652)),2,1))),"OoS")</f>
        <v>1</v>
      </c>
      <c r="F1652" s="57"/>
      <c r="G1652" s="59"/>
      <c r="H1652" s="59"/>
      <c r="I1652" s="59"/>
      <c r="J1652" s="59"/>
      <c r="K1652" s="59"/>
      <c r="L1652" s="59"/>
      <c r="M1652" s="59"/>
      <c r="N1652" s="59"/>
      <c r="O1652" s="59"/>
      <c r="P1652" s="370"/>
      <c r="Q1652" s="59"/>
      <c r="R1652" s="376"/>
    </row>
    <row r="1653" spans="1:18" x14ac:dyDescent="0.25">
      <c r="A1653" s="352"/>
      <c r="B1653" s="378"/>
      <c r="C1653" s="54" t="str">
        <f>IF(ISTEXT('Organizational Unit Summary'!$B$51),'Organizational Unit Summary'!$B$51,"")</f>
        <v>P-12</v>
      </c>
      <c r="D1653" s="51" t="str">
        <f>IF('Organizational Unit Summary'!$B$24="Benchmark or Sustainment",IF(E1653="OoS","OoS",IF(E1653=1,"DM",IF(E1653=2,"PM",IF(E1653=3,"LM",IF(E1653=4,"FM"))))),IF(E1653="OoS","OoS",IF(E1653&lt;=2,"H",IF(E1653=3,"M",IF(E1653=4,"L")))))</f>
        <v>DM</v>
      </c>
      <c r="E1653" s="58">
        <f>IF(OR(Processes!$C$61=TRUE,Processes!O$61=TRUE),IF(AND(G1653=1,H1653=1,NOT(ISTEXT(J1653))),4,IF(AND(G1653=1,H1653=1,ISTEXT(J1653)),3,IF(AND(OR(G1653=1,H1653=1),ISTEXT(J1653)),2,1))),"OoS")</f>
        <v>1</v>
      </c>
      <c r="F1653" s="57"/>
      <c r="G1653" s="59"/>
      <c r="H1653" s="59"/>
      <c r="I1653" s="59"/>
      <c r="J1653" s="59"/>
      <c r="K1653" s="59"/>
      <c r="L1653" s="59"/>
      <c r="M1653" s="59"/>
      <c r="N1653" s="59"/>
      <c r="O1653" s="59"/>
      <c r="P1653" s="370"/>
      <c r="Q1653" s="59"/>
      <c r="R1653" s="376"/>
    </row>
    <row r="1654" spans="1:18" x14ac:dyDescent="0.25">
      <c r="A1654" s="352"/>
      <c r="B1654" s="378"/>
      <c r="C1654" s="54" t="str">
        <f>IF(ISTEXT('Organizational Unit Summary'!$B$52),'Organizational Unit Summary'!$B$52,"")</f>
        <v>P-13</v>
      </c>
      <c r="D1654" s="51" t="str">
        <f>IF('Organizational Unit Summary'!$B$24="Benchmark or Sustainment",IF(E1654="OoS","OoS",IF(E1654=1,"DM",IF(E1654=2,"PM",IF(E1654=3,"LM",IF(E1654=4,"FM"))))),IF(E1654="OoS","OoS",IF(E1654&lt;=2,"H",IF(E1654=3,"M",IF(E1654=4,"L")))))</f>
        <v>DM</v>
      </c>
      <c r="E1654" s="58">
        <f>IF(OR(Processes!$C$61=TRUE,Processes!P$61=TRUE),IF(AND(G1654=1,H1654=1,NOT(ISTEXT(J1654))),4,IF(AND(G1654=1,H1654=1,ISTEXT(J1654)),3,IF(AND(OR(G1654=1,H1654=1),ISTEXT(J1654)),2,1))),"OoS")</f>
        <v>1</v>
      </c>
      <c r="F1654" s="57"/>
      <c r="G1654" s="59"/>
      <c r="H1654" s="59"/>
      <c r="I1654" s="59"/>
      <c r="J1654" s="59"/>
      <c r="K1654" s="59"/>
      <c r="L1654" s="59"/>
      <c r="M1654" s="59"/>
      <c r="N1654" s="59"/>
      <c r="O1654" s="59"/>
      <c r="P1654" s="370"/>
      <c r="Q1654" s="59"/>
      <c r="R1654" s="376"/>
    </row>
    <row r="1655" spans="1:18" x14ac:dyDescent="0.25">
      <c r="A1655" s="352"/>
      <c r="B1655" s="378"/>
      <c r="C1655" s="54" t="str">
        <f>IF(ISTEXT('Organizational Unit Summary'!$B$53),'Organizational Unit Summary'!$B$53,"")</f>
        <v>P-14</v>
      </c>
      <c r="D1655" s="51" t="str">
        <f>IF('Organizational Unit Summary'!$B$24="Benchmark or Sustainment",IF(E1655="OoS","OoS",IF(E1655=1,"DM",IF(E1655=2,"PM",IF(E1655=3,"LM",IF(E1655=4,"FM"))))),IF(E1655="OoS","OoS",IF(E1655&lt;=2,"H",IF(E1655=3,"M",IF(E1655=4,"L")))))</f>
        <v>DM</v>
      </c>
      <c r="E1655" s="58">
        <f>IF(OR(Processes!$C$61=TRUE,Processes!Q$61=TRUE),IF(AND(G1655=1,H1655=1,NOT(ISTEXT(J1655))),4,IF(AND(G1655=1,H1655=1,ISTEXT(J1655)),3,IF(AND(OR(G1655=1,H1655=1),ISTEXT(J1655)),2,1))),"OoS")</f>
        <v>1</v>
      </c>
      <c r="F1655" s="57"/>
      <c r="G1655" s="59"/>
      <c r="H1655" s="59"/>
      <c r="I1655" s="59"/>
      <c r="J1655" s="59"/>
      <c r="K1655" s="59"/>
      <c r="L1655" s="59"/>
      <c r="M1655" s="59"/>
      <c r="N1655" s="59"/>
      <c r="O1655" s="59"/>
      <c r="P1655" s="370"/>
      <c r="Q1655" s="59"/>
      <c r="R1655" s="376"/>
    </row>
    <row r="1656" spans="1:18" x14ac:dyDescent="0.25">
      <c r="A1656" s="352"/>
      <c r="B1656" s="378"/>
      <c r="C1656" s="54" t="str">
        <f>IF(ISTEXT('Organizational Unit Summary'!$B$54),'Organizational Unit Summary'!$B$54,"")</f>
        <v>P-15</v>
      </c>
      <c r="D1656" s="51" t="str">
        <f>IF('Organizational Unit Summary'!$B$24="Benchmark or Sustainment",IF(E1656="OoS","OoS",IF(E1656=1,"DM",IF(E1656=2,"PM",IF(E1656=3,"LM",IF(E1656=4,"FM"))))),IF(E1656="OoS","OoS",IF(E1656&lt;=2,"H",IF(E1656=3,"M",IF(E1656=4,"L")))))</f>
        <v>DM</v>
      </c>
      <c r="E1656" s="58">
        <f>IF(OR(Processes!$C$61=TRUE,Processes!R$61=TRUE),IF(AND(G1656=1,H1656=1,NOT(ISTEXT(J1656))),4,IF(AND(G1656=1,H1656=1,ISTEXT(J1656)),3,IF(AND(OR(G1656=1,H1656=1),ISTEXT(J1656)),2,1))),"OoS")</f>
        <v>1</v>
      </c>
      <c r="F1656" s="57"/>
      <c r="G1656" s="59"/>
      <c r="H1656" s="59"/>
      <c r="I1656" s="59"/>
      <c r="J1656" s="59"/>
      <c r="K1656" s="59"/>
      <c r="L1656" s="59"/>
      <c r="M1656" s="59"/>
      <c r="N1656" s="59"/>
      <c r="O1656" s="59"/>
      <c r="P1656" s="370"/>
      <c r="Q1656" s="59"/>
      <c r="R1656" s="376"/>
    </row>
    <row r="1657" spans="1:18" x14ac:dyDescent="0.25">
      <c r="A1657" s="352"/>
      <c r="B1657" s="378"/>
      <c r="C1657" s="54" t="str">
        <f>IF(ISTEXT('Organizational Unit Summary'!$B$55),'Organizational Unit Summary'!$B$55,"")</f>
        <v>P-16</v>
      </c>
      <c r="D1657" s="51" t="str">
        <f>IF('Organizational Unit Summary'!$B$24="Benchmark or Sustainment",IF(E1657="OoS","OoS",IF(E1657=1,"DM",IF(E1657=2,"PM",IF(E1657=3,"LM",IF(E1657=4,"FM"))))),IF(E1657="OoS","OoS",IF(E1657&lt;=2,"H",IF(E1657=3,"M",IF(E1657=4,"L")))))</f>
        <v>DM</v>
      </c>
      <c r="E1657" s="58">
        <f>IF(OR(Processes!$C$61=TRUE,Processes!S$61=TRUE),IF(AND(G1657=1,H1657=1,NOT(ISTEXT(J1657))),4,IF(AND(G1657=1,H1657=1,ISTEXT(J1657)),3,IF(AND(OR(G1657=1,H1657=1),ISTEXT(J1657)),2,1))),"OoS")</f>
        <v>1</v>
      </c>
      <c r="F1657" s="57"/>
      <c r="G1657" s="59"/>
      <c r="H1657" s="59"/>
      <c r="I1657" s="59"/>
      <c r="J1657" s="59"/>
      <c r="K1657" s="59"/>
      <c r="L1657" s="59"/>
      <c r="M1657" s="59"/>
      <c r="N1657" s="59"/>
      <c r="O1657" s="59"/>
      <c r="P1657" s="370"/>
      <c r="Q1657" s="59"/>
      <c r="R1657" s="376"/>
    </row>
    <row r="1658" spans="1:18" x14ac:dyDescent="0.25">
      <c r="A1658" s="352"/>
      <c r="B1658" s="378"/>
      <c r="C1658" s="54" t="str">
        <f>IF(ISTEXT('Organizational Unit Summary'!$B$56),'Organizational Unit Summary'!$B$56,"")</f>
        <v>P-17</v>
      </c>
      <c r="D1658" s="51" t="str">
        <f>IF('Organizational Unit Summary'!$B$24="Benchmark or Sustainment",IF(E1658="OoS","OoS",IF(E1658=1,"DM",IF(E1658=2,"PM",IF(E1658=3,"LM",IF(E1658=4,"FM"))))),IF(E1658="OoS","OoS",IF(E1658&lt;=2,"H",IF(E1658=3,"M",IF(E1658=4,"L")))))</f>
        <v>DM</v>
      </c>
      <c r="E1658" s="58">
        <f>IF(OR(Processes!$C$61=TRUE,Processes!T$61=TRUE),IF(AND(G1658=1,H1658=1,NOT(ISTEXT(J1658))),4,IF(AND(G1658=1,H1658=1,ISTEXT(J1658)),3,IF(AND(OR(G1658=1,H1658=1),ISTEXT(J1658)),2,1))),"OoS")</f>
        <v>1</v>
      </c>
      <c r="F1658" s="57"/>
      <c r="G1658" s="59"/>
      <c r="H1658" s="59"/>
      <c r="I1658" s="59"/>
      <c r="J1658" s="59"/>
      <c r="K1658" s="59"/>
      <c r="L1658" s="59"/>
      <c r="M1658" s="59"/>
      <c r="N1658" s="59"/>
      <c r="O1658" s="59"/>
      <c r="P1658" s="370"/>
      <c r="Q1658" s="59"/>
      <c r="R1658" s="376"/>
    </row>
    <row r="1659" spans="1:18" x14ac:dyDescent="0.25">
      <c r="A1659" s="352"/>
      <c r="B1659" s="378"/>
      <c r="C1659" s="54" t="str">
        <f>IF(ISTEXT('Organizational Unit Summary'!$B$57),'Organizational Unit Summary'!$B$57,"")</f>
        <v>P-18</v>
      </c>
      <c r="D1659" s="51" t="str">
        <f>IF('Organizational Unit Summary'!$B$24="Benchmark or Sustainment",IF(E1659="OoS","OoS",IF(E1659=1,"DM",IF(E1659=2,"PM",IF(E1659=3,"LM",IF(E1659=4,"FM"))))),IF(E1659="OoS","OoS",IF(E1659&lt;=2,"H",IF(E1659=3,"M",IF(E1659=4,"L")))))</f>
        <v>DM</v>
      </c>
      <c r="E1659" s="58">
        <f>IF(OR(Processes!$C$61=TRUE,Processes!U$61=TRUE),IF(AND(G1659=1,H1659=1,NOT(ISTEXT(J1659))),4,IF(AND(G1659=1,H1659=1,ISTEXT(J1659)),3,IF(AND(OR(G1659=1,H1659=1),ISTEXT(J1659)),2,1))),"OoS")</f>
        <v>1</v>
      </c>
      <c r="F1659" s="57"/>
      <c r="G1659" s="59"/>
      <c r="H1659" s="59"/>
      <c r="I1659" s="59"/>
      <c r="J1659" s="59"/>
      <c r="K1659" s="59"/>
      <c r="L1659" s="59"/>
      <c r="M1659" s="59"/>
      <c r="N1659" s="59"/>
      <c r="O1659" s="59"/>
      <c r="P1659" s="370"/>
      <c r="Q1659" s="59"/>
      <c r="R1659" s="376"/>
    </row>
    <row r="1660" spans="1:18" x14ac:dyDescent="0.25">
      <c r="A1660" s="352"/>
      <c r="B1660" s="378"/>
      <c r="C1660" s="54" t="str">
        <f>IF(ISTEXT('Organizational Unit Summary'!$B$58),'Organizational Unit Summary'!$B$58,"")</f>
        <v>P-19</v>
      </c>
      <c r="D1660" s="51" t="str">
        <f>IF('Organizational Unit Summary'!$B$24="Benchmark or Sustainment",IF(E1660="OoS","OoS",IF(E1660=1,"DM",IF(E1660=2,"PM",IF(E1660=3,"LM",IF(E1660=4,"FM"))))),IF(E1660="OoS","OoS",IF(E1660&lt;=2,"H",IF(E1660=3,"M",IF(E1660=4,"L")))))</f>
        <v>DM</v>
      </c>
      <c r="E1660" s="58">
        <f>IF(OR(Processes!$C$61=TRUE,Processes!V$61=TRUE),IF(AND(G1660=1,H1660=1,NOT(ISTEXT(J1660))),4,IF(AND(G1660=1,H1660=1,ISTEXT(J1660)),3,IF(AND(OR(G1660=1,H1660=1),ISTEXT(J1660)),2,1))),"OoS")</f>
        <v>1</v>
      </c>
      <c r="F1660" s="57"/>
      <c r="G1660" s="59"/>
      <c r="H1660" s="59"/>
      <c r="I1660" s="59"/>
      <c r="J1660" s="59"/>
      <c r="K1660" s="59"/>
      <c r="L1660" s="59"/>
      <c r="M1660" s="59"/>
      <c r="N1660" s="59"/>
      <c r="O1660" s="59"/>
      <c r="P1660" s="370"/>
      <c r="Q1660" s="59"/>
      <c r="R1660" s="376"/>
    </row>
    <row r="1661" spans="1:18" ht="13.5" thickBot="1" x14ac:dyDescent="0.3">
      <c r="A1661" s="352"/>
      <c r="B1661" s="378"/>
      <c r="C1661" s="54" t="str">
        <f>IF(ISTEXT('Organizational Unit Summary'!$B$59),'Organizational Unit Summary'!$B$59,"")</f>
        <v>P-20</v>
      </c>
      <c r="D1661" s="51" t="str">
        <f>IF('Organizational Unit Summary'!$B$24="Benchmark or Sustainment",IF(E1661="OoS","OoS",IF(E1661=1,"DM",IF(E1661=2,"PM",IF(E1661=3,"LM",IF(E1661=4,"FM"))))),IF(E1661="OoS","OoS",IF(E1661&lt;=2,"H",IF(E1661=3,"M",IF(E1661=4,"L")))))</f>
        <v>DM</v>
      </c>
      <c r="E1661" s="58">
        <f>IF(OR(Processes!$C$61=TRUE,Processes!W$61=TRUE),IF(AND(G1661=1,H1661=1,NOT(ISTEXT(J1661))),4,IF(AND(G1661=1,H1661=1,ISTEXT(J1661)),3,IF(AND(OR(G1661=1,H1661=1),ISTEXT(J1661)),2,1))),"OoS")</f>
        <v>1</v>
      </c>
      <c r="F1661" s="57"/>
      <c r="G1661" s="59"/>
      <c r="H1661" s="59"/>
      <c r="I1661" s="59"/>
      <c r="J1661" s="59"/>
      <c r="K1661" s="59"/>
      <c r="L1661" s="59"/>
      <c r="M1661" s="59"/>
      <c r="N1661" s="59"/>
      <c r="O1661" s="59"/>
      <c r="P1661" s="371"/>
      <c r="Q1661" s="59"/>
      <c r="R1661" s="376"/>
    </row>
    <row r="1662" spans="1:18" x14ac:dyDescent="0.25">
      <c r="A1662" s="352"/>
      <c r="B1662" s="378" t="str">
        <f>IF(ISTEXT(Processes!$B$11),Processes!$B$11,"")</f>
        <v>Process 9</v>
      </c>
      <c r="C1662" s="54" t="str">
        <f>IF(ISTEXT('Organizational Unit Summary'!$B$40),'Organizational Unit Summary'!$B$40,"")</f>
        <v>P-1</v>
      </c>
      <c r="D1662" s="51" t="str">
        <f>IF('Organizational Unit Summary'!$B$24="Benchmark or Sustainment",IF(E1662="OoS","OoS",IF(E1662=1,"DM",IF(E1662=2,"PM",IF(E1662=3,"LM",IF(E1662=4,"FM"))))),IF(E1662="OoS","OoS",IF(E1662&lt;=2,"H",IF(E1662=3,"M",IF(E1662=4,"L")))))</f>
        <v>DM</v>
      </c>
      <c r="E1662" s="58">
        <f>IF(OR(Processes!$C$62=TRUE,Processes!D$62=TRUE),IF(AND(G1662=1,H1662=1,NOT(ISTEXT(J1662))),4,IF(AND(G1662=1,H1662=1,ISTEXT(J1662)),3,IF(AND(OR(G1662=1,H1662=1),ISTEXT(J1662)),2,1))),"OoS")</f>
        <v>1</v>
      </c>
      <c r="F1662" s="57"/>
      <c r="G1662" s="59"/>
      <c r="H1662" s="59"/>
      <c r="I1662" s="59"/>
      <c r="J1662" s="59"/>
      <c r="K1662" s="59"/>
      <c r="L1662" s="59"/>
      <c r="M1662" s="59"/>
      <c r="N1662" s="59"/>
      <c r="O1662" s="59"/>
      <c r="P1662" s="369"/>
      <c r="Q1662" s="59"/>
      <c r="R1662" s="376"/>
    </row>
    <row r="1663" spans="1:18" x14ac:dyDescent="0.25">
      <c r="A1663" s="352"/>
      <c r="B1663" s="378"/>
      <c r="C1663" s="54" t="str">
        <f>IF(ISTEXT('Organizational Unit Summary'!$B$41),'Organizational Unit Summary'!$B$41,"")</f>
        <v>P-2</v>
      </c>
      <c r="D1663" s="51" t="str">
        <f>IF('Organizational Unit Summary'!$B$24="Benchmark or Sustainment",IF(E1663="OoS","OoS",IF(E1663=1,"DM",IF(E1663=2,"PM",IF(E1663=3,"LM",IF(E1663=4,"FM"))))),IF(E1663="OoS","OoS",IF(E1663&lt;=2,"H",IF(E1663=3,"M",IF(E1663=4,"L")))))</f>
        <v>DM</v>
      </c>
      <c r="E1663" s="58">
        <f>IF(OR(Processes!$C$62=TRUE,Processes!E$62=TRUE),IF(AND(G1663=1,H1663=1,NOT(ISTEXT(J1663))),4,IF(AND(G1663=1,H1663=1,ISTEXT(J1663)),3,IF(AND(OR(G1663=1,H1663=1),ISTEXT(J1663)),2,1))),"OoS")</f>
        <v>1</v>
      </c>
      <c r="F1663" s="57"/>
      <c r="G1663" s="59"/>
      <c r="H1663" s="59"/>
      <c r="I1663" s="59"/>
      <c r="J1663" s="59"/>
      <c r="K1663" s="59"/>
      <c r="L1663" s="59"/>
      <c r="M1663" s="59"/>
      <c r="N1663" s="59"/>
      <c r="O1663" s="59"/>
      <c r="P1663" s="370"/>
      <c r="Q1663" s="59"/>
      <c r="R1663" s="376"/>
    </row>
    <row r="1664" spans="1:18" x14ac:dyDescent="0.25">
      <c r="A1664" s="352"/>
      <c r="B1664" s="378"/>
      <c r="C1664" s="54" t="str">
        <f>IF(ISTEXT('Organizational Unit Summary'!$B$42),'Organizational Unit Summary'!$B$42,"")</f>
        <v>P-3</v>
      </c>
      <c r="D1664" s="51" t="str">
        <f>IF('Organizational Unit Summary'!$B$24="Benchmark or Sustainment",IF(E1664="OoS","OoS",IF(E1664=1,"DM",IF(E1664=2,"PM",IF(E1664=3,"LM",IF(E1664=4,"FM"))))),IF(E1664="OoS","OoS",IF(E1664&lt;=2,"H",IF(E1664=3,"M",IF(E1664=4,"L")))))</f>
        <v>DM</v>
      </c>
      <c r="E1664" s="58">
        <f>IF(OR(Processes!$C$62=TRUE,Processes!F$62=TRUE),IF(AND(G1664=1,H1664=1,NOT(ISTEXT(J1664))),4,IF(AND(G1664=1,H1664=1,ISTEXT(J1664)),3,IF(AND(OR(G1664=1,H1664=1),ISTEXT(J1664)),2,1))),"OoS")</f>
        <v>1</v>
      </c>
      <c r="F1664" s="57"/>
      <c r="G1664" s="59"/>
      <c r="H1664" s="59"/>
      <c r="I1664" s="59"/>
      <c r="J1664" s="59"/>
      <c r="K1664" s="59"/>
      <c r="L1664" s="59"/>
      <c r="M1664" s="59"/>
      <c r="N1664" s="59"/>
      <c r="O1664" s="59"/>
      <c r="P1664" s="370"/>
      <c r="Q1664" s="59"/>
      <c r="R1664" s="376"/>
    </row>
    <row r="1665" spans="1:18" x14ac:dyDescent="0.25">
      <c r="A1665" s="352"/>
      <c r="B1665" s="378"/>
      <c r="C1665" s="54" t="str">
        <f>IF(ISTEXT('Organizational Unit Summary'!$B$43),'Organizational Unit Summary'!$B$43,"")</f>
        <v>P-4</v>
      </c>
      <c r="D1665" s="51" t="str">
        <f>IF('Organizational Unit Summary'!$B$24="Benchmark or Sustainment",IF(E1665="OoS","OoS",IF(E1665=1,"DM",IF(E1665=2,"PM",IF(E1665=3,"LM",IF(E1665=4,"FM"))))),IF(E1665="OoS","OoS",IF(E1665&lt;=2,"H",IF(E1665=3,"M",IF(E1665=4,"L")))))</f>
        <v>DM</v>
      </c>
      <c r="E1665" s="58">
        <f>IF(OR(Processes!$C$62=TRUE,Processes!G$62=TRUE),IF(AND(G1665=1,H1665=1,NOT(ISTEXT(J1665))),4,IF(AND(G1665=1,H1665=1,ISTEXT(J1665)),3,IF(AND(OR(G1665=1,H1665=1),ISTEXT(J1665)),2,1))),"OoS")</f>
        <v>1</v>
      </c>
      <c r="F1665" s="57"/>
      <c r="G1665" s="59"/>
      <c r="H1665" s="59"/>
      <c r="I1665" s="59"/>
      <c r="J1665" s="59"/>
      <c r="K1665" s="59"/>
      <c r="L1665" s="59"/>
      <c r="M1665" s="59"/>
      <c r="N1665" s="59"/>
      <c r="O1665" s="59"/>
      <c r="P1665" s="370"/>
      <c r="Q1665" s="59"/>
      <c r="R1665" s="376"/>
    </row>
    <row r="1666" spans="1:18" x14ac:dyDescent="0.25">
      <c r="A1666" s="352"/>
      <c r="B1666" s="378"/>
      <c r="C1666" s="54" t="str">
        <f>IF(ISTEXT('Organizational Unit Summary'!$B$44),'Organizational Unit Summary'!$B$44,"")</f>
        <v>P-5</v>
      </c>
      <c r="D1666" s="51" t="str">
        <f>IF('Organizational Unit Summary'!$B$24="Benchmark or Sustainment",IF(E1666="OoS","OoS",IF(E1666=1,"DM",IF(E1666=2,"PM",IF(E1666=3,"LM",IF(E1666=4,"FM"))))),IF(E1666="OoS","OoS",IF(E1666&lt;=2,"H",IF(E1666=3,"M",IF(E1666=4,"L")))))</f>
        <v>DM</v>
      </c>
      <c r="E1666" s="58">
        <f>IF(OR(Processes!$C$62=TRUE,Processes!H$62=TRUE),IF(AND(G1666=1,H1666=1,NOT(ISTEXT(J1666))),4,IF(AND(G1666=1,H1666=1,ISTEXT(J1666)),3,IF(AND(OR(G1666=1,H1666=1),ISTEXT(J1666)),2,1))),"OoS")</f>
        <v>1</v>
      </c>
      <c r="F1666" s="57"/>
      <c r="G1666" s="59"/>
      <c r="H1666" s="59"/>
      <c r="I1666" s="59"/>
      <c r="J1666" s="59"/>
      <c r="K1666" s="59"/>
      <c r="L1666" s="59"/>
      <c r="M1666" s="59"/>
      <c r="N1666" s="59"/>
      <c r="O1666" s="59"/>
      <c r="P1666" s="370"/>
      <c r="Q1666" s="59"/>
      <c r="R1666" s="376"/>
    </row>
    <row r="1667" spans="1:18" x14ac:dyDescent="0.25">
      <c r="A1667" s="352"/>
      <c r="B1667" s="378"/>
      <c r="C1667" s="54" t="str">
        <f>IF(ISTEXT('Organizational Unit Summary'!$B$45),'Organizational Unit Summary'!$B$45,"")</f>
        <v>P-6</v>
      </c>
      <c r="D1667" s="51" t="str">
        <f>IF('Organizational Unit Summary'!$B$24="Benchmark or Sustainment",IF(E1667="OoS","OoS",IF(E1667=1,"DM",IF(E1667=2,"PM",IF(E1667=3,"LM",IF(E1667=4,"FM"))))),IF(E1667="OoS","OoS",IF(E1667&lt;=2,"H",IF(E1667=3,"M",IF(E1667=4,"L")))))</f>
        <v>DM</v>
      </c>
      <c r="E1667" s="58">
        <f>IF(OR(Processes!$C$62=TRUE,Processes!I$62=TRUE),IF(AND(G1667=1,H1667=1,NOT(ISTEXT(J1667))),4,IF(AND(G1667=1,H1667=1,ISTEXT(J1667)),3,IF(AND(OR(G1667=1,H1667=1),ISTEXT(J1667)),2,1))),"OoS")</f>
        <v>1</v>
      </c>
      <c r="F1667" s="57"/>
      <c r="G1667" s="59"/>
      <c r="H1667" s="59"/>
      <c r="I1667" s="59"/>
      <c r="J1667" s="59"/>
      <c r="K1667" s="59"/>
      <c r="L1667" s="59"/>
      <c r="M1667" s="59"/>
      <c r="N1667" s="59"/>
      <c r="O1667" s="59"/>
      <c r="P1667" s="370"/>
      <c r="Q1667" s="59"/>
      <c r="R1667" s="376"/>
    </row>
    <row r="1668" spans="1:18" x14ac:dyDescent="0.25">
      <c r="A1668" s="352"/>
      <c r="B1668" s="378"/>
      <c r="C1668" s="54" t="str">
        <f>IF(ISTEXT('Organizational Unit Summary'!$B$46),'Organizational Unit Summary'!$B$46,"")</f>
        <v>P-7</v>
      </c>
      <c r="D1668" s="51" t="str">
        <f>IF('Organizational Unit Summary'!$B$24="Benchmark or Sustainment",IF(E1668="OoS","OoS",IF(E1668=1,"DM",IF(E1668=2,"PM",IF(E1668=3,"LM",IF(E1668=4,"FM"))))),IF(E1668="OoS","OoS",IF(E1668&lt;=2,"H",IF(E1668=3,"M",IF(E1668=4,"L")))))</f>
        <v>DM</v>
      </c>
      <c r="E1668" s="58">
        <f>IF(OR(Processes!$C$62=TRUE,Processes!J$62=TRUE),IF(AND(G1668=1,H1668=1,NOT(ISTEXT(J1668))),4,IF(AND(G1668=1,H1668=1,ISTEXT(J1668)),3,IF(AND(OR(G1668=1,H1668=1),ISTEXT(J1668)),2,1))),"OoS")</f>
        <v>1</v>
      </c>
      <c r="F1668" s="57"/>
      <c r="G1668" s="59"/>
      <c r="H1668" s="59"/>
      <c r="I1668" s="59"/>
      <c r="J1668" s="59"/>
      <c r="K1668" s="59"/>
      <c r="L1668" s="59"/>
      <c r="M1668" s="59"/>
      <c r="N1668" s="59"/>
      <c r="O1668" s="59"/>
      <c r="P1668" s="370"/>
      <c r="Q1668" s="59"/>
      <c r="R1668" s="376"/>
    </row>
    <row r="1669" spans="1:18" x14ac:dyDescent="0.25">
      <c r="A1669" s="352"/>
      <c r="B1669" s="378"/>
      <c r="C1669" s="54" t="str">
        <f>IF(ISTEXT('Organizational Unit Summary'!$B$47),'Organizational Unit Summary'!$B$47,"")</f>
        <v>P-8</v>
      </c>
      <c r="D1669" s="51" t="str">
        <f>IF('Organizational Unit Summary'!$B$24="Benchmark or Sustainment",IF(E1669="OoS","OoS",IF(E1669=1,"DM",IF(E1669=2,"PM",IF(E1669=3,"LM",IF(E1669=4,"FM"))))),IF(E1669="OoS","OoS",IF(E1669&lt;=2,"H",IF(E1669=3,"M",IF(E1669=4,"L")))))</f>
        <v>DM</v>
      </c>
      <c r="E1669" s="58">
        <f>IF(OR(Processes!$C$62=TRUE,Processes!K$62=TRUE),IF(AND(G1669=1,H1669=1,NOT(ISTEXT(J1669))),4,IF(AND(G1669=1,H1669=1,ISTEXT(J1669)),3,IF(AND(OR(G1669=1,H1669=1),ISTEXT(J1669)),2,1))),"OoS")</f>
        <v>1</v>
      </c>
      <c r="F1669" s="57"/>
      <c r="G1669" s="59"/>
      <c r="H1669" s="59"/>
      <c r="I1669" s="59"/>
      <c r="J1669" s="59"/>
      <c r="K1669" s="59"/>
      <c r="L1669" s="59"/>
      <c r="M1669" s="59"/>
      <c r="N1669" s="59"/>
      <c r="O1669" s="59"/>
      <c r="P1669" s="370"/>
      <c r="Q1669" s="59"/>
      <c r="R1669" s="376"/>
    </row>
    <row r="1670" spans="1:18" x14ac:dyDescent="0.25">
      <c r="A1670" s="352"/>
      <c r="B1670" s="378"/>
      <c r="C1670" s="54" t="str">
        <f>IF(ISTEXT('Organizational Unit Summary'!$B$48),'Organizational Unit Summary'!$B$48,"")</f>
        <v>P-9</v>
      </c>
      <c r="D1670" s="51" t="str">
        <f>IF('Organizational Unit Summary'!$B$24="Benchmark or Sustainment",IF(E1670="OoS","OoS",IF(E1670=1,"DM",IF(E1670=2,"PM",IF(E1670=3,"LM",IF(E1670=4,"FM"))))),IF(E1670="OoS","OoS",IF(E1670&lt;=2,"H",IF(E1670=3,"M",IF(E1670=4,"L")))))</f>
        <v>DM</v>
      </c>
      <c r="E1670" s="58">
        <f>IF(OR(Processes!$C$62=TRUE,Processes!L$62=TRUE),IF(AND(G1670=1,H1670=1,NOT(ISTEXT(J1670))),4,IF(AND(G1670=1,H1670=1,ISTEXT(J1670)),3,IF(AND(OR(G1670=1,H1670=1),ISTEXT(J1670)),2,1))),"OoS")</f>
        <v>1</v>
      </c>
      <c r="F1670" s="57"/>
      <c r="G1670" s="59"/>
      <c r="H1670" s="59"/>
      <c r="I1670" s="59"/>
      <c r="J1670" s="59"/>
      <c r="K1670" s="59"/>
      <c r="L1670" s="59"/>
      <c r="M1670" s="59"/>
      <c r="N1670" s="59"/>
      <c r="O1670" s="59"/>
      <c r="P1670" s="370"/>
      <c r="Q1670" s="59"/>
      <c r="R1670" s="376"/>
    </row>
    <row r="1671" spans="1:18" x14ac:dyDescent="0.25">
      <c r="A1671" s="352"/>
      <c r="B1671" s="378"/>
      <c r="C1671" s="54" t="str">
        <f>IF(ISTEXT('Organizational Unit Summary'!$B$49),'Organizational Unit Summary'!$B$49,"")</f>
        <v>P-10</v>
      </c>
      <c r="D1671" s="51" t="str">
        <f>IF('Organizational Unit Summary'!$B$24="Benchmark or Sustainment",IF(E1671="OoS","OoS",IF(E1671=1,"DM",IF(E1671=2,"PM",IF(E1671=3,"LM",IF(E1671=4,"FM"))))),IF(E1671="OoS","OoS",IF(E1671&lt;=2,"H",IF(E1671=3,"M",IF(E1671=4,"L")))))</f>
        <v>DM</v>
      </c>
      <c r="E1671" s="58">
        <f>IF(OR(Processes!$C$62=TRUE,Processes!M$62=TRUE),IF(AND(G1671=1,H1671=1,NOT(ISTEXT(J1671))),4,IF(AND(G1671=1,H1671=1,ISTEXT(J1671)),3,IF(AND(OR(G1671=1,H1671=1),ISTEXT(J1671)),2,1))),"OoS")</f>
        <v>1</v>
      </c>
      <c r="F1671" s="57"/>
      <c r="G1671" s="59"/>
      <c r="H1671" s="59"/>
      <c r="I1671" s="59"/>
      <c r="J1671" s="59"/>
      <c r="K1671" s="59"/>
      <c r="L1671" s="59"/>
      <c r="M1671" s="59"/>
      <c r="N1671" s="59"/>
      <c r="O1671" s="59"/>
      <c r="P1671" s="370"/>
      <c r="Q1671" s="59"/>
      <c r="R1671" s="376"/>
    </row>
    <row r="1672" spans="1:18" x14ac:dyDescent="0.25">
      <c r="A1672" s="352"/>
      <c r="B1672" s="378"/>
      <c r="C1672" s="54" t="str">
        <f>IF(ISTEXT('Organizational Unit Summary'!$B$50),'Organizational Unit Summary'!$B$50,"")</f>
        <v>P-11</v>
      </c>
      <c r="D1672" s="51" t="str">
        <f>IF('Organizational Unit Summary'!$B$24="Benchmark or Sustainment",IF(E1672="OoS","OoS",IF(E1672=1,"DM",IF(E1672=2,"PM",IF(E1672=3,"LM",IF(E1672=4,"FM"))))),IF(E1672="OoS","OoS",IF(E1672&lt;=2,"H",IF(E1672=3,"M",IF(E1672=4,"L")))))</f>
        <v>DM</v>
      </c>
      <c r="E1672" s="58">
        <f>IF(OR(Processes!$C$62=TRUE,Processes!N$62=TRUE),IF(AND(G1672=1,H1672=1,NOT(ISTEXT(J1672))),4,IF(AND(G1672=1,H1672=1,ISTEXT(J1672)),3,IF(AND(OR(G1672=1,H1672=1),ISTEXT(J1672)),2,1))),"OoS")</f>
        <v>1</v>
      </c>
      <c r="F1672" s="57"/>
      <c r="G1672" s="59"/>
      <c r="H1672" s="59"/>
      <c r="I1672" s="59"/>
      <c r="J1672" s="59"/>
      <c r="K1672" s="59"/>
      <c r="L1672" s="59"/>
      <c r="M1672" s="59"/>
      <c r="N1672" s="59"/>
      <c r="O1672" s="59"/>
      <c r="P1672" s="370"/>
      <c r="Q1672" s="59"/>
      <c r="R1672" s="376"/>
    </row>
    <row r="1673" spans="1:18" x14ac:dyDescent="0.25">
      <c r="A1673" s="352"/>
      <c r="B1673" s="378"/>
      <c r="C1673" s="54" t="str">
        <f>IF(ISTEXT('Organizational Unit Summary'!$B$51),'Organizational Unit Summary'!$B$51,"")</f>
        <v>P-12</v>
      </c>
      <c r="D1673" s="51" t="str">
        <f>IF('Organizational Unit Summary'!$B$24="Benchmark or Sustainment",IF(E1673="OoS","OoS",IF(E1673=1,"DM",IF(E1673=2,"PM",IF(E1673=3,"LM",IF(E1673=4,"FM"))))),IF(E1673="OoS","OoS",IF(E1673&lt;=2,"H",IF(E1673=3,"M",IF(E1673=4,"L")))))</f>
        <v>DM</v>
      </c>
      <c r="E1673" s="58">
        <f>IF(OR(Processes!$C$62=TRUE,Processes!O$62=TRUE),IF(AND(G1673=1,H1673=1,NOT(ISTEXT(J1673))),4,IF(AND(G1673=1,H1673=1,ISTEXT(J1673)),3,IF(AND(OR(G1673=1,H1673=1),ISTEXT(J1673)),2,1))),"OoS")</f>
        <v>1</v>
      </c>
      <c r="F1673" s="57"/>
      <c r="G1673" s="59"/>
      <c r="H1673" s="59"/>
      <c r="I1673" s="59"/>
      <c r="J1673" s="59"/>
      <c r="K1673" s="59"/>
      <c r="L1673" s="59"/>
      <c r="M1673" s="59"/>
      <c r="N1673" s="59"/>
      <c r="O1673" s="59"/>
      <c r="P1673" s="370"/>
      <c r="Q1673" s="59"/>
      <c r="R1673" s="376"/>
    </row>
    <row r="1674" spans="1:18" x14ac:dyDescent="0.25">
      <c r="A1674" s="352"/>
      <c r="B1674" s="378"/>
      <c r="C1674" s="54" t="str">
        <f>IF(ISTEXT('Organizational Unit Summary'!$B$52),'Organizational Unit Summary'!$B$52,"")</f>
        <v>P-13</v>
      </c>
      <c r="D1674" s="51" t="str">
        <f>IF('Organizational Unit Summary'!$B$24="Benchmark or Sustainment",IF(E1674="OoS","OoS",IF(E1674=1,"DM",IF(E1674=2,"PM",IF(E1674=3,"LM",IF(E1674=4,"FM"))))),IF(E1674="OoS","OoS",IF(E1674&lt;=2,"H",IF(E1674=3,"M",IF(E1674=4,"L")))))</f>
        <v>DM</v>
      </c>
      <c r="E1674" s="58">
        <f>IF(OR(Processes!$C$62=TRUE,Processes!P$62=TRUE),IF(AND(G1674=1,H1674=1,NOT(ISTEXT(J1674))),4,IF(AND(G1674=1,H1674=1,ISTEXT(J1674)),3,IF(AND(OR(G1674=1,H1674=1),ISTEXT(J1674)),2,1))),"OoS")</f>
        <v>1</v>
      </c>
      <c r="F1674" s="57"/>
      <c r="G1674" s="59"/>
      <c r="H1674" s="59"/>
      <c r="I1674" s="59"/>
      <c r="J1674" s="59"/>
      <c r="K1674" s="59"/>
      <c r="L1674" s="59"/>
      <c r="M1674" s="59"/>
      <c r="N1674" s="59"/>
      <c r="O1674" s="59"/>
      <c r="P1674" s="370"/>
      <c r="Q1674" s="59"/>
      <c r="R1674" s="376"/>
    </row>
    <row r="1675" spans="1:18" x14ac:dyDescent="0.25">
      <c r="A1675" s="352"/>
      <c r="B1675" s="378"/>
      <c r="C1675" s="54" t="str">
        <f>IF(ISTEXT('Organizational Unit Summary'!$B$53),'Organizational Unit Summary'!$B$53,"")</f>
        <v>P-14</v>
      </c>
      <c r="D1675" s="51" t="str">
        <f>IF('Organizational Unit Summary'!$B$24="Benchmark or Sustainment",IF(E1675="OoS","OoS",IF(E1675=1,"DM",IF(E1675=2,"PM",IF(E1675=3,"LM",IF(E1675=4,"FM"))))),IF(E1675="OoS","OoS",IF(E1675&lt;=2,"H",IF(E1675=3,"M",IF(E1675=4,"L")))))</f>
        <v>DM</v>
      </c>
      <c r="E1675" s="58">
        <f>IF(OR(Processes!$C$62=TRUE,Processes!Q$62=TRUE),IF(AND(G1675=1,H1675=1,NOT(ISTEXT(J1675))),4,IF(AND(G1675=1,H1675=1,ISTEXT(J1675)),3,IF(AND(OR(G1675=1,H1675=1),ISTEXT(J1675)),2,1))),"OoS")</f>
        <v>1</v>
      </c>
      <c r="F1675" s="57"/>
      <c r="G1675" s="59"/>
      <c r="H1675" s="59"/>
      <c r="I1675" s="59"/>
      <c r="J1675" s="59"/>
      <c r="K1675" s="59"/>
      <c r="L1675" s="59"/>
      <c r="M1675" s="59"/>
      <c r="N1675" s="59"/>
      <c r="O1675" s="59"/>
      <c r="P1675" s="370"/>
      <c r="Q1675" s="59"/>
      <c r="R1675" s="376"/>
    </row>
    <row r="1676" spans="1:18" x14ac:dyDescent="0.25">
      <c r="A1676" s="352"/>
      <c r="B1676" s="378"/>
      <c r="C1676" s="54" t="str">
        <f>IF(ISTEXT('Organizational Unit Summary'!$B$54),'Organizational Unit Summary'!$B$54,"")</f>
        <v>P-15</v>
      </c>
      <c r="D1676" s="51" t="str">
        <f>IF('Organizational Unit Summary'!$B$24="Benchmark or Sustainment",IF(E1676="OoS","OoS",IF(E1676=1,"DM",IF(E1676=2,"PM",IF(E1676=3,"LM",IF(E1676=4,"FM"))))),IF(E1676="OoS","OoS",IF(E1676&lt;=2,"H",IF(E1676=3,"M",IF(E1676=4,"L")))))</f>
        <v>DM</v>
      </c>
      <c r="E1676" s="58">
        <f>IF(OR(Processes!$C$62=TRUE,Processes!R$62=TRUE),IF(AND(G1676=1,H1676=1,NOT(ISTEXT(J1676))),4,IF(AND(G1676=1,H1676=1,ISTEXT(J1676)),3,IF(AND(OR(G1676=1,H1676=1),ISTEXT(J1676)),2,1))),"OoS")</f>
        <v>1</v>
      </c>
      <c r="F1676" s="57"/>
      <c r="G1676" s="59"/>
      <c r="H1676" s="59"/>
      <c r="I1676" s="59"/>
      <c r="J1676" s="59"/>
      <c r="K1676" s="59"/>
      <c r="L1676" s="59"/>
      <c r="M1676" s="59"/>
      <c r="N1676" s="59"/>
      <c r="O1676" s="59"/>
      <c r="P1676" s="370"/>
      <c r="Q1676" s="59"/>
      <c r="R1676" s="376"/>
    </row>
    <row r="1677" spans="1:18" x14ac:dyDescent="0.25">
      <c r="A1677" s="352"/>
      <c r="B1677" s="378"/>
      <c r="C1677" s="54" t="str">
        <f>IF(ISTEXT('Organizational Unit Summary'!$B$55),'Organizational Unit Summary'!$B$55,"")</f>
        <v>P-16</v>
      </c>
      <c r="D1677" s="51" t="str">
        <f>IF('Organizational Unit Summary'!$B$24="Benchmark or Sustainment",IF(E1677="OoS","OoS",IF(E1677=1,"DM",IF(E1677=2,"PM",IF(E1677=3,"LM",IF(E1677=4,"FM"))))),IF(E1677="OoS","OoS",IF(E1677&lt;=2,"H",IF(E1677=3,"M",IF(E1677=4,"L")))))</f>
        <v>DM</v>
      </c>
      <c r="E1677" s="58">
        <f>IF(OR(Processes!$C$62=TRUE,Processes!S$62=TRUE),IF(AND(G1677=1,H1677=1,NOT(ISTEXT(J1677))),4,IF(AND(G1677=1,H1677=1,ISTEXT(J1677)),3,IF(AND(OR(G1677=1,H1677=1),ISTEXT(J1677)),2,1))),"OoS")</f>
        <v>1</v>
      </c>
      <c r="F1677" s="57"/>
      <c r="G1677" s="59"/>
      <c r="H1677" s="59"/>
      <c r="I1677" s="59"/>
      <c r="J1677" s="59"/>
      <c r="K1677" s="59"/>
      <c r="L1677" s="59"/>
      <c r="M1677" s="59"/>
      <c r="N1677" s="59"/>
      <c r="O1677" s="59"/>
      <c r="P1677" s="370"/>
      <c r="Q1677" s="59"/>
      <c r="R1677" s="376"/>
    </row>
    <row r="1678" spans="1:18" x14ac:dyDescent="0.25">
      <c r="A1678" s="352"/>
      <c r="B1678" s="378"/>
      <c r="C1678" s="54" t="str">
        <f>IF(ISTEXT('Organizational Unit Summary'!$B$56),'Organizational Unit Summary'!$B$56,"")</f>
        <v>P-17</v>
      </c>
      <c r="D1678" s="51" t="str">
        <f>IF('Organizational Unit Summary'!$B$24="Benchmark or Sustainment",IF(E1678="OoS","OoS",IF(E1678=1,"DM",IF(E1678=2,"PM",IF(E1678=3,"LM",IF(E1678=4,"FM"))))),IF(E1678="OoS","OoS",IF(E1678&lt;=2,"H",IF(E1678=3,"M",IF(E1678=4,"L")))))</f>
        <v>DM</v>
      </c>
      <c r="E1678" s="58">
        <f>IF(OR(Processes!$C$62=TRUE,Processes!T$62=TRUE),IF(AND(G1678=1,H1678=1,NOT(ISTEXT(J1678))),4,IF(AND(G1678=1,H1678=1,ISTEXT(J1678)),3,IF(AND(OR(G1678=1,H1678=1),ISTEXT(J1678)),2,1))),"OoS")</f>
        <v>1</v>
      </c>
      <c r="F1678" s="57"/>
      <c r="G1678" s="59"/>
      <c r="H1678" s="59"/>
      <c r="I1678" s="59"/>
      <c r="J1678" s="59"/>
      <c r="K1678" s="59"/>
      <c r="L1678" s="59"/>
      <c r="M1678" s="59"/>
      <c r="N1678" s="59"/>
      <c r="O1678" s="59"/>
      <c r="P1678" s="370"/>
      <c r="Q1678" s="59"/>
      <c r="R1678" s="376"/>
    </row>
    <row r="1679" spans="1:18" x14ac:dyDescent="0.25">
      <c r="A1679" s="352"/>
      <c r="B1679" s="378"/>
      <c r="C1679" s="54" t="str">
        <f>IF(ISTEXT('Organizational Unit Summary'!$B$57),'Organizational Unit Summary'!$B$57,"")</f>
        <v>P-18</v>
      </c>
      <c r="D1679" s="51" t="str">
        <f>IF('Organizational Unit Summary'!$B$24="Benchmark or Sustainment",IF(E1679="OoS","OoS",IF(E1679=1,"DM",IF(E1679=2,"PM",IF(E1679=3,"LM",IF(E1679=4,"FM"))))),IF(E1679="OoS","OoS",IF(E1679&lt;=2,"H",IF(E1679=3,"M",IF(E1679=4,"L")))))</f>
        <v>DM</v>
      </c>
      <c r="E1679" s="58">
        <f>IF(OR(Processes!$C$62=TRUE,Processes!U$62=TRUE),IF(AND(G1679=1,H1679=1,NOT(ISTEXT(J1679))),4,IF(AND(G1679=1,H1679=1,ISTEXT(J1679)),3,IF(AND(OR(G1679=1,H1679=1),ISTEXT(J1679)),2,1))),"OoS")</f>
        <v>1</v>
      </c>
      <c r="F1679" s="57"/>
      <c r="G1679" s="59"/>
      <c r="H1679" s="59"/>
      <c r="I1679" s="59"/>
      <c r="J1679" s="59"/>
      <c r="K1679" s="59"/>
      <c r="L1679" s="59"/>
      <c r="M1679" s="59"/>
      <c r="N1679" s="59"/>
      <c r="O1679" s="59"/>
      <c r="P1679" s="370"/>
      <c r="Q1679" s="59"/>
      <c r="R1679" s="376"/>
    </row>
    <row r="1680" spans="1:18" x14ac:dyDescent="0.25">
      <c r="A1680" s="352"/>
      <c r="B1680" s="378"/>
      <c r="C1680" s="54" t="str">
        <f>IF(ISTEXT('Organizational Unit Summary'!$B$58),'Organizational Unit Summary'!$B$58,"")</f>
        <v>P-19</v>
      </c>
      <c r="D1680" s="51" t="str">
        <f>IF('Organizational Unit Summary'!$B$24="Benchmark or Sustainment",IF(E1680="OoS","OoS",IF(E1680=1,"DM",IF(E1680=2,"PM",IF(E1680=3,"LM",IF(E1680=4,"FM"))))),IF(E1680="OoS","OoS",IF(E1680&lt;=2,"H",IF(E1680=3,"M",IF(E1680=4,"L")))))</f>
        <v>DM</v>
      </c>
      <c r="E1680" s="58">
        <f>IF(OR(Processes!$C$62=TRUE,Processes!V$62=TRUE),IF(AND(G1680=1,H1680=1,NOT(ISTEXT(J1680))),4,IF(AND(G1680=1,H1680=1,ISTEXT(J1680)),3,IF(AND(OR(G1680=1,H1680=1),ISTEXT(J1680)),2,1))),"OoS")</f>
        <v>1</v>
      </c>
      <c r="F1680" s="57"/>
      <c r="G1680" s="59"/>
      <c r="H1680" s="59"/>
      <c r="I1680" s="59"/>
      <c r="J1680" s="59"/>
      <c r="K1680" s="59"/>
      <c r="L1680" s="59"/>
      <c r="M1680" s="59"/>
      <c r="N1680" s="59"/>
      <c r="O1680" s="59"/>
      <c r="P1680" s="370"/>
      <c r="Q1680" s="59"/>
      <c r="R1680" s="376"/>
    </row>
    <row r="1681" spans="1:18" ht="13.5" thickBot="1" x14ac:dyDescent="0.3">
      <c r="A1681" s="352"/>
      <c r="B1681" s="378"/>
      <c r="C1681" s="54" t="str">
        <f>IF(ISTEXT('Organizational Unit Summary'!$B$59),'Organizational Unit Summary'!$B$59,"")</f>
        <v>P-20</v>
      </c>
      <c r="D1681" s="51" t="str">
        <f>IF('Organizational Unit Summary'!$B$24="Benchmark or Sustainment",IF(E1681="OoS","OoS",IF(E1681=1,"DM",IF(E1681=2,"PM",IF(E1681=3,"LM",IF(E1681=4,"FM"))))),IF(E1681="OoS","OoS",IF(E1681&lt;=2,"H",IF(E1681=3,"M",IF(E1681=4,"L")))))</f>
        <v>DM</v>
      </c>
      <c r="E1681" s="58">
        <f>IF(OR(Processes!$C$62=TRUE,Processes!W$62=TRUE),IF(AND(G1681=1,H1681=1,NOT(ISTEXT(J1681))),4,IF(AND(G1681=1,H1681=1,ISTEXT(J1681)),3,IF(AND(OR(G1681=1,H1681=1),ISTEXT(J1681)),2,1))),"OoS")</f>
        <v>1</v>
      </c>
      <c r="F1681" s="57"/>
      <c r="G1681" s="59"/>
      <c r="H1681" s="59"/>
      <c r="I1681" s="59"/>
      <c r="J1681" s="59"/>
      <c r="K1681" s="59"/>
      <c r="L1681" s="59"/>
      <c r="M1681" s="59"/>
      <c r="N1681" s="59"/>
      <c r="O1681" s="59"/>
      <c r="P1681" s="371"/>
      <c r="Q1681" s="59"/>
      <c r="R1681" s="376"/>
    </row>
    <row r="1682" spans="1:18" x14ac:dyDescent="0.25">
      <c r="A1682" s="352"/>
      <c r="B1682" s="378" t="str">
        <f>IF(ISTEXT(Processes!$B$12),Processes!$B$12,"")</f>
        <v>Process 10</v>
      </c>
      <c r="C1682" s="54" t="str">
        <f>IF(ISTEXT('Organizational Unit Summary'!$B$40),'Organizational Unit Summary'!$B$40,"")</f>
        <v>P-1</v>
      </c>
      <c r="D1682" s="51" t="str">
        <f>IF('Organizational Unit Summary'!$B$24="Benchmark or Sustainment",IF(E1682="OoS","OoS",IF(E1682=1,"DM",IF(E1682=2,"PM",IF(E1682=3,"LM",IF(E1682=4,"FM"))))),IF(E1682="OoS","OoS",IF(E1682&lt;=2,"H",IF(E1682=3,"M",IF(E1682=4,"L")))))</f>
        <v>DM</v>
      </c>
      <c r="E1682" s="58">
        <f>IF(OR(Processes!$C$63=TRUE,Processes!D$63=TRUE),IF(AND(G1682=1,H1682=1,NOT(ISTEXT(J1682))),4,IF(AND(G1682=1,H1682=1,ISTEXT(J1682)),3,IF(AND(OR(G1682=1,H1682=1),ISTEXT(J1682)),2,1))),"OoS")</f>
        <v>1</v>
      </c>
      <c r="F1682" s="57"/>
      <c r="G1682" s="59"/>
      <c r="H1682" s="59"/>
      <c r="I1682" s="59"/>
      <c r="J1682" s="59"/>
      <c r="K1682" s="59"/>
      <c r="L1682" s="59"/>
      <c r="M1682" s="59"/>
      <c r="N1682" s="59"/>
      <c r="O1682" s="59"/>
      <c r="P1682" s="369"/>
      <c r="Q1682" s="59"/>
      <c r="R1682" s="376"/>
    </row>
    <row r="1683" spans="1:18" x14ac:dyDescent="0.25">
      <c r="A1683" s="352"/>
      <c r="B1683" s="378"/>
      <c r="C1683" s="54" t="str">
        <f>IF(ISTEXT('Organizational Unit Summary'!$B$41),'Organizational Unit Summary'!$B$41,"")</f>
        <v>P-2</v>
      </c>
      <c r="D1683" s="51" t="str">
        <f>IF('Organizational Unit Summary'!$B$24="Benchmark or Sustainment",IF(E1683="OoS","OoS",IF(E1683=1,"DM",IF(E1683=2,"PM",IF(E1683=3,"LM",IF(E1683=4,"FM"))))),IF(E1683="OoS","OoS",IF(E1683&lt;=2,"H",IF(E1683=3,"M",IF(E1683=4,"L")))))</f>
        <v>DM</v>
      </c>
      <c r="E1683" s="58">
        <f>IF(OR(Processes!$C$63=TRUE,Processes!E$63=TRUE),IF(AND(G1683=1,H1683=1,NOT(ISTEXT(J1683))),4,IF(AND(G1683=1,H1683=1,ISTEXT(J1683)),3,IF(AND(OR(G1683=1,H1683=1),ISTEXT(J1683)),2,1))),"OoS")</f>
        <v>1</v>
      </c>
      <c r="F1683" s="57"/>
      <c r="G1683" s="59"/>
      <c r="H1683" s="59"/>
      <c r="I1683" s="59"/>
      <c r="J1683" s="59"/>
      <c r="K1683" s="59"/>
      <c r="L1683" s="59"/>
      <c r="M1683" s="59"/>
      <c r="N1683" s="59"/>
      <c r="O1683" s="59"/>
      <c r="P1683" s="370"/>
      <c r="Q1683" s="59"/>
      <c r="R1683" s="376"/>
    </row>
    <row r="1684" spans="1:18" x14ac:dyDescent="0.25">
      <c r="A1684" s="352"/>
      <c r="B1684" s="378"/>
      <c r="C1684" s="54" t="str">
        <f>IF(ISTEXT('Organizational Unit Summary'!$B$42),'Organizational Unit Summary'!$B$42,"")</f>
        <v>P-3</v>
      </c>
      <c r="D1684" s="51" t="str">
        <f>IF('Organizational Unit Summary'!$B$24="Benchmark or Sustainment",IF(E1684="OoS","OoS",IF(E1684=1,"DM",IF(E1684=2,"PM",IF(E1684=3,"LM",IF(E1684=4,"FM"))))),IF(E1684="OoS","OoS",IF(E1684&lt;=2,"H",IF(E1684=3,"M",IF(E1684=4,"L")))))</f>
        <v>DM</v>
      </c>
      <c r="E1684" s="58">
        <f>IF(OR(Processes!$C$63=TRUE,Processes!F$63=TRUE),IF(AND(G1684=1,H1684=1,NOT(ISTEXT(J1684))),4,IF(AND(G1684=1,H1684=1,ISTEXT(J1684)),3,IF(AND(OR(G1684=1,H1684=1),ISTEXT(J1684)),2,1))),"OoS")</f>
        <v>1</v>
      </c>
      <c r="F1684" s="57"/>
      <c r="G1684" s="59"/>
      <c r="H1684" s="59"/>
      <c r="I1684" s="59"/>
      <c r="J1684" s="59"/>
      <c r="K1684" s="59"/>
      <c r="L1684" s="59"/>
      <c r="M1684" s="59"/>
      <c r="N1684" s="59"/>
      <c r="O1684" s="59"/>
      <c r="P1684" s="370"/>
      <c r="Q1684" s="59"/>
      <c r="R1684" s="376"/>
    </row>
    <row r="1685" spans="1:18" x14ac:dyDescent="0.25">
      <c r="A1685" s="352"/>
      <c r="B1685" s="378"/>
      <c r="C1685" s="54" t="str">
        <f>IF(ISTEXT('Organizational Unit Summary'!$B$43),'Organizational Unit Summary'!$B$43,"")</f>
        <v>P-4</v>
      </c>
      <c r="D1685" s="51" t="str">
        <f>IF('Organizational Unit Summary'!$B$24="Benchmark or Sustainment",IF(E1685="OoS","OoS",IF(E1685=1,"DM",IF(E1685=2,"PM",IF(E1685=3,"LM",IF(E1685=4,"FM"))))),IF(E1685="OoS","OoS",IF(E1685&lt;=2,"H",IF(E1685=3,"M",IF(E1685=4,"L")))))</f>
        <v>DM</v>
      </c>
      <c r="E1685" s="58">
        <f>IF(OR(Processes!$C$63=TRUE,Processes!G$63=TRUE),IF(AND(G1685=1,H1685=1,NOT(ISTEXT(J1685))),4,IF(AND(G1685=1,H1685=1,ISTEXT(J1685)),3,IF(AND(OR(G1685=1,H1685=1),ISTEXT(J1685)),2,1))),"OoS")</f>
        <v>1</v>
      </c>
      <c r="F1685" s="57"/>
      <c r="G1685" s="59"/>
      <c r="H1685" s="59"/>
      <c r="I1685" s="59"/>
      <c r="J1685" s="59"/>
      <c r="K1685" s="59"/>
      <c r="L1685" s="59"/>
      <c r="M1685" s="59"/>
      <c r="N1685" s="59"/>
      <c r="O1685" s="59"/>
      <c r="P1685" s="370"/>
      <c r="Q1685" s="59"/>
      <c r="R1685" s="376"/>
    </row>
    <row r="1686" spans="1:18" x14ac:dyDescent="0.25">
      <c r="A1686" s="352"/>
      <c r="B1686" s="378"/>
      <c r="C1686" s="54" t="str">
        <f>IF(ISTEXT('Organizational Unit Summary'!$B$44),'Organizational Unit Summary'!$B$44,"")</f>
        <v>P-5</v>
      </c>
      <c r="D1686" s="51" t="str">
        <f>IF('Organizational Unit Summary'!$B$24="Benchmark or Sustainment",IF(E1686="OoS","OoS",IF(E1686=1,"DM",IF(E1686=2,"PM",IF(E1686=3,"LM",IF(E1686=4,"FM"))))),IF(E1686="OoS","OoS",IF(E1686&lt;=2,"H",IF(E1686=3,"M",IF(E1686=4,"L")))))</f>
        <v>DM</v>
      </c>
      <c r="E1686" s="58">
        <f>IF(OR(Processes!$C$63=TRUE,Processes!H$63=TRUE),IF(AND(G1686=1,H1686=1,NOT(ISTEXT(J1686))),4,IF(AND(G1686=1,H1686=1,ISTEXT(J1686)),3,IF(AND(OR(G1686=1,H1686=1),ISTEXT(J1686)),2,1))),"OoS")</f>
        <v>1</v>
      </c>
      <c r="F1686" s="57"/>
      <c r="G1686" s="59"/>
      <c r="H1686" s="59"/>
      <c r="I1686" s="59"/>
      <c r="J1686" s="59"/>
      <c r="K1686" s="59"/>
      <c r="L1686" s="59"/>
      <c r="M1686" s="59"/>
      <c r="N1686" s="59"/>
      <c r="O1686" s="59"/>
      <c r="P1686" s="370"/>
      <c r="Q1686" s="59"/>
      <c r="R1686" s="376"/>
    </row>
    <row r="1687" spans="1:18" x14ac:dyDescent="0.25">
      <c r="A1687" s="352"/>
      <c r="B1687" s="378"/>
      <c r="C1687" s="54" t="str">
        <f>IF(ISTEXT('Organizational Unit Summary'!$B$45),'Organizational Unit Summary'!$B$45,"")</f>
        <v>P-6</v>
      </c>
      <c r="D1687" s="51" t="str">
        <f>IF('Organizational Unit Summary'!$B$24="Benchmark or Sustainment",IF(E1687="OoS","OoS",IF(E1687=1,"DM",IF(E1687=2,"PM",IF(E1687=3,"LM",IF(E1687=4,"FM"))))),IF(E1687="OoS","OoS",IF(E1687&lt;=2,"H",IF(E1687=3,"M",IF(E1687=4,"L")))))</f>
        <v>DM</v>
      </c>
      <c r="E1687" s="58">
        <f>IF(OR(Processes!$C$63=TRUE,Processes!I$63=TRUE),IF(AND(G1687=1,H1687=1,NOT(ISTEXT(J1687))),4,IF(AND(G1687=1,H1687=1,ISTEXT(J1687)),3,IF(AND(OR(G1687=1,H1687=1),ISTEXT(J1687)),2,1))),"OoS")</f>
        <v>1</v>
      </c>
      <c r="F1687" s="57"/>
      <c r="G1687" s="59"/>
      <c r="H1687" s="59"/>
      <c r="I1687" s="59"/>
      <c r="J1687" s="59"/>
      <c r="K1687" s="59"/>
      <c r="L1687" s="59"/>
      <c r="M1687" s="59"/>
      <c r="N1687" s="59"/>
      <c r="O1687" s="59"/>
      <c r="P1687" s="370"/>
      <c r="Q1687" s="59"/>
      <c r="R1687" s="376"/>
    </row>
    <row r="1688" spans="1:18" x14ac:dyDescent="0.25">
      <c r="A1688" s="352"/>
      <c r="B1688" s="378"/>
      <c r="C1688" s="54" t="str">
        <f>IF(ISTEXT('Organizational Unit Summary'!$B$46),'Organizational Unit Summary'!$B$46,"")</f>
        <v>P-7</v>
      </c>
      <c r="D1688" s="51" t="str">
        <f>IF('Organizational Unit Summary'!$B$24="Benchmark or Sustainment",IF(E1688="OoS","OoS",IF(E1688=1,"DM",IF(E1688=2,"PM",IF(E1688=3,"LM",IF(E1688=4,"FM"))))),IF(E1688="OoS","OoS",IF(E1688&lt;=2,"H",IF(E1688=3,"M",IF(E1688=4,"L")))))</f>
        <v>DM</v>
      </c>
      <c r="E1688" s="58">
        <f>IF(OR(Processes!$C$63=TRUE,Processes!J$63=TRUE),IF(AND(G1688=1,H1688=1,NOT(ISTEXT(J1688))),4,IF(AND(G1688=1,H1688=1,ISTEXT(J1688)),3,IF(AND(OR(G1688=1,H1688=1),ISTEXT(J1688)),2,1))),"OoS")</f>
        <v>1</v>
      </c>
      <c r="F1688" s="57"/>
      <c r="G1688" s="59"/>
      <c r="H1688" s="59"/>
      <c r="I1688" s="59"/>
      <c r="J1688" s="59"/>
      <c r="K1688" s="59"/>
      <c r="L1688" s="59"/>
      <c r="M1688" s="59"/>
      <c r="N1688" s="59"/>
      <c r="O1688" s="59"/>
      <c r="P1688" s="370"/>
      <c r="Q1688" s="59"/>
      <c r="R1688" s="376"/>
    </row>
    <row r="1689" spans="1:18" x14ac:dyDescent="0.25">
      <c r="A1689" s="352"/>
      <c r="B1689" s="378"/>
      <c r="C1689" s="54" t="str">
        <f>IF(ISTEXT('Organizational Unit Summary'!$B$47),'Organizational Unit Summary'!$B$47,"")</f>
        <v>P-8</v>
      </c>
      <c r="D1689" s="51" t="str">
        <f>IF('Organizational Unit Summary'!$B$24="Benchmark or Sustainment",IF(E1689="OoS","OoS",IF(E1689=1,"DM",IF(E1689=2,"PM",IF(E1689=3,"LM",IF(E1689=4,"FM"))))),IF(E1689="OoS","OoS",IF(E1689&lt;=2,"H",IF(E1689=3,"M",IF(E1689=4,"L")))))</f>
        <v>DM</v>
      </c>
      <c r="E1689" s="58">
        <f>IF(OR(Processes!$C$63=TRUE,Processes!K$63=TRUE),IF(AND(G1689=1,H1689=1,NOT(ISTEXT(J1689))),4,IF(AND(G1689=1,H1689=1,ISTEXT(J1689)),3,IF(AND(OR(G1689=1,H1689=1),ISTEXT(J1689)),2,1))),"OoS")</f>
        <v>1</v>
      </c>
      <c r="F1689" s="57"/>
      <c r="G1689" s="59"/>
      <c r="H1689" s="59"/>
      <c r="I1689" s="59"/>
      <c r="J1689" s="59"/>
      <c r="K1689" s="59"/>
      <c r="L1689" s="59"/>
      <c r="M1689" s="59"/>
      <c r="N1689" s="59"/>
      <c r="O1689" s="59"/>
      <c r="P1689" s="370"/>
      <c r="Q1689" s="59"/>
      <c r="R1689" s="376"/>
    </row>
    <row r="1690" spans="1:18" x14ac:dyDescent="0.25">
      <c r="A1690" s="352"/>
      <c r="B1690" s="378"/>
      <c r="C1690" s="54" t="str">
        <f>IF(ISTEXT('Organizational Unit Summary'!$B$48),'Organizational Unit Summary'!$B$48,"")</f>
        <v>P-9</v>
      </c>
      <c r="D1690" s="51" t="str">
        <f>IF('Organizational Unit Summary'!$B$24="Benchmark or Sustainment",IF(E1690="OoS","OoS",IF(E1690=1,"DM",IF(E1690=2,"PM",IF(E1690=3,"LM",IF(E1690=4,"FM"))))),IF(E1690="OoS","OoS",IF(E1690&lt;=2,"H",IF(E1690=3,"M",IF(E1690=4,"L")))))</f>
        <v>DM</v>
      </c>
      <c r="E1690" s="58">
        <f>IF(OR(Processes!$C$63=TRUE,Processes!L$63=TRUE),IF(AND(G1690=1,H1690=1,NOT(ISTEXT(J1690))),4,IF(AND(G1690=1,H1690=1,ISTEXT(J1690)),3,IF(AND(OR(G1690=1,H1690=1),ISTEXT(J1690)),2,1))),"OoS")</f>
        <v>1</v>
      </c>
      <c r="F1690" s="57"/>
      <c r="G1690" s="59"/>
      <c r="H1690" s="59"/>
      <c r="I1690" s="59"/>
      <c r="J1690" s="59"/>
      <c r="K1690" s="59"/>
      <c r="L1690" s="59"/>
      <c r="M1690" s="59"/>
      <c r="N1690" s="59"/>
      <c r="O1690" s="59"/>
      <c r="P1690" s="370"/>
      <c r="Q1690" s="59"/>
      <c r="R1690" s="376"/>
    </row>
    <row r="1691" spans="1:18" x14ac:dyDescent="0.25">
      <c r="A1691" s="352"/>
      <c r="B1691" s="378"/>
      <c r="C1691" s="54" t="str">
        <f>IF(ISTEXT('Organizational Unit Summary'!$B$49),'Organizational Unit Summary'!$B$49,"")</f>
        <v>P-10</v>
      </c>
      <c r="D1691" s="51" t="str">
        <f>IF('Organizational Unit Summary'!$B$24="Benchmark or Sustainment",IF(E1691="OoS","OoS",IF(E1691=1,"DM",IF(E1691=2,"PM",IF(E1691=3,"LM",IF(E1691=4,"FM"))))),IF(E1691="OoS","OoS",IF(E1691&lt;=2,"H",IF(E1691=3,"M",IF(E1691=4,"L")))))</f>
        <v>DM</v>
      </c>
      <c r="E1691" s="58">
        <f>IF(OR(Processes!$C$63=TRUE,Processes!M$63=TRUE),IF(AND(G1691=1,H1691=1,NOT(ISTEXT(J1691))),4,IF(AND(G1691=1,H1691=1,ISTEXT(J1691)),3,IF(AND(OR(G1691=1,H1691=1),ISTEXT(J1691)),2,1))),"OoS")</f>
        <v>1</v>
      </c>
      <c r="F1691" s="57"/>
      <c r="G1691" s="59"/>
      <c r="H1691" s="59"/>
      <c r="I1691" s="59"/>
      <c r="J1691" s="59"/>
      <c r="K1691" s="59"/>
      <c r="L1691" s="59"/>
      <c r="M1691" s="59"/>
      <c r="N1691" s="59"/>
      <c r="O1691" s="59"/>
      <c r="P1691" s="370"/>
      <c r="Q1691" s="59"/>
      <c r="R1691" s="376"/>
    </row>
    <row r="1692" spans="1:18" x14ac:dyDescent="0.25">
      <c r="A1692" s="352"/>
      <c r="B1692" s="378"/>
      <c r="C1692" s="54" t="str">
        <f>IF(ISTEXT('Organizational Unit Summary'!$B$50),'Organizational Unit Summary'!$B$50,"")</f>
        <v>P-11</v>
      </c>
      <c r="D1692" s="51" t="str">
        <f>IF('Organizational Unit Summary'!$B$24="Benchmark or Sustainment",IF(E1692="OoS","OoS",IF(E1692=1,"DM",IF(E1692=2,"PM",IF(E1692=3,"LM",IF(E1692=4,"FM"))))),IF(E1692="OoS","OoS",IF(E1692&lt;=2,"H",IF(E1692=3,"M",IF(E1692=4,"L")))))</f>
        <v>DM</v>
      </c>
      <c r="E1692" s="58">
        <f>IF(OR(Processes!$C$63=TRUE,Processes!N$63=TRUE),IF(AND(G1692=1,H1692=1,NOT(ISTEXT(J1692))),4,IF(AND(G1692=1,H1692=1,ISTEXT(J1692)),3,IF(AND(OR(G1692=1,H1692=1),ISTEXT(J1692)),2,1))),"OoS")</f>
        <v>1</v>
      </c>
      <c r="F1692" s="57"/>
      <c r="G1692" s="59"/>
      <c r="H1692" s="59"/>
      <c r="I1692" s="59"/>
      <c r="J1692" s="59"/>
      <c r="K1692" s="59"/>
      <c r="L1692" s="59"/>
      <c r="M1692" s="59"/>
      <c r="N1692" s="59"/>
      <c r="O1692" s="59"/>
      <c r="P1692" s="370"/>
      <c r="Q1692" s="59"/>
      <c r="R1692" s="376"/>
    </row>
    <row r="1693" spans="1:18" x14ac:dyDescent="0.25">
      <c r="A1693" s="352"/>
      <c r="B1693" s="378"/>
      <c r="C1693" s="54" t="str">
        <f>IF(ISTEXT('Organizational Unit Summary'!$B$51),'Organizational Unit Summary'!$B$51,"")</f>
        <v>P-12</v>
      </c>
      <c r="D1693" s="51" t="str">
        <f>IF('Organizational Unit Summary'!$B$24="Benchmark or Sustainment",IF(E1693="OoS","OoS",IF(E1693=1,"DM",IF(E1693=2,"PM",IF(E1693=3,"LM",IF(E1693=4,"FM"))))),IF(E1693="OoS","OoS",IF(E1693&lt;=2,"H",IF(E1693=3,"M",IF(E1693=4,"L")))))</f>
        <v>DM</v>
      </c>
      <c r="E1693" s="58">
        <f>IF(OR(Processes!$C$63=TRUE,Processes!O$63=TRUE),IF(AND(G1693=1,H1693=1,NOT(ISTEXT(J1693))),4,IF(AND(G1693=1,H1693=1,ISTEXT(J1693)),3,IF(AND(OR(G1693=1,H1693=1),ISTEXT(J1693)),2,1))),"OoS")</f>
        <v>1</v>
      </c>
      <c r="F1693" s="57"/>
      <c r="G1693" s="59"/>
      <c r="H1693" s="59"/>
      <c r="I1693" s="59"/>
      <c r="J1693" s="59"/>
      <c r="K1693" s="59"/>
      <c r="L1693" s="59"/>
      <c r="M1693" s="59"/>
      <c r="N1693" s="59"/>
      <c r="O1693" s="59"/>
      <c r="P1693" s="370"/>
      <c r="Q1693" s="59"/>
      <c r="R1693" s="376"/>
    </row>
    <row r="1694" spans="1:18" x14ac:dyDescent="0.25">
      <c r="A1694" s="352"/>
      <c r="B1694" s="378"/>
      <c r="C1694" s="54" t="str">
        <f>IF(ISTEXT('Organizational Unit Summary'!$B$52),'Organizational Unit Summary'!$B$52,"")</f>
        <v>P-13</v>
      </c>
      <c r="D1694" s="51" t="str">
        <f>IF('Organizational Unit Summary'!$B$24="Benchmark or Sustainment",IF(E1694="OoS","OoS",IF(E1694=1,"DM",IF(E1694=2,"PM",IF(E1694=3,"LM",IF(E1694=4,"FM"))))),IF(E1694="OoS","OoS",IF(E1694&lt;=2,"H",IF(E1694=3,"M",IF(E1694=4,"L")))))</f>
        <v>DM</v>
      </c>
      <c r="E1694" s="58">
        <f>IF(OR(Processes!$C$63=TRUE,Processes!P$63=TRUE),IF(AND(G1694=1,H1694=1,NOT(ISTEXT(J1694))),4,IF(AND(G1694=1,H1694=1,ISTEXT(J1694)),3,IF(AND(OR(G1694=1,H1694=1),ISTEXT(J1694)),2,1))),"OoS")</f>
        <v>1</v>
      </c>
      <c r="F1694" s="57"/>
      <c r="G1694" s="59"/>
      <c r="H1694" s="59"/>
      <c r="I1694" s="59"/>
      <c r="J1694" s="59"/>
      <c r="K1694" s="59"/>
      <c r="L1694" s="59"/>
      <c r="M1694" s="59"/>
      <c r="N1694" s="59"/>
      <c r="O1694" s="59"/>
      <c r="P1694" s="370"/>
      <c r="Q1694" s="59"/>
      <c r="R1694" s="376"/>
    </row>
    <row r="1695" spans="1:18" x14ac:dyDescent="0.25">
      <c r="A1695" s="352"/>
      <c r="B1695" s="378"/>
      <c r="C1695" s="54" t="str">
        <f>IF(ISTEXT('Organizational Unit Summary'!$B$53),'Organizational Unit Summary'!$B$53,"")</f>
        <v>P-14</v>
      </c>
      <c r="D1695" s="51" t="str">
        <f>IF('Organizational Unit Summary'!$B$24="Benchmark or Sustainment",IF(E1695="OoS","OoS",IF(E1695=1,"DM",IF(E1695=2,"PM",IF(E1695=3,"LM",IF(E1695=4,"FM"))))),IF(E1695="OoS","OoS",IF(E1695&lt;=2,"H",IF(E1695=3,"M",IF(E1695=4,"L")))))</f>
        <v>DM</v>
      </c>
      <c r="E1695" s="58">
        <f>IF(OR(Processes!$C$63=TRUE,Processes!Q$63=TRUE),IF(AND(G1695=1,H1695=1,NOT(ISTEXT(J1695))),4,IF(AND(G1695=1,H1695=1,ISTEXT(J1695)),3,IF(AND(OR(G1695=1,H1695=1),ISTEXT(J1695)),2,1))),"OoS")</f>
        <v>1</v>
      </c>
      <c r="F1695" s="57"/>
      <c r="G1695" s="59"/>
      <c r="H1695" s="59"/>
      <c r="I1695" s="59"/>
      <c r="J1695" s="59"/>
      <c r="K1695" s="59"/>
      <c r="L1695" s="59"/>
      <c r="M1695" s="59"/>
      <c r="N1695" s="59"/>
      <c r="O1695" s="59"/>
      <c r="P1695" s="370"/>
      <c r="Q1695" s="59"/>
      <c r="R1695" s="376"/>
    </row>
    <row r="1696" spans="1:18" x14ac:dyDescent="0.25">
      <c r="A1696" s="352"/>
      <c r="B1696" s="378"/>
      <c r="C1696" s="54" t="str">
        <f>IF(ISTEXT('Organizational Unit Summary'!$B$54),'Organizational Unit Summary'!$B$54,"")</f>
        <v>P-15</v>
      </c>
      <c r="D1696" s="51" t="str">
        <f>IF('Organizational Unit Summary'!$B$24="Benchmark or Sustainment",IF(E1696="OoS","OoS",IF(E1696=1,"DM",IF(E1696=2,"PM",IF(E1696=3,"LM",IF(E1696=4,"FM"))))),IF(E1696="OoS","OoS",IF(E1696&lt;=2,"H",IF(E1696=3,"M",IF(E1696=4,"L")))))</f>
        <v>DM</v>
      </c>
      <c r="E1696" s="58">
        <f>IF(OR(Processes!$C$63=TRUE,Processes!R$63=TRUE),IF(AND(G1696=1,H1696=1,NOT(ISTEXT(J1696))),4,IF(AND(G1696=1,H1696=1,ISTEXT(J1696)),3,IF(AND(OR(G1696=1,H1696=1),ISTEXT(J1696)),2,1))),"OoS")</f>
        <v>1</v>
      </c>
      <c r="F1696" s="57"/>
      <c r="G1696" s="59"/>
      <c r="H1696" s="59"/>
      <c r="I1696" s="59"/>
      <c r="J1696" s="59"/>
      <c r="K1696" s="59"/>
      <c r="L1696" s="59"/>
      <c r="M1696" s="59"/>
      <c r="N1696" s="59"/>
      <c r="O1696" s="59"/>
      <c r="P1696" s="370"/>
      <c r="Q1696" s="59"/>
      <c r="R1696" s="376"/>
    </row>
    <row r="1697" spans="1:18" x14ac:dyDescent="0.25">
      <c r="A1697" s="352"/>
      <c r="B1697" s="378"/>
      <c r="C1697" s="54" t="str">
        <f>IF(ISTEXT('Organizational Unit Summary'!$B$55),'Organizational Unit Summary'!$B$55,"")</f>
        <v>P-16</v>
      </c>
      <c r="D1697" s="51" t="str">
        <f>IF('Organizational Unit Summary'!$B$24="Benchmark or Sustainment",IF(E1697="OoS","OoS",IF(E1697=1,"DM",IF(E1697=2,"PM",IF(E1697=3,"LM",IF(E1697=4,"FM"))))),IF(E1697="OoS","OoS",IF(E1697&lt;=2,"H",IF(E1697=3,"M",IF(E1697=4,"L")))))</f>
        <v>DM</v>
      </c>
      <c r="E1697" s="58">
        <f>IF(OR(Processes!$C$63=TRUE,Processes!S$63=TRUE),IF(AND(G1697=1,H1697=1,NOT(ISTEXT(J1697))),4,IF(AND(G1697=1,H1697=1,ISTEXT(J1697)),3,IF(AND(OR(G1697=1,H1697=1),ISTEXT(J1697)),2,1))),"OoS")</f>
        <v>1</v>
      </c>
      <c r="F1697" s="57"/>
      <c r="G1697" s="59"/>
      <c r="H1697" s="59"/>
      <c r="I1697" s="59"/>
      <c r="J1697" s="59"/>
      <c r="K1697" s="59"/>
      <c r="L1697" s="59"/>
      <c r="M1697" s="59"/>
      <c r="N1697" s="59"/>
      <c r="O1697" s="59"/>
      <c r="P1697" s="370"/>
      <c r="Q1697" s="59"/>
      <c r="R1697" s="376"/>
    </row>
    <row r="1698" spans="1:18" x14ac:dyDescent="0.25">
      <c r="A1698" s="352"/>
      <c r="B1698" s="378"/>
      <c r="C1698" s="54" t="str">
        <f>IF(ISTEXT('Organizational Unit Summary'!$B$56),'Organizational Unit Summary'!$B$56,"")</f>
        <v>P-17</v>
      </c>
      <c r="D1698" s="51" t="str">
        <f>IF('Organizational Unit Summary'!$B$24="Benchmark or Sustainment",IF(E1698="OoS","OoS",IF(E1698=1,"DM",IF(E1698=2,"PM",IF(E1698=3,"LM",IF(E1698=4,"FM"))))),IF(E1698="OoS","OoS",IF(E1698&lt;=2,"H",IF(E1698=3,"M",IF(E1698=4,"L")))))</f>
        <v>DM</v>
      </c>
      <c r="E1698" s="58">
        <f>IF(OR(Processes!$C$63=TRUE,Processes!T$63=TRUE),IF(AND(G1698=1,H1698=1,NOT(ISTEXT(J1698))),4,IF(AND(G1698=1,H1698=1,ISTEXT(J1698)),3,IF(AND(OR(G1698=1,H1698=1),ISTEXT(J1698)),2,1))),"OoS")</f>
        <v>1</v>
      </c>
      <c r="F1698" s="57"/>
      <c r="G1698" s="59"/>
      <c r="H1698" s="59"/>
      <c r="I1698" s="59"/>
      <c r="J1698" s="59"/>
      <c r="K1698" s="59"/>
      <c r="L1698" s="59"/>
      <c r="M1698" s="59"/>
      <c r="N1698" s="59"/>
      <c r="O1698" s="59"/>
      <c r="P1698" s="370"/>
      <c r="Q1698" s="59"/>
      <c r="R1698" s="376"/>
    </row>
    <row r="1699" spans="1:18" x14ac:dyDescent="0.25">
      <c r="A1699" s="352"/>
      <c r="B1699" s="378"/>
      <c r="C1699" s="54" t="str">
        <f>IF(ISTEXT('Organizational Unit Summary'!$B$57),'Organizational Unit Summary'!$B$57,"")</f>
        <v>P-18</v>
      </c>
      <c r="D1699" s="51" t="str">
        <f>IF('Organizational Unit Summary'!$B$24="Benchmark or Sustainment",IF(E1699="OoS","OoS",IF(E1699=1,"DM",IF(E1699=2,"PM",IF(E1699=3,"LM",IF(E1699=4,"FM"))))),IF(E1699="OoS","OoS",IF(E1699&lt;=2,"H",IF(E1699=3,"M",IF(E1699=4,"L")))))</f>
        <v>DM</v>
      </c>
      <c r="E1699" s="58">
        <f>IF(OR(Processes!$C$63=TRUE,Processes!U$63=TRUE),IF(AND(G1699=1,H1699=1,NOT(ISTEXT(J1699))),4,IF(AND(G1699=1,H1699=1,ISTEXT(J1699)),3,IF(AND(OR(G1699=1,H1699=1),ISTEXT(J1699)),2,1))),"OoS")</f>
        <v>1</v>
      </c>
      <c r="F1699" s="57"/>
      <c r="G1699" s="59"/>
      <c r="H1699" s="59"/>
      <c r="I1699" s="59"/>
      <c r="J1699" s="59"/>
      <c r="K1699" s="59"/>
      <c r="L1699" s="59"/>
      <c r="M1699" s="59"/>
      <c r="N1699" s="59"/>
      <c r="O1699" s="59"/>
      <c r="P1699" s="370"/>
      <c r="Q1699" s="59"/>
      <c r="R1699" s="376"/>
    </row>
    <row r="1700" spans="1:18" x14ac:dyDescent="0.25">
      <c r="A1700" s="352"/>
      <c r="B1700" s="378"/>
      <c r="C1700" s="54" t="str">
        <f>IF(ISTEXT('Organizational Unit Summary'!$B$58),'Organizational Unit Summary'!$B$58,"")</f>
        <v>P-19</v>
      </c>
      <c r="D1700" s="51" t="str">
        <f>IF('Organizational Unit Summary'!$B$24="Benchmark or Sustainment",IF(E1700="OoS","OoS",IF(E1700=1,"DM",IF(E1700=2,"PM",IF(E1700=3,"LM",IF(E1700=4,"FM"))))),IF(E1700="OoS","OoS",IF(E1700&lt;=2,"H",IF(E1700=3,"M",IF(E1700=4,"L")))))</f>
        <v>DM</v>
      </c>
      <c r="E1700" s="58">
        <f>IF(OR(Processes!$C$63=TRUE,Processes!V$63=TRUE),IF(AND(G1700=1,H1700=1,NOT(ISTEXT(J1700))),4,IF(AND(G1700=1,H1700=1,ISTEXT(J1700)),3,IF(AND(OR(G1700=1,H1700=1),ISTEXT(J1700)),2,1))),"OoS")</f>
        <v>1</v>
      </c>
      <c r="F1700" s="57"/>
      <c r="G1700" s="59"/>
      <c r="H1700" s="59"/>
      <c r="I1700" s="59"/>
      <c r="J1700" s="59"/>
      <c r="K1700" s="59"/>
      <c r="L1700" s="59"/>
      <c r="M1700" s="59"/>
      <c r="N1700" s="59"/>
      <c r="O1700" s="59"/>
      <c r="P1700" s="370"/>
      <c r="Q1700" s="59"/>
      <c r="R1700" s="376"/>
    </row>
    <row r="1701" spans="1:18" ht="13.5" thickBot="1" x14ac:dyDescent="0.3">
      <c r="A1701" s="352"/>
      <c r="B1701" s="378"/>
      <c r="C1701" s="54" t="str">
        <f>IF(ISTEXT('Organizational Unit Summary'!$B$59),'Organizational Unit Summary'!$B$59,"")</f>
        <v>P-20</v>
      </c>
      <c r="D1701" s="51" t="str">
        <f>IF('Organizational Unit Summary'!$B$24="Benchmark or Sustainment",IF(E1701="OoS","OoS",IF(E1701=1,"DM",IF(E1701=2,"PM",IF(E1701=3,"LM",IF(E1701=4,"FM"))))),IF(E1701="OoS","OoS",IF(E1701&lt;=2,"H",IF(E1701=3,"M",IF(E1701=4,"L")))))</f>
        <v>DM</v>
      </c>
      <c r="E1701" s="58">
        <f>IF(OR(Processes!$C$63=TRUE,Processes!W$63=TRUE),IF(AND(G1701=1,H1701=1,NOT(ISTEXT(J1701))),4,IF(AND(G1701=1,H1701=1,ISTEXT(J1701)),3,IF(AND(OR(G1701=1,H1701=1),ISTEXT(J1701)),2,1))),"OoS")</f>
        <v>1</v>
      </c>
      <c r="F1701" s="57"/>
      <c r="G1701" s="59"/>
      <c r="H1701" s="59"/>
      <c r="I1701" s="59"/>
      <c r="J1701" s="59"/>
      <c r="K1701" s="59"/>
      <c r="L1701" s="59"/>
      <c r="M1701" s="59"/>
      <c r="N1701" s="59"/>
      <c r="O1701" s="59"/>
      <c r="P1701" s="371"/>
      <c r="Q1701" s="59"/>
      <c r="R1701" s="376"/>
    </row>
    <row r="1702" spans="1:18" x14ac:dyDescent="0.25">
      <c r="A1702" s="352"/>
      <c r="B1702" s="378" t="str">
        <f>IF(ISTEXT(Processes!$B$13),Processes!$B$13,"")</f>
        <v>Process 11</v>
      </c>
      <c r="C1702" s="54" t="str">
        <f>IF(ISTEXT('Organizational Unit Summary'!$B$40),'Organizational Unit Summary'!$B$40,"")</f>
        <v>P-1</v>
      </c>
      <c r="D1702" s="51" t="str">
        <f>IF('Organizational Unit Summary'!$B$24="Benchmark or Sustainment",IF(E1702="OoS","OoS",IF(E1702=1,"DM",IF(E1702=2,"PM",IF(E1702=3,"LM",IF(E1702=4,"FM"))))),IF(E1702="OoS","OoS",IF(E1702&lt;=2,"H",IF(E1702=3,"M",IF(E1702=4,"L")))))</f>
        <v>DM</v>
      </c>
      <c r="E1702" s="58">
        <f>IF(OR(Processes!$C$64=TRUE,Processes!D$64=TRUE),IF(AND(G1702=1,H1702=1,NOT(ISTEXT(J1702))),4,IF(AND(G1702=1,H1702=1,ISTEXT(J1702)),3,IF(AND(OR(G1702=1,H1702=1),ISTEXT(J1702)),2,1))),"OoS")</f>
        <v>1</v>
      </c>
      <c r="F1702" s="57"/>
      <c r="G1702" s="59"/>
      <c r="H1702" s="59"/>
      <c r="I1702" s="59"/>
      <c r="J1702" s="59"/>
      <c r="K1702" s="59"/>
      <c r="L1702" s="59"/>
      <c r="M1702" s="59"/>
      <c r="N1702" s="59"/>
      <c r="O1702" s="59"/>
      <c r="P1702" s="369"/>
      <c r="Q1702" s="59"/>
      <c r="R1702" s="376"/>
    </row>
    <row r="1703" spans="1:18" x14ac:dyDescent="0.25">
      <c r="A1703" s="352"/>
      <c r="B1703" s="378"/>
      <c r="C1703" s="54" t="str">
        <f>IF(ISTEXT('Organizational Unit Summary'!$B$41),'Organizational Unit Summary'!$B$41,"")</f>
        <v>P-2</v>
      </c>
      <c r="D1703" s="51" t="str">
        <f>IF('Organizational Unit Summary'!$B$24="Benchmark or Sustainment",IF(E1703="OoS","OoS",IF(E1703=1,"DM",IF(E1703=2,"PM",IF(E1703=3,"LM",IF(E1703=4,"FM"))))),IF(E1703="OoS","OoS",IF(E1703&lt;=2,"H",IF(E1703=3,"M",IF(E1703=4,"L")))))</f>
        <v>DM</v>
      </c>
      <c r="E1703" s="58">
        <f>IF(OR(Processes!$C$64=TRUE,Processes!E$64=TRUE),IF(AND(G1703=1,H1703=1,NOT(ISTEXT(J1703))),4,IF(AND(G1703=1,H1703=1,ISTEXT(J1703)),3,IF(AND(OR(G1703=1,H1703=1),ISTEXT(J1703)),2,1))),"OoS")</f>
        <v>1</v>
      </c>
      <c r="F1703" s="57"/>
      <c r="G1703" s="59"/>
      <c r="H1703" s="59"/>
      <c r="I1703" s="59"/>
      <c r="J1703" s="59"/>
      <c r="K1703" s="59"/>
      <c r="L1703" s="59"/>
      <c r="M1703" s="59"/>
      <c r="N1703" s="59"/>
      <c r="O1703" s="59"/>
      <c r="P1703" s="370"/>
      <c r="Q1703" s="59"/>
      <c r="R1703" s="376"/>
    </row>
    <row r="1704" spans="1:18" x14ac:dyDescent="0.25">
      <c r="A1704" s="352"/>
      <c r="B1704" s="378"/>
      <c r="C1704" s="54" t="str">
        <f>IF(ISTEXT('Organizational Unit Summary'!$B$42),'Organizational Unit Summary'!$B$42,"")</f>
        <v>P-3</v>
      </c>
      <c r="D1704" s="51" t="str">
        <f>IF('Organizational Unit Summary'!$B$24="Benchmark or Sustainment",IF(E1704="OoS","OoS",IF(E1704=1,"DM",IF(E1704=2,"PM",IF(E1704=3,"LM",IF(E1704=4,"FM"))))),IF(E1704="OoS","OoS",IF(E1704&lt;=2,"H",IF(E1704=3,"M",IF(E1704=4,"L")))))</f>
        <v>DM</v>
      </c>
      <c r="E1704" s="58">
        <f>IF(OR(Processes!$C$64=TRUE,Processes!F$64=TRUE),IF(AND(G1704=1,H1704=1,NOT(ISTEXT(J1704))),4,IF(AND(G1704=1,H1704=1,ISTEXT(J1704)),3,IF(AND(OR(G1704=1,H1704=1),ISTEXT(J1704)),2,1))),"OoS")</f>
        <v>1</v>
      </c>
      <c r="F1704" s="57"/>
      <c r="G1704" s="59"/>
      <c r="H1704" s="59"/>
      <c r="I1704" s="59"/>
      <c r="J1704" s="59"/>
      <c r="K1704" s="59"/>
      <c r="L1704" s="59"/>
      <c r="M1704" s="59"/>
      <c r="N1704" s="59"/>
      <c r="O1704" s="59"/>
      <c r="P1704" s="370"/>
      <c r="Q1704" s="59"/>
      <c r="R1704" s="376"/>
    </row>
    <row r="1705" spans="1:18" x14ac:dyDescent="0.25">
      <c r="A1705" s="352"/>
      <c r="B1705" s="378"/>
      <c r="C1705" s="54" t="str">
        <f>IF(ISTEXT('Organizational Unit Summary'!$B$43),'Organizational Unit Summary'!$B$43,"")</f>
        <v>P-4</v>
      </c>
      <c r="D1705" s="51" t="str">
        <f>IF('Organizational Unit Summary'!$B$24="Benchmark or Sustainment",IF(E1705="OoS","OoS",IF(E1705=1,"DM",IF(E1705=2,"PM",IF(E1705=3,"LM",IF(E1705=4,"FM"))))),IF(E1705="OoS","OoS",IF(E1705&lt;=2,"H",IF(E1705=3,"M",IF(E1705=4,"L")))))</f>
        <v>DM</v>
      </c>
      <c r="E1705" s="58">
        <f>IF(OR(Processes!$C$64=TRUE,Processes!G$64=TRUE),IF(AND(G1705=1,H1705=1,NOT(ISTEXT(J1705))),4,IF(AND(G1705=1,H1705=1,ISTEXT(J1705)),3,IF(AND(OR(G1705=1,H1705=1),ISTEXT(J1705)),2,1))),"OoS")</f>
        <v>1</v>
      </c>
      <c r="F1705" s="57"/>
      <c r="G1705" s="59"/>
      <c r="H1705" s="59"/>
      <c r="I1705" s="59"/>
      <c r="J1705" s="59"/>
      <c r="K1705" s="59"/>
      <c r="L1705" s="59"/>
      <c r="M1705" s="59"/>
      <c r="N1705" s="59"/>
      <c r="O1705" s="59"/>
      <c r="P1705" s="370"/>
      <c r="Q1705" s="59"/>
      <c r="R1705" s="376"/>
    </row>
    <row r="1706" spans="1:18" x14ac:dyDescent="0.25">
      <c r="A1706" s="352"/>
      <c r="B1706" s="378"/>
      <c r="C1706" s="54" t="str">
        <f>IF(ISTEXT('Organizational Unit Summary'!$B$44),'Organizational Unit Summary'!$B$44,"")</f>
        <v>P-5</v>
      </c>
      <c r="D1706" s="51" t="str">
        <f>IF('Organizational Unit Summary'!$B$24="Benchmark or Sustainment",IF(E1706="OoS","OoS",IF(E1706=1,"DM",IF(E1706=2,"PM",IF(E1706=3,"LM",IF(E1706=4,"FM"))))),IF(E1706="OoS","OoS",IF(E1706&lt;=2,"H",IF(E1706=3,"M",IF(E1706=4,"L")))))</f>
        <v>DM</v>
      </c>
      <c r="E1706" s="58">
        <f>IF(OR(Processes!$C$64=TRUE,Processes!H$64=TRUE),IF(AND(G1706=1,H1706=1,NOT(ISTEXT(J1706))),4,IF(AND(G1706=1,H1706=1,ISTEXT(J1706)),3,IF(AND(OR(G1706=1,H1706=1),ISTEXT(J1706)),2,1))),"OoS")</f>
        <v>1</v>
      </c>
      <c r="F1706" s="57"/>
      <c r="G1706" s="59"/>
      <c r="H1706" s="59"/>
      <c r="I1706" s="59"/>
      <c r="J1706" s="59"/>
      <c r="K1706" s="59"/>
      <c r="L1706" s="59"/>
      <c r="M1706" s="59"/>
      <c r="N1706" s="59"/>
      <c r="O1706" s="59"/>
      <c r="P1706" s="370"/>
      <c r="Q1706" s="59"/>
      <c r="R1706" s="376"/>
    </row>
    <row r="1707" spans="1:18" x14ac:dyDescent="0.25">
      <c r="A1707" s="352"/>
      <c r="B1707" s="378"/>
      <c r="C1707" s="54" t="str">
        <f>IF(ISTEXT('Organizational Unit Summary'!$B$45),'Organizational Unit Summary'!$B$45,"")</f>
        <v>P-6</v>
      </c>
      <c r="D1707" s="51" t="str">
        <f>IF('Organizational Unit Summary'!$B$24="Benchmark or Sustainment",IF(E1707="OoS","OoS",IF(E1707=1,"DM",IF(E1707=2,"PM",IF(E1707=3,"LM",IF(E1707=4,"FM"))))),IF(E1707="OoS","OoS",IF(E1707&lt;=2,"H",IF(E1707=3,"M",IF(E1707=4,"L")))))</f>
        <v>DM</v>
      </c>
      <c r="E1707" s="58">
        <f>IF(OR(Processes!$C$64=TRUE,Processes!I$64=TRUE),IF(AND(G1707=1,H1707=1,NOT(ISTEXT(J1707))),4,IF(AND(G1707=1,H1707=1,ISTEXT(J1707)),3,IF(AND(OR(G1707=1,H1707=1),ISTEXT(J1707)),2,1))),"OoS")</f>
        <v>1</v>
      </c>
      <c r="F1707" s="57"/>
      <c r="G1707" s="59"/>
      <c r="H1707" s="59"/>
      <c r="I1707" s="59"/>
      <c r="J1707" s="59"/>
      <c r="K1707" s="59"/>
      <c r="L1707" s="59"/>
      <c r="M1707" s="59"/>
      <c r="N1707" s="59"/>
      <c r="O1707" s="59"/>
      <c r="P1707" s="370"/>
      <c r="Q1707" s="59"/>
      <c r="R1707" s="376"/>
    </row>
    <row r="1708" spans="1:18" x14ac:dyDescent="0.25">
      <c r="A1708" s="352"/>
      <c r="B1708" s="378"/>
      <c r="C1708" s="54" t="str">
        <f>IF(ISTEXT('Organizational Unit Summary'!$B$46),'Organizational Unit Summary'!$B$46,"")</f>
        <v>P-7</v>
      </c>
      <c r="D1708" s="51" t="str">
        <f>IF('Organizational Unit Summary'!$B$24="Benchmark or Sustainment",IF(E1708="OoS","OoS",IF(E1708=1,"DM",IF(E1708=2,"PM",IF(E1708=3,"LM",IF(E1708=4,"FM"))))),IF(E1708="OoS","OoS",IF(E1708&lt;=2,"H",IF(E1708=3,"M",IF(E1708=4,"L")))))</f>
        <v>DM</v>
      </c>
      <c r="E1708" s="58">
        <f>IF(OR(Processes!$C$64=TRUE,Processes!J$64=TRUE),IF(AND(G1708=1,H1708=1,NOT(ISTEXT(J1708))),4,IF(AND(G1708=1,H1708=1,ISTEXT(J1708)),3,IF(AND(OR(G1708=1,H1708=1),ISTEXT(J1708)),2,1))),"OoS")</f>
        <v>1</v>
      </c>
      <c r="F1708" s="57"/>
      <c r="G1708" s="59"/>
      <c r="H1708" s="59"/>
      <c r="I1708" s="59"/>
      <c r="J1708" s="59"/>
      <c r="K1708" s="59"/>
      <c r="L1708" s="59"/>
      <c r="M1708" s="59"/>
      <c r="N1708" s="59"/>
      <c r="O1708" s="59"/>
      <c r="P1708" s="370"/>
      <c r="Q1708" s="59"/>
      <c r="R1708" s="376"/>
    </row>
    <row r="1709" spans="1:18" x14ac:dyDescent="0.25">
      <c r="A1709" s="352"/>
      <c r="B1709" s="378"/>
      <c r="C1709" s="54" t="str">
        <f>IF(ISTEXT('Organizational Unit Summary'!$B$47),'Organizational Unit Summary'!$B$47,"")</f>
        <v>P-8</v>
      </c>
      <c r="D1709" s="51" t="str">
        <f>IF('Organizational Unit Summary'!$B$24="Benchmark or Sustainment",IF(E1709="OoS","OoS",IF(E1709=1,"DM",IF(E1709=2,"PM",IF(E1709=3,"LM",IF(E1709=4,"FM"))))),IF(E1709="OoS","OoS",IF(E1709&lt;=2,"H",IF(E1709=3,"M",IF(E1709=4,"L")))))</f>
        <v>DM</v>
      </c>
      <c r="E1709" s="58">
        <f>IF(OR(Processes!$C$64=TRUE,Processes!K$64=TRUE),IF(AND(G1709=1,H1709=1,NOT(ISTEXT(J1709))),4,IF(AND(G1709=1,H1709=1,ISTEXT(J1709)),3,IF(AND(OR(G1709=1,H1709=1),ISTEXT(J1709)),2,1))),"OoS")</f>
        <v>1</v>
      </c>
      <c r="F1709" s="57"/>
      <c r="G1709" s="59"/>
      <c r="H1709" s="59"/>
      <c r="I1709" s="59"/>
      <c r="J1709" s="59"/>
      <c r="K1709" s="59"/>
      <c r="L1709" s="59"/>
      <c r="M1709" s="59"/>
      <c r="N1709" s="59"/>
      <c r="O1709" s="59"/>
      <c r="P1709" s="370"/>
      <c r="Q1709" s="59"/>
      <c r="R1709" s="376"/>
    </row>
    <row r="1710" spans="1:18" x14ac:dyDescent="0.25">
      <c r="A1710" s="352"/>
      <c r="B1710" s="378"/>
      <c r="C1710" s="54" t="str">
        <f>IF(ISTEXT('Organizational Unit Summary'!$B$48),'Organizational Unit Summary'!$B$48,"")</f>
        <v>P-9</v>
      </c>
      <c r="D1710" s="51" t="str">
        <f>IF('Organizational Unit Summary'!$B$24="Benchmark or Sustainment",IF(E1710="OoS","OoS",IF(E1710=1,"DM",IF(E1710=2,"PM",IF(E1710=3,"LM",IF(E1710=4,"FM"))))),IF(E1710="OoS","OoS",IF(E1710&lt;=2,"H",IF(E1710=3,"M",IF(E1710=4,"L")))))</f>
        <v>DM</v>
      </c>
      <c r="E1710" s="58">
        <f>IF(OR(Processes!$C$64=TRUE,Processes!L$64=TRUE),IF(AND(G1710=1,H1710=1,NOT(ISTEXT(J1710))),4,IF(AND(G1710=1,H1710=1,ISTEXT(J1710)),3,IF(AND(OR(G1710=1,H1710=1),ISTEXT(J1710)),2,1))),"OoS")</f>
        <v>1</v>
      </c>
      <c r="F1710" s="57"/>
      <c r="G1710" s="59"/>
      <c r="H1710" s="59"/>
      <c r="I1710" s="59"/>
      <c r="J1710" s="59"/>
      <c r="K1710" s="59"/>
      <c r="L1710" s="59"/>
      <c r="M1710" s="59"/>
      <c r="N1710" s="59"/>
      <c r="O1710" s="59"/>
      <c r="P1710" s="370"/>
      <c r="Q1710" s="59"/>
      <c r="R1710" s="376"/>
    </row>
    <row r="1711" spans="1:18" x14ac:dyDescent="0.25">
      <c r="A1711" s="352"/>
      <c r="B1711" s="378"/>
      <c r="C1711" s="54" t="str">
        <f>IF(ISTEXT('Organizational Unit Summary'!$B$49),'Organizational Unit Summary'!$B$49,"")</f>
        <v>P-10</v>
      </c>
      <c r="D1711" s="51" t="str">
        <f>IF('Organizational Unit Summary'!$B$24="Benchmark or Sustainment",IF(E1711="OoS","OoS",IF(E1711=1,"DM",IF(E1711=2,"PM",IF(E1711=3,"LM",IF(E1711=4,"FM"))))),IF(E1711="OoS","OoS",IF(E1711&lt;=2,"H",IF(E1711=3,"M",IF(E1711=4,"L")))))</f>
        <v>DM</v>
      </c>
      <c r="E1711" s="58">
        <f>IF(OR(Processes!$C$64=TRUE,Processes!M$64=TRUE),IF(AND(G1711=1,H1711=1,NOT(ISTEXT(J1711))),4,IF(AND(G1711=1,H1711=1,ISTEXT(J1711)),3,IF(AND(OR(G1711=1,H1711=1),ISTEXT(J1711)),2,1))),"OoS")</f>
        <v>1</v>
      </c>
      <c r="F1711" s="57"/>
      <c r="G1711" s="59"/>
      <c r="H1711" s="59"/>
      <c r="I1711" s="59"/>
      <c r="J1711" s="59"/>
      <c r="K1711" s="59"/>
      <c r="L1711" s="59"/>
      <c r="M1711" s="59"/>
      <c r="N1711" s="59"/>
      <c r="O1711" s="59"/>
      <c r="P1711" s="370"/>
      <c r="Q1711" s="59"/>
      <c r="R1711" s="376"/>
    </row>
    <row r="1712" spans="1:18" x14ac:dyDescent="0.25">
      <c r="A1712" s="352"/>
      <c r="B1712" s="378"/>
      <c r="C1712" s="54" t="str">
        <f>IF(ISTEXT('Organizational Unit Summary'!$B$50),'Organizational Unit Summary'!$B$50,"")</f>
        <v>P-11</v>
      </c>
      <c r="D1712" s="51" t="str">
        <f>IF('Organizational Unit Summary'!$B$24="Benchmark or Sustainment",IF(E1712="OoS","OoS",IF(E1712=1,"DM",IF(E1712=2,"PM",IF(E1712=3,"LM",IF(E1712=4,"FM"))))),IF(E1712="OoS","OoS",IF(E1712&lt;=2,"H",IF(E1712=3,"M",IF(E1712=4,"L")))))</f>
        <v>DM</v>
      </c>
      <c r="E1712" s="58">
        <f>IF(OR(Processes!$C$64=TRUE,Processes!N$64=TRUE),IF(AND(G1712=1,H1712=1,NOT(ISTEXT(J1712))),4,IF(AND(G1712=1,H1712=1,ISTEXT(J1712)),3,IF(AND(OR(G1712=1,H1712=1),ISTEXT(J1712)),2,1))),"OoS")</f>
        <v>1</v>
      </c>
      <c r="F1712" s="57"/>
      <c r="G1712" s="59"/>
      <c r="H1712" s="59"/>
      <c r="I1712" s="59"/>
      <c r="J1712" s="59"/>
      <c r="K1712" s="59"/>
      <c r="L1712" s="59"/>
      <c r="M1712" s="59"/>
      <c r="N1712" s="59"/>
      <c r="O1712" s="59"/>
      <c r="P1712" s="370"/>
      <c r="Q1712" s="59"/>
      <c r="R1712" s="376"/>
    </row>
    <row r="1713" spans="1:18" x14ac:dyDescent="0.25">
      <c r="A1713" s="352"/>
      <c r="B1713" s="378"/>
      <c r="C1713" s="54" t="str">
        <f>IF(ISTEXT('Organizational Unit Summary'!$B$51),'Organizational Unit Summary'!$B$51,"")</f>
        <v>P-12</v>
      </c>
      <c r="D1713" s="51" t="str">
        <f>IF('Organizational Unit Summary'!$B$24="Benchmark or Sustainment",IF(E1713="OoS","OoS",IF(E1713=1,"DM",IF(E1713=2,"PM",IF(E1713=3,"LM",IF(E1713=4,"FM"))))),IF(E1713="OoS","OoS",IF(E1713&lt;=2,"H",IF(E1713=3,"M",IF(E1713=4,"L")))))</f>
        <v>DM</v>
      </c>
      <c r="E1713" s="58">
        <f>IF(OR(Processes!$C$64=TRUE,Processes!O$64=TRUE),IF(AND(G1713=1,H1713=1,NOT(ISTEXT(J1713))),4,IF(AND(G1713=1,H1713=1,ISTEXT(J1713)),3,IF(AND(OR(G1713=1,H1713=1),ISTEXT(J1713)),2,1))),"OoS")</f>
        <v>1</v>
      </c>
      <c r="F1713" s="57"/>
      <c r="G1713" s="59"/>
      <c r="H1713" s="59"/>
      <c r="I1713" s="59"/>
      <c r="J1713" s="59"/>
      <c r="K1713" s="59"/>
      <c r="L1713" s="59"/>
      <c r="M1713" s="59"/>
      <c r="N1713" s="59"/>
      <c r="O1713" s="59"/>
      <c r="P1713" s="370"/>
      <c r="Q1713" s="59"/>
      <c r="R1713" s="376"/>
    </row>
    <row r="1714" spans="1:18" x14ac:dyDescent="0.25">
      <c r="A1714" s="352"/>
      <c r="B1714" s="378"/>
      <c r="C1714" s="54" t="str">
        <f>IF(ISTEXT('Organizational Unit Summary'!$B$52),'Organizational Unit Summary'!$B$52,"")</f>
        <v>P-13</v>
      </c>
      <c r="D1714" s="51" t="str">
        <f>IF('Organizational Unit Summary'!$B$24="Benchmark or Sustainment",IF(E1714="OoS","OoS",IF(E1714=1,"DM",IF(E1714=2,"PM",IF(E1714=3,"LM",IF(E1714=4,"FM"))))),IF(E1714="OoS","OoS",IF(E1714&lt;=2,"H",IF(E1714=3,"M",IF(E1714=4,"L")))))</f>
        <v>DM</v>
      </c>
      <c r="E1714" s="58">
        <f>IF(OR(Processes!$C$64=TRUE,Processes!P$64=TRUE),IF(AND(G1714=1,H1714=1,NOT(ISTEXT(J1714))),4,IF(AND(G1714=1,H1714=1,ISTEXT(J1714)),3,IF(AND(OR(G1714=1,H1714=1),ISTEXT(J1714)),2,1))),"OoS")</f>
        <v>1</v>
      </c>
      <c r="F1714" s="57"/>
      <c r="G1714" s="59"/>
      <c r="H1714" s="59"/>
      <c r="I1714" s="59"/>
      <c r="J1714" s="59"/>
      <c r="K1714" s="59"/>
      <c r="L1714" s="59"/>
      <c r="M1714" s="59"/>
      <c r="N1714" s="59"/>
      <c r="O1714" s="59"/>
      <c r="P1714" s="370"/>
      <c r="Q1714" s="59"/>
      <c r="R1714" s="376"/>
    </row>
    <row r="1715" spans="1:18" x14ac:dyDescent="0.25">
      <c r="A1715" s="352"/>
      <c r="B1715" s="378"/>
      <c r="C1715" s="54" t="str">
        <f>IF(ISTEXT('Organizational Unit Summary'!$B$53),'Organizational Unit Summary'!$B$53,"")</f>
        <v>P-14</v>
      </c>
      <c r="D1715" s="51" t="str">
        <f>IF('Organizational Unit Summary'!$B$24="Benchmark or Sustainment",IF(E1715="OoS","OoS",IF(E1715=1,"DM",IF(E1715=2,"PM",IF(E1715=3,"LM",IF(E1715=4,"FM"))))),IF(E1715="OoS","OoS",IF(E1715&lt;=2,"H",IF(E1715=3,"M",IF(E1715=4,"L")))))</f>
        <v>DM</v>
      </c>
      <c r="E1715" s="58">
        <f>IF(OR(Processes!$C$64=TRUE,Processes!Q$64=TRUE),IF(AND(G1715=1,H1715=1,NOT(ISTEXT(J1715))),4,IF(AND(G1715=1,H1715=1,ISTEXT(J1715)),3,IF(AND(OR(G1715=1,H1715=1),ISTEXT(J1715)),2,1))),"OoS")</f>
        <v>1</v>
      </c>
      <c r="F1715" s="57"/>
      <c r="G1715" s="59"/>
      <c r="H1715" s="59"/>
      <c r="I1715" s="59"/>
      <c r="J1715" s="59"/>
      <c r="K1715" s="59"/>
      <c r="L1715" s="59"/>
      <c r="M1715" s="59"/>
      <c r="N1715" s="59"/>
      <c r="O1715" s="59"/>
      <c r="P1715" s="370"/>
      <c r="Q1715" s="59"/>
      <c r="R1715" s="376"/>
    </row>
    <row r="1716" spans="1:18" x14ac:dyDescent="0.25">
      <c r="A1716" s="352"/>
      <c r="B1716" s="378"/>
      <c r="C1716" s="54" t="str">
        <f>IF(ISTEXT('Organizational Unit Summary'!$B$54),'Organizational Unit Summary'!$B$54,"")</f>
        <v>P-15</v>
      </c>
      <c r="D1716" s="51" t="str">
        <f>IF('Organizational Unit Summary'!$B$24="Benchmark or Sustainment",IF(E1716="OoS","OoS",IF(E1716=1,"DM",IF(E1716=2,"PM",IF(E1716=3,"LM",IF(E1716=4,"FM"))))),IF(E1716="OoS","OoS",IF(E1716&lt;=2,"H",IF(E1716=3,"M",IF(E1716=4,"L")))))</f>
        <v>DM</v>
      </c>
      <c r="E1716" s="58">
        <f>IF(OR(Processes!$C$64=TRUE,Processes!R$64=TRUE),IF(AND(G1716=1,H1716=1,NOT(ISTEXT(J1716))),4,IF(AND(G1716=1,H1716=1,ISTEXT(J1716)),3,IF(AND(OR(G1716=1,H1716=1),ISTEXT(J1716)),2,1))),"OoS")</f>
        <v>1</v>
      </c>
      <c r="F1716" s="57"/>
      <c r="G1716" s="59"/>
      <c r="H1716" s="59"/>
      <c r="I1716" s="59"/>
      <c r="J1716" s="59"/>
      <c r="K1716" s="59"/>
      <c r="L1716" s="59"/>
      <c r="M1716" s="59"/>
      <c r="N1716" s="59"/>
      <c r="O1716" s="59"/>
      <c r="P1716" s="370"/>
      <c r="Q1716" s="59"/>
      <c r="R1716" s="376"/>
    </row>
    <row r="1717" spans="1:18" x14ac:dyDescent="0.25">
      <c r="A1717" s="352"/>
      <c r="B1717" s="378"/>
      <c r="C1717" s="54" t="str">
        <f>IF(ISTEXT('Organizational Unit Summary'!$B$55),'Organizational Unit Summary'!$B$55,"")</f>
        <v>P-16</v>
      </c>
      <c r="D1717" s="51" t="str">
        <f>IF('Organizational Unit Summary'!$B$24="Benchmark or Sustainment",IF(E1717="OoS","OoS",IF(E1717=1,"DM",IF(E1717=2,"PM",IF(E1717=3,"LM",IF(E1717=4,"FM"))))),IF(E1717="OoS","OoS",IF(E1717&lt;=2,"H",IF(E1717=3,"M",IF(E1717=4,"L")))))</f>
        <v>DM</v>
      </c>
      <c r="E1717" s="58">
        <f>IF(OR(Processes!$C$64=TRUE,Processes!S$64=TRUE),IF(AND(G1717=1,H1717=1,NOT(ISTEXT(J1717))),4,IF(AND(G1717=1,H1717=1,ISTEXT(J1717)),3,IF(AND(OR(G1717=1,H1717=1),ISTEXT(J1717)),2,1))),"OoS")</f>
        <v>1</v>
      </c>
      <c r="F1717" s="57"/>
      <c r="G1717" s="59"/>
      <c r="H1717" s="59"/>
      <c r="I1717" s="59"/>
      <c r="J1717" s="59"/>
      <c r="K1717" s="59"/>
      <c r="L1717" s="59"/>
      <c r="M1717" s="59"/>
      <c r="N1717" s="59"/>
      <c r="O1717" s="59"/>
      <c r="P1717" s="370"/>
      <c r="Q1717" s="59"/>
      <c r="R1717" s="376"/>
    </row>
    <row r="1718" spans="1:18" x14ac:dyDescent="0.25">
      <c r="A1718" s="352"/>
      <c r="B1718" s="378"/>
      <c r="C1718" s="54" t="str">
        <f>IF(ISTEXT('Organizational Unit Summary'!$B$56),'Organizational Unit Summary'!$B$56,"")</f>
        <v>P-17</v>
      </c>
      <c r="D1718" s="51" t="str">
        <f>IF('Organizational Unit Summary'!$B$24="Benchmark or Sustainment",IF(E1718="OoS","OoS",IF(E1718=1,"DM",IF(E1718=2,"PM",IF(E1718=3,"LM",IF(E1718=4,"FM"))))),IF(E1718="OoS","OoS",IF(E1718&lt;=2,"H",IF(E1718=3,"M",IF(E1718=4,"L")))))</f>
        <v>DM</v>
      </c>
      <c r="E1718" s="58">
        <f>IF(OR(Processes!$C$64=TRUE,Processes!T$64=TRUE),IF(AND(G1718=1,H1718=1,NOT(ISTEXT(J1718))),4,IF(AND(G1718=1,H1718=1,ISTEXT(J1718)),3,IF(AND(OR(G1718=1,H1718=1),ISTEXT(J1718)),2,1))),"OoS")</f>
        <v>1</v>
      </c>
      <c r="F1718" s="57"/>
      <c r="G1718" s="59"/>
      <c r="H1718" s="59"/>
      <c r="I1718" s="59"/>
      <c r="J1718" s="59"/>
      <c r="K1718" s="59"/>
      <c r="L1718" s="59"/>
      <c r="M1718" s="59"/>
      <c r="N1718" s="59"/>
      <c r="O1718" s="59"/>
      <c r="P1718" s="370"/>
      <c r="Q1718" s="59"/>
      <c r="R1718" s="376"/>
    </row>
    <row r="1719" spans="1:18" x14ac:dyDescent="0.25">
      <c r="A1719" s="352"/>
      <c r="B1719" s="378"/>
      <c r="C1719" s="54" t="str">
        <f>IF(ISTEXT('Organizational Unit Summary'!$B$57),'Organizational Unit Summary'!$B$57,"")</f>
        <v>P-18</v>
      </c>
      <c r="D1719" s="51" t="str">
        <f>IF('Organizational Unit Summary'!$B$24="Benchmark or Sustainment",IF(E1719="OoS","OoS",IF(E1719=1,"DM",IF(E1719=2,"PM",IF(E1719=3,"LM",IF(E1719=4,"FM"))))),IF(E1719="OoS","OoS",IF(E1719&lt;=2,"H",IF(E1719=3,"M",IF(E1719=4,"L")))))</f>
        <v>DM</v>
      </c>
      <c r="E1719" s="58">
        <f>IF(OR(Processes!$C$64=TRUE,Processes!U$64=TRUE),IF(AND(G1719=1,H1719=1,NOT(ISTEXT(J1719))),4,IF(AND(G1719=1,H1719=1,ISTEXT(J1719)),3,IF(AND(OR(G1719=1,H1719=1),ISTEXT(J1719)),2,1))),"OoS")</f>
        <v>1</v>
      </c>
      <c r="F1719" s="57"/>
      <c r="G1719" s="59"/>
      <c r="H1719" s="59"/>
      <c r="I1719" s="59"/>
      <c r="J1719" s="59"/>
      <c r="K1719" s="59"/>
      <c r="L1719" s="59"/>
      <c r="M1719" s="59"/>
      <c r="N1719" s="59"/>
      <c r="O1719" s="59"/>
      <c r="P1719" s="370"/>
      <c r="Q1719" s="59"/>
      <c r="R1719" s="376"/>
    </row>
    <row r="1720" spans="1:18" x14ac:dyDescent="0.25">
      <c r="A1720" s="352"/>
      <c r="B1720" s="378"/>
      <c r="C1720" s="54" t="str">
        <f>IF(ISTEXT('Organizational Unit Summary'!$B$58),'Organizational Unit Summary'!$B$58,"")</f>
        <v>P-19</v>
      </c>
      <c r="D1720" s="51" t="str">
        <f>IF('Organizational Unit Summary'!$B$24="Benchmark or Sustainment",IF(E1720="OoS","OoS",IF(E1720=1,"DM",IF(E1720=2,"PM",IF(E1720=3,"LM",IF(E1720=4,"FM"))))),IF(E1720="OoS","OoS",IF(E1720&lt;=2,"H",IF(E1720=3,"M",IF(E1720=4,"L")))))</f>
        <v>DM</v>
      </c>
      <c r="E1720" s="58">
        <f>IF(OR(Processes!$C$64=TRUE,Processes!V$64=TRUE),IF(AND(G1720=1,H1720=1,NOT(ISTEXT(J1720))),4,IF(AND(G1720=1,H1720=1,ISTEXT(J1720)),3,IF(AND(OR(G1720=1,H1720=1),ISTEXT(J1720)),2,1))),"OoS")</f>
        <v>1</v>
      </c>
      <c r="F1720" s="57"/>
      <c r="G1720" s="59"/>
      <c r="H1720" s="59"/>
      <c r="I1720" s="59"/>
      <c r="J1720" s="59"/>
      <c r="K1720" s="59"/>
      <c r="L1720" s="59"/>
      <c r="M1720" s="59"/>
      <c r="N1720" s="59"/>
      <c r="O1720" s="59"/>
      <c r="P1720" s="370"/>
      <c r="Q1720" s="59"/>
      <c r="R1720" s="376"/>
    </row>
    <row r="1721" spans="1:18" ht="13.5" thickBot="1" x14ac:dyDescent="0.3">
      <c r="A1721" s="352"/>
      <c r="B1721" s="378"/>
      <c r="C1721" s="54" t="str">
        <f>IF(ISTEXT('Organizational Unit Summary'!$B$59),'Organizational Unit Summary'!$B$59,"")</f>
        <v>P-20</v>
      </c>
      <c r="D1721" s="51" t="str">
        <f>IF('Organizational Unit Summary'!$B$24="Benchmark or Sustainment",IF(E1721="OoS","OoS",IF(E1721=1,"DM",IF(E1721=2,"PM",IF(E1721=3,"LM",IF(E1721=4,"FM"))))),IF(E1721="OoS","OoS",IF(E1721&lt;=2,"H",IF(E1721=3,"M",IF(E1721=4,"L")))))</f>
        <v>DM</v>
      </c>
      <c r="E1721" s="58">
        <f>IF(OR(Processes!$C$64=TRUE,Processes!W$64=TRUE),IF(AND(G1721=1,H1721=1,NOT(ISTEXT(J1721))),4,IF(AND(G1721=1,H1721=1,ISTEXT(J1721)),3,IF(AND(OR(G1721=1,H1721=1),ISTEXT(J1721)),2,1))),"OoS")</f>
        <v>1</v>
      </c>
      <c r="F1721" s="57"/>
      <c r="G1721" s="59"/>
      <c r="H1721" s="59"/>
      <c r="I1721" s="59"/>
      <c r="J1721" s="59"/>
      <c r="K1721" s="59"/>
      <c r="L1721" s="59"/>
      <c r="M1721" s="59"/>
      <c r="N1721" s="59"/>
      <c r="O1721" s="59"/>
      <c r="P1721" s="371"/>
      <c r="Q1721" s="59"/>
      <c r="R1721" s="376"/>
    </row>
    <row r="1722" spans="1:18" x14ac:dyDescent="0.25">
      <c r="A1722" s="352"/>
      <c r="B1722" s="378" t="str">
        <f>IF(ISTEXT(Processes!$B$14),Processes!$B$14,"")</f>
        <v>Process 12</v>
      </c>
      <c r="C1722" s="54" t="str">
        <f>IF(ISTEXT('Organizational Unit Summary'!$B$40),'Organizational Unit Summary'!$B$40,"")</f>
        <v>P-1</v>
      </c>
      <c r="D1722" s="51" t="str">
        <f>IF('Organizational Unit Summary'!$B$24="Benchmark or Sustainment",IF(E1722="OoS","OoS",IF(E1722=1,"DM",IF(E1722=2,"PM",IF(E1722=3,"LM",IF(E1722=4,"FM"))))),IF(E1722="OoS","OoS",IF(E1722&lt;=2,"H",IF(E1722=3,"M",IF(E1722=4,"L")))))</f>
        <v>DM</v>
      </c>
      <c r="E1722" s="58">
        <f>IF(OR(Processes!$C$65=TRUE,Processes!D$65=TRUE),IF(AND(G1722=1,H1722=1,NOT(ISTEXT(J1722))),4,IF(AND(G1722=1,H1722=1,ISTEXT(J1722)),3,IF(AND(OR(G1722=1,H1722=1),ISTEXT(J1722)),2,1))),"OoS")</f>
        <v>1</v>
      </c>
      <c r="F1722" s="57"/>
      <c r="G1722" s="59"/>
      <c r="H1722" s="59"/>
      <c r="I1722" s="59"/>
      <c r="J1722" s="59"/>
      <c r="K1722" s="59"/>
      <c r="L1722" s="59"/>
      <c r="M1722" s="59"/>
      <c r="N1722" s="59"/>
      <c r="O1722" s="59"/>
      <c r="P1722" s="369"/>
      <c r="Q1722" s="59"/>
      <c r="R1722" s="376"/>
    </row>
    <row r="1723" spans="1:18" x14ac:dyDescent="0.25">
      <c r="A1723" s="352"/>
      <c r="B1723" s="378"/>
      <c r="C1723" s="54" t="str">
        <f>IF(ISTEXT('Organizational Unit Summary'!$B$41),'Organizational Unit Summary'!$B$41,"")</f>
        <v>P-2</v>
      </c>
      <c r="D1723" s="51" t="str">
        <f>IF('Organizational Unit Summary'!$B$24="Benchmark or Sustainment",IF(E1723="OoS","OoS",IF(E1723=1,"DM",IF(E1723=2,"PM",IF(E1723=3,"LM",IF(E1723=4,"FM"))))),IF(E1723="OoS","OoS",IF(E1723&lt;=2,"H",IF(E1723=3,"M",IF(E1723=4,"L")))))</f>
        <v>DM</v>
      </c>
      <c r="E1723" s="58">
        <f>IF(OR(Processes!$C$65=TRUE,Processes!E$65=TRUE),IF(AND(G1723=1,H1723=1,NOT(ISTEXT(J1723))),4,IF(AND(G1723=1,H1723=1,ISTEXT(J1723)),3,IF(AND(OR(G1723=1,H1723=1),ISTEXT(J1723)),2,1))),"OoS")</f>
        <v>1</v>
      </c>
      <c r="F1723" s="57"/>
      <c r="G1723" s="59"/>
      <c r="H1723" s="59"/>
      <c r="I1723" s="59"/>
      <c r="J1723" s="59"/>
      <c r="K1723" s="59"/>
      <c r="L1723" s="59"/>
      <c r="M1723" s="59"/>
      <c r="N1723" s="59"/>
      <c r="O1723" s="59"/>
      <c r="P1723" s="370"/>
      <c r="Q1723" s="59"/>
      <c r="R1723" s="376"/>
    </row>
    <row r="1724" spans="1:18" x14ac:dyDescent="0.25">
      <c r="A1724" s="352"/>
      <c r="B1724" s="378"/>
      <c r="C1724" s="54" t="str">
        <f>IF(ISTEXT('Organizational Unit Summary'!$B$42),'Organizational Unit Summary'!$B$42,"")</f>
        <v>P-3</v>
      </c>
      <c r="D1724" s="51" t="str">
        <f>IF('Organizational Unit Summary'!$B$24="Benchmark or Sustainment",IF(E1724="OoS","OoS",IF(E1724=1,"DM",IF(E1724=2,"PM",IF(E1724=3,"LM",IF(E1724=4,"FM"))))),IF(E1724="OoS","OoS",IF(E1724&lt;=2,"H",IF(E1724=3,"M",IF(E1724=4,"L")))))</f>
        <v>DM</v>
      </c>
      <c r="E1724" s="58">
        <f>IF(OR(Processes!$C$65=TRUE,Processes!F$65=TRUE),IF(AND(G1724=1,H1724=1,NOT(ISTEXT(J1724))),4,IF(AND(G1724=1,H1724=1,ISTEXT(J1724)),3,IF(AND(OR(G1724=1,H1724=1),ISTEXT(J1724)),2,1))),"OoS")</f>
        <v>1</v>
      </c>
      <c r="F1724" s="57"/>
      <c r="G1724" s="59"/>
      <c r="H1724" s="59"/>
      <c r="I1724" s="59"/>
      <c r="J1724" s="59"/>
      <c r="K1724" s="59"/>
      <c r="L1724" s="59"/>
      <c r="M1724" s="59"/>
      <c r="N1724" s="59"/>
      <c r="O1724" s="59"/>
      <c r="P1724" s="370"/>
      <c r="Q1724" s="59"/>
      <c r="R1724" s="376"/>
    </row>
    <row r="1725" spans="1:18" x14ac:dyDescent="0.25">
      <c r="A1725" s="352"/>
      <c r="B1725" s="378"/>
      <c r="C1725" s="54" t="str">
        <f>IF(ISTEXT('Organizational Unit Summary'!$B$43),'Organizational Unit Summary'!$B$43,"")</f>
        <v>P-4</v>
      </c>
      <c r="D1725" s="51" t="str">
        <f>IF('Organizational Unit Summary'!$B$24="Benchmark or Sustainment",IF(E1725="OoS","OoS",IF(E1725=1,"DM",IF(E1725=2,"PM",IF(E1725=3,"LM",IF(E1725=4,"FM"))))),IF(E1725="OoS","OoS",IF(E1725&lt;=2,"H",IF(E1725=3,"M",IF(E1725=4,"L")))))</f>
        <v>DM</v>
      </c>
      <c r="E1725" s="58">
        <f>IF(OR(Processes!$C$65=TRUE,Processes!G$65=TRUE),IF(AND(G1725=1,H1725=1,NOT(ISTEXT(J1725))),4,IF(AND(G1725=1,H1725=1,ISTEXT(J1725)),3,IF(AND(OR(G1725=1,H1725=1),ISTEXT(J1725)),2,1))),"OoS")</f>
        <v>1</v>
      </c>
      <c r="F1725" s="57"/>
      <c r="G1725" s="59"/>
      <c r="H1725" s="59"/>
      <c r="I1725" s="59"/>
      <c r="J1725" s="59"/>
      <c r="K1725" s="59"/>
      <c r="L1725" s="59"/>
      <c r="M1725" s="59"/>
      <c r="N1725" s="59"/>
      <c r="O1725" s="59"/>
      <c r="P1725" s="370"/>
      <c r="Q1725" s="59"/>
      <c r="R1725" s="376"/>
    </row>
    <row r="1726" spans="1:18" x14ac:dyDescent="0.25">
      <c r="A1726" s="352"/>
      <c r="B1726" s="378"/>
      <c r="C1726" s="54" t="str">
        <f>IF(ISTEXT('Organizational Unit Summary'!$B$44),'Organizational Unit Summary'!$B$44,"")</f>
        <v>P-5</v>
      </c>
      <c r="D1726" s="51" t="str">
        <f>IF('Organizational Unit Summary'!$B$24="Benchmark or Sustainment",IF(E1726="OoS","OoS",IF(E1726=1,"DM",IF(E1726=2,"PM",IF(E1726=3,"LM",IF(E1726=4,"FM"))))),IF(E1726="OoS","OoS",IF(E1726&lt;=2,"H",IF(E1726=3,"M",IF(E1726=4,"L")))))</f>
        <v>DM</v>
      </c>
      <c r="E1726" s="58">
        <f>IF(OR(Processes!$C$65=TRUE,Processes!H$65=TRUE),IF(AND(G1726=1,H1726=1,NOT(ISTEXT(J1726))),4,IF(AND(G1726=1,H1726=1,ISTEXT(J1726)),3,IF(AND(OR(G1726=1,H1726=1),ISTEXT(J1726)),2,1))),"OoS")</f>
        <v>1</v>
      </c>
      <c r="F1726" s="57"/>
      <c r="G1726" s="59"/>
      <c r="H1726" s="59"/>
      <c r="I1726" s="59"/>
      <c r="J1726" s="59"/>
      <c r="K1726" s="59"/>
      <c r="L1726" s="59"/>
      <c r="M1726" s="59"/>
      <c r="N1726" s="59"/>
      <c r="O1726" s="59"/>
      <c r="P1726" s="370"/>
      <c r="Q1726" s="59"/>
      <c r="R1726" s="376"/>
    </row>
    <row r="1727" spans="1:18" x14ac:dyDescent="0.25">
      <c r="A1727" s="352"/>
      <c r="B1727" s="378"/>
      <c r="C1727" s="54" t="str">
        <f>IF(ISTEXT('Organizational Unit Summary'!$B$45),'Organizational Unit Summary'!$B$45,"")</f>
        <v>P-6</v>
      </c>
      <c r="D1727" s="51" t="str">
        <f>IF('Organizational Unit Summary'!$B$24="Benchmark or Sustainment",IF(E1727="OoS","OoS",IF(E1727=1,"DM",IF(E1727=2,"PM",IF(E1727=3,"LM",IF(E1727=4,"FM"))))),IF(E1727="OoS","OoS",IF(E1727&lt;=2,"H",IF(E1727=3,"M",IF(E1727=4,"L")))))</f>
        <v>DM</v>
      </c>
      <c r="E1727" s="58">
        <f>IF(OR(Processes!$C$65=TRUE,Processes!I$65=TRUE),IF(AND(G1727=1,H1727=1,NOT(ISTEXT(J1727))),4,IF(AND(G1727=1,H1727=1,ISTEXT(J1727)),3,IF(AND(OR(G1727=1,H1727=1),ISTEXT(J1727)),2,1))),"OoS")</f>
        <v>1</v>
      </c>
      <c r="F1727" s="57"/>
      <c r="G1727" s="59"/>
      <c r="H1727" s="59"/>
      <c r="I1727" s="59"/>
      <c r="J1727" s="59"/>
      <c r="K1727" s="59"/>
      <c r="L1727" s="59"/>
      <c r="M1727" s="59"/>
      <c r="N1727" s="59"/>
      <c r="O1727" s="59"/>
      <c r="P1727" s="370"/>
      <c r="Q1727" s="59"/>
      <c r="R1727" s="376"/>
    </row>
    <row r="1728" spans="1:18" x14ac:dyDescent="0.25">
      <c r="A1728" s="352"/>
      <c r="B1728" s="378"/>
      <c r="C1728" s="54" t="str">
        <f>IF(ISTEXT('Organizational Unit Summary'!$B$46),'Organizational Unit Summary'!$B$46,"")</f>
        <v>P-7</v>
      </c>
      <c r="D1728" s="51" t="str">
        <f>IF('Organizational Unit Summary'!$B$24="Benchmark or Sustainment",IF(E1728="OoS","OoS",IF(E1728=1,"DM",IF(E1728=2,"PM",IF(E1728=3,"LM",IF(E1728=4,"FM"))))),IF(E1728="OoS","OoS",IF(E1728&lt;=2,"H",IF(E1728=3,"M",IF(E1728=4,"L")))))</f>
        <v>DM</v>
      </c>
      <c r="E1728" s="58">
        <f>IF(OR(Processes!$C$65=TRUE,Processes!J$65=TRUE),IF(AND(G1728=1,H1728=1,NOT(ISTEXT(J1728))),4,IF(AND(G1728=1,H1728=1,ISTEXT(J1728)),3,IF(AND(OR(G1728=1,H1728=1),ISTEXT(J1728)),2,1))),"OoS")</f>
        <v>1</v>
      </c>
      <c r="F1728" s="57"/>
      <c r="G1728" s="59"/>
      <c r="H1728" s="59"/>
      <c r="I1728" s="59"/>
      <c r="J1728" s="59"/>
      <c r="K1728" s="59"/>
      <c r="L1728" s="59"/>
      <c r="M1728" s="59"/>
      <c r="N1728" s="59"/>
      <c r="O1728" s="59"/>
      <c r="P1728" s="370"/>
      <c r="Q1728" s="59"/>
      <c r="R1728" s="376"/>
    </row>
    <row r="1729" spans="1:18" x14ac:dyDescent="0.25">
      <c r="A1729" s="352"/>
      <c r="B1729" s="378"/>
      <c r="C1729" s="54" t="str">
        <f>IF(ISTEXT('Organizational Unit Summary'!$B$47),'Organizational Unit Summary'!$B$47,"")</f>
        <v>P-8</v>
      </c>
      <c r="D1729" s="51" t="str">
        <f>IF('Organizational Unit Summary'!$B$24="Benchmark or Sustainment",IF(E1729="OoS","OoS",IF(E1729=1,"DM",IF(E1729=2,"PM",IF(E1729=3,"LM",IF(E1729=4,"FM"))))),IF(E1729="OoS","OoS",IF(E1729&lt;=2,"H",IF(E1729=3,"M",IF(E1729=4,"L")))))</f>
        <v>DM</v>
      </c>
      <c r="E1729" s="58">
        <f>IF(OR(Processes!$C$65=TRUE,Processes!K$65=TRUE),IF(AND(G1729=1,H1729=1,NOT(ISTEXT(J1729))),4,IF(AND(G1729=1,H1729=1,ISTEXT(J1729)),3,IF(AND(OR(G1729=1,H1729=1),ISTEXT(J1729)),2,1))),"OoS")</f>
        <v>1</v>
      </c>
      <c r="F1729" s="57"/>
      <c r="G1729" s="59"/>
      <c r="H1729" s="59"/>
      <c r="I1729" s="59"/>
      <c r="J1729" s="59"/>
      <c r="K1729" s="59"/>
      <c r="L1729" s="59"/>
      <c r="M1729" s="59"/>
      <c r="N1729" s="59"/>
      <c r="O1729" s="59"/>
      <c r="P1729" s="370"/>
      <c r="Q1729" s="59"/>
      <c r="R1729" s="376"/>
    </row>
    <row r="1730" spans="1:18" x14ac:dyDescent="0.25">
      <c r="A1730" s="352"/>
      <c r="B1730" s="378"/>
      <c r="C1730" s="54" t="str">
        <f>IF(ISTEXT('Organizational Unit Summary'!$B$48),'Organizational Unit Summary'!$B$48,"")</f>
        <v>P-9</v>
      </c>
      <c r="D1730" s="51" t="str">
        <f>IF('Organizational Unit Summary'!$B$24="Benchmark or Sustainment",IF(E1730="OoS","OoS",IF(E1730=1,"DM",IF(E1730=2,"PM",IF(E1730=3,"LM",IF(E1730=4,"FM"))))),IF(E1730="OoS","OoS",IF(E1730&lt;=2,"H",IF(E1730=3,"M",IF(E1730=4,"L")))))</f>
        <v>DM</v>
      </c>
      <c r="E1730" s="58">
        <f>IF(OR(Processes!$C$65=TRUE,Processes!L$65=TRUE),IF(AND(G1730=1,H1730=1,NOT(ISTEXT(J1730))),4,IF(AND(G1730=1,H1730=1,ISTEXT(J1730)),3,IF(AND(OR(G1730=1,H1730=1),ISTEXT(J1730)),2,1))),"OoS")</f>
        <v>1</v>
      </c>
      <c r="F1730" s="57"/>
      <c r="G1730" s="59"/>
      <c r="H1730" s="59"/>
      <c r="I1730" s="59"/>
      <c r="J1730" s="59"/>
      <c r="K1730" s="59"/>
      <c r="L1730" s="59"/>
      <c r="M1730" s="59"/>
      <c r="N1730" s="59"/>
      <c r="O1730" s="59"/>
      <c r="P1730" s="370"/>
      <c r="Q1730" s="59"/>
      <c r="R1730" s="376"/>
    </row>
    <row r="1731" spans="1:18" x14ac:dyDescent="0.25">
      <c r="A1731" s="352"/>
      <c r="B1731" s="378"/>
      <c r="C1731" s="54" t="str">
        <f>IF(ISTEXT('Organizational Unit Summary'!$B$49),'Organizational Unit Summary'!$B$49,"")</f>
        <v>P-10</v>
      </c>
      <c r="D1731" s="51" t="str">
        <f>IF('Organizational Unit Summary'!$B$24="Benchmark or Sustainment",IF(E1731="OoS","OoS",IF(E1731=1,"DM",IF(E1731=2,"PM",IF(E1731=3,"LM",IF(E1731=4,"FM"))))),IF(E1731="OoS","OoS",IF(E1731&lt;=2,"H",IF(E1731=3,"M",IF(E1731=4,"L")))))</f>
        <v>DM</v>
      </c>
      <c r="E1731" s="58">
        <f>IF(OR(Processes!$C$65=TRUE,Processes!M$65=TRUE),IF(AND(G1731=1,H1731=1,NOT(ISTEXT(J1731))),4,IF(AND(G1731=1,H1731=1,ISTEXT(J1731)),3,IF(AND(OR(G1731=1,H1731=1),ISTEXT(J1731)),2,1))),"OoS")</f>
        <v>1</v>
      </c>
      <c r="F1731" s="57"/>
      <c r="G1731" s="59"/>
      <c r="H1731" s="59"/>
      <c r="I1731" s="59"/>
      <c r="J1731" s="59"/>
      <c r="K1731" s="59"/>
      <c r="L1731" s="59"/>
      <c r="M1731" s="59"/>
      <c r="N1731" s="59"/>
      <c r="O1731" s="59"/>
      <c r="P1731" s="370"/>
      <c r="Q1731" s="59"/>
      <c r="R1731" s="376"/>
    </row>
    <row r="1732" spans="1:18" x14ac:dyDescent="0.25">
      <c r="A1732" s="352"/>
      <c r="B1732" s="378"/>
      <c r="C1732" s="54" t="str">
        <f>IF(ISTEXT('Organizational Unit Summary'!$B$50),'Organizational Unit Summary'!$B$50,"")</f>
        <v>P-11</v>
      </c>
      <c r="D1732" s="51" t="str">
        <f>IF('Organizational Unit Summary'!$B$24="Benchmark or Sustainment",IF(E1732="OoS","OoS",IF(E1732=1,"DM",IF(E1732=2,"PM",IF(E1732=3,"LM",IF(E1732=4,"FM"))))),IF(E1732="OoS","OoS",IF(E1732&lt;=2,"H",IF(E1732=3,"M",IF(E1732=4,"L")))))</f>
        <v>DM</v>
      </c>
      <c r="E1732" s="58">
        <f>IF(OR(Processes!$C$65=TRUE,Processes!N$65=TRUE),IF(AND(G1732=1,H1732=1,NOT(ISTEXT(J1732))),4,IF(AND(G1732=1,H1732=1,ISTEXT(J1732)),3,IF(AND(OR(G1732=1,H1732=1),ISTEXT(J1732)),2,1))),"OoS")</f>
        <v>1</v>
      </c>
      <c r="F1732" s="57"/>
      <c r="G1732" s="59"/>
      <c r="H1732" s="59"/>
      <c r="I1732" s="59"/>
      <c r="J1732" s="59"/>
      <c r="K1732" s="59"/>
      <c r="L1732" s="59"/>
      <c r="M1732" s="59"/>
      <c r="N1732" s="59"/>
      <c r="O1732" s="59"/>
      <c r="P1732" s="370"/>
      <c r="Q1732" s="59"/>
      <c r="R1732" s="376"/>
    </row>
    <row r="1733" spans="1:18" x14ac:dyDescent="0.25">
      <c r="A1733" s="352"/>
      <c r="B1733" s="378"/>
      <c r="C1733" s="54" t="str">
        <f>IF(ISTEXT('Organizational Unit Summary'!$B$51),'Organizational Unit Summary'!$B$51,"")</f>
        <v>P-12</v>
      </c>
      <c r="D1733" s="51" t="str">
        <f>IF('Organizational Unit Summary'!$B$24="Benchmark or Sustainment",IF(E1733="OoS","OoS",IF(E1733=1,"DM",IF(E1733=2,"PM",IF(E1733=3,"LM",IF(E1733=4,"FM"))))),IF(E1733="OoS","OoS",IF(E1733&lt;=2,"H",IF(E1733=3,"M",IF(E1733=4,"L")))))</f>
        <v>DM</v>
      </c>
      <c r="E1733" s="58">
        <f>IF(OR(Processes!$C$65=TRUE,Processes!O$65=TRUE),IF(AND(G1733=1,H1733=1,NOT(ISTEXT(J1733))),4,IF(AND(G1733=1,H1733=1,ISTEXT(J1733)),3,IF(AND(OR(G1733=1,H1733=1),ISTEXT(J1733)),2,1))),"OoS")</f>
        <v>1</v>
      </c>
      <c r="F1733" s="57"/>
      <c r="G1733" s="59"/>
      <c r="H1733" s="59"/>
      <c r="I1733" s="59"/>
      <c r="J1733" s="59"/>
      <c r="K1733" s="59"/>
      <c r="L1733" s="59"/>
      <c r="M1733" s="59"/>
      <c r="N1733" s="59"/>
      <c r="O1733" s="59"/>
      <c r="P1733" s="370"/>
      <c r="Q1733" s="59"/>
      <c r="R1733" s="376"/>
    </row>
    <row r="1734" spans="1:18" x14ac:dyDescent="0.25">
      <c r="A1734" s="352"/>
      <c r="B1734" s="378"/>
      <c r="C1734" s="54" t="str">
        <f>IF(ISTEXT('Organizational Unit Summary'!$B$52),'Organizational Unit Summary'!$B$52,"")</f>
        <v>P-13</v>
      </c>
      <c r="D1734" s="51" t="str">
        <f>IF('Organizational Unit Summary'!$B$24="Benchmark or Sustainment",IF(E1734="OoS","OoS",IF(E1734=1,"DM",IF(E1734=2,"PM",IF(E1734=3,"LM",IF(E1734=4,"FM"))))),IF(E1734="OoS","OoS",IF(E1734&lt;=2,"H",IF(E1734=3,"M",IF(E1734=4,"L")))))</f>
        <v>DM</v>
      </c>
      <c r="E1734" s="58">
        <f>IF(OR(Processes!$C$65=TRUE,Processes!P$65=TRUE),IF(AND(G1734=1,H1734=1,NOT(ISTEXT(J1734))),4,IF(AND(G1734=1,H1734=1,ISTEXT(J1734)),3,IF(AND(OR(G1734=1,H1734=1),ISTEXT(J1734)),2,1))),"OoS")</f>
        <v>1</v>
      </c>
      <c r="F1734" s="57"/>
      <c r="G1734" s="59"/>
      <c r="H1734" s="59"/>
      <c r="I1734" s="59"/>
      <c r="J1734" s="59"/>
      <c r="K1734" s="59"/>
      <c r="L1734" s="59"/>
      <c r="M1734" s="59"/>
      <c r="N1734" s="59"/>
      <c r="O1734" s="59"/>
      <c r="P1734" s="370"/>
      <c r="Q1734" s="59"/>
      <c r="R1734" s="376"/>
    </row>
    <row r="1735" spans="1:18" x14ac:dyDescent="0.25">
      <c r="A1735" s="352"/>
      <c r="B1735" s="378"/>
      <c r="C1735" s="54" t="str">
        <f>IF(ISTEXT('Organizational Unit Summary'!$B$53),'Organizational Unit Summary'!$B$53,"")</f>
        <v>P-14</v>
      </c>
      <c r="D1735" s="51" t="str">
        <f>IF('Organizational Unit Summary'!$B$24="Benchmark or Sustainment",IF(E1735="OoS","OoS",IF(E1735=1,"DM",IF(E1735=2,"PM",IF(E1735=3,"LM",IF(E1735=4,"FM"))))),IF(E1735="OoS","OoS",IF(E1735&lt;=2,"H",IF(E1735=3,"M",IF(E1735=4,"L")))))</f>
        <v>DM</v>
      </c>
      <c r="E1735" s="58">
        <f>IF(OR(Processes!$C$65=TRUE,Processes!Q$65=TRUE),IF(AND(G1735=1,H1735=1,NOT(ISTEXT(J1735))),4,IF(AND(G1735=1,H1735=1,ISTEXT(J1735)),3,IF(AND(OR(G1735=1,H1735=1),ISTEXT(J1735)),2,1))),"OoS")</f>
        <v>1</v>
      </c>
      <c r="F1735" s="57"/>
      <c r="G1735" s="59"/>
      <c r="H1735" s="59"/>
      <c r="I1735" s="59"/>
      <c r="J1735" s="59"/>
      <c r="K1735" s="59"/>
      <c r="L1735" s="59"/>
      <c r="M1735" s="59"/>
      <c r="N1735" s="59"/>
      <c r="O1735" s="59"/>
      <c r="P1735" s="370"/>
      <c r="Q1735" s="59"/>
      <c r="R1735" s="376"/>
    </row>
    <row r="1736" spans="1:18" x14ac:dyDescent="0.25">
      <c r="A1736" s="352"/>
      <c r="B1736" s="378"/>
      <c r="C1736" s="54" t="str">
        <f>IF(ISTEXT('Organizational Unit Summary'!$B$54),'Organizational Unit Summary'!$B$54,"")</f>
        <v>P-15</v>
      </c>
      <c r="D1736" s="51" t="str">
        <f>IF('Organizational Unit Summary'!$B$24="Benchmark or Sustainment",IF(E1736="OoS","OoS",IF(E1736=1,"DM",IF(E1736=2,"PM",IF(E1736=3,"LM",IF(E1736=4,"FM"))))),IF(E1736="OoS","OoS",IF(E1736&lt;=2,"H",IF(E1736=3,"M",IF(E1736=4,"L")))))</f>
        <v>DM</v>
      </c>
      <c r="E1736" s="58">
        <f>IF(OR(Processes!$C$65=TRUE,Processes!R$65=TRUE),IF(AND(G1736=1,H1736=1,NOT(ISTEXT(J1736))),4,IF(AND(G1736=1,H1736=1,ISTEXT(J1736)),3,IF(AND(OR(G1736=1,H1736=1),ISTEXT(J1736)),2,1))),"OoS")</f>
        <v>1</v>
      </c>
      <c r="F1736" s="57"/>
      <c r="G1736" s="59"/>
      <c r="H1736" s="59"/>
      <c r="I1736" s="59"/>
      <c r="J1736" s="59"/>
      <c r="K1736" s="59"/>
      <c r="L1736" s="59"/>
      <c r="M1736" s="59"/>
      <c r="N1736" s="59"/>
      <c r="O1736" s="59"/>
      <c r="P1736" s="370"/>
      <c r="Q1736" s="59"/>
      <c r="R1736" s="376"/>
    </row>
    <row r="1737" spans="1:18" x14ac:dyDescent="0.25">
      <c r="A1737" s="352"/>
      <c r="B1737" s="378"/>
      <c r="C1737" s="54" t="str">
        <f>IF(ISTEXT('Organizational Unit Summary'!$B$55),'Organizational Unit Summary'!$B$55,"")</f>
        <v>P-16</v>
      </c>
      <c r="D1737" s="51" t="str">
        <f>IF('Organizational Unit Summary'!$B$24="Benchmark or Sustainment",IF(E1737="OoS","OoS",IF(E1737=1,"DM",IF(E1737=2,"PM",IF(E1737=3,"LM",IF(E1737=4,"FM"))))),IF(E1737="OoS","OoS",IF(E1737&lt;=2,"H",IF(E1737=3,"M",IF(E1737=4,"L")))))</f>
        <v>DM</v>
      </c>
      <c r="E1737" s="58">
        <f>IF(OR(Processes!$C$65=TRUE,Processes!S$65=TRUE),IF(AND(G1737=1,H1737=1,NOT(ISTEXT(J1737))),4,IF(AND(G1737=1,H1737=1,ISTEXT(J1737)),3,IF(AND(OR(G1737=1,H1737=1),ISTEXT(J1737)),2,1))),"OoS")</f>
        <v>1</v>
      </c>
      <c r="F1737" s="57"/>
      <c r="G1737" s="59"/>
      <c r="H1737" s="59"/>
      <c r="I1737" s="59"/>
      <c r="J1737" s="59"/>
      <c r="K1737" s="59"/>
      <c r="L1737" s="59"/>
      <c r="M1737" s="59"/>
      <c r="N1737" s="59"/>
      <c r="O1737" s="59"/>
      <c r="P1737" s="370"/>
      <c r="Q1737" s="59"/>
      <c r="R1737" s="376"/>
    </row>
    <row r="1738" spans="1:18" x14ac:dyDescent="0.25">
      <c r="A1738" s="352"/>
      <c r="B1738" s="378"/>
      <c r="C1738" s="54" t="str">
        <f>IF(ISTEXT('Organizational Unit Summary'!$B$56),'Organizational Unit Summary'!$B$56,"")</f>
        <v>P-17</v>
      </c>
      <c r="D1738" s="51" t="str">
        <f>IF('Organizational Unit Summary'!$B$24="Benchmark or Sustainment",IF(E1738="OoS","OoS",IF(E1738=1,"DM",IF(E1738=2,"PM",IF(E1738=3,"LM",IF(E1738=4,"FM"))))),IF(E1738="OoS","OoS",IF(E1738&lt;=2,"H",IF(E1738=3,"M",IF(E1738=4,"L")))))</f>
        <v>DM</v>
      </c>
      <c r="E1738" s="58">
        <f>IF(OR(Processes!$C$65=TRUE,Processes!T$65=TRUE),IF(AND(G1738=1,H1738=1,NOT(ISTEXT(J1738))),4,IF(AND(G1738=1,H1738=1,ISTEXT(J1738)),3,IF(AND(OR(G1738=1,H1738=1),ISTEXT(J1738)),2,1))),"OoS")</f>
        <v>1</v>
      </c>
      <c r="F1738" s="57"/>
      <c r="G1738" s="59"/>
      <c r="H1738" s="59"/>
      <c r="I1738" s="59"/>
      <c r="J1738" s="59"/>
      <c r="K1738" s="59"/>
      <c r="L1738" s="59"/>
      <c r="M1738" s="59"/>
      <c r="N1738" s="59"/>
      <c r="O1738" s="59"/>
      <c r="P1738" s="370"/>
      <c r="Q1738" s="59"/>
      <c r="R1738" s="376"/>
    </row>
    <row r="1739" spans="1:18" x14ac:dyDescent="0.25">
      <c r="A1739" s="352"/>
      <c r="B1739" s="378"/>
      <c r="C1739" s="54" t="str">
        <f>IF(ISTEXT('Organizational Unit Summary'!$B$57),'Organizational Unit Summary'!$B$57,"")</f>
        <v>P-18</v>
      </c>
      <c r="D1739" s="51" t="str">
        <f>IF('Organizational Unit Summary'!$B$24="Benchmark or Sustainment",IF(E1739="OoS","OoS",IF(E1739=1,"DM",IF(E1739=2,"PM",IF(E1739=3,"LM",IF(E1739=4,"FM"))))),IF(E1739="OoS","OoS",IF(E1739&lt;=2,"H",IF(E1739=3,"M",IF(E1739=4,"L")))))</f>
        <v>DM</v>
      </c>
      <c r="E1739" s="58">
        <f>IF(OR(Processes!$C$65=TRUE,Processes!U$65=TRUE),IF(AND(G1739=1,H1739=1,NOT(ISTEXT(J1739))),4,IF(AND(G1739=1,H1739=1,ISTEXT(J1739)),3,IF(AND(OR(G1739=1,H1739=1),ISTEXT(J1739)),2,1))),"OoS")</f>
        <v>1</v>
      </c>
      <c r="F1739" s="57"/>
      <c r="G1739" s="59"/>
      <c r="H1739" s="59"/>
      <c r="I1739" s="59"/>
      <c r="J1739" s="59"/>
      <c r="K1739" s="59"/>
      <c r="L1739" s="59"/>
      <c r="M1739" s="59"/>
      <c r="N1739" s="59"/>
      <c r="O1739" s="59"/>
      <c r="P1739" s="370"/>
      <c r="Q1739" s="59"/>
      <c r="R1739" s="376"/>
    </row>
    <row r="1740" spans="1:18" x14ac:dyDescent="0.25">
      <c r="A1740" s="352"/>
      <c r="B1740" s="378"/>
      <c r="C1740" s="54" t="str">
        <f>IF(ISTEXT('Organizational Unit Summary'!$B$58),'Organizational Unit Summary'!$B$58,"")</f>
        <v>P-19</v>
      </c>
      <c r="D1740" s="51" t="str">
        <f>IF('Organizational Unit Summary'!$B$24="Benchmark or Sustainment",IF(E1740="OoS","OoS",IF(E1740=1,"DM",IF(E1740=2,"PM",IF(E1740=3,"LM",IF(E1740=4,"FM"))))),IF(E1740="OoS","OoS",IF(E1740&lt;=2,"H",IF(E1740=3,"M",IF(E1740=4,"L")))))</f>
        <v>DM</v>
      </c>
      <c r="E1740" s="58">
        <f>IF(OR(Processes!$C$65=TRUE,Processes!V$65=TRUE),IF(AND(G1740=1,H1740=1,NOT(ISTEXT(J1740))),4,IF(AND(G1740=1,H1740=1,ISTEXT(J1740)),3,IF(AND(OR(G1740=1,H1740=1),ISTEXT(J1740)),2,1))),"OoS")</f>
        <v>1</v>
      </c>
      <c r="F1740" s="57"/>
      <c r="G1740" s="59"/>
      <c r="H1740" s="59"/>
      <c r="I1740" s="59"/>
      <c r="J1740" s="59"/>
      <c r="K1740" s="59"/>
      <c r="L1740" s="59"/>
      <c r="M1740" s="59"/>
      <c r="N1740" s="59"/>
      <c r="O1740" s="59"/>
      <c r="P1740" s="370"/>
      <c r="Q1740" s="59"/>
      <c r="R1740" s="376"/>
    </row>
    <row r="1741" spans="1:18" ht="13.5" thickBot="1" x14ac:dyDescent="0.3">
      <c r="A1741" s="352"/>
      <c r="B1741" s="378"/>
      <c r="C1741" s="54" t="str">
        <f>IF(ISTEXT('Organizational Unit Summary'!$B$59),'Organizational Unit Summary'!$B$59,"")</f>
        <v>P-20</v>
      </c>
      <c r="D1741" s="51" t="str">
        <f>IF('Organizational Unit Summary'!$B$24="Benchmark or Sustainment",IF(E1741="OoS","OoS",IF(E1741=1,"DM",IF(E1741=2,"PM",IF(E1741=3,"LM",IF(E1741=4,"FM"))))),IF(E1741="OoS","OoS",IF(E1741&lt;=2,"H",IF(E1741=3,"M",IF(E1741=4,"L")))))</f>
        <v>DM</v>
      </c>
      <c r="E1741" s="58">
        <f>IF(OR(Processes!$C$65=TRUE,Processes!W$65=TRUE),IF(AND(G1741=1,H1741=1,NOT(ISTEXT(J1741))),4,IF(AND(G1741=1,H1741=1,ISTEXT(J1741)),3,IF(AND(OR(G1741=1,H1741=1),ISTEXT(J1741)),2,1))),"OoS")</f>
        <v>1</v>
      </c>
      <c r="F1741" s="57"/>
      <c r="G1741" s="59"/>
      <c r="H1741" s="59"/>
      <c r="I1741" s="59"/>
      <c r="J1741" s="59"/>
      <c r="K1741" s="59"/>
      <c r="L1741" s="59"/>
      <c r="M1741" s="59"/>
      <c r="N1741" s="59"/>
      <c r="O1741" s="59"/>
      <c r="P1741" s="371"/>
      <c r="Q1741" s="59"/>
      <c r="R1741" s="376"/>
    </row>
    <row r="1742" spans="1:18" x14ac:dyDescent="0.25">
      <c r="A1742" s="352"/>
      <c r="B1742" s="378" t="str">
        <f>IF(ISTEXT(Processes!$B$15),Processes!$B$15,"")</f>
        <v>Process 13</v>
      </c>
      <c r="C1742" s="54" t="str">
        <f>IF(ISTEXT('Organizational Unit Summary'!$B$40),'Organizational Unit Summary'!$B$40,"")</f>
        <v>P-1</v>
      </c>
      <c r="D1742" s="51" t="str">
        <f>IF('Organizational Unit Summary'!$B$24="Benchmark or Sustainment",IF(E1742="OoS","OoS",IF(E1742=1,"DM",IF(E1742=2,"PM",IF(E1742=3,"LM",IF(E1742=4,"FM"))))),IF(E1742="OoS","OoS",IF(E1742&lt;=2,"H",IF(E1742=3,"M",IF(E1742=4,"L")))))</f>
        <v>DM</v>
      </c>
      <c r="E1742" s="58">
        <f>IF(OR(Processes!$C$66=TRUE,Processes!D$66=TRUE),IF(AND(G1742=1,H1742=1,NOT(ISTEXT(J1742))),4,IF(AND(G1742=1,H1742=1,ISTEXT(J1742)),3,IF(AND(OR(G1742=1,H1742=1),ISTEXT(J1742)),2,1))),"OoS")</f>
        <v>1</v>
      </c>
      <c r="F1742" s="57"/>
      <c r="G1742" s="59"/>
      <c r="H1742" s="59"/>
      <c r="I1742" s="59"/>
      <c r="J1742" s="59"/>
      <c r="K1742" s="59"/>
      <c r="L1742" s="59"/>
      <c r="M1742" s="59"/>
      <c r="N1742" s="59"/>
      <c r="O1742" s="59"/>
      <c r="P1742" s="369"/>
      <c r="Q1742" s="59"/>
      <c r="R1742" s="376"/>
    </row>
    <row r="1743" spans="1:18" x14ac:dyDescent="0.25">
      <c r="A1743" s="352"/>
      <c r="B1743" s="378"/>
      <c r="C1743" s="54" t="str">
        <f>IF(ISTEXT('Organizational Unit Summary'!$B$41),'Organizational Unit Summary'!$B$41,"")</f>
        <v>P-2</v>
      </c>
      <c r="D1743" s="51" t="str">
        <f>IF('Organizational Unit Summary'!$B$24="Benchmark or Sustainment",IF(E1743="OoS","OoS",IF(E1743=1,"DM",IF(E1743=2,"PM",IF(E1743=3,"LM",IF(E1743=4,"FM"))))),IF(E1743="OoS","OoS",IF(E1743&lt;=2,"H",IF(E1743=3,"M",IF(E1743=4,"L")))))</f>
        <v>DM</v>
      </c>
      <c r="E1743" s="58">
        <f>IF(OR(Processes!$C$66=TRUE,Processes!E$66=TRUE),IF(AND(G1743=1,H1743=1,NOT(ISTEXT(J1743))),4,IF(AND(G1743=1,H1743=1,ISTEXT(J1743)),3,IF(AND(OR(G1743=1,H1743=1),ISTEXT(J1743)),2,1))),"OoS")</f>
        <v>1</v>
      </c>
      <c r="F1743" s="57"/>
      <c r="G1743" s="59"/>
      <c r="H1743" s="59"/>
      <c r="I1743" s="59"/>
      <c r="J1743" s="59"/>
      <c r="K1743" s="59"/>
      <c r="L1743" s="59"/>
      <c r="M1743" s="59"/>
      <c r="N1743" s="59"/>
      <c r="O1743" s="59"/>
      <c r="P1743" s="370"/>
      <c r="Q1743" s="59"/>
      <c r="R1743" s="376"/>
    </row>
    <row r="1744" spans="1:18" x14ac:dyDescent="0.25">
      <c r="A1744" s="352"/>
      <c r="B1744" s="378"/>
      <c r="C1744" s="54" t="str">
        <f>IF(ISTEXT('Organizational Unit Summary'!$B$42),'Organizational Unit Summary'!$B$42,"")</f>
        <v>P-3</v>
      </c>
      <c r="D1744" s="51" t="str">
        <f>IF('Organizational Unit Summary'!$B$24="Benchmark or Sustainment",IF(E1744="OoS","OoS",IF(E1744=1,"DM",IF(E1744=2,"PM",IF(E1744=3,"LM",IF(E1744=4,"FM"))))),IF(E1744="OoS","OoS",IF(E1744&lt;=2,"H",IF(E1744=3,"M",IF(E1744=4,"L")))))</f>
        <v>DM</v>
      </c>
      <c r="E1744" s="58">
        <f>IF(OR(Processes!$C$66=TRUE,Processes!F$66=TRUE),IF(AND(G1744=1,H1744=1,NOT(ISTEXT(J1744))),4,IF(AND(G1744=1,H1744=1,ISTEXT(J1744)),3,IF(AND(OR(G1744=1,H1744=1),ISTEXT(J1744)),2,1))),"OoS")</f>
        <v>1</v>
      </c>
      <c r="F1744" s="57"/>
      <c r="G1744" s="59"/>
      <c r="H1744" s="59"/>
      <c r="I1744" s="59"/>
      <c r="J1744" s="59"/>
      <c r="K1744" s="59"/>
      <c r="L1744" s="59"/>
      <c r="M1744" s="59"/>
      <c r="N1744" s="59"/>
      <c r="O1744" s="59"/>
      <c r="P1744" s="370"/>
      <c r="Q1744" s="59"/>
      <c r="R1744" s="376"/>
    </row>
    <row r="1745" spans="1:18" x14ac:dyDescent="0.25">
      <c r="A1745" s="352"/>
      <c r="B1745" s="378"/>
      <c r="C1745" s="54" t="str">
        <f>IF(ISTEXT('Organizational Unit Summary'!$B$43),'Organizational Unit Summary'!$B$43,"")</f>
        <v>P-4</v>
      </c>
      <c r="D1745" s="51" t="str">
        <f>IF('Organizational Unit Summary'!$B$24="Benchmark or Sustainment",IF(E1745="OoS","OoS",IF(E1745=1,"DM",IF(E1745=2,"PM",IF(E1745=3,"LM",IF(E1745=4,"FM"))))),IF(E1745="OoS","OoS",IF(E1745&lt;=2,"H",IF(E1745=3,"M",IF(E1745=4,"L")))))</f>
        <v>DM</v>
      </c>
      <c r="E1745" s="58">
        <f>IF(OR(Processes!$C$66=TRUE,Processes!G$66=TRUE),IF(AND(G1745=1,H1745=1,NOT(ISTEXT(J1745))),4,IF(AND(G1745=1,H1745=1,ISTEXT(J1745)),3,IF(AND(OR(G1745=1,H1745=1),ISTEXT(J1745)),2,1))),"OoS")</f>
        <v>1</v>
      </c>
      <c r="F1745" s="57"/>
      <c r="G1745" s="59"/>
      <c r="H1745" s="59"/>
      <c r="I1745" s="59"/>
      <c r="J1745" s="59"/>
      <c r="K1745" s="59"/>
      <c r="L1745" s="59"/>
      <c r="M1745" s="59"/>
      <c r="N1745" s="59"/>
      <c r="O1745" s="59"/>
      <c r="P1745" s="370"/>
      <c r="Q1745" s="59"/>
      <c r="R1745" s="376"/>
    </row>
    <row r="1746" spans="1:18" x14ac:dyDescent="0.25">
      <c r="A1746" s="352"/>
      <c r="B1746" s="378"/>
      <c r="C1746" s="54" t="str">
        <f>IF(ISTEXT('Organizational Unit Summary'!$B$44),'Organizational Unit Summary'!$B$44,"")</f>
        <v>P-5</v>
      </c>
      <c r="D1746" s="51" t="str">
        <f>IF('Organizational Unit Summary'!$B$24="Benchmark or Sustainment",IF(E1746="OoS","OoS",IF(E1746=1,"DM",IF(E1746=2,"PM",IF(E1746=3,"LM",IF(E1746=4,"FM"))))),IF(E1746="OoS","OoS",IF(E1746&lt;=2,"H",IF(E1746=3,"M",IF(E1746=4,"L")))))</f>
        <v>DM</v>
      </c>
      <c r="E1746" s="58">
        <f>IF(OR(Processes!$C$66=TRUE,Processes!H$66=TRUE),IF(AND(G1746=1,H1746=1,NOT(ISTEXT(J1746))),4,IF(AND(G1746=1,H1746=1,ISTEXT(J1746)),3,IF(AND(OR(G1746=1,H1746=1),ISTEXT(J1746)),2,1))),"OoS")</f>
        <v>1</v>
      </c>
      <c r="F1746" s="57"/>
      <c r="G1746" s="59"/>
      <c r="H1746" s="59"/>
      <c r="I1746" s="59"/>
      <c r="J1746" s="59"/>
      <c r="K1746" s="59"/>
      <c r="L1746" s="59"/>
      <c r="M1746" s="59"/>
      <c r="N1746" s="59"/>
      <c r="O1746" s="59"/>
      <c r="P1746" s="370"/>
      <c r="Q1746" s="59"/>
      <c r="R1746" s="376"/>
    </row>
    <row r="1747" spans="1:18" x14ac:dyDescent="0.25">
      <c r="A1747" s="352"/>
      <c r="B1747" s="378"/>
      <c r="C1747" s="54" t="str">
        <f>IF(ISTEXT('Organizational Unit Summary'!$B$45),'Organizational Unit Summary'!$B$45,"")</f>
        <v>P-6</v>
      </c>
      <c r="D1747" s="51" t="str">
        <f>IF('Organizational Unit Summary'!$B$24="Benchmark or Sustainment",IF(E1747="OoS","OoS",IF(E1747=1,"DM",IF(E1747=2,"PM",IF(E1747=3,"LM",IF(E1747=4,"FM"))))),IF(E1747="OoS","OoS",IF(E1747&lt;=2,"H",IF(E1747=3,"M",IF(E1747=4,"L")))))</f>
        <v>DM</v>
      </c>
      <c r="E1747" s="58">
        <f>IF(OR(Processes!$C$66=TRUE,Processes!I$66=TRUE),IF(AND(G1747=1,H1747=1,NOT(ISTEXT(J1747))),4,IF(AND(G1747=1,H1747=1,ISTEXT(J1747)),3,IF(AND(OR(G1747=1,H1747=1),ISTEXT(J1747)),2,1))),"OoS")</f>
        <v>1</v>
      </c>
      <c r="F1747" s="57"/>
      <c r="G1747" s="59"/>
      <c r="H1747" s="59"/>
      <c r="I1747" s="59"/>
      <c r="J1747" s="59"/>
      <c r="K1747" s="59"/>
      <c r="L1747" s="59"/>
      <c r="M1747" s="59"/>
      <c r="N1747" s="59"/>
      <c r="O1747" s="59"/>
      <c r="P1747" s="370"/>
      <c r="Q1747" s="59"/>
      <c r="R1747" s="376"/>
    </row>
    <row r="1748" spans="1:18" x14ac:dyDescent="0.25">
      <c r="A1748" s="352"/>
      <c r="B1748" s="378"/>
      <c r="C1748" s="54" t="str">
        <f>IF(ISTEXT('Organizational Unit Summary'!$B$46),'Organizational Unit Summary'!$B$46,"")</f>
        <v>P-7</v>
      </c>
      <c r="D1748" s="51" t="str">
        <f>IF('Organizational Unit Summary'!$B$24="Benchmark or Sustainment",IF(E1748="OoS","OoS",IF(E1748=1,"DM",IF(E1748=2,"PM",IF(E1748=3,"LM",IF(E1748=4,"FM"))))),IF(E1748="OoS","OoS",IF(E1748&lt;=2,"H",IF(E1748=3,"M",IF(E1748=4,"L")))))</f>
        <v>DM</v>
      </c>
      <c r="E1748" s="58">
        <f>IF(OR(Processes!$C$66=TRUE,Processes!J$66=TRUE),IF(AND(G1748=1,H1748=1,NOT(ISTEXT(J1748))),4,IF(AND(G1748=1,H1748=1,ISTEXT(J1748)),3,IF(AND(OR(G1748=1,H1748=1),ISTEXT(J1748)),2,1))),"OoS")</f>
        <v>1</v>
      </c>
      <c r="F1748" s="57"/>
      <c r="G1748" s="59"/>
      <c r="H1748" s="59"/>
      <c r="I1748" s="59"/>
      <c r="J1748" s="59"/>
      <c r="K1748" s="59"/>
      <c r="L1748" s="59"/>
      <c r="M1748" s="59"/>
      <c r="N1748" s="59"/>
      <c r="O1748" s="59"/>
      <c r="P1748" s="370"/>
      <c r="Q1748" s="59"/>
      <c r="R1748" s="376"/>
    </row>
    <row r="1749" spans="1:18" x14ac:dyDescent="0.25">
      <c r="A1749" s="352"/>
      <c r="B1749" s="378"/>
      <c r="C1749" s="54" t="str">
        <f>IF(ISTEXT('Organizational Unit Summary'!$B$47),'Organizational Unit Summary'!$B$47,"")</f>
        <v>P-8</v>
      </c>
      <c r="D1749" s="51" t="str">
        <f>IF('Organizational Unit Summary'!$B$24="Benchmark or Sustainment",IF(E1749="OoS","OoS",IF(E1749=1,"DM",IF(E1749=2,"PM",IF(E1749=3,"LM",IF(E1749=4,"FM"))))),IF(E1749="OoS","OoS",IF(E1749&lt;=2,"H",IF(E1749=3,"M",IF(E1749=4,"L")))))</f>
        <v>DM</v>
      </c>
      <c r="E1749" s="58">
        <f>IF(OR(Processes!$C$66=TRUE,Processes!K$66=TRUE),IF(AND(G1749=1,H1749=1,NOT(ISTEXT(J1749))),4,IF(AND(G1749=1,H1749=1,ISTEXT(J1749)),3,IF(AND(OR(G1749=1,H1749=1),ISTEXT(J1749)),2,1))),"OoS")</f>
        <v>1</v>
      </c>
      <c r="F1749" s="57"/>
      <c r="G1749" s="59"/>
      <c r="H1749" s="59"/>
      <c r="I1749" s="59"/>
      <c r="J1749" s="59"/>
      <c r="K1749" s="59"/>
      <c r="L1749" s="59"/>
      <c r="M1749" s="59"/>
      <c r="N1749" s="59"/>
      <c r="O1749" s="59"/>
      <c r="P1749" s="370"/>
      <c r="Q1749" s="59"/>
      <c r="R1749" s="376"/>
    </row>
    <row r="1750" spans="1:18" x14ac:dyDescent="0.25">
      <c r="A1750" s="352"/>
      <c r="B1750" s="378"/>
      <c r="C1750" s="54" t="str">
        <f>IF(ISTEXT('Organizational Unit Summary'!$B$48),'Organizational Unit Summary'!$B$48,"")</f>
        <v>P-9</v>
      </c>
      <c r="D1750" s="51" t="str">
        <f>IF('Organizational Unit Summary'!$B$24="Benchmark or Sustainment",IF(E1750="OoS","OoS",IF(E1750=1,"DM",IF(E1750=2,"PM",IF(E1750=3,"LM",IF(E1750=4,"FM"))))),IF(E1750="OoS","OoS",IF(E1750&lt;=2,"H",IF(E1750=3,"M",IF(E1750=4,"L")))))</f>
        <v>DM</v>
      </c>
      <c r="E1750" s="58">
        <f>IF(OR(Processes!$C$66=TRUE,Processes!L$66=TRUE),IF(AND(G1750=1,H1750=1,NOT(ISTEXT(J1750))),4,IF(AND(G1750=1,H1750=1,ISTEXT(J1750)),3,IF(AND(OR(G1750=1,H1750=1),ISTEXT(J1750)),2,1))),"OoS")</f>
        <v>1</v>
      </c>
      <c r="F1750" s="57"/>
      <c r="G1750" s="59"/>
      <c r="H1750" s="59"/>
      <c r="I1750" s="59"/>
      <c r="J1750" s="59"/>
      <c r="K1750" s="59"/>
      <c r="L1750" s="59"/>
      <c r="M1750" s="59"/>
      <c r="N1750" s="59"/>
      <c r="O1750" s="59"/>
      <c r="P1750" s="370"/>
      <c r="Q1750" s="59"/>
      <c r="R1750" s="376"/>
    </row>
    <row r="1751" spans="1:18" x14ac:dyDescent="0.25">
      <c r="A1751" s="352"/>
      <c r="B1751" s="378"/>
      <c r="C1751" s="54" t="str">
        <f>IF(ISTEXT('Organizational Unit Summary'!$B$49),'Organizational Unit Summary'!$B$49,"")</f>
        <v>P-10</v>
      </c>
      <c r="D1751" s="51" t="str">
        <f>IF('Organizational Unit Summary'!$B$24="Benchmark or Sustainment",IF(E1751="OoS","OoS",IF(E1751=1,"DM",IF(E1751=2,"PM",IF(E1751=3,"LM",IF(E1751=4,"FM"))))),IF(E1751="OoS","OoS",IF(E1751&lt;=2,"H",IF(E1751=3,"M",IF(E1751=4,"L")))))</f>
        <v>DM</v>
      </c>
      <c r="E1751" s="58">
        <f>IF(OR(Processes!$C$66=TRUE,Processes!M$66=TRUE),IF(AND(G1751=1,H1751=1,NOT(ISTEXT(J1751))),4,IF(AND(G1751=1,H1751=1,ISTEXT(J1751)),3,IF(AND(OR(G1751=1,H1751=1),ISTEXT(J1751)),2,1))),"OoS")</f>
        <v>1</v>
      </c>
      <c r="F1751" s="57"/>
      <c r="G1751" s="59"/>
      <c r="H1751" s="59"/>
      <c r="I1751" s="59"/>
      <c r="J1751" s="59"/>
      <c r="K1751" s="59"/>
      <c r="L1751" s="59"/>
      <c r="M1751" s="59"/>
      <c r="N1751" s="59"/>
      <c r="O1751" s="59"/>
      <c r="P1751" s="370"/>
      <c r="Q1751" s="59"/>
      <c r="R1751" s="376"/>
    </row>
    <row r="1752" spans="1:18" x14ac:dyDescent="0.25">
      <c r="A1752" s="352"/>
      <c r="B1752" s="378"/>
      <c r="C1752" s="54" t="str">
        <f>IF(ISTEXT('Organizational Unit Summary'!$B$50),'Organizational Unit Summary'!$B$50,"")</f>
        <v>P-11</v>
      </c>
      <c r="D1752" s="51" t="str">
        <f>IF('Organizational Unit Summary'!$B$24="Benchmark or Sustainment",IF(E1752="OoS","OoS",IF(E1752=1,"DM",IF(E1752=2,"PM",IF(E1752=3,"LM",IF(E1752=4,"FM"))))),IF(E1752="OoS","OoS",IF(E1752&lt;=2,"H",IF(E1752=3,"M",IF(E1752=4,"L")))))</f>
        <v>DM</v>
      </c>
      <c r="E1752" s="58">
        <f>IF(OR(Processes!$C$66=TRUE,Processes!N$66=TRUE),IF(AND(G1752=1,H1752=1,NOT(ISTEXT(J1752))),4,IF(AND(G1752=1,H1752=1,ISTEXT(J1752)),3,IF(AND(OR(G1752=1,H1752=1),ISTEXT(J1752)),2,1))),"OoS")</f>
        <v>1</v>
      </c>
      <c r="F1752" s="57"/>
      <c r="G1752" s="59"/>
      <c r="H1752" s="59"/>
      <c r="I1752" s="59"/>
      <c r="J1752" s="59"/>
      <c r="K1752" s="59"/>
      <c r="L1752" s="59"/>
      <c r="M1752" s="59"/>
      <c r="N1752" s="59"/>
      <c r="O1752" s="59"/>
      <c r="P1752" s="370"/>
      <c r="Q1752" s="59"/>
      <c r="R1752" s="376"/>
    </row>
    <row r="1753" spans="1:18" x14ac:dyDescent="0.25">
      <c r="A1753" s="352"/>
      <c r="B1753" s="378"/>
      <c r="C1753" s="54" t="str">
        <f>IF(ISTEXT('Organizational Unit Summary'!$B$51),'Organizational Unit Summary'!$B$51,"")</f>
        <v>P-12</v>
      </c>
      <c r="D1753" s="51" t="str">
        <f>IF('Organizational Unit Summary'!$B$24="Benchmark or Sustainment",IF(E1753="OoS","OoS",IF(E1753=1,"DM",IF(E1753=2,"PM",IF(E1753=3,"LM",IF(E1753=4,"FM"))))),IF(E1753="OoS","OoS",IF(E1753&lt;=2,"H",IF(E1753=3,"M",IF(E1753=4,"L")))))</f>
        <v>DM</v>
      </c>
      <c r="E1753" s="58">
        <f>IF(OR(Processes!$C$66=TRUE,Processes!O$66=TRUE),IF(AND(G1753=1,H1753=1,NOT(ISTEXT(J1753))),4,IF(AND(G1753=1,H1753=1,ISTEXT(J1753)),3,IF(AND(OR(G1753=1,H1753=1),ISTEXT(J1753)),2,1))),"OoS")</f>
        <v>1</v>
      </c>
      <c r="F1753" s="57"/>
      <c r="G1753" s="59"/>
      <c r="H1753" s="59"/>
      <c r="I1753" s="59"/>
      <c r="J1753" s="59"/>
      <c r="K1753" s="59"/>
      <c r="L1753" s="59"/>
      <c r="M1753" s="59"/>
      <c r="N1753" s="59"/>
      <c r="O1753" s="59"/>
      <c r="P1753" s="370"/>
      <c r="Q1753" s="59"/>
      <c r="R1753" s="376"/>
    </row>
    <row r="1754" spans="1:18" x14ac:dyDescent="0.25">
      <c r="A1754" s="352"/>
      <c r="B1754" s="378"/>
      <c r="C1754" s="54" t="str">
        <f>IF(ISTEXT('Organizational Unit Summary'!$B$52),'Organizational Unit Summary'!$B$52,"")</f>
        <v>P-13</v>
      </c>
      <c r="D1754" s="51" t="str">
        <f>IF('Organizational Unit Summary'!$B$24="Benchmark or Sustainment",IF(E1754="OoS","OoS",IF(E1754=1,"DM",IF(E1754=2,"PM",IF(E1754=3,"LM",IF(E1754=4,"FM"))))),IF(E1754="OoS","OoS",IF(E1754&lt;=2,"H",IF(E1754=3,"M",IF(E1754=4,"L")))))</f>
        <v>DM</v>
      </c>
      <c r="E1754" s="58">
        <f>IF(OR(Processes!$C$66=TRUE,Processes!P$66=TRUE),IF(AND(G1754=1,H1754=1,NOT(ISTEXT(J1754))),4,IF(AND(G1754=1,H1754=1,ISTEXT(J1754)),3,IF(AND(OR(G1754=1,H1754=1),ISTEXT(J1754)),2,1))),"OoS")</f>
        <v>1</v>
      </c>
      <c r="F1754" s="57"/>
      <c r="G1754" s="59"/>
      <c r="H1754" s="59"/>
      <c r="I1754" s="59"/>
      <c r="J1754" s="59"/>
      <c r="K1754" s="59"/>
      <c r="L1754" s="59"/>
      <c r="M1754" s="59"/>
      <c r="N1754" s="59"/>
      <c r="O1754" s="59"/>
      <c r="P1754" s="370"/>
      <c r="Q1754" s="59"/>
      <c r="R1754" s="376"/>
    </row>
    <row r="1755" spans="1:18" x14ac:dyDescent="0.25">
      <c r="A1755" s="352"/>
      <c r="B1755" s="378"/>
      <c r="C1755" s="54" t="str">
        <f>IF(ISTEXT('Organizational Unit Summary'!$B$53),'Organizational Unit Summary'!$B$53,"")</f>
        <v>P-14</v>
      </c>
      <c r="D1755" s="51" t="str">
        <f>IF('Organizational Unit Summary'!$B$24="Benchmark or Sustainment",IF(E1755="OoS","OoS",IF(E1755=1,"DM",IF(E1755=2,"PM",IF(E1755=3,"LM",IF(E1755=4,"FM"))))),IF(E1755="OoS","OoS",IF(E1755&lt;=2,"H",IF(E1755=3,"M",IF(E1755=4,"L")))))</f>
        <v>DM</v>
      </c>
      <c r="E1755" s="58">
        <f>IF(OR(Processes!$C$66=TRUE,Processes!Q$66=TRUE),IF(AND(G1755=1,H1755=1,NOT(ISTEXT(J1755))),4,IF(AND(G1755=1,H1755=1,ISTEXT(J1755)),3,IF(AND(OR(G1755=1,H1755=1),ISTEXT(J1755)),2,1))),"OoS")</f>
        <v>1</v>
      </c>
      <c r="F1755" s="57"/>
      <c r="G1755" s="59"/>
      <c r="H1755" s="59"/>
      <c r="I1755" s="59"/>
      <c r="J1755" s="59"/>
      <c r="K1755" s="59"/>
      <c r="L1755" s="59"/>
      <c r="M1755" s="59"/>
      <c r="N1755" s="59"/>
      <c r="O1755" s="59"/>
      <c r="P1755" s="370"/>
      <c r="Q1755" s="59"/>
      <c r="R1755" s="376"/>
    </row>
    <row r="1756" spans="1:18" x14ac:dyDescent="0.25">
      <c r="A1756" s="352"/>
      <c r="B1756" s="378"/>
      <c r="C1756" s="54" t="str">
        <f>IF(ISTEXT('Organizational Unit Summary'!$B$54),'Organizational Unit Summary'!$B$54,"")</f>
        <v>P-15</v>
      </c>
      <c r="D1756" s="51" t="str">
        <f>IF('Organizational Unit Summary'!$B$24="Benchmark or Sustainment",IF(E1756="OoS","OoS",IF(E1756=1,"DM",IF(E1756=2,"PM",IF(E1756=3,"LM",IF(E1756=4,"FM"))))),IF(E1756="OoS","OoS",IF(E1756&lt;=2,"H",IF(E1756=3,"M",IF(E1756=4,"L")))))</f>
        <v>DM</v>
      </c>
      <c r="E1756" s="58">
        <f>IF(OR(Processes!$C$66=TRUE,Processes!R$66=TRUE),IF(AND(G1756=1,H1756=1,NOT(ISTEXT(J1756))),4,IF(AND(G1756=1,H1756=1,ISTEXT(J1756)),3,IF(AND(OR(G1756=1,H1756=1),ISTEXT(J1756)),2,1))),"OoS")</f>
        <v>1</v>
      </c>
      <c r="F1756" s="57"/>
      <c r="G1756" s="59"/>
      <c r="H1756" s="59"/>
      <c r="I1756" s="59"/>
      <c r="J1756" s="59"/>
      <c r="K1756" s="59"/>
      <c r="L1756" s="59"/>
      <c r="M1756" s="59"/>
      <c r="N1756" s="59"/>
      <c r="O1756" s="59"/>
      <c r="P1756" s="370"/>
      <c r="Q1756" s="59"/>
      <c r="R1756" s="376"/>
    </row>
    <row r="1757" spans="1:18" x14ac:dyDescent="0.25">
      <c r="A1757" s="352"/>
      <c r="B1757" s="378"/>
      <c r="C1757" s="54" t="str">
        <f>IF(ISTEXT('Organizational Unit Summary'!$B$55),'Organizational Unit Summary'!$B$55,"")</f>
        <v>P-16</v>
      </c>
      <c r="D1757" s="51" t="str">
        <f>IF('Organizational Unit Summary'!$B$24="Benchmark or Sustainment",IF(E1757="OoS","OoS",IF(E1757=1,"DM",IF(E1757=2,"PM",IF(E1757=3,"LM",IF(E1757=4,"FM"))))),IF(E1757="OoS","OoS",IF(E1757&lt;=2,"H",IF(E1757=3,"M",IF(E1757=4,"L")))))</f>
        <v>DM</v>
      </c>
      <c r="E1757" s="58">
        <f>IF(OR(Processes!$C$66=TRUE,Processes!S$66=TRUE),IF(AND(G1757=1,H1757=1,NOT(ISTEXT(J1757))),4,IF(AND(G1757=1,H1757=1,ISTEXT(J1757)),3,IF(AND(OR(G1757=1,H1757=1),ISTEXT(J1757)),2,1))),"OoS")</f>
        <v>1</v>
      </c>
      <c r="F1757" s="57"/>
      <c r="G1757" s="59"/>
      <c r="H1757" s="59"/>
      <c r="I1757" s="59"/>
      <c r="J1757" s="59"/>
      <c r="K1757" s="59"/>
      <c r="L1757" s="59"/>
      <c r="M1757" s="59"/>
      <c r="N1757" s="59"/>
      <c r="O1757" s="59"/>
      <c r="P1757" s="370"/>
      <c r="Q1757" s="59"/>
      <c r="R1757" s="376"/>
    </row>
    <row r="1758" spans="1:18" x14ac:dyDescent="0.25">
      <c r="A1758" s="352"/>
      <c r="B1758" s="378"/>
      <c r="C1758" s="54" t="str">
        <f>IF(ISTEXT('Organizational Unit Summary'!$B$56),'Organizational Unit Summary'!$B$56,"")</f>
        <v>P-17</v>
      </c>
      <c r="D1758" s="51" t="str">
        <f>IF('Organizational Unit Summary'!$B$24="Benchmark or Sustainment",IF(E1758="OoS","OoS",IF(E1758=1,"DM",IF(E1758=2,"PM",IF(E1758=3,"LM",IF(E1758=4,"FM"))))),IF(E1758="OoS","OoS",IF(E1758&lt;=2,"H",IF(E1758=3,"M",IF(E1758=4,"L")))))</f>
        <v>DM</v>
      </c>
      <c r="E1758" s="58">
        <f>IF(OR(Processes!$C$66=TRUE,Processes!T$66=TRUE),IF(AND(G1758=1,H1758=1,NOT(ISTEXT(J1758))),4,IF(AND(G1758=1,H1758=1,ISTEXT(J1758)),3,IF(AND(OR(G1758=1,H1758=1),ISTEXT(J1758)),2,1))),"OoS")</f>
        <v>1</v>
      </c>
      <c r="F1758" s="57"/>
      <c r="G1758" s="59"/>
      <c r="H1758" s="59"/>
      <c r="I1758" s="59"/>
      <c r="J1758" s="59"/>
      <c r="K1758" s="59"/>
      <c r="L1758" s="59"/>
      <c r="M1758" s="59"/>
      <c r="N1758" s="59"/>
      <c r="O1758" s="59"/>
      <c r="P1758" s="370"/>
      <c r="Q1758" s="59"/>
      <c r="R1758" s="376"/>
    </row>
    <row r="1759" spans="1:18" x14ac:dyDescent="0.25">
      <c r="A1759" s="352"/>
      <c r="B1759" s="378"/>
      <c r="C1759" s="54" t="str">
        <f>IF(ISTEXT('Organizational Unit Summary'!$B$57),'Organizational Unit Summary'!$B$57,"")</f>
        <v>P-18</v>
      </c>
      <c r="D1759" s="51" t="str">
        <f>IF('Organizational Unit Summary'!$B$24="Benchmark or Sustainment",IF(E1759="OoS","OoS",IF(E1759=1,"DM",IF(E1759=2,"PM",IF(E1759=3,"LM",IF(E1759=4,"FM"))))),IF(E1759="OoS","OoS",IF(E1759&lt;=2,"H",IF(E1759=3,"M",IF(E1759=4,"L")))))</f>
        <v>DM</v>
      </c>
      <c r="E1759" s="58">
        <f>IF(OR(Processes!$C$66=TRUE,Processes!U$66=TRUE),IF(AND(G1759=1,H1759=1,NOT(ISTEXT(J1759))),4,IF(AND(G1759=1,H1759=1,ISTEXT(J1759)),3,IF(AND(OR(G1759=1,H1759=1),ISTEXT(J1759)),2,1))),"OoS")</f>
        <v>1</v>
      </c>
      <c r="F1759" s="57"/>
      <c r="G1759" s="59"/>
      <c r="H1759" s="59"/>
      <c r="I1759" s="59"/>
      <c r="J1759" s="59"/>
      <c r="K1759" s="59"/>
      <c r="L1759" s="59"/>
      <c r="M1759" s="59"/>
      <c r="N1759" s="59"/>
      <c r="O1759" s="59"/>
      <c r="P1759" s="370"/>
      <c r="Q1759" s="59"/>
      <c r="R1759" s="376"/>
    </row>
    <row r="1760" spans="1:18" x14ac:dyDescent="0.25">
      <c r="A1760" s="352"/>
      <c r="B1760" s="378"/>
      <c r="C1760" s="54" t="str">
        <f>IF(ISTEXT('Organizational Unit Summary'!$B$58),'Organizational Unit Summary'!$B$58,"")</f>
        <v>P-19</v>
      </c>
      <c r="D1760" s="51" t="str">
        <f>IF('Organizational Unit Summary'!$B$24="Benchmark or Sustainment",IF(E1760="OoS","OoS",IF(E1760=1,"DM",IF(E1760=2,"PM",IF(E1760=3,"LM",IF(E1760=4,"FM"))))),IF(E1760="OoS","OoS",IF(E1760&lt;=2,"H",IF(E1760=3,"M",IF(E1760=4,"L")))))</f>
        <v>DM</v>
      </c>
      <c r="E1760" s="58">
        <f>IF(OR(Processes!$C$66=TRUE,Processes!V$66=TRUE),IF(AND(G1760=1,H1760=1,NOT(ISTEXT(J1760))),4,IF(AND(G1760=1,H1760=1,ISTEXT(J1760)),3,IF(AND(OR(G1760=1,H1760=1),ISTEXT(J1760)),2,1))),"OoS")</f>
        <v>1</v>
      </c>
      <c r="F1760" s="57"/>
      <c r="G1760" s="59"/>
      <c r="H1760" s="59"/>
      <c r="I1760" s="59"/>
      <c r="J1760" s="59"/>
      <c r="K1760" s="59"/>
      <c r="L1760" s="59"/>
      <c r="M1760" s="59"/>
      <c r="N1760" s="59"/>
      <c r="O1760" s="59"/>
      <c r="P1760" s="370"/>
      <c r="Q1760" s="59"/>
      <c r="R1760" s="376"/>
    </row>
    <row r="1761" spans="1:18" ht="13.5" thickBot="1" x14ac:dyDescent="0.3">
      <c r="A1761" s="352"/>
      <c r="B1761" s="378"/>
      <c r="C1761" s="54" t="str">
        <f>IF(ISTEXT('Organizational Unit Summary'!$B$59),'Organizational Unit Summary'!$B$59,"")</f>
        <v>P-20</v>
      </c>
      <c r="D1761" s="51" t="str">
        <f>IF('Organizational Unit Summary'!$B$24="Benchmark or Sustainment",IF(E1761="OoS","OoS",IF(E1761=1,"DM",IF(E1761=2,"PM",IF(E1761=3,"LM",IF(E1761=4,"FM"))))),IF(E1761="OoS","OoS",IF(E1761&lt;=2,"H",IF(E1761=3,"M",IF(E1761=4,"L")))))</f>
        <v>DM</v>
      </c>
      <c r="E1761" s="58">
        <f>IF(OR(Processes!$C$66=TRUE,Processes!W$66=TRUE),IF(AND(G1761=1,H1761=1,NOT(ISTEXT(J1761))),4,IF(AND(G1761=1,H1761=1,ISTEXT(J1761)),3,IF(AND(OR(G1761=1,H1761=1),ISTEXT(J1761)),2,1))),"OoS")</f>
        <v>1</v>
      </c>
      <c r="F1761" s="57"/>
      <c r="G1761" s="59"/>
      <c r="H1761" s="59"/>
      <c r="I1761" s="59"/>
      <c r="J1761" s="59"/>
      <c r="K1761" s="59"/>
      <c r="L1761" s="59"/>
      <c r="M1761" s="59"/>
      <c r="N1761" s="59"/>
      <c r="O1761" s="59"/>
      <c r="P1761" s="371"/>
      <c r="Q1761" s="59"/>
      <c r="R1761" s="376"/>
    </row>
    <row r="1762" spans="1:18" x14ac:dyDescent="0.25">
      <c r="A1762" s="352"/>
      <c r="B1762" s="378" t="str">
        <f>IF(ISTEXT(Processes!$B$16),Processes!$B$16,"")</f>
        <v>Process 14</v>
      </c>
      <c r="C1762" s="54" t="str">
        <f>IF(ISTEXT('Organizational Unit Summary'!$B$40),'Organizational Unit Summary'!$B$40,"")</f>
        <v>P-1</v>
      </c>
      <c r="D1762" s="51" t="str">
        <f>IF('Organizational Unit Summary'!$B$24="Benchmark or Sustainment",IF(E1762="OoS","OoS",IF(E1762=1,"DM",IF(E1762=2,"PM",IF(E1762=3,"LM",IF(E1762=4,"FM"))))),IF(E1762="OoS","OoS",IF(E1762&lt;=2,"H",IF(E1762=3,"M",IF(E1762=4,"L")))))</f>
        <v>DM</v>
      </c>
      <c r="E1762" s="58">
        <f>IF(OR(Processes!$C$67=TRUE,Processes!D$67=TRUE),IF(AND(G1762=1,H1762=1,NOT(ISTEXT(J1762))),4,IF(AND(G1762=1,H1762=1,ISTEXT(J1762)),3,IF(AND(OR(G1762=1,H1762=1),ISTEXT(J1762)),2,1))),"OoS")</f>
        <v>1</v>
      </c>
      <c r="F1762" s="57"/>
      <c r="G1762" s="59"/>
      <c r="H1762" s="59"/>
      <c r="I1762" s="59"/>
      <c r="J1762" s="59"/>
      <c r="K1762" s="59"/>
      <c r="L1762" s="59"/>
      <c r="M1762" s="59"/>
      <c r="N1762" s="59"/>
      <c r="O1762" s="59"/>
      <c r="P1762" s="369"/>
      <c r="Q1762" s="59"/>
      <c r="R1762" s="376"/>
    </row>
    <row r="1763" spans="1:18" x14ac:dyDescent="0.25">
      <c r="A1763" s="352"/>
      <c r="B1763" s="378"/>
      <c r="C1763" s="54" t="str">
        <f>IF(ISTEXT('Organizational Unit Summary'!$B$41),'Organizational Unit Summary'!$B$41,"")</f>
        <v>P-2</v>
      </c>
      <c r="D1763" s="51" t="str">
        <f>IF('Organizational Unit Summary'!$B$24="Benchmark or Sustainment",IF(E1763="OoS","OoS",IF(E1763=1,"DM",IF(E1763=2,"PM",IF(E1763=3,"LM",IF(E1763=4,"FM"))))),IF(E1763="OoS","OoS",IF(E1763&lt;=2,"H",IF(E1763=3,"M",IF(E1763=4,"L")))))</f>
        <v>DM</v>
      </c>
      <c r="E1763" s="58">
        <f>IF(OR(Processes!$C$67=TRUE,Processes!E$67=TRUE),IF(AND(G1763=1,H1763=1,NOT(ISTEXT(J1763))),4,IF(AND(G1763=1,H1763=1,ISTEXT(J1763)),3,IF(AND(OR(G1763=1,H1763=1),ISTEXT(J1763)),2,1))),"OoS")</f>
        <v>1</v>
      </c>
      <c r="F1763" s="57"/>
      <c r="G1763" s="59"/>
      <c r="H1763" s="59"/>
      <c r="I1763" s="59"/>
      <c r="J1763" s="59"/>
      <c r="K1763" s="59"/>
      <c r="L1763" s="59"/>
      <c r="M1763" s="59"/>
      <c r="N1763" s="59"/>
      <c r="O1763" s="59"/>
      <c r="P1763" s="370"/>
      <c r="Q1763" s="59"/>
      <c r="R1763" s="376"/>
    </row>
    <row r="1764" spans="1:18" x14ac:dyDescent="0.25">
      <c r="A1764" s="352"/>
      <c r="B1764" s="378"/>
      <c r="C1764" s="54" t="str">
        <f>IF(ISTEXT('Organizational Unit Summary'!$B$42),'Organizational Unit Summary'!$B$42,"")</f>
        <v>P-3</v>
      </c>
      <c r="D1764" s="51" t="str">
        <f>IF('Organizational Unit Summary'!$B$24="Benchmark or Sustainment",IF(E1764="OoS","OoS",IF(E1764=1,"DM",IF(E1764=2,"PM",IF(E1764=3,"LM",IF(E1764=4,"FM"))))),IF(E1764="OoS","OoS",IF(E1764&lt;=2,"H",IF(E1764=3,"M",IF(E1764=4,"L")))))</f>
        <v>DM</v>
      </c>
      <c r="E1764" s="58">
        <f>IF(OR(Processes!$C$67=TRUE,Processes!F$67=TRUE),IF(AND(G1764=1,H1764=1,NOT(ISTEXT(J1764))),4,IF(AND(G1764=1,H1764=1,ISTEXT(J1764)),3,IF(AND(OR(G1764=1,H1764=1),ISTEXT(J1764)),2,1))),"OoS")</f>
        <v>1</v>
      </c>
      <c r="F1764" s="57"/>
      <c r="G1764" s="59"/>
      <c r="H1764" s="59"/>
      <c r="I1764" s="59"/>
      <c r="J1764" s="59"/>
      <c r="K1764" s="59"/>
      <c r="L1764" s="59"/>
      <c r="M1764" s="59"/>
      <c r="N1764" s="59"/>
      <c r="O1764" s="59"/>
      <c r="P1764" s="370"/>
      <c r="Q1764" s="59"/>
      <c r="R1764" s="376"/>
    </row>
    <row r="1765" spans="1:18" x14ac:dyDescent="0.25">
      <c r="A1765" s="352"/>
      <c r="B1765" s="378"/>
      <c r="C1765" s="54" t="str">
        <f>IF(ISTEXT('Organizational Unit Summary'!$B$43),'Organizational Unit Summary'!$B$43,"")</f>
        <v>P-4</v>
      </c>
      <c r="D1765" s="51" t="str">
        <f>IF('Organizational Unit Summary'!$B$24="Benchmark or Sustainment",IF(E1765="OoS","OoS",IF(E1765=1,"DM",IF(E1765=2,"PM",IF(E1765=3,"LM",IF(E1765=4,"FM"))))),IF(E1765="OoS","OoS",IF(E1765&lt;=2,"H",IF(E1765=3,"M",IF(E1765=4,"L")))))</f>
        <v>DM</v>
      </c>
      <c r="E1765" s="58">
        <f>IF(OR(Processes!$C$67=TRUE,Processes!G$67=TRUE),IF(AND(G1765=1,H1765=1,NOT(ISTEXT(J1765))),4,IF(AND(G1765=1,H1765=1,ISTEXT(J1765)),3,IF(AND(OR(G1765=1,H1765=1),ISTEXT(J1765)),2,1))),"OoS")</f>
        <v>1</v>
      </c>
      <c r="F1765" s="57"/>
      <c r="G1765" s="59"/>
      <c r="H1765" s="59"/>
      <c r="I1765" s="59"/>
      <c r="J1765" s="59"/>
      <c r="K1765" s="59"/>
      <c r="L1765" s="59"/>
      <c r="M1765" s="59"/>
      <c r="N1765" s="59"/>
      <c r="O1765" s="59"/>
      <c r="P1765" s="370"/>
      <c r="Q1765" s="59"/>
      <c r="R1765" s="376"/>
    </row>
    <row r="1766" spans="1:18" x14ac:dyDescent="0.25">
      <c r="A1766" s="352"/>
      <c r="B1766" s="378"/>
      <c r="C1766" s="54" t="str">
        <f>IF(ISTEXT('Organizational Unit Summary'!$B$44),'Organizational Unit Summary'!$B$44,"")</f>
        <v>P-5</v>
      </c>
      <c r="D1766" s="51" t="str">
        <f>IF('Organizational Unit Summary'!$B$24="Benchmark or Sustainment",IF(E1766="OoS","OoS",IF(E1766=1,"DM",IF(E1766=2,"PM",IF(E1766=3,"LM",IF(E1766=4,"FM"))))),IF(E1766="OoS","OoS",IF(E1766&lt;=2,"H",IF(E1766=3,"M",IF(E1766=4,"L")))))</f>
        <v>DM</v>
      </c>
      <c r="E1766" s="58">
        <f>IF(OR(Processes!$C$67=TRUE,Processes!H$67=TRUE),IF(AND(G1766=1,H1766=1,NOT(ISTEXT(J1766))),4,IF(AND(G1766=1,H1766=1,ISTEXT(J1766)),3,IF(AND(OR(G1766=1,H1766=1),ISTEXT(J1766)),2,1))),"OoS")</f>
        <v>1</v>
      </c>
      <c r="F1766" s="57"/>
      <c r="G1766" s="59"/>
      <c r="H1766" s="59"/>
      <c r="I1766" s="59"/>
      <c r="J1766" s="59"/>
      <c r="K1766" s="59"/>
      <c r="L1766" s="59"/>
      <c r="M1766" s="59"/>
      <c r="N1766" s="59"/>
      <c r="O1766" s="59"/>
      <c r="P1766" s="370"/>
      <c r="Q1766" s="59"/>
      <c r="R1766" s="376"/>
    </row>
    <row r="1767" spans="1:18" x14ac:dyDescent="0.25">
      <c r="A1767" s="352"/>
      <c r="B1767" s="378"/>
      <c r="C1767" s="54" t="str">
        <f>IF(ISTEXT('Organizational Unit Summary'!$B$45),'Organizational Unit Summary'!$B$45,"")</f>
        <v>P-6</v>
      </c>
      <c r="D1767" s="51" t="str">
        <f>IF('Organizational Unit Summary'!$B$24="Benchmark or Sustainment",IF(E1767="OoS","OoS",IF(E1767=1,"DM",IF(E1767=2,"PM",IF(E1767=3,"LM",IF(E1767=4,"FM"))))),IF(E1767="OoS","OoS",IF(E1767&lt;=2,"H",IF(E1767=3,"M",IF(E1767=4,"L")))))</f>
        <v>DM</v>
      </c>
      <c r="E1767" s="58">
        <f>IF(OR(Processes!$C$67=TRUE,Processes!I$67=TRUE),IF(AND(G1767=1,H1767=1,NOT(ISTEXT(J1767))),4,IF(AND(G1767=1,H1767=1,ISTEXT(J1767)),3,IF(AND(OR(G1767=1,H1767=1),ISTEXT(J1767)),2,1))),"OoS")</f>
        <v>1</v>
      </c>
      <c r="F1767" s="57"/>
      <c r="G1767" s="59"/>
      <c r="H1767" s="59"/>
      <c r="I1767" s="59"/>
      <c r="J1767" s="59"/>
      <c r="K1767" s="59"/>
      <c r="L1767" s="59"/>
      <c r="M1767" s="59"/>
      <c r="N1767" s="59"/>
      <c r="O1767" s="59"/>
      <c r="P1767" s="370"/>
      <c r="Q1767" s="59"/>
      <c r="R1767" s="376"/>
    </row>
    <row r="1768" spans="1:18" x14ac:dyDescent="0.25">
      <c r="A1768" s="352"/>
      <c r="B1768" s="378"/>
      <c r="C1768" s="54" t="str">
        <f>IF(ISTEXT('Organizational Unit Summary'!$B$46),'Organizational Unit Summary'!$B$46,"")</f>
        <v>P-7</v>
      </c>
      <c r="D1768" s="51" t="str">
        <f>IF('Organizational Unit Summary'!$B$24="Benchmark or Sustainment",IF(E1768="OoS","OoS",IF(E1768=1,"DM",IF(E1768=2,"PM",IF(E1768=3,"LM",IF(E1768=4,"FM"))))),IF(E1768="OoS","OoS",IF(E1768&lt;=2,"H",IF(E1768=3,"M",IF(E1768=4,"L")))))</f>
        <v>DM</v>
      </c>
      <c r="E1768" s="58">
        <f>IF(OR(Processes!$C$67=TRUE,Processes!J$67=TRUE),IF(AND(G1768=1,H1768=1,NOT(ISTEXT(J1768))),4,IF(AND(G1768=1,H1768=1,ISTEXT(J1768)),3,IF(AND(OR(G1768=1,H1768=1),ISTEXT(J1768)),2,1))),"OoS")</f>
        <v>1</v>
      </c>
      <c r="F1768" s="57"/>
      <c r="G1768" s="59"/>
      <c r="H1768" s="59"/>
      <c r="I1768" s="59"/>
      <c r="J1768" s="59"/>
      <c r="K1768" s="59"/>
      <c r="L1768" s="59"/>
      <c r="M1768" s="59"/>
      <c r="N1768" s="59"/>
      <c r="O1768" s="59"/>
      <c r="P1768" s="370"/>
      <c r="Q1768" s="59"/>
      <c r="R1768" s="376"/>
    </row>
    <row r="1769" spans="1:18" x14ac:dyDescent="0.25">
      <c r="A1769" s="352"/>
      <c r="B1769" s="378"/>
      <c r="C1769" s="54" t="str">
        <f>IF(ISTEXT('Organizational Unit Summary'!$B$47),'Organizational Unit Summary'!$B$47,"")</f>
        <v>P-8</v>
      </c>
      <c r="D1769" s="51" t="str">
        <f>IF('Organizational Unit Summary'!$B$24="Benchmark or Sustainment",IF(E1769="OoS","OoS",IF(E1769=1,"DM",IF(E1769=2,"PM",IF(E1769=3,"LM",IF(E1769=4,"FM"))))),IF(E1769="OoS","OoS",IF(E1769&lt;=2,"H",IF(E1769=3,"M",IF(E1769=4,"L")))))</f>
        <v>DM</v>
      </c>
      <c r="E1769" s="58">
        <f>IF(OR(Processes!$C$67=TRUE,Processes!K$67=TRUE),IF(AND(G1769=1,H1769=1,NOT(ISTEXT(J1769))),4,IF(AND(G1769=1,H1769=1,ISTEXT(J1769)),3,IF(AND(OR(G1769=1,H1769=1),ISTEXT(J1769)),2,1))),"OoS")</f>
        <v>1</v>
      </c>
      <c r="F1769" s="57"/>
      <c r="G1769" s="59"/>
      <c r="H1769" s="59"/>
      <c r="I1769" s="59"/>
      <c r="J1769" s="59"/>
      <c r="K1769" s="59"/>
      <c r="L1769" s="59"/>
      <c r="M1769" s="59"/>
      <c r="N1769" s="59"/>
      <c r="O1769" s="59"/>
      <c r="P1769" s="370"/>
      <c r="Q1769" s="59"/>
      <c r="R1769" s="376"/>
    </row>
    <row r="1770" spans="1:18" x14ac:dyDescent="0.25">
      <c r="A1770" s="352"/>
      <c r="B1770" s="378"/>
      <c r="C1770" s="54" t="str">
        <f>IF(ISTEXT('Organizational Unit Summary'!$B$48),'Organizational Unit Summary'!$B$48,"")</f>
        <v>P-9</v>
      </c>
      <c r="D1770" s="51" t="str">
        <f>IF('Organizational Unit Summary'!$B$24="Benchmark or Sustainment",IF(E1770="OoS","OoS",IF(E1770=1,"DM",IF(E1770=2,"PM",IF(E1770=3,"LM",IF(E1770=4,"FM"))))),IF(E1770="OoS","OoS",IF(E1770&lt;=2,"H",IF(E1770=3,"M",IF(E1770=4,"L")))))</f>
        <v>DM</v>
      </c>
      <c r="E1770" s="58">
        <f>IF(OR(Processes!$C$67=TRUE,Processes!L$67=TRUE),IF(AND(G1770=1,H1770=1,NOT(ISTEXT(J1770))),4,IF(AND(G1770=1,H1770=1,ISTEXT(J1770)),3,IF(AND(OR(G1770=1,H1770=1),ISTEXT(J1770)),2,1))),"OoS")</f>
        <v>1</v>
      </c>
      <c r="F1770" s="57"/>
      <c r="G1770" s="59"/>
      <c r="H1770" s="59"/>
      <c r="I1770" s="59"/>
      <c r="J1770" s="59"/>
      <c r="K1770" s="59"/>
      <c r="L1770" s="59"/>
      <c r="M1770" s="59"/>
      <c r="N1770" s="59"/>
      <c r="O1770" s="59"/>
      <c r="P1770" s="370"/>
      <c r="Q1770" s="59"/>
      <c r="R1770" s="376"/>
    </row>
    <row r="1771" spans="1:18" x14ac:dyDescent="0.25">
      <c r="A1771" s="352"/>
      <c r="B1771" s="378"/>
      <c r="C1771" s="54" t="str">
        <f>IF(ISTEXT('Organizational Unit Summary'!$B$49),'Organizational Unit Summary'!$B$49,"")</f>
        <v>P-10</v>
      </c>
      <c r="D1771" s="51" t="str">
        <f>IF('Organizational Unit Summary'!$B$24="Benchmark or Sustainment",IF(E1771="OoS","OoS",IF(E1771=1,"DM",IF(E1771=2,"PM",IF(E1771=3,"LM",IF(E1771=4,"FM"))))),IF(E1771="OoS","OoS",IF(E1771&lt;=2,"H",IF(E1771=3,"M",IF(E1771=4,"L")))))</f>
        <v>DM</v>
      </c>
      <c r="E1771" s="58">
        <f>IF(OR(Processes!$C$67=TRUE,Processes!M$67=TRUE),IF(AND(G1771=1,H1771=1,NOT(ISTEXT(J1771))),4,IF(AND(G1771=1,H1771=1,ISTEXT(J1771)),3,IF(AND(OR(G1771=1,H1771=1),ISTEXT(J1771)),2,1))),"OoS")</f>
        <v>1</v>
      </c>
      <c r="F1771" s="57"/>
      <c r="G1771" s="59"/>
      <c r="H1771" s="59"/>
      <c r="I1771" s="59"/>
      <c r="J1771" s="59"/>
      <c r="K1771" s="59"/>
      <c r="L1771" s="59"/>
      <c r="M1771" s="59"/>
      <c r="N1771" s="59"/>
      <c r="O1771" s="59"/>
      <c r="P1771" s="370"/>
      <c r="Q1771" s="59"/>
      <c r="R1771" s="376"/>
    </row>
    <row r="1772" spans="1:18" x14ac:dyDescent="0.25">
      <c r="A1772" s="352"/>
      <c r="B1772" s="378"/>
      <c r="C1772" s="54" t="str">
        <f>IF(ISTEXT('Organizational Unit Summary'!$B$50),'Organizational Unit Summary'!$B$50,"")</f>
        <v>P-11</v>
      </c>
      <c r="D1772" s="51" t="str">
        <f>IF('Organizational Unit Summary'!$B$24="Benchmark or Sustainment",IF(E1772="OoS","OoS",IF(E1772=1,"DM",IF(E1772=2,"PM",IF(E1772=3,"LM",IF(E1772=4,"FM"))))),IF(E1772="OoS","OoS",IF(E1772&lt;=2,"H",IF(E1772=3,"M",IF(E1772=4,"L")))))</f>
        <v>DM</v>
      </c>
      <c r="E1772" s="58">
        <f>IF(OR(Processes!$C$67=TRUE,Processes!N$67=TRUE),IF(AND(G1772=1,H1772=1,NOT(ISTEXT(J1772))),4,IF(AND(G1772=1,H1772=1,ISTEXT(J1772)),3,IF(AND(OR(G1772=1,H1772=1),ISTEXT(J1772)),2,1))),"OoS")</f>
        <v>1</v>
      </c>
      <c r="F1772" s="57"/>
      <c r="G1772" s="59"/>
      <c r="H1772" s="59"/>
      <c r="I1772" s="59"/>
      <c r="J1772" s="59"/>
      <c r="K1772" s="59"/>
      <c r="L1772" s="59"/>
      <c r="M1772" s="59"/>
      <c r="N1772" s="59"/>
      <c r="O1772" s="59"/>
      <c r="P1772" s="370"/>
      <c r="Q1772" s="59"/>
      <c r="R1772" s="376"/>
    </row>
    <row r="1773" spans="1:18" x14ac:dyDescent="0.25">
      <c r="A1773" s="352"/>
      <c r="B1773" s="378"/>
      <c r="C1773" s="54" t="str">
        <f>IF(ISTEXT('Organizational Unit Summary'!$B$51),'Organizational Unit Summary'!$B$51,"")</f>
        <v>P-12</v>
      </c>
      <c r="D1773" s="51" t="str">
        <f>IF('Organizational Unit Summary'!$B$24="Benchmark or Sustainment",IF(E1773="OoS","OoS",IF(E1773=1,"DM",IF(E1773=2,"PM",IF(E1773=3,"LM",IF(E1773=4,"FM"))))),IF(E1773="OoS","OoS",IF(E1773&lt;=2,"H",IF(E1773=3,"M",IF(E1773=4,"L")))))</f>
        <v>DM</v>
      </c>
      <c r="E1773" s="58">
        <f>IF(OR(Processes!$C$67=TRUE,Processes!O$67=TRUE),IF(AND(G1773=1,H1773=1,NOT(ISTEXT(J1773))),4,IF(AND(G1773=1,H1773=1,ISTEXT(J1773)),3,IF(AND(OR(G1773=1,H1773=1),ISTEXT(J1773)),2,1))),"OoS")</f>
        <v>1</v>
      </c>
      <c r="F1773" s="57"/>
      <c r="G1773" s="59"/>
      <c r="H1773" s="59"/>
      <c r="I1773" s="59"/>
      <c r="J1773" s="59"/>
      <c r="K1773" s="59"/>
      <c r="L1773" s="59"/>
      <c r="M1773" s="59"/>
      <c r="N1773" s="59"/>
      <c r="O1773" s="59"/>
      <c r="P1773" s="370"/>
      <c r="Q1773" s="59"/>
      <c r="R1773" s="376"/>
    </row>
    <row r="1774" spans="1:18" x14ac:dyDescent="0.25">
      <c r="A1774" s="352"/>
      <c r="B1774" s="378"/>
      <c r="C1774" s="54" t="str">
        <f>IF(ISTEXT('Organizational Unit Summary'!$B$52),'Organizational Unit Summary'!$B$52,"")</f>
        <v>P-13</v>
      </c>
      <c r="D1774" s="51" t="str">
        <f>IF('Organizational Unit Summary'!$B$24="Benchmark or Sustainment",IF(E1774="OoS","OoS",IF(E1774=1,"DM",IF(E1774=2,"PM",IF(E1774=3,"LM",IF(E1774=4,"FM"))))),IF(E1774="OoS","OoS",IF(E1774&lt;=2,"H",IF(E1774=3,"M",IF(E1774=4,"L")))))</f>
        <v>DM</v>
      </c>
      <c r="E1774" s="58">
        <f>IF(OR(Processes!$C$67=TRUE,Processes!P$67=TRUE),IF(AND(G1774=1,H1774=1,NOT(ISTEXT(J1774))),4,IF(AND(G1774=1,H1774=1,ISTEXT(J1774)),3,IF(AND(OR(G1774=1,H1774=1),ISTEXT(J1774)),2,1))),"OoS")</f>
        <v>1</v>
      </c>
      <c r="F1774" s="57"/>
      <c r="G1774" s="59"/>
      <c r="H1774" s="59"/>
      <c r="I1774" s="59"/>
      <c r="J1774" s="59"/>
      <c r="K1774" s="59"/>
      <c r="L1774" s="59"/>
      <c r="M1774" s="59"/>
      <c r="N1774" s="59"/>
      <c r="O1774" s="59"/>
      <c r="P1774" s="370"/>
      <c r="Q1774" s="59"/>
      <c r="R1774" s="376"/>
    </row>
    <row r="1775" spans="1:18" x14ac:dyDescent="0.25">
      <c r="A1775" s="352"/>
      <c r="B1775" s="378"/>
      <c r="C1775" s="54" t="str">
        <f>IF(ISTEXT('Organizational Unit Summary'!$B$53),'Organizational Unit Summary'!$B$53,"")</f>
        <v>P-14</v>
      </c>
      <c r="D1775" s="51" t="str">
        <f>IF('Organizational Unit Summary'!$B$24="Benchmark or Sustainment",IF(E1775="OoS","OoS",IF(E1775=1,"DM",IF(E1775=2,"PM",IF(E1775=3,"LM",IF(E1775=4,"FM"))))),IF(E1775="OoS","OoS",IF(E1775&lt;=2,"H",IF(E1775=3,"M",IF(E1775=4,"L")))))</f>
        <v>DM</v>
      </c>
      <c r="E1775" s="58">
        <f>IF(OR(Processes!$C$67=TRUE,Processes!Q$67=TRUE),IF(AND(G1775=1,H1775=1,NOT(ISTEXT(J1775))),4,IF(AND(G1775=1,H1775=1,ISTEXT(J1775)),3,IF(AND(OR(G1775=1,H1775=1),ISTEXT(J1775)),2,1))),"OoS")</f>
        <v>1</v>
      </c>
      <c r="F1775" s="57"/>
      <c r="G1775" s="59"/>
      <c r="H1775" s="59"/>
      <c r="I1775" s="59"/>
      <c r="J1775" s="59"/>
      <c r="K1775" s="59"/>
      <c r="L1775" s="59"/>
      <c r="M1775" s="59"/>
      <c r="N1775" s="59"/>
      <c r="O1775" s="59"/>
      <c r="P1775" s="370"/>
      <c r="Q1775" s="59"/>
      <c r="R1775" s="376"/>
    </row>
    <row r="1776" spans="1:18" x14ac:dyDescent="0.25">
      <c r="A1776" s="352"/>
      <c r="B1776" s="378"/>
      <c r="C1776" s="54" t="str">
        <f>IF(ISTEXT('Organizational Unit Summary'!$B$54),'Organizational Unit Summary'!$B$54,"")</f>
        <v>P-15</v>
      </c>
      <c r="D1776" s="51" t="str">
        <f>IF('Organizational Unit Summary'!$B$24="Benchmark or Sustainment",IF(E1776="OoS","OoS",IF(E1776=1,"DM",IF(E1776=2,"PM",IF(E1776=3,"LM",IF(E1776=4,"FM"))))),IF(E1776="OoS","OoS",IF(E1776&lt;=2,"H",IF(E1776=3,"M",IF(E1776=4,"L")))))</f>
        <v>DM</v>
      </c>
      <c r="E1776" s="58">
        <f>IF(OR(Processes!$C$67=TRUE,Processes!R$67=TRUE),IF(AND(G1776=1,H1776=1,NOT(ISTEXT(J1776))),4,IF(AND(G1776=1,H1776=1,ISTEXT(J1776)),3,IF(AND(OR(G1776=1,H1776=1),ISTEXT(J1776)),2,1))),"OoS")</f>
        <v>1</v>
      </c>
      <c r="F1776" s="57"/>
      <c r="G1776" s="59"/>
      <c r="H1776" s="59"/>
      <c r="I1776" s="59"/>
      <c r="J1776" s="59"/>
      <c r="K1776" s="59"/>
      <c r="L1776" s="59"/>
      <c r="M1776" s="59"/>
      <c r="N1776" s="59"/>
      <c r="O1776" s="59"/>
      <c r="P1776" s="370"/>
      <c r="Q1776" s="59"/>
      <c r="R1776" s="376"/>
    </row>
    <row r="1777" spans="1:18" x14ac:dyDescent="0.25">
      <c r="A1777" s="352"/>
      <c r="B1777" s="378"/>
      <c r="C1777" s="54" t="str">
        <f>IF(ISTEXT('Organizational Unit Summary'!$B$55),'Organizational Unit Summary'!$B$55,"")</f>
        <v>P-16</v>
      </c>
      <c r="D1777" s="51" t="str">
        <f>IF('Organizational Unit Summary'!$B$24="Benchmark or Sustainment",IF(E1777="OoS","OoS",IF(E1777=1,"DM",IF(E1777=2,"PM",IF(E1777=3,"LM",IF(E1777=4,"FM"))))),IF(E1777="OoS","OoS",IF(E1777&lt;=2,"H",IF(E1777=3,"M",IF(E1777=4,"L")))))</f>
        <v>DM</v>
      </c>
      <c r="E1777" s="58">
        <f>IF(OR(Processes!$C$67=TRUE,Processes!S$67=TRUE),IF(AND(G1777=1,H1777=1,NOT(ISTEXT(J1777))),4,IF(AND(G1777=1,H1777=1,ISTEXT(J1777)),3,IF(AND(OR(G1777=1,H1777=1),ISTEXT(J1777)),2,1))),"OoS")</f>
        <v>1</v>
      </c>
      <c r="F1777" s="57"/>
      <c r="G1777" s="59"/>
      <c r="H1777" s="59"/>
      <c r="I1777" s="59"/>
      <c r="J1777" s="59"/>
      <c r="K1777" s="59"/>
      <c r="L1777" s="59"/>
      <c r="M1777" s="59"/>
      <c r="N1777" s="59"/>
      <c r="O1777" s="59"/>
      <c r="P1777" s="370"/>
      <c r="Q1777" s="59"/>
      <c r="R1777" s="376"/>
    </row>
    <row r="1778" spans="1:18" x14ac:dyDescent="0.25">
      <c r="A1778" s="352"/>
      <c r="B1778" s="378"/>
      <c r="C1778" s="54" t="str">
        <f>IF(ISTEXT('Organizational Unit Summary'!$B$56),'Organizational Unit Summary'!$B$56,"")</f>
        <v>P-17</v>
      </c>
      <c r="D1778" s="51" t="str">
        <f>IF('Organizational Unit Summary'!$B$24="Benchmark or Sustainment",IF(E1778="OoS","OoS",IF(E1778=1,"DM",IF(E1778=2,"PM",IF(E1778=3,"LM",IF(E1778=4,"FM"))))),IF(E1778="OoS","OoS",IF(E1778&lt;=2,"H",IF(E1778=3,"M",IF(E1778=4,"L")))))</f>
        <v>DM</v>
      </c>
      <c r="E1778" s="58">
        <f>IF(OR(Processes!$C$67=TRUE,Processes!T$67=TRUE),IF(AND(G1778=1,H1778=1,NOT(ISTEXT(J1778))),4,IF(AND(G1778=1,H1778=1,ISTEXT(J1778)),3,IF(AND(OR(G1778=1,H1778=1),ISTEXT(J1778)),2,1))),"OoS")</f>
        <v>1</v>
      </c>
      <c r="F1778" s="57"/>
      <c r="G1778" s="59"/>
      <c r="H1778" s="59"/>
      <c r="I1778" s="59"/>
      <c r="J1778" s="59"/>
      <c r="K1778" s="59"/>
      <c r="L1778" s="59"/>
      <c r="M1778" s="59"/>
      <c r="N1778" s="59"/>
      <c r="O1778" s="59"/>
      <c r="P1778" s="370"/>
      <c r="Q1778" s="59"/>
      <c r="R1778" s="376"/>
    </row>
    <row r="1779" spans="1:18" x14ac:dyDescent="0.25">
      <c r="A1779" s="352"/>
      <c r="B1779" s="378"/>
      <c r="C1779" s="54" t="str">
        <f>IF(ISTEXT('Organizational Unit Summary'!$B$57),'Organizational Unit Summary'!$B$57,"")</f>
        <v>P-18</v>
      </c>
      <c r="D1779" s="51" t="str">
        <f>IF('Organizational Unit Summary'!$B$24="Benchmark or Sustainment",IF(E1779="OoS","OoS",IF(E1779=1,"DM",IF(E1779=2,"PM",IF(E1779=3,"LM",IF(E1779=4,"FM"))))),IF(E1779="OoS","OoS",IF(E1779&lt;=2,"H",IF(E1779=3,"M",IF(E1779=4,"L")))))</f>
        <v>DM</v>
      </c>
      <c r="E1779" s="58">
        <f>IF(OR(Processes!$C$67=TRUE,Processes!U$67=TRUE),IF(AND(G1779=1,H1779=1,NOT(ISTEXT(J1779))),4,IF(AND(G1779=1,H1779=1,ISTEXT(J1779)),3,IF(AND(OR(G1779=1,H1779=1),ISTEXT(J1779)),2,1))),"OoS")</f>
        <v>1</v>
      </c>
      <c r="F1779" s="57"/>
      <c r="G1779" s="59"/>
      <c r="H1779" s="59"/>
      <c r="I1779" s="59"/>
      <c r="J1779" s="59"/>
      <c r="K1779" s="59"/>
      <c r="L1779" s="59"/>
      <c r="M1779" s="59"/>
      <c r="N1779" s="59"/>
      <c r="O1779" s="59"/>
      <c r="P1779" s="370"/>
      <c r="Q1779" s="59"/>
      <c r="R1779" s="376"/>
    </row>
    <row r="1780" spans="1:18" x14ac:dyDescent="0.25">
      <c r="A1780" s="352"/>
      <c r="B1780" s="378"/>
      <c r="C1780" s="54" t="str">
        <f>IF(ISTEXT('Organizational Unit Summary'!$B$58),'Organizational Unit Summary'!$B$58,"")</f>
        <v>P-19</v>
      </c>
      <c r="D1780" s="51" t="str">
        <f>IF('Organizational Unit Summary'!$B$24="Benchmark or Sustainment",IF(E1780="OoS","OoS",IF(E1780=1,"DM",IF(E1780=2,"PM",IF(E1780=3,"LM",IF(E1780=4,"FM"))))),IF(E1780="OoS","OoS",IF(E1780&lt;=2,"H",IF(E1780=3,"M",IF(E1780=4,"L")))))</f>
        <v>DM</v>
      </c>
      <c r="E1780" s="58">
        <f>IF(OR(Processes!$C$67=TRUE,Processes!V$67=TRUE),IF(AND(G1780=1,H1780=1,NOT(ISTEXT(J1780))),4,IF(AND(G1780=1,H1780=1,ISTEXT(J1780)),3,IF(AND(OR(G1780=1,H1780=1),ISTEXT(J1780)),2,1))),"OoS")</f>
        <v>1</v>
      </c>
      <c r="F1780" s="57"/>
      <c r="G1780" s="59"/>
      <c r="H1780" s="59"/>
      <c r="I1780" s="59"/>
      <c r="J1780" s="59"/>
      <c r="K1780" s="59"/>
      <c r="L1780" s="59"/>
      <c r="M1780" s="59"/>
      <c r="N1780" s="59"/>
      <c r="O1780" s="59"/>
      <c r="P1780" s="370"/>
      <c r="Q1780" s="59"/>
      <c r="R1780" s="376"/>
    </row>
    <row r="1781" spans="1:18" ht="13.5" thickBot="1" x14ac:dyDescent="0.3">
      <c r="A1781" s="352"/>
      <c r="B1781" s="378"/>
      <c r="C1781" s="54" t="str">
        <f>IF(ISTEXT('Organizational Unit Summary'!$B$59),'Organizational Unit Summary'!$B$59,"")</f>
        <v>P-20</v>
      </c>
      <c r="D1781" s="51" t="str">
        <f>IF('Organizational Unit Summary'!$B$24="Benchmark or Sustainment",IF(E1781="OoS","OoS",IF(E1781=1,"DM",IF(E1781=2,"PM",IF(E1781=3,"LM",IF(E1781=4,"FM"))))),IF(E1781="OoS","OoS",IF(E1781&lt;=2,"H",IF(E1781=3,"M",IF(E1781=4,"L")))))</f>
        <v>DM</v>
      </c>
      <c r="E1781" s="58">
        <f>IF(OR(Processes!$C$67=TRUE,Processes!W$67=TRUE),IF(AND(G1781=1,H1781=1,NOT(ISTEXT(J1781))),4,IF(AND(G1781=1,H1781=1,ISTEXT(J1781)),3,IF(AND(OR(G1781=1,H1781=1),ISTEXT(J1781)),2,1))),"OoS")</f>
        <v>1</v>
      </c>
      <c r="F1781" s="57"/>
      <c r="G1781" s="59"/>
      <c r="H1781" s="59"/>
      <c r="I1781" s="59"/>
      <c r="J1781" s="59"/>
      <c r="K1781" s="59"/>
      <c r="L1781" s="59"/>
      <c r="M1781" s="59"/>
      <c r="N1781" s="59"/>
      <c r="O1781" s="59"/>
      <c r="P1781" s="371"/>
      <c r="Q1781" s="59"/>
      <c r="R1781" s="376"/>
    </row>
    <row r="1782" spans="1:18" x14ac:dyDescent="0.25">
      <c r="A1782" s="352"/>
      <c r="B1782" s="378" t="str">
        <f>IF(ISTEXT(Processes!$B$17),Processes!$B$17,"")</f>
        <v>Process 15</v>
      </c>
      <c r="C1782" s="54" t="str">
        <f>IF(ISTEXT('Organizational Unit Summary'!$B$40),'Organizational Unit Summary'!$B$40,"")</f>
        <v>P-1</v>
      </c>
      <c r="D1782" s="51" t="str">
        <f>IF('Organizational Unit Summary'!$B$24="Benchmark or Sustainment",IF(E1782="OoS","OoS",IF(E1782=1,"DM",IF(E1782=2,"PM",IF(E1782=3,"LM",IF(E1782=4,"FM"))))),IF(E1782="OoS","OoS",IF(E1782&lt;=2,"H",IF(E1782=3,"M",IF(E1782=4,"L")))))</f>
        <v>DM</v>
      </c>
      <c r="E1782" s="58">
        <f>IF(OR(Processes!$C$68=TRUE,Processes!D$68=TRUE),IF(AND(G1782=1,H1782=1,NOT(ISTEXT(J1782))),4,IF(AND(G1782=1,H1782=1,ISTEXT(J1782)),3,IF(AND(OR(G1782=1,H1782=1),ISTEXT(J1782)),2,1))),"OoS")</f>
        <v>1</v>
      </c>
      <c r="F1782" s="57"/>
      <c r="G1782" s="59"/>
      <c r="H1782" s="59"/>
      <c r="I1782" s="59"/>
      <c r="J1782" s="59"/>
      <c r="K1782" s="59"/>
      <c r="L1782" s="59"/>
      <c r="M1782" s="59"/>
      <c r="N1782" s="59"/>
      <c r="O1782" s="59"/>
      <c r="P1782" s="369"/>
      <c r="Q1782" s="59"/>
      <c r="R1782" s="376"/>
    </row>
    <row r="1783" spans="1:18" x14ac:dyDescent="0.25">
      <c r="A1783" s="352"/>
      <c r="B1783" s="378"/>
      <c r="C1783" s="54" t="str">
        <f>IF(ISTEXT('Organizational Unit Summary'!$B$41),'Organizational Unit Summary'!$B$41,"")</f>
        <v>P-2</v>
      </c>
      <c r="D1783" s="51" t="str">
        <f>IF('Organizational Unit Summary'!$B$24="Benchmark or Sustainment",IF(E1783="OoS","OoS",IF(E1783=1,"DM",IF(E1783=2,"PM",IF(E1783=3,"LM",IF(E1783=4,"FM"))))),IF(E1783="OoS","OoS",IF(E1783&lt;=2,"H",IF(E1783=3,"M",IF(E1783=4,"L")))))</f>
        <v>DM</v>
      </c>
      <c r="E1783" s="58">
        <f>IF(OR(Processes!$C$68=TRUE,Processes!E$68=TRUE),IF(AND(G1783=1,H1783=1,NOT(ISTEXT(J1783))),4,IF(AND(G1783=1,H1783=1,ISTEXT(J1783)),3,IF(AND(OR(G1783=1,H1783=1),ISTEXT(J1783)),2,1))),"OoS")</f>
        <v>1</v>
      </c>
      <c r="F1783" s="57"/>
      <c r="G1783" s="59"/>
      <c r="H1783" s="59"/>
      <c r="I1783" s="59"/>
      <c r="J1783" s="59"/>
      <c r="K1783" s="59"/>
      <c r="L1783" s="59"/>
      <c r="M1783" s="59"/>
      <c r="N1783" s="59"/>
      <c r="O1783" s="59"/>
      <c r="P1783" s="370"/>
      <c r="Q1783" s="59"/>
      <c r="R1783" s="376"/>
    </row>
    <row r="1784" spans="1:18" x14ac:dyDescent="0.25">
      <c r="A1784" s="352"/>
      <c r="B1784" s="378"/>
      <c r="C1784" s="54" t="str">
        <f>IF(ISTEXT('Organizational Unit Summary'!$B$42),'Organizational Unit Summary'!$B$42,"")</f>
        <v>P-3</v>
      </c>
      <c r="D1784" s="51" t="str">
        <f>IF('Organizational Unit Summary'!$B$24="Benchmark or Sustainment",IF(E1784="OoS","OoS",IF(E1784=1,"DM",IF(E1784=2,"PM",IF(E1784=3,"LM",IF(E1784=4,"FM"))))),IF(E1784="OoS","OoS",IF(E1784&lt;=2,"H",IF(E1784=3,"M",IF(E1784=4,"L")))))</f>
        <v>DM</v>
      </c>
      <c r="E1784" s="58">
        <f>IF(OR(Processes!$C$68=TRUE,Processes!F$68=TRUE),IF(AND(G1784=1,H1784=1,NOT(ISTEXT(J1784))),4,IF(AND(G1784=1,H1784=1,ISTEXT(J1784)),3,IF(AND(OR(G1784=1,H1784=1),ISTEXT(J1784)),2,1))),"OoS")</f>
        <v>1</v>
      </c>
      <c r="F1784" s="57"/>
      <c r="G1784" s="59"/>
      <c r="H1784" s="59"/>
      <c r="I1784" s="59"/>
      <c r="J1784" s="59"/>
      <c r="K1784" s="59"/>
      <c r="L1784" s="59"/>
      <c r="M1784" s="59"/>
      <c r="N1784" s="59"/>
      <c r="O1784" s="59"/>
      <c r="P1784" s="370"/>
      <c r="Q1784" s="59"/>
      <c r="R1784" s="376"/>
    </row>
    <row r="1785" spans="1:18" x14ac:dyDescent="0.25">
      <c r="A1785" s="352"/>
      <c r="B1785" s="378"/>
      <c r="C1785" s="54" t="str">
        <f>IF(ISTEXT('Organizational Unit Summary'!$B$43),'Organizational Unit Summary'!$B$43,"")</f>
        <v>P-4</v>
      </c>
      <c r="D1785" s="51" t="str">
        <f>IF('Organizational Unit Summary'!$B$24="Benchmark or Sustainment",IF(E1785="OoS","OoS",IF(E1785=1,"DM",IF(E1785=2,"PM",IF(E1785=3,"LM",IF(E1785=4,"FM"))))),IF(E1785="OoS","OoS",IF(E1785&lt;=2,"H",IF(E1785=3,"M",IF(E1785=4,"L")))))</f>
        <v>DM</v>
      </c>
      <c r="E1785" s="58">
        <f>IF(OR(Processes!$C$68=TRUE,Processes!G$68=TRUE),IF(AND(G1785=1,H1785=1,NOT(ISTEXT(J1785))),4,IF(AND(G1785=1,H1785=1,ISTEXT(J1785)),3,IF(AND(OR(G1785=1,H1785=1),ISTEXT(J1785)),2,1))),"OoS")</f>
        <v>1</v>
      </c>
      <c r="F1785" s="57"/>
      <c r="G1785" s="59"/>
      <c r="H1785" s="59"/>
      <c r="I1785" s="59"/>
      <c r="J1785" s="59"/>
      <c r="K1785" s="59"/>
      <c r="L1785" s="59"/>
      <c r="M1785" s="59"/>
      <c r="N1785" s="59"/>
      <c r="O1785" s="59"/>
      <c r="P1785" s="370"/>
      <c r="Q1785" s="59"/>
      <c r="R1785" s="376"/>
    </row>
    <row r="1786" spans="1:18" x14ac:dyDescent="0.25">
      <c r="A1786" s="352"/>
      <c r="B1786" s="378"/>
      <c r="C1786" s="54" t="str">
        <f>IF(ISTEXT('Organizational Unit Summary'!$B$44),'Organizational Unit Summary'!$B$44,"")</f>
        <v>P-5</v>
      </c>
      <c r="D1786" s="51" t="str">
        <f>IF('Organizational Unit Summary'!$B$24="Benchmark or Sustainment",IF(E1786="OoS","OoS",IF(E1786=1,"DM",IF(E1786=2,"PM",IF(E1786=3,"LM",IF(E1786=4,"FM"))))),IF(E1786="OoS","OoS",IF(E1786&lt;=2,"H",IF(E1786=3,"M",IF(E1786=4,"L")))))</f>
        <v>DM</v>
      </c>
      <c r="E1786" s="58">
        <f>IF(OR(Processes!$C$68=TRUE,Processes!H$68=TRUE),IF(AND(G1786=1,H1786=1,NOT(ISTEXT(J1786))),4,IF(AND(G1786=1,H1786=1,ISTEXT(J1786)),3,IF(AND(OR(G1786=1,H1786=1),ISTEXT(J1786)),2,1))),"OoS")</f>
        <v>1</v>
      </c>
      <c r="F1786" s="57"/>
      <c r="G1786" s="59"/>
      <c r="H1786" s="59"/>
      <c r="I1786" s="59"/>
      <c r="J1786" s="59"/>
      <c r="K1786" s="59"/>
      <c r="L1786" s="59"/>
      <c r="M1786" s="59"/>
      <c r="N1786" s="59"/>
      <c r="O1786" s="59"/>
      <c r="P1786" s="370"/>
      <c r="Q1786" s="59"/>
      <c r="R1786" s="376"/>
    </row>
    <row r="1787" spans="1:18" x14ac:dyDescent="0.25">
      <c r="A1787" s="352"/>
      <c r="B1787" s="378"/>
      <c r="C1787" s="54" t="str">
        <f>IF(ISTEXT('Organizational Unit Summary'!$B$45),'Organizational Unit Summary'!$B$45,"")</f>
        <v>P-6</v>
      </c>
      <c r="D1787" s="51" t="str">
        <f>IF('Organizational Unit Summary'!$B$24="Benchmark or Sustainment",IF(E1787="OoS","OoS",IF(E1787=1,"DM",IF(E1787=2,"PM",IF(E1787=3,"LM",IF(E1787=4,"FM"))))),IF(E1787="OoS","OoS",IF(E1787&lt;=2,"H",IF(E1787=3,"M",IF(E1787=4,"L")))))</f>
        <v>DM</v>
      </c>
      <c r="E1787" s="58">
        <f>IF(OR(Processes!$C$68=TRUE,Processes!I$68=TRUE),IF(AND(G1787=1,H1787=1,NOT(ISTEXT(J1787))),4,IF(AND(G1787=1,H1787=1,ISTEXT(J1787)),3,IF(AND(OR(G1787=1,H1787=1),ISTEXT(J1787)),2,1))),"OoS")</f>
        <v>1</v>
      </c>
      <c r="F1787" s="57"/>
      <c r="G1787" s="59"/>
      <c r="H1787" s="59"/>
      <c r="I1787" s="59"/>
      <c r="J1787" s="59"/>
      <c r="K1787" s="59"/>
      <c r="L1787" s="59"/>
      <c r="M1787" s="59"/>
      <c r="N1787" s="59"/>
      <c r="O1787" s="59"/>
      <c r="P1787" s="370"/>
      <c r="Q1787" s="59"/>
      <c r="R1787" s="376"/>
    </row>
    <row r="1788" spans="1:18" x14ac:dyDescent="0.25">
      <c r="A1788" s="352"/>
      <c r="B1788" s="378"/>
      <c r="C1788" s="54" t="str">
        <f>IF(ISTEXT('Organizational Unit Summary'!$B$46),'Organizational Unit Summary'!$B$46,"")</f>
        <v>P-7</v>
      </c>
      <c r="D1788" s="51" t="str">
        <f>IF('Organizational Unit Summary'!$B$24="Benchmark or Sustainment",IF(E1788="OoS","OoS",IF(E1788=1,"DM",IF(E1788=2,"PM",IF(E1788=3,"LM",IF(E1788=4,"FM"))))),IF(E1788="OoS","OoS",IF(E1788&lt;=2,"H",IF(E1788=3,"M",IF(E1788=4,"L")))))</f>
        <v>DM</v>
      </c>
      <c r="E1788" s="58">
        <f>IF(OR(Processes!$C$68=TRUE,Processes!J$68=TRUE),IF(AND(G1788=1,H1788=1,NOT(ISTEXT(J1788))),4,IF(AND(G1788=1,H1788=1,ISTEXT(J1788)),3,IF(AND(OR(G1788=1,H1788=1),ISTEXT(J1788)),2,1))),"OoS")</f>
        <v>1</v>
      </c>
      <c r="F1788" s="57"/>
      <c r="G1788" s="59"/>
      <c r="H1788" s="59"/>
      <c r="I1788" s="59"/>
      <c r="J1788" s="59"/>
      <c r="K1788" s="59"/>
      <c r="L1788" s="59"/>
      <c r="M1788" s="59"/>
      <c r="N1788" s="59"/>
      <c r="O1788" s="59"/>
      <c r="P1788" s="370"/>
      <c r="Q1788" s="59"/>
      <c r="R1788" s="376"/>
    </row>
    <row r="1789" spans="1:18" x14ac:dyDescent="0.25">
      <c r="A1789" s="352"/>
      <c r="B1789" s="378"/>
      <c r="C1789" s="54" t="str">
        <f>IF(ISTEXT('Organizational Unit Summary'!$B$47),'Organizational Unit Summary'!$B$47,"")</f>
        <v>P-8</v>
      </c>
      <c r="D1789" s="51" t="str">
        <f>IF('Organizational Unit Summary'!$B$24="Benchmark or Sustainment",IF(E1789="OoS","OoS",IF(E1789=1,"DM",IF(E1789=2,"PM",IF(E1789=3,"LM",IF(E1789=4,"FM"))))),IF(E1789="OoS","OoS",IF(E1789&lt;=2,"H",IF(E1789=3,"M",IF(E1789=4,"L")))))</f>
        <v>DM</v>
      </c>
      <c r="E1789" s="58">
        <f>IF(OR(Processes!$C$68=TRUE,Processes!K$68=TRUE),IF(AND(G1789=1,H1789=1,NOT(ISTEXT(J1789))),4,IF(AND(G1789=1,H1789=1,ISTEXT(J1789)),3,IF(AND(OR(G1789=1,H1789=1),ISTEXT(J1789)),2,1))),"OoS")</f>
        <v>1</v>
      </c>
      <c r="F1789" s="57"/>
      <c r="G1789" s="59"/>
      <c r="H1789" s="59"/>
      <c r="I1789" s="59"/>
      <c r="J1789" s="59"/>
      <c r="K1789" s="59"/>
      <c r="L1789" s="59"/>
      <c r="M1789" s="59"/>
      <c r="N1789" s="59"/>
      <c r="O1789" s="59"/>
      <c r="P1789" s="370"/>
      <c r="Q1789" s="59"/>
      <c r="R1789" s="376"/>
    </row>
    <row r="1790" spans="1:18" x14ac:dyDescent="0.25">
      <c r="A1790" s="352"/>
      <c r="B1790" s="378"/>
      <c r="C1790" s="54" t="str">
        <f>IF(ISTEXT('Organizational Unit Summary'!$B$48),'Organizational Unit Summary'!$B$48,"")</f>
        <v>P-9</v>
      </c>
      <c r="D1790" s="51" t="str">
        <f>IF('Organizational Unit Summary'!$B$24="Benchmark or Sustainment",IF(E1790="OoS","OoS",IF(E1790=1,"DM",IF(E1790=2,"PM",IF(E1790=3,"LM",IF(E1790=4,"FM"))))),IF(E1790="OoS","OoS",IF(E1790&lt;=2,"H",IF(E1790=3,"M",IF(E1790=4,"L")))))</f>
        <v>DM</v>
      </c>
      <c r="E1790" s="58">
        <f>IF(OR(Processes!$C$68=TRUE,Processes!L$68=TRUE),IF(AND(G1790=1,H1790=1,NOT(ISTEXT(J1790))),4,IF(AND(G1790=1,H1790=1,ISTEXT(J1790)),3,IF(AND(OR(G1790=1,H1790=1),ISTEXT(J1790)),2,1))),"OoS")</f>
        <v>1</v>
      </c>
      <c r="F1790" s="57"/>
      <c r="G1790" s="59"/>
      <c r="H1790" s="59"/>
      <c r="I1790" s="59"/>
      <c r="J1790" s="59"/>
      <c r="K1790" s="59"/>
      <c r="L1790" s="59"/>
      <c r="M1790" s="59"/>
      <c r="N1790" s="59"/>
      <c r="O1790" s="59"/>
      <c r="P1790" s="370"/>
      <c r="Q1790" s="59"/>
      <c r="R1790" s="376"/>
    </row>
    <row r="1791" spans="1:18" x14ac:dyDescent="0.25">
      <c r="A1791" s="352"/>
      <c r="B1791" s="378"/>
      <c r="C1791" s="54" t="str">
        <f>IF(ISTEXT('Organizational Unit Summary'!$B$49),'Organizational Unit Summary'!$B$49,"")</f>
        <v>P-10</v>
      </c>
      <c r="D1791" s="51" t="str">
        <f>IF('Organizational Unit Summary'!$B$24="Benchmark or Sustainment",IF(E1791="OoS","OoS",IF(E1791=1,"DM",IF(E1791=2,"PM",IF(E1791=3,"LM",IF(E1791=4,"FM"))))),IF(E1791="OoS","OoS",IF(E1791&lt;=2,"H",IF(E1791=3,"M",IF(E1791=4,"L")))))</f>
        <v>DM</v>
      </c>
      <c r="E1791" s="58">
        <f>IF(OR(Processes!$C$68=TRUE,Processes!M$68=TRUE),IF(AND(G1791=1,H1791=1,NOT(ISTEXT(J1791))),4,IF(AND(G1791=1,H1791=1,ISTEXT(J1791)),3,IF(AND(OR(G1791=1,H1791=1),ISTEXT(J1791)),2,1))),"OoS")</f>
        <v>1</v>
      </c>
      <c r="F1791" s="57"/>
      <c r="G1791" s="59"/>
      <c r="H1791" s="59"/>
      <c r="I1791" s="59"/>
      <c r="J1791" s="59"/>
      <c r="K1791" s="59"/>
      <c r="L1791" s="59"/>
      <c r="M1791" s="59"/>
      <c r="N1791" s="59"/>
      <c r="O1791" s="59"/>
      <c r="P1791" s="370"/>
      <c r="Q1791" s="59"/>
      <c r="R1791" s="376"/>
    </row>
    <row r="1792" spans="1:18" x14ac:dyDescent="0.25">
      <c r="A1792" s="352"/>
      <c r="B1792" s="378"/>
      <c r="C1792" s="54" t="str">
        <f>IF(ISTEXT('Organizational Unit Summary'!$B$50),'Organizational Unit Summary'!$B$50,"")</f>
        <v>P-11</v>
      </c>
      <c r="D1792" s="51" t="str">
        <f>IF('Organizational Unit Summary'!$B$24="Benchmark or Sustainment",IF(E1792="OoS","OoS",IF(E1792=1,"DM",IF(E1792=2,"PM",IF(E1792=3,"LM",IF(E1792=4,"FM"))))),IF(E1792="OoS","OoS",IF(E1792&lt;=2,"H",IF(E1792=3,"M",IF(E1792=4,"L")))))</f>
        <v>DM</v>
      </c>
      <c r="E1792" s="58">
        <f>IF(OR(Processes!$C$68=TRUE,Processes!N$68=TRUE),IF(AND(G1792=1,H1792=1,NOT(ISTEXT(J1792))),4,IF(AND(G1792=1,H1792=1,ISTEXT(J1792)),3,IF(AND(OR(G1792=1,H1792=1),ISTEXT(J1792)),2,1))),"OoS")</f>
        <v>1</v>
      </c>
      <c r="F1792" s="57"/>
      <c r="G1792" s="59"/>
      <c r="H1792" s="59"/>
      <c r="I1792" s="59"/>
      <c r="J1792" s="59"/>
      <c r="K1792" s="59"/>
      <c r="L1792" s="59"/>
      <c r="M1792" s="59"/>
      <c r="N1792" s="59"/>
      <c r="O1792" s="59"/>
      <c r="P1792" s="370"/>
      <c r="Q1792" s="59"/>
      <c r="R1792" s="376"/>
    </row>
    <row r="1793" spans="1:18" x14ac:dyDescent="0.25">
      <c r="A1793" s="352"/>
      <c r="B1793" s="378"/>
      <c r="C1793" s="54" t="str">
        <f>IF(ISTEXT('Organizational Unit Summary'!$B$51),'Organizational Unit Summary'!$B$51,"")</f>
        <v>P-12</v>
      </c>
      <c r="D1793" s="51" t="str">
        <f>IF('Organizational Unit Summary'!$B$24="Benchmark or Sustainment",IF(E1793="OoS","OoS",IF(E1793=1,"DM",IF(E1793=2,"PM",IF(E1793=3,"LM",IF(E1793=4,"FM"))))),IF(E1793="OoS","OoS",IF(E1793&lt;=2,"H",IF(E1793=3,"M",IF(E1793=4,"L")))))</f>
        <v>DM</v>
      </c>
      <c r="E1793" s="58">
        <f>IF(OR(Processes!$C$68=TRUE,Processes!O$68=TRUE),IF(AND(G1793=1,H1793=1,NOT(ISTEXT(J1793))),4,IF(AND(G1793=1,H1793=1,ISTEXT(J1793)),3,IF(AND(OR(G1793=1,H1793=1),ISTEXT(J1793)),2,1))),"OoS")</f>
        <v>1</v>
      </c>
      <c r="F1793" s="57"/>
      <c r="G1793" s="59"/>
      <c r="H1793" s="59"/>
      <c r="I1793" s="59"/>
      <c r="J1793" s="59"/>
      <c r="K1793" s="59"/>
      <c r="L1793" s="59"/>
      <c r="M1793" s="59"/>
      <c r="N1793" s="59"/>
      <c r="O1793" s="59"/>
      <c r="P1793" s="370"/>
      <c r="Q1793" s="59"/>
      <c r="R1793" s="376"/>
    </row>
    <row r="1794" spans="1:18" x14ac:dyDescent="0.25">
      <c r="A1794" s="352"/>
      <c r="B1794" s="378"/>
      <c r="C1794" s="54" t="str">
        <f>IF(ISTEXT('Organizational Unit Summary'!$B$52),'Organizational Unit Summary'!$B$52,"")</f>
        <v>P-13</v>
      </c>
      <c r="D1794" s="51" t="str">
        <f>IF('Organizational Unit Summary'!$B$24="Benchmark or Sustainment",IF(E1794="OoS","OoS",IF(E1794=1,"DM",IF(E1794=2,"PM",IF(E1794=3,"LM",IF(E1794=4,"FM"))))),IF(E1794="OoS","OoS",IF(E1794&lt;=2,"H",IF(E1794=3,"M",IF(E1794=4,"L")))))</f>
        <v>DM</v>
      </c>
      <c r="E1794" s="58">
        <f>IF(OR(Processes!$C$68=TRUE,Processes!P$68=TRUE),IF(AND(G1794=1,H1794=1,NOT(ISTEXT(J1794))),4,IF(AND(G1794=1,H1794=1,ISTEXT(J1794)),3,IF(AND(OR(G1794=1,H1794=1),ISTEXT(J1794)),2,1))),"OoS")</f>
        <v>1</v>
      </c>
      <c r="F1794" s="57"/>
      <c r="G1794" s="59"/>
      <c r="H1794" s="59"/>
      <c r="I1794" s="59"/>
      <c r="J1794" s="59"/>
      <c r="K1794" s="59"/>
      <c r="L1794" s="59"/>
      <c r="M1794" s="59"/>
      <c r="N1794" s="59"/>
      <c r="O1794" s="59"/>
      <c r="P1794" s="370"/>
      <c r="Q1794" s="59"/>
      <c r="R1794" s="376"/>
    </row>
    <row r="1795" spans="1:18" x14ac:dyDescent="0.25">
      <c r="A1795" s="352"/>
      <c r="B1795" s="378"/>
      <c r="C1795" s="54" t="str">
        <f>IF(ISTEXT('Organizational Unit Summary'!$B$53),'Organizational Unit Summary'!$B$53,"")</f>
        <v>P-14</v>
      </c>
      <c r="D1795" s="51" t="str">
        <f>IF('Organizational Unit Summary'!$B$24="Benchmark or Sustainment",IF(E1795="OoS","OoS",IF(E1795=1,"DM",IF(E1795=2,"PM",IF(E1795=3,"LM",IF(E1795=4,"FM"))))),IF(E1795="OoS","OoS",IF(E1795&lt;=2,"H",IF(E1795=3,"M",IF(E1795=4,"L")))))</f>
        <v>DM</v>
      </c>
      <c r="E1795" s="58">
        <f>IF(OR(Processes!$C$68=TRUE,Processes!Q$68=TRUE),IF(AND(G1795=1,H1795=1,NOT(ISTEXT(J1795))),4,IF(AND(G1795=1,H1795=1,ISTEXT(J1795)),3,IF(AND(OR(G1795=1,H1795=1),ISTEXT(J1795)),2,1))),"OoS")</f>
        <v>1</v>
      </c>
      <c r="F1795" s="57"/>
      <c r="G1795" s="59"/>
      <c r="H1795" s="59"/>
      <c r="I1795" s="59"/>
      <c r="J1795" s="59"/>
      <c r="K1795" s="59"/>
      <c r="L1795" s="59"/>
      <c r="M1795" s="59"/>
      <c r="N1795" s="59"/>
      <c r="O1795" s="59"/>
      <c r="P1795" s="370"/>
      <c r="Q1795" s="59"/>
      <c r="R1795" s="376"/>
    </row>
    <row r="1796" spans="1:18" x14ac:dyDescent="0.25">
      <c r="A1796" s="352"/>
      <c r="B1796" s="378"/>
      <c r="C1796" s="54" t="str">
        <f>IF(ISTEXT('Organizational Unit Summary'!$B$54),'Organizational Unit Summary'!$B$54,"")</f>
        <v>P-15</v>
      </c>
      <c r="D1796" s="51" t="str">
        <f>IF('Organizational Unit Summary'!$B$24="Benchmark or Sustainment",IF(E1796="OoS","OoS",IF(E1796=1,"DM",IF(E1796=2,"PM",IF(E1796=3,"LM",IF(E1796=4,"FM"))))),IF(E1796="OoS","OoS",IF(E1796&lt;=2,"H",IF(E1796=3,"M",IF(E1796=4,"L")))))</f>
        <v>DM</v>
      </c>
      <c r="E1796" s="58">
        <f>IF(OR(Processes!$C$68=TRUE,Processes!R$68=TRUE),IF(AND(G1796=1,H1796=1,NOT(ISTEXT(J1796))),4,IF(AND(G1796=1,H1796=1,ISTEXT(J1796)),3,IF(AND(OR(G1796=1,H1796=1),ISTEXT(J1796)),2,1))),"OoS")</f>
        <v>1</v>
      </c>
      <c r="F1796" s="57"/>
      <c r="G1796" s="59"/>
      <c r="H1796" s="59"/>
      <c r="I1796" s="59"/>
      <c r="J1796" s="59"/>
      <c r="K1796" s="59"/>
      <c r="L1796" s="59"/>
      <c r="M1796" s="59"/>
      <c r="N1796" s="59"/>
      <c r="O1796" s="59"/>
      <c r="P1796" s="370"/>
      <c r="Q1796" s="59"/>
      <c r="R1796" s="376"/>
    </row>
    <row r="1797" spans="1:18" x14ac:dyDescent="0.25">
      <c r="A1797" s="352"/>
      <c r="B1797" s="378"/>
      <c r="C1797" s="54" t="str">
        <f>IF(ISTEXT('Organizational Unit Summary'!$B$55),'Organizational Unit Summary'!$B$55,"")</f>
        <v>P-16</v>
      </c>
      <c r="D1797" s="51" t="str">
        <f>IF('Organizational Unit Summary'!$B$24="Benchmark or Sustainment",IF(E1797="OoS","OoS",IF(E1797=1,"DM",IF(E1797=2,"PM",IF(E1797=3,"LM",IF(E1797=4,"FM"))))),IF(E1797="OoS","OoS",IF(E1797&lt;=2,"H",IF(E1797=3,"M",IF(E1797=4,"L")))))</f>
        <v>DM</v>
      </c>
      <c r="E1797" s="58">
        <f>IF(OR(Processes!$C$68=TRUE,Processes!S$68=TRUE),IF(AND(G1797=1,H1797=1,NOT(ISTEXT(J1797))),4,IF(AND(G1797=1,H1797=1,ISTEXT(J1797)),3,IF(AND(OR(G1797=1,H1797=1),ISTEXT(J1797)),2,1))),"OoS")</f>
        <v>1</v>
      </c>
      <c r="F1797" s="57"/>
      <c r="G1797" s="59"/>
      <c r="H1797" s="59"/>
      <c r="I1797" s="59"/>
      <c r="J1797" s="59"/>
      <c r="K1797" s="59"/>
      <c r="L1797" s="59"/>
      <c r="M1797" s="59"/>
      <c r="N1797" s="59"/>
      <c r="O1797" s="59"/>
      <c r="P1797" s="370"/>
      <c r="Q1797" s="59"/>
      <c r="R1797" s="376"/>
    </row>
    <row r="1798" spans="1:18" x14ac:dyDescent="0.25">
      <c r="A1798" s="352"/>
      <c r="B1798" s="378"/>
      <c r="C1798" s="54" t="str">
        <f>IF(ISTEXT('Organizational Unit Summary'!$B$56),'Organizational Unit Summary'!$B$56,"")</f>
        <v>P-17</v>
      </c>
      <c r="D1798" s="51" t="str">
        <f>IF('Organizational Unit Summary'!$B$24="Benchmark or Sustainment",IF(E1798="OoS","OoS",IF(E1798=1,"DM",IF(E1798=2,"PM",IF(E1798=3,"LM",IF(E1798=4,"FM"))))),IF(E1798="OoS","OoS",IF(E1798&lt;=2,"H",IF(E1798=3,"M",IF(E1798=4,"L")))))</f>
        <v>DM</v>
      </c>
      <c r="E1798" s="58">
        <f>IF(OR(Processes!$C$68=TRUE,Processes!T$68=TRUE),IF(AND(G1798=1,H1798=1,NOT(ISTEXT(J1798))),4,IF(AND(G1798=1,H1798=1,ISTEXT(J1798)),3,IF(AND(OR(G1798=1,H1798=1),ISTEXT(J1798)),2,1))),"OoS")</f>
        <v>1</v>
      </c>
      <c r="F1798" s="57"/>
      <c r="G1798" s="59"/>
      <c r="H1798" s="59"/>
      <c r="I1798" s="59"/>
      <c r="J1798" s="59"/>
      <c r="K1798" s="59"/>
      <c r="L1798" s="59"/>
      <c r="M1798" s="59"/>
      <c r="N1798" s="59"/>
      <c r="O1798" s="59"/>
      <c r="P1798" s="370"/>
      <c r="Q1798" s="59"/>
      <c r="R1798" s="376"/>
    </row>
    <row r="1799" spans="1:18" x14ac:dyDescent="0.25">
      <c r="A1799" s="352"/>
      <c r="B1799" s="378"/>
      <c r="C1799" s="54" t="str">
        <f>IF(ISTEXT('Organizational Unit Summary'!$B$57),'Organizational Unit Summary'!$B$57,"")</f>
        <v>P-18</v>
      </c>
      <c r="D1799" s="51" t="str">
        <f>IF('Organizational Unit Summary'!$B$24="Benchmark or Sustainment",IF(E1799="OoS","OoS",IF(E1799=1,"DM",IF(E1799=2,"PM",IF(E1799=3,"LM",IF(E1799=4,"FM"))))),IF(E1799="OoS","OoS",IF(E1799&lt;=2,"H",IF(E1799=3,"M",IF(E1799=4,"L")))))</f>
        <v>DM</v>
      </c>
      <c r="E1799" s="58">
        <f>IF(OR(Processes!$C$68=TRUE,Processes!U$68=TRUE),IF(AND(G1799=1,H1799=1,NOT(ISTEXT(J1799))),4,IF(AND(G1799=1,H1799=1,ISTEXT(J1799)),3,IF(AND(OR(G1799=1,H1799=1),ISTEXT(J1799)),2,1))),"OoS")</f>
        <v>1</v>
      </c>
      <c r="F1799" s="57"/>
      <c r="G1799" s="59"/>
      <c r="H1799" s="59"/>
      <c r="I1799" s="59"/>
      <c r="J1799" s="59"/>
      <c r="K1799" s="59"/>
      <c r="L1799" s="59"/>
      <c r="M1799" s="59"/>
      <c r="N1799" s="59"/>
      <c r="O1799" s="59"/>
      <c r="P1799" s="370"/>
      <c r="Q1799" s="59"/>
      <c r="R1799" s="376"/>
    </row>
    <row r="1800" spans="1:18" x14ac:dyDescent="0.25">
      <c r="A1800" s="352"/>
      <c r="B1800" s="378"/>
      <c r="C1800" s="54" t="str">
        <f>IF(ISTEXT('Organizational Unit Summary'!$B$58),'Organizational Unit Summary'!$B$58,"")</f>
        <v>P-19</v>
      </c>
      <c r="D1800" s="51" t="str">
        <f>IF('Organizational Unit Summary'!$B$24="Benchmark or Sustainment",IF(E1800="OoS","OoS",IF(E1800=1,"DM",IF(E1800=2,"PM",IF(E1800=3,"LM",IF(E1800=4,"FM"))))),IF(E1800="OoS","OoS",IF(E1800&lt;=2,"H",IF(E1800=3,"M",IF(E1800=4,"L")))))</f>
        <v>DM</v>
      </c>
      <c r="E1800" s="58">
        <f>IF(OR(Processes!$C$68=TRUE,Processes!V$68=TRUE),IF(AND(G1800=1,H1800=1,NOT(ISTEXT(J1800))),4,IF(AND(G1800=1,H1800=1,ISTEXT(J1800)),3,IF(AND(OR(G1800=1,H1800=1),ISTEXT(J1800)),2,1))),"OoS")</f>
        <v>1</v>
      </c>
      <c r="F1800" s="57"/>
      <c r="G1800" s="59"/>
      <c r="H1800" s="59"/>
      <c r="I1800" s="59"/>
      <c r="J1800" s="59"/>
      <c r="K1800" s="59"/>
      <c r="L1800" s="59"/>
      <c r="M1800" s="59"/>
      <c r="N1800" s="59"/>
      <c r="O1800" s="59"/>
      <c r="P1800" s="370"/>
      <c r="Q1800" s="59"/>
      <c r="R1800" s="376"/>
    </row>
    <row r="1801" spans="1:18" ht="13.5" thickBot="1" x14ac:dyDescent="0.3">
      <c r="A1801" s="352"/>
      <c r="B1801" s="378"/>
      <c r="C1801" s="54" t="str">
        <f>IF(ISTEXT('Organizational Unit Summary'!$B$59),'Organizational Unit Summary'!$B$59,"")</f>
        <v>P-20</v>
      </c>
      <c r="D1801" s="51" t="str">
        <f>IF('Organizational Unit Summary'!$B$24="Benchmark or Sustainment",IF(E1801="OoS","OoS",IF(E1801=1,"DM",IF(E1801=2,"PM",IF(E1801=3,"LM",IF(E1801=4,"FM"))))),IF(E1801="OoS","OoS",IF(E1801&lt;=2,"H",IF(E1801=3,"M",IF(E1801=4,"L")))))</f>
        <v>DM</v>
      </c>
      <c r="E1801" s="58">
        <f>IF(OR(Processes!$C$68=TRUE,Processes!W$68=TRUE),IF(AND(G1801=1,H1801=1,NOT(ISTEXT(J1801))),4,IF(AND(G1801=1,H1801=1,ISTEXT(J1801)),3,IF(AND(OR(G1801=1,H1801=1),ISTEXT(J1801)),2,1))),"OoS")</f>
        <v>1</v>
      </c>
      <c r="F1801" s="57"/>
      <c r="G1801" s="59"/>
      <c r="H1801" s="59"/>
      <c r="I1801" s="59"/>
      <c r="J1801" s="59"/>
      <c r="K1801" s="59"/>
      <c r="L1801" s="59"/>
      <c r="M1801" s="59"/>
      <c r="N1801" s="59"/>
      <c r="O1801" s="59"/>
      <c r="P1801" s="371"/>
      <c r="Q1801" s="59"/>
      <c r="R1801" s="376"/>
    </row>
    <row r="1802" spans="1:18" x14ac:dyDescent="0.25">
      <c r="A1802" s="352"/>
      <c r="B1802" s="378" t="str">
        <f>IF(ISTEXT(Processes!$B$18),Processes!$B$18,"")</f>
        <v>Process 16</v>
      </c>
      <c r="C1802" s="54" t="str">
        <f>IF(ISTEXT('Organizational Unit Summary'!$B$40),'Organizational Unit Summary'!$B$40,"")</f>
        <v>P-1</v>
      </c>
      <c r="D1802" s="51" t="str">
        <f>IF('Organizational Unit Summary'!$B$24="Benchmark or Sustainment",IF(E1802="OoS","OoS",IF(E1802=1,"DM",IF(E1802=2,"PM",IF(E1802=3,"LM",IF(E1802=4,"FM"))))),IF(E1802="OoS","OoS",IF(E1802&lt;=2,"H",IF(E1802=3,"M",IF(E1802=4,"L")))))</f>
        <v>DM</v>
      </c>
      <c r="E1802" s="58">
        <f>IF(OR(Processes!$C$69=TRUE,Processes!D$69=TRUE),IF(AND(G1802=1,H1802=1,NOT(ISTEXT(J1802))),4,IF(AND(G1802=1,H1802=1,ISTEXT(J1802)),3,IF(AND(OR(G1802=1,H1802=1),ISTEXT(J1802)),2,1))),"OoS")</f>
        <v>1</v>
      </c>
      <c r="F1802" s="57"/>
      <c r="G1802" s="59"/>
      <c r="H1802" s="59"/>
      <c r="I1802" s="59"/>
      <c r="J1802" s="59"/>
      <c r="K1802" s="59"/>
      <c r="L1802" s="59"/>
      <c r="M1802" s="59"/>
      <c r="N1802" s="59"/>
      <c r="O1802" s="59"/>
      <c r="P1802" s="369"/>
      <c r="Q1802" s="59"/>
      <c r="R1802" s="376"/>
    </row>
    <row r="1803" spans="1:18" x14ac:dyDescent="0.25">
      <c r="A1803" s="352"/>
      <c r="B1803" s="378"/>
      <c r="C1803" s="54" t="str">
        <f>IF(ISTEXT('Organizational Unit Summary'!$B$41),'Organizational Unit Summary'!$B$41,"")</f>
        <v>P-2</v>
      </c>
      <c r="D1803" s="51" t="str">
        <f>IF('Organizational Unit Summary'!$B$24="Benchmark or Sustainment",IF(E1803="OoS","OoS",IF(E1803=1,"DM",IF(E1803=2,"PM",IF(E1803=3,"LM",IF(E1803=4,"FM"))))),IF(E1803="OoS","OoS",IF(E1803&lt;=2,"H",IF(E1803=3,"M",IF(E1803=4,"L")))))</f>
        <v>DM</v>
      </c>
      <c r="E1803" s="58">
        <f>IF(OR(Processes!$C$69=TRUE,Processes!E$69=TRUE),IF(AND(G1803=1,H1803=1,NOT(ISTEXT(J1803))),4,IF(AND(G1803=1,H1803=1,ISTEXT(J1803)),3,IF(AND(OR(G1803=1,H1803=1),ISTEXT(J1803)),2,1))),"OoS")</f>
        <v>1</v>
      </c>
      <c r="F1803" s="57"/>
      <c r="G1803" s="59"/>
      <c r="H1803" s="59"/>
      <c r="I1803" s="59"/>
      <c r="J1803" s="59"/>
      <c r="K1803" s="59"/>
      <c r="L1803" s="59"/>
      <c r="M1803" s="59"/>
      <c r="N1803" s="59"/>
      <c r="O1803" s="59"/>
      <c r="P1803" s="370"/>
      <c r="Q1803" s="59"/>
      <c r="R1803" s="376"/>
    </row>
    <row r="1804" spans="1:18" x14ac:dyDescent="0.25">
      <c r="A1804" s="352"/>
      <c r="B1804" s="378"/>
      <c r="C1804" s="54" t="str">
        <f>IF(ISTEXT('Organizational Unit Summary'!$B$42),'Organizational Unit Summary'!$B$42,"")</f>
        <v>P-3</v>
      </c>
      <c r="D1804" s="51" t="str">
        <f>IF('Organizational Unit Summary'!$B$24="Benchmark or Sustainment",IF(E1804="OoS","OoS",IF(E1804=1,"DM",IF(E1804=2,"PM",IF(E1804=3,"LM",IF(E1804=4,"FM"))))),IF(E1804="OoS","OoS",IF(E1804&lt;=2,"H",IF(E1804=3,"M",IF(E1804=4,"L")))))</f>
        <v>DM</v>
      </c>
      <c r="E1804" s="58">
        <f>IF(OR(Processes!$C$69=TRUE,Processes!F$69=TRUE),IF(AND(G1804=1,H1804=1,NOT(ISTEXT(J1804))),4,IF(AND(G1804=1,H1804=1,ISTEXT(J1804)),3,IF(AND(OR(G1804=1,H1804=1),ISTEXT(J1804)),2,1))),"OoS")</f>
        <v>1</v>
      </c>
      <c r="F1804" s="57"/>
      <c r="G1804" s="59"/>
      <c r="H1804" s="59"/>
      <c r="I1804" s="59"/>
      <c r="J1804" s="59"/>
      <c r="K1804" s="59"/>
      <c r="L1804" s="59"/>
      <c r="M1804" s="59"/>
      <c r="N1804" s="59"/>
      <c r="O1804" s="59"/>
      <c r="P1804" s="370"/>
      <c r="Q1804" s="59"/>
      <c r="R1804" s="376"/>
    </row>
    <row r="1805" spans="1:18" x14ac:dyDescent="0.25">
      <c r="A1805" s="352"/>
      <c r="B1805" s="378"/>
      <c r="C1805" s="54" t="str">
        <f>IF(ISTEXT('Organizational Unit Summary'!$B$43),'Organizational Unit Summary'!$B$43,"")</f>
        <v>P-4</v>
      </c>
      <c r="D1805" s="51" t="str">
        <f>IF('Organizational Unit Summary'!$B$24="Benchmark or Sustainment",IF(E1805="OoS","OoS",IF(E1805=1,"DM",IF(E1805=2,"PM",IF(E1805=3,"LM",IF(E1805=4,"FM"))))),IF(E1805="OoS","OoS",IF(E1805&lt;=2,"H",IF(E1805=3,"M",IF(E1805=4,"L")))))</f>
        <v>DM</v>
      </c>
      <c r="E1805" s="58">
        <f>IF(OR(Processes!$C$69=TRUE,Processes!G$69=TRUE),IF(AND(G1805=1,H1805=1,NOT(ISTEXT(J1805))),4,IF(AND(G1805=1,H1805=1,ISTEXT(J1805)),3,IF(AND(OR(G1805=1,H1805=1),ISTEXT(J1805)),2,1))),"OoS")</f>
        <v>1</v>
      </c>
      <c r="F1805" s="57"/>
      <c r="G1805" s="59"/>
      <c r="H1805" s="59"/>
      <c r="I1805" s="59"/>
      <c r="J1805" s="59"/>
      <c r="K1805" s="59"/>
      <c r="L1805" s="59"/>
      <c r="M1805" s="59"/>
      <c r="N1805" s="59"/>
      <c r="O1805" s="59"/>
      <c r="P1805" s="370"/>
      <c r="Q1805" s="59"/>
      <c r="R1805" s="376"/>
    </row>
    <row r="1806" spans="1:18" x14ac:dyDescent="0.25">
      <c r="A1806" s="352"/>
      <c r="B1806" s="378"/>
      <c r="C1806" s="54" t="str">
        <f>IF(ISTEXT('Organizational Unit Summary'!$B$44),'Organizational Unit Summary'!$B$44,"")</f>
        <v>P-5</v>
      </c>
      <c r="D1806" s="51" t="str">
        <f>IF('Organizational Unit Summary'!$B$24="Benchmark or Sustainment",IF(E1806="OoS","OoS",IF(E1806=1,"DM",IF(E1806=2,"PM",IF(E1806=3,"LM",IF(E1806=4,"FM"))))),IF(E1806="OoS","OoS",IF(E1806&lt;=2,"H",IF(E1806=3,"M",IF(E1806=4,"L")))))</f>
        <v>DM</v>
      </c>
      <c r="E1806" s="58">
        <f>IF(OR(Processes!$C$69=TRUE,Processes!H$69=TRUE),IF(AND(G1806=1,H1806=1,NOT(ISTEXT(J1806))),4,IF(AND(G1806=1,H1806=1,ISTEXT(J1806)),3,IF(AND(OR(G1806=1,H1806=1),ISTEXT(J1806)),2,1))),"OoS")</f>
        <v>1</v>
      </c>
      <c r="F1806" s="57"/>
      <c r="G1806" s="59"/>
      <c r="H1806" s="59"/>
      <c r="I1806" s="59"/>
      <c r="J1806" s="59"/>
      <c r="K1806" s="59"/>
      <c r="L1806" s="59"/>
      <c r="M1806" s="59"/>
      <c r="N1806" s="59"/>
      <c r="O1806" s="59"/>
      <c r="P1806" s="370"/>
      <c r="Q1806" s="59"/>
      <c r="R1806" s="376"/>
    </row>
    <row r="1807" spans="1:18" x14ac:dyDescent="0.25">
      <c r="A1807" s="352"/>
      <c r="B1807" s="378"/>
      <c r="C1807" s="54" t="str">
        <f>IF(ISTEXT('Organizational Unit Summary'!$B$45),'Organizational Unit Summary'!$B$45,"")</f>
        <v>P-6</v>
      </c>
      <c r="D1807" s="51" t="str">
        <f>IF('Organizational Unit Summary'!$B$24="Benchmark or Sustainment",IF(E1807="OoS","OoS",IF(E1807=1,"DM",IF(E1807=2,"PM",IF(E1807=3,"LM",IF(E1807=4,"FM"))))),IF(E1807="OoS","OoS",IF(E1807&lt;=2,"H",IF(E1807=3,"M",IF(E1807=4,"L")))))</f>
        <v>DM</v>
      </c>
      <c r="E1807" s="58">
        <f>IF(OR(Processes!$C$69=TRUE,Processes!I$69=TRUE),IF(AND(G1807=1,H1807=1,NOT(ISTEXT(J1807))),4,IF(AND(G1807=1,H1807=1,ISTEXT(J1807)),3,IF(AND(OR(G1807=1,H1807=1),ISTEXT(J1807)),2,1))),"OoS")</f>
        <v>1</v>
      </c>
      <c r="F1807" s="57"/>
      <c r="G1807" s="59"/>
      <c r="H1807" s="59"/>
      <c r="I1807" s="59"/>
      <c r="J1807" s="59"/>
      <c r="K1807" s="59"/>
      <c r="L1807" s="59"/>
      <c r="M1807" s="59"/>
      <c r="N1807" s="59"/>
      <c r="O1807" s="59"/>
      <c r="P1807" s="370"/>
      <c r="Q1807" s="59"/>
      <c r="R1807" s="376"/>
    </row>
    <row r="1808" spans="1:18" x14ac:dyDescent="0.25">
      <c r="A1808" s="352"/>
      <c r="B1808" s="378"/>
      <c r="C1808" s="54" t="str">
        <f>IF(ISTEXT('Organizational Unit Summary'!$B$46),'Organizational Unit Summary'!$B$46,"")</f>
        <v>P-7</v>
      </c>
      <c r="D1808" s="51" t="str">
        <f>IF('Organizational Unit Summary'!$B$24="Benchmark or Sustainment",IF(E1808="OoS","OoS",IF(E1808=1,"DM",IF(E1808=2,"PM",IF(E1808=3,"LM",IF(E1808=4,"FM"))))),IF(E1808="OoS","OoS",IF(E1808&lt;=2,"H",IF(E1808=3,"M",IF(E1808=4,"L")))))</f>
        <v>DM</v>
      </c>
      <c r="E1808" s="58">
        <f>IF(OR(Processes!$C$69=TRUE,Processes!J$69=TRUE),IF(AND(G1808=1,H1808=1,NOT(ISTEXT(J1808))),4,IF(AND(G1808=1,H1808=1,ISTEXT(J1808)),3,IF(AND(OR(G1808=1,H1808=1),ISTEXT(J1808)),2,1))),"OoS")</f>
        <v>1</v>
      </c>
      <c r="F1808" s="57"/>
      <c r="G1808" s="59"/>
      <c r="H1808" s="59"/>
      <c r="I1808" s="59"/>
      <c r="J1808" s="59"/>
      <c r="K1808" s="59"/>
      <c r="L1808" s="59"/>
      <c r="M1808" s="59"/>
      <c r="N1808" s="59"/>
      <c r="O1808" s="59"/>
      <c r="P1808" s="370"/>
      <c r="Q1808" s="59"/>
      <c r="R1808" s="376"/>
    </row>
    <row r="1809" spans="1:18" x14ac:dyDescent="0.25">
      <c r="A1809" s="352"/>
      <c r="B1809" s="378"/>
      <c r="C1809" s="54" t="str">
        <f>IF(ISTEXT('Organizational Unit Summary'!$B$47),'Organizational Unit Summary'!$B$47,"")</f>
        <v>P-8</v>
      </c>
      <c r="D1809" s="51" t="str">
        <f>IF('Organizational Unit Summary'!$B$24="Benchmark or Sustainment",IF(E1809="OoS","OoS",IF(E1809=1,"DM",IF(E1809=2,"PM",IF(E1809=3,"LM",IF(E1809=4,"FM"))))),IF(E1809="OoS","OoS",IF(E1809&lt;=2,"H",IF(E1809=3,"M",IF(E1809=4,"L")))))</f>
        <v>DM</v>
      </c>
      <c r="E1809" s="58">
        <f>IF(OR(Processes!$C$69=TRUE,Processes!K$69=TRUE),IF(AND(G1809=1,H1809=1,NOT(ISTEXT(J1809))),4,IF(AND(G1809=1,H1809=1,ISTEXT(J1809)),3,IF(AND(OR(G1809=1,H1809=1),ISTEXT(J1809)),2,1))),"OoS")</f>
        <v>1</v>
      </c>
      <c r="F1809" s="57"/>
      <c r="G1809" s="59"/>
      <c r="H1809" s="59"/>
      <c r="I1809" s="59"/>
      <c r="J1809" s="59"/>
      <c r="K1809" s="59"/>
      <c r="L1809" s="59"/>
      <c r="M1809" s="59"/>
      <c r="N1809" s="59"/>
      <c r="O1809" s="59"/>
      <c r="P1809" s="370"/>
      <c r="Q1809" s="59"/>
      <c r="R1809" s="376"/>
    </row>
    <row r="1810" spans="1:18" x14ac:dyDescent="0.25">
      <c r="A1810" s="352"/>
      <c r="B1810" s="378"/>
      <c r="C1810" s="54" t="str">
        <f>IF(ISTEXT('Organizational Unit Summary'!$B$48),'Organizational Unit Summary'!$B$48,"")</f>
        <v>P-9</v>
      </c>
      <c r="D1810" s="51" t="str">
        <f>IF('Organizational Unit Summary'!$B$24="Benchmark or Sustainment",IF(E1810="OoS","OoS",IF(E1810=1,"DM",IF(E1810=2,"PM",IF(E1810=3,"LM",IF(E1810=4,"FM"))))),IF(E1810="OoS","OoS",IF(E1810&lt;=2,"H",IF(E1810=3,"M",IF(E1810=4,"L")))))</f>
        <v>DM</v>
      </c>
      <c r="E1810" s="58">
        <f>IF(OR(Processes!$C$69=TRUE,Processes!L$69=TRUE),IF(AND(G1810=1,H1810=1,NOT(ISTEXT(J1810))),4,IF(AND(G1810=1,H1810=1,ISTEXT(J1810)),3,IF(AND(OR(G1810=1,H1810=1),ISTEXT(J1810)),2,1))),"OoS")</f>
        <v>1</v>
      </c>
      <c r="F1810" s="57"/>
      <c r="G1810" s="59"/>
      <c r="H1810" s="59"/>
      <c r="I1810" s="59"/>
      <c r="J1810" s="59"/>
      <c r="K1810" s="59"/>
      <c r="L1810" s="59"/>
      <c r="M1810" s="59"/>
      <c r="N1810" s="59"/>
      <c r="O1810" s="59"/>
      <c r="P1810" s="370"/>
      <c r="Q1810" s="59"/>
      <c r="R1810" s="376"/>
    </row>
    <row r="1811" spans="1:18" x14ac:dyDescent="0.25">
      <c r="A1811" s="352"/>
      <c r="B1811" s="378"/>
      <c r="C1811" s="54" t="str">
        <f>IF(ISTEXT('Organizational Unit Summary'!$B$49),'Organizational Unit Summary'!$B$49,"")</f>
        <v>P-10</v>
      </c>
      <c r="D1811" s="51" t="str">
        <f>IF('Organizational Unit Summary'!$B$24="Benchmark or Sustainment",IF(E1811="OoS","OoS",IF(E1811=1,"DM",IF(E1811=2,"PM",IF(E1811=3,"LM",IF(E1811=4,"FM"))))),IF(E1811="OoS","OoS",IF(E1811&lt;=2,"H",IF(E1811=3,"M",IF(E1811=4,"L")))))</f>
        <v>DM</v>
      </c>
      <c r="E1811" s="58">
        <f>IF(OR(Processes!$C$69=TRUE,Processes!M$69=TRUE),IF(AND(G1811=1,H1811=1,NOT(ISTEXT(J1811))),4,IF(AND(G1811=1,H1811=1,ISTEXT(J1811)),3,IF(AND(OR(G1811=1,H1811=1),ISTEXT(J1811)),2,1))),"OoS")</f>
        <v>1</v>
      </c>
      <c r="F1811" s="57"/>
      <c r="G1811" s="59"/>
      <c r="H1811" s="59"/>
      <c r="I1811" s="59"/>
      <c r="J1811" s="59"/>
      <c r="K1811" s="59"/>
      <c r="L1811" s="59"/>
      <c r="M1811" s="59"/>
      <c r="N1811" s="59"/>
      <c r="O1811" s="59"/>
      <c r="P1811" s="370"/>
      <c r="Q1811" s="59"/>
      <c r="R1811" s="376"/>
    </row>
    <row r="1812" spans="1:18" x14ac:dyDescent="0.25">
      <c r="A1812" s="352"/>
      <c r="B1812" s="378"/>
      <c r="C1812" s="54" t="str">
        <f>IF(ISTEXT('Organizational Unit Summary'!$B$50),'Organizational Unit Summary'!$B$50,"")</f>
        <v>P-11</v>
      </c>
      <c r="D1812" s="51" t="str">
        <f>IF('Organizational Unit Summary'!$B$24="Benchmark or Sustainment",IF(E1812="OoS","OoS",IF(E1812=1,"DM",IF(E1812=2,"PM",IF(E1812=3,"LM",IF(E1812=4,"FM"))))),IF(E1812="OoS","OoS",IF(E1812&lt;=2,"H",IF(E1812=3,"M",IF(E1812=4,"L")))))</f>
        <v>DM</v>
      </c>
      <c r="E1812" s="58">
        <f>IF(OR(Processes!$C$69=TRUE,Processes!N$69=TRUE),IF(AND(G1812=1,H1812=1,NOT(ISTEXT(J1812))),4,IF(AND(G1812=1,H1812=1,ISTEXT(J1812)),3,IF(AND(OR(G1812=1,H1812=1),ISTEXT(J1812)),2,1))),"OoS")</f>
        <v>1</v>
      </c>
      <c r="F1812" s="57"/>
      <c r="G1812" s="59"/>
      <c r="H1812" s="59"/>
      <c r="I1812" s="59"/>
      <c r="J1812" s="59"/>
      <c r="K1812" s="59"/>
      <c r="L1812" s="59"/>
      <c r="M1812" s="59"/>
      <c r="N1812" s="59"/>
      <c r="O1812" s="59"/>
      <c r="P1812" s="370"/>
      <c r="Q1812" s="59"/>
      <c r="R1812" s="376"/>
    </row>
    <row r="1813" spans="1:18" x14ac:dyDescent="0.25">
      <c r="A1813" s="352"/>
      <c r="B1813" s="378"/>
      <c r="C1813" s="54" t="str">
        <f>IF(ISTEXT('Organizational Unit Summary'!$B$51),'Organizational Unit Summary'!$B$51,"")</f>
        <v>P-12</v>
      </c>
      <c r="D1813" s="51" t="str">
        <f>IF('Organizational Unit Summary'!$B$24="Benchmark or Sustainment",IF(E1813="OoS","OoS",IF(E1813=1,"DM",IF(E1813=2,"PM",IF(E1813=3,"LM",IF(E1813=4,"FM"))))),IF(E1813="OoS","OoS",IF(E1813&lt;=2,"H",IF(E1813=3,"M",IF(E1813=4,"L")))))</f>
        <v>DM</v>
      </c>
      <c r="E1813" s="58">
        <f>IF(OR(Processes!$C$69=TRUE,Processes!O$69=TRUE),IF(AND(G1813=1,H1813=1,NOT(ISTEXT(J1813))),4,IF(AND(G1813=1,H1813=1,ISTEXT(J1813)),3,IF(AND(OR(G1813=1,H1813=1),ISTEXT(J1813)),2,1))),"OoS")</f>
        <v>1</v>
      </c>
      <c r="F1813" s="57"/>
      <c r="G1813" s="59"/>
      <c r="H1813" s="59"/>
      <c r="I1813" s="59"/>
      <c r="J1813" s="59"/>
      <c r="K1813" s="59"/>
      <c r="L1813" s="59"/>
      <c r="M1813" s="59"/>
      <c r="N1813" s="59"/>
      <c r="O1813" s="59"/>
      <c r="P1813" s="370"/>
      <c r="Q1813" s="59"/>
      <c r="R1813" s="376"/>
    </row>
    <row r="1814" spans="1:18" x14ac:dyDescent="0.25">
      <c r="A1814" s="352"/>
      <c r="B1814" s="378"/>
      <c r="C1814" s="54" t="str">
        <f>IF(ISTEXT('Organizational Unit Summary'!$B$52),'Organizational Unit Summary'!$B$52,"")</f>
        <v>P-13</v>
      </c>
      <c r="D1814" s="51" t="str">
        <f>IF('Organizational Unit Summary'!$B$24="Benchmark or Sustainment",IF(E1814="OoS","OoS",IF(E1814=1,"DM",IF(E1814=2,"PM",IF(E1814=3,"LM",IF(E1814=4,"FM"))))),IF(E1814="OoS","OoS",IF(E1814&lt;=2,"H",IF(E1814=3,"M",IF(E1814=4,"L")))))</f>
        <v>DM</v>
      </c>
      <c r="E1814" s="58">
        <f>IF(OR(Processes!$C$69=TRUE,Processes!P$69=TRUE),IF(AND(G1814=1,H1814=1,NOT(ISTEXT(J1814))),4,IF(AND(G1814=1,H1814=1,ISTEXT(J1814)),3,IF(AND(OR(G1814=1,H1814=1),ISTEXT(J1814)),2,1))),"OoS")</f>
        <v>1</v>
      </c>
      <c r="F1814" s="57"/>
      <c r="G1814" s="59"/>
      <c r="H1814" s="59"/>
      <c r="I1814" s="59"/>
      <c r="J1814" s="59"/>
      <c r="K1814" s="59"/>
      <c r="L1814" s="59"/>
      <c r="M1814" s="59"/>
      <c r="N1814" s="59"/>
      <c r="O1814" s="59"/>
      <c r="P1814" s="370"/>
      <c r="Q1814" s="59"/>
      <c r="R1814" s="376"/>
    </row>
    <row r="1815" spans="1:18" x14ac:dyDescent="0.25">
      <c r="A1815" s="352"/>
      <c r="B1815" s="378"/>
      <c r="C1815" s="54" t="str">
        <f>IF(ISTEXT('Organizational Unit Summary'!$B$53),'Organizational Unit Summary'!$B$53,"")</f>
        <v>P-14</v>
      </c>
      <c r="D1815" s="51" t="str">
        <f>IF('Organizational Unit Summary'!$B$24="Benchmark or Sustainment",IF(E1815="OoS","OoS",IF(E1815=1,"DM",IF(E1815=2,"PM",IF(E1815=3,"LM",IF(E1815=4,"FM"))))),IF(E1815="OoS","OoS",IF(E1815&lt;=2,"H",IF(E1815=3,"M",IF(E1815=4,"L")))))</f>
        <v>DM</v>
      </c>
      <c r="E1815" s="58">
        <f>IF(OR(Processes!$C$69=TRUE,Processes!Q$69=TRUE),IF(AND(G1815=1,H1815=1,NOT(ISTEXT(J1815))),4,IF(AND(G1815=1,H1815=1,ISTEXT(J1815)),3,IF(AND(OR(G1815=1,H1815=1),ISTEXT(J1815)),2,1))),"OoS")</f>
        <v>1</v>
      </c>
      <c r="F1815" s="57"/>
      <c r="G1815" s="59"/>
      <c r="H1815" s="59"/>
      <c r="I1815" s="59"/>
      <c r="J1815" s="59"/>
      <c r="K1815" s="59"/>
      <c r="L1815" s="59"/>
      <c r="M1815" s="59"/>
      <c r="N1815" s="59"/>
      <c r="O1815" s="59"/>
      <c r="P1815" s="370"/>
      <c r="Q1815" s="59"/>
      <c r="R1815" s="376"/>
    </row>
    <row r="1816" spans="1:18" x14ac:dyDescent="0.25">
      <c r="A1816" s="352"/>
      <c r="B1816" s="378"/>
      <c r="C1816" s="54" t="str">
        <f>IF(ISTEXT('Organizational Unit Summary'!$B$54),'Organizational Unit Summary'!$B$54,"")</f>
        <v>P-15</v>
      </c>
      <c r="D1816" s="51" t="str">
        <f>IF('Organizational Unit Summary'!$B$24="Benchmark or Sustainment",IF(E1816="OoS","OoS",IF(E1816=1,"DM",IF(E1816=2,"PM",IF(E1816=3,"LM",IF(E1816=4,"FM"))))),IF(E1816="OoS","OoS",IF(E1816&lt;=2,"H",IF(E1816=3,"M",IF(E1816=4,"L")))))</f>
        <v>DM</v>
      </c>
      <c r="E1816" s="58">
        <f>IF(OR(Processes!$C$69=TRUE,Processes!R$69=TRUE),IF(AND(G1816=1,H1816=1,NOT(ISTEXT(J1816))),4,IF(AND(G1816=1,H1816=1,ISTEXT(J1816)),3,IF(AND(OR(G1816=1,H1816=1),ISTEXT(J1816)),2,1))),"OoS")</f>
        <v>1</v>
      </c>
      <c r="F1816" s="57"/>
      <c r="G1816" s="59"/>
      <c r="H1816" s="59"/>
      <c r="I1816" s="59"/>
      <c r="J1816" s="59"/>
      <c r="K1816" s="59"/>
      <c r="L1816" s="59"/>
      <c r="M1816" s="59"/>
      <c r="N1816" s="59"/>
      <c r="O1816" s="59"/>
      <c r="P1816" s="370"/>
      <c r="Q1816" s="59"/>
      <c r="R1816" s="376"/>
    </row>
    <row r="1817" spans="1:18" x14ac:dyDescent="0.25">
      <c r="A1817" s="352"/>
      <c r="B1817" s="378"/>
      <c r="C1817" s="54" t="str">
        <f>IF(ISTEXT('Organizational Unit Summary'!$B$55),'Organizational Unit Summary'!$B$55,"")</f>
        <v>P-16</v>
      </c>
      <c r="D1817" s="51" t="str">
        <f>IF('Organizational Unit Summary'!$B$24="Benchmark or Sustainment",IF(E1817="OoS","OoS",IF(E1817=1,"DM",IF(E1817=2,"PM",IF(E1817=3,"LM",IF(E1817=4,"FM"))))),IF(E1817="OoS","OoS",IF(E1817&lt;=2,"H",IF(E1817=3,"M",IF(E1817=4,"L")))))</f>
        <v>DM</v>
      </c>
      <c r="E1817" s="58">
        <f>IF(OR(Processes!$C$69=TRUE,Processes!S$69=TRUE),IF(AND(G1817=1,H1817=1,NOT(ISTEXT(J1817))),4,IF(AND(G1817=1,H1817=1,ISTEXT(J1817)),3,IF(AND(OR(G1817=1,H1817=1),ISTEXT(J1817)),2,1))),"OoS")</f>
        <v>1</v>
      </c>
      <c r="F1817" s="57"/>
      <c r="G1817" s="59"/>
      <c r="H1817" s="59"/>
      <c r="I1817" s="59"/>
      <c r="J1817" s="59"/>
      <c r="K1817" s="59"/>
      <c r="L1817" s="59"/>
      <c r="M1817" s="59"/>
      <c r="N1817" s="59"/>
      <c r="O1817" s="59"/>
      <c r="P1817" s="370"/>
      <c r="Q1817" s="59"/>
      <c r="R1817" s="376"/>
    </row>
    <row r="1818" spans="1:18" x14ac:dyDescent="0.25">
      <c r="A1818" s="352"/>
      <c r="B1818" s="378"/>
      <c r="C1818" s="54" t="str">
        <f>IF(ISTEXT('Organizational Unit Summary'!$B$56),'Organizational Unit Summary'!$B$56,"")</f>
        <v>P-17</v>
      </c>
      <c r="D1818" s="51" t="str">
        <f>IF('Organizational Unit Summary'!$B$24="Benchmark or Sustainment",IF(E1818="OoS","OoS",IF(E1818=1,"DM",IF(E1818=2,"PM",IF(E1818=3,"LM",IF(E1818=4,"FM"))))),IF(E1818="OoS","OoS",IF(E1818&lt;=2,"H",IF(E1818=3,"M",IF(E1818=4,"L")))))</f>
        <v>DM</v>
      </c>
      <c r="E1818" s="58">
        <f>IF(OR(Processes!$C$69=TRUE,Processes!T$69=TRUE),IF(AND(G1818=1,H1818=1,NOT(ISTEXT(J1818))),4,IF(AND(G1818=1,H1818=1,ISTEXT(J1818)),3,IF(AND(OR(G1818=1,H1818=1),ISTEXT(J1818)),2,1))),"OoS")</f>
        <v>1</v>
      </c>
      <c r="F1818" s="57"/>
      <c r="G1818" s="59"/>
      <c r="H1818" s="59"/>
      <c r="I1818" s="59"/>
      <c r="J1818" s="59"/>
      <c r="K1818" s="59"/>
      <c r="L1818" s="59"/>
      <c r="M1818" s="59"/>
      <c r="N1818" s="59"/>
      <c r="O1818" s="59"/>
      <c r="P1818" s="370"/>
      <c r="Q1818" s="59"/>
      <c r="R1818" s="376"/>
    </row>
    <row r="1819" spans="1:18" x14ac:dyDescent="0.25">
      <c r="A1819" s="352"/>
      <c r="B1819" s="378"/>
      <c r="C1819" s="54" t="str">
        <f>IF(ISTEXT('Organizational Unit Summary'!$B$57),'Organizational Unit Summary'!$B$57,"")</f>
        <v>P-18</v>
      </c>
      <c r="D1819" s="51" t="str">
        <f>IF('Organizational Unit Summary'!$B$24="Benchmark or Sustainment",IF(E1819="OoS","OoS",IF(E1819=1,"DM",IF(E1819=2,"PM",IF(E1819=3,"LM",IF(E1819=4,"FM"))))),IF(E1819="OoS","OoS",IF(E1819&lt;=2,"H",IF(E1819=3,"M",IF(E1819=4,"L")))))</f>
        <v>DM</v>
      </c>
      <c r="E1819" s="58">
        <f>IF(OR(Processes!$C$69=TRUE,Processes!U$69=TRUE),IF(AND(G1819=1,H1819=1,NOT(ISTEXT(J1819))),4,IF(AND(G1819=1,H1819=1,ISTEXT(J1819)),3,IF(AND(OR(G1819=1,H1819=1),ISTEXT(J1819)),2,1))),"OoS")</f>
        <v>1</v>
      </c>
      <c r="F1819" s="57"/>
      <c r="G1819" s="59"/>
      <c r="H1819" s="59"/>
      <c r="I1819" s="59"/>
      <c r="J1819" s="59"/>
      <c r="K1819" s="59"/>
      <c r="L1819" s="59"/>
      <c r="M1819" s="59"/>
      <c r="N1819" s="59"/>
      <c r="O1819" s="59"/>
      <c r="P1819" s="370"/>
      <c r="Q1819" s="59"/>
      <c r="R1819" s="376"/>
    </row>
    <row r="1820" spans="1:18" x14ac:dyDescent="0.25">
      <c r="A1820" s="352"/>
      <c r="B1820" s="378"/>
      <c r="C1820" s="54" t="str">
        <f>IF(ISTEXT('Organizational Unit Summary'!$B$58),'Organizational Unit Summary'!$B$58,"")</f>
        <v>P-19</v>
      </c>
      <c r="D1820" s="51" t="str">
        <f>IF('Organizational Unit Summary'!$B$24="Benchmark or Sustainment",IF(E1820="OoS","OoS",IF(E1820=1,"DM",IF(E1820=2,"PM",IF(E1820=3,"LM",IF(E1820=4,"FM"))))),IF(E1820="OoS","OoS",IF(E1820&lt;=2,"H",IF(E1820=3,"M",IF(E1820=4,"L")))))</f>
        <v>DM</v>
      </c>
      <c r="E1820" s="58">
        <f>IF(OR(Processes!$C$69=TRUE,Processes!V$69=TRUE),IF(AND(G1820=1,H1820=1,NOT(ISTEXT(J1820))),4,IF(AND(G1820=1,H1820=1,ISTEXT(J1820)),3,IF(AND(OR(G1820=1,H1820=1),ISTEXT(J1820)),2,1))),"OoS")</f>
        <v>1</v>
      </c>
      <c r="F1820" s="57"/>
      <c r="G1820" s="59"/>
      <c r="H1820" s="59"/>
      <c r="I1820" s="59"/>
      <c r="J1820" s="59"/>
      <c r="K1820" s="59"/>
      <c r="L1820" s="59"/>
      <c r="M1820" s="59"/>
      <c r="N1820" s="59"/>
      <c r="O1820" s="59"/>
      <c r="P1820" s="370"/>
      <c r="Q1820" s="59"/>
      <c r="R1820" s="376"/>
    </row>
    <row r="1821" spans="1:18" ht="13.5" thickBot="1" x14ac:dyDescent="0.3">
      <c r="A1821" s="352"/>
      <c r="B1821" s="378"/>
      <c r="C1821" s="54" t="str">
        <f>IF(ISTEXT('Organizational Unit Summary'!$B$59),'Organizational Unit Summary'!$B$59,"")</f>
        <v>P-20</v>
      </c>
      <c r="D1821" s="51" t="str">
        <f>IF('Organizational Unit Summary'!$B$24="Benchmark or Sustainment",IF(E1821="OoS","OoS",IF(E1821=1,"DM",IF(E1821=2,"PM",IF(E1821=3,"LM",IF(E1821=4,"FM"))))),IF(E1821="OoS","OoS",IF(E1821&lt;=2,"H",IF(E1821=3,"M",IF(E1821=4,"L")))))</f>
        <v>DM</v>
      </c>
      <c r="E1821" s="58">
        <f>IF(OR(Processes!$C$69=TRUE,Processes!W$69=TRUE),IF(AND(G1821=1,H1821=1,NOT(ISTEXT(J1821))),4,IF(AND(G1821=1,H1821=1,ISTEXT(J1821)),3,IF(AND(OR(G1821=1,H1821=1),ISTEXT(J1821)),2,1))),"OoS")</f>
        <v>1</v>
      </c>
      <c r="F1821" s="57"/>
      <c r="G1821" s="59"/>
      <c r="H1821" s="59"/>
      <c r="I1821" s="59"/>
      <c r="J1821" s="59"/>
      <c r="K1821" s="59"/>
      <c r="L1821" s="59"/>
      <c r="M1821" s="59"/>
      <c r="N1821" s="59"/>
      <c r="O1821" s="59"/>
      <c r="P1821" s="371"/>
      <c r="Q1821" s="59"/>
      <c r="R1821" s="376"/>
    </row>
    <row r="1822" spans="1:18" x14ac:dyDescent="0.25">
      <c r="A1822" s="352"/>
      <c r="B1822" s="378" t="str">
        <f>IF(ISTEXT(Processes!$B$19),Processes!$B$19,"")</f>
        <v>Process 17</v>
      </c>
      <c r="C1822" s="54" t="str">
        <f>IF(ISTEXT('Organizational Unit Summary'!$B$40),'Organizational Unit Summary'!$B$40,"")</f>
        <v>P-1</v>
      </c>
      <c r="D1822" s="51" t="str">
        <f>IF('Organizational Unit Summary'!$B$24="Benchmark or Sustainment",IF(E1822="OoS","OoS",IF(E1822=1,"DM",IF(E1822=2,"PM",IF(E1822=3,"LM",IF(E1822=4,"FM"))))),IF(E1822="OoS","OoS",IF(E1822&lt;=2,"H",IF(E1822=3,"M",IF(E1822=4,"L")))))</f>
        <v>DM</v>
      </c>
      <c r="E1822" s="58">
        <f>IF(OR(Processes!$C$70=TRUE,Processes!D$70=TRUE),IF(AND(G1822=1,H1822=1,NOT(ISTEXT(J1822))),4,IF(AND(G1822=1,H1822=1,ISTEXT(J1822)),3,IF(AND(OR(G1822=1,H1822=1),ISTEXT(J1822)),2,1))),"OoS")</f>
        <v>1</v>
      </c>
      <c r="F1822" s="57"/>
      <c r="G1822" s="59"/>
      <c r="H1822" s="59"/>
      <c r="I1822" s="59"/>
      <c r="J1822" s="59"/>
      <c r="K1822" s="59"/>
      <c r="L1822" s="59"/>
      <c r="M1822" s="59"/>
      <c r="N1822" s="59"/>
      <c r="O1822" s="59"/>
      <c r="P1822" s="369"/>
      <c r="Q1822" s="59"/>
      <c r="R1822" s="376"/>
    </row>
    <row r="1823" spans="1:18" x14ac:dyDescent="0.25">
      <c r="A1823" s="352"/>
      <c r="B1823" s="378"/>
      <c r="C1823" s="54" t="str">
        <f>IF(ISTEXT('Organizational Unit Summary'!$B$41),'Organizational Unit Summary'!$B$41,"")</f>
        <v>P-2</v>
      </c>
      <c r="D1823" s="51" t="str">
        <f>IF('Organizational Unit Summary'!$B$24="Benchmark or Sustainment",IF(E1823="OoS","OoS",IF(E1823=1,"DM",IF(E1823=2,"PM",IF(E1823=3,"LM",IF(E1823=4,"FM"))))),IF(E1823="OoS","OoS",IF(E1823&lt;=2,"H",IF(E1823=3,"M",IF(E1823=4,"L")))))</f>
        <v>DM</v>
      </c>
      <c r="E1823" s="58">
        <f>IF(OR(Processes!$C$70=TRUE,Processes!E$70=TRUE),IF(AND(G1823=1,H1823=1,NOT(ISTEXT(J1823))),4,IF(AND(G1823=1,H1823=1,ISTEXT(J1823)),3,IF(AND(OR(G1823=1,H1823=1),ISTEXT(J1823)),2,1))),"OoS")</f>
        <v>1</v>
      </c>
      <c r="F1823" s="57"/>
      <c r="G1823" s="59"/>
      <c r="H1823" s="59"/>
      <c r="I1823" s="59"/>
      <c r="J1823" s="59"/>
      <c r="K1823" s="59"/>
      <c r="L1823" s="59"/>
      <c r="M1823" s="59"/>
      <c r="N1823" s="59"/>
      <c r="O1823" s="59"/>
      <c r="P1823" s="370"/>
      <c r="Q1823" s="59"/>
      <c r="R1823" s="376"/>
    </row>
    <row r="1824" spans="1:18" x14ac:dyDescent="0.25">
      <c r="A1824" s="352"/>
      <c r="B1824" s="378"/>
      <c r="C1824" s="54" t="str">
        <f>IF(ISTEXT('Organizational Unit Summary'!$B$42),'Organizational Unit Summary'!$B$42,"")</f>
        <v>P-3</v>
      </c>
      <c r="D1824" s="51" t="str">
        <f>IF('Organizational Unit Summary'!$B$24="Benchmark or Sustainment",IF(E1824="OoS","OoS",IF(E1824=1,"DM",IF(E1824=2,"PM",IF(E1824=3,"LM",IF(E1824=4,"FM"))))),IF(E1824="OoS","OoS",IF(E1824&lt;=2,"H",IF(E1824=3,"M",IF(E1824=4,"L")))))</f>
        <v>DM</v>
      </c>
      <c r="E1824" s="58">
        <f>IF(OR(Processes!$C$70=TRUE,Processes!F$70=TRUE),IF(AND(G1824=1,H1824=1,NOT(ISTEXT(J1824))),4,IF(AND(G1824=1,H1824=1,ISTEXT(J1824)),3,IF(AND(OR(G1824=1,H1824=1),ISTEXT(J1824)),2,1))),"OoS")</f>
        <v>1</v>
      </c>
      <c r="F1824" s="57"/>
      <c r="G1824" s="59"/>
      <c r="H1824" s="59"/>
      <c r="I1824" s="59"/>
      <c r="J1824" s="59"/>
      <c r="K1824" s="59"/>
      <c r="L1824" s="59"/>
      <c r="M1824" s="59"/>
      <c r="N1824" s="59"/>
      <c r="O1824" s="59"/>
      <c r="P1824" s="370"/>
      <c r="Q1824" s="59"/>
      <c r="R1824" s="376"/>
    </row>
    <row r="1825" spans="1:18" x14ac:dyDescent="0.25">
      <c r="A1825" s="352"/>
      <c r="B1825" s="378"/>
      <c r="C1825" s="54" t="str">
        <f>IF(ISTEXT('Organizational Unit Summary'!$B$43),'Organizational Unit Summary'!$B$43,"")</f>
        <v>P-4</v>
      </c>
      <c r="D1825" s="51" t="str">
        <f>IF('Organizational Unit Summary'!$B$24="Benchmark or Sustainment",IF(E1825="OoS","OoS",IF(E1825=1,"DM",IF(E1825=2,"PM",IF(E1825=3,"LM",IF(E1825=4,"FM"))))),IF(E1825="OoS","OoS",IF(E1825&lt;=2,"H",IF(E1825=3,"M",IF(E1825=4,"L")))))</f>
        <v>DM</v>
      </c>
      <c r="E1825" s="58">
        <f>IF(OR(Processes!$C$70=TRUE,Processes!G$70=TRUE),IF(AND(G1825=1,H1825=1,NOT(ISTEXT(J1825))),4,IF(AND(G1825=1,H1825=1,ISTEXT(J1825)),3,IF(AND(OR(G1825=1,H1825=1),ISTEXT(J1825)),2,1))),"OoS")</f>
        <v>1</v>
      </c>
      <c r="F1825" s="57"/>
      <c r="G1825" s="59"/>
      <c r="H1825" s="59"/>
      <c r="I1825" s="59"/>
      <c r="J1825" s="59"/>
      <c r="K1825" s="59"/>
      <c r="L1825" s="59"/>
      <c r="M1825" s="59"/>
      <c r="N1825" s="59"/>
      <c r="O1825" s="59"/>
      <c r="P1825" s="370"/>
      <c r="Q1825" s="59"/>
      <c r="R1825" s="376"/>
    </row>
    <row r="1826" spans="1:18" x14ac:dyDescent="0.25">
      <c r="A1826" s="352"/>
      <c r="B1826" s="378"/>
      <c r="C1826" s="54" t="str">
        <f>IF(ISTEXT('Organizational Unit Summary'!$B$44),'Organizational Unit Summary'!$B$44,"")</f>
        <v>P-5</v>
      </c>
      <c r="D1826" s="51" t="str">
        <f>IF('Organizational Unit Summary'!$B$24="Benchmark or Sustainment",IF(E1826="OoS","OoS",IF(E1826=1,"DM",IF(E1826=2,"PM",IF(E1826=3,"LM",IF(E1826=4,"FM"))))),IF(E1826="OoS","OoS",IF(E1826&lt;=2,"H",IF(E1826=3,"M",IF(E1826=4,"L")))))</f>
        <v>DM</v>
      </c>
      <c r="E1826" s="58">
        <f>IF(OR(Processes!$C$70=TRUE,Processes!H$70=TRUE),IF(AND(G1826=1,H1826=1,NOT(ISTEXT(J1826))),4,IF(AND(G1826=1,H1826=1,ISTEXT(J1826)),3,IF(AND(OR(G1826=1,H1826=1),ISTEXT(J1826)),2,1))),"OoS")</f>
        <v>1</v>
      </c>
      <c r="F1826" s="57"/>
      <c r="G1826" s="59"/>
      <c r="H1826" s="59"/>
      <c r="I1826" s="59"/>
      <c r="J1826" s="59"/>
      <c r="K1826" s="59"/>
      <c r="L1826" s="59"/>
      <c r="M1826" s="59"/>
      <c r="N1826" s="59"/>
      <c r="O1826" s="59"/>
      <c r="P1826" s="370"/>
      <c r="Q1826" s="59"/>
      <c r="R1826" s="376"/>
    </row>
    <row r="1827" spans="1:18" x14ac:dyDescent="0.25">
      <c r="A1827" s="352"/>
      <c r="B1827" s="378"/>
      <c r="C1827" s="54" t="str">
        <f>IF(ISTEXT('Organizational Unit Summary'!$B$45),'Organizational Unit Summary'!$B$45,"")</f>
        <v>P-6</v>
      </c>
      <c r="D1827" s="51" t="str">
        <f>IF('Organizational Unit Summary'!$B$24="Benchmark or Sustainment",IF(E1827="OoS","OoS",IF(E1827=1,"DM",IF(E1827=2,"PM",IF(E1827=3,"LM",IF(E1827=4,"FM"))))),IF(E1827="OoS","OoS",IF(E1827&lt;=2,"H",IF(E1827=3,"M",IF(E1827=4,"L")))))</f>
        <v>DM</v>
      </c>
      <c r="E1827" s="58">
        <f>IF(OR(Processes!$C$70=TRUE,Processes!I$70=TRUE),IF(AND(G1827=1,H1827=1,NOT(ISTEXT(J1827))),4,IF(AND(G1827=1,H1827=1,ISTEXT(J1827)),3,IF(AND(OR(G1827=1,H1827=1),ISTEXT(J1827)),2,1))),"OoS")</f>
        <v>1</v>
      </c>
      <c r="F1827" s="57"/>
      <c r="G1827" s="59"/>
      <c r="H1827" s="59"/>
      <c r="I1827" s="59"/>
      <c r="J1827" s="59"/>
      <c r="K1827" s="59"/>
      <c r="L1827" s="59"/>
      <c r="M1827" s="59"/>
      <c r="N1827" s="59"/>
      <c r="O1827" s="59"/>
      <c r="P1827" s="370"/>
      <c r="Q1827" s="59"/>
      <c r="R1827" s="376"/>
    </row>
    <row r="1828" spans="1:18" x14ac:dyDescent="0.25">
      <c r="A1828" s="352"/>
      <c r="B1828" s="378"/>
      <c r="C1828" s="54" t="str">
        <f>IF(ISTEXT('Organizational Unit Summary'!$B$46),'Organizational Unit Summary'!$B$46,"")</f>
        <v>P-7</v>
      </c>
      <c r="D1828" s="51" t="str">
        <f>IF('Organizational Unit Summary'!$B$24="Benchmark or Sustainment",IF(E1828="OoS","OoS",IF(E1828=1,"DM",IF(E1828=2,"PM",IF(E1828=3,"LM",IF(E1828=4,"FM"))))),IF(E1828="OoS","OoS",IF(E1828&lt;=2,"H",IF(E1828=3,"M",IF(E1828=4,"L")))))</f>
        <v>DM</v>
      </c>
      <c r="E1828" s="58">
        <f>IF(OR(Processes!$C$70=TRUE,Processes!J$70=TRUE),IF(AND(G1828=1,H1828=1,NOT(ISTEXT(J1828))),4,IF(AND(G1828=1,H1828=1,ISTEXT(J1828)),3,IF(AND(OR(G1828=1,H1828=1),ISTEXT(J1828)),2,1))),"OoS")</f>
        <v>1</v>
      </c>
      <c r="F1828" s="57"/>
      <c r="G1828" s="59"/>
      <c r="H1828" s="59"/>
      <c r="I1828" s="59"/>
      <c r="J1828" s="59"/>
      <c r="K1828" s="59"/>
      <c r="L1828" s="59"/>
      <c r="M1828" s="59"/>
      <c r="N1828" s="59"/>
      <c r="O1828" s="59"/>
      <c r="P1828" s="370"/>
      <c r="Q1828" s="59"/>
      <c r="R1828" s="376"/>
    </row>
    <row r="1829" spans="1:18" x14ac:dyDescent="0.25">
      <c r="A1829" s="352"/>
      <c r="B1829" s="378"/>
      <c r="C1829" s="54" t="str">
        <f>IF(ISTEXT('Organizational Unit Summary'!$B$47),'Organizational Unit Summary'!$B$47,"")</f>
        <v>P-8</v>
      </c>
      <c r="D1829" s="51" t="str">
        <f>IF('Organizational Unit Summary'!$B$24="Benchmark or Sustainment",IF(E1829="OoS","OoS",IF(E1829=1,"DM",IF(E1829=2,"PM",IF(E1829=3,"LM",IF(E1829=4,"FM"))))),IF(E1829="OoS","OoS",IF(E1829&lt;=2,"H",IF(E1829=3,"M",IF(E1829=4,"L")))))</f>
        <v>DM</v>
      </c>
      <c r="E1829" s="58">
        <f>IF(OR(Processes!$C$70=TRUE,Processes!K$70=TRUE),IF(AND(G1829=1,H1829=1,NOT(ISTEXT(J1829))),4,IF(AND(G1829=1,H1829=1,ISTEXT(J1829)),3,IF(AND(OR(G1829=1,H1829=1),ISTEXT(J1829)),2,1))),"OoS")</f>
        <v>1</v>
      </c>
      <c r="F1829" s="57"/>
      <c r="G1829" s="59"/>
      <c r="H1829" s="59"/>
      <c r="I1829" s="59"/>
      <c r="J1829" s="59"/>
      <c r="K1829" s="59"/>
      <c r="L1829" s="59"/>
      <c r="M1829" s="59"/>
      <c r="N1829" s="59"/>
      <c r="O1829" s="59"/>
      <c r="P1829" s="370"/>
      <c r="Q1829" s="59"/>
      <c r="R1829" s="376"/>
    </row>
    <row r="1830" spans="1:18" x14ac:dyDescent="0.25">
      <c r="A1830" s="352"/>
      <c r="B1830" s="378"/>
      <c r="C1830" s="54" t="str">
        <f>IF(ISTEXT('Organizational Unit Summary'!$B$48),'Organizational Unit Summary'!$B$48,"")</f>
        <v>P-9</v>
      </c>
      <c r="D1830" s="51" t="str">
        <f>IF('Organizational Unit Summary'!$B$24="Benchmark or Sustainment",IF(E1830="OoS","OoS",IF(E1830=1,"DM",IF(E1830=2,"PM",IF(E1830=3,"LM",IF(E1830=4,"FM"))))),IF(E1830="OoS","OoS",IF(E1830&lt;=2,"H",IF(E1830=3,"M",IF(E1830=4,"L")))))</f>
        <v>DM</v>
      </c>
      <c r="E1830" s="58">
        <f>IF(OR(Processes!$C$70=TRUE,Processes!L$70=TRUE),IF(AND(G1830=1,H1830=1,NOT(ISTEXT(J1830))),4,IF(AND(G1830=1,H1830=1,ISTEXT(J1830)),3,IF(AND(OR(G1830=1,H1830=1),ISTEXT(J1830)),2,1))),"OoS")</f>
        <v>1</v>
      </c>
      <c r="F1830" s="57"/>
      <c r="G1830" s="59"/>
      <c r="H1830" s="59"/>
      <c r="I1830" s="59"/>
      <c r="J1830" s="59"/>
      <c r="K1830" s="59"/>
      <c r="L1830" s="59"/>
      <c r="M1830" s="59"/>
      <c r="N1830" s="59"/>
      <c r="O1830" s="59"/>
      <c r="P1830" s="370"/>
      <c r="Q1830" s="59"/>
      <c r="R1830" s="376"/>
    </row>
    <row r="1831" spans="1:18" x14ac:dyDescent="0.25">
      <c r="A1831" s="352"/>
      <c r="B1831" s="378"/>
      <c r="C1831" s="54" t="str">
        <f>IF(ISTEXT('Organizational Unit Summary'!$B$49),'Organizational Unit Summary'!$B$49,"")</f>
        <v>P-10</v>
      </c>
      <c r="D1831" s="51" t="str">
        <f>IF('Organizational Unit Summary'!$B$24="Benchmark or Sustainment",IF(E1831="OoS","OoS",IF(E1831=1,"DM",IF(E1831=2,"PM",IF(E1831=3,"LM",IF(E1831=4,"FM"))))),IF(E1831="OoS","OoS",IF(E1831&lt;=2,"H",IF(E1831=3,"M",IF(E1831=4,"L")))))</f>
        <v>DM</v>
      </c>
      <c r="E1831" s="58">
        <f>IF(OR(Processes!$C$70=TRUE,Processes!M$70=TRUE),IF(AND(G1831=1,H1831=1,NOT(ISTEXT(J1831))),4,IF(AND(G1831=1,H1831=1,ISTEXT(J1831)),3,IF(AND(OR(G1831=1,H1831=1),ISTEXT(J1831)),2,1))),"OoS")</f>
        <v>1</v>
      </c>
      <c r="F1831" s="57"/>
      <c r="G1831" s="59"/>
      <c r="H1831" s="59"/>
      <c r="I1831" s="59"/>
      <c r="J1831" s="59"/>
      <c r="K1831" s="59"/>
      <c r="L1831" s="59"/>
      <c r="M1831" s="59"/>
      <c r="N1831" s="59"/>
      <c r="O1831" s="59"/>
      <c r="P1831" s="370"/>
      <c r="Q1831" s="59"/>
      <c r="R1831" s="376"/>
    </row>
    <row r="1832" spans="1:18" x14ac:dyDescent="0.25">
      <c r="A1832" s="352"/>
      <c r="B1832" s="378"/>
      <c r="C1832" s="54" t="str">
        <f>IF(ISTEXT('Organizational Unit Summary'!$B$50),'Organizational Unit Summary'!$B$50,"")</f>
        <v>P-11</v>
      </c>
      <c r="D1832" s="51" t="str">
        <f>IF('Organizational Unit Summary'!$B$24="Benchmark or Sustainment",IF(E1832="OoS","OoS",IF(E1832=1,"DM",IF(E1832=2,"PM",IF(E1832=3,"LM",IF(E1832=4,"FM"))))),IF(E1832="OoS","OoS",IF(E1832&lt;=2,"H",IF(E1832=3,"M",IF(E1832=4,"L")))))</f>
        <v>DM</v>
      </c>
      <c r="E1832" s="58">
        <f>IF(OR(Processes!$C$70=TRUE,Processes!N$70=TRUE),IF(AND(G1832=1,H1832=1,NOT(ISTEXT(J1832))),4,IF(AND(G1832=1,H1832=1,ISTEXT(J1832)),3,IF(AND(OR(G1832=1,H1832=1),ISTEXT(J1832)),2,1))),"OoS")</f>
        <v>1</v>
      </c>
      <c r="F1832" s="57"/>
      <c r="G1832" s="59"/>
      <c r="H1832" s="59"/>
      <c r="I1832" s="59"/>
      <c r="J1832" s="59"/>
      <c r="K1832" s="59"/>
      <c r="L1832" s="59"/>
      <c r="M1832" s="59"/>
      <c r="N1832" s="59"/>
      <c r="O1832" s="59"/>
      <c r="P1832" s="370"/>
      <c r="Q1832" s="59"/>
      <c r="R1832" s="376"/>
    </row>
    <row r="1833" spans="1:18" x14ac:dyDescent="0.25">
      <c r="A1833" s="352"/>
      <c r="B1833" s="378"/>
      <c r="C1833" s="54" t="str">
        <f>IF(ISTEXT('Organizational Unit Summary'!$B$51),'Organizational Unit Summary'!$B$51,"")</f>
        <v>P-12</v>
      </c>
      <c r="D1833" s="51" t="str">
        <f>IF('Organizational Unit Summary'!$B$24="Benchmark or Sustainment",IF(E1833="OoS","OoS",IF(E1833=1,"DM",IF(E1833=2,"PM",IF(E1833=3,"LM",IF(E1833=4,"FM"))))),IF(E1833="OoS","OoS",IF(E1833&lt;=2,"H",IF(E1833=3,"M",IF(E1833=4,"L")))))</f>
        <v>DM</v>
      </c>
      <c r="E1833" s="58">
        <f>IF(OR(Processes!$C$70=TRUE,Processes!O$70=TRUE),IF(AND(G1833=1,H1833=1,NOT(ISTEXT(J1833))),4,IF(AND(G1833=1,H1833=1,ISTEXT(J1833)),3,IF(AND(OR(G1833=1,H1833=1),ISTEXT(J1833)),2,1))),"OoS")</f>
        <v>1</v>
      </c>
      <c r="F1833" s="57"/>
      <c r="G1833" s="59"/>
      <c r="H1833" s="59"/>
      <c r="I1833" s="59"/>
      <c r="J1833" s="59"/>
      <c r="K1833" s="59"/>
      <c r="L1833" s="59"/>
      <c r="M1833" s="59"/>
      <c r="N1833" s="59"/>
      <c r="O1833" s="59"/>
      <c r="P1833" s="370"/>
      <c r="Q1833" s="59"/>
      <c r="R1833" s="376"/>
    </row>
    <row r="1834" spans="1:18" x14ac:dyDescent="0.25">
      <c r="A1834" s="352"/>
      <c r="B1834" s="378"/>
      <c r="C1834" s="54" t="str">
        <f>IF(ISTEXT('Organizational Unit Summary'!$B$52),'Organizational Unit Summary'!$B$52,"")</f>
        <v>P-13</v>
      </c>
      <c r="D1834" s="51" t="str">
        <f>IF('Organizational Unit Summary'!$B$24="Benchmark or Sustainment",IF(E1834="OoS","OoS",IF(E1834=1,"DM",IF(E1834=2,"PM",IF(E1834=3,"LM",IF(E1834=4,"FM"))))),IF(E1834="OoS","OoS",IF(E1834&lt;=2,"H",IF(E1834=3,"M",IF(E1834=4,"L")))))</f>
        <v>DM</v>
      </c>
      <c r="E1834" s="58">
        <f>IF(OR(Processes!$C$70=TRUE,Processes!P$70=TRUE),IF(AND(G1834=1,H1834=1,NOT(ISTEXT(J1834))),4,IF(AND(G1834=1,H1834=1,ISTEXT(J1834)),3,IF(AND(OR(G1834=1,H1834=1),ISTEXT(J1834)),2,1))),"OoS")</f>
        <v>1</v>
      </c>
      <c r="F1834" s="57"/>
      <c r="G1834" s="59"/>
      <c r="H1834" s="59"/>
      <c r="I1834" s="59"/>
      <c r="J1834" s="59"/>
      <c r="K1834" s="59"/>
      <c r="L1834" s="59"/>
      <c r="M1834" s="59"/>
      <c r="N1834" s="59"/>
      <c r="O1834" s="59"/>
      <c r="P1834" s="370"/>
      <c r="Q1834" s="59"/>
      <c r="R1834" s="376"/>
    </row>
    <row r="1835" spans="1:18" x14ac:dyDescent="0.25">
      <c r="A1835" s="352"/>
      <c r="B1835" s="378"/>
      <c r="C1835" s="54" t="str">
        <f>IF(ISTEXT('Organizational Unit Summary'!$B$53),'Organizational Unit Summary'!$B$53,"")</f>
        <v>P-14</v>
      </c>
      <c r="D1835" s="51" t="str">
        <f>IF('Organizational Unit Summary'!$B$24="Benchmark or Sustainment",IF(E1835="OoS","OoS",IF(E1835=1,"DM",IF(E1835=2,"PM",IF(E1835=3,"LM",IF(E1835=4,"FM"))))),IF(E1835="OoS","OoS",IF(E1835&lt;=2,"H",IF(E1835=3,"M",IF(E1835=4,"L")))))</f>
        <v>DM</v>
      </c>
      <c r="E1835" s="58">
        <f>IF(OR(Processes!$C$70=TRUE,Processes!Q$70=TRUE),IF(AND(G1835=1,H1835=1,NOT(ISTEXT(J1835))),4,IF(AND(G1835=1,H1835=1,ISTEXT(J1835)),3,IF(AND(OR(G1835=1,H1835=1),ISTEXT(J1835)),2,1))),"OoS")</f>
        <v>1</v>
      </c>
      <c r="F1835" s="57"/>
      <c r="G1835" s="59"/>
      <c r="H1835" s="59"/>
      <c r="I1835" s="59"/>
      <c r="J1835" s="59"/>
      <c r="K1835" s="59"/>
      <c r="L1835" s="59"/>
      <c r="M1835" s="59"/>
      <c r="N1835" s="59"/>
      <c r="O1835" s="59"/>
      <c r="P1835" s="370"/>
      <c r="Q1835" s="59"/>
      <c r="R1835" s="376"/>
    </row>
    <row r="1836" spans="1:18" x14ac:dyDescent="0.25">
      <c r="A1836" s="352"/>
      <c r="B1836" s="378"/>
      <c r="C1836" s="54" t="str">
        <f>IF(ISTEXT('Organizational Unit Summary'!$B$54),'Organizational Unit Summary'!$B$54,"")</f>
        <v>P-15</v>
      </c>
      <c r="D1836" s="51" t="str">
        <f>IF('Organizational Unit Summary'!$B$24="Benchmark or Sustainment",IF(E1836="OoS","OoS",IF(E1836=1,"DM",IF(E1836=2,"PM",IF(E1836=3,"LM",IF(E1836=4,"FM"))))),IF(E1836="OoS","OoS",IF(E1836&lt;=2,"H",IF(E1836=3,"M",IF(E1836=4,"L")))))</f>
        <v>DM</v>
      </c>
      <c r="E1836" s="58">
        <f>IF(OR(Processes!$C$70=TRUE,Processes!R$70=TRUE),IF(AND(G1836=1,H1836=1,NOT(ISTEXT(J1836))),4,IF(AND(G1836=1,H1836=1,ISTEXT(J1836)),3,IF(AND(OR(G1836=1,H1836=1),ISTEXT(J1836)),2,1))),"OoS")</f>
        <v>1</v>
      </c>
      <c r="F1836" s="57"/>
      <c r="G1836" s="59"/>
      <c r="H1836" s="59"/>
      <c r="I1836" s="59"/>
      <c r="J1836" s="59"/>
      <c r="K1836" s="59"/>
      <c r="L1836" s="59"/>
      <c r="M1836" s="59"/>
      <c r="N1836" s="59"/>
      <c r="O1836" s="59"/>
      <c r="P1836" s="370"/>
      <c r="Q1836" s="59"/>
      <c r="R1836" s="376"/>
    </row>
    <row r="1837" spans="1:18" x14ac:dyDescent="0.25">
      <c r="A1837" s="352"/>
      <c r="B1837" s="378"/>
      <c r="C1837" s="54" t="str">
        <f>IF(ISTEXT('Organizational Unit Summary'!$B$55),'Organizational Unit Summary'!$B$55,"")</f>
        <v>P-16</v>
      </c>
      <c r="D1837" s="51" t="str">
        <f>IF('Organizational Unit Summary'!$B$24="Benchmark or Sustainment",IF(E1837="OoS","OoS",IF(E1837=1,"DM",IF(E1837=2,"PM",IF(E1837=3,"LM",IF(E1837=4,"FM"))))),IF(E1837="OoS","OoS",IF(E1837&lt;=2,"H",IF(E1837=3,"M",IF(E1837=4,"L")))))</f>
        <v>DM</v>
      </c>
      <c r="E1837" s="58">
        <f>IF(OR(Processes!$C$70=TRUE,Processes!S$70=TRUE),IF(AND(G1837=1,H1837=1,NOT(ISTEXT(J1837))),4,IF(AND(G1837=1,H1837=1,ISTEXT(J1837)),3,IF(AND(OR(G1837=1,H1837=1),ISTEXT(J1837)),2,1))),"OoS")</f>
        <v>1</v>
      </c>
      <c r="F1837" s="57"/>
      <c r="G1837" s="59"/>
      <c r="H1837" s="59"/>
      <c r="I1837" s="59"/>
      <c r="J1837" s="59"/>
      <c r="K1837" s="59"/>
      <c r="L1837" s="59"/>
      <c r="M1837" s="59"/>
      <c r="N1837" s="59"/>
      <c r="O1837" s="59"/>
      <c r="P1837" s="370"/>
      <c r="Q1837" s="59"/>
      <c r="R1837" s="376"/>
    </row>
    <row r="1838" spans="1:18" x14ac:dyDescent="0.25">
      <c r="A1838" s="352"/>
      <c r="B1838" s="378"/>
      <c r="C1838" s="54" t="str">
        <f>IF(ISTEXT('Organizational Unit Summary'!$B$56),'Organizational Unit Summary'!$B$56,"")</f>
        <v>P-17</v>
      </c>
      <c r="D1838" s="51" t="str">
        <f>IF('Organizational Unit Summary'!$B$24="Benchmark or Sustainment",IF(E1838="OoS","OoS",IF(E1838=1,"DM",IF(E1838=2,"PM",IF(E1838=3,"LM",IF(E1838=4,"FM"))))),IF(E1838="OoS","OoS",IF(E1838&lt;=2,"H",IF(E1838=3,"M",IF(E1838=4,"L")))))</f>
        <v>DM</v>
      </c>
      <c r="E1838" s="58">
        <f>IF(OR(Processes!$C$70=TRUE,Processes!T$70=TRUE),IF(AND(G1838=1,H1838=1,NOT(ISTEXT(J1838))),4,IF(AND(G1838=1,H1838=1,ISTEXT(J1838)),3,IF(AND(OR(G1838=1,H1838=1),ISTEXT(J1838)),2,1))),"OoS")</f>
        <v>1</v>
      </c>
      <c r="F1838" s="57"/>
      <c r="G1838" s="59"/>
      <c r="H1838" s="59"/>
      <c r="I1838" s="59"/>
      <c r="J1838" s="59"/>
      <c r="K1838" s="59"/>
      <c r="L1838" s="59"/>
      <c r="M1838" s="59"/>
      <c r="N1838" s="59"/>
      <c r="O1838" s="59"/>
      <c r="P1838" s="370"/>
      <c r="Q1838" s="59"/>
      <c r="R1838" s="376"/>
    </row>
    <row r="1839" spans="1:18" x14ac:dyDescent="0.25">
      <c r="A1839" s="352"/>
      <c r="B1839" s="378"/>
      <c r="C1839" s="54" t="str">
        <f>IF(ISTEXT('Organizational Unit Summary'!$B$57),'Organizational Unit Summary'!$B$57,"")</f>
        <v>P-18</v>
      </c>
      <c r="D1839" s="51" t="str">
        <f>IF('Organizational Unit Summary'!$B$24="Benchmark or Sustainment",IF(E1839="OoS","OoS",IF(E1839=1,"DM",IF(E1839=2,"PM",IF(E1839=3,"LM",IF(E1839=4,"FM"))))),IF(E1839="OoS","OoS",IF(E1839&lt;=2,"H",IF(E1839=3,"M",IF(E1839=4,"L")))))</f>
        <v>DM</v>
      </c>
      <c r="E1839" s="58">
        <f>IF(OR(Processes!$C$70=TRUE,Processes!U$70=TRUE),IF(AND(G1839=1,H1839=1,NOT(ISTEXT(J1839))),4,IF(AND(G1839=1,H1839=1,ISTEXT(J1839)),3,IF(AND(OR(G1839=1,H1839=1),ISTEXT(J1839)),2,1))),"OoS")</f>
        <v>1</v>
      </c>
      <c r="F1839" s="57"/>
      <c r="G1839" s="59"/>
      <c r="H1839" s="59"/>
      <c r="I1839" s="59"/>
      <c r="J1839" s="59"/>
      <c r="K1839" s="59"/>
      <c r="L1839" s="59"/>
      <c r="M1839" s="59"/>
      <c r="N1839" s="59"/>
      <c r="O1839" s="59"/>
      <c r="P1839" s="370"/>
      <c r="Q1839" s="59"/>
      <c r="R1839" s="376"/>
    </row>
    <row r="1840" spans="1:18" x14ac:dyDescent="0.25">
      <c r="A1840" s="352"/>
      <c r="B1840" s="378"/>
      <c r="C1840" s="54" t="str">
        <f>IF(ISTEXT('Organizational Unit Summary'!$B$58),'Organizational Unit Summary'!$B$58,"")</f>
        <v>P-19</v>
      </c>
      <c r="D1840" s="51" t="str">
        <f>IF('Organizational Unit Summary'!$B$24="Benchmark or Sustainment",IF(E1840="OoS","OoS",IF(E1840=1,"DM",IF(E1840=2,"PM",IF(E1840=3,"LM",IF(E1840=4,"FM"))))),IF(E1840="OoS","OoS",IF(E1840&lt;=2,"H",IF(E1840=3,"M",IF(E1840=4,"L")))))</f>
        <v>DM</v>
      </c>
      <c r="E1840" s="58">
        <f>IF(OR(Processes!$C$70=TRUE,Processes!V$70=TRUE),IF(AND(G1840=1,H1840=1,NOT(ISTEXT(J1840))),4,IF(AND(G1840=1,H1840=1,ISTEXT(J1840)),3,IF(AND(OR(G1840=1,H1840=1),ISTEXT(J1840)),2,1))),"OoS")</f>
        <v>1</v>
      </c>
      <c r="F1840" s="57"/>
      <c r="G1840" s="59"/>
      <c r="H1840" s="59"/>
      <c r="I1840" s="59"/>
      <c r="J1840" s="59"/>
      <c r="K1840" s="59"/>
      <c r="L1840" s="59"/>
      <c r="M1840" s="59"/>
      <c r="N1840" s="59"/>
      <c r="O1840" s="59"/>
      <c r="P1840" s="370"/>
      <c r="Q1840" s="59"/>
      <c r="R1840" s="376"/>
    </row>
    <row r="1841" spans="1:18" ht="13.5" thickBot="1" x14ac:dyDescent="0.3">
      <c r="A1841" s="352"/>
      <c r="B1841" s="378"/>
      <c r="C1841" s="54" t="str">
        <f>IF(ISTEXT('Organizational Unit Summary'!$B$59),'Organizational Unit Summary'!$B$59,"")</f>
        <v>P-20</v>
      </c>
      <c r="D1841" s="51" t="str">
        <f>IF('Organizational Unit Summary'!$B$24="Benchmark or Sustainment",IF(E1841="OoS","OoS",IF(E1841=1,"DM",IF(E1841=2,"PM",IF(E1841=3,"LM",IF(E1841=4,"FM"))))),IF(E1841="OoS","OoS",IF(E1841&lt;=2,"H",IF(E1841=3,"M",IF(E1841=4,"L")))))</f>
        <v>DM</v>
      </c>
      <c r="E1841" s="58">
        <f>IF(OR(Processes!$C$70=TRUE,Processes!W$70=TRUE),IF(AND(G1841=1,H1841=1,NOT(ISTEXT(J1841))),4,IF(AND(G1841=1,H1841=1,ISTEXT(J1841)),3,IF(AND(OR(G1841=1,H1841=1),ISTEXT(J1841)),2,1))),"OoS")</f>
        <v>1</v>
      </c>
      <c r="F1841" s="57"/>
      <c r="G1841" s="59"/>
      <c r="H1841" s="59"/>
      <c r="I1841" s="59"/>
      <c r="J1841" s="59"/>
      <c r="K1841" s="59"/>
      <c r="L1841" s="59"/>
      <c r="M1841" s="59"/>
      <c r="N1841" s="59"/>
      <c r="O1841" s="59"/>
      <c r="P1841" s="371"/>
      <c r="Q1841" s="59"/>
      <c r="R1841" s="376"/>
    </row>
    <row r="1842" spans="1:18" x14ac:dyDescent="0.25">
      <c r="A1842" s="352"/>
      <c r="B1842" s="378" t="str">
        <f>IF(ISTEXT(Processes!$B$20),Processes!$B$20,"")</f>
        <v>Process 18</v>
      </c>
      <c r="C1842" s="54" t="str">
        <f>IF(ISTEXT('Organizational Unit Summary'!$B$40),'Organizational Unit Summary'!$B$40,"")</f>
        <v>P-1</v>
      </c>
      <c r="D1842" s="51" t="str">
        <f>IF('Organizational Unit Summary'!$B$24="Benchmark or Sustainment",IF(E1842="OoS","OoS",IF(E1842=1,"DM",IF(E1842=2,"PM",IF(E1842=3,"LM",IF(E1842=4,"FM"))))),IF(E1842="OoS","OoS",IF(E1842&lt;=2,"H",IF(E1842=3,"M",IF(E1842=4,"L")))))</f>
        <v>DM</v>
      </c>
      <c r="E1842" s="58">
        <f>IF(OR(Processes!$C$71=TRUE,Processes!D$71=TRUE),IF(AND(G1842=1,H1842=1,NOT(ISTEXT(J1842))),4,IF(AND(G1842=1,H1842=1,ISTEXT(J1842)),3,IF(AND(OR(G1842=1,H1842=1),ISTEXT(J1842)),2,1))),"OoS")</f>
        <v>1</v>
      </c>
      <c r="F1842" s="57"/>
      <c r="G1842" s="59"/>
      <c r="H1842" s="59"/>
      <c r="I1842" s="59"/>
      <c r="J1842" s="59"/>
      <c r="K1842" s="59"/>
      <c r="L1842" s="59"/>
      <c r="M1842" s="59"/>
      <c r="N1842" s="59"/>
      <c r="O1842" s="59"/>
      <c r="P1842" s="369"/>
      <c r="Q1842" s="59"/>
      <c r="R1842" s="376"/>
    </row>
    <row r="1843" spans="1:18" x14ac:dyDescent="0.25">
      <c r="A1843" s="352"/>
      <c r="B1843" s="378"/>
      <c r="C1843" s="54" t="str">
        <f>IF(ISTEXT('Organizational Unit Summary'!$B$41),'Organizational Unit Summary'!$B$41,"")</f>
        <v>P-2</v>
      </c>
      <c r="D1843" s="51" t="str">
        <f>IF('Organizational Unit Summary'!$B$24="Benchmark or Sustainment",IF(E1843="OoS","OoS",IF(E1843=1,"DM",IF(E1843=2,"PM",IF(E1843=3,"LM",IF(E1843=4,"FM"))))),IF(E1843="OoS","OoS",IF(E1843&lt;=2,"H",IF(E1843=3,"M",IF(E1843=4,"L")))))</f>
        <v>DM</v>
      </c>
      <c r="E1843" s="58">
        <f>IF(OR(Processes!$C$71=TRUE,Processes!E$71=TRUE),IF(AND(G1843=1,H1843=1,NOT(ISTEXT(J1843))),4,IF(AND(G1843=1,H1843=1,ISTEXT(J1843)),3,IF(AND(OR(G1843=1,H1843=1),ISTEXT(J1843)),2,1))),"OoS")</f>
        <v>1</v>
      </c>
      <c r="F1843" s="57"/>
      <c r="G1843" s="59"/>
      <c r="H1843" s="59"/>
      <c r="I1843" s="59"/>
      <c r="J1843" s="59"/>
      <c r="K1843" s="59"/>
      <c r="L1843" s="59"/>
      <c r="M1843" s="59"/>
      <c r="N1843" s="59"/>
      <c r="O1843" s="59"/>
      <c r="P1843" s="370"/>
      <c r="Q1843" s="59"/>
      <c r="R1843" s="376"/>
    </row>
    <row r="1844" spans="1:18" x14ac:dyDescent="0.25">
      <c r="A1844" s="352"/>
      <c r="B1844" s="378"/>
      <c r="C1844" s="54" t="str">
        <f>IF(ISTEXT('Organizational Unit Summary'!$B$42),'Organizational Unit Summary'!$B$42,"")</f>
        <v>P-3</v>
      </c>
      <c r="D1844" s="51" t="str">
        <f>IF('Organizational Unit Summary'!$B$24="Benchmark or Sustainment",IF(E1844="OoS","OoS",IF(E1844=1,"DM",IF(E1844=2,"PM",IF(E1844=3,"LM",IF(E1844=4,"FM"))))),IF(E1844="OoS","OoS",IF(E1844&lt;=2,"H",IF(E1844=3,"M",IF(E1844=4,"L")))))</f>
        <v>DM</v>
      </c>
      <c r="E1844" s="58">
        <f>IF(OR(Processes!$C$71=TRUE,Processes!F$71=TRUE),IF(AND(G1844=1,H1844=1,NOT(ISTEXT(J1844))),4,IF(AND(G1844=1,H1844=1,ISTEXT(J1844)),3,IF(AND(OR(G1844=1,H1844=1),ISTEXT(J1844)),2,1))),"OoS")</f>
        <v>1</v>
      </c>
      <c r="F1844" s="57"/>
      <c r="G1844" s="59"/>
      <c r="H1844" s="59"/>
      <c r="I1844" s="59"/>
      <c r="J1844" s="59"/>
      <c r="K1844" s="59"/>
      <c r="L1844" s="59"/>
      <c r="M1844" s="59"/>
      <c r="N1844" s="59"/>
      <c r="O1844" s="59"/>
      <c r="P1844" s="370"/>
      <c r="Q1844" s="59"/>
      <c r="R1844" s="376"/>
    </row>
    <row r="1845" spans="1:18" x14ac:dyDescent="0.25">
      <c r="A1845" s="352"/>
      <c r="B1845" s="378"/>
      <c r="C1845" s="54" t="str">
        <f>IF(ISTEXT('Organizational Unit Summary'!$B$43),'Organizational Unit Summary'!$B$43,"")</f>
        <v>P-4</v>
      </c>
      <c r="D1845" s="51" t="str">
        <f>IF('Organizational Unit Summary'!$B$24="Benchmark or Sustainment",IF(E1845="OoS","OoS",IF(E1845=1,"DM",IF(E1845=2,"PM",IF(E1845=3,"LM",IF(E1845=4,"FM"))))),IF(E1845="OoS","OoS",IF(E1845&lt;=2,"H",IF(E1845=3,"M",IF(E1845=4,"L")))))</f>
        <v>DM</v>
      </c>
      <c r="E1845" s="58">
        <f>IF(OR(Processes!$C$71=TRUE,Processes!G$71=TRUE),IF(AND(G1845=1,H1845=1,NOT(ISTEXT(J1845))),4,IF(AND(G1845=1,H1845=1,ISTEXT(J1845)),3,IF(AND(OR(G1845=1,H1845=1),ISTEXT(J1845)),2,1))),"OoS")</f>
        <v>1</v>
      </c>
      <c r="F1845" s="57"/>
      <c r="G1845" s="59"/>
      <c r="H1845" s="59"/>
      <c r="I1845" s="59"/>
      <c r="J1845" s="59"/>
      <c r="K1845" s="59"/>
      <c r="L1845" s="59"/>
      <c r="M1845" s="59"/>
      <c r="N1845" s="59"/>
      <c r="O1845" s="59"/>
      <c r="P1845" s="370"/>
      <c r="Q1845" s="59"/>
      <c r="R1845" s="376"/>
    </row>
    <row r="1846" spans="1:18" x14ac:dyDescent="0.25">
      <c r="A1846" s="352"/>
      <c r="B1846" s="378"/>
      <c r="C1846" s="54" t="str">
        <f>IF(ISTEXT('Organizational Unit Summary'!$B$44),'Organizational Unit Summary'!$B$44,"")</f>
        <v>P-5</v>
      </c>
      <c r="D1846" s="51" t="str">
        <f>IF('Organizational Unit Summary'!$B$24="Benchmark or Sustainment",IF(E1846="OoS","OoS",IF(E1846=1,"DM",IF(E1846=2,"PM",IF(E1846=3,"LM",IF(E1846=4,"FM"))))),IF(E1846="OoS","OoS",IF(E1846&lt;=2,"H",IF(E1846=3,"M",IF(E1846=4,"L")))))</f>
        <v>DM</v>
      </c>
      <c r="E1846" s="58">
        <f>IF(OR(Processes!$C$71=TRUE,Processes!H$71=TRUE),IF(AND(G1846=1,H1846=1,NOT(ISTEXT(J1846))),4,IF(AND(G1846=1,H1846=1,ISTEXT(J1846)),3,IF(AND(OR(G1846=1,H1846=1),ISTEXT(J1846)),2,1))),"OoS")</f>
        <v>1</v>
      </c>
      <c r="F1846" s="57"/>
      <c r="G1846" s="59"/>
      <c r="H1846" s="59"/>
      <c r="I1846" s="59"/>
      <c r="J1846" s="59"/>
      <c r="K1846" s="59"/>
      <c r="L1846" s="59"/>
      <c r="M1846" s="59"/>
      <c r="N1846" s="59"/>
      <c r="O1846" s="59"/>
      <c r="P1846" s="370"/>
      <c r="Q1846" s="59"/>
      <c r="R1846" s="376"/>
    </row>
    <row r="1847" spans="1:18" x14ac:dyDescent="0.25">
      <c r="A1847" s="352"/>
      <c r="B1847" s="378"/>
      <c r="C1847" s="54" t="str">
        <f>IF(ISTEXT('Organizational Unit Summary'!$B$45),'Organizational Unit Summary'!$B$45,"")</f>
        <v>P-6</v>
      </c>
      <c r="D1847" s="51" t="str">
        <f>IF('Organizational Unit Summary'!$B$24="Benchmark or Sustainment",IF(E1847="OoS","OoS",IF(E1847=1,"DM",IF(E1847=2,"PM",IF(E1847=3,"LM",IF(E1847=4,"FM"))))),IF(E1847="OoS","OoS",IF(E1847&lt;=2,"H",IF(E1847=3,"M",IF(E1847=4,"L")))))</f>
        <v>DM</v>
      </c>
      <c r="E1847" s="58">
        <f>IF(OR(Processes!$C$71=TRUE,Processes!I$71=TRUE),IF(AND(G1847=1,H1847=1,NOT(ISTEXT(J1847))),4,IF(AND(G1847=1,H1847=1,ISTEXT(J1847)),3,IF(AND(OR(G1847=1,H1847=1),ISTEXT(J1847)),2,1))),"OoS")</f>
        <v>1</v>
      </c>
      <c r="F1847" s="57"/>
      <c r="G1847" s="59"/>
      <c r="H1847" s="59"/>
      <c r="I1847" s="59"/>
      <c r="J1847" s="59"/>
      <c r="K1847" s="59"/>
      <c r="L1847" s="59"/>
      <c r="M1847" s="59"/>
      <c r="N1847" s="59"/>
      <c r="O1847" s="59"/>
      <c r="P1847" s="370"/>
      <c r="Q1847" s="59"/>
      <c r="R1847" s="376"/>
    </row>
    <row r="1848" spans="1:18" x14ac:dyDescent="0.25">
      <c r="A1848" s="352"/>
      <c r="B1848" s="378"/>
      <c r="C1848" s="54" t="str">
        <f>IF(ISTEXT('Organizational Unit Summary'!$B$46),'Organizational Unit Summary'!$B$46,"")</f>
        <v>P-7</v>
      </c>
      <c r="D1848" s="51" t="str">
        <f>IF('Organizational Unit Summary'!$B$24="Benchmark or Sustainment",IF(E1848="OoS","OoS",IF(E1848=1,"DM",IF(E1848=2,"PM",IF(E1848=3,"LM",IF(E1848=4,"FM"))))),IF(E1848="OoS","OoS",IF(E1848&lt;=2,"H",IF(E1848=3,"M",IF(E1848=4,"L")))))</f>
        <v>DM</v>
      </c>
      <c r="E1848" s="58">
        <f>IF(OR(Processes!$C$71=TRUE,Processes!J$71=TRUE),IF(AND(G1848=1,H1848=1,NOT(ISTEXT(J1848))),4,IF(AND(G1848=1,H1848=1,ISTEXT(J1848)),3,IF(AND(OR(G1848=1,H1848=1),ISTEXT(J1848)),2,1))),"OoS")</f>
        <v>1</v>
      </c>
      <c r="F1848" s="57"/>
      <c r="G1848" s="59"/>
      <c r="H1848" s="59"/>
      <c r="I1848" s="59"/>
      <c r="J1848" s="59"/>
      <c r="K1848" s="59"/>
      <c r="L1848" s="59"/>
      <c r="M1848" s="59"/>
      <c r="N1848" s="59"/>
      <c r="O1848" s="59"/>
      <c r="P1848" s="370"/>
      <c r="Q1848" s="59"/>
      <c r="R1848" s="376"/>
    </row>
    <row r="1849" spans="1:18" x14ac:dyDescent="0.25">
      <c r="A1849" s="352"/>
      <c r="B1849" s="378"/>
      <c r="C1849" s="54" t="str">
        <f>IF(ISTEXT('Organizational Unit Summary'!$B$47),'Organizational Unit Summary'!$B$47,"")</f>
        <v>P-8</v>
      </c>
      <c r="D1849" s="51" t="str">
        <f>IF('Organizational Unit Summary'!$B$24="Benchmark or Sustainment",IF(E1849="OoS","OoS",IF(E1849=1,"DM",IF(E1849=2,"PM",IF(E1849=3,"LM",IF(E1849=4,"FM"))))),IF(E1849="OoS","OoS",IF(E1849&lt;=2,"H",IF(E1849=3,"M",IF(E1849=4,"L")))))</f>
        <v>DM</v>
      </c>
      <c r="E1849" s="58">
        <f>IF(OR(Processes!$C$71=TRUE,Processes!K$71=TRUE),IF(AND(G1849=1,H1849=1,NOT(ISTEXT(J1849))),4,IF(AND(G1849=1,H1849=1,ISTEXT(J1849)),3,IF(AND(OR(G1849=1,H1849=1),ISTEXT(J1849)),2,1))),"OoS")</f>
        <v>1</v>
      </c>
      <c r="F1849" s="57"/>
      <c r="G1849" s="59"/>
      <c r="H1849" s="59"/>
      <c r="I1849" s="59"/>
      <c r="J1849" s="59"/>
      <c r="K1849" s="59"/>
      <c r="L1849" s="59"/>
      <c r="M1849" s="59"/>
      <c r="N1849" s="59"/>
      <c r="O1849" s="59"/>
      <c r="P1849" s="370"/>
      <c r="Q1849" s="59"/>
      <c r="R1849" s="376"/>
    </row>
    <row r="1850" spans="1:18" x14ac:dyDescent="0.25">
      <c r="A1850" s="352"/>
      <c r="B1850" s="378"/>
      <c r="C1850" s="54" t="str">
        <f>IF(ISTEXT('Organizational Unit Summary'!$B$48),'Organizational Unit Summary'!$B$48,"")</f>
        <v>P-9</v>
      </c>
      <c r="D1850" s="51" t="str">
        <f>IF('Organizational Unit Summary'!$B$24="Benchmark or Sustainment",IF(E1850="OoS","OoS",IF(E1850=1,"DM",IF(E1850=2,"PM",IF(E1850=3,"LM",IF(E1850=4,"FM"))))),IF(E1850="OoS","OoS",IF(E1850&lt;=2,"H",IF(E1850=3,"M",IF(E1850=4,"L")))))</f>
        <v>DM</v>
      </c>
      <c r="E1850" s="58">
        <f>IF(OR(Processes!$C$71=TRUE,Processes!L$71=TRUE),IF(AND(G1850=1,H1850=1,NOT(ISTEXT(J1850))),4,IF(AND(G1850=1,H1850=1,ISTEXT(J1850)),3,IF(AND(OR(G1850=1,H1850=1),ISTEXT(J1850)),2,1))),"OoS")</f>
        <v>1</v>
      </c>
      <c r="F1850" s="57"/>
      <c r="G1850" s="59"/>
      <c r="H1850" s="59"/>
      <c r="I1850" s="59"/>
      <c r="J1850" s="59"/>
      <c r="K1850" s="59"/>
      <c r="L1850" s="59"/>
      <c r="M1850" s="59"/>
      <c r="N1850" s="59"/>
      <c r="O1850" s="59"/>
      <c r="P1850" s="370"/>
      <c r="Q1850" s="59"/>
      <c r="R1850" s="376"/>
    </row>
    <row r="1851" spans="1:18" x14ac:dyDescent="0.25">
      <c r="A1851" s="352"/>
      <c r="B1851" s="378"/>
      <c r="C1851" s="54" t="str">
        <f>IF(ISTEXT('Organizational Unit Summary'!$B$49),'Organizational Unit Summary'!$B$49,"")</f>
        <v>P-10</v>
      </c>
      <c r="D1851" s="51" t="str">
        <f>IF('Organizational Unit Summary'!$B$24="Benchmark or Sustainment",IF(E1851="OoS","OoS",IF(E1851=1,"DM",IF(E1851=2,"PM",IF(E1851=3,"LM",IF(E1851=4,"FM"))))),IF(E1851="OoS","OoS",IF(E1851&lt;=2,"H",IF(E1851=3,"M",IF(E1851=4,"L")))))</f>
        <v>DM</v>
      </c>
      <c r="E1851" s="58">
        <f>IF(OR(Processes!$C$71=TRUE,Processes!M$71=TRUE),IF(AND(G1851=1,H1851=1,NOT(ISTEXT(J1851))),4,IF(AND(G1851=1,H1851=1,ISTEXT(J1851)),3,IF(AND(OR(G1851=1,H1851=1),ISTEXT(J1851)),2,1))),"OoS")</f>
        <v>1</v>
      </c>
      <c r="F1851" s="57"/>
      <c r="G1851" s="59"/>
      <c r="H1851" s="59"/>
      <c r="I1851" s="59"/>
      <c r="J1851" s="59"/>
      <c r="K1851" s="59"/>
      <c r="L1851" s="59"/>
      <c r="M1851" s="59"/>
      <c r="N1851" s="59"/>
      <c r="O1851" s="59"/>
      <c r="P1851" s="370"/>
      <c r="Q1851" s="59"/>
      <c r="R1851" s="376"/>
    </row>
    <row r="1852" spans="1:18" x14ac:dyDescent="0.25">
      <c r="A1852" s="352"/>
      <c r="B1852" s="378"/>
      <c r="C1852" s="54" t="str">
        <f>IF(ISTEXT('Organizational Unit Summary'!$B$50),'Organizational Unit Summary'!$B$50,"")</f>
        <v>P-11</v>
      </c>
      <c r="D1852" s="51" t="str">
        <f>IF('Organizational Unit Summary'!$B$24="Benchmark or Sustainment",IF(E1852="OoS","OoS",IF(E1852=1,"DM",IF(E1852=2,"PM",IF(E1852=3,"LM",IF(E1852=4,"FM"))))),IF(E1852="OoS","OoS",IF(E1852&lt;=2,"H",IF(E1852=3,"M",IF(E1852=4,"L")))))</f>
        <v>DM</v>
      </c>
      <c r="E1852" s="58">
        <f>IF(OR(Processes!$C$71=TRUE,Processes!N$71=TRUE),IF(AND(G1852=1,H1852=1,NOT(ISTEXT(J1852))),4,IF(AND(G1852=1,H1852=1,ISTEXT(J1852)),3,IF(AND(OR(G1852=1,H1852=1),ISTEXT(J1852)),2,1))),"OoS")</f>
        <v>1</v>
      </c>
      <c r="F1852" s="57"/>
      <c r="G1852" s="59"/>
      <c r="H1852" s="59"/>
      <c r="I1852" s="59"/>
      <c r="J1852" s="59"/>
      <c r="K1852" s="59"/>
      <c r="L1852" s="59"/>
      <c r="M1852" s="59"/>
      <c r="N1852" s="59"/>
      <c r="O1852" s="59"/>
      <c r="P1852" s="370"/>
      <c r="Q1852" s="59"/>
      <c r="R1852" s="376"/>
    </row>
    <row r="1853" spans="1:18" x14ac:dyDescent="0.25">
      <c r="A1853" s="352"/>
      <c r="B1853" s="378"/>
      <c r="C1853" s="54" t="str">
        <f>IF(ISTEXT('Organizational Unit Summary'!$B$51),'Organizational Unit Summary'!$B$51,"")</f>
        <v>P-12</v>
      </c>
      <c r="D1853" s="51" t="str">
        <f>IF('Organizational Unit Summary'!$B$24="Benchmark or Sustainment",IF(E1853="OoS","OoS",IF(E1853=1,"DM",IF(E1853=2,"PM",IF(E1853=3,"LM",IF(E1853=4,"FM"))))),IF(E1853="OoS","OoS",IF(E1853&lt;=2,"H",IF(E1853=3,"M",IF(E1853=4,"L")))))</f>
        <v>DM</v>
      </c>
      <c r="E1853" s="58">
        <f>IF(OR(Processes!$C$71=TRUE,Processes!O$71=TRUE),IF(AND(G1853=1,H1853=1,NOT(ISTEXT(J1853))),4,IF(AND(G1853=1,H1853=1,ISTEXT(J1853)),3,IF(AND(OR(G1853=1,H1853=1),ISTEXT(J1853)),2,1))),"OoS")</f>
        <v>1</v>
      </c>
      <c r="F1853" s="57"/>
      <c r="G1853" s="59"/>
      <c r="H1853" s="59"/>
      <c r="I1853" s="59"/>
      <c r="J1853" s="59"/>
      <c r="K1853" s="59"/>
      <c r="L1853" s="59"/>
      <c r="M1853" s="59"/>
      <c r="N1853" s="59"/>
      <c r="O1853" s="59"/>
      <c r="P1853" s="370"/>
      <c r="Q1853" s="59"/>
      <c r="R1853" s="376"/>
    </row>
    <row r="1854" spans="1:18" x14ac:dyDescent="0.25">
      <c r="A1854" s="352"/>
      <c r="B1854" s="378"/>
      <c r="C1854" s="54" t="str">
        <f>IF(ISTEXT('Organizational Unit Summary'!$B$52),'Organizational Unit Summary'!$B$52,"")</f>
        <v>P-13</v>
      </c>
      <c r="D1854" s="51" t="str">
        <f>IF('Organizational Unit Summary'!$B$24="Benchmark or Sustainment",IF(E1854="OoS","OoS",IF(E1854=1,"DM",IF(E1854=2,"PM",IF(E1854=3,"LM",IF(E1854=4,"FM"))))),IF(E1854="OoS","OoS",IF(E1854&lt;=2,"H",IF(E1854=3,"M",IF(E1854=4,"L")))))</f>
        <v>DM</v>
      </c>
      <c r="E1854" s="58">
        <f>IF(OR(Processes!$C$71=TRUE,Processes!P$71=TRUE),IF(AND(G1854=1,H1854=1,NOT(ISTEXT(J1854))),4,IF(AND(G1854=1,H1854=1,ISTEXT(J1854)),3,IF(AND(OR(G1854=1,H1854=1),ISTEXT(J1854)),2,1))),"OoS")</f>
        <v>1</v>
      </c>
      <c r="F1854" s="57"/>
      <c r="G1854" s="59"/>
      <c r="H1854" s="59"/>
      <c r="I1854" s="59"/>
      <c r="J1854" s="59"/>
      <c r="K1854" s="59"/>
      <c r="L1854" s="59"/>
      <c r="M1854" s="59"/>
      <c r="N1854" s="59"/>
      <c r="O1854" s="59"/>
      <c r="P1854" s="370"/>
      <c r="Q1854" s="59"/>
      <c r="R1854" s="376"/>
    </row>
    <row r="1855" spans="1:18" x14ac:dyDescent="0.25">
      <c r="A1855" s="352"/>
      <c r="B1855" s="378"/>
      <c r="C1855" s="54" t="str">
        <f>IF(ISTEXT('Organizational Unit Summary'!$B$53),'Organizational Unit Summary'!$B$53,"")</f>
        <v>P-14</v>
      </c>
      <c r="D1855" s="51" t="str">
        <f>IF('Organizational Unit Summary'!$B$24="Benchmark or Sustainment",IF(E1855="OoS","OoS",IF(E1855=1,"DM",IF(E1855=2,"PM",IF(E1855=3,"LM",IF(E1855=4,"FM"))))),IF(E1855="OoS","OoS",IF(E1855&lt;=2,"H",IF(E1855=3,"M",IF(E1855=4,"L")))))</f>
        <v>DM</v>
      </c>
      <c r="E1855" s="58">
        <f>IF(OR(Processes!$C$71=TRUE,Processes!Q$71=TRUE),IF(AND(G1855=1,H1855=1,NOT(ISTEXT(J1855))),4,IF(AND(G1855=1,H1855=1,ISTEXT(J1855)),3,IF(AND(OR(G1855=1,H1855=1),ISTEXT(J1855)),2,1))),"OoS")</f>
        <v>1</v>
      </c>
      <c r="F1855" s="57"/>
      <c r="G1855" s="59"/>
      <c r="H1855" s="59"/>
      <c r="I1855" s="59"/>
      <c r="J1855" s="59"/>
      <c r="K1855" s="59"/>
      <c r="L1855" s="59"/>
      <c r="M1855" s="59"/>
      <c r="N1855" s="59"/>
      <c r="O1855" s="59"/>
      <c r="P1855" s="370"/>
      <c r="Q1855" s="59"/>
      <c r="R1855" s="376"/>
    </row>
    <row r="1856" spans="1:18" x14ac:dyDescent="0.25">
      <c r="A1856" s="352"/>
      <c r="B1856" s="378"/>
      <c r="C1856" s="54" t="str">
        <f>IF(ISTEXT('Organizational Unit Summary'!$B$54),'Organizational Unit Summary'!$B$54,"")</f>
        <v>P-15</v>
      </c>
      <c r="D1856" s="51" t="str">
        <f>IF('Organizational Unit Summary'!$B$24="Benchmark or Sustainment",IF(E1856="OoS","OoS",IF(E1856=1,"DM",IF(E1856=2,"PM",IF(E1856=3,"LM",IF(E1856=4,"FM"))))),IF(E1856="OoS","OoS",IF(E1856&lt;=2,"H",IF(E1856=3,"M",IF(E1856=4,"L")))))</f>
        <v>DM</v>
      </c>
      <c r="E1856" s="58">
        <f>IF(OR(Processes!$C$71=TRUE,Processes!R$71=TRUE),IF(AND(G1856=1,H1856=1,NOT(ISTEXT(J1856))),4,IF(AND(G1856=1,H1856=1,ISTEXT(J1856)),3,IF(AND(OR(G1856=1,H1856=1),ISTEXT(J1856)),2,1))),"OoS")</f>
        <v>1</v>
      </c>
      <c r="F1856" s="57"/>
      <c r="G1856" s="59"/>
      <c r="H1856" s="59"/>
      <c r="I1856" s="59"/>
      <c r="J1856" s="59"/>
      <c r="K1856" s="59"/>
      <c r="L1856" s="59"/>
      <c r="M1856" s="59"/>
      <c r="N1856" s="59"/>
      <c r="O1856" s="59"/>
      <c r="P1856" s="370"/>
      <c r="Q1856" s="59"/>
      <c r="R1856" s="376"/>
    </row>
    <row r="1857" spans="1:18" x14ac:dyDescent="0.25">
      <c r="A1857" s="352"/>
      <c r="B1857" s="378"/>
      <c r="C1857" s="54" t="str">
        <f>IF(ISTEXT('Organizational Unit Summary'!$B$55),'Organizational Unit Summary'!$B$55,"")</f>
        <v>P-16</v>
      </c>
      <c r="D1857" s="51" t="str">
        <f>IF('Organizational Unit Summary'!$B$24="Benchmark or Sustainment",IF(E1857="OoS","OoS",IF(E1857=1,"DM",IF(E1857=2,"PM",IF(E1857=3,"LM",IF(E1857=4,"FM"))))),IF(E1857="OoS","OoS",IF(E1857&lt;=2,"H",IF(E1857=3,"M",IF(E1857=4,"L")))))</f>
        <v>DM</v>
      </c>
      <c r="E1857" s="58">
        <f>IF(OR(Processes!$C$71=TRUE,Processes!S$71=TRUE),IF(AND(G1857=1,H1857=1,NOT(ISTEXT(J1857))),4,IF(AND(G1857=1,H1857=1,ISTEXT(J1857)),3,IF(AND(OR(G1857=1,H1857=1),ISTEXT(J1857)),2,1))),"OoS")</f>
        <v>1</v>
      </c>
      <c r="F1857" s="57"/>
      <c r="G1857" s="59"/>
      <c r="H1857" s="59"/>
      <c r="I1857" s="59"/>
      <c r="J1857" s="59"/>
      <c r="K1857" s="59"/>
      <c r="L1857" s="59"/>
      <c r="M1857" s="59"/>
      <c r="N1857" s="59"/>
      <c r="O1857" s="59"/>
      <c r="P1857" s="370"/>
      <c r="Q1857" s="59"/>
      <c r="R1857" s="376"/>
    </row>
    <row r="1858" spans="1:18" x14ac:dyDescent="0.25">
      <c r="A1858" s="352"/>
      <c r="B1858" s="378"/>
      <c r="C1858" s="54" t="str">
        <f>IF(ISTEXT('Organizational Unit Summary'!$B$56),'Organizational Unit Summary'!$B$56,"")</f>
        <v>P-17</v>
      </c>
      <c r="D1858" s="51" t="str">
        <f>IF('Organizational Unit Summary'!$B$24="Benchmark or Sustainment",IF(E1858="OoS","OoS",IF(E1858=1,"DM",IF(E1858=2,"PM",IF(E1858=3,"LM",IF(E1858=4,"FM"))))),IF(E1858="OoS","OoS",IF(E1858&lt;=2,"H",IF(E1858=3,"M",IF(E1858=4,"L")))))</f>
        <v>DM</v>
      </c>
      <c r="E1858" s="58">
        <f>IF(OR(Processes!$C$71=TRUE,Processes!T$71=TRUE),IF(AND(G1858=1,H1858=1,NOT(ISTEXT(J1858))),4,IF(AND(G1858=1,H1858=1,ISTEXT(J1858)),3,IF(AND(OR(G1858=1,H1858=1),ISTEXT(J1858)),2,1))),"OoS")</f>
        <v>1</v>
      </c>
      <c r="F1858" s="57"/>
      <c r="G1858" s="59"/>
      <c r="H1858" s="59"/>
      <c r="I1858" s="59"/>
      <c r="J1858" s="59"/>
      <c r="K1858" s="59"/>
      <c r="L1858" s="59"/>
      <c r="M1858" s="59"/>
      <c r="N1858" s="59"/>
      <c r="O1858" s="59"/>
      <c r="P1858" s="370"/>
      <c r="Q1858" s="59"/>
      <c r="R1858" s="376"/>
    </row>
    <row r="1859" spans="1:18" x14ac:dyDescent="0.25">
      <c r="A1859" s="352"/>
      <c r="B1859" s="378"/>
      <c r="C1859" s="54" t="str">
        <f>IF(ISTEXT('Organizational Unit Summary'!$B$57),'Organizational Unit Summary'!$B$57,"")</f>
        <v>P-18</v>
      </c>
      <c r="D1859" s="51" t="str">
        <f>IF('Organizational Unit Summary'!$B$24="Benchmark or Sustainment",IF(E1859="OoS","OoS",IF(E1859=1,"DM",IF(E1859=2,"PM",IF(E1859=3,"LM",IF(E1859=4,"FM"))))),IF(E1859="OoS","OoS",IF(E1859&lt;=2,"H",IF(E1859=3,"M",IF(E1859=4,"L")))))</f>
        <v>DM</v>
      </c>
      <c r="E1859" s="58">
        <f>IF(OR(Processes!$C$71=TRUE,Processes!U$71=TRUE),IF(AND(G1859=1,H1859=1,NOT(ISTEXT(J1859))),4,IF(AND(G1859=1,H1859=1,ISTEXT(J1859)),3,IF(AND(OR(G1859=1,H1859=1),ISTEXT(J1859)),2,1))),"OoS")</f>
        <v>1</v>
      </c>
      <c r="F1859" s="57"/>
      <c r="G1859" s="59"/>
      <c r="H1859" s="59"/>
      <c r="I1859" s="59"/>
      <c r="J1859" s="59"/>
      <c r="K1859" s="59"/>
      <c r="L1859" s="59"/>
      <c r="M1859" s="59"/>
      <c r="N1859" s="59"/>
      <c r="O1859" s="59"/>
      <c r="P1859" s="370"/>
      <c r="Q1859" s="59"/>
      <c r="R1859" s="376"/>
    </row>
    <row r="1860" spans="1:18" x14ac:dyDescent="0.25">
      <c r="A1860" s="352"/>
      <c r="B1860" s="378"/>
      <c r="C1860" s="54" t="str">
        <f>IF(ISTEXT('Organizational Unit Summary'!$B$58),'Organizational Unit Summary'!$B$58,"")</f>
        <v>P-19</v>
      </c>
      <c r="D1860" s="51" t="str">
        <f>IF('Organizational Unit Summary'!$B$24="Benchmark or Sustainment",IF(E1860="OoS","OoS",IF(E1860=1,"DM",IF(E1860=2,"PM",IF(E1860=3,"LM",IF(E1860=4,"FM"))))),IF(E1860="OoS","OoS",IF(E1860&lt;=2,"H",IF(E1860=3,"M",IF(E1860=4,"L")))))</f>
        <v>DM</v>
      </c>
      <c r="E1860" s="58">
        <f>IF(OR(Processes!$C$71=TRUE,Processes!V$71=TRUE),IF(AND(G1860=1,H1860=1,NOT(ISTEXT(J1860))),4,IF(AND(G1860=1,H1860=1,ISTEXT(J1860)),3,IF(AND(OR(G1860=1,H1860=1),ISTEXT(J1860)),2,1))),"OoS")</f>
        <v>1</v>
      </c>
      <c r="F1860" s="57"/>
      <c r="G1860" s="59"/>
      <c r="H1860" s="59"/>
      <c r="I1860" s="59"/>
      <c r="J1860" s="59"/>
      <c r="K1860" s="59"/>
      <c r="L1860" s="59"/>
      <c r="M1860" s="59"/>
      <c r="N1860" s="59"/>
      <c r="O1860" s="59"/>
      <c r="P1860" s="370"/>
      <c r="Q1860" s="59"/>
      <c r="R1860" s="376"/>
    </row>
    <row r="1861" spans="1:18" ht="13.5" thickBot="1" x14ac:dyDescent="0.3">
      <c r="A1861" s="352"/>
      <c r="B1861" s="378"/>
      <c r="C1861" s="54" t="str">
        <f>IF(ISTEXT('Organizational Unit Summary'!$B$59),'Organizational Unit Summary'!$B$59,"")</f>
        <v>P-20</v>
      </c>
      <c r="D1861" s="51" t="str">
        <f>IF('Organizational Unit Summary'!$B$24="Benchmark or Sustainment",IF(E1861="OoS","OoS",IF(E1861=1,"DM",IF(E1861=2,"PM",IF(E1861=3,"LM",IF(E1861=4,"FM"))))),IF(E1861="OoS","OoS",IF(E1861&lt;=2,"H",IF(E1861=3,"M",IF(E1861=4,"L")))))</f>
        <v>DM</v>
      </c>
      <c r="E1861" s="58">
        <f>IF(OR(Processes!$C$71=TRUE,Processes!W$71=TRUE),IF(AND(G1861=1,H1861=1,NOT(ISTEXT(J1861))),4,IF(AND(G1861=1,H1861=1,ISTEXT(J1861)),3,IF(AND(OR(G1861=1,H1861=1),ISTEXT(J1861)),2,1))),"OoS")</f>
        <v>1</v>
      </c>
      <c r="F1861" s="57"/>
      <c r="G1861" s="59"/>
      <c r="H1861" s="59"/>
      <c r="I1861" s="59"/>
      <c r="J1861" s="59"/>
      <c r="K1861" s="59"/>
      <c r="L1861" s="59"/>
      <c r="M1861" s="59"/>
      <c r="N1861" s="59"/>
      <c r="O1861" s="59"/>
      <c r="P1861" s="371"/>
      <c r="Q1861" s="59"/>
      <c r="R1861" s="376"/>
    </row>
    <row r="1862" spans="1:18" x14ac:dyDescent="0.25">
      <c r="A1862" s="352"/>
      <c r="B1862" s="378" t="str">
        <f>IF(ISTEXT(Processes!$B$21),Processes!$B$21,"")</f>
        <v>Process 19</v>
      </c>
      <c r="C1862" s="54" t="str">
        <f>IF(ISTEXT('Organizational Unit Summary'!$B$40),'Organizational Unit Summary'!$B$40,"")</f>
        <v>P-1</v>
      </c>
      <c r="D1862" s="51" t="str">
        <f>IF('Organizational Unit Summary'!$B$24="Benchmark or Sustainment",IF(E1862="OoS","OoS",IF(E1862=1,"DM",IF(E1862=2,"PM",IF(E1862=3,"LM",IF(E1862=4,"FM"))))),IF(E1862="OoS","OoS",IF(E1862&lt;=2,"H",IF(E1862=3,"M",IF(E1862=4,"L")))))</f>
        <v>DM</v>
      </c>
      <c r="E1862" s="58">
        <f>IF(OR(Processes!$C$72=TRUE,Processes!D$72=TRUE),IF(AND(G1862=1,H1862=1,NOT(ISTEXT(J1862))),4,IF(AND(G1862=1,H1862=1,ISTEXT(J1862)),3,IF(AND(OR(G1862=1,H1862=1),ISTEXT(J1862)),2,1))),"OoS")</f>
        <v>1</v>
      </c>
      <c r="F1862" s="57"/>
      <c r="G1862" s="59"/>
      <c r="H1862" s="59"/>
      <c r="I1862" s="59"/>
      <c r="J1862" s="59"/>
      <c r="K1862" s="59"/>
      <c r="L1862" s="59"/>
      <c r="M1862" s="59"/>
      <c r="N1862" s="59"/>
      <c r="O1862" s="59"/>
      <c r="P1862" s="369"/>
      <c r="Q1862" s="59"/>
      <c r="R1862" s="376"/>
    </row>
    <row r="1863" spans="1:18" x14ac:dyDescent="0.25">
      <c r="A1863" s="352"/>
      <c r="B1863" s="378"/>
      <c r="C1863" s="54" t="str">
        <f>IF(ISTEXT('Organizational Unit Summary'!$B$41),'Organizational Unit Summary'!$B$41,"")</f>
        <v>P-2</v>
      </c>
      <c r="D1863" s="51" t="str">
        <f>IF('Organizational Unit Summary'!$B$24="Benchmark or Sustainment",IF(E1863="OoS","OoS",IF(E1863=1,"DM",IF(E1863=2,"PM",IF(E1863=3,"LM",IF(E1863=4,"FM"))))),IF(E1863="OoS","OoS",IF(E1863&lt;=2,"H",IF(E1863=3,"M",IF(E1863=4,"L")))))</f>
        <v>DM</v>
      </c>
      <c r="E1863" s="58">
        <f>IF(OR(Processes!$C$72=TRUE,Processes!E$72=TRUE),IF(AND(G1863=1,H1863=1,NOT(ISTEXT(J1863))),4,IF(AND(G1863=1,H1863=1,ISTEXT(J1863)),3,IF(AND(OR(G1863=1,H1863=1),ISTEXT(J1863)),2,1))),"OoS")</f>
        <v>1</v>
      </c>
      <c r="F1863" s="57"/>
      <c r="G1863" s="59"/>
      <c r="H1863" s="59"/>
      <c r="I1863" s="59"/>
      <c r="J1863" s="59"/>
      <c r="K1863" s="59"/>
      <c r="L1863" s="59"/>
      <c r="M1863" s="59"/>
      <c r="N1863" s="59"/>
      <c r="O1863" s="59"/>
      <c r="P1863" s="370"/>
      <c r="Q1863" s="59"/>
      <c r="R1863" s="376"/>
    </row>
    <row r="1864" spans="1:18" x14ac:dyDescent="0.25">
      <c r="A1864" s="352"/>
      <c r="B1864" s="378"/>
      <c r="C1864" s="54" t="str">
        <f>IF(ISTEXT('Organizational Unit Summary'!$B$42),'Organizational Unit Summary'!$B$42,"")</f>
        <v>P-3</v>
      </c>
      <c r="D1864" s="51" t="str">
        <f>IF('Organizational Unit Summary'!$B$24="Benchmark or Sustainment",IF(E1864="OoS","OoS",IF(E1864=1,"DM",IF(E1864=2,"PM",IF(E1864=3,"LM",IF(E1864=4,"FM"))))),IF(E1864="OoS","OoS",IF(E1864&lt;=2,"H",IF(E1864=3,"M",IF(E1864=4,"L")))))</f>
        <v>DM</v>
      </c>
      <c r="E1864" s="58">
        <f>IF(OR(Processes!$C$72=TRUE,Processes!F$72=TRUE),IF(AND(G1864=1,H1864=1,NOT(ISTEXT(J1864))),4,IF(AND(G1864=1,H1864=1,ISTEXT(J1864)),3,IF(AND(OR(G1864=1,H1864=1),ISTEXT(J1864)),2,1))),"OoS")</f>
        <v>1</v>
      </c>
      <c r="F1864" s="57"/>
      <c r="G1864" s="59"/>
      <c r="H1864" s="59"/>
      <c r="I1864" s="59"/>
      <c r="J1864" s="59"/>
      <c r="K1864" s="59"/>
      <c r="L1864" s="59"/>
      <c r="M1864" s="59"/>
      <c r="N1864" s="59"/>
      <c r="O1864" s="59"/>
      <c r="P1864" s="370"/>
      <c r="Q1864" s="59"/>
      <c r="R1864" s="376"/>
    </row>
    <row r="1865" spans="1:18" x14ac:dyDescent="0.25">
      <c r="A1865" s="352"/>
      <c r="B1865" s="378"/>
      <c r="C1865" s="54" t="str">
        <f>IF(ISTEXT('Organizational Unit Summary'!$B$43),'Organizational Unit Summary'!$B$43,"")</f>
        <v>P-4</v>
      </c>
      <c r="D1865" s="51" t="str">
        <f>IF('Organizational Unit Summary'!$B$24="Benchmark or Sustainment",IF(E1865="OoS","OoS",IF(E1865=1,"DM",IF(E1865=2,"PM",IF(E1865=3,"LM",IF(E1865=4,"FM"))))),IF(E1865="OoS","OoS",IF(E1865&lt;=2,"H",IF(E1865=3,"M",IF(E1865=4,"L")))))</f>
        <v>DM</v>
      </c>
      <c r="E1865" s="58">
        <f>IF(OR(Processes!$C$72=TRUE,Processes!G$72=TRUE),IF(AND(G1865=1,H1865=1,NOT(ISTEXT(J1865))),4,IF(AND(G1865=1,H1865=1,ISTEXT(J1865)),3,IF(AND(OR(G1865=1,H1865=1),ISTEXT(J1865)),2,1))),"OoS")</f>
        <v>1</v>
      </c>
      <c r="F1865" s="57"/>
      <c r="G1865" s="59"/>
      <c r="H1865" s="59"/>
      <c r="I1865" s="59"/>
      <c r="J1865" s="59"/>
      <c r="K1865" s="59"/>
      <c r="L1865" s="59"/>
      <c r="M1865" s="59"/>
      <c r="N1865" s="59"/>
      <c r="O1865" s="59"/>
      <c r="P1865" s="370"/>
      <c r="Q1865" s="59"/>
      <c r="R1865" s="376"/>
    </row>
    <row r="1866" spans="1:18" x14ac:dyDescent="0.25">
      <c r="A1866" s="352"/>
      <c r="B1866" s="378"/>
      <c r="C1866" s="54" t="str">
        <f>IF(ISTEXT('Organizational Unit Summary'!$B$44),'Organizational Unit Summary'!$B$44,"")</f>
        <v>P-5</v>
      </c>
      <c r="D1866" s="51" t="str">
        <f>IF('Organizational Unit Summary'!$B$24="Benchmark or Sustainment",IF(E1866="OoS","OoS",IF(E1866=1,"DM",IF(E1866=2,"PM",IF(E1866=3,"LM",IF(E1866=4,"FM"))))),IF(E1866="OoS","OoS",IF(E1866&lt;=2,"H",IF(E1866=3,"M",IF(E1866=4,"L")))))</f>
        <v>DM</v>
      </c>
      <c r="E1866" s="58">
        <f>IF(OR(Processes!$C$72=TRUE,Processes!H$72=TRUE),IF(AND(G1866=1,H1866=1,NOT(ISTEXT(J1866))),4,IF(AND(G1866=1,H1866=1,ISTEXT(J1866)),3,IF(AND(OR(G1866=1,H1866=1),ISTEXT(J1866)),2,1))),"OoS")</f>
        <v>1</v>
      </c>
      <c r="F1866" s="57"/>
      <c r="G1866" s="59"/>
      <c r="H1866" s="59"/>
      <c r="I1866" s="59"/>
      <c r="J1866" s="59"/>
      <c r="K1866" s="59"/>
      <c r="L1866" s="59"/>
      <c r="M1866" s="59"/>
      <c r="N1866" s="59"/>
      <c r="O1866" s="59"/>
      <c r="P1866" s="370"/>
      <c r="Q1866" s="59"/>
      <c r="R1866" s="376"/>
    </row>
    <row r="1867" spans="1:18" x14ac:dyDescent="0.25">
      <c r="A1867" s="352"/>
      <c r="B1867" s="378"/>
      <c r="C1867" s="54" t="str">
        <f>IF(ISTEXT('Organizational Unit Summary'!$B$45),'Organizational Unit Summary'!$B$45,"")</f>
        <v>P-6</v>
      </c>
      <c r="D1867" s="51" t="str">
        <f>IF('Organizational Unit Summary'!$B$24="Benchmark or Sustainment",IF(E1867="OoS","OoS",IF(E1867=1,"DM",IF(E1867=2,"PM",IF(E1867=3,"LM",IF(E1867=4,"FM"))))),IF(E1867="OoS","OoS",IF(E1867&lt;=2,"H",IF(E1867=3,"M",IF(E1867=4,"L")))))</f>
        <v>DM</v>
      </c>
      <c r="E1867" s="58">
        <f>IF(OR(Processes!$C$72=TRUE,Processes!I$72=TRUE),IF(AND(G1867=1,H1867=1,NOT(ISTEXT(J1867))),4,IF(AND(G1867=1,H1867=1,ISTEXT(J1867)),3,IF(AND(OR(G1867=1,H1867=1),ISTEXT(J1867)),2,1))),"OoS")</f>
        <v>1</v>
      </c>
      <c r="F1867" s="57"/>
      <c r="G1867" s="59"/>
      <c r="H1867" s="59"/>
      <c r="I1867" s="59"/>
      <c r="J1867" s="59"/>
      <c r="K1867" s="59"/>
      <c r="L1867" s="59"/>
      <c r="M1867" s="59"/>
      <c r="N1867" s="59"/>
      <c r="O1867" s="59"/>
      <c r="P1867" s="370"/>
      <c r="Q1867" s="59"/>
      <c r="R1867" s="376"/>
    </row>
    <row r="1868" spans="1:18" x14ac:dyDescent="0.25">
      <c r="A1868" s="352"/>
      <c r="B1868" s="378"/>
      <c r="C1868" s="54" t="str">
        <f>IF(ISTEXT('Organizational Unit Summary'!$B$46),'Organizational Unit Summary'!$B$46,"")</f>
        <v>P-7</v>
      </c>
      <c r="D1868" s="51" t="str">
        <f>IF('Organizational Unit Summary'!$B$24="Benchmark or Sustainment",IF(E1868="OoS","OoS",IF(E1868=1,"DM",IF(E1868=2,"PM",IF(E1868=3,"LM",IF(E1868=4,"FM"))))),IF(E1868="OoS","OoS",IF(E1868&lt;=2,"H",IF(E1868=3,"M",IF(E1868=4,"L")))))</f>
        <v>DM</v>
      </c>
      <c r="E1868" s="58">
        <f>IF(OR(Processes!$C$72=TRUE,Processes!J$72=TRUE),IF(AND(G1868=1,H1868=1,NOT(ISTEXT(J1868))),4,IF(AND(G1868=1,H1868=1,ISTEXT(J1868)),3,IF(AND(OR(G1868=1,H1868=1),ISTEXT(J1868)),2,1))),"OoS")</f>
        <v>1</v>
      </c>
      <c r="F1868" s="57"/>
      <c r="G1868" s="59"/>
      <c r="H1868" s="59"/>
      <c r="I1868" s="59"/>
      <c r="J1868" s="59"/>
      <c r="K1868" s="59"/>
      <c r="L1868" s="59"/>
      <c r="M1868" s="59"/>
      <c r="N1868" s="59"/>
      <c r="O1868" s="59"/>
      <c r="P1868" s="370"/>
      <c r="Q1868" s="59"/>
      <c r="R1868" s="376"/>
    </row>
    <row r="1869" spans="1:18" x14ac:dyDescent="0.25">
      <c r="A1869" s="352"/>
      <c r="B1869" s="378"/>
      <c r="C1869" s="54" t="str">
        <f>IF(ISTEXT('Organizational Unit Summary'!$B$47),'Organizational Unit Summary'!$B$47,"")</f>
        <v>P-8</v>
      </c>
      <c r="D1869" s="51" t="str">
        <f>IF('Organizational Unit Summary'!$B$24="Benchmark or Sustainment",IF(E1869="OoS","OoS",IF(E1869=1,"DM",IF(E1869=2,"PM",IF(E1869=3,"LM",IF(E1869=4,"FM"))))),IF(E1869="OoS","OoS",IF(E1869&lt;=2,"H",IF(E1869=3,"M",IF(E1869=4,"L")))))</f>
        <v>DM</v>
      </c>
      <c r="E1869" s="58">
        <f>IF(OR(Processes!$C$72=TRUE,Processes!K$72=TRUE),IF(AND(G1869=1,H1869=1,NOT(ISTEXT(J1869))),4,IF(AND(G1869=1,H1869=1,ISTEXT(J1869)),3,IF(AND(OR(G1869=1,H1869=1),ISTEXT(J1869)),2,1))),"OoS")</f>
        <v>1</v>
      </c>
      <c r="F1869" s="57"/>
      <c r="G1869" s="59"/>
      <c r="H1869" s="59"/>
      <c r="I1869" s="59"/>
      <c r="J1869" s="59"/>
      <c r="K1869" s="59"/>
      <c r="L1869" s="59"/>
      <c r="M1869" s="59"/>
      <c r="N1869" s="59"/>
      <c r="O1869" s="59"/>
      <c r="P1869" s="370"/>
      <c r="Q1869" s="59"/>
      <c r="R1869" s="376"/>
    </row>
    <row r="1870" spans="1:18" x14ac:dyDescent="0.25">
      <c r="A1870" s="352"/>
      <c r="B1870" s="378"/>
      <c r="C1870" s="54" t="str">
        <f>IF(ISTEXT('Organizational Unit Summary'!$B$48),'Organizational Unit Summary'!$B$48,"")</f>
        <v>P-9</v>
      </c>
      <c r="D1870" s="51" t="str">
        <f>IF('Organizational Unit Summary'!$B$24="Benchmark or Sustainment",IF(E1870="OoS","OoS",IF(E1870=1,"DM",IF(E1870=2,"PM",IF(E1870=3,"LM",IF(E1870=4,"FM"))))),IF(E1870="OoS","OoS",IF(E1870&lt;=2,"H",IF(E1870=3,"M",IF(E1870=4,"L")))))</f>
        <v>DM</v>
      </c>
      <c r="E1870" s="58">
        <f>IF(OR(Processes!$C$72=TRUE,Processes!L$72=TRUE),IF(AND(G1870=1,H1870=1,NOT(ISTEXT(J1870))),4,IF(AND(G1870=1,H1870=1,ISTEXT(J1870)),3,IF(AND(OR(G1870=1,H1870=1),ISTEXT(J1870)),2,1))),"OoS")</f>
        <v>1</v>
      </c>
      <c r="F1870" s="57"/>
      <c r="G1870" s="59"/>
      <c r="H1870" s="59"/>
      <c r="I1870" s="59"/>
      <c r="J1870" s="59"/>
      <c r="K1870" s="59"/>
      <c r="L1870" s="59"/>
      <c r="M1870" s="59"/>
      <c r="N1870" s="59"/>
      <c r="O1870" s="59"/>
      <c r="P1870" s="370"/>
      <c r="Q1870" s="59"/>
      <c r="R1870" s="376"/>
    </row>
    <row r="1871" spans="1:18" x14ac:dyDescent="0.25">
      <c r="A1871" s="352"/>
      <c r="B1871" s="378"/>
      <c r="C1871" s="54" t="str">
        <f>IF(ISTEXT('Organizational Unit Summary'!$B$49),'Organizational Unit Summary'!$B$49,"")</f>
        <v>P-10</v>
      </c>
      <c r="D1871" s="51" t="str">
        <f>IF('Organizational Unit Summary'!$B$24="Benchmark or Sustainment",IF(E1871="OoS","OoS",IF(E1871=1,"DM",IF(E1871=2,"PM",IF(E1871=3,"LM",IF(E1871=4,"FM"))))),IF(E1871="OoS","OoS",IF(E1871&lt;=2,"H",IF(E1871=3,"M",IF(E1871=4,"L")))))</f>
        <v>DM</v>
      </c>
      <c r="E1871" s="58">
        <f>IF(OR(Processes!$C$72=TRUE,Processes!M$72=TRUE),IF(AND(G1871=1,H1871=1,NOT(ISTEXT(J1871))),4,IF(AND(G1871=1,H1871=1,ISTEXT(J1871)),3,IF(AND(OR(G1871=1,H1871=1),ISTEXT(J1871)),2,1))),"OoS")</f>
        <v>1</v>
      </c>
      <c r="F1871" s="57"/>
      <c r="G1871" s="59"/>
      <c r="H1871" s="59"/>
      <c r="I1871" s="59"/>
      <c r="J1871" s="59"/>
      <c r="K1871" s="59"/>
      <c r="L1871" s="59"/>
      <c r="M1871" s="59"/>
      <c r="N1871" s="59"/>
      <c r="O1871" s="59"/>
      <c r="P1871" s="370"/>
      <c r="Q1871" s="59"/>
      <c r="R1871" s="376"/>
    </row>
    <row r="1872" spans="1:18" x14ac:dyDescent="0.25">
      <c r="A1872" s="352"/>
      <c r="B1872" s="378"/>
      <c r="C1872" s="54" t="str">
        <f>IF(ISTEXT('Organizational Unit Summary'!$B$50),'Organizational Unit Summary'!$B$50,"")</f>
        <v>P-11</v>
      </c>
      <c r="D1872" s="51" t="str">
        <f>IF('Organizational Unit Summary'!$B$24="Benchmark or Sustainment",IF(E1872="OoS","OoS",IF(E1872=1,"DM",IF(E1872=2,"PM",IF(E1872=3,"LM",IF(E1872=4,"FM"))))),IF(E1872="OoS","OoS",IF(E1872&lt;=2,"H",IF(E1872=3,"M",IF(E1872=4,"L")))))</f>
        <v>DM</v>
      </c>
      <c r="E1872" s="58">
        <f>IF(OR(Processes!$C$72=TRUE,Processes!N$72=TRUE),IF(AND(G1872=1,H1872=1,NOT(ISTEXT(J1872))),4,IF(AND(G1872=1,H1872=1,ISTEXT(J1872)),3,IF(AND(OR(G1872=1,H1872=1),ISTEXT(J1872)),2,1))),"OoS")</f>
        <v>1</v>
      </c>
      <c r="F1872" s="57"/>
      <c r="G1872" s="59"/>
      <c r="H1872" s="59"/>
      <c r="I1872" s="59"/>
      <c r="J1872" s="59"/>
      <c r="K1872" s="59"/>
      <c r="L1872" s="59"/>
      <c r="M1872" s="59"/>
      <c r="N1872" s="59"/>
      <c r="O1872" s="59"/>
      <c r="P1872" s="370"/>
      <c r="Q1872" s="59"/>
      <c r="R1872" s="376"/>
    </row>
    <row r="1873" spans="1:18" x14ac:dyDescent="0.25">
      <c r="A1873" s="352"/>
      <c r="B1873" s="378"/>
      <c r="C1873" s="54" t="str">
        <f>IF(ISTEXT('Organizational Unit Summary'!$B$51),'Organizational Unit Summary'!$B$51,"")</f>
        <v>P-12</v>
      </c>
      <c r="D1873" s="51" t="str">
        <f>IF('Organizational Unit Summary'!$B$24="Benchmark or Sustainment",IF(E1873="OoS","OoS",IF(E1873=1,"DM",IF(E1873=2,"PM",IF(E1873=3,"LM",IF(E1873=4,"FM"))))),IF(E1873="OoS","OoS",IF(E1873&lt;=2,"H",IF(E1873=3,"M",IF(E1873=4,"L")))))</f>
        <v>DM</v>
      </c>
      <c r="E1873" s="58">
        <f>IF(OR(Processes!$C$72=TRUE,Processes!O$72=TRUE),IF(AND(G1873=1,H1873=1,NOT(ISTEXT(J1873))),4,IF(AND(G1873=1,H1873=1,ISTEXT(J1873)),3,IF(AND(OR(G1873=1,H1873=1),ISTEXT(J1873)),2,1))),"OoS")</f>
        <v>1</v>
      </c>
      <c r="F1873" s="57"/>
      <c r="G1873" s="59"/>
      <c r="H1873" s="59"/>
      <c r="I1873" s="59"/>
      <c r="J1873" s="59"/>
      <c r="K1873" s="59"/>
      <c r="L1873" s="59"/>
      <c r="M1873" s="59"/>
      <c r="N1873" s="59"/>
      <c r="O1873" s="59"/>
      <c r="P1873" s="370"/>
      <c r="Q1873" s="59"/>
      <c r="R1873" s="376"/>
    </row>
    <row r="1874" spans="1:18" x14ac:dyDescent="0.25">
      <c r="A1874" s="352"/>
      <c r="B1874" s="378"/>
      <c r="C1874" s="54" t="str">
        <f>IF(ISTEXT('Organizational Unit Summary'!$B$52),'Organizational Unit Summary'!$B$52,"")</f>
        <v>P-13</v>
      </c>
      <c r="D1874" s="51" t="str">
        <f>IF('Organizational Unit Summary'!$B$24="Benchmark or Sustainment",IF(E1874="OoS","OoS",IF(E1874=1,"DM",IF(E1874=2,"PM",IF(E1874=3,"LM",IF(E1874=4,"FM"))))),IF(E1874="OoS","OoS",IF(E1874&lt;=2,"H",IF(E1874=3,"M",IF(E1874=4,"L")))))</f>
        <v>DM</v>
      </c>
      <c r="E1874" s="58">
        <f>IF(OR(Processes!$C$72=TRUE,Processes!P$72=TRUE),IF(AND(G1874=1,H1874=1,NOT(ISTEXT(J1874))),4,IF(AND(G1874=1,H1874=1,ISTEXT(J1874)),3,IF(AND(OR(G1874=1,H1874=1),ISTEXT(J1874)),2,1))),"OoS")</f>
        <v>1</v>
      </c>
      <c r="F1874" s="57"/>
      <c r="G1874" s="59"/>
      <c r="H1874" s="59"/>
      <c r="I1874" s="59"/>
      <c r="J1874" s="59"/>
      <c r="K1874" s="59"/>
      <c r="L1874" s="59"/>
      <c r="M1874" s="59"/>
      <c r="N1874" s="59"/>
      <c r="O1874" s="59"/>
      <c r="P1874" s="370"/>
      <c r="Q1874" s="59"/>
      <c r="R1874" s="376"/>
    </row>
    <row r="1875" spans="1:18" x14ac:dyDescent="0.25">
      <c r="A1875" s="352"/>
      <c r="B1875" s="378"/>
      <c r="C1875" s="54" t="str">
        <f>IF(ISTEXT('Organizational Unit Summary'!$B$53),'Organizational Unit Summary'!$B$53,"")</f>
        <v>P-14</v>
      </c>
      <c r="D1875" s="51" t="str">
        <f>IF('Organizational Unit Summary'!$B$24="Benchmark or Sustainment",IF(E1875="OoS","OoS",IF(E1875=1,"DM",IF(E1875=2,"PM",IF(E1875=3,"LM",IF(E1875=4,"FM"))))),IF(E1875="OoS","OoS",IF(E1875&lt;=2,"H",IF(E1875=3,"M",IF(E1875=4,"L")))))</f>
        <v>DM</v>
      </c>
      <c r="E1875" s="58">
        <f>IF(OR(Processes!$C$72=TRUE,Processes!Q$72=TRUE),IF(AND(G1875=1,H1875=1,NOT(ISTEXT(J1875))),4,IF(AND(G1875=1,H1875=1,ISTEXT(J1875)),3,IF(AND(OR(G1875=1,H1875=1),ISTEXT(J1875)),2,1))),"OoS")</f>
        <v>1</v>
      </c>
      <c r="F1875" s="57"/>
      <c r="G1875" s="59"/>
      <c r="H1875" s="59"/>
      <c r="I1875" s="59"/>
      <c r="J1875" s="59"/>
      <c r="K1875" s="59"/>
      <c r="L1875" s="59"/>
      <c r="M1875" s="59"/>
      <c r="N1875" s="59"/>
      <c r="O1875" s="59"/>
      <c r="P1875" s="370"/>
      <c r="Q1875" s="59"/>
      <c r="R1875" s="376"/>
    </row>
    <row r="1876" spans="1:18" x14ac:dyDescent="0.25">
      <c r="A1876" s="352"/>
      <c r="B1876" s="378"/>
      <c r="C1876" s="54" t="str">
        <f>IF(ISTEXT('Organizational Unit Summary'!$B$54),'Organizational Unit Summary'!$B$54,"")</f>
        <v>P-15</v>
      </c>
      <c r="D1876" s="51" t="str">
        <f>IF('Organizational Unit Summary'!$B$24="Benchmark or Sustainment",IF(E1876="OoS","OoS",IF(E1876=1,"DM",IF(E1876=2,"PM",IF(E1876=3,"LM",IF(E1876=4,"FM"))))),IF(E1876="OoS","OoS",IF(E1876&lt;=2,"H",IF(E1876=3,"M",IF(E1876=4,"L")))))</f>
        <v>DM</v>
      </c>
      <c r="E1876" s="58">
        <f>IF(OR(Processes!$C$72=TRUE,Processes!R$72=TRUE),IF(AND(G1876=1,H1876=1,NOT(ISTEXT(J1876))),4,IF(AND(G1876=1,H1876=1,ISTEXT(J1876)),3,IF(AND(OR(G1876=1,H1876=1),ISTEXT(J1876)),2,1))),"OoS")</f>
        <v>1</v>
      </c>
      <c r="F1876" s="57"/>
      <c r="G1876" s="59"/>
      <c r="H1876" s="59"/>
      <c r="I1876" s="59"/>
      <c r="J1876" s="59"/>
      <c r="K1876" s="59"/>
      <c r="L1876" s="59"/>
      <c r="M1876" s="59"/>
      <c r="N1876" s="59"/>
      <c r="O1876" s="59"/>
      <c r="P1876" s="370"/>
      <c r="Q1876" s="59"/>
      <c r="R1876" s="376"/>
    </row>
    <row r="1877" spans="1:18" x14ac:dyDescent="0.25">
      <c r="A1877" s="352"/>
      <c r="B1877" s="378"/>
      <c r="C1877" s="54" t="str">
        <f>IF(ISTEXT('Organizational Unit Summary'!$B$55),'Organizational Unit Summary'!$B$55,"")</f>
        <v>P-16</v>
      </c>
      <c r="D1877" s="51" t="str">
        <f>IF('Organizational Unit Summary'!$B$24="Benchmark or Sustainment",IF(E1877="OoS","OoS",IF(E1877=1,"DM",IF(E1877=2,"PM",IF(E1877=3,"LM",IF(E1877=4,"FM"))))),IF(E1877="OoS","OoS",IF(E1877&lt;=2,"H",IF(E1877=3,"M",IF(E1877=4,"L")))))</f>
        <v>DM</v>
      </c>
      <c r="E1877" s="58">
        <f>IF(OR(Processes!$C$72=TRUE,Processes!S$72=TRUE),IF(AND(G1877=1,H1877=1,NOT(ISTEXT(J1877))),4,IF(AND(G1877=1,H1877=1,ISTEXT(J1877)),3,IF(AND(OR(G1877=1,H1877=1),ISTEXT(J1877)),2,1))),"OoS")</f>
        <v>1</v>
      </c>
      <c r="F1877" s="57"/>
      <c r="G1877" s="59"/>
      <c r="H1877" s="59"/>
      <c r="I1877" s="59"/>
      <c r="J1877" s="59"/>
      <c r="K1877" s="59"/>
      <c r="L1877" s="59"/>
      <c r="M1877" s="59"/>
      <c r="N1877" s="59"/>
      <c r="O1877" s="59"/>
      <c r="P1877" s="370"/>
      <c r="Q1877" s="59"/>
      <c r="R1877" s="376"/>
    </row>
    <row r="1878" spans="1:18" x14ac:dyDescent="0.25">
      <c r="A1878" s="352"/>
      <c r="B1878" s="378"/>
      <c r="C1878" s="54" t="str">
        <f>IF(ISTEXT('Organizational Unit Summary'!$B$56),'Organizational Unit Summary'!$B$56,"")</f>
        <v>P-17</v>
      </c>
      <c r="D1878" s="51" t="str">
        <f>IF('Organizational Unit Summary'!$B$24="Benchmark or Sustainment",IF(E1878="OoS","OoS",IF(E1878=1,"DM",IF(E1878=2,"PM",IF(E1878=3,"LM",IF(E1878=4,"FM"))))),IF(E1878="OoS","OoS",IF(E1878&lt;=2,"H",IF(E1878=3,"M",IF(E1878=4,"L")))))</f>
        <v>DM</v>
      </c>
      <c r="E1878" s="58">
        <f>IF(OR(Processes!$C$72=TRUE,Processes!T$72=TRUE),IF(AND(G1878=1,H1878=1,NOT(ISTEXT(J1878))),4,IF(AND(G1878=1,H1878=1,ISTEXT(J1878)),3,IF(AND(OR(G1878=1,H1878=1),ISTEXT(J1878)),2,1))),"OoS")</f>
        <v>1</v>
      </c>
      <c r="F1878" s="57"/>
      <c r="G1878" s="59"/>
      <c r="H1878" s="59"/>
      <c r="I1878" s="59"/>
      <c r="J1878" s="59"/>
      <c r="K1878" s="59"/>
      <c r="L1878" s="59"/>
      <c r="M1878" s="59"/>
      <c r="N1878" s="59"/>
      <c r="O1878" s="59"/>
      <c r="P1878" s="370"/>
      <c r="Q1878" s="59"/>
      <c r="R1878" s="376"/>
    </row>
    <row r="1879" spans="1:18" x14ac:dyDescent="0.25">
      <c r="A1879" s="352"/>
      <c r="B1879" s="378"/>
      <c r="C1879" s="54" t="str">
        <f>IF(ISTEXT('Organizational Unit Summary'!$B$57),'Organizational Unit Summary'!$B$57,"")</f>
        <v>P-18</v>
      </c>
      <c r="D1879" s="51" t="str">
        <f>IF('Organizational Unit Summary'!$B$24="Benchmark or Sustainment",IF(E1879="OoS","OoS",IF(E1879=1,"DM",IF(E1879=2,"PM",IF(E1879=3,"LM",IF(E1879=4,"FM"))))),IF(E1879="OoS","OoS",IF(E1879&lt;=2,"H",IF(E1879=3,"M",IF(E1879=4,"L")))))</f>
        <v>DM</v>
      </c>
      <c r="E1879" s="58">
        <f>IF(OR(Processes!$C$72=TRUE,Processes!U$72=TRUE),IF(AND(G1879=1,H1879=1,NOT(ISTEXT(J1879))),4,IF(AND(G1879=1,H1879=1,ISTEXT(J1879)),3,IF(AND(OR(G1879=1,H1879=1),ISTEXT(J1879)),2,1))),"OoS")</f>
        <v>1</v>
      </c>
      <c r="F1879" s="57"/>
      <c r="G1879" s="59"/>
      <c r="H1879" s="59"/>
      <c r="I1879" s="59"/>
      <c r="J1879" s="59"/>
      <c r="K1879" s="59"/>
      <c r="L1879" s="59"/>
      <c r="M1879" s="59"/>
      <c r="N1879" s="59"/>
      <c r="O1879" s="59"/>
      <c r="P1879" s="370"/>
      <c r="Q1879" s="59"/>
      <c r="R1879" s="376"/>
    </row>
    <row r="1880" spans="1:18" x14ac:dyDescent="0.25">
      <c r="A1880" s="352"/>
      <c r="B1880" s="378"/>
      <c r="C1880" s="54" t="str">
        <f>IF(ISTEXT('Organizational Unit Summary'!$B$58),'Organizational Unit Summary'!$B$58,"")</f>
        <v>P-19</v>
      </c>
      <c r="D1880" s="51" t="str">
        <f>IF('Organizational Unit Summary'!$B$24="Benchmark or Sustainment",IF(E1880="OoS","OoS",IF(E1880=1,"DM",IF(E1880=2,"PM",IF(E1880=3,"LM",IF(E1880=4,"FM"))))),IF(E1880="OoS","OoS",IF(E1880&lt;=2,"H",IF(E1880=3,"M",IF(E1880=4,"L")))))</f>
        <v>DM</v>
      </c>
      <c r="E1880" s="58">
        <f>IF(OR(Processes!$C$72=TRUE,Processes!V$72=TRUE),IF(AND(G1880=1,H1880=1,NOT(ISTEXT(J1880))),4,IF(AND(G1880=1,H1880=1,ISTEXT(J1880)),3,IF(AND(OR(G1880=1,H1880=1),ISTEXT(J1880)),2,1))),"OoS")</f>
        <v>1</v>
      </c>
      <c r="F1880" s="57"/>
      <c r="G1880" s="59"/>
      <c r="H1880" s="59"/>
      <c r="I1880" s="59"/>
      <c r="J1880" s="59"/>
      <c r="K1880" s="59"/>
      <c r="L1880" s="59"/>
      <c r="M1880" s="59"/>
      <c r="N1880" s="59"/>
      <c r="O1880" s="59"/>
      <c r="P1880" s="370"/>
      <c r="Q1880" s="59"/>
      <c r="R1880" s="376"/>
    </row>
    <row r="1881" spans="1:18" ht="13.5" thickBot="1" x14ac:dyDescent="0.3">
      <c r="A1881" s="352"/>
      <c r="B1881" s="378"/>
      <c r="C1881" s="54" t="str">
        <f>IF(ISTEXT('Organizational Unit Summary'!$B$59),'Organizational Unit Summary'!$B$59,"")</f>
        <v>P-20</v>
      </c>
      <c r="D1881" s="51" t="str">
        <f>IF('Organizational Unit Summary'!$B$24="Benchmark or Sustainment",IF(E1881="OoS","OoS",IF(E1881=1,"DM",IF(E1881=2,"PM",IF(E1881=3,"LM",IF(E1881=4,"FM"))))),IF(E1881="OoS","OoS",IF(E1881&lt;=2,"H",IF(E1881=3,"M",IF(E1881=4,"L")))))</f>
        <v>DM</v>
      </c>
      <c r="E1881" s="58">
        <f>IF(OR(Processes!$C$72=TRUE,Processes!W$72=TRUE),IF(AND(G1881=1,H1881=1,NOT(ISTEXT(J1881))),4,IF(AND(G1881=1,H1881=1,ISTEXT(J1881)),3,IF(AND(OR(G1881=1,H1881=1),ISTEXT(J1881)),2,1))),"OoS")</f>
        <v>1</v>
      </c>
      <c r="F1881" s="57"/>
      <c r="G1881" s="59"/>
      <c r="H1881" s="59"/>
      <c r="I1881" s="59"/>
      <c r="J1881" s="59"/>
      <c r="K1881" s="59"/>
      <c r="L1881" s="59"/>
      <c r="M1881" s="59"/>
      <c r="N1881" s="59"/>
      <c r="O1881" s="59"/>
      <c r="P1881" s="371"/>
      <c r="Q1881" s="59"/>
      <c r="R1881" s="376"/>
    </row>
    <row r="1882" spans="1:18" x14ac:dyDescent="0.25">
      <c r="A1882" s="352"/>
      <c r="B1882" s="378" t="str">
        <f>IF(ISTEXT(Processes!$B$22),Processes!$B$22,"")</f>
        <v>Process 20</v>
      </c>
      <c r="C1882" s="54" t="str">
        <f>IF(ISTEXT('Organizational Unit Summary'!$B$40),'Organizational Unit Summary'!$B$40,"")</f>
        <v>P-1</v>
      </c>
      <c r="D1882" s="51" t="str">
        <f>IF('Organizational Unit Summary'!$B$24="Benchmark or Sustainment",IF(E1882="OoS","OoS",IF(E1882=1,"DM",IF(E1882=2,"PM",IF(E1882=3,"LM",IF(E1882=4,"FM"))))),IF(E1882="OoS","OoS",IF(E1882&lt;=2,"H",IF(E1882=3,"M",IF(E1882=4,"L")))))</f>
        <v>DM</v>
      </c>
      <c r="E1882" s="58">
        <f>IF(OR(Processes!$C$73=TRUE,Processes!D$73=TRUE),IF(AND(G1882=1,H1882=1,NOT(ISTEXT(J1882))),4,IF(AND(G1882=1,H1882=1,ISTEXT(J1882)),3,IF(AND(OR(G1882=1,H1882=1),ISTEXT(J1882)),2,1))),"OoS")</f>
        <v>1</v>
      </c>
      <c r="F1882" s="57"/>
      <c r="G1882" s="59"/>
      <c r="H1882" s="59"/>
      <c r="I1882" s="59"/>
      <c r="J1882" s="59"/>
      <c r="K1882" s="59"/>
      <c r="L1882" s="59"/>
      <c r="M1882" s="59"/>
      <c r="N1882" s="59"/>
      <c r="O1882" s="59"/>
      <c r="P1882" s="369"/>
      <c r="Q1882" s="59"/>
      <c r="R1882" s="376"/>
    </row>
    <row r="1883" spans="1:18" x14ac:dyDescent="0.25">
      <c r="A1883" s="352"/>
      <c r="B1883" s="378"/>
      <c r="C1883" s="54" t="str">
        <f>IF(ISTEXT('Organizational Unit Summary'!$B$41),'Organizational Unit Summary'!$B$41,"")</f>
        <v>P-2</v>
      </c>
      <c r="D1883" s="51" t="str">
        <f>IF('Organizational Unit Summary'!$B$24="Benchmark or Sustainment",IF(E1883="OoS","OoS",IF(E1883=1,"DM",IF(E1883=2,"PM",IF(E1883=3,"LM",IF(E1883=4,"FM"))))),IF(E1883="OoS","OoS",IF(E1883&lt;=2,"H",IF(E1883=3,"M",IF(E1883=4,"L")))))</f>
        <v>DM</v>
      </c>
      <c r="E1883" s="58">
        <f>IF(OR(Processes!$C$73=TRUE,Processes!E$73=TRUE),IF(AND(G1883=1,H1883=1,NOT(ISTEXT(J1883))),4,IF(AND(G1883=1,H1883=1,ISTEXT(J1883)),3,IF(AND(OR(G1883=1,H1883=1),ISTEXT(J1883)),2,1))),"OoS")</f>
        <v>1</v>
      </c>
      <c r="F1883" s="57"/>
      <c r="G1883" s="59"/>
      <c r="H1883" s="59"/>
      <c r="I1883" s="59"/>
      <c r="J1883" s="59"/>
      <c r="K1883" s="59"/>
      <c r="L1883" s="59"/>
      <c r="M1883" s="59"/>
      <c r="N1883" s="59"/>
      <c r="O1883" s="59"/>
      <c r="P1883" s="370"/>
      <c r="Q1883" s="59"/>
      <c r="R1883" s="376"/>
    </row>
    <row r="1884" spans="1:18" x14ac:dyDescent="0.25">
      <c r="A1884" s="352"/>
      <c r="B1884" s="378"/>
      <c r="C1884" s="54" t="str">
        <f>IF(ISTEXT('Organizational Unit Summary'!$B$42),'Organizational Unit Summary'!$B$42,"")</f>
        <v>P-3</v>
      </c>
      <c r="D1884" s="51" t="str">
        <f>IF('Organizational Unit Summary'!$B$24="Benchmark or Sustainment",IF(E1884="OoS","OoS",IF(E1884=1,"DM",IF(E1884=2,"PM",IF(E1884=3,"LM",IF(E1884=4,"FM"))))),IF(E1884="OoS","OoS",IF(E1884&lt;=2,"H",IF(E1884=3,"M",IF(E1884=4,"L")))))</f>
        <v>DM</v>
      </c>
      <c r="E1884" s="58">
        <f>IF(OR(Processes!$C$73=TRUE,Processes!F$73=TRUE),IF(AND(G1884=1,H1884=1,NOT(ISTEXT(J1884))),4,IF(AND(G1884=1,H1884=1,ISTEXT(J1884)),3,IF(AND(OR(G1884=1,H1884=1),ISTEXT(J1884)),2,1))),"OoS")</f>
        <v>1</v>
      </c>
      <c r="F1884" s="57"/>
      <c r="G1884" s="59"/>
      <c r="H1884" s="59"/>
      <c r="I1884" s="59"/>
      <c r="J1884" s="59"/>
      <c r="K1884" s="59"/>
      <c r="L1884" s="59"/>
      <c r="M1884" s="59"/>
      <c r="N1884" s="59"/>
      <c r="O1884" s="59"/>
      <c r="P1884" s="370"/>
      <c r="Q1884" s="59"/>
      <c r="R1884" s="376"/>
    </row>
    <row r="1885" spans="1:18" x14ac:dyDescent="0.25">
      <c r="A1885" s="352"/>
      <c r="B1885" s="378"/>
      <c r="C1885" s="54" t="str">
        <f>IF(ISTEXT('Organizational Unit Summary'!$B$43),'Organizational Unit Summary'!$B$43,"")</f>
        <v>P-4</v>
      </c>
      <c r="D1885" s="51" t="str">
        <f>IF('Organizational Unit Summary'!$B$24="Benchmark or Sustainment",IF(E1885="OoS","OoS",IF(E1885=1,"DM",IF(E1885=2,"PM",IF(E1885=3,"LM",IF(E1885=4,"FM"))))),IF(E1885="OoS","OoS",IF(E1885&lt;=2,"H",IF(E1885=3,"M",IF(E1885=4,"L")))))</f>
        <v>DM</v>
      </c>
      <c r="E1885" s="58">
        <f>IF(OR(Processes!$C$73=TRUE,Processes!G$73=TRUE),IF(AND(G1885=1,H1885=1,NOT(ISTEXT(J1885))),4,IF(AND(G1885=1,H1885=1,ISTEXT(J1885)),3,IF(AND(OR(G1885=1,H1885=1),ISTEXT(J1885)),2,1))),"OoS")</f>
        <v>1</v>
      </c>
      <c r="F1885" s="57"/>
      <c r="G1885" s="59"/>
      <c r="H1885" s="59"/>
      <c r="I1885" s="59"/>
      <c r="J1885" s="59"/>
      <c r="K1885" s="59"/>
      <c r="L1885" s="59"/>
      <c r="M1885" s="59"/>
      <c r="N1885" s="59"/>
      <c r="O1885" s="59"/>
      <c r="P1885" s="370"/>
      <c r="Q1885" s="59"/>
      <c r="R1885" s="376"/>
    </row>
    <row r="1886" spans="1:18" x14ac:dyDescent="0.25">
      <c r="A1886" s="352"/>
      <c r="B1886" s="378"/>
      <c r="C1886" s="54" t="str">
        <f>IF(ISTEXT('Organizational Unit Summary'!$B$44),'Organizational Unit Summary'!$B$44,"")</f>
        <v>P-5</v>
      </c>
      <c r="D1886" s="51" t="str">
        <f>IF('Organizational Unit Summary'!$B$24="Benchmark or Sustainment",IF(E1886="OoS","OoS",IF(E1886=1,"DM",IF(E1886=2,"PM",IF(E1886=3,"LM",IF(E1886=4,"FM"))))),IF(E1886="OoS","OoS",IF(E1886&lt;=2,"H",IF(E1886=3,"M",IF(E1886=4,"L")))))</f>
        <v>DM</v>
      </c>
      <c r="E1886" s="58">
        <f>IF(OR(Processes!$C$73=TRUE,Processes!H$73=TRUE),IF(AND(G1886=1,H1886=1,NOT(ISTEXT(J1886))),4,IF(AND(G1886=1,H1886=1,ISTEXT(J1886)),3,IF(AND(OR(G1886=1,H1886=1),ISTEXT(J1886)),2,1))),"OoS")</f>
        <v>1</v>
      </c>
      <c r="F1886" s="57"/>
      <c r="G1886" s="59"/>
      <c r="H1886" s="59"/>
      <c r="I1886" s="59"/>
      <c r="J1886" s="59"/>
      <c r="K1886" s="59"/>
      <c r="L1886" s="59"/>
      <c r="M1886" s="59"/>
      <c r="N1886" s="59"/>
      <c r="O1886" s="59"/>
      <c r="P1886" s="370"/>
      <c r="Q1886" s="59"/>
      <c r="R1886" s="376"/>
    </row>
    <row r="1887" spans="1:18" x14ac:dyDescent="0.25">
      <c r="A1887" s="352"/>
      <c r="B1887" s="378"/>
      <c r="C1887" s="54" t="str">
        <f>IF(ISTEXT('Organizational Unit Summary'!$B$45),'Organizational Unit Summary'!$B$45,"")</f>
        <v>P-6</v>
      </c>
      <c r="D1887" s="51" t="str">
        <f>IF('Organizational Unit Summary'!$B$24="Benchmark or Sustainment",IF(E1887="OoS","OoS",IF(E1887=1,"DM",IF(E1887=2,"PM",IF(E1887=3,"LM",IF(E1887=4,"FM"))))),IF(E1887="OoS","OoS",IF(E1887&lt;=2,"H",IF(E1887=3,"M",IF(E1887=4,"L")))))</f>
        <v>DM</v>
      </c>
      <c r="E1887" s="58">
        <f>IF(OR(Processes!$C$73=TRUE,Processes!I$73=TRUE),IF(AND(G1887=1,H1887=1,NOT(ISTEXT(J1887))),4,IF(AND(G1887=1,H1887=1,ISTEXT(J1887)),3,IF(AND(OR(G1887=1,H1887=1),ISTEXT(J1887)),2,1))),"OoS")</f>
        <v>1</v>
      </c>
      <c r="F1887" s="57"/>
      <c r="G1887" s="59"/>
      <c r="H1887" s="59"/>
      <c r="I1887" s="59"/>
      <c r="J1887" s="59"/>
      <c r="K1887" s="59"/>
      <c r="L1887" s="59"/>
      <c r="M1887" s="59"/>
      <c r="N1887" s="59"/>
      <c r="O1887" s="59"/>
      <c r="P1887" s="370"/>
      <c r="Q1887" s="59"/>
      <c r="R1887" s="376"/>
    </row>
    <row r="1888" spans="1:18" x14ac:dyDescent="0.25">
      <c r="A1888" s="352"/>
      <c r="B1888" s="378"/>
      <c r="C1888" s="54" t="str">
        <f>IF(ISTEXT('Organizational Unit Summary'!$B$46),'Organizational Unit Summary'!$B$46,"")</f>
        <v>P-7</v>
      </c>
      <c r="D1888" s="51" t="str">
        <f>IF('Organizational Unit Summary'!$B$24="Benchmark or Sustainment",IF(E1888="OoS","OoS",IF(E1888=1,"DM",IF(E1888=2,"PM",IF(E1888=3,"LM",IF(E1888=4,"FM"))))),IF(E1888="OoS","OoS",IF(E1888&lt;=2,"H",IF(E1888=3,"M",IF(E1888=4,"L")))))</f>
        <v>DM</v>
      </c>
      <c r="E1888" s="58">
        <f>IF(OR(Processes!$C$73=TRUE,Processes!J$73=TRUE),IF(AND(G1888=1,H1888=1,NOT(ISTEXT(J1888))),4,IF(AND(G1888=1,H1888=1,ISTEXT(J1888)),3,IF(AND(OR(G1888=1,H1888=1),ISTEXT(J1888)),2,1))),"OoS")</f>
        <v>1</v>
      </c>
      <c r="F1888" s="57"/>
      <c r="G1888" s="59"/>
      <c r="H1888" s="59"/>
      <c r="I1888" s="59"/>
      <c r="J1888" s="59"/>
      <c r="K1888" s="59"/>
      <c r="L1888" s="59"/>
      <c r="M1888" s="59"/>
      <c r="N1888" s="59"/>
      <c r="O1888" s="59"/>
      <c r="P1888" s="370"/>
      <c r="Q1888" s="59"/>
      <c r="R1888" s="376"/>
    </row>
    <row r="1889" spans="1:18" x14ac:dyDescent="0.25">
      <c r="A1889" s="352"/>
      <c r="B1889" s="378"/>
      <c r="C1889" s="54" t="str">
        <f>IF(ISTEXT('Organizational Unit Summary'!$B$47),'Organizational Unit Summary'!$B$47,"")</f>
        <v>P-8</v>
      </c>
      <c r="D1889" s="51" t="str">
        <f>IF('Organizational Unit Summary'!$B$24="Benchmark or Sustainment",IF(E1889="OoS","OoS",IF(E1889=1,"DM",IF(E1889=2,"PM",IF(E1889=3,"LM",IF(E1889=4,"FM"))))),IF(E1889="OoS","OoS",IF(E1889&lt;=2,"H",IF(E1889=3,"M",IF(E1889=4,"L")))))</f>
        <v>DM</v>
      </c>
      <c r="E1889" s="58">
        <f>IF(OR(Processes!$C$73=TRUE,Processes!K$73=TRUE),IF(AND(G1889=1,H1889=1,NOT(ISTEXT(J1889))),4,IF(AND(G1889=1,H1889=1,ISTEXT(J1889)),3,IF(AND(OR(G1889=1,H1889=1),ISTEXT(J1889)),2,1))),"OoS")</f>
        <v>1</v>
      </c>
      <c r="F1889" s="57"/>
      <c r="G1889" s="59"/>
      <c r="H1889" s="59"/>
      <c r="I1889" s="59"/>
      <c r="J1889" s="59"/>
      <c r="K1889" s="59"/>
      <c r="L1889" s="59"/>
      <c r="M1889" s="59"/>
      <c r="N1889" s="59"/>
      <c r="O1889" s="59"/>
      <c r="P1889" s="370"/>
      <c r="Q1889" s="59"/>
      <c r="R1889" s="376"/>
    </row>
    <row r="1890" spans="1:18" x14ac:dyDescent="0.25">
      <c r="A1890" s="352"/>
      <c r="B1890" s="378"/>
      <c r="C1890" s="54" t="str">
        <f>IF(ISTEXT('Organizational Unit Summary'!$B$48),'Organizational Unit Summary'!$B$48,"")</f>
        <v>P-9</v>
      </c>
      <c r="D1890" s="51" t="str">
        <f>IF('Organizational Unit Summary'!$B$24="Benchmark or Sustainment",IF(E1890="OoS","OoS",IF(E1890=1,"DM",IF(E1890=2,"PM",IF(E1890=3,"LM",IF(E1890=4,"FM"))))),IF(E1890="OoS","OoS",IF(E1890&lt;=2,"H",IF(E1890=3,"M",IF(E1890=4,"L")))))</f>
        <v>DM</v>
      </c>
      <c r="E1890" s="58">
        <f>IF(OR(Processes!$C$73=TRUE,Processes!L$73=TRUE),IF(AND(G1890=1,H1890=1,NOT(ISTEXT(J1890))),4,IF(AND(G1890=1,H1890=1,ISTEXT(J1890)),3,IF(AND(OR(G1890=1,H1890=1),ISTEXT(J1890)),2,1))),"OoS")</f>
        <v>1</v>
      </c>
      <c r="F1890" s="57"/>
      <c r="G1890" s="59"/>
      <c r="H1890" s="59"/>
      <c r="I1890" s="59"/>
      <c r="J1890" s="59"/>
      <c r="K1890" s="59"/>
      <c r="L1890" s="59"/>
      <c r="M1890" s="59"/>
      <c r="N1890" s="59"/>
      <c r="O1890" s="59"/>
      <c r="P1890" s="370"/>
      <c r="Q1890" s="59"/>
      <c r="R1890" s="376"/>
    </row>
    <row r="1891" spans="1:18" x14ac:dyDescent="0.25">
      <c r="A1891" s="352"/>
      <c r="B1891" s="378"/>
      <c r="C1891" s="54" t="str">
        <f>IF(ISTEXT('Organizational Unit Summary'!$B$49),'Organizational Unit Summary'!$B$49,"")</f>
        <v>P-10</v>
      </c>
      <c r="D1891" s="51" t="str">
        <f>IF('Organizational Unit Summary'!$B$24="Benchmark or Sustainment",IF(E1891="OoS","OoS",IF(E1891=1,"DM",IF(E1891=2,"PM",IF(E1891=3,"LM",IF(E1891=4,"FM"))))),IF(E1891="OoS","OoS",IF(E1891&lt;=2,"H",IF(E1891=3,"M",IF(E1891=4,"L")))))</f>
        <v>DM</v>
      </c>
      <c r="E1891" s="58">
        <f>IF(OR(Processes!$C$73=TRUE,Processes!M$73=TRUE),IF(AND(G1891=1,H1891=1,NOT(ISTEXT(J1891))),4,IF(AND(G1891=1,H1891=1,ISTEXT(J1891)),3,IF(AND(OR(G1891=1,H1891=1),ISTEXT(J1891)),2,1))),"OoS")</f>
        <v>1</v>
      </c>
      <c r="F1891" s="57"/>
      <c r="G1891" s="59"/>
      <c r="H1891" s="59"/>
      <c r="I1891" s="59"/>
      <c r="J1891" s="59"/>
      <c r="K1891" s="59"/>
      <c r="L1891" s="59"/>
      <c r="M1891" s="59"/>
      <c r="N1891" s="59"/>
      <c r="O1891" s="59"/>
      <c r="P1891" s="370"/>
      <c r="Q1891" s="59"/>
      <c r="R1891" s="376"/>
    </row>
    <row r="1892" spans="1:18" x14ac:dyDescent="0.25">
      <c r="A1892" s="352"/>
      <c r="B1892" s="378"/>
      <c r="C1892" s="54" t="str">
        <f>IF(ISTEXT('Organizational Unit Summary'!$B$50),'Organizational Unit Summary'!$B$50,"")</f>
        <v>P-11</v>
      </c>
      <c r="D1892" s="51" t="str">
        <f>IF('Organizational Unit Summary'!$B$24="Benchmark or Sustainment",IF(E1892="OoS","OoS",IF(E1892=1,"DM",IF(E1892=2,"PM",IF(E1892=3,"LM",IF(E1892=4,"FM"))))),IF(E1892="OoS","OoS",IF(E1892&lt;=2,"H",IF(E1892=3,"M",IF(E1892=4,"L")))))</f>
        <v>DM</v>
      </c>
      <c r="E1892" s="58">
        <f>IF(OR(Processes!$C$73=TRUE,Processes!N$73=TRUE),IF(AND(G1892=1,H1892=1,NOT(ISTEXT(J1892))),4,IF(AND(G1892=1,H1892=1,ISTEXT(J1892)),3,IF(AND(OR(G1892=1,H1892=1),ISTEXT(J1892)),2,1))),"OoS")</f>
        <v>1</v>
      </c>
      <c r="F1892" s="57"/>
      <c r="G1892" s="59"/>
      <c r="H1892" s="59"/>
      <c r="I1892" s="59"/>
      <c r="J1892" s="59"/>
      <c r="K1892" s="59"/>
      <c r="L1892" s="59"/>
      <c r="M1892" s="59"/>
      <c r="N1892" s="59"/>
      <c r="O1892" s="59"/>
      <c r="P1892" s="370"/>
      <c r="Q1892" s="59"/>
      <c r="R1892" s="376"/>
    </row>
    <row r="1893" spans="1:18" x14ac:dyDescent="0.25">
      <c r="A1893" s="352"/>
      <c r="B1893" s="378"/>
      <c r="C1893" s="54" t="str">
        <f>IF(ISTEXT('Organizational Unit Summary'!$B$51),'Organizational Unit Summary'!$B$51,"")</f>
        <v>P-12</v>
      </c>
      <c r="D1893" s="51" t="str">
        <f>IF('Organizational Unit Summary'!$B$24="Benchmark or Sustainment",IF(E1893="OoS","OoS",IF(E1893=1,"DM",IF(E1893=2,"PM",IF(E1893=3,"LM",IF(E1893=4,"FM"))))),IF(E1893="OoS","OoS",IF(E1893&lt;=2,"H",IF(E1893=3,"M",IF(E1893=4,"L")))))</f>
        <v>DM</v>
      </c>
      <c r="E1893" s="58">
        <f>IF(OR(Processes!$C$73=TRUE,Processes!O$73=TRUE),IF(AND(G1893=1,H1893=1,NOT(ISTEXT(J1893))),4,IF(AND(G1893=1,H1893=1,ISTEXT(J1893)),3,IF(AND(OR(G1893=1,H1893=1),ISTEXT(J1893)),2,1))),"OoS")</f>
        <v>1</v>
      </c>
      <c r="F1893" s="57"/>
      <c r="G1893" s="59"/>
      <c r="H1893" s="59"/>
      <c r="I1893" s="59"/>
      <c r="J1893" s="59"/>
      <c r="K1893" s="59"/>
      <c r="L1893" s="59"/>
      <c r="M1893" s="59"/>
      <c r="N1893" s="59"/>
      <c r="O1893" s="59"/>
      <c r="P1893" s="370"/>
      <c r="Q1893" s="59"/>
      <c r="R1893" s="376"/>
    </row>
    <row r="1894" spans="1:18" x14ac:dyDescent="0.25">
      <c r="A1894" s="352"/>
      <c r="B1894" s="378"/>
      <c r="C1894" s="54" t="str">
        <f>IF(ISTEXT('Organizational Unit Summary'!$B$52),'Organizational Unit Summary'!$B$52,"")</f>
        <v>P-13</v>
      </c>
      <c r="D1894" s="51" t="str">
        <f>IF('Organizational Unit Summary'!$B$24="Benchmark or Sustainment",IF(E1894="OoS","OoS",IF(E1894=1,"DM",IF(E1894=2,"PM",IF(E1894=3,"LM",IF(E1894=4,"FM"))))),IF(E1894="OoS","OoS",IF(E1894&lt;=2,"H",IF(E1894=3,"M",IF(E1894=4,"L")))))</f>
        <v>DM</v>
      </c>
      <c r="E1894" s="58">
        <f>IF(OR(Processes!$C$73=TRUE,Processes!P$73=TRUE),IF(AND(G1894=1,H1894=1,NOT(ISTEXT(J1894))),4,IF(AND(G1894=1,H1894=1,ISTEXT(J1894)),3,IF(AND(OR(G1894=1,H1894=1),ISTEXT(J1894)),2,1))),"OoS")</f>
        <v>1</v>
      </c>
      <c r="F1894" s="57"/>
      <c r="G1894" s="59"/>
      <c r="H1894" s="59"/>
      <c r="I1894" s="59"/>
      <c r="J1894" s="59"/>
      <c r="K1894" s="59"/>
      <c r="L1894" s="59"/>
      <c r="M1894" s="59"/>
      <c r="N1894" s="59"/>
      <c r="O1894" s="59"/>
      <c r="P1894" s="370"/>
      <c r="Q1894" s="59"/>
      <c r="R1894" s="376"/>
    </row>
    <row r="1895" spans="1:18" x14ac:dyDescent="0.25">
      <c r="A1895" s="352"/>
      <c r="B1895" s="378"/>
      <c r="C1895" s="54" t="str">
        <f>IF(ISTEXT('Organizational Unit Summary'!$B$53),'Organizational Unit Summary'!$B$53,"")</f>
        <v>P-14</v>
      </c>
      <c r="D1895" s="51" t="str">
        <f>IF('Organizational Unit Summary'!$B$24="Benchmark or Sustainment",IF(E1895="OoS","OoS",IF(E1895=1,"DM",IF(E1895=2,"PM",IF(E1895=3,"LM",IF(E1895=4,"FM"))))),IF(E1895="OoS","OoS",IF(E1895&lt;=2,"H",IF(E1895=3,"M",IF(E1895=4,"L")))))</f>
        <v>DM</v>
      </c>
      <c r="E1895" s="58">
        <f>IF(OR(Processes!$C$73=TRUE,Processes!Q$73=TRUE),IF(AND(G1895=1,H1895=1,NOT(ISTEXT(J1895))),4,IF(AND(G1895=1,H1895=1,ISTEXT(J1895)),3,IF(AND(OR(G1895=1,H1895=1),ISTEXT(J1895)),2,1))),"OoS")</f>
        <v>1</v>
      </c>
      <c r="F1895" s="57"/>
      <c r="G1895" s="59"/>
      <c r="H1895" s="59"/>
      <c r="I1895" s="59"/>
      <c r="J1895" s="59"/>
      <c r="K1895" s="59"/>
      <c r="L1895" s="59"/>
      <c r="M1895" s="59"/>
      <c r="N1895" s="59"/>
      <c r="O1895" s="59"/>
      <c r="P1895" s="370"/>
      <c r="Q1895" s="59"/>
      <c r="R1895" s="376"/>
    </row>
    <row r="1896" spans="1:18" x14ac:dyDescent="0.25">
      <c r="A1896" s="352"/>
      <c r="B1896" s="378"/>
      <c r="C1896" s="54" t="str">
        <f>IF(ISTEXT('Organizational Unit Summary'!$B$54),'Organizational Unit Summary'!$B$54,"")</f>
        <v>P-15</v>
      </c>
      <c r="D1896" s="51" t="str">
        <f>IF('Organizational Unit Summary'!$B$24="Benchmark or Sustainment",IF(E1896="OoS","OoS",IF(E1896=1,"DM",IF(E1896=2,"PM",IF(E1896=3,"LM",IF(E1896=4,"FM"))))),IF(E1896="OoS","OoS",IF(E1896&lt;=2,"H",IF(E1896=3,"M",IF(E1896=4,"L")))))</f>
        <v>DM</v>
      </c>
      <c r="E1896" s="58">
        <f>IF(OR(Processes!$C$73=TRUE,Processes!R$73=TRUE),IF(AND(G1896=1,H1896=1,NOT(ISTEXT(J1896))),4,IF(AND(G1896=1,H1896=1,ISTEXT(J1896)),3,IF(AND(OR(G1896=1,H1896=1),ISTEXT(J1896)),2,1))),"OoS")</f>
        <v>1</v>
      </c>
      <c r="F1896" s="57"/>
      <c r="G1896" s="59"/>
      <c r="H1896" s="59"/>
      <c r="I1896" s="59"/>
      <c r="J1896" s="59"/>
      <c r="K1896" s="59"/>
      <c r="L1896" s="59"/>
      <c r="M1896" s="59"/>
      <c r="N1896" s="59"/>
      <c r="O1896" s="59"/>
      <c r="P1896" s="370"/>
      <c r="Q1896" s="59"/>
      <c r="R1896" s="376"/>
    </row>
    <row r="1897" spans="1:18" x14ac:dyDescent="0.25">
      <c r="A1897" s="352"/>
      <c r="B1897" s="378"/>
      <c r="C1897" s="54" t="str">
        <f>IF(ISTEXT('Organizational Unit Summary'!$B$55),'Organizational Unit Summary'!$B$55,"")</f>
        <v>P-16</v>
      </c>
      <c r="D1897" s="51" t="str">
        <f>IF('Organizational Unit Summary'!$B$24="Benchmark or Sustainment",IF(E1897="OoS","OoS",IF(E1897=1,"DM",IF(E1897=2,"PM",IF(E1897=3,"LM",IF(E1897=4,"FM"))))),IF(E1897="OoS","OoS",IF(E1897&lt;=2,"H",IF(E1897=3,"M",IF(E1897=4,"L")))))</f>
        <v>DM</v>
      </c>
      <c r="E1897" s="58">
        <f>IF(OR(Processes!$C$73=TRUE,Processes!S$73=TRUE),IF(AND(G1897=1,H1897=1,NOT(ISTEXT(J1897))),4,IF(AND(G1897=1,H1897=1,ISTEXT(J1897)),3,IF(AND(OR(G1897=1,H1897=1),ISTEXT(J1897)),2,1))),"OoS")</f>
        <v>1</v>
      </c>
      <c r="F1897" s="57"/>
      <c r="G1897" s="59"/>
      <c r="H1897" s="59"/>
      <c r="I1897" s="59"/>
      <c r="J1897" s="59"/>
      <c r="K1897" s="59"/>
      <c r="L1897" s="59"/>
      <c r="M1897" s="59"/>
      <c r="N1897" s="59"/>
      <c r="O1897" s="59"/>
      <c r="P1897" s="370"/>
      <c r="Q1897" s="59"/>
      <c r="R1897" s="376"/>
    </row>
    <row r="1898" spans="1:18" x14ac:dyDescent="0.25">
      <c r="A1898" s="352"/>
      <c r="B1898" s="378"/>
      <c r="C1898" s="54" t="str">
        <f>IF(ISTEXT('Organizational Unit Summary'!$B$56),'Organizational Unit Summary'!$B$56,"")</f>
        <v>P-17</v>
      </c>
      <c r="D1898" s="51" t="str">
        <f>IF('Organizational Unit Summary'!$B$24="Benchmark or Sustainment",IF(E1898="OoS","OoS",IF(E1898=1,"DM",IF(E1898=2,"PM",IF(E1898=3,"LM",IF(E1898=4,"FM"))))),IF(E1898="OoS","OoS",IF(E1898&lt;=2,"H",IF(E1898=3,"M",IF(E1898=4,"L")))))</f>
        <v>DM</v>
      </c>
      <c r="E1898" s="58">
        <f>IF(OR(Processes!$C$73=TRUE,Processes!T$73=TRUE),IF(AND(G1898=1,H1898=1,NOT(ISTEXT(J1898))),4,IF(AND(G1898=1,H1898=1,ISTEXT(J1898)),3,IF(AND(OR(G1898=1,H1898=1),ISTEXT(J1898)),2,1))),"OoS")</f>
        <v>1</v>
      </c>
      <c r="F1898" s="57"/>
      <c r="G1898" s="59"/>
      <c r="H1898" s="59"/>
      <c r="I1898" s="59"/>
      <c r="J1898" s="59"/>
      <c r="K1898" s="59"/>
      <c r="L1898" s="59"/>
      <c r="M1898" s="59"/>
      <c r="N1898" s="59"/>
      <c r="O1898" s="59"/>
      <c r="P1898" s="370"/>
      <c r="Q1898" s="59"/>
      <c r="R1898" s="376"/>
    </row>
    <row r="1899" spans="1:18" x14ac:dyDescent="0.25">
      <c r="A1899" s="352"/>
      <c r="B1899" s="378"/>
      <c r="C1899" s="54" t="str">
        <f>IF(ISTEXT('Organizational Unit Summary'!$B$57),'Organizational Unit Summary'!$B$57,"")</f>
        <v>P-18</v>
      </c>
      <c r="D1899" s="51" t="str">
        <f>IF('Organizational Unit Summary'!$B$24="Benchmark or Sustainment",IF(E1899="OoS","OoS",IF(E1899=1,"DM",IF(E1899=2,"PM",IF(E1899=3,"LM",IF(E1899=4,"FM"))))),IF(E1899="OoS","OoS",IF(E1899&lt;=2,"H",IF(E1899=3,"M",IF(E1899=4,"L")))))</f>
        <v>DM</v>
      </c>
      <c r="E1899" s="58">
        <f>IF(OR(Processes!$C$73=TRUE,Processes!U$73=TRUE),IF(AND(G1899=1,H1899=1,NOT(ISTEXT(J1899))),4,IF(AND(G1899=1,H1899=1,ISTEXT(J1899)),3,IF(AND(OR(G1899=1,H1899=1),ISTEXT(J1899)),2,1))),"OoS")</f>
        <v>1</v>
      </c>
      <c r="F1899" s="57"/>
      <c r="G1899" s="59"/>
      <c r="H1899" s="59"/>
      <c r="I1899" s="59"/>
      <c r="J1899" s="59"/>
      <c r="K1899" s="59"/>
      <c r="L1899" s="59"/>
      <c r="M1899" s="59"/>
      <c r="N1899" s="59"/>
      <c r="O1899" s="59"/>
      <c r="P1899" s="370"/>
      <c r="Q1899" s="59"/>
      <c r="R1899" s="376"/>
    </row>
    <row r="1900" spans="1:18" x14ac:dyDescent="0.25">
      <c r="A1900" s="352"/>
      <c r="B1900" s="378"/>
      <c r="C1900" s="54" t="str">
        <f>IF(ISTEXT('Organizational Unit Summary'!$B$58),'Organizational Unit Summary'!$B$58,"")</f>
        <v>P-19</v>
      </c>
      <c r="D1900" s="51" t="str">
        <f>IF('Organizational Unit Summary'!$B$24="Benchmark or Sustainment",IF(E1900="OoS","OoS",IF(E1900=1,"DM",IF(E1900=2,"PM",IF(E1900=3,"LM",IF(E1900=4,"FM"))))),IF(E1900="OoS","OoS",IF(E1900&lt;=2,"H",IF(E1900=3,"M",IF(E1900=4,"L")))))</f>
        <v>DM</v>
      </c>
      <c r="E1900" s="58">
        <f>IF(OR(Processes!$C$73=TRUE,Processes!V$73=TRUE),IF(AND(G1900=1,H1900=1,NOT(ISTEXT(J1900))),4,IF(AND(G1900=1,H1900=1,ISTEXT(J1900)),3,IF(AND(OR(G1900=1,H1900=1),ISTEXT(J1900)),2,1))),"OoS")</f>
        <v>1</v>
      </c>
      <c r="F1900" s="57"/>
      <c r="G1900" s="59"/>
      <c r="H1900" s="59"/>
      <c r="I1900" s="59"/>
      <c r="J1900" s="59"/>
      <c r="K1900" s="59"/>
      <c r="L1900" s="59"/>
      <c r="M1900" s="59"/>
      <c r="N1900" s="59"/>
      <c r="O1900" s="59"/>
      <c r="P1900" s="370"/>
      <c r="Q1900" s="59"/>
      <c r="R1900" s="376"/>
    </row>
    <row r="1901" spans="1:18" ht="13.5" thickBot="1" x14ac:dyDescent="0.3">
      <c r="A1901" s="352"/>
      <c r="B1901" s="378"/>
      <c r="C1901" s="54" t="str">
        <f>IF(ISTEXT('Organizational Unit Summary'!$B$59),'Organizational Unit Summary'!$B$59,"")</f>
        <v>P-20</v>
      </c>
      <c r="D1901" s="51" t="str">
        <f>IF('Organizational Unit Summary'!$B$24="Benchmark or Sustainment",IF(E1901="OoS","OoS",IF(E1901=1,"DM",IF(E1901=2,"PM",IF(E1901=3,"LM",IF(E1901=4,"FM"))))),IF(E1901="OoS","OoS",IF(E1901&lt;=2,"H",IF(E1901=3,"M",IF(E1901=4,"L")))))</f>
        <v>DM</v>
      </c>
      <c r="E1901" s="58">
        <f>IF(OR(Processes!$C$73=TRUE,Processes!W$73=TRUE),IF(AND(G1901=1,H1901=1,NOT(ISTEXT(J1901))),4,IF(AND(G1901=1,H1901=1,ISTEXT(J1901)),3,IF(AND(OR(G1901=1,H1901=1),ISTEXT(J1901)),2,1))),"OoS")</f>
        <v>1</v>
      </c>
      <c r="F1901" s="57"/>
      <c r="G1901" s="59"/>
      <c r="H1901" s="59"/>
      <c r="I1901" s="59"/>
      <c r="J1901" s="59"/>
      <c r="K1901" s="59"/>
      <c r="L1901" s="59"/>
      <c r="M1901" s="59"/>
      <c r="N1901" s="59"/>
      <c r="O1901" s="59"/>
      <c r="P1901" s="371"/>
      <c r="Q1901" s="59"/>
      <c r="R1901" s="376"/>
    </row>
    <row r="1902" spans="1:18" x14ac:dyDescent="0.25">
      <c r="A1902" s="352"/>
      <c r="B1902" s="378" t="str">
        <f>IF(ISTEXT(Processes!$B$23),Processes!$B$23,"")</f>
        <v>Process 21</v>
      </c>
      <c r="C1902" s="54" t="str">
        <f>IF(ISTEXT('Organizational Unit Summary'!$B$40),'Organizational Unit Summary'!$B$40,"")</f>
        <v>P-1</v>
      </c>
      <c r="D1902" s="51" t="str">
        <f>IF('Organizational Unit Summary'!$B$24="Benchmark or Sustainment",IF(E1902="OoS","OoS",IF(E1902=1,"DM",IF(E1902=2,"PM",IF(E1902=3,"LM",IF(E1902=4,"FM"))))),IF(E1902="OoS","OoS",IF(E1902&lt;=2,"H",IF(E1902=3,"M",IF(E1902=4,"L")))))</f>
        <v>DM</v>
      </c>
      <c r="E1902" s="58">
        <f>IF(OR(Processes!$C$74=TRUE,Processes!D$74=TRUE),IF(AND(G1902=1,H1902=1,NOT(ISTEXT(J1902))),4,IF(AND(G1902=1,H1902=1,ISTEXT(J1902)),3,IF(AND(OR(G1902=1,H1902=1),ISTEXT(J1902)),2,1))),"OoS")</f>
        <v>1</v>
      </c>
      <c r="F1902" s="57"/>
      <c r="G1902" s="59"/>
      <c r="H1902" s="59"/>
      <c r="I1902" s="59"/>
      <c r="J1902" s="59"/>
      <c r="K1902" s="59"/>
      <c r="L1902" s="59"/>
      <c r="M1902" s="59"/>
      <c r="N1902" s="59"/>
      <c r="O1902" s="59"/>
      <c r="P1902" s="369"/>
      <c r="Q1902" s="59"/>
      <c r="R1902" s="376"/>
    </row>
    <row r="1903" spans="1:18" x14ac:dyDescent="0.25">
      <c r="A1903" s="352"/>
      <c r="B1903" s="378"/>
      <c r="C1903" s="54" t="str">
        <f>IF(ISTEXT('Organizational Unit Summary'!$B$41),'Organizational Unit Summary'!$B$41,"")</f>
        <v>P-2</v>
      </c>
      <c r="D1903" s="51" t="str">
        <f>IF('Organizational Unit Summary'!$B$24="Benchmark or Sustainment",IF(E1903="OoS","OoS",IF(E1903=1,"DM",IF(E1903=2,"PM",IF(E1903=3,"LM",IF(E1903=4,"FM"))))),IF(E1903="OoS","OoS",IF(E1903&lt;=2,"H",IF(E1903=3,"M",IF(E1903=4,"L")))))</f>
        <v>DM</v>
      </c>
      <c r="E1903" s="58">
        <f>IF(OR(Processes!$C$74=TRUE,Processes!E$74=TRUE),IF(AND(G1903=1,H1903=1,NOT(ISTEXT(J1903))),4,IF(AND(G1903=1,H1903=1,ISTEXT(J1903)),3,IF(AND(OR(G1903=1,H1903=1),ISTEXT(J1903)),2,1))),"OoS")</f>
        <v>1</v>
      </c>
      <c r="F1903" s="57"/>
      <c r="G1903" s="59"/>
      <c r="H1903" s="59"/>
      <c r="I1903" s="59"/>
      <c r="J1903" s="59"/>
      <c r="K1903" s="59"/>
      <c r="L1903" s="59"/>
      <c r="M1903" s="59"/>
      <c r="N1903" s="59"/>
      <c r="O1903" s="59"/>
      <c r="P1903" s="370"/>
      <c r="Q1903" s="59"/>
      <c r="R1903" s="376"/>
    </row>
    <row r="1904" spans="1:18" x14ac:dyDescent="0.25">
      <c r="A1904" s="352"/>
      <c r="B1904" s="378"/>
      <c r="C1904" s="54" t="str">
        <f>IF(ISTEXT('Organizational Unit Summary'!$B$42),'Organizational Unit Summary'!$B$42,"")</f>
        <v>P-3</v>
      </c>
      <c r="D1904" s="51" t="str">
        <f>IF('Organizational Unit Summary'!$B$24="Benchmark or Sustainment",IF(E1904="OoS","OoS",IF(E1904=1,"DM",IF(E1904=2,"PM",IF(E1904=3,"LM",IF(E1904=4,"FM"))))),IF(E1904="OoS","OoS",IF(E1904&lt;=2,"H",IF(E1904=3,"M",IF(E1904=4,"L")))))</f>
        <v>DM</v>
      </c>
      <c r="E1904" s="58">
        <f>IF(OR(Processes!$C$74=TRUE,Processes!F$74=TRUE),IF(AND(G1904=1,H1904=1,NOT(ISTEXT(J1904))),4,IF(AND(G1904=1,H1904=1,ISTEXT(J1904)),3,IF(AND(OR(G1904=1,H1904=1),ISTEXT(J1904)),2,1))),"OoS")</f>
        <v>1</v>
      </c>
      <c r="F1904" s="57"/>
      <c r="G1904" s="59"/>
      <c r="H1904" s="59"/>
      <c r="I1904" s="59"/>
      <c r="J1904" s="59"/>
      <c r="K1904" s="59"/>
      <c r="L1904" s="59"/>
      <c r="M1904" s="59"/>
      <c r="N1904" s="59"/>
      <c r="O1904" s="59"/>
      <c r="P1904" s="370"/>
      <c r="Q1904" s="59"/>
      <c r="R1904" s="376"/>
    </row>
    <row r="1905" spans="1:18" x14ac:dyDescent="0.25">
      <c r="A1905" s="352"/>
      <c r="B1905" s="378"/>
      <c r="C1905" s="54" t="str">
        <f>IF(ISTEXT('Organizational Unit Summary'!$B$43),'Organizational Unit Summary'!$B$43,"")</f>
        <v>P-4</v>
      </c>
      <c r="D1905" s="51" t="str">
        <f>IF('Organizational Unit Summary'!$B$24="Benchmark or Sustainment",IF(E1905="OoS","OoS",IF(E1905=1,"DM",IF(E1905=2,"PM",IF(E1905=3,"LM",IF(E1905=4,"FM"))))),IF(E1905="OoS","OoS",IF(E1905&lt;=2,"H",IF(E1905=3,"M",IF(E1905=4,"L")))))</f>
        <v>DM</v>
      </c>
      <c r="E1905" s="58">
        <f>IF(OR(Processes!$C$74=TRUE,Processes!G$74=TRUE),IF(AND(G1905=1,H1905=1,NOT(ISTEXT(J1905))),4,IF(AND(G1905=1,H1905=1,ISTEXT(J1905)),3,IF(AND(OR(G1905=1,H1905=1),ISTEXT(J1905)),2,1))),"OoS")</f>
        <v>1</v>
      </c>
      <c r="F1905" s="57"/>
      <c r="G1905" s="59"/>
      <c r="H1905" s="59"/>
      <c r="I1905" s="59"/>
      <c r="J1905" s="59"/>
      <c r="K1905" s="59"/>
      <c r="L1905" s="59"/>
      <c r="M1905" s="59"/>
      <c r="N1905" s="59"/>
      <c r="O1905" s="59"/>
      <c r="P1905" s="370"/>
      <c r="Q1905" s="59"/>
      <c r="R1905" s="376"/>
    </row>
    <row r="1906" spans="1:18" x14ac:dyDescent="0.25">
      <c r="A1906" s="352"/>
      <c r="B1906" s="378"/>
      <c r="C1906" s="54" t="str">
        <f>IF(ISTEXT('Organizational Unit Summary'!$B$44),'Organizational Unit Summary'!$B$44,"")</f>
        <v>P-5</v>
      </c>
      <c r="D1906" s="51" t="str">
        <f>IF('Organizational Unit Summary'!$B$24="Benchmark or Sustainment",IF(E1906="OoS","OoS",IF(E1906=1,"DM",IF(E1906=2,"PM",IF(E1906=3,"LM",IF(E1906=4,"FM"))))),IF(E1906="OoS","OoS",IF(E1906&lt;=2,"H",IF(E1906=3,"M",IF(E1906=4,"L")))))</f>
        <v>DM</v>
      </c>
      <c r="E1906" s="58">
        <f>IF(OR(Processes!$C$74=TRUE,Processes!H$74=TRUE),IF(AND(G1906=1,H1906=1,NOT(ISTEXT(J1906))),4,IF(AND(G1906=1,H1906=1,ISTEXT(J1906)),3,IF(AND(OR(G1906=1,H1906=1),ISTEXT(J1906)),2,1))),"OoS")</f>
        <v>1</v>
      </c>
      <c r="F1906" s="57"/>
      <c r="G1906" s="59"/>
      <c r="H1906" s="59"/>
      <c r="I1906" s="59"/>
      <c r="J1906" s="59"/>
      <c r="K1906" s="59"/>
      <c r="L1906" s="59"/>
      <c r="M1906" s="59"/>
      <c r="N1906" s="59"/>
      <c r="O1906" s="59"/>
      <c r="P1906" s="370"/>
      <c r="Q1906" s="59"/>
      <c r="R1906" s="376"/>
    </row>
    <row r="1907" spans="1:18" x14ac:dyDescent="0.25">
      <c r="A1907" s="352"/>
      <c r="B1907" s="378"/>
      <c r="C1907" s="54" t="str">
        <f>IF(ISTEXT('Organizational Unit Summary'!$B$45),'Organizational Unit Summary'!$B$45,"")</f>
        <v>P-6</v>
      </c>
      <c r="D1907" s="51" t="str">
        <f>IF('Organizational Unit Summary'!$B$24="Benchmark or Sustainment",IF(E1907="OoS","OoS",IF(E1907=1,"DM",IF(E1907=2,"PM",IF(E1907=3,"LM",IF(E1907=4,"FM"))))),IF(E1907="OoS","OoS",IF(E1907&lt;=2,"H",IF(E1907=3,"M",IF(E1907=4,"L")))))</f>
        <v>DM</v>
      </c>
      <c r="E1907" s="58">
        <f>IF(OR(Processes!$C$74=TRUE,Processes!I$74=TRUE),IF(AND(G1907=1,H1907=1,NOT(ISTEXT(J1907))),4,IF(AND(G1907=1,H1907=1,ISTEXT(J1907)),3,IF(AND(OR(G1907=1,H1907=1),ISTEXT(J1907)),2,1))),"OoS")</f>
        <v>1</v>
      </c>
      <c r="F1907" s="57"/>
      <c r="G1907" s="59"/>
      <c r="H1907" s="59"/>
      <c r="I1907" s="59"/>
      <c r="J1907" s="59"/>
      <c r="K1907" s="59"/>
      <c r="L1907" s="59"/>
      <c r="M1907" s="59"/>
      <c r="N1907" s="59"/>
      <c r="O1907" s="59"/>
      <c r="P1907" s="370"/>
      <c r="Q1907" s="59"/>
      <c r="R1907" s="376"/>
    </row>
    <row r="1908" spans="1:18" x14ac:dyDescent="0.25">
      <c r="A1908" s="352"/>
      <c r="B1908" s="378"/>
      <c r="C1908" s="54" t="str">
        <f>IF(ISTEXT('Organizational Unit Summary'!$B$46),'Organizational Unit Summary'!$B$46,"")</f>
        <v>P-7</v>
      </c>
      <c r="D1908" s="51" t="str">
        <f>IF('Organizational Unit Summary'!$B$24="Benchmark or Sustainment",IF(E1908="OoS","OoS",IF(E1908=1,"DM",IF(E1908=2,"PM",IF(E1908=3,"LM",IF(E1908=4,"FM"))))),IF(E1908="OoS","OoS",IF(E1908&lt;=2,"H",IF(E1908=3,"M",IF(E1908=4,"L")))))</f>
        <v>DM</v>
      </c>
      <c r="E1908" s="58">
        <f>IF(OR(Processes!$C$74=TRUE,Processes!J$74=TRUE),IF(AND(G1908=1,H1908=1,NOT(ISTEXT(J1908))),4,IF(AND(G1908=1,H1908=1,ISTEXT(J1908)),3,IF(AND(OR(G1908=1,H1908=1),ISTEXT(J1908)),2,1))),"OoS")</f>
        <v>1</v>
      </c>
      <c r="F1908" s="57"/>
      <c r="G1908" s="59"/>
      <c r="H1908" s="59"/>
      <c r="I1908" s="59"/>
      <c r="J1908" s="59"/>
      <c r="K1908" s="59"/>
      <c r="L1908" s="59"/>
      <c r="M1908" s="59"/>
      <c r="N1908" s="59"/>
      <c r="O1908" s="59"/>
      <c r="P1908" s="370"/>
      <c r="Q1908" s="59"/>
      <c r="R1908" s="376"/>
    </row>
    <row r="1909" spans="1:18" x14ac:dyDescent="0.25">
      <c r="A1909" s="352"/>
      <c r="B1909" s="378"/>
      <c r="C1909" s="54" t="str">
        <f>IF(ISTEXT('Organizational Unit Summary'!$B$47),'Organizational Unit Summary'!$B$47,"")</f>
        <v>P-8</v>
      </c>
      <c r="D1909" s="51" t="str">
        <f>IF('Organizational Unit Summary'!$B$24="Benchmark or Sustainment",IF(E1909="OoS","OoS",IF(E1909=1,"DM",IF(E1909=2,"PM",IF(E1909=3,"LM",IF(E1909=4,"FM"))))),IF(E1909="OoS","OoS",IF(E1909&lt;=2,"H",IF(E1909=3,"M",IF(E1909=4,"L")))))</f>
        <v>DM</v>
      </c>
      <c r="E1909" s="58">
        <f>IF(OR(Processes!$C$74=TRUE,Processes!K$74=TRUE),IF(AND(G1909=1,H1909=1,NOT(ISTEXT(J1909))),4,IF(AND(G1909=1,H1909=1,ISTEXT(J1909)),3,IF(AND(OR(G1909=1,H1909=1),ISTEXT(J1909)),2,1))),"OoS")</f>
        <v>1</v>
      </c>
      <c r="F1909" s="57"/>
      <c r="G1909" s="59"/>
      <c r="H1909" s="59"/>
      <c r="I1909" s="59"/>
      <c r="J1909" s="59"/>
      <c r="K1909" s="59"/>
      <c r="L1909" s="59"/>
      <c r="M1909" s="59"/>
      <c r="N1909" s="59"/>
      <c r="O1909" s="59"/>
      <c r="P1909" s="370"/>
      <c r="Q1909" s="59"/>
      <c r="R1909" s="376"/>
    </row>
    <row r="1910" spans="1:18" x14ac:dyDescent="0.25">
      <c r="A1910" s="352"/>
      <c r="B1910" s="378"/>
      <c r="C1910" s="54" t="str">
        <f>IF(ISTEXT('Organizational Unit Summary'!$B$48),'Organizational Unit Summary'!$B$48,"")</f>
        <v>P-9</v>
      </c>
      <c r="D1910" s="51" t="str">
        <f>IF('Organizational Unit Summary'!$B$24="Benchmark or Sustainment",IF(E1910="OoS","OoS",IF(E1910=1,"DM",IF(E1910=2,"PM",IF(E1910=3,"LM",IF(E1910=4,"FM"))))),IF(E1910="OoS","OoS",IF(E1910&lt;=2,"H",IF(E1910=3,"M",IF(E1910=4,"L")))))</f>
        <v>DM</v>
      </c>
      <c r="E1910" s="58">
        <f>IF(OR(Processes!$C$74=TRUE,Processes!L$74=TRUE),IF(AND(G1910=1,H1910=1,NOT(ISTEXT(J1910))),4,IF(AND(G1910=1,H1910=1,ISTEXT(J1910)),3,IF(AND(OR(G1910=1,H1910=1),ISTEXT(J1910)),2,1))),"OoS")</f>
        <v>1</v>
      </c>
      <c r="F1910" s="57"/>
      <c r="G1910" s="59"/>
      <c r="H1910" s="59"/>
      <c r="I1910" s="59"/>
      <c r="J1910" s="59"/>
      <c r="K1910" s="59"/>
      <c r="L1910" s="59"/>
      <c r="M1910" s="59"/>
      <c r="N1910" s="59"/>
      <c r="O1910" s="59"/>
      <c r="P1910" s="370"/>
      <c r="Q1910" s="59"/>
      <c r="R1910" s="376"/>
    </row>
    <row r="1911" spans="1:18" x14ac:dyDescent="0.25">
      <c r="A1911" s="352"/>
      <c r="B1911" s="378"/>
      <c r="C1911" s="54" t="str">
        <f>IF(ISTEXT('Organizational Unit Summary'!$B$49),'Organizational Unit Summary'!$B$49,"")</f>
        <v>P-10</v>
      </c>
      <c r="D1911" s="51" t="str">
        <f>IF('Organizational Unit Summary'!$B$24="Benchmark or Sustainment",IF(E1911="OoS","OoS",IF(E1911=1,"DM",IF(E1911=2,"PM",IF(E1911=3,"LM",IF(E1911=4,"FM"))))),IF(E1911="OoS","OoS",IF(E1911&lt;=2,"H",IF(E1911=3,"M",IF(E1911=4,"L")))))</f>
        <v>DM</v>
      </c>
      <c r="E1911" s="58">
        <f>IF(OR(Processes!$C$74=TRUE,Processes!M$74=TRUE),IF(AND(G1911=1,H1911=1,NOT(ISTEXT(J1911))),4,IF(AND(G1911=1,H1911=1,ISTEXT(J1911)),3,IF(AND(OR(G1911=1,H1911=1),ISTEXT(J1911)),2,1))),"OoS")</f>
        <v>1</v>
      </c>
      <c r="F1911" s="57"/>
      <c r="G1911" s="59"/>
      <c r="H1911" s="59"/>
      <c r="I1911" s="59"/>
      <c r="J1911" s="59"/>
      <c r="K1911" s="59"/>
      <c r="L1911" s="59"/>
      <c r="M1911" s="59"/>
      <c r="N1911" s="59"/>
      <c r="O1911" s="59"/>
      <c r="P1911" s="370"/>
      <c r="Q1911" s="59"/>
      <c r="R1911" s="376"/>
    </row>
    <row r="1912" spans="1:18" x14ac:dyDescent="0.25">
      <c r="A1912" s="352"/>
      <c r="B1912" s="378"/>
      <c r="C1912" s="54" t="str">
        <f>IF(ISTEXT('Organizational Unit Summary'!$B$50),'Organizational Unit Summary'!$B$50,"")</f>
        <v>P-11</v>
      </c>
      <c r="D1912" s="51" t="str">
        <f>IF('Organizational Unit Summary'!$B$24="Benchmark or Sustainment",IF(E1912="OoS","OoS",IF(E1912=1,"DM",IF(E1912=2,"PM",IF(E1912=3,"LM",IF(E1912=4,"FM"))))),IF(E1912="OoS","OoS",IF(E1912&lt;=2,"H",IF(E1912=3,"M",IF(E1912=4,"L")))))</f>
        <v>DM</v>
      </c>
      <c r="E1912" s="58">
        <f>IF(OR(Processes!$C$74=TRUE,Processes!N$74=TRUE),IF(AND(G1912=1,H1912=1,NOT(ISTEXT(J1912))),4,IF(AND(G1912=1,H1912=1,ISTEXT(J1912)),3,IF(AND(OR(G1912=1,H1912=1),ISTEXT(J1912)),2,1))),"OoS")</f>
        <v>1</v>
      </c>
      <c r="F1912" s="57"/>
      <c r="G1912" s="59"/>
      <c r="H1912" s="59"/>
      <c r="I1912" s="59"/>
      <c r="J1912" s="59"/>
      <c r="K1912" s="59"/>
      <c r="L1912" s="59"/>
      <c r="M1912" s="59"/>
      <c r="N1912" s="59"/>
      <c r="O1912" s="59"/>
      <c r="P1912" s="370"/>
      <c r="Q1912" s="59"/>
      <c r="R1912" s="376"/>
    </row>
    <row r="1913" spans="1:18" x14ac:dyDescent="0.25">
      <c r="A1913" s="352"/>
      <c r="B1913" s="378"/>
      <c r="C1913" s="54" t="str">
        <f>IF(ISTEXT('Organizational Unit Summary'!$B$51),'Organizational Unit Summary'!$B$51,"")</f>
        <v>P-12</v>
      </c>
      <c r="D1913" s="51" t="str">
        <f>IF('Organizational Unit Summary'!$B$24="Benchmark or Sustainment",IF(E1913="OoS","OoS",IF(E1913=1,"DM",IF(E1913=2,"PM",IF(E1913=3,"LM",IF(E1913=4,"FM"))))),IF(E1913="OoS","OoS",IF(E1913&lt;=2,"H",IF(E1913=3,"M",IF(E1913=4,"L")))))</f>
        <v>DM</v>
      </c>
      <c r="E1913" s="58">
        <f>IF(OR(Processes!$C$74=TRUE,Processes!O$74=TRUE),IF(AND(G1913=1,H1913=1,NOT(ISTEXT(J1913))),4,IF(AND(G1913=1,H1913=1,ISTEXT(J1913)),3,IF(AND(OR(G1913=1,H1913=1),ISTEXT(J1913)),2,1))),"OoS")</f>
        <v>1</v>
      </c>
      <c r="F1913" s="57"/>
      <c r="G1913" s="59"/>
      <c r="H1913" s="59"/>
      <c r="I1913" s="59"/>
      <c r="J1913" s="59"/>
      <c r="K1913" s="59"/>
      <c r="L1913" s="59"/>
      <c r="M1913" s="59"/>
      <c r="N1913" s="59"/>
      <c r="O1913" s="59"/>
      <c r="P1913" s="370"/>
      <c r="Q1913" s="59"/>
      <c r="R1913" s="376"/>
    </row>
    <row r="1914" spans="1:18" x14ac:dyDescent="0.25">
      <c r="A1914" s="352"/>
      <c r="B1914" s="378"/>
      <c r="C1914" s="54" t="str">
        <f>IF(ISTEXT('Organizational Unit Summary'!$B$52),'Organizational Unit Summary'!$B$52,"")</f>
        <v>P-13</v>
      </c>
      <c r="D1914" s="51" t="str">
        <f>IF('Organizational Unit Summary'!$B$24="Benchmark or Sustainment",IF(E1914="OoS","OoS",IF(E1914=1,"DM",IF(E1914=2,"PM",IF(E1914=3,"LM",IF(E1914=4,"FM"))))),IF(E1914="OoS","OoS",IF(E1914&lt;=2,"H",IF(E1914=3,"M",IF(E1914=4,"L")))))</f>
        <v>DM</v>
      </c>
      <c r="E1914" s="58">
        <f>IF(OR(Processes!$C$74=TRUE,Processes!P$74=TRUE),IF(AND(G1914=1,H1914=1,NOT(ISTEXT(J1914))),4,IF(AND(G1914=1,H1914=1,ISTEXT(J1914)),3,IF(AND(OR(G1914=1,H1914=1),ISTEXT(J1914)),2,1))),"OoS")</f>
        <v>1</v>
      </c>
      <c r="F1914" s="57"/>
      <c r="G1914" s="59"/>
      <c r="H1914" s="59"/>
      <c r="I1914" s="59"/>
      <c r="J1914" s="59"/>
      <c r="K1914" s="59"/>
      <c r="L1914" s="59"/>
      <c r="M1914" s="59"/>
      <c r="N1914" s="59"/>
      <c r="O1914" s="59"/>
      <c r="P1914" s="370"/>
      <c r="Q1914" s="59"/>
      <c r="R1914" s="376"/>
    </row>
    <row r="1915" spans="1:18" x14ac:dyDescent="0.25">
      <c r="A1915" s="352"/>
      <c r="B1915" s="378"/>
      <c r="C1915" s="54" t="str">
        <f>IF(ISTEXT('Organizational Unit Summary'!$B$53),'Organizational Unit Summary'!$B$53,"")</f>
        <v>P-14</v>
      </c>
      <c r="D1915" s="51" t="str">
        <f>IF('Organizational Unit Summary'!$B$24="Benchmark or Sustainment",IF(E1915="OoS","OoS",IF(E1915=1,"DM",IF(E1915=2,"PM",IF(E1915=3,"LM",IF(E1915=4,"FM"))))),IF(E1915="OoS","OoS",IF(E1915&lt;=2,"H",IF(E1915=3,"M",IF(E1915=4,"L")))))</f>
        <v>DM</v>
      </c>
      <c r="E1915" s="58">
        <f>IF(OR(Processes!$C$74=TRUE,Processes!Q$74=TRUE),IF(AND(G1915=1,H1915=1,NOT(ISTEXT(J1915))),4,IF(AND(G1915=1,H1915=1,ISTEXT(J1915)),3,IF(AND(OR(G1915=1,H1915=1),ISTEXT(J1915)),2,1))),"OoS")</f>
        <v>1</v>
      </c>
      <c r="F1915" s="57"/>
      <c r="G1915" s="59"/>
      <c r="H1915" s="59"/>
      <c r="I1915" s="59"/>
      <c r="J1915" s="59"/>
      <c r="K1915" s="59"/>
      <c r="L1915" s="59"/>
      <c r="M1915" s="59"/>
      <c r="N1915" s="59"/>
      <c r="O1915" s="59"/>
      <c r="P1915" s="370"/>
      <c r="Q1915" s="59"/>
      <c r="R1915" s="376"/>
    </row>
    <row r="1916" spans="1:18" x14ac:dyDescent="0.25">
      <c r="A1916" s="352"/>
      <c r="B1916" s="378"/>
      <c r="C1916" s="54" t="str">
        <f>IF(ISTEXT('Organizational Unit Summary'!$B$54),'Organizational Unit Summary'!$B$54,"")</f>
        <v>P-15</v>
      </c>
      <c r="D1916" s="51" t="str">
        <f>IF('Organizational Unit Summary'!$B$24="Benchmark or Sustainment",IF(E1916="OoS","OoS",IF(E1916=1,"DM",IF(E1916=2,"PM",IF(E1916=3,"LM",IF(E1916=4,"FM"))))),IF(E1916="OoS","OoS",IF(E1916&lt;=2,"H",IF(E1916=3,"M",IF(E1916=4,"L")))))</f>
        <v>DM</v>
      </c>
      <c r="E1916" s="58">
        <f>IF(OR(Processes!$C$74=TRUE,Processes!R$74=TRUE),IF(AND(G1916=1,H1916=1,NOT(ISTEXT(J1916))),4,IF(AND(G1916=1,H1916=1,ISTEXT(J1916)),3,IF(AND(OR(G1916=1,H1916=1),ISTEXT(J1916)),2,1))),"OoS")</f>
        <v>1</v>
      </c>
      <c r="F1916" s="57"/>
      <c r="G1916" s="59"/>
      <c r="H1916" s="59"/>
      <c r="I1916" s="59"/>
      <c r="J1916" s="59"/>
      <c r="K1916" s="59"/>
      <c r="L1916" s="59"/>
      <c r="M1916" s="59"/>
      <c r="N1916" s="59"/>
      <c r="O1916" s="59"/>
      <c r="P1916" s="370"/>
      <c r="Q1916" s="59"/>
      <c r="R1916" s="376"/>
    </row>
    <row r="1917" spans="1:18" x14ac:dyDescent="0.25">
      <c r="A1917" s="352"/>
      <c r="B1917" s="378"/>
      <c r="C1917" s="54" t="str">
        <f>IF(ISTEXT('Organizational Unit Summary'!$B$55),'Organizational Unit Summary'!$B$55,"")</f>
        <v>P-16</v>
      </c>
      <c r="D1917" s="51" t="str">
        <f>IF('Organizational Unit Summary'!$B$24="Benchmark or Sustainment",IF(E1917="OoS","OoS",IF(E1917=1,"DM",IF(E1917=2,"PM",IF(E1917=3,"LM",IF(E1917=4,"FM"))))),IF(E1917="OoS","OoS",IF(E1917&lt;=2,"H",IF(E1917=3,"M",IF(E1917=4,"L")))))</f>
        <v>DM</v>
      </c>
      <c r="E1917" s="58">
        <f>IF(OR(Processes!$C$74=TRUE,Processes!S$74=TRUE),IF(AND(G1917=1,H1917=1,NOT(ISTEXT(J1917))),4,IF(AND(G1917=1,H1917=1,ISTEXT(J1917)),3,IF(AND(OR(G1917=1,H1917=1),ISTEXT(J1917)),2,1))),"OoS")</f>
        <v>1</v>
      </c>
      <c r="F1917" s="57"/>
      <c r="G1917" s="59"/>
      <c r="H1917" s="59"/>
      <c r="I1917" s="59"/>
      <c r="J1917" s="59"/>
      <c r="K1917" s="59"/>
      <c r="L1917" s="59"/>
      <c r="M1917" s="59"/>
      <c r="N1917" s="59"/>
      <c r="O1917" s="59"/>
      <c r="P1917" s="370"/>
      <c r="Q1917" s="59"/>
      <c r="R1917" s="376"/>
    </row>
    <row r="1918" spans="1:18" x14ac:dyDescent="0.25">
      <c r="A1918" s="352"/>
      <c r="B1918" s="378"/>
      <c r="C1918" s="54" t="str">
        <f>IF(ISTEXT('Organizational Unit Summary'!$B$56),'Organizational Unit Summary'!$B$56,"")</f>
        <v>P-17</v>
      </c>
      <c r="D1918" s="51" t="str">
        <f>IF('Organizational Unit Summary'!$B$24="Benchmark or Sustainment",IF(E1918="OoS","OoS",IF(E1918=1,"DM",IF(E1918=2,"PM",IF(E1918=3,"LM",IF(E1918=4,"FM"))))),IF(E1918="OoS","OoS",IF(E1918&lt;=2,"H",IF(E1918=3,"M",IF(E1918=4,"L")))))</f>
        <v>DM</v>
      </c>
      <c r="E1918" s="58">
        <f>IF(OR(Processes!$C$74=TRUE,Processes!T$74=TRUE),IF(AND(G1918=1,H1918=1,NOT(ISTEXT(J1918))),4,IF(AND(G1918=1,H1918=1,ISTEXT(J1918)),3,IF(AND(OR(G1918=1,H1918=1),ISTEXT(J1918)),2,1))),"OoS")</f>
        <v>1</v>
      </c>
      <c r="F1918" s="57"/>
      <c r="G1918" s="59"/>
      <c r="H1918" s="59"/>
      <c r="I1918" s="59"/>
      <c r="J1918" s="59"/>
      <c r="K1918" s="59"/>
      <c r="L1918" s="59"/>
      <c r="M1918" s="59"/>
      <c r="N1918" s="59"/>
      <c r="O1918" s="59"/>
      <c r="P1918" s="370"/>
      <c r="Q1918" s="59"/>
      <c r="R1918" s="376"/>
    </row>
    <row r="1919" spans="1:18" x14ac:dyDescent="0.25">
      <c r="A1919" s="352"/>
      <c r="B1919" s="378"/>
      <c r="C1919" s="54" t="str">
        <f>IF(ISTEXT('Organizational Unit Summary'!$B$57),'Organizational Unit Summary'!$B$57,"")</f>
        <v>P-18</v>
      </c>
      <c r="D1919" s="51" t="str">
        <f>IF('Organizational Unit Summary'!$B$24="Benchmark or Sustainment",IF(E1919="OoS","OoS",IF(E1919=1,"DM",IF(E1919=2,"PM",IF(E1919=3,"LM",IF(E1919=4,"FM"))))),IF(E1919="OoS","OoS",IF(E1919&lt;=2,"H",IF(E1919=3,"M",IF(E1919=4,"L")))))</f>
        <v>DM</v>
      </c>
      <c r="E1919" s="58">
        <f>IF(OR(Processes!$C$74=TRUE,Processes!U$74=TRUE),IF(AND(G1919=1,H1919=1,NOT(ISTEXT(J1919))),4,IF(AND(G1919=1,H1919=1,ISTEXT(J1919)),3,IF(AND(OR(G1919=1,H1919=1),ISTEXT(J1919)),2,1))),"OoS")</f>
        <v>1</v>
      </c>
      <c r="F1919" s="57"/>
      <c r="G1919" s="59"/>
      <c r="H1919" s="59"/>
      <c r="I1919" s="59"/>
      <c r="J1919" s="59"/>
      <c r="K1919" s="59"/>
      <c r="L1919" s="59"/>
      <c r="M1919" s="59"/>
      <c r="N1919" s="59"/>
      <c r="O1919" s="59"/>
      <c r="P1919" s="370"/>
      <c r="Q1919" s="59"/>
      <c r="R1919" s="376"/>
    </row>
    <row r="1920" spans="1:18" x14ac:dyDescent="0.25">
      <c r="A1920" s="352"/>
      <c r="B1920" s="378"/>
      <c r="C1920" s="54" t="str">
        <f>IF(ISTEXT('Organizational Unit Summary'!$B$58),'Organizational Unit Summary'!$B$58,"")</f>
        <v>P-19</v>
      </c>
      <c r="D1920" s="51" t="str">
        <f>IF('Organizational Unit Summary'!$B$24="Benchmark or Sustainment",IF(E1920="OoS","OoS",IF(E1920=1,"DM",IF(E1920=2,"PM",IF(E1920=3,"LM",IF(E1920=4,"FM"))))),IF(E1920="OoS","OoS",IF(E1920&lt;=2,"H",IF(E1920=3,"M",IF(E1920=4,"L")))))</f>
        <v>DM</v>
      </c>
      <c r="E1920" s="58">
        <f>IF(OR(Processes!$C$74=TRUE,Processes!V$74=TRUE),IF(AND(G1920=1,H1920=1,NOT(ISTEXT(J1920))),4,IF(AND(G1920=1,H1920=1,ISTEXT(J1920)),3,IF(AND(OR(G1920=1,H1920=1),ISTEXT(J1920)),2,1))),"OoS")</f>
        <v>1</v>
      </c>
      <c r="F1920" s="57"/>
      <c r="G1920" s="59"/>
      <c r="H1920" s="59"/>
      <c r="I1920" s="59"/>
      <c r="J1920" s="59"/>
      <c r="K1920" s="59"/>
      <c r="L1920" s="59"/>
      <c r="M1920" s="59"/>
      <c r="N1920" s="59"/>
      <c r="O1920" s="59"/>
      <c r="P1920" s="370"/>
      <c r="Q1920" s="59"/>
      <c r="R1920" s="376"/>
    </row>
    <row r="1921" spans="1:18" ht="13.5" thickBot="1" x14ac:dyDescent="0.3">
      <c r="A1921" s="352"/>
      <c r="B1921" s="378"/>
      <c r="C1921" s="54" t="str">
        <f>IF(ISTEXT('Organizational Unit Summary'!$B$59),'Organizational Unit Summary'!$B$59,"")</f>
        <v>P-20</v>
      </c>
      <c r="D1921" s="51" t="str">
        <f>IF('Organizational Unit Summary'!$B$24="Benchmark or Sustainment",IF(E1921="OoS","OoS",IF(E1921=1,"DM",IF(E1921=2,"PM",IF(E1921=3,"LM",IF(E1921=4,"FM"))))),IF(E1921="OoS","OoS",IF(E1921&lt;=2,"H",IF(E1921=3,"M",IF(E1921=4,"L")))))</f>
        <v>DM</v>
      </c>
      <c r="E1921" s="58">
        <f>IF(OR(Processes!$C$74=TRUE,Processes!W$74=TRUE),IF(AND(G1921=1,H1921=1,NOT(ISTEXT(J1921))),4,IF(AND(G1921=1,H1921=1,ISTEXT(J1921)),3,IF(AND(OR(G1921=1,H1921=1),ISTEXT(J1921)),2,1))),"OoS")</f>
        <v>1</v>
      </c>
      <c r="F1921" s="57"/>
      <c r="G1921" s="59"/>
      <c r="H1921" s="59"/>
      <c r="I1921" s="59"/>
      <c r="J1921" s="59"/>
      <c r="K1921" s="59"/>
      <c r="L1921" s="59"/>
      <c r="M1921" s="59"/>
      <c r="N1921" s="59"/>
      <c r="O1921" s="59"/>
      <c r="P1921" s="371"/>
      <c r="Q1921" s="59"/>
      <c r="R1921" s="376"/>
    </row>
    <row r="1922" spans="1:18" x14ac:dyDescent="0.25">
      <c r="A1922" s="352"/>
      <c r="B1922" s="378" t="str">
        <f>IF(ISTEXT(Processes!$B$24),Processes!$B$24,"")</f>
        <v>Process 22</v>
      </c>
      <c r="C1922" s="54" t="str">
        <f>IF(ISTEXT('Organizational Unit Summary'!$B$40),'Organizational Unit Summary'!$B$40,"")</f>
        <v>P-1</v>
      </c>
      <c r="D1922" s="51" t="str">
        <f>IF('Organizational Unit Summary'!$B$24="Benchmark or Sustainment",IF(E1922="OoS","OoS",IF(E1922=1,"DM",IF(E1922=2,"PM",IF(E1922=3,"LM",IF(E1922=4,"FM"))))),IF(E1922="OoS","OoS",IF(E1922&lt;=2,"H",IF(E1922=3,"M",IF(E1922=4,"L")))))</f>
        <v>DM</v>
      </c>
      <c r="E1922" s="58">
        <f>IF(OR(Processes!$C$75=TRUE,Processes!D$75=TRUE),IF(AND(G1922=1,H1922=1,NOT(ISTEXT(J1922))),4,IF(AND(G1922=1,H1922=1,ISTEXT(J1922)),3,IF(AND(OR(G1922=1,H1922=1),ISTEXT(J1922)),2,1))),"OoS")</f>
        <v>1</v>
      </c>
      <c r="F1922" s="57"/>
      <c r="G1922" s="59"/>
      <c r="H1922" s="59"/>
      <c r="I1922" s="59"/>
      <c r="J1922" s="59"/>
      <c r="K1922" s="59"/>
      <c r="L1922" s="59"/>
      <c r="M1922" s="59"/>
      <c r="N1922" s="59"/>
      <c r="O1922" s="59"/>
      <c r="P1922" s="369"/>
      <c r="Q1922" s="59"/>
      <c r="R1922" s="376"/>
    </row>
    <row r="1923" spans="1:18" x14ac:dyDescent="0.25">
      <c r="A1923" s="352"/>
      <c r="B1923" s="378"/>
      <c r="C1923" s="54" t="str">
        <f>IF(ISTEXT('Organizational Unit Summary'!$B$41),'Organizational Unit Summary'!$B$41,"")</f>
        <v>P-2</v>
      </c>
      <c r="D1923" s="51" t="str">
        <f>IF('Organizational Unit Summary'!$B$24="Benchmark or Sustainment",IF(E1923="OoS","OoS",IF(E1923=1,"DM",IF(E1923=2,"PM",IF(E1923=3,"LM",IF(E1923=4,"FM"))))),IF(E1923="OoS","OoS",IF(E1923&lt;=2,"H",IF(E1923=3,"M",IF(E1923=4,"L")))))</f>
        <v>DM</v>
      </c>
      <c r="E1923" s="58">
        <f>IF(OR(Processes!$C$75=TRUE,Processes!E$75=TRUE),IF(AND(G1923=1,H1923=1,NOT(ISTEXT(J1923))),4,IF(AND(G1923=1,H1923=1,ISTEXT(J1923)),3,IF(AND(OR(G1923=1,H1923=1),ISTEXT(J1923)),2,1))),"OoS")</f>
        <v>1</v>
      </c>
      <c r="F1923" s="57"/>
      <c r="G1923" s="59"/>
      <c r="H1923" s="59"/>
      <c r="I1923" s="59"/>
      <c r="J1923" s="59"/>
      <c r="K1923" s="59"/>
      <c r="L1923" s="59"/>
      <c r="M1923" s="59"/>
      <c r="N1923" s="59"/>
      <c r="O1923" s="59"/>
      <c r="P1923" s="370"/>
      <c r="Q1923" s="59"/>
      <c r="R1923" s="376"/>
    </row>
    <row r="1924" spans="1:18" x14ac:dyDescent="0.25">
      <c r="A1924" s="352"/>
      <c r="B1924" s="378"/>
      <c r="C1924" s="54" t="str">
        <f>IF(ISTEXT('Organizational Unit Summary'!$B$42),'Organizational Unit Summary'!$B$42,"")</f>
        <v>P-3</v>
      </c>
      <c r="D1924" s="51" t="str">
        <f>IF('Organizational Unit Summary'!$B$24="Benchmark or Sustainment",IF(E1924="OoS","OoS",IF(E1924=1,"DM",IF(E1924=2,"PM",IF(E1924=3,"LM",IF(E1924=4,"FM"))))),IF(E1924="OoS","OoS",IF(E1924&lt;=2,"H",IF(E1924=3,"M",IF(E1924=4,"L")))))</f>
        <v>DM</v>
      </c>
      <c r="E1924" s="58">
        <f>IF(OR(Processes!$C$75=TRUE,Processes!F$75=TRUE),IF(AND(G1924=1,H1924=1,NOT(ISTEXT(J1924))),4,IF(AND(G1924=1,H1924=1,ISTEXT(J1924)),3,IF(AND(OR(G1924=1,H1924=1),ISTEXT(J1924)),2,1))),"OoS")</f>
        <v>1</v>
      </c>
      <c r="F1924" s="57"/>
      <c r="G1924" s="59"/>
      <c r="H1924" s="59"/>
      <c r="I1924" s="59"/>
      <c r="J1924" s="59"/>
      <c r="K1924" s="59"/>
      <c r="L1924" s="59"/>
      <c r="M1924" s="59"/>
      <c r="N1924" s="59"/>
      <c r="O1924" s="59"/>
      <c r="P1924" s="370"/>
      <c r="Q1924" s="59"/>
      <c r="R1924" s="376"/>
    </row>
    <row r="1925" spans="1:18" x14ac:dyDescent="0.25">
      <c r="A1925" s="352"/>
      <c r="B1925" s="378"/>
      <c r="C1925" s="54" t="str">
        <f>IF(ISTEXT('Organizational Unit Summary'!$B$43),'Organizational Unit Summary'!$B$43,"")</f>
        <v>P-4</v>
      </c>
      <c r="D1925" s="51" t="str">
        <f>IF('Organizational Unit Summary'!$B$24="Benchmark or Sustainment",IF(E1925="OoS","OoS",IF(E1925=1,"DM",IF(E1925=2,"PM",IF(E1925=3,"LM",IF(E1925=4,"FM"))))),IF(E1925="OoS","OoS",IF(E1925&lt;=2,"H",IF(E1925=3,"M",IF(E1925=4,"L")))))</f>
        <v>DM</v>
      </c>
      <c r="E1925" s="58">
        <f>IF(OR(Processes!$C$75=TRUE,Processes!G$75=TRUE),IF(AND(G1925=1,H1925=1,NOT(ISTEXT(J1925))),4,IF(AND(G1925=1,H1925=1,ISTEXT(J1925)),3,IF(AND(OR(G1925=1,H1925=1),ISTEXT(J1925)),2,1))),"OoS")</f>
        <v>1</v>
      </c>
      <c r="F1925" s="57"/>
      <c r="G1925" s="59"/>
      <c r="H1925" s="59"/>
      <c r="I1925" s="59"/>
      <c r="J1925" s="59"/>
      <c r="K1925" s="59"/>
      <c r="L1925" s="59"/>
      <c r="M1925" s="59"/>
      <c r="N1925" s="59"/>
      <c r="O1925" s="59"/>
      <c r="P1925" s="370"/>
      <c r="Q1925" s="59"/>
      <c r="R1925" s="376"/>
    </row>
    <row r="1926" spans="1:18" x14ac:dyDescent="0.25">
      <c r="A1926" s="352"/>
      <c r="B1926" s="378"/>
      <c r="C1926" s="54" t="str">
        <f>IF(ISTEXT('Organizational Unit Summary'!$B$44),'Organizational Unit Summary'!$B$44,"")</f>
        <v>P-5</v>
      </c>
      <c r="D1926" s="51" t="str">
        <f>IF('Organizational Unit Summary'!$B$24="Benchmark or Sustainment",IF(E1926="OoS","OoS",IF(E1926=1,"DM",IF(E1926=2,"PM",IF(E1926=3,"LM",IF(E1926=4,"FM"))))),IF(E1926="OoS","OoS",IF(E1926&lt;=2,"H",IF(E1926=3,"M",IF(E1926=4,"L")))))</f>
        <v>DM</v>
      </c>
      <c r="E1926" s="58">
        <f>IF(OR(Processes!$C$75=TRUE,Processes!H$75=TRUE),IF(AND(G1926=1,H1926=1,NOT(ISTEXT(J1926))),4,IF(AND(G1926=1,H1926=1,ISTEXT(J1926)),3,IF(AND(OR(G1926=1,H1926=1),ISTEXT(J1926)),2,1))),"OoS")</f>
        <v>1</v>
      </c>
      <c r="F1926" s="57"/>
      <c r="G1926" s="59"/>
      <c r="H1926" s="59"/>
      <c r="I1926" s="59"/>
      <c r="J1926" s="59"/>
      <c r="K1926" s="59"/>
      <c r="L1926" s="59"/>
      <c r="M1926" s="59"/>
      <c r="N1926" s="59"/>
      <c r="O1926" s="59"/>
      <c r="P1926" s="370"/>
      <c r="Q1926" s="59"/>
      <c r="R1926" s="376"/>
    </row>
    <row r="1927" spans="1:18" x14ac:dyDescent="0.25">
      <c r="A1927" s="352"/>
      <c r="B1927" s="378"/>
      <c r="C1927" s="54" t="str">
        <f>IF(ISTEXT('Organizational Unit Summary'!$B$45),'Organizational Unit Summary'!$B$45,"")</f>
        <v>P-6</v>
      </c>
      <c r="D1927" s="51" t="str">
        <f>IF('Organizational Unit Summary'!$B$24="Benchmark or Sustainment",IF(E1927="OoS","OoS",IF(E1927=1,"DM",IF(E1927=2,"PM",IF(E1927=3,"LM",IF(E1927=4,"FM"))))),IF(E1927="OoS","OoS",IF(E1927&lt;=2,"H",IF(E1927=3,"M",IF(E1927=4,"L")))))</f>
        <v>DM</v>
      </c>
      <c r="E1927" s="58">
        <f>IF(OR(Processes!$C$75=TRUE,Processes!I$75=TRUE),IF(AND(G1927=1,H1927=1,NOT(ISTEXT(J1927))),4,IF(AND(G1927=1,H1927=1,ISTEXT(J1927)),3,IF(AND(OR(G1927=1,H1927=1),ISTEXT(J1927)),2,1))),"OoS")</f>
        <v>1</v>
      </c>
      <c r="F1927" s="57"/>
      <c r="G1927" s="59"/>
      <c r="H1927" s="59"/>
      <c r="I1927" s="59"/>
      <c r="J1927" s="59"/>
      <c r="K1927" s="59"/>
      <c r="L1927" s="59"/>
      <c r="M1927" s="59"/>
      <c r="N1927" s="59"/>
      <c r="O1927" s="59"/>
      <c r="P1927" s="370"/>
      <c r="Q1927" s="59"/>
      <c r="R1927" s="376"/>
    </row>
    <row r="1928" spans="1:18" x14ac:dyDescent="0.25">
      <c r="A1928" s="352"/>
      <c r="B1928" s="378"/>
      <c r="C1928" s="54" t="str">
        <f>IF(ISTEXT('Organizational Unit Summary'!$B$46),'Organizational Unit Summary'!$B$46,"")</f>
        <v>P-7</v>
      </c>
      <c r="D1928" s="51" t="str">
        <f>IF('Organizational Unit Summary'!$B$24="Benchmark or Sustainment",IF(E1928="OoS","OoS",IF(E1928=1,"DM",IF(E1928=2,"PM",IF(E1928=3,"LM",IF(E1928=4,"FM"))))),IF(E1928="OoS","OoS",IF(E1928&lt;=2,"H",IF(E1928=3,"M",IF(E1928=4,"L")))))</f>
        <v>DM</v>
      </c>
      <c r="E1928" s="58">
        <f>IF(OR(Processes!$C$75=TRUE,Processes!J$75=TRUE),IF(AND(G1928=1,H1928=1,NOT(ISTEXT(J1928))),4,IF(AND(G1928=1,H1928=1,ISTEXT(J1928)),3,IF(AND(OR(G1928=1,H1928=1),ISTEXT(J1928)),2,1))),"OoS")</f>
        <v>1</v>
      </c>
      <c r="F1928" s="57"/>
      <c r="G1928" s="59"/>
      <c r="H1928" s="59"/>
      <c r="I1928" s="59"/>
      <c r="J1928" s="59"/>
      <c r="K1928" s="59"/>
      <c r="L1928" s="59"/>
      <c r="M1928" s="59"/>
      <c r="N1928" s="59"/>
      <c r="O1928" s="59"/>
      <c r="P1928" s="370"/>
      <c r="Q1928" s="59"/>
      <c r="R1928" s="376"/>
    </row>
    <row r="1929" spans="1:18" x14ac:dyDescent="0.25">
      <c r="A1929" s="352"/>
      <c r="B1929" s="378"/>
      <c r="C1929" s="54" t="str">
        <f>IF(ISTEXT('Organizational Unit Summary'!$B$47),'Organizational Unit Summary'!$B$47,"")</f>
        <v>P-8</v>
      </c>
      <c r="D1929" s="51" t="str">
        <f>IF('Organizational Unit Summary'!$B$24="Benchmark or Sustainment",IF(E1929="OoS","OoS",IF(E1929=1,"DM",IF(E1929=2,"PM",IF(E1929=3,"LM",IF(E1929=4,"FM"))))),IF(E1929="OoS","OoS",IF(E1929&lt;=2,"H",IF(E1929=3,"M",IF(E1929=4,"L")))))</f>
        <v>DM</v>
      </c>
      <c r="E1929" s="58">
        <f>IF(OR(Processes!$C$75=TRUE,Processes!K$75=TRUE),IF(AND(G1929=1,H1929=1,NOT(ISTEXT(J1929))),4,IF(AND(G1929=1,H1929=1,ISTEXT(J1929)),3,IF(AND(OR(G1929=1,H1929=1),ISTEXT(J1929)),2,1))),"OoS")</f>
        <v>1</v>
      </c>
      <c r="F1929" s="57"/>
      <c r="G1929" s="59"/>
      <c r="H1929" s="59"/>
      <c r="I1929" s="59"/>
      <c r="J1929" s="59"/>
      <c r="K1929" s="59"/>
      <c r="L1929" s="59"/>
      <c r="M1929" s="59"/>
      <c r="N1929" s="59"/>
      <c r="O1929" s="59"/>
      <c r="P1929" s="370"/>
      <c r="Q1929" s="59"/>
      <c r="R1929" s="376"/>
    </row>
    <row r="1930" spans="1:18" x14ac:dyDescent="0.25">
      <c r="A1930" s="352"/>
      <c r="B1930" s="378"/>
      <c r="C1930" s="54" t="str">
        <f>IF(ISTEXT('Organizational Unit Summary'!$B$48),'Organizational Unit Summary'!$B$48,"")</f>
        <v>P-9</v>
      </c>
      <c r="D1930" s="51" t="str">
        <f>IF('Organizational Unit Summary'!$B$24="Benchmark or Sustainment",IF(E1930="OoS","OoS",IF(E1930=1,"DM",IF(E1930=2,"PM",IF(E1930=3,"LM",IF(E1930=4,"FM"))))),IF(E1930="OoS","OoS",IF(E1930&lt;=2,"H",IF(E1930=3,"M",IF(E1930=4,"L")))))</f>
        <v>DM</v>
      </c>
      <c r="E1930" s="58">
        <f>IF(OR(Processes!$C$75=TRUE,Processes!L$75=TRUE),IF(AND(G1930=1,H1930=1,NOT(ISTEXT(J1930))),4,IF(AND(G1930=1,H1930=1,ISTEXT(J1930)),3,IF(AND(OR(G1930=1,H1930=1),ISTEXT(J1930)),2,1))),"OoS")</f>
        <v>1</v>
      </c>
      <c r="F1930" s="57"/>
      <c r="G1930" s="59"/>
      <c r="H1930" s="59"/>
      <c r="I1930" s="59"/>
      <c r="J1930" s="59"/>
      <c r="K1930" s="59"/>
      <c r="L1930" s="59"/>
      <c r="M1930" s="59"/>
      <c r="N1930" s="59"/>
      <c r="O1930" s="59"/>
      <c r="P1930" s="370"/>
      <c r="Q1930" s="59"/>
      <c r="R1930" s="376"/>
    </row>
    <row r="1931" spans="1:18" x14ac:dyDescent="0.25">
      <c r="A1931" s="352"/>
      <c r="B1931" s="378"/>
      <c r="C1931" s="54" t="str">
        <f>IF(ISTEXT('Organizational Unit Summary'!$B$49),'Organizational Unit Summary'!$B$49,"")</f>
        <v>P-10</v>
      </c>
      <c r="D1931" s="51" t="str">
        <f>IF('Organizational Unit Summary'!$B$24="Benchmark or Sustainment",IF(E1931="OoS","OoS",IF(E1931=1,"DM",IF(E1931=2,"PM",IF(E1931=3,"LM",IF(E1931=4,"FM"))))),IF(E1931="OoS","OoS",IF(E1931&lt;=2,"H",IF(E1931=3,"M",IF(E1931=4,"L")))))</f>
        <v>DM</v>
      </c>
      <c r="E1931" s="58">
        <f>IF(OR(Processes!$C$75=TRUE,Processes!M$75=TRUE),IF(AND(G1931=1,H1931=1,NOT(ISTEXT(J1931))),4,IF(AND(G1931=1,H1931=1,ISTEXT(J1931)),3,IF(AND(OR(G1931=1,H1931=1),ISTEXT(J1931)),2,1))),"OoS")</f>
        <v>1</v>
      </c>
      <c r="F1931" s="57"/>
      <c r="G1931" s="59"/>
      <c r="H1931" s="59"/>
      <c r="I1931" s="59"/>
      <c r="J1931" s="59"/>
      <c r="K1931" s="59"/>
      <c r="L1931" s="59"/>
      <c r="M1931" s="59"/>
      <c r="N1931" s="59"/>
      <c r="O1931" s="59"/>
      <c r="P1931" s="370"/>
      <c r="Q1931" s="59"/>
      <c r="R1931" s="376"/>
    </row>
    <row r="1932" spans="1:18" x14ac:dyDescent="0.25">
      <c r="A1932" s="352"/>
      <c r="B1932" s="378"/>
      <c r="C1932" s="54" t="str">
        <f>IF(ISTEXT('Organizational Unit Summary'!$B$50),'Organizational Unit Summary'!$B$50,"")</f>
        <v>P-11</v>
      </c>
      <c r="D1932" s="51" t="str">
        <f>IF('Organizational Unit Summary'!$B$24="Benchmark or Sustainment",IF(E1932="OoS","OoS",IF(E1932=1,"DM",IF(E1932=2,"PM",IF(E1932=3,"LM",IF(E1932=4,"FM"))))),IF(E1932="OoS","OoS",IF(E1932&lt;=2,"H",IF(E1932=3,"M",IF(E1932=4,"L")))))</f>
        <v>DM</v>
      </c>
      <c r="E1932" s="58">
        <f>IF(OR(Processes!$C$75=TRUE,Processes!N$75=TRUE),IF(AND(G1932=1,H1932=1,NOT(ISTEXT(J1932))),4,IF(AND(G1932=1,H1932=1,ISTEXT(J1932)),3,IF(AND(OR(G1932=1,H1932=1),ISTEXT(J1932)),2,1))),"OoS")</f>
        <v>1</v>
      </c>
      <c r="F1932" s="57"/>
      <c r="G1932" s="59"/>
      <c r="H1932" s="59"/>
      <c r="I1932" s="59"/>
      <c r="J1932" s="59"/>
      <c r="K1932" s="59"/>
      <c r="L1932" s="59"/>
      <c r="M1932" s="59"/>
      <c r="N1932" s="59"/>
      <c r="O1932" s="59"/>
      <c r="P1932" s="370"/>
      <c r="Q1932" s="59"/>
      <c r="R1932" s="376"/>
    </row>
    <row r="1933" spans="1:18" x14ac:dyDescent="0.25">
      <c r="A1933" s="352"/>
      <c r="B1933" s="378"/>
      <c r="C1933" s="54" t="str">
        <f>IF(ISTEXT('Organizational Unit Summary'!$B$51),'Organizational Unit Summary'!$B$51,"")</f>
        <v>P-12</v>
      </c>
      <c r="D1933" s="51" t="str">
        <f>IF('Organizational Unit Summary'!$B$24="Benchmark or Sustainment",IF(E1933="OoS","OoS",IF(E1933=1,"DM",IF(E1933=2,"PM",IF(E1933=3,"LM",IF(E1933=4,"FM"))))),IF(E1933="OoS","OoS",IF(E1933&lt;=2,"H",IF(E1933=3,"M",IF(E1933=4,"L")))))</f>
        <v>DM</v>
      </c>
      <c r="E1933" s="58">
        <f>IF(OR(Processes!$C$75=TRUE,Processes!O$75=TRUE),IF(AND(G1933=1,H1933=1,NOT(ISTEXT(J1933))),4,IF(AND(G1933=1,H1933=1,ISTEXT(J1933)),3,IF(AND(OR(G1933=1,H1933=1),ISTEXT(J1933)),2,1))),"OoS")</f>
        <v>1</v>
      </c>
      <c r="F1933" s="57"/>
      <c r="G1933" s="59"/>
      <c r="H1933" s="59"/>
      <c r="I1933" s="59"/>
      <c r="J1933" s="59"/>
      <c r="K1933" s="59"/>
      <c r="L1933" s="59"/>
      <c r="M1933" s="59"/>
      <c r="N1933" s="59"/>
      <c r="O1933" s="59"/>
      <c r="P1933" s="370"/>
      <c r="Q1933" s="59"/>
      <c r="R1933" s="376"/>
    </row>
    <row r="1934" spans="1:18" x14ac:dyDescent="0.25">
      <c r="A1934" s="352"/>
      <c r="B1934" s="378"/>
      <c r="C1934" s="54" t="str">
        <f>IF(ISTEXT('Organizational Unit Summary'!$B$52),'Organizational Unit Summary'!$B$52,"")</f>
        <v>P-13</v>
      </c>
      <c r="D1934" s="51" t="str">
        <f>IF('Organizational Unit Summary'!$B$24="Benchmark or Sustainment",IF(E1934="OoS","OoS",IF(E1934=1,"DM",IF(E1934=2,"PM",IF(E1934=3,"LM",IF(E1934=4,"FM"))))),IF(E1934="OoS","OoS",IF(E1934&lt;=2,"H",IF(E1934=3,"M",IF(E1934=4,"L")))))</f>
        <v>DM</v>
      </c>
      <c r="E1934" s="58">
        <f>IF(OR(Processes!$C$75=TRUE,Processes!P$75=TRUE),IF(AND(G1934=1,H1934=1,NOT(ISTEXT(J1934))),4,IF(AND(G1934=1,H1934=1,ISTEXT(J1934)),3,IF(AND(OR(G1934=1,H1934=1),ISTEXT(J1934)),2,1))),"OoS")</f>
        <v>1</v>
      </c>
      <c r="F1934" s="57"/>
      <c r="G1934" s="59"/>
      <c r="H1934" s="59"/>
      <c r="I1934" s="59"/>
      <c r="J1934" s="59"/>
      <c r="K1934" s="59"/>
      <c r="L1934" s="59"/>
      <c r="M1934" s="59"/>
      <c r="N1934" s="59"/>
      <c r="O1934" s="59"/>
      <c r="P1934" s="370"/>
      <c r="Q1934" s="59"/>
      <c r="R1934" s="376"/>
    </row>
    <row r="1935" spans="1:18" x14ac:dyDescent="0.25">
      <c r="A1935" s="352"/>
      <c r="B1935" s="378"/>
      <c r="C1935" s="54" t="str">
        <f>IF(ISTEXT('Organizational Unit Summary'!$B$53),'Organizational Unit Summary'!$B$53,"")</f>
        <v>P-14</v>
      </c>
      <c r="D1935" s="51" t="str">
        <f>IF('Organizational Unit Summary'!$B$24="Benchmark or Sustainment",IF(E1935="OoS","OoS",IF(E1935=1,"DM",IF(E1935=2,"PM",IF(E1935=3,"LM",IF(E1935=4,"FM"))))),IF(E1935="OoS","OoS",IF(E1935&lt;=2,"H",IF(E1935=3,"M",IF(E1935=4,"L")))))</f>
        <v>DM</v>
      </c>
      <c r="E1935" s="58">
        <f>IF(OR(Processes!$C$75=TRUE,Processes!Q$75=TRUE),IF(AND(G1935=1,H1935=1,NOT(ISTEXT(J1935))),4,IF(AND(G1935=1,H1935=1,ISTEXT(J1935)),3,IF(AND(OR(G1935=1,H1935=1),ISTEXT(J1935)),2,1))),"OoS")</f>
        <v>1</v>
      </c>
      <c r="F1935" s="57"/>
      <c r="G1935" s="59"/>
      <c r="H1935" s="59"/>
      <c r="I1935" s="59"/>
      <c r="J1935" s="59"/>
      <c r="K1935" s="59"/>
      <c r="L1935" s="59"/>
      <c r="M1935" s="59"/>
      <c r="N1935" s="59"/>
      <c r="O1935" s="59"/>
      <c r="P1935" s="370"/>
      <c r="Q1935" s="59"/>
      <c r="R1935" s="376"/>
    </row>
    <row r="1936" spans="1:18" x14ac:dyDescent="0.25">
      <c r="A1936" s="352"/>
      <c r="B1936" s="378"/>
      <c r="C1936" s="54" t="str">
        <f>IF(ISTEXT('Organizational Unit Summary'!$B$54),'Organizational Unit Summary'!$B$54,"")</f>
        <v>P-15</v>
      </c>
      <c r="D1936" s="51" t="str">
        <f>IF('Organizational Unit Summary'!$B$24="Benchmark or Sustainment",IF(E1936="OoS","OoS",IF(E1936=1,"DM",IF(E1936=2,"PM",IF(E1936=3,"LM",IF(E1936=4,"FM"))))),IF(E1936="OoS","OoS",IF(E1936&lt;=2,"H",IF(E1936=3,"M",IF(E1936=4,"L")))))</f>
        <v>DM</v>
      </c>
      <c r="E1936" s="58">
        <f>IF(OR(Processes!$C$75=TRUE,Processes!R$75=TRUE),IF(AND(G1936=1,H1936=1,NOT(ISTEXT(J1936))),4,IF(AND(G1936=1,H1936=1,ISTEXT(J1936)),3,IF(AND(OR(G1936=1,H1936=1),ISTEXT(J1936)),2,1))),"OoS")</f>
        <v>1</v>
      </c>
      <c r="F1936" s="57"/>
      <c r="G1936" s="59"/>
      <c r="H1936" s="59"/>
      <c r="I1936" s="59"/>
      <c r="J1936" s="59"/>
      <c r="K1936" s="59"/>
      <c r="L1936" s="59"/>
      <c r="M1936" s="59"/>
      <c r="N1936" s="59"/>
      <c r="O1936" s="59"/>
      <c r="P1936" s="370"/>
      <c r="Q1936" s="59"/>
      <c r="R1936" s="376"/>
    </row>
    <row r="1937" spans="1:18" x14ac:dyDescent="0.25">
      <c r="A1937" s="352"/>
      <c r="B1937" s="378"/>
      <c r="C1937" s="54" t="str">
        <f>IF(ISTEXT('Organizational Unit Summary'!$B$55),'Organizational Unit Summary'!$B$55,"")</f>
        <v>P-16</v>
      </c>
      <c r="D1937" s="51" t="str">
        <f>IF('Organizational Unit Summary'!$B$24="Benchmark or Sustainment",IF(E1937="OoS","OoS",IF(E1937=1,"DM",IF(E1937=2,"PM",IF(E1937=3,"LM",IF(E1937=4,"FM"))))),IF(E1937="OoS","OoS",IF(E1937&lt;=2,"H",IF(E1937=3,"M",IF(E1937=4,"L")))))</f>
        <v>DM</v>
      </c>
      <c r="E1937" s="58">
        <f>IF(OR(Processes!$C$75=TRUE,Processes!S$75=TRUE),IF(AND(G1937=1,H1937=1,NOT(ISTEXT(J1937))),4,IF(AND(G1937=1,H1937=1,ISTEXT(J1937)),3,IF(AND(OR(G1937=1,H1937=1),ISTEXT(J1937)),2,1))),"OoS")</f>
        <v>1</v>
      </c>
      <c r="F1937" s="57"/>
      <c r="G1937" s="59"/>
      <c r="H1937" s="59"/>
      <c r="I1937" s="59"/>
      <c r="J1937" s="59"/>
      <c r="K1937" s="59"/>
      <c r="L1937" s="59"/>
      <c r="M1937" s="59"/>
      <c r="N1937" s="59"/>
      <c r="O1937" s="59"/>
      <c r="P1937" s="370"/>
      <c r="Q1937" s="59"/>
      <c r="R1937" s="376"/>
    </row>
    <row r="1938" spans="1:18" x14ac:dyDescent="0.25">
      <c r="A1938" s="352"/>
      <c r="B1938" s="378"/>
      <c r="C1938" s="54" t="str">
        <f>IF(ISTEXT('Organizational Unit Summary'!$B$56),'Organizational Unit Summary'!$B$56,"")</f>
        <v>P-17</v>
      </c>
      <c r="D1938" s="51" t="str">
        <f>IF('Organizational Unit Summary'!$B$24="Benchmark or Sustainment",IF(E1938="OoS","OoS",IF(E1938=1,"DM",IF(E1938=2,"PM",IF(E1938=3,"LM",IF(E1938=4,"FM"))))),IF(E1938="OoS","OoS",IF(E1938&lt;=2,"H",IF(E1938=3,"M",IF(E1938=4,"L")))))</f>
        <v>DM</v>
      </c>
      <c r="E1938" s="58">
        <f>IF(OR(Processes!$C$75=TRUE,Processes!T$75=TRUE),IF(AND(G1938=1,H1938=1,NOT(ISTEXT(J1938))),4,IF(AND(G1938=1,H1938=1,ISTEXT(J1938)),3,IF(AND(OR(G1938=1,H1938=1),ISTEXT(J1938)),2,1))),"OoS")</f>
        <v>1</v>
      </c>
      <c r="F1938" s="57"/>
      <c r="G1938" s="59"/>
      <c r="H1938" s="59"/>
      <c r="I1938" s="59"/>
      <c r="J1938" s="59"/>
      <c r="K1938" s="59"/>
      <c r="L1938" s="59"/>
      <c r="M1938" s="59"/>
      <c r="N1938" s="59"/>
      <c r="O1938" s="59"/>
      <c r="P1938" s="370"/>
      <c r="Q1938" s="59"/>
      <c r="R1938" s="376"/>
    </row>
    <row r="1939" spans="1:18" x14ac:dyDescent="0.25">
      <c r="A1939" s="352"/>
      <c r="B1939" s="378"/>
      <c r="C1939" s="54" t="str">
        <f>IF(ISTEXT('Organizational Unit Summary'!$B$57),'Organizational Unit Summary'!$B$57,"")</f>
        <v>P-18</v>
      </c>
      <c r="D1939" s="51" t="str">
        <f>IF('Organizational Unit Summary'!$B$24="Benchmark or Sustainment",IF(E1939="OoS","OoS",IF(E1939=1,"DM",IF(E1939=2,"PM",IF(E1939=3,"LM",IF(E1939=4,"FM"))))),IF(E1939="OoS","OoS",IF(E1939&lt;=2,"H",IF(E1939=3,"M",IF(E1939=4,"L")))))</f>
        <v>DM</v>
      </c>
      <c r="E1939" s="58">
        <f>IF(OR(Processes!$C$75=TRUE,Processes!U$75=TRUE),IF(AND(G1939=1,H1939=1,NOT(ISTEXT(J1939))),4,IF(AND(G1939=1,H1939=1,ISTEXT(J1939)),3,IF(AND(OR(G1939=1,H1939=1),ISTEXT(J1939)),2,1))),"OoS")</f>
        <v>1</v>
      </c>
      <c r="F1939" s="57"/>
      <c r="G1939" s="59"/>
      <c r="H1939" s="59"/>
      <c r="I1939" s="59"/>
      <c r="J1939" s="59"/>
      <c r="K1939" s="59"/>
      <c r="L1939" s="59"/>
      <c r="M1939" s="59"/>
      <c r="N1939" s="59"/>
      <c r="O1939" s="59"/>
      <c r="P1939" s="370"/>
      <c r="Q1939" s="59"/>
      <c r="R1939" s="376"/>
    </row>
    <row r="1940" spans="1:18" x14ac:dyDescent="0.25">
      <c r="A1940" s="352"/>
      <c r="B1940" s="378"/>
      <c r="C1940" s="54" t="str">
        <f>IF(ISTEXT('Organizational Unit Summary'!$B$58),'Organizational Unit Summary'!$B$58,"")</f>
        <v>P-19</v>
      </c>
      <c r="D1940" s="51" t="str">
        <f>IF('Organizational Unit Summary'!$B$24="Benchmark or Sustainment",IF(E1940="OoS","OoS",IF(E1940=1,"DM",IF(E1940=2,"PM",IF(E1940=3,"LM",IF(E1940=4,"FM"))))),IF(E1940="OoS","OoS",IF(E1940&lt;=2,"H",IF(E1940=3,"M",IF(E1940=4,"L")))))</f>
        <v>DM</v>
      </c>
      <c r="E1940" s="58">
        <f>IF(OR(Processes!$C$75=TRUE,Processes!V$75=TRUE),IF(AND(G1940=1,H1940=1,NOT(ISTEXT(J1940))),4,IF(AND(G1940=1,H1940=1,ISTEXT(J1940)),3,IF(AND(OR(G1940=1,H1940=1),ISTEXT(J1940)),2,1))),"OoS")</f>
        <v>1</v>
      </c>
      <c r="F1940" s="57"/>
      <c r="G1940" s="59"/>
      <c r="H1940" s="59"/>
      <c r="I1940" s="59"/>
      <c r="J1940" s="59"/>
      <c r="K1940" s="59"/>
      <c r="L1940" s="59"/>
      <c r="M1940" s="59"/>
      <c r="N1940" s="59"/>
      <c r="O1940" s="59"/>
      <c r="P1940" s="370"/>
      <c r="Q1940" s="59"/>
      <c r="R1940" s="376"/>
    </row>
    <row r="1941" spans="1:18" ht="13.5" thickBot="1" x14ac:dyDescent="0.3">
      <c r="A1941" s="352"/>
      <c r="B1941" s="378"/>
      <c r="C1941" s="54" t="str">
        <f>IF(ISTEXT('Organizational Unit Summary'!$B$59),'Organizational Unit Summary'!$B$59,"")</f>
        <v>P-20</v>
      </c>
      <c r="D1941" s="51" t="str">
        <f>IF('Organizational Unit Summary'!$B$24="Benchmark or Sustainment",IF(E1941="OoS","OoS",IF(E1941=1,"DM",IF(E1941=2,"PM",IF(E1941=3,"LM",IF(E1941=4,"FM"))))),IF(E1941="OoS","OoS",IF(E1941&lt;=2,"H",IF(E1941=3,"M",IF(E1941=4,"L")))))</f>
        <v>DM</v>
      </c>
      <c r="E1941" s="58">
        <f>IF(OR(Processes!$C$75=TRUE,Processes!W$75=TRUE),IF(AND(G1941=1,H1941=1,NOT(ISTEXT(J1941))),4,IF(AND(G1941=1,H1941=1,ISTEXT(J1941)),3,IF(AND(OR(G1941=1,H1941=1),ISTEXT(J1941)),2,1))),"OoS")</f>
        <v>1</v>
      </c>
      <c r="F1941" s="57"/>
      <c r="G1941" s="59"/>
      <c r="H1941" s="59"/>
      <c r="I1941" s="59"/>
      <c r="J1941" s="59"/>
      <c r="K1941" s="59"/>
      <c r="L1941" s="59"/>
      <c r="M1941" s="59"/>
      <c r="N1941" s="59"/>
      <c r="O1941" s="59"/>
      <c r="P1941" s="371"/>
      <c r="Q1941" s="59"/>
      <c r="R1941" s="376"/>
    </row>
    <row r="1942" spans="1:18" x14ac:dyDescent="0.25">
      <c r="A1942" s="352"/>
      <c r="B1942" s="378" t="str">
        <f>IF(ISTEXT(Processes!$B$25),Processes!$B$25,"")</f>
        <v>Process 23</v>
      </c>
      <c r="C1942" s="54" t="str">
        <f>IF(ISTEXT('Organizational Unit Summary'!$B$40),'Organizational Unit Summary'!$B$40,"")</f>
        <v>P-1</v>
      </c>
      <c r="D1942" s="51" t="str">
        <f>IF('Organizational Unit Summary'!$B$24="Benchmark or Sustainment",IF(E1942="OoS","OoS",IF(E1942=1,"DM",IF(E1942=2,"PM",IF(E1942=3,"LM",IF(E1942=4,"FM"))))),IF(E1942="OoS","OoS",IF(E1942&lt;=2,"H",IF(E1942=3,"M",IF(E1942=4,"L")))))</f>
        <v>DM</v>
      </c>
      <c r="E1942" s="58">
        <f>IF(OR(Processes!$C$76=TRUE,Processes!D$76=TRUE),IF(AND(G1942=1,H1942=1,NOT(ISTEXT(J1942))),4,IF(AND(G1942=1,H1942=1,ISTEXT(J1942)),3,IF(AND(OR(G1942=1,H1942=1),ISTEXT(J1942)),2,1))),"OoS")</f>
        <v>1</v>
      </c>
      <c r="F1942" s="57"/>
      <c r="G1942" s="59"/>
      <c r="H1942" s="59"/>
      <c r="I1942" s="59"/>
      <c r="J1942" s="59"/>
      <c r="K1942" s="59"/>
      <c r="L1942" s="59"/>
      <c r="M1942" s="59"/>
      <c r="N1942" s="59"/>
      <c r="O1942" s="59"/>
      <c r="P1942" s="369"/>
      <c r="Q1942" s="59"/>
      <c r="R1942" s="376"/>
    </row>
    <row r="1943" spans="1:18" x14ac:dyDescent="0.25">
      <c r="A1943" s="352"/>
      <c r="B1943" s="378"/>
      <c r="C1943" s="54" t="str">
        <f>IF(ISTEXT('Organizational Unit Summary'!$B$41),'Organizational Unit Summary'!$B$41,"")</f>
        <v>P-2</v>
      </c>
      <c r="D1943" s="51" t="str">
        <f>IF('Organizational Unit Summary'!$B$24="Benchmark or Sustainment",IF(E1943="OoS","OoS",IF(E1943=1,"DM",IF(E1943=2,"PM",IF(E1943=3,"LM",IF(E1943=4,"FM"))))),IF(E1943="OoS","OoS",IF(E1943&lt;=2,"H",IF(E1943=3,"M",IF(E1943=4,"L")))))</f>
        <v>DM</v>
      </c>
      <c r="E1943" s="58">
        <f>IF(OR(Processes!$C$76=TRUE,Processes!E$76=TRUE),IF(AND(G1943=1,H1943=1,NOT(ISTEXT(J1943))),4,IF(AND(G1943=1,H1943=1,ISTEXT(J1943)),3,IF(AND(OR(G1943=1,H1943=1),ISTEXT(J1943)),2,1))),"OoS")</f>
        <v>1</v>
      </c>
      <c r="F1943" s="57"/>
      <c r="G1943" s="59"/>
      <c r="H1943" s="59"/>
      <c r="I1943" s="59"/>
      <c r="J1943" s="59"/>
      <c r="K1943" s="59"/>
      <c r="L1943" s="59"/>
      <c r="M1943" s="59"/>
      <c r="N1943" s="59"/>
      <c r="O1943" s="59"/>
      <c r="P1943" s="370"/>
      <c r="Q1943" s="59"/>
      <c r="R1943" s="376"/>
    </row>
    <row r="1944" spans="1:18" x14ac:dyDescent="0.25">
      <c r="A1944" s="352"/>
      <c r="B1944" s="378"/>
      <c r="C1944" s="54" t="str">
        <f>IF(ISTEXT('Organizational Unit Summary'!$B$42),'Organizational Unit Summary'!$B$42,"")</f>
        <v>P-3</v>
      </c>
      <c r="D1944" s="51" t="str">
        <f>IF('Organizational Unit Summary'!$B$24="Benchmark or Sustainment",IF(E1944="OoS","OoS",IF(E1944=1,"DM",IF(E1944=2,"PM",IF(E1944=3,"LM",IF(E1944=4,"FM"))))),IF(E1944="OoS","OoS",IF(E1944&lt;=2,"H",IF(E1944=3,"M",IF(E1944=4,"L")))))</f>
        <v>DM</v>
      </c>
      <c r="E1944" s="58">
        <f>IF(OR(Processes!$C$76=TRUE,Processes!F$76=TRUE),IF(AND(G1944=1,H1944=1,NOT(ISTEXT(J1944))),4,IF(AND(G1944=1,H1944=1,ISTEXT(J1944)),3,IF(AND(OR(G1944=1,H1944=1),ISTEXT(J1944)),2,1))),"OoS")</f>
        <v>1</v>
      </c>
      <c r="F1944" s="57"/>
      <c r="G1944" s="59"/>
      <c r="H1944" s="59"/>
      <c r="I1944" s="59"/>
      <c r="J1944" s="59"/>
      <c r="K1944" s="59"/>
      <c r="L1944" s="59"/>
      <c r="M1944" s="59"/>
      <c r="N1944" s="59"/>
      <c r="O1944" s="59"/>
      <c r="P1944" s="370"/>
      <c r="Q1944" s="59"/>
      <c r="R1944" s="376"/>
    </row>
    <row r="1945" spans="1:18" x14ac:dyDescent="0.25">
      <c r="A1945" s="352"/>
      <c r="B1945" s="378"/>
      <c r="C1945" s="54" t="str">
        <f>IF(ISTEXT('Organizational Unit Summary'!$B$43),'Organizational Unit Summary'!$B$43,"")</f>
        <v>P-4</v>
      </c>
      <c r="D1945" s="51" t="str">
        <f>IF('Organizational Unit Summary'!$B$24="Benchmark or Sustainment",IF(E1945="OoS","OoS",IF(E1945=1,"DM",IF(E1945=2,"PM",IF(E1945=3,"LM",IF(E1945=4,"FM"))))),IF(E1945="OoS","OoS",IF(E1945&lt;=2,"H",IF(E1945=3,"M",IF(E1945=4,"L")))))</f>
        <v>DM</v>
      </c>
      <c r="E1945" s="58">
        <f>IF(OR(Processes!$C$76=TRUE,Processes!G$76=TRUE),IF(AND(G1945=1,H1945=1,NOT(ISTEXT(J1945))),4,IF(AND(G1945=1,H1945=1,ISTEXT(J1945)),3,IF(AND(OR(G1945=1,H1945=1),ISTEXT(J1945)),2,1))),"OoS")</f>
        <v>1</v>
      </c>
      <c r="F1945" s="57"/>
      <c r="G1945" s="59"/>
      <c r="H1945" s="59"/>
      <c r="I1945" s="59"/>
      <c r="J1945" s="59"/>
      <c r="K1945" s="59"/>
      <c r="L1945" s="59"/>
      <c r="M1945" s="59"/>
      <c r="N1945" s="59"/>
      <c r="O1945" s="59"/>
      <c r="P1945" s="370"/>
      <c r="Q1945" s="59"/>
      <c r="R1945" s="376"/>
    </row>
    <row r="1946" spans="1:18" x14ac:dyDescent="0.25">
      <c r="A1946" s="352"/>
      <c r="B1946" s="378"/>
      <c r="C1946" s="54" t="str">
        <f>IF(ISTEXT('Organizational Unit Summary'!$B$44),'Organizational Unit Summary'!$B$44,"")</f>
        <v>P-5</v>
      </c>
      <c r="D1946" s="51" t="str">
        <f>IF('Organizational Unit Summary'!$B$24="Benchmark or Sustainment",IF(E1946="OoS","OoS",IF(E1946=1,"DM",IF(E1946=2,"PM",IF(E1946=3,"LM",IF(E1946=4,"FM"))))),IF(E1946="OoS","OoS",IF(E1946&lt;=2,"H",IF(E1946=3,"M",IF(E1946=4,"L")))))</f>
        <v>DM</v>
      </c>
      <c r="E1946" s="58">
        <f>IF(OR(Processes!$C$76=TRUE,Processes!H$76=TRUE),IF(AND(G1946=1,H1946=1,NOT(ISTEXT(J1946))),4,IF(AND(G1946=1,H1946=1,ISTEXT(J1946)),3,IF(AND(OR(G1946=1,H1946=1),ISTEXT(J1946)),2,1))),"OoS")</f>
        <v>1</v>
      </c>
      <c r="F1946" s="57"/>
      <c r="G1946" s="59"/>
      <c r="H1946" s="59"/>
      <c r="I1946" s="59"/>
      <c r="J1946" s="59"/>
      <c r="K1946" s="59"/>
      <c r="L1946" s="59"/>
      <c r="M1946" s="59"/>
      <c r="N1946" s="59"/>
      <c r="O1946" s="59"/>
      <c r="P1946" s="370"/>
      <c r="Q1946" s="59"/>
      <c r="R1946" s="376"/>
    </row>
    <row r="1947" spans="1:18" x14ac:dyDescent="0.25">
      <c r="A1947" s="352"/>
      <c r="B1947" s="378"/>
      <c r="C1947" s="54" t="str">
        <f>IF(ISTEXT('Organizational Unit Summary'!$B$45),'Organizational Unit Summary'!$B$45,"")</f>
        <v>P-6</v>
      </c>
      <c r="D1947" s="51" t="str">
        <f>IF('Organizational Unit Summary'!$B$24="Benchmark or Sustainment",IF(E1947="OoS","OoS",IF(E1947=1,"DM",IF(E1947=2,"PM",IF(E1947=3,"LM",IF(E1947=4,"FM"))))),IF(E1947="OoS","OoS",IF(E1947&lt;=2,"H",IF(E1947=3,"M",IF(E1947=4,"L")))))</f>
        <v>DM</v>
      </c>
      <c r="E1947" s="58">
        <f>IF(OR(Processes!$C$76=TRUE,Processes!I$76=TRUE),IF(AND(G1947=1,H1947=1,NOT(ISTEXT(J1947))),4,IF(AND(G1947=1,H1947=1,ISTEXT(J1947)),3,IF(AND(OR(G1947=1,H1947=1),ISTEXT(J1947)),2,1))),"OoS")</f>
        <v>1</v>
      </c>
      <c r="F1947" s="57"/>
      <c r="G1947" s="59"/>
      <c r="H1947" s="59"/>
      <c r="I1947" s="59"/>
      <c r="J1947" s="59"/>
      <c r="K1947" s="59"/>
      <c r="L1947" s="59"/>
      <c r="M1947" s="59"/>
      <c r="N1947" s="59"/>
      <c r="O1947" s="59"/>
      <c r="P1947" s="370"/>
      <c r="Q1947" s="59"/>
      <c r="R1947" s="376"/>
    </row>
    <row r="1948" spans="1:18" x14ac:dyDescent="0.25">
      <c r="A1948" s="352"/>
      <c r="B1948" s="378"/>
      <c r="C1948" s="54" t="str">
        <f>IF(ISTEXT('Organizational Unit Summary'!$B$46),'Organizational Unit Summary'!$B$46,"")</f>
        <v>P-7</v>
      </c>
      <c r="D1948" s="51" t="str">
        <f>IF('Organizational Unit Summary'!$B$24="Benchmark or Sustainment",IF(E1948="OoS","OoS",IF(E1948=1,"DM",IF(E1948=2,"PM",IF(E1948=3,"LM",IF(E1948=4,"FM"))))),IF(E1948="OoS","OoS",IF(E1948&lt;=2,"H",IF(E1948=3,"M",IF(E1948=4,"L")))))</f>
        <v>DM</v>
      </c>
      <c r="E1948" s="58">
        <f>IF(OR(Processes!$C$76=TRUE,Processes!J$76=TRUE),IF(AND(G1948=1,H1948=1,NOT(ISTEXT(J1948))),4,IF(AND(G1948=1,H1948=1,ISTEXT(J1948)),3,IF(AND(OR(G1948=1,H1948=1),ISTEXT(J1948)),2,1))),"OoS")</f>
        <v>1</v>
      </c>
      <c r="F1948" s="57"/>
      <c r="G1948" s="59"/>
      <c r="H1948" s="59"/>
      <c r="I1948" s="59"/>
      <c r="J1948" s="59"/>
      <c r="K1948" s="59"/>
      <c r="L1948" s="59"/>
      <c r="M1948" s="59"/>
      <c r="N1948" s="59"/>
      <c r="O1948" s="59"/>
      <c r="P1948" s="370"/>
      <c r="Q1948" s="59"/>
      <c r="R1948" s="376"/>
    </row>
    <row r="1949" spans="1:18" x14ac:dyDescent="0.25">
      <c r="A1949" s="352"/>
      <c r="B1949" s="378"/>
      <c r="C1949" s="54" t="str">
        <f>IF(ISTEXT('Organizational Unit Summary'!$B$47),'Organizational Unit Summary'!$B$47,"")</f>
        <v>P-8</v>
      </c>
      <c r="D1949" s="51" t="str">
        <f>IF('Organizational Unit Summary'!$B$24="Benchmark or Sustainment",IF(E1949="OoS","OoS",IF(E1949=1,"DM",IF(E1949=2,"PM",IF(E1949=3,"LM",IF(E1949=4,"FM"))))),IF(E1949="OoS","OoS",IF(E1949&lt;=2,"H",IF(E1949=3,"M",IF(E1949=4,"L")))))</f>
        <v>DM</v>
      </c>
      <c r="E1949" s="58">
        <f>IF(OR(Processes!$C$76=TRUE,Processes!K$76=TRUE),IF(AND(G1949=1,H1949=1,NOT(ISTEXT(J1949))),4,IF(AND(G1949=1,H1949=1,ISTEXT(J1949)),3,IF(AND(OR(G1949=1,H1949=1),ISTEXT(J1949)),2,1))),"OoS")</f>
        <v>1</v>
      </c>
      <c r="F1949" s="57"/>
      <c r="G1949" s="59"/>
      <c r="H1949" s="59"/>
      <c r="I1949" s="59"/>
      <c r="J1949" s="59"/>
      <c r="K1949" s="59"/>
      <c r="L1949" s="59"/>
      <c r="M1949" s="59"/>
      <c r="N1949" s="59"/>
      <c r="O1949" s="59"/>
      <c r="P1949" s="370"/>
      <c r="Q1949" s="59"/>
      <c r="R1949" s="376"/>
    </row>
    <row r="1950" spans="1:18" x14ac:dyDescent="0.25">
      <c r="A1950" s="352"/>
      <c r="B1950" s="378"/>
      <c r="C1950" s="54" t="str">
        <f>IF(ISTEXT('Organizational Unit Summary'!$B$48),'Organizational Unit Summary'!$B$48,"")</f>
        <v>P-9</v>
      </c>
      <c r="D1950" s="51" t="str">
        <f>IF('Organizational Unit Summary'!$B$24="Benchmark or Sustainment",IF(E1950="OoS","OoS",IF(E1950=1,"DM",IF(E1950=2,"PM",IF(E1950=3,"LM",IF(E1950=4,"FM"))))),IF(E1950="OoS","OoS",IF(E1950&lt;=2,"H",IF(E1950=3,"M",IF(E1950=4,"L")))))</f>
        <v>DM</v>
      </c>
      <c r="E1950" s="58">
        <f>IF(OR(Processes!$C$76=TRUE,Processes!L$76=TRUE),IF(AND(G1950=1,H1950=1,NOT(ISTEXT(J1950))),4,IF(AND(G1950=1,H1950=1,ISTEXT(J1950)),3,IF(AND(OR(G1950=1,H1950=1),ISTEXT(J1950)),2,1))),"OoS")</f>
        <v>1</v>
      </c>
      <c r="F1950" s="57"/>
      <c r="G1950" s="59"/>
      <c r="H1950" s="59"/>
      <c r="I1950" s="59"/>
      <c r="J1950" s="59"/>
      <c r="K1950" s="59"/>
      <c r="L1950" s="59"/>
      <c r="M1950" s="59"/>
      <c r="N1950" s="59"/>
      <c r="O1950" s="59"/>
      <c r="P1950" s="370"/>
      <c r="Q1950" s="59"/>
      <c r="R1950" s="376"/>
    </row>
    <row r="1951" spans="1:18" x14ac:dyDescent="0.25">
      <c r="A1951" s="352"/>
      <c r="B1951" s="378"/>
      <c r="C1951" s="54" t="str">
        <f>IF(ISTEXT('Organizational Unit Summary'!$B$49),'Organizational Unit Summary'!$B$49,"")</f>
        <v>P-10</v>
      </c>
      <c r="D1951" s="51" t="str">
        <f>IF('Organizational Unit Summary'!$B$24="Benchmark or Sustainment",IF(E1951="OoS","OoS",IF(E1951=1,"DM",IF(E1951=2,"PM",IF(E1951=3,"LM",IF(E1951=4,"FM"))))),IF(E1951="OoS","OoS",IF(E1951&lt;=2,"H",IF(E1951=3,"M",IF(E1951=4,"L")))))</f>
        <v>DM</v>
      </c>
      <c r="E1951" s="58">
        <f>IF(OR(Processes!$C$76=TRUE,Processes!M$76=TRUE),IF(AND(G1951=1,H1951=1,NOT(ISTEXT(J1951))),4,IF(AND(G1951=1,H1951=1,ISTEXT(J1951)),3,IF(AND(OR(G1951=1,H1951=1),ISTEXT(J1951)),2,1))),"OoS")</f>
        <v>1</v>
      </c>
      <c r="F1951" s="57"/>
      <c r="G1951" s="59"/>
      <c r="H1951" s="59"/>
      <c r="I1951" s="59"/>
      <c r="J1951" s="59"/>
      <c r="K1951" s="59"/>
      <c r="L1951" s="59"/>
      <c r="M1951" s="59"/>
      <c r="N1951" s="59"/>
      <c r="O1951" s="59"/>
      <c r="P1951" s="370"/>
      <c r="Q1951" s="59"/>
      <c r="R1951" s="376"/>
    </row>
    <row r="1952" spans="1:18" x14ac:dyDescent="0.25">
      <c r="A1952" s="352"/>
      <c r="B1952" s="378"/>
      <c r="C1952" s="54" t="str">
        <f>IF(ISTEXT('Organizational Unit Summary'!$B$50),'Organizational Unit Summary'!$B$50,"")</f>
        <v>P-11</v>
      </c>
      <c r="D1952" s="51" t="str">
        <f>IF('Organizational Unit Summary'!$B$24="Benchmark or Sustainment",IF(E1952="OoS","OoS",IF(E1952=1,"DM",IF(E1952=2,"PM",IF(E1952=3,"LM",IF(E1952=4,"FM"))))),IF(E1952="OoS","OoS",IF(E1952&lt;=2,"H",IF(E1952=3,"M",IF(E1952=4,"L")))))</f>
        <v>DM</v>
      </c>
      <c r="E1952" s="58">
        <f>IF(OR(Processes!$C$76=TRUE,Processes!N$76=TRUE),IF(AND(G1952=1,H1952=1,NOT(ISTEXT(J1952))),4,IF(AND(G1952=1,H1952=1,ISTEXT(J1952)),3,IF(AND(OR(G1952=1,H1952=1),ISTEXT(J1952)),2,1))),"OoS")</f>
        <v>1</v>
      </c>
      <c r="F1952" s="57"/>
      <c r="G1952" s="59"/>
      <c r="H1952" s="59"/>
      <c r="I1952" s="59"/>
      <c r="J1952" s="59"/>
      <c r="K1952" s="59"/>
      <c r="L1952" s="59"/>
      <c r="M1952" s="59"/>
      <c r="N1952" s="59"/>
      <c r="O1952" s="59"/>
      <c r="P1952" s="370"/>
      <c r="Q1952" s="59"/>
      <c r="R1952" s="376"/>
    </row>
    <row r="1953" spans="1:18" x14ac:dyDescent="0.25">
      <c r="A1953" s="352"/>
      <c r="B1953" s="378"/>
      <c r="C1953" s="54" t="str">
        <f>IF(ISTEXT('Organizational Unit Summary'!$B$51),'Organizational Unit Summary'!$B$51,"")</f>
        <v>P-12</v>
      </c>
      <c r="D1953" s="51" t="str">
        <f>IF('Organizational Unit Summary'!$B$24="Benchmark or Sustainment",IF(E1953="OoS","OoS",IF(E1953=1,"DM",IF(E1953=2,"PM",IF(E1953=3,"LM",IF(E1953=4,"FM"))))),IF(E1953="OoS","OoS",IF(E1953&lt;=2,"H",IF(E1953=3,"M",IF(E1953=4,"L")))))</f>
        <v>DM</v>
      </c>
      <c r="E1953" s="58">
        <f>IF(OR(Processes!$C$76=TRUE,Processes!O$76=TRUE),IF(AND(G1953=1,H1953=1,NOT(ISTEXT(J1953))),4,IF(AND(G1953=1,H1953=1,ISTEXT(J1953)),3,IF(AND(OR(G1953=1,H1953=1),ISTEXT(J1953)),2,1))),"OoS")</f>
        <v>1</v>
      </c>
      <c r="F1953" s="57"/>
      <c r="G1953" s="59"/>
      <c r="H1953" s="59"/>
      <c r="I1953" s="59"/>
      <c r="J1953" s="59"/>
      <c r="K1953" s="59"/>
      <c r="L1953" s="59"/>
      <c r="M1953" s="59"/>
      <c r="N1953" s="59"/>
      <c r="O1953" s="59"/>
      <c r="P1953" s="370"/>
      <c r="Q1953" s="59"/>
      <c r="R1953" s="376"/>
    </row>
    <row r="1954" spans="1:18" x14ac:dyDescent="0.25">
      <c r="A1954" s="352"/>
      <c r="B1954" s="378"/>
      <c r="C1954" s="54" t="str">
        <f>IF(ISTEXT('Organizational Unit Summary'!$B$52),'Organizational Unit Summary'!$B$52,"")</f>
        <v>P-13</v>
      </c>
      <c r="D1954" s="51" t="str">
        <f>IF('Organizational Unit Summary'!$B$24="Benchmark or Sustainment",IF(E1954="OoS","OoS",IF(E1954=1,"DM",IF(E1954=2,"PM",IF(E1954=3,"LM",IF(E1954=4,"FM"))))),IF(E1954="OoS","OoS",IF(E1954&lt;=2,"H",IF(E1954=3,"M",IF(E1954=4,"L")))))</f>
        <v>DM</v>
      </c>
      <c r="E1954" s="58">
        <f>IF(OR(Processes!$C$76=TRUE,Processes!P$76=TRUE),IF(AND(G1954=1,H1954=1,NOT(ISTEXT(J1954))),4,IF(AND(G1954=1,H1954=1,ISTEXT(J1954)),3,IF(AND(OR(G1954=1,H1954=1),ISTEXT(J1954)),2,1))),"OoS")</f>
        <v>1</v>
      </c>
      <c r="F1954" s="57"/>
      <c r="G1954" s="59"/>
      <c r="H1954" s="59"/>
      <c r="I1954" s="59"/>
      <c r="J1954" s="59"/>
      <c r="K1954" s="59"/>
      <c r="L1954" s="59"/>
      <c r="M1954" s="59"/>
      <c r="N1954" s="59"/>
      <c r="O1954" s="59"/>
      <c r="P1954" s="370"/>
      <c r="Q1954" s="59"/>
      <c r="R1954" s="376"/>
    </row>
    <row r="1955" spans="1:18" x14ac:dyDescent="0.25">
      <c r="A1955" s="352"/>
      <c r="B1955" s="378"/>
      <c r="C1955" s="54" t="str">
        <f>IF(ISTEXT('Organizational Unit Summary'!$B$53),'Organizational Unit Summary'!$B$53,"")</f>
        <v>P-14</v>
      </c>
      <c r="D1955" s="51" t="str">
        <f>IF('Organizational Unit Summary'!$B$24="Benchmark or Sustainment",IF(E1955="OoS","OoS",IF(E1955=1,"DM",IF(E1955=2,"PM",IF(E1955=3,"LM",IF(E1955=4,"FM"))))),IF(E1955="OoS","OoS",IF(E1955&lt;=2,"H",IF(E1955=3,"M",IF(E1955=4,"L")))))</f>
        <v>DM</v>
      </c>
      <c r="E1955" s="58">
        <f>IF(OR(Processes!$C$76=TRUE,Processes!Q$76=TRUE),IF(AND(G1955=1,H1955=1,NOT(ISTEXT(J1955))),4,IF(AND(G1955=1,H1955=1,ISTEXT(J1955)),3,IF(AND(OR(G1955=1,H1955=1),ISTEXT(J1955)),2,1))),"OoS")</f>
        <v>1</v>
      </c>
      <c r="F1955" s="57"/>
      <c r="G1955" s="59"/>
      <c r="H1955" s="59"/>
      <c r="I1955" s="59"/>
      <c r="J1955" s="59"/>
      <c r="K1955" s="59"/>
      <c r="L1955" s="59"/>
      <c r="M1955" s="59"/>
      <c r="N1955" s="59"/>
      <c r="O1955" s="59"/>
      <c r="P1955" s="370"/>
      <c r="Q1955" s="59"/>
      <c r="R1955" s="376"/>
    </row>
    <row r="1956" spans="1:18" x14ac:dyDescent="0.25">
      <c r="A1956" s="352"/>
      <c r="B1956" s="378"/>
      <c r="C1956" s="54" t="str">
        <f>IF(ISTEXT('Organizational Unit Summary'!$B$54),'Organizational Unit Summary'!$B$54,"")</f>
        <v>P-15</v>
      </c>
      <c r="D1956" s="51" t="str">
        <f>IF('Organizational Unit Summary'!$B$24="Benchmark or Sustainment",IF(E1956="OoS","OoS",IF(E1956=1,"DM",IF(E1956=2,"PM",IF(E1956=3,"LM",IF(E1956=4,"FM"))))),IF(E1956="OoS","OoS",IF(E1956&lt;=2,"H",IF(E1956=3,"M",IF(E1956=4,"L")))))</f>
        <v>DM</v>
      </c>
      <c r="E1956" s="58">
        <f>IF(OR(Processes!$C$76=TRUE,Processes!R$76=TRUE),IF(AND(G1956=1,H1956=1,NOT(ISTEXT(J1956))),4,IF(AND(G1956=1,H1956=1,ISTEXT(J1956)),3,IF(AND(OR(G1956=1,H1956=1),ISTEXT(J1956)),2,1))),"OoS")</f>
        <v>1</v>
      </c>
      <c r="F1956" s="57"/>
      <c r="G1956" s="59"/>
      <c r="H1956" s="59"/>
      <c r="I1956" s="59"/>
      <c r="J1956" s="59"/>
      <c r="K1956" s="59"/>
      <c r="L1956" s="59"/>
      <c r="M1956" s="59"/>
      <c r="N1956" s="59"/>
      <c r="O1956" s="59"/>
      <c r="P1956" s="370"/>
      <c r="Q1956" s="59"/>
      <c r="R1956" s="376"/>
    </row>
    <row r="1957" spans="1:18" x14ac:dyDescent="0.25">
      <c r="A1957" s="352"/>
      <c r="B1957" s="378"/>
      <c r="C1957" s="54" t="str">
        <f>IF(ISTEXT('Organizational Unit Summary'!$B$55),'Organizational Unit Summary'!$B$55,"")</f>
        <v>P-16</v>
      </c>
      <c r="D1957" s="51" t="str">
        <f>IF('Organizational Unit Summary'!$B$24="Benchmark or Sustainment",IF(E1957="OoS","OoS",IF(E1957=1,"DM",IF(E1957=2,"PM",IF(E1957=3,"LM",IF(E1957=4,"FM"))))),IF(E1957="OoS","OoS",IF(E1957&lt;=2,"H",IF(E1957=3,"M",IF(E1957=4,"L")))))</f>
        <v>DM</v>
      </c>
      <c r="E1957" s="58">
        <f>IF(OR(Processes!$C$76=TRUE,Processes!S$76=TRUE),IF(AND(G1957=1,H1957=1,NOT(ISTEXT(J1957))),4,IF(AND(G1957=1,H1957=1,ISTEXT(J1957)),3,IF(AND(OR(G1957=1,H1957=1),ISTEXT(J1957)),2,1))),"OoS")</f>
        <v>1</v>
      </c>
      <c r="F1957" s="57"/>
      <c r="G1957" s="59"/>
      <c r="H1957" s="59"/>
      <c r="I1957" s="59"/>
      <c r="J1957" s="59"/>
      <c r="K1957" s="59"/>
      <c r="L1957" s="59"/>
      <c r="M1957" s="59"/>
      <c r="N1957" s="59"/>
      <c r="O1957" s="59"/>
      <c r="P1957" s="370"/>
      <c r="Q1957" s="59"/>
      <c r="R1957" s="376"/>
    </row>
    <row r="1958" spans="1:18" x14ac:dyDescent="0.25">
      <c r="A1958" s="352"/>
      <c r="B1958" s="378"/>
      <c r="C1958" s="54" t="str">
        <f>IF(ISTEXT('Organizational Unit Summary'!$B$56),'Organizational Unit Summary'!$B$56,"")</f>
        <v>P-17</v>
      </c>
      <c r="D1958" s="51" t="str">
        <f>IF('Organizational Unit Summary'!$B$24="Benchmark or Sustainment",IF(E1958="OoS","OoS",IF(E1958=1,"DM",IF(E1958=2,"PM",IF(E1958=3,"LM",IF(E1958=4,"FM"))))),IF(E1958="OoS","OoS",IF(E1958&lt;=2,"H",IF(E1958=3,"M",IF(E1958=4,"L")))))</f>
        <v>DM</v>
      </c>
      <c r="E1958" s="58">
        <f>IF(OR(Processes!$C$76=TRUE,Processes!T$76=TRUE),IF(AND(G1958=1,H1958=1,NOT(ISTEXT(J1958))),4,IF(AND(G1958=1,H1958=1,ISTEXT(J1958)),3,IF(AND(OR(G1958=1,H1958=1),ISTEXT(J1958)),2,1))),"OoS")</f>
        <v>1</v>
      </c>
      <c r="F1958" s="57"/>
      <c r="G1958" s="59"/>
      <c r="H1958" s="59"/>
      <c r="I1958" s="59"/>
      <c r="J1958" s="59"/>
      <c r="K1958" s="59"/>
      <c r="L1958" s="59"/>
      <c r="M1958" s="59"/>
      <c r="N1958" s="59"/>
      <c r="O1958" s="59"/>
      <c r="P1958" s="370"/>
      <c r="Q1958" s="59"/>
      <c r="R1958" s="376"/>
    </row>
    <row r="1959" spans="1:18" x14ac:dyDescent="0.25">
      <c r="A1959" s="352"/>
      <c r="B1959" s="378"/>
      <c r="C1959" s="54" t="str">
        <f>IF(ISTEXT('Organizational Unit Summary'!$B$57),'Organizational Unit Summary'!$B$57,"")</f>
        <v>P-18</v>
      </c>
      <c r="D1959" s="51" t="str">
        <f>IF('Organizational Unit Summary'!$B$24="Benchmark or Sustainment",IF(E1959="OoS","OoS",IF(E1959=1,"DM",IF(E1959=2,"PM",IF(E1959=3,"LM",IF(E1959=4,"FM"))))),IF(E1959="OoS","OoS",IF(E1959&lt;=2,"H",IF(E1959=3,"M",IF(E1959=4,"L")))))</f>
        <v>DM</v>
      </c>
      <c r="E1959" s="58">
        <f>IF(OR(Processes!$C$76=TRUE,Processes!U$76=TRUE),IF(AND(G1959=1,H1959=1,NOT(ISTEXT(J1959))),4,IF(AND(G1959=1,H1959=1,ISTEXT(J1959)),3,IF(AND(OR(G1959=1,H1959=1),ISTEXT(J1959)),2,1))),"OoS")</f>
        <v>1</v>
      </c>
      <c r="F1959" s="57"/>
      <c r="G1959" s="59"/>
      <c r="H1959" s="59"/>
      <c r="I1959" s="59"/>
      <c r="J1959" s="59"/>
      <c r="K1959" s="59"/>
      <c r="L1959" s="59"/>
      <c r="M1959" s="59"/>
      <c r="N1959" s="59"/>
      <c r="O1959" s="59"/>
      <c r="P1959" s="370"/>
      <c r="Q1959" s="59"/>
      <c r="R1959" s="376"/>
    </row>
    <row r="1960" spans="1:18" x14ac:dyDescent="0.25">
      <c r="A1960" s="352"/>
      <c r="B1960" s="378"/>
      <c r="C1960" s="54" t="str">
        <f>IF(ISTEXT('Organizational Unit Summary'!$B$58),'Organizational Unit Summary'!$B$58,"")</f>
        <v>P-19</v>
      </c>
      <c r="D1960" s="51" t="str">
        <f>IF('Organizational Unit Summary'!$B$24="Benchmark or Sustainment",IF(E1960="OoS","OoS",IF(E1960=1,"DM",IF(E1960=2,"PM",IF(E1960=3,"LM",IF(E1960=4,"FM"))))),IF(E1960="OoS","OoS",IF(E1960&lt;=2,"H",IF(E1960=3,"M",IF(E1960=4,"L")))))</f>
        <v>DM</v>
      </c>
      <c r="E1960" s="58">
        <f>IF(OR(Processes!$C$76=TRUE,Processes!V$76=TRUE),IF(AND(G1960=1,H1960=1,NOT(ISTEXT(J1960))),4,IF(AND(G1960=1,H1960=1,ISTEXT(J1960)),3,IF(AND(OR(G1960=1,H1960=1),ISTEXT(J1960)),2,1))),"OoS")</f>
        <v>1</v>
      </c>
      <c r="F1960" s="57"/>
      <c r="G1960" s="59"/>
      <c r="H1960" s="59"/>
      <c r="I1960" s="59"/>
      <c r="J1960" s="59"/>
      <c r="K1960" s="59"/>
      <c r="L1960" s="59"/>
      <c r="M1960" s="59"/>
      <c r="N1960" s="59"/>
      <c r="O1960" s="59"/>
      <c r="P1960" s="370"/>
      <c r="Q1960" s="59"/>
      <c r="R1960" s="376"/>
    </row>
    <row r="1961" spans="1:18" ht="13.5" thickBot="1" x14ac:dyDescent="0.3">
      <c r="A1961" s="352"/>
      <c r="B1961" s="378"/>
      <c r="C1961" s="54" t="str">
        <f>IF(ISTEXT('Organizational Unit Summary'!$B$59),'Organizational Unit Summary'!$B$59,"")</f>
        <v>P-20</v>
      </c>
      <c r="D1961" s="51" t="str">
        <f>IF('Organizational Unit Summary'!$B$24="Benchmark or Sustainment",IF(E1961="OoS","OoS",IF(E1961=1,"DM",IF(E1961=2,"PM",IF(E1961=3,"LM",IF(E1961=4,"FM"))))),IF(E1961="OoS","OoS",IF(E1961&lt;=2,"H",IF(E1961=3,"M",IF(E1961=4,"L")))))</f>
        <v>DM</v>
      </c>
      <c r="E1961" s="58">
        <f>IF(OR(Processes!$C$76=TRUE,Processes!W$76=TRUE),IF(AND(G1961=1,H1961=1,NOT(ISTEXT(J1961))),4,IF(AND(G1961=1,H1961=1,ISTEXT(J1961)),3,IF(AND(OR(G1961=1,H1961=1),ISTEXT(J1961)),2,1))),"OoS")</f>
        <v>1</v>
      </c>
      <c r="F1961" s="57"/>
      <c r="G1961" s="59"/>
      <c r="H1961" s="59"/>
      <c r="I1961" s="59"/>
      <c r="J1961" s="59"/>
      <c r="K1961" s="59"/>
      <c r="L1961" s="59"/>
      <c r="M1961" s="59"/>
      <c r="N1961" s="59"/>
      <c r="O1961" s="59"/>
      <c r="P1961" s="371"/>
      <c r="Q1961" s="59"/>
      <c r="R1961" s="376"/>
    </row>
    <row r="1962" spans="1:18" x14ac:dyDescent="0.25">
      <c r="A1962" s="352"/>
      <c r="B1962" s="378" t="str">
        <f>IF(ISTEXT(Processes!$B$26),Processes!$B$26,"")</f>
        <v>Process 24</v>
      </c>
      <c r="C1962" s="54" t="str">
        <f>IF(ISTEXT('Organizational Unit Summary'!$B$40),'Organizational Unit Summary'!$B$40,"")</f>
        <v>P-1</v>
      </c>
      <c r="D1962" s="51" t="str">
        <f>IF('Organizational Unit Summary'!$B$24="Benchmark or Sustainment",IF(E1962="OoS","OoS",IF(E1962=1,"DM",IF(E1962=2,"PM",IF(E1962=3,"LM",IF(E1962=4,"FM"))))),IF(E1962="OoS","OoS",IF(E1962&lt;=2,"H",IF(E1962=3,"M",IF(E1962=4,"L")))))</f>
        <v>DM</v>
      </c>
      <c r="E1962" s="58">
        <f>IF(OR(Processes!$C$77=TRUE,Processes!D$77=TRUE),IF(AND(G1962=1,H1962=1,NOT(ISTEXT(J1962))),4,IF(AND(G1962=1,H1962=1,ISTEXT(J1962)),3,IF(AND(OR(G1962=1,H1962=1),ISTEXT(J1962)),2,1))),"OoS")</f>
        <v>1</v>
      </c>
      <c r="F1962" s="57"/>
      <c r="G1962" s="59"/>
      <c r="H1962" s="59"/>
      <c r="I1962" s="59"/>
      <c r="J1962" s="59"/>
      <c r="K1962" s="59"/>
      <c r="L1962" s="59"/>
      <c r="M1962" s="59"/>
      <c r="N1962" s="59"/>
      <c r="O1962" s="59"/>
      <c r="P1962" s="369"/>
      <c r="Q1962" s="59"/>
      <c r="R1962" s="376"/>
    </row>
    <row r="1963" spans="1:18" x14ac:dyDescent="0.25">
      <c r="A1963" s="352"/>
      <c r="B1963" s="378"/>
      <c r="C1963" s="54" t="str">
        <f>IF(ISTEXT('Organizational Unit Summary'!$B$41),'Organizational Unit Summary'!$B$41,"")</f>
        <v>P-2</v>
      </c>
      <c r="D1963" s="51" t="str">
        <f>IF('Organizational Unit Summary'!$B$24="Benchmark or Sustainment",IF(E1963="OoS","OoS",IF(E1963=1,"DM",IF(E1963=2,"PM",IF(E1963=3,"LM",IF(E1963=4,"FM"))))),IF(E1963="OoS","OoS",IF(E1963&lt;=2,"H",IF(E1963=3,"M",IF(E1963=4,"L")))))</f>
        <v>DM</v>
      </c>
      <c r="E1963" s="58">
        <f>IF(OR(Processes!$C$77=TRUE,Processes!E$77=TRUE),IF(AND(G1963=1,H1963=1,NOT(ISTEXT(J1963))),4,IF(AND(G1963=1,H1963=1,ISTEXT(J1963)),3,IF(AND(OR(G1963=1,H1963=1),ISTEXT(J1963)),2,1))),"OoS")</f>
        <v>1</v>
      </c>
      <c r="F1963" s="57"/>
      <c r="G1963" s="59"/>
      <c r="H1963" s="59"/>
      <c r="I1963" s="59"/>
      <c r="J1963" s="59"/>
      <c r="K1963" s="59"/>
      <c r="L1963" s="59"/>
      <c r="M1963" s="59"/>
      <c r="N1963" s="59"/>
      <c r="O1963" s="59"/>
      <c r="P1963" s="370"/>
      <c r="Q1963" s="59"/>
      <c r="R1963" s="376"/>
    </row>
    <row r="1964" spans="1:18" x14ac:dyDescent="0.25">
      <c r="A1964" s="352"/>
      <c r="B1964" s="378"/>
      <c r="C1964" s="54" t="str">
        <f>IF(ISTEXT('Organizational Unit Summary'!$B$42),'Organizational Unit Summary'!$B$42,"")</f>
        <v>P-3</v>
      </c>
      <c r="D1964" s="51" t="str">
        <f>IF('Organizational Unit Summary'!$B$24="Benchmark or Sustainment",IF(E1964="OoS","OoS",IF(E1964=1,"DM",IF(E1964=2,"PM",IF(E1964=3,"LM",IF(E1964=4,"FM"))))),IF(E1964="OoS","OoS",IF(E1964&lt;=2,"H",IF(E1964=3,"M",IF(E1964=4,"L")))))</f>
        <v>DM</v>
      </c>
      <c r="E1964" s="58">
        <f>IF(OR(Processes!$C$77=TRUE,Processes!F$77=TRUE),IF(AND(G1964=1,H1964=1,NOT(ISTEXT(J1964))),4,IF(AND(G1964=1,H1964=1,ISTEXT(J1964)),3,IF(AND(OR(G1964=1,H1964=1),ISTEXT(J1964)),2,1))),"OoS")</f>
        <v>1</v>
      </c>
      <c r="F1964" s="57"/>
      <c r="G1964" s="59"/>
      <c r="H1964" s="59"/>
      <c r="I1964" s="59"/>
      <c r="J1964" s="59"/>
      <c r="K1964" s="59"/>
      <c r="L1964" s="59"/>
      <c r="M1964" s="59"/>
      <c r="N1964" s="59"/>
      <c r="O1964" s="59"/>
      <c r="P1964" s="370"/>
      <c r="Q1964" s="59"/>
      <c r="R1964" s="376"/>
    </row>
    <row r="1965" spans="1:18" x14ac:dyDescent="0.25">
      <c r="A1965" s="352"/>
      <c r="B1965" s="378"/>
      <c r="C1965" s="54" t="str">
        <f>IF(ISTEXT('Organizational Unit Summary'!$B$43),'Organizational Unit Summary'!$B$43,"")</f>
        <v>P-4</v>
      </c>
      <c r="D1965" s="51" t="str">
        <f>IF('Organizational Unit Summary'!$B$24="Benchmark or Sustainment",IF(E1965="OoS","OoS",IF(E1965=1,"DM",IF(E1965=2,"PM",IF(E1965=3,"LM",IF(E1965=4,"FM"))))),IF(E1965="OoS","OoS",IF(E1965&lt;=2,"H",IF(E1965=3,"M",IF(E1965=4,"L")))))</f>
        <v>DM</v>
      </c>
      <c r="E1965" s="58">
        <f>IF(OR(Processes!$C$77=TRUE,Processes!G$77=TRUE),IF(AND(G1965=1,H1965=1,NOT(ISTEXT(J1965))),4,IF(AND(G1965=1,H1965=1,ISTEXT(J1965)),3,IF(AND(OR(G1965=1,H1965=1),ISTEXT(J1965)),2,1))),"OoS")</f>
        <v>1</v>
      </c>
      <c r="F1965" s="57"/>
      <c r="G1965" s="59"/>
      <c r="H1965" s="59"/>
      <c r="I1965" s="59"/>
      <c r="J1965" s="59"/>
      <c r="K1965" s="59"/>
      <c r="L1965" s="59"/>
      <c r="M1965" s="59"/>
      <c r="N1965" s="59"/>
      <c r="O1965" s="59"/>
      <c r="P1965" s="370"/>
      <c r="Q1965" s="59"/>
      <c r="R1965" s="376"/>
    </row>
    <row r="1966" spans="1:18" x14ac:dyDescent="0.25">
      <c r="A1966" s="352"/>
      <c r="B1966" s="378"/>
      <c r="C1966" s="54" t="str">
        <f>IF(ISTEXT('Organizational Unit Summary'!$B$44),'Organizational Unit Summary'!$B$44,"")</f>
        <v>P-5</v>
      </c>
      <c r="D1966" s="51" t="str">
        <f>IF('Organizational Unit Summary'!$B$24="Benchmark or Sustainment",IF(E1966="OoS","OoS",IF(E1966=1,"DM",IF(E1966=2,"PM",IF(E1966=3,"LM",IF(E1966=4,"FM"))))),IF(E1966="OoS","OoS",IF(E1966&lt;=2,"H",IF(E1966=3,"M",IF(E1966=4,"L")))))</f>
        <v>DM</v>
      </c>
      <c r="E1966" s="58">
        <f>IF(OR(Processes!$C$77=TRUE,Processes!H$77=TRUE),IF(AND(G1966=1,H1966=1,NOT(ISTEXT(J1966))),4,IF(AND(G1966=1,H1966=1,ISTEXT(J1966)),3,IF(AND(OR(G1966=1,H1966=1),ISTEXT(J1966)),2,1))),"OoS")</f>
        <v>1</v>
      </c>
      <c r="F1966" s="57"/>
      <c r="G1966" s="59"/>
      <c r="H1966" s="59"/>
      <c r="I1966" s="59"/>
      <c r="J1966" s="59"/>
      <c r="K1966" s="59"/>
      <c r="L1966" s="59"/>
      <c r="M1966" s="59"/>
      <c r="N1966" s="59"/>
      <c r="O1966" s="59"/>
      <c r="P1966" s="370"/>
      <c r="Q1966" s="59"/>
      <c r="R1966" s="376"/>
    </row>
    <row r="1967" spans="1:18" x14ac:dyDescent="0.25">
      <c r="A1967" s="352"/>
      <c r="B1967" s="378"/>
      <c r="C1967" s="54" t="str">
        <f>IF(ISTEXT('Organizational Unit Summary'!$B$45),'Organizational Unit Summary'!$B$45,"")</f>
        <v>P-6</v>
      </c>
      <c r="D1967" s="51" t="str">
        <f>IF('Organizational Unit Summary'!$B$24="Benchmark or Sustainment",IF(E1967="OoS","OoS",IF(E1967=1,"DM",IF(E1967=2,"PM",IF(E1967=3,"LM",IF(E1967=4,"FM"))))),IF(E1967="OoS","OoS",IF(E1967&lt;=2,"H",IF(E1967=3,"M",IF(E1967=4,"L")))))</f>
        <v>DM</v>
      </c>
      <c r="E1967" s="58">
        <f>IF(OR(Processes!$C$77=TRUE,Processes!I$77=TRUE),IF(AND(G1967=1,H1967=1,NOT(ISTEXT(J1967))),4,IF(AND(G1967=1,H1967=1,ISTEXT(J1967)),3,IF(AND(OR(G1967=1,H1967=1),ISTEXT(J1967)),2,1))),"OoS")</f>
        <v>1</v>
      </c>
      <c r="F1967" s="57"/>
      <c r="G1967" s="59"/>
      <c r="H1967" s="59"/>
      <c r="I1967" s="59"/>
      <c r="J1967" s="59"/>
      <c r="K1967" s="59"/>
      <c r="L1967" s="59"/>
      <c r="M1967" s="59"/>
      <c r="N1967" s="59"/>
      <c r="O1967" s="59"/>
      <c r="P1967" s="370"/>
      <c r="Q1967" s="59"/>
      <c r="R1967" s="376"/>
    </row>
    <row r="1968" spans="1:18" x14ac:dyDescent="0.25">
      <c r="A1968" s="352"/>
      <c r="B1968" s="378"/>
      <c r="C1968" s="54" t="str">
        <f>IF(ISTEXT('Organizational Unit Summary'!$B$46),'Organizational Unit Summary'!$B$46,"")</f>
        <v>P-7</v>
      </c>
      <c r="D1968" s="51" t="str">
        <f>IF('Organizational Unit Summary'!$B$24="Benchmark or Sustainment",IF(E1968="OoS","OoS",IF(E1968=1,"DM",IF(E1968=2,"PM",IF(E1968=3,"LM",IF(E1968=4,"FM"))))),IF(E1968="OoS","OoS",IF(E1968&lt;=2,"H",IF(E1968=3,"M",IF(E1968=4,"L")))))</f>
        <v>DM</v>
      </c>
      <c r="E1968" s="58">
        <f>IF(OR(Processes!$C$77=TRUE,Processes!J$77=TRUE),IF(AND(G1968=1,H1968=1,NOT(ISTEXT(J1968))),4,IF(AND(G1968=1,H1968=1,ISTEXT(J1968)),3,IF(AND(OR(G1968=1,H1968=1),ISTEXT(J1968)),2,1))),"OoS")</f>
        <v>1</v>
      </c>
      <c r="F1968" s="57"/>
      <c r="G1968" s="59"/>
      <c r="H1968" s="59"/>
      <c r="I1968" s="59"/>
      <c r="J1968" s="59"/>
      <c r="K1968" s="59"/>
      <c r="L1968" s="59"/>
      <c r="M1968" s="59"/>
      <c r="N1968" s="59"/>
      <c r="O1968" s="59"/>
      <c r="P1968" s="370"/>
      <c r="Q1968" s="59"/>
      <c r="R1968" s="376"/>
    </row>
    <row r="1969" spans="1:18" x14ac:dyDescent="0.25">
      <c r="A1969" s="352"/>
      <c r="B1969" s="378"/>
      <c r="C1969" s="54" t="str">
        <f>IF(ISTEXT('Organizational Unit Summary'!$B$47),'Organizational Unit Summary'!$B$47,"")</f>
        <v>P-8</v>
      </c>
      <c r="D1969" s="51" t="str">
        <f>IF('Organizational Unit Summary'!$B$24="Benchmark or Sustainment",IF(E1969="OoS","OoS",IF(E1969=1,"DM",IF(E1969=2,"PM",IF(E1969=3,"LM",IF(E1969=4,"FM"))))),IF(E1969="OoS","OoS",IF(E1969&lt;=2,"H",IF(E1969=3,"M",IF(E1969=4,"L")))))</f>
        <v>DM</v>
      </c>
      <c r="E1969" s="58">
        <f>IF(OR(Processes!$C$77=TRUE,Processes!K$77=TRUE),IF(AND(G1969=1,H1969=1,NOT(ISTEXT(J1969))),4,IF(AND(G1969=1,H1969=1,ISTEXT(J1969)),3,IF(AND(OR(G1969=1,H1969=1),ISTEXT(J1969)),2,1))),"OoS")</f>
        <v>1</v>
      </c>
      <c r="F1969" s="57"/>
      <c r="G1969" s="59"/>
      <c r="H1969" s="59"/>
      <c r="I1969" s="59"/>
      <c r="J1969" s="59"/>
      <c r="K1969" s="59"/>
      <c r="L1969" s="59"/>
      <c r="M1969" s="59"/>
      <c r="N1969" s="59"/>
      <c r="O1969" s="59"/>
      <c r="P1969" s="370"/>
      <c r="Q1969" s="59"/>
      <c r="R1969" s="376"/>
    </row>
    <row r="1970" spans="1:18" x14ac:dyDescent="0.25">
      <c r="A1970" s="352"/>
      <c r="B1970" s="378"/>
      <c r="C1970" s="54" t="str">
        <f>IF(ISTEXT('Organizational Unit Summary'!$B$48),'Organizational Unit Summary'!$B$48,"")</f>
        <v>P-9</v>
      </c>
      <c r="D1970" s="51" t="str">
        <f>IF('Organizational Unit Summary'!$B$24="Benchmark or Sustainment",IF(E1970="OoS","OoS",IF(E1970=1,"DM",IF(E1970=2,"PM",IF(E1970=3,"LM",IF(E1970=4,"FM"))))),IF(E1970="OoS","OoS",IF(E1970&lt;=2,"H",IF(E1970=3,"M",IF(E1970=4,"L")))))</f>
        <v>DM</v>
      </c>
      <c r="E1970" s="58">
        <f>IF(OR(Processes!$C$77=TRUE,Processes!L$77=TRUE),IF(AND(G1970=1,H1970=1,NOT(ISTEXT(J1970))),4,IF(AND(G1970=1,H1970=1,ISTEXT(J1970)),3,IF(AND(OR(G1970=1,H1970=1),ISTEXT(J1970)),2,1))),"OoS")</f>
        <v>1</v>
      </c>
      <c r="F1970" s="57"/>
      <c r="G1970" s="59"/>
      <c r="H1970" s="59"/>
      <c r="I1970" s="59"/>
      <c r="J1970" s="59"/>
      <c r="K1970" s="59"/>
      <c r="L1970" s="59"/>
      <c r="M1970" s="59"/>
      <c r="N1970" s="59"/>
      <c r="O1970" s="59"/>
      <c r="P1970" s="370"/>
      <c r="Q1970" s="59"/>
      <c r="R1970" s="376"/>
    </row>
    <row r="1971" spans="1:18" x14ac:dyDescent="0.25">
      <c r="A1971" s="352"/>
      <c r="B1971" s="378"/>
      <c r="C1971" s="54" t="str">
        <f>IF(ISTEXT('Organizational Unit Summary'!$B$49),'Organizational Unit Summary'!$B$49,"")</f>
        <v>P-10</v>
      </c>
      <c r="D1971" s="51" t="str">
        <f>IF('Organizational Unit Summary'!$B$24="Benchmark or Sustainment",IF(E1971="OoS","OoS",IF(E1971=1,"DM",IF(E1971=2,"PM",IF(E1971=3,"LM",IF(E1971=4,"FM"))))),IF(E1971="OoS","OoS",IF(E1971&lt;=2,"H",IF(E1971=3,"M",IF(E1971=4,"L")))))</f>
        <v>DM</v>
      </c>
      <c r="E1971" s="58">
        <f>IF(OR(Processes!$C$77=TRUE,Processes!M$77=TRUE),IF(AND(G1971=1,H1971=1,NOT(ISTEXT(J1971))),4,IF(AND(G1971=1,H1971=1,ISTEXT(J1971)),3,IF(AND(OR(G1971=1,H1971=1),ISTEXT(J1971)),2,1))),"OoS")</f>
        <v>1</v>
      </c>
      <c r="F1971" s="57"/>
      <c r="G1971" s="59"/>
      <c r="H1971" s="59"/>
      <c r="I1971" s="59"/>
      <c r="J1971" s="59"/>
      <c r="K1971" s="59"/>
      <c r="L1971" s="59"/>
      <c r="M1971" s="59"/>
      <c r="N1971" s="59"/>
      <c r="O1971" s="59"/>
      <c r="P1971" s="370"/>
      <c r="Q1971" s="59"/>
      <c r="R1971" s="376"/>
    </row>
    <row r="1972" spans="1:18" x14ac:dyDescent="0.25">
      <c r="A1972" s="352"/>
      <c r="B1972" s="378"/>
      <c r="C1972" s="54" t="str">
        <f>IF(ISTEXT('Organizational Unit Summary'!$B$50),'Organizational Unit Summary'!$B$50,"")</f>
        <v>P-11</v>
      </c>
      <c r="D1972" s="51" t="str">
        <f>IF('Organizational Unit Summary'!$B$24="Benchmark or Sustainment",IF(E1972="OoS","OoS",IF(E1972=1,"DM",IF(E1972=2,"PM",IF(E1972=3,"LM",IF(E1972=4,"FM"))))),IF(E1972="OoS","OoS",IF(E1972&lt;=2,"H",IF(E1972=3,"M",IF(E1972=4,"L")))))</f>
        <v>DM</v>
      </c>
      <c r="E1972" s="58">
        <f>IF(OR(Processes!$C$77=TRUE,Processes!N$77=TRUE),IF(AND(G1972=1,H1972=1,NOT(ISTEXT(J1972))),4,IF(AND(G1972=1,H1972=1,ISTEXT(J1972)),3,IF(AND(OR(G1972=1,H1972=1),ISTEXT(J1972)),2,1))),"OoS")</f>
        <v>1</v>
      </c>
      <c r="F1972" s="57"/>
      <c r="G1972" s="59"/>
      <c r="H1972" s="59"/>
      <c r="I1972" s="59"/>
      <c r="J1972" s="59"/>
      <c r="K1972" s="59"/>
      <c r="L1972" s="59"/>
      <c r="M1972" s="59"/>
      <c r="N1972" s="59"/>
      <c r="O1972" s="59"/>
      <c r="P1972" s="370"/>
      <c r="Q1972" s="59"/>
      <c r="R1972" s="376"/>
    </row>
    <row r="1973" spans="1:18" x14ac:dyDescent="0.25">
      <c r="A1973" s="352"/>
      <c r="B1973" s="378"/>
      <c r="C1973" s="54" t="str">
        <f>IF(ISTEXT('Organizational Unit Summary'!$B$51),'Organizational Unit Summary'!$B$51,"")</f>
        <v>P-12</v>
      </c>
      <c r="D1973" s="51" t="str">
        <f>IF('Organizational Unit Summary'!$B$24="Benchmark or Sustainment",IF(E1973="OoS","OoS",IF(E1973=1,"DM",IF(E1973=2,"PM",IF(E1973=3,"LM",IF(E1973=4,"FM"))))),IF(E1973="OoS","OoS",IF(E1973&lt;=2,"H",IF(E1973=3,"M",IF(E1973=4,"L")))))</f>
        <v>DM</v>
      </c>
      <c r="E1973" s="58">
        <f>IF(OR(Processes!$C$77=TRUE,Processes!O$77=TRUE),IF(AND(G1973=1,H1973=1,NOT(ISTEXT(J1973))),4,IF(AND(G1973=1,H1973=1,ISTEXT(J1973)),3,IF(AND(OR(G1973=1,H1973=1),ISTEXT(J1973)),2,1))),"OoS")</f>
        <v>1</v>
      </c>
      <c r="F1973" s="57"/>
      <c r="G1973" s="59"/>
      <c r="H1973" s="59"/>
      <c r="I1973" s="59"/>
      <c r="J1973" s="59"/>
      <c r="K1973" s="59"/>
      <c r="L1973" s="59"/>
      <c r="M1973" s="59"/>
      <c r="N1973" s="59"/>
      <c r="O1973" s="59"/>
      <c r="P1973" s="370"/>
      <c r="Q1973" s="59"/>
      <c r="R1973" s="376"/>
    </row>
    <row r="1974" spans="1:18" x14ac:dyDescent="0.25">
      <c r="A1974" s="352"/>
      <c r="B1974" s="378"/>
      <c r="C1974" s="54" t="str">
        <f>IF(ISTEXT('Organizational Unit Summary'!$B$52),'Organizational Unit Summary'!$B$52,"")</f>
        <v>P-13</v>
      </c>
      <c r="D1974" s="51" t="str">
        <f>IF('Organizational Unit Summary'!$B$24="Benchmark or Sustainment",IF(E1974="OoS","OoS",IF(E1974=1,"DM",IF(E1974=2,"PM",IF(E1974=3,"LM",IF(E1974=4,"FM"))))),IF(E1974="OoS","OoS",IF(E1974&lt;=2,"H",IF(E1974=3,"M",IF(E1974=4,"L")))))</f>
        <v>DM</v>
      </c>
      <c r="E1974" s="58">
        <f>IF(OR(Processes!$C$77=TRUE,Processes!P$77=TRUE),IF(AND(G1974=1,H1974=1,NOT(ISTEXT(J1974))),4,IF(AND(G1974=1,H1974=1,ISTEXT(J1974)),3,IF(AND(OR(G1974=1,H1974=1),ISTEXT(J1974)),2,1))),"OoS")</f>
        <v>1</v>
      </c>
      <c r="F1974" s="57"/>
      <c r="G1974" s="59"/>
      <c r="H1974" s="59"/>
      <c r="I1974" s="59"/>
      <c r="J1974" s="59"/>
      <c r="K1974" s="59"/>
      <c r="L1974" s="59"/>
      <c r="M1974" s="59"/>
      <c r="N1974" s="59"/>
      <c r="O1974" s="59"/>
      <c r="P1974" s="370"/>
      <c r="Q1974" s="59"/>
      <c r="R1974" s="376"/>
    </row>
    <row r="1975" spans="1:18" x14ac:dyDescent="0.25">
      <c r="A1975" s="352"/>
      <c r="B1975" s="378"/>
      <c r="C1975" s="54" t="str">
        <f>IF(ISTEXT('Organizational Unit Summary'!$B$53),'Organizational Unit Summary'!$B$53,"")</f>
        <v>P-14</v>
      </c>
      <c r="D1975" s="51" t="str">
        <f>IF('Organizational Unit Summary'!$B$24="Benchmark or Sustainment",IF(E1975="OoS","OoS",IF(E1975=1,"DM",IF(E1975=2,"PM",IF(E1975=3,"LM",IF(E1975=4,"FM"))))),IF(E1975="OoS","OoS",IF(E1975&lt;=2,"H",IF(E1975=3,"M",IF(E1975=4,"L")))))</f>
        <v>DM</v>
      </c>
      <c r="E1975" s="58">
        <f>IF(OR(Processes!$C$77=TRUE,Processes!Q$77=TRUE),IF(AND(G1975=1,H1975=1,NOT(ISTEXT(J1975))),4,IF(AND(G1975=1,H1975=1,ISTEXT(J1975)),3,IF(AND(OR(G1975=1,H1975=1),ISTEXT(J1975)),2,1))),"OoS")</f>
        <v>1</v>
      </c>
      <c r="F1975" s="57"/>
      <c r="G1975" s="59"/>
      <c r="H1975" s="59"/>
      <c r="I1975" s="59"/>
      <c r="J1975" s="59"/>
      <c r="K1975" s="59"/>
      <c r="L1975" s="59"/>
      <c r="M1975" s="59"/>
      <c r="N1975" s="59"/>
      <c r="O1975" s="59"/>
      <c r="P1975" s="370"/>
      <c r="Q1975" s="59"/>
      <c r="R1975" s="376"/>
    </row>
    <row r="1976" spans="1:18" x14ac:dyDescent="0.25">
      <c r="A1976" s="352"/>
      <c r="B1976" s="378"/>
      <c r="C1976" s="54" t="str">
        <f>IF(ISTEXT('Organizational Unit Summary'!$B$54),'Organizational Unit Summary'!$B$54,"")</f>
        <v>P-15</v>
      </c>
      <c r="D1976" s="51" t="str">
        <f>IF('Organizational Unit Summary'!$B$24="Benchmark or Sustainment",IF(E1976="OoS","OoS",IF(E1976=1,"DM",IF(E1976=2,"PM",IF(E1976=3,"LM",IF(E1976=4,"FM"))))),IF(E1976="OoS","OoS",IF(E1976&lt;=2,"H",IF(E1976=3,"M",IF(E1976=4,"L")))))</f>
        <v>DM</v>
      </c>
      <c r="E1976" s="58">
        <f>IF(OR(Processes!$C$77=TRUE,Processes!R$77=TRUE),IF(AND(G1976=1,H1976=1,NOT(ISTEXT(J1976))),4,IF(AND(G1976=1,H1976=1,ISTEXT(J1976)),3,IF(AND(OR(G1976=1,H1976=1),ISTEXT(J1976)),2,1))),"OoS")</f>
        <v>1</v>
      </c>
      <c r="F1976" s="57"/>
      <c r="G1976" s="59"/>
      <c r="H1976" s="59"/>
      <c r="I1976" s="59"/>
      <c r="J1976" s="59"/>
      <c r="K1976" s="59"/>
      <c r="L1976" s="59"/>
      <c r="M1976" s="59"/>
      <c r="N1976" s="59"/>
      <c r="O1976" s="59"/>
      <c r="P1976" s="370"/>
      <c r="Q1976" s="59"/>
      <c r="R1976" s="376"/>
    </row>
    <row r="1977" spans="1:18" x14ac:dyDescent="0.25">
      <c r="A1977" s="352"/>
      <c r="B1977" s="378"/>
      <c r="C1977" s="54" t="str">
        <f>IF(ISTEXT('Organizational Unit Summary'!$B$55),'Organizational Unit Summary'!$B$55,"")</f>
        <v>P-16</v>
      </c>
      <c r="D1977" s="51" t="str">
        <f>IF('Organizational Unit Summary'!$B$24="Benchmark or Sustainment",IF(E1977="OoS","OoS",IF(E1977=1,"DM",IF(E1977=2,"PM",IF(E1977=3,"LM",IF(E1977=4,"FM"))))),IF(E1977="OoS","OoS",IF(E1977&lt;=2,"H",IF(E1977=3,"M",IF(E1977=4,"L")))))</f>
        <v>DM</v>
      </c>
      <c r="E1977" s="58">
        <f>IF(OR(Processes!$C$77=TRUE,Processes!S$77=TRUE),IF(AND(G1977=1,H1977=1,NOT(ISTEXT(J1977))),4,IF(AND(G1977=1,H1977=1,ISTEXT(J1977)),3,IF(AND(OR(G1977=1,H1977=1),ISTEXT(J1977)),2,1))),"OoS")</f>
        <v>1</v>
      </c>
      <c r="F1977" s="57"/>
      <c r="G1977" s="59"/>
      <c r="H1977" s="59"/>
      <c r="I1977" s="59"/>
      <c r="J1977" s="59"/>
      <c r="K1977" s="59"/>
      <c r="L1977" s="59"/>
      <c r="M1977" s="59"/>
      <c r="N1977" s="59"/>
      <c r="O1977" s="59"/>
      <c r="P1977" s="370"/>
      <c r="Q1977" s="59"/>
      <c r="R1977" s="376"/>
    </row>
    <row r="1978" spans="1:18" x14ac:dyDescent="0.25">
      <c r="A1978" s="352"/>
      <c r="B1978" s="378"/>
      <c r="C1978" s="54" t="str">
        <f>IF(ISTEXT('Organizational Unit Summary'!$B$56),'Organizational Unit Summary'!$B$56,"")</f>
        <v>P-17</v>
      </c>
      <c r="D1978" s="51" t="str">
        <f>IF('Organizational Unit Summary'!$B$24="Benchmark or Sustainment",IF(E1978="OoS","OoS",IF(E1978=1,"DM",IF(E1978=2,"PM",IF(E1978=3,"LM",IF(E1978=4,"FM"))))),IF(E1978="OoS","OoS",IF(E1978&lt;=2,"H",IF(E1978=3,"M",IF(E1978=4,"L")))))</f>
        <v>DM</v>
      </c>
      <c r="E1978" s="58">
        <f>IF(OR(Processes!$C$77=TRUE,Processes!T$77=TRUE),IF(AND(G1978=1,H1978=1,NOT(ISTEXT(J1978))),4,IF(AND(G1978=1,H1978=1,ISTEXT(J1978)),3,IF(AND(OR(G1978=1,H1978=1),ISTEXT(J1978)),2,1))),"OoS")</f>
        <v>1</v>
      </c>
      <c r="F1978" s="57"/>
      <c r="G1978" s="59"/>
      <c r="H1978" s="59"/>
      <c r="I1978" s="59"/>
      <c r="J1978" s="59"/>
      <c r="K1978" s="59"/>
      <c r="L1978" s="59"/>
      <c r="M1978" s="59"/>
      <c r="N1978" s="59"/>
      <c r="O1978" s="59"/>
      <c r="P1978" s="370"/>
      <c r="Q1978" s="59"/>
      <c r="R1978" s="376"/>
    </row>
    <row r="1979" spans="1:18" x14ac:dyDescent="0.25">
      <c r="A1979" s="352"/>
      <c r="B1979" s="378"/>
      <c r="C1979" s="54" t="str">
        <f>IF(ISTEXT('Organizational Unit Summary'!$B$57),'Organizational Unit Summary'!$B$57,"")</f>
        <v>P-18</v>
      </c>
      <c r="D1979" s="51" t="str">
        <f>IF('Organizational Unit Summary'!$B$24="Benchmark or Sustainment",IF(E1979="OoS","OoS",IF(E1979=1,"DM",IF(E1979=2,"PM",IF(E1979=3,"LM",IF(E1979=4,"FM"))))),IF(E1979="OoS","OoS",IF(E1979&lt;=2,"H",IF(E1979=3,"M",IF(E1979=4,"L")))))</f>
        <v>DM</v>
      </c>
      <c r="E1979" s="58">
        <f>IF(OR(Processes!$C$77=TRUE,Processes!U$77=TRUE),IF(AND(G1979=1,H1979=1,NOT(ISTEXT(J1979))),4,IF(AND(G1979=1,H1979=1,ISTEXT(J1979)),3,IF(AND(OR(G1979=1,H1979=1),ISTEXT(J1979)),2,1))),"OoS")</f>
        <v>1</v>
      </c>
      <c r="F1979" s="57"/>
      <c r="G1979" s="59"/>
      <c r="H1979" s="59"/>
      <c r="I1979" s="59"/>
      <c r="J1979" s="59"/>
      <c r="K1979" s="59"/>
      <c r="L1979" s="59"/>
      <c r="M1979" s="59"/>
      <c r="N1979" s="59"/>
      <c r="O1979" s="59"/>
      <c r="P1979" s="370"/>
      <c r="Q1979" s="59"/>
      <c r="R1979" s="376"/>
    </row>
    <row r="1980" spans="1:18" x14ac:dyDescent="0.25">
      <c r="A1980" s="352"/>
      <c r="B1980" s="378"/>
      <c r="C1980" s="54" t="str">
        <f>IF(ISTEXT('Organizational Unit Summary'!$B$58),'Organizational Unit Summary'!$B$58,"")</f>
        <v>P-19</v>
      </c>
      <c r="D1980" s="51" t="str">
        <f>IF('Organizational Unit Summary'!$B$24="Benchmark or Sustainment",IF(E1980="OoS","OoS",IF(E1980=1,"DM",IF(E1980=2,"PM",IF(E1980=3,"LM",IF(E1980=4,"FM"))))),IF(E1980="OoS","OoS",IF(E1980&lt;=2,"H",IF(E1980=3,"M",IF(E1980=4,"L")))))</f>
        <v>DM</v>
      </c>
      <c r="E1980" s="58">
        <f>IF(OR(Processes!$C$77=TRUE,Processes!V$77=TRUE),IF(AND(G1980=1,H1980=1,NOT(ISTEXT(J1980))),4,IF(AND(G1980=1,H1980=1,ISTEXT(J1980)),3,IF(AND(OR(G1980=1,H1980=1),ISTEXT(J1980)),2,1))),"OoS")</f>
        <v>1</v>
      </c>
      <c r="F1980" s="57"/>
      <c r="G1980" s="59"/>
      <c r="H1980" s="59"/>
      <c r="I1980" s="59"/>
      <c r="J1980" s="59"/>
      <c r="K1980" s="59"/>
      <c r="L1980" s="59"/>
      <c r="M1980" s="59"/>
      <c r="N1980" s="59"/>
      <c r="O1980" s="59"/>
      <c r="P1980" s="370"/>
      <c r="Q1980" s="59"/>
      <c r="R1980" s="376"/>
    </row>
    <row r="1981" spans="1:18" ht="13.5" thickBot="1" x14ac:dyDescent="0.3">
      <c r="A1981" s="352"/>
      <c r="B1981" s="378"/>
      <c r="C1981" s="54" t="str">
        <f>IF(ISTEXT('Organizational Unit Summary'!$B$59),'Organizational Unit Summary'!$B$59,"")</f>
        <v>P-20</v>
      </c>
      <c r="D1981" s="51" t="str">
        <f>IF('Organizational Unit Summary'!$B$24="Benchmark or Sustainment",IF(E1981="OoS","OoS",IF(E1981=1,"DM",IF(E1981=2,"PM",IF(E1981=3,"LM",IF(E1981=4,"FM"))))),IF(E1981="OoS","OoS",IF(E1981&lt;=2,"H",IF(E1981=3,"M",IF(E1981=4,"L")))))</f>
        <v>DM</v>
      </c>
      <c r="E1981" s="58">
        <f>IF(OR(Processes!$C$77=TRUE,Processes!W$77=TRUE),IF(AND(G1981=1,H1981=1,NOT(ISTEXT(J1981))),4,IF(AND(G1981=1,H1981=1,ISTEXT(J1981)),3,IF(AND(OR(G1981=1,H1981=1),ISTEXT(J1981)),2,1))),"OoS")</f>
        <v>1</v>
      </c>
      <c r="F1981" s="57"/>
      <c r="G1981" s="59"/>
      <c r="H1981" s="59"/>
      <c r="I1981" s="59"/>
      <c r="J1981" s="59"/>
      <c r="K1981" s="59"/>
      <c r="L1981" s="59"/>
      <c r="M1981" s="59"/>
      <c r="N1981" s="59"/>
      <c r="O1981" s="59"/>
      <c r="P1981" s="371"/>
      <c r="Q1981" s="59"/>
      <c r="R1981" s="376"/>
    </row>
    <row r="1982" spans="1:18" x14ac:dyDescent="0.25">
      <c r="A1982" s="352"/>
      <c r="B1982" s="378" t="str">
        <f>IF(ISTEXT(Processes!$B$27),Processes!$B$27,"")</f>
        <v>Process 25</v>
      </c>
      <c r="C1982" s="54" t="str">
        <f>IF(ISTEXT('Organizational Unit Summary'!$B$40),'Organizational Unit Summary'!$B$40,"")</f>
        <v>P-1</v>
      </c>
      <c r="D1982" s="51" t="str">
        <f>IF('Organizational Unit Summary'!$B$24="Benchmark or Sustainment",IF(E1982="OoS","OoS",IF(E1982=1,"DM",IF(E1982=2,"PM",IF(E1982=3,"LM",IF(E1982=4,"FM"))))),IF(E1982="OoS","OoS",IF(E1982&lt;=2,"H",IF(E1982=3,"M",IF(E1982=4,"L")))))</f>
        <v>DM</v>
      </c>
      <c r="E1982" s="58">
        <f>IF(OR(Processes!$C$78=TRUE,Processes!D$78=TRUE),IF(AND(G1982=1,H1982=1,NOT(ISTEXT(J1982))),4,IF(AND(G1982=1,H1982=1,ISTEXT(J1982)),3,IF(AND(OR(G1982=1,H1982=1),ISTEXT(J1982)),2,1))),"OoS")</f>
        <v>1</v>
      </c>
      <c r="F1982" s="57"/>
      <c r="G1982" s="59"/>
      <c r="H1982" s="59"/>
      <c r="I1982" s="59"/>
      <c r="J1982" s="59"/>
      <c r="K1982" s="59"/>
      <c r="L1982" s="59"/>
      <c r="M1982" s="59"/>
      <c r="N1982" s="59"/>
      <c r="O1982" s="59"/>
      <c r="P1982" s="369"/>
      <c r="Q1982" s="59"/>
      <c r="R1982" s="376"/>
    </row>
    <row r="1983" spans="1:18" x14ac:dyDescent="0.25">
      <c r="A1983" s="352"/>
      <c r="B1983" s="378"/>
      <c r="C1983" s="54" t="str">
        <f>IF(ISTEXT('Organizational Unit Summary'!$B$41),'Organizational Unit Summary'!$B$41,"")</f>
        <v>P-2</v>
      </c>
      <c r="D1983" s="51" t="str">
        <f>IF('Organizational Unit Summary'!$B$24="Benchmark or Sustainment",IF(E1983="OoS","OoS",IF(E1983=1,"DM",IF(E1983=2,"PM",IF(E1983=3,"LM",IF(E1983=4,"FM"))))),IF(E1983="OoS","OoS",IF(E1983&lt;=2,"H",IF(E1983=3,"M",IF(E1983=4,"L")))))</f>
        <v>DM</v>
      </c>
      <c r="E1983" s="58">
        <f>IF(OR(Processes!$C$78=TRUE,Processes!E$78=TRUE),IF(AND(G1983=1,H1983=1,NOT(ISTEXT(J1983))),4,IF(AND(G1983=1,H1983=1,ISTEXT(J1983)),3,IF(AND(OR(G1983=1,H1983=1),ISTEXT(J1983)),2,1))),"OoS")</f>
        <v>1</v>
      </c>
      <c r="F1983" s="57"/>
      <c r="G1983" s="59"/>
      <c r="H1983" s="59"/>
      <c r="I1983" s="59"/>
      <c r="J1983" s="59"/>
      <c r="K1983" s="59"/>
      <c r="L1983" s="59"/>
      <c r="M1983" s="59"/>
      <c r="N1983" s="59"/>
      <c r="O1983" s="59"/>
      <c r="P1983" s="370"/>
      <c r="Q1983" s="59"/>
      <c r="R1983" s="376"/>
    </row>
    <row r="1984" spans="1:18" x14ac:dyDescent="0.25">
      <c r="A1984" s="352"/>
      <c r="B1984" s="378"/>
      <c r="C1984" s="54" t="str">
        <f>IF(ISTEXT('Organizational Unit Summary'!$B$42),'Organizational Unit Summary'!$B$42,"")</f>
        <v>P-3</v>
      </c>
      <c r="D1984" s="51" t="str">
        <f>IF('Organizational Unit Summary'!$B$24="Benchmark or Sustainment",IF(E1984="OoS","OoS",IF(E1984=1,"DM",IF(E1984=2,"PM",IF(E1984=3,"LM",IF(E1984=4,"FM"))))),IF(E1984="OoS","OoS",IF(E1984&lt;=2,"H",IF(E1984=3,"M",IF(E1984=4,"L")))))</f>
        <v>DM</v>
      </c>
      <c r="E1984" s="58">
        <f>IF(OR(Processes!$C$78=TRUE,Processes!F$78=TRUE),IF(AND(G1984=1,H1984=1,NOT(ISTEXT(J1984))),4,IF(AND(G1984=1,H1984=1,ISTEXT(J1984)),3,IF(AND(OR(G1984=1,H1984=1),ISTEXT(J1984)),2,1))),"OoS")</f>
        <v>1</v>
      </c>
      <c r="F1984" s="57"/>
      <c r="G1984" s="59"/>
      <c r="H1984" s="59"/>
      <c r="I1984" s="59"/>
      <c r="J1984" s="59"/>
      <c r="K1984" s="59"/>
      <c r="L1984" s="59"/>
      <c r="M1984" s="59"/>
      <c r="N1984" s="59"/>
      <c r="O1984" s="59"/>
      <c r="P1984" s="370"/>
      <c r="Q1984" s="59"/>
      <c r="R1984" s="376"/>
    </row>
    <row r="1985" spans="1:18" x14ac:dyDescent="0.25">
      <c r="A1985" s="352"/>
      <c r="B1985" s="378"/>
      <c r="C1985" s="54" t="str">
        <f>IF(ISTEXT('Organizational Unit Summary'!$B$43),'Organizational Unit Summary'!$B$43,"")</f>
        <v>P-4</v>
      </c>
      <c r="D1985" s="51" t="str">
        <f>IF('Organizational Unit Summary'!$B$24="Benchmark or Sustainment",IF(E1985="OoS","OoS",IF(E1985=1,"DM",IF(E1985=2,"PM",IF(E1985=3,"LM",IF(E1985=4,"FM"))))),IF(E1985="OoS","OoS",IF(E1985&lt;=2,"H",IF(E1985=3,"M",IF(E1985=4,"L")))))</f>
        <v>DM</v>
      </c>
      <c r="E1985" s="58">
        <f>IF(OR(Processes!$C$78=TRUE,Processes!G$78=TRUE),IF(AND(G1985=1,H1985=1,NOT(ISTEXT(J1985))),4,IF(AND(G1985=1,H1985=1,ISTEXT(J1985)),3,IF(AND(OR(G1985=1,H1985=1),ISTEXT(J1985)),2,1))),"OoS")</f>
        <v>1</v>
      </c>
      <c r="F1985" s="57"/>
      <c r="G1985" s="59"/>
      <c r="H1985" s="59"/>
      <c r="I1985" s="59"/>
      <c r="J1985" s="59"/>
      <c r="K1985" s="59"/>
      <c r="L1985" s="59"/>
      <c r="M1985" s="59"/>
      <c r="N1985" s="59"/>
      <c r="O1985" s="59"/>
      <c r="P1985" s="370"/>
      <c r="Q1985" s="59"/>
      <c r="R1985" s="376"/>
    </row>
    <row r="1986" spans="1:18" x14ac:dyDescent="0.25">
      <c r="A1986" s="352"/>
      <c r="B1986" s="378"/>
      <c r="C1986" s="54" t="str">
        <f>IF(ISTEXT('Organizational Unit Summary'!$B$44),'Organizational Unit Summary'!$B$44,"")</f>
        <v>P-5</v>
      </c>
      <c r="D1986" s="51" t="str">
        <f>IF('Organizational Unit Summary'!$B$24="Benchmark or Sustainment",IF(E1986="OoS","OoS",IF(E1986=1,"DM",IF(E1986=2,"PM",IF(E1986=3,"LM",IF(E1986=4,"FM"))))),IF(E1986="OoS","OoS",IF(E1986&lt;=2,"H",IF(E1986=3,"M",IF(E1986=4,"L")))))</f>
        <v>DM</v>
      </c>
      <c r="E1986" s="58">
        <f>IF(OR(Processes!$C$78=TRUE,Processes!H$78=TRUE),IF(AND(G1986=1,H1986=1,NOT(ISTEXT(J1986))),4,IF(AND(G1986=1,H1986=1,ISTEXT(J1986)),3,IF(AND(OR(G1986=1,H1986=1),ISTEXT(J1986)),2,1))),"OoS")</f>
        <v>1</v>
      </c>
      <c r="F1986" s="57"/>
      <c r="G1986" s="59"/>
      <c r="H1986" s="59"/>
      <c r="I1986" s="59"/>
      <c r="J1986" s="59"/>
      <c r="K1986" s="59"/>
      <c r="L1986" s="59"/>
      <c r="M1986" s="59"/>
      <c r="N1986" s="59"/>
      <c r="O1986" s="59"/>
      <c r="P1986" s="370"/>
      <c r="Q1986" s="59"/>
      <c r="R1986" s="376"/>
    </row>
    <row r="1987" spans="1:18" x14ac:dyDescent="0.25">
      <c r="A1987" s="352"/>
      <c r="B1987" s="378"/>
      <c r="C1987" s="54" t="str">
        <f>IF(ISTEXT('Organizational Unit Summary'!$B$45),'Organizational Unit Summary'!$B$45,"")</f>
        <v>P-6</v>
      </c>
      <c r="D1987" s="51" t="str">
        <f>IF('Organizational Unit Summary'!$B$24="Benchmark or Sustainment",IF(E1987="OoS","OoS",IF(E1987=1,"DM",IF(E1987=2,"PM",IF(E1987=3,"LM",IF(E1987=4,"FM"))))),IF(E1987="OoS","OoS",IF(E1987&lt;=2,"H",IF(E1987=3,"M",IF(E1987=4,"L")))))</f>
        <v>DM</v>
      </c>
      <c r="E1987" s="58">
        <f>IF(OR(Processes!$C$78=TRUE,Processes!I$78=TRUE),IF(AND(G1987=1,H1987=1,NOT(ISTEXT(J1987))),4,IF(AND(G1987=1,H1987=1,ISTEXT(J1987)),3,IF(AND(OR(G1987=1,H1987=1),ISTEXT(J1987)),2,1))),"OoS")</f>
        <v>1</v>
      </c>
      <c r="F1987" s="57"/>
      <c r="G1987" s="59"/>
      <c r="H1987" s="59"/>
      <c r="I1987" s="59"/>
      <c r="J1987" s="59"/>
      <c r="K1987" s="59"/>
      <c r="L1987" s="59"/>
      <c r="M1987" s="59"/>
      <c r="N1987" s="59"/>
      <c r="O1987" s="59"/>
      <c r="P1987" s="370"/>
      <c r="Q1987" s="59"/>
      <c r="R1987" s="376"/>
    </row>
    <row r="1988" spans="1:18" x14ac:dyDescent="0.25">
      <c r="A1988" s="352"/>
      <c r="B1988" s="378"/>
      <c r="C1988" s="54" t="str">
        <f>IF(ISTEXT('Organizational Unit Summary'!$B$46),'Organizational Unit Summary'!$B$46,"")</f>
        <v>P-7</v>
      </c>
      <c r="D1988" s="51" t="str">
        <f>IF('Organizational Unit Summary'!$B$24="Benchmark or Sustainment",IF(E1988="OoS","OoS",IF(E1988=1,"DM",IF(E1988=2,"PM",IF(E1988=3,"LM",IF(E1988=4,"FM"))))),IF(E1988="OoS","OoS",IF(E1988&lt;=2,"H",IF(E1988=3,"M",IF(E1988=4,"L")))))</f>
        <v>DM</v>
      </c>
      <c r="E1988" s="58">
        <f>IF(OR(Processes!$C$78=TRUE,Processes!J$78=TRUE),IF(AND(G1988=1,H1988=1,NOT(ISTEXT(J1988))),4,IF(AND(G1988=1,H1988=1,ISTEXT(J1988)),3,IF(AND(OR(G1988=1,H1988=1),ISTEXT(J1988)),2,1))),"OoS")</f>
        <v>1</v>
      </c>
      <c r="F1988" s="57"/>
      <c r="G1988" s="59"/>
      <c r="H1988" s="59"/>
      <c r="I1988" s="59"/>
      <c r="J1988" s="59"/>
      <c r="K1988" s="59"/>
      <c r="L1988" s="59"/>
      <c r="M1988" s="59"/>
      <c r="N1988" s="59"/>
      <c r="O1988" s="59"/>
      <c r="P1988" s="370"/>
      <c r="Q1988" s="59"/>
      <c r="R1988" s="376"/>
    </row>
    <row r="1989" spans="1:18" x14ac:dyDescent="0.25">
      <c r="A1989" s="352"/>
      <c r="B1989" s="378"/>
      <c r="C1989" s="54" t="str">
        <f>IF(ISTEXT('Organizational Unit Summary'!$B$47),'Organizational Unit Summary'!$B$47,"")</f>
        <v>P-8</v>
      </c>
      <c r="D1989" s="51" t="str">
        <f>IF('Organizational Unit Summary'!$B$24="Benchmark or Sustainment",IF(E1989="OoS","OoS",IF(E1989=1,"DM",IF(E1989=2,"PM",IF(E1989=3,"LM",IF(E1989=4,"FM"))))),IF(E1989="OoS","OoS",IF(E1989&lt;=2,"H",IF(E1989=3,"M",IF(E1989=4,"L")))))</f>
        <v>DM</v>
      </c>
      <c r="E1989" s="58">
        <f>IF(OR(Processes!$C$78=TRUE,Processes!K$78=TRUE),IF(AND(G1989=1,H1989=1,NOT(ISTEXT(J1989))),4,IF(AND(G1989=1,H1989=1,ISTEXT(J1989)),3,IF(AND(OR(G1989=1,H1989=1),ISTEXT(J1989)),2,1))),"OoS")</f>
        <v>1</v>
      </c>
      <c r="F1989" s="57"/>
      <c r="G1989" s="59"/>
      <c r="H1989" s="59"/>
      <c r="I1989" s="59"/>
      <c r="J1989" s="59"/>
      <c r="K1989" s="59"/>
      <c r="L1989" s="59"/>
      <c r="M1989" s="59"/>
      <c r="N1989" s="59"/>
      <c r="O1989" s="59"/>
      <c r="P1989" s="370"/>
      <c r="Q1989" s="59"/>
      <c r="R1989" s="376"/>
    </row>
    <row r="1990" spans="1:18" x14ac:dyDescent="0.25">
      <c r="A1990" s="352"/>
      <c r="B1990" s="378"/>
      <c r="C1990" s="54" t="str">
        <f>IF(ISTEXT('Organizational Unit Summary'!$B$48),'Organizational Unit Summary'!$B$48,"")</f>
        <v>P-9</v>
      </c>
      <c r="D1990" s="51" t="str">
        <f>IF('Organizational Unit Summary'!$B$24="Benchmark or Sustainment",IF(E1990="OoS","OoS",IF(E1990=1,"DM",IF(E1990=2,"PM",IF(E1990=3,"LM",IF(E1990=4,"FM"))))),IF(E1990="OoS","OoS",IF(E1990&lt;=2,"H",IF(E1990=3,"M",IF(E1990=4,"L")))))</f>
        <v>DM</v>
      </c>
      <c r="E1990" s="58">
        <f>IF(OR(Processes!$C$78=TRUE,Processes!L$78=TRUE),IF(AND(G1990=1,H1990=1,NOT(ISTEXT(J1990))),4,IF(AND(G1990=1,H1990=1,ISTEXT(J1990)),3,IF(AND(OR(G1990=1,H1990=1),ISTEXT(J1990)),2,1))),"OoS")</f>
        <v>1</v>
      </c>
      <c r="F1990" s="57"/>
      <c r="G1990" s="59"/>
      <c r="H1990" s="59"/>
      <c r="I1990" s="59"/>
      <c r="J1990" s="59"/>
      <c r="K1990" s="59"/>
      <c r="L1990" s="59"/>
      <c r="M1990" s="59"/>
      <c r="N1990" s="59"/>
      <c r="O1990" s="59"/>
      <c r="P1990" s="370"/>
      <c r="Q1990" s="59"/>
      <c r="R1990" s="376"/>
    </row>
    <row r="1991" spans="1:18" x14ac:dyDescent="0.25">
      <c r="A1991" s="352"/>
      <c r="B1991" s="378"/>
      <c r="C1991" s="54" t="str">
        <f>IF(ISTEXT('Organizational Unit Summary'!$B$49),'Organizational Unit Summary'!$B$49,"")</f>
        <v>P-10</v>
      </c>
      <c r="D1991" s="51" t="str">
        <f>IF('Organizational Unit Summary'!$B$24="Benchmark or Sustainment",IF(E1991="OoS","OoS",IF(E1991=1,"DM",IF(E1991=2,"PM",IF(E1991=3,"LM",IF(E1991=4,"FM"))))),IF(E1991="OoS","OoS",IF(E1991&lt;=2,"H",IF(E1991=3,"M",IF(E1991=4,"L")))))</f>
        <v>DM</v>
      </c>
      <c r="E1991" s="58">
        <f>IF(OR(Processes!$C$78=TRUE,Processes!M$78=TRUE),IF(AND(G1991=1,H1991=1,NOT(ISTEXT(J1991))),4,IF(AND(G1991=1,H1991=1,ISTEXT(J1991)),3,IF(AND(OR(G1991=1,H1991=1),ISTEXT(J1991)),2,1))),"OoS")</f>
        <v>1</v>
      </c>
      <c r="F1991" s="57"/>
      <c r="G1991" s="59"/>
      <c r="H1991" s="59"/>
      <c r="I1991" s="59"/>
      <c r="J1991" s="59"/>
      <c r="K1991" s="59"/>
      <c r="L1991" s="59"/>
      <c r="M1991" s="59"/>
      <c r="N1991" s="59"/>
      <c r="O1991" s="59"/>
      <c r="P1991" s="370"/>
      <c r="Q1991" s="59"/>
      <c r="R1991" s="376"/>
    </row>
    <row r="1992" spans="1:18" x14ac:dyDescent="0.25">
      <c r="A1992" s="352"/>
      <c r="B1992" s="378"/>
      <c r="C1992" s="54" t="str">
        <f>IF(ISTEXT('Organizational Unit Summary'!$B$50),'Organizational Unit Summary'!$B$50,"")</f>
        <v>P-11</v>
      </c>
      <c r="D1992" s="51" t="str">
        <f>IF('Organizational Unit Summary'!$B$24="Benchmark or Sustainment",IF(E1992="OoS","OoS",IF(E1992=1,"DM",IF(E1992=2,"PM",IF(E1992=3,"LM",IF(E1992=4,"FM"))))),IF(E1992="OoS","OoS",IF(E1992&lt;=2,"H",IF(E1992=3,"M",IF(E1992=4,"L")))))</f>
        <v>DM</v>
      </c>
      <c r="E1992" s="58">
        <f>IF(OR(Processes!$C$78=TRUE,Processes!N$78=TRUE),IF(AND(G1992=1,H1992=1,NOT(ISTEXT(J1992))),4,IF(AND(G1992=1,H1992=1,ISTEXT(J1992)),3,IF(AND(OR(G1992=1,H1992=1),ISTEXT(J1992)),2,1))),"OoS")</f>
        <v>1</v>
      </c>
      <c r="F1992" s="57"/>
      <c r="G1992" s="59"/>
      <c r="H1992" s="59"/>
      <c r="I1992" s="59"/>
      <c r="J1992" s="59"/>
      <c r="K1992" s="59"/>
      <c r="L1992" s="59"/>
      <c r="M1992" s="59"/>
      <c r="N1992" s="59"/>
      <c r="O1992" s="59"/>
      <c r="P1992" s="370"/>
      <c r="Q1992" s="59"/>
      <c r="R1992" s="376"/>
    </row>
    <row r="1993" spans="1:18" x14ac:dyDescent="0.25">
      <c r="A1993" s="352"/>
      <c r="B1993" s="378"/>
      <c r="C1993" s="54" t="str">
        <f>IF(ISTEXT('Organizational Unit Summary'!$B$51),'Organizational Unit Summary'!$B$51,"")</f>
        <v>P-12</v>
      </c>
      <c r="D1993" s="51" t="str">
        <f>IF('Organizational Unit Summary'!$B$24="Benchmark or Sustainment",IF(E1993="OoS","OoS",IF(E1993=1,"DM",IF(E1993=2,"PM",IF(E1993=3,"LM",IF(E1993=4,"FM"))))),IF(E1993="OoS","OoS",IF(E1993&lt;=2,"H",IF(E1993=3,"M",IF(E1993=4,"L")))))</f>
        <v>DM</v>
      </c>
      <c r="E1993" s="58">
        <f>IF(OR(Processes!$C$78=TRUE,Processes!O$78=TRUE),IF(AND(G1993=1,H1993=1,NOT(ISTEXT(J1993))),4,IF(AND(G1993=1,H1993=1,ISTEXT(J1993)),3,IF(AND(OR(G1993=1,H1993=1),ISTEXT(J1993)),2,1))),"OoS")</f>
        <v>1</v>
      </c>
      <c r="F1993" s="57"/>
      <c r="G1993" s="59"/>
      <c r="H1993" s="59"/>
      <c r="I1993" s="59"/>
      <c r="J1993" s="59"/>
      <c r="K1993" s="59"/>
      <c r="L1993" s="59"/>
      <c r="M1993" s="59"/>
      <c r="N1993" s="59"/>
      <c r="O1993" s="59"/>
      <c r="P1993" s="370"/>
      <c r="Q1993" s="59"/>
      <c r="R1993" s="376"/>
    </row>
    <row r="1994" spans="1:18" x14ac:dyDescent="0.25">
      <c r="A1994" s="352"/>
      <c r="B1994" s="378"/>
      <c r="C1994" s="54" t="str">
        <f>IF(ISTEXT('Organizational Unit Summary'!$B$52),'Organizational Unit Summary'!$B$52,"")</f>
        <v>P-13</v>
      </c>
      <c r="D1994" s="51" t="str">
        <f>IF('Organizational Unit Summary'!$B$24="Benchmark or Sustainment",IF(E1994="OoS","OoS",IF(E1994=1,"DM",IF(E1994=2,"PM",IF(E1994=3,"LM",IF(E1994=4,"FM"))))),IF(E1994="OoS","OoS",IF(E1994&lt;=2,"H",IF(E1994=3,"M",IF(E1994=4,"L")))))</f>
        <v>DM</v>
      </c>
      <c r="E1994" s="58">
        <f>IF(OR(Processes!$C$78=TRUE,Processes!P$78=TRUE),IF(AND(G1994=1,H1994=1,NOT(ISTEXT(J1994))),4,IF(AND(G1994=1,H1994=1,ISTEXT(J1994)),3,IF(AND(OR(G1994=1,H1994=1),ISTEXT(J1994)),2,1))),"OoS")</f>
        <v>1</v>
      </c>
      <c r="F1994" s="57"/>
      <c r="G1994" s="59"/>
      <c r="H1994" s="59"/>
      <c r="I1994" s="59"/>
      <c r="J1994" s="59"/>
      <c r="K1994" s="59"/>
      <c r="L1994" s="59"/>
      <c r="M1994" s="59"/>
      <c r="N1994" s="59"/>
      <c r="O1994" s="59"/>
      <c r="P1994" s="370"/>
      <c r="Q1994" s="59"/>
      <c r="R1994" s="376"/>
    </row>
    <row r="1995" spans="1:18" x14ac:dyDescent="0.25">
      <c r="A1995" s="352"/>
      <c r="B1995" s="378"/>
      <c r="C1995" s="54" t="str">
        <f>IF(ISTEXT('Organizational Unit Summary'!$B$53),'Organizational Unit Summary'!$B$53,"")</f>
        <v>P-14</v>
      </c>
      <c r="D1995" s="51" t="str">
        <f>IF('Organizational Unit Summary'!$B$24="Benchmark or Sustainment",IF(E1995="OoS","OoS",IF(E1995=1,"DM",IF(E1995=2,"PM",IF(E1995=3,"LM",IF(E1995=4,"FM"))))),IF(E1995="OoS","OoS",IF(E1995&lt;=2,"H",IF(E1995=3,"M",IF(E1995=4,"L")))))</f>
        <v>DM</v>
      </c>
      <c r="E1995" s="58">
        <f>IF(OR(Processes!$C$78=TRUE,Processes!Q$78=TRUE),IF(AND(G1995=1,H1995=1,NOT(ISTEXT(J1995))),4,IF(AND(G1995=1,H1995=1,ISTEXT(J1995)),3,IF(AND(OR(G1995=1,H1995=1),ISTEXT(J1995)),2,1))),"OoS")</f>
        <v>1</v>
      </c>
      <c r="F1995" s="57"/>
      <c r="G1995" s="59"/>
      <c r="H1995" s="59"/>
      <c r="I1995" s="59"/>
      <c r="J1995" s="59"/>
      <c r="K1995" s="59"/>
      <c r="L1995" s="59"/>
      <c r="M1995" s="59"/>
      <c r="N1995" s="59"/>
      <c r="O1995" s="59"/>
      <c r="P1995" s="370"/>
      <c r="Q1995" s="59"/>
      <c r="R1995" s="376"/>
    </row>
    <row r="1996" spans="1:18" x14ac:dyDescent="0.25">
      <c r="A1996" s="352"/>
      <c r="B1996" s="378"/>
      <c r="C1996" s="54" t="str">
        <f>IF(ISTEXT('Organizational Unit Summary'!$B$54),'Organizational Unit Summary'!$B$54,"")</f>
        <v>P-15</v>
      </c>
      <c r="D1996" s="51" t="str">
        <f>IF('Organizational Unit Summary'!$B$24="Benchmark or Sustainment",IF(E1996="OoS","OoS",IF(E1996=1,"DM",IF(E1996=2,"PM",IF(E1996=3,"LM",IF(E1996=4,"FM"))))),IF(E1996="OoS","OoS",IF(E1996&lt;=2,"H",IF(E1996=3,"M",IF(E1996=4,"L")))))</f>
        <v>DM</v>
      </c>
      <c r="E1996" s="58">
        <f>IF(OR(Processes!$C$78=TRUE,Processes!R$78=TRUE),IF(AND(G1996=1,H1996=1,NOT(ISTEXT(J1996))),4,IF(AND(G1996=1,H1996=1,ISTEXT(J1996)),3,IF(AND(OR(G1996=1,H1996=1),ISTEXT(J1996)),2,1))),"OoS")</f>
        <v>1</v>
      </c>
      <c r="F1996" s="57"/>
      <c r="G1996" s="59"/>
      <c r="H1996" s="59"/>
      <c r="I1996" s="59"/>
      <c r="J1996" s="59"/>
      <c r="K1996" s="59"/>
      <c r="L1996" s="59"/>
      <c r="M1996" s="59"/>
      <c r="N1996" s="59"/>
      <c r="O1996" s="59"/>
      <c r="P1996" s="370"/>
      <c r="Q1996" s="59"/>
      <c r="R1996" s="376"/>
    </row>
    <row r="1997" spans="1:18" x14ac:dyDescent="0.25">
      <c r="A1997" s="352"/>
      <c r="B1997" s="378"/>
      <c r="C1997" s="54" t="str">
        <f>IF(ISTEXT('Organizational Unit Summary'!$B$55),'Organizational Unit Summary'!$B$55,"")</f>
        <v>P-16</v>
      </c>
      <c r="D1997" s="51" t="str">
        <f>IF('Organizational Unit Summary'!$B$24="Benchmark or Sustainment",IF(E1997="OoS","OoS",IF(E1997=1,"DM",IF(E1997=2,"PM",IF(E1997=3,"LM",IF(E1997=4,"FM"))))),IF(E1997="OoS","OoS",IF(E1997&lt;=2,"H",IF(E1997=3,"M",IF(E1997=4,"L")))))</f>
        <v>DM</v>
      </c>
      <c r="E1997" s="58">
        <f>IF(OR(Processes!$C$78=TRUE,Processes!S$78=TRUE),IF(AND(G1997=1,H1997=1,NOT(ISTEXT(J1997))),4,IF(AND(G1997=1,H1997=1,ISTEXT(J1997)),3,IF(AND(OR(G1997=1,H1997=1),ISTEXT(J1997)),2,1))),"OoS")</f>
        <v>1</v>
      </c>
      <c r="F1997" s="57"/>
      <c r="G1997" s="59"/>
      <c r="H1997" s="59"/>
      <c r="I1997" s="59"/>
      <c r="J1997" s="59"/>
      <c r="K1997" s="59"/>
      <c r="L1997" s="59"/>
      <c r="M1997" s="59"/>
      <c r="N1997" s="59"/>
      <c r="O1997" s="59"/>
      <c r="P1997" s="370"/>
      <c r="Q1997" s="59"/>
      <c r="R1997" s="376"/>
    </row>
    <row r="1998" spans="1:18" x14ac:dyDescent="0.25">
      <c r="A1998" s="352"/>
      <c r="B1998" s="378"/>
      <c r="C1998" s="54" t="str">
        <f>IF(ISTEXT('Organizational Unit Summary'!$B$56),'Organizational Unit Summary'!$B$56,"")</f>
        <v>P-17</v>
      </c>
      <c r="D1998" s="51" t="str">
        <f>IF('Organizational Unit Summary'!$B$24="Benchmark or Sustainment",IF(E1998="OoS","OoS",IF(E1998=1,"DM",IF(E1998=2,"PM",IF(E1998=3,"LM",IF(E1998=4,"FM"))))),IF(E1998="OoS","OoS",IF(E1998&lt;=2,"H",IF(E1998=3,"M",IF(E1998=4,"L")))))</f>
        <v>DM</v>
      </c>
      <c r="E1998" s="58">
        <f>IF(OR(Processes!$C$78=TRUE,Processes!T$78=TRUE),IF(AND(G1998=1,H1998=1,NOT(ISTEXT(J1998))),4,IF(AND(G1998=1,H1998=1,ISTEXT(J1998)),3,IF(AND(OR(G1998=1,H1998=1),ISTEXT(J1998)),2,1))),"OoS")</f>
        <v>1</v>
      </c>
      <c r="F1998" s="57"/>
      <c r="G1998" s="59"/>
      <c r="H1998" s="59"/>
      <c r="I1998" s="59"/>
      <c r="J1998" s="59"/>
      <c r="K1998" s="59"/>
      <c r="L1998" s="59"/>
      <c r="M1998" s="59"/>
      <c r="N1998" s="59"/>
      <c r="O1998" s="59"/>
      <c r="P1998" s="370"/>
      <c r="Q1998" s="59"/>
      <c r="R1998" s="376"/>
    </row>
    <row r="1999" spans="1:18" x14ac:dyDescent="0.25">
      <c r="A1999" s="352"/>
      <c r="B1999" s="378"/>
      <c r="C1999" s="54" t="str">
        <f>IF(ISTEXT('Organizational Unit Summary'!$B$57),'Organizational Unit Summary'!$B$57,"")</f>
        <v>P-18</v>
      </c>
      <c r="D1999" s="51" t="str">
        <f>IF('Organizational Unit Summary'!$B$24="Benchmark or Sustainment",IF(E1999="OoS","OoS",IF(E1999=1,"DM",IF(E1999=2,"PM",IF(E1999=3,"LM",IF(E1999=4,"FM"))))),IF(E1999="OoS","OoS",IF(E1999&lt;=2,"H",IF(E1999=3,"M",IF(E1999=4,"L")))))</f>
        <v>DM</v>
      </c>
      <c r="E1999" s="58">
        <f>IF(OR(Processes!$C$78=TRUE,Processes!U$78=TRUE),IF(AND(G1999=1,H1999=1,NOT(ISTEXT(J1999))),4,IF(AND(G1999=1,H1999=1,ISTEXT(J1999)),3,IF(AND(OR(G1999=1,H1999=1),ISTEXT(J1999)),2,1))),"OoS")</f>
        <v>1</v>
      </c>
      <c r="F1999" s="57"/>
      <c r="G1999" s="59"/>
      <c r="H1999" s="59"/>
      <c r="I1999" s="59"/>
      <c r="J1999" s="59"/>
      <c r="K1999" s="59"/>
      <c r="L1999" s="59"/>
      <c r="M1999" s="59"/>
      <c r="N1999" s="59"/>
      <c r="O1999" s="59"/>
      <c r="P1999" s="370"/>
      <c r="Q1999" s="59"/>
      <c r="R1999" s="376"/>
    </row>
    <row r="2000" spans="1:18" x14ac:dyDescent="0.25">
      <c r="A2000" s="352"/>
      <c r="B2000" s="378"/>
      <c r="C2000" s="54" t="str">
        <f>IF(ISTEXT('Organizational Unit Summary'!$B$58),'Organizational Unit Summary'!$B$58,"")</f>
        <v>P-19</v>
      </c>
      <c r="D2000" s="51" t="str">
        <f>IF('Organizational Unit Summary'!$B$24="Benchmark or Sustainment",IF(E2000="OoS","OoS",IF(E2000=1,"DM",IF(E2000=2,"PM",IF(E2000=3,"LM",IF(E2000=4,"FM"))))),IF(E2000="OoS","OoS",IF(E2000&lt;=2,"H",IF(E2000=3,"M",IF(E2000=4,"L")))))</f>
        <v>DM</v>
      </c>
      <c r="E2000" s="58">
        <f>IF(OR(Processes!$C$78=TRUE,Processes!V$78=TRUE),IF(AND(G2000=1,H2000=1,NOT(ISTEXT(J2000))),4,IF(AND(G2000=1,H2000=1,ISTEXT(J2000)),3,IF(AND(OR(G2000=1,H2000=1),ISTEXT(J2000)),2,1))),"OoS")</f>
        <v>1</v>
      </c>
      <c r="F2000" s="57"/>
      <c r="G2000" s="59"/>
      <c r="H2000" s="59"/>
      <c r="I2000" s="59"/>
      <c r="J2000" s="59"/>
      <c r="K2000" s="59"/>
      <c r="L2000" s="59"/>
      <c r="M2000" s="59"/>
      <c r="N2000" s="59"/>
      <c r="O2000" s="59"/>
      <c r="P2000" s="370"/>
      <c r="Q2000" s="59"/>
      <c r="R2000" s="376"/>
    </row>
    <row r="2001" spans="1:18" ht="13.5" thickBot="1" x14ac:dyDescent="0.3">
      <c r="A2001" s="353"/>
      <c r="B2001" s="378"/>
      <c r="C2001" s="54" t="str">
        <f>IF(ISTEXT('Organizational Unit Summary'!$B$59),'Organizational Unit Summary'!$B$59,"")</f>
        <v>P-20</v>
      </c>
      <c r="D2001" s="51" t="str">
        <f>IF('Organizational Unit Summary'!$B$24="Benchmark or Sustainment",IF(E2001="OoS","OoS",IF(E2001=1,"DM",IF(E2001=2,"PM",IF(E2001=3,"LM",IF(E2001=4,"FM"))))),IF(E2001="OoS","OoS",IF(E2001&lt;=2,"H",IF(E2001=3,"M",IF(E2001=4,"L")))))</f>
        <v>DM</v>
      </c>
      <c r="E2001" s="58">
        <f>IF(OR(Processes!$C$78=TRUE,Processes!W$78=TRUE),IF(AND(G2001=1,H2001=1,NOT(ISTEXT(J2001))),4,IF(AND(G2001=1,H2001=1,ISTEXT(J2001)),3,IF(AND(OR(G2001=1,H2001=1),ISTEXT(J2001)),2,1))),"OoS")</f>
        <v>1</v>
      </c>
      <c r="F2001" s="57"/>
      <c r="G2001" s="59"/>
      <c r="H2001" s="59"/>
      <c r="I2001" s="59"/>
      <c r="J2001" s="59"/>
      <c r="K2001" s="59"/>
      <c r="L2001" s="59"/>
      <c r="M2001" s="59"/>
      <c r="N2001" s="59"/>
      <c r="O2001" s="59"/>
      <c r="P2001" s="371"/>
      <c r="Q2001" s="59"/>
      <c r="R2001" s="376"/>
    </row>
    <row r="2002" spans="1:18" ht="12.75" customHeight="1" x14ac:dyDescent="0.25">
      <c r="A2002" s="351" t="s">
        <v>303</v>
      </c>
      <c r="B2002" s="378" t="str">
        <f>IF(ISTEXT(Processes!$B$3),Processes!$B$3,"")</f>
        <v>Process 1</v>
      </c>
      <c r="C2002" s="54" t="str">
        <f>IF(ISTEXT('Organizational Unit Summary'!$B$40),'Organizational Unit Summary'!$B$40,"")</f>
        <v>P-1</v>
      </c>
      <c r="D2002" s="51" t="str">
        <f>IF('Organizational Unit Summary'!$B$24="Benchmark or Sustainment",IF(E2002="OoS","OoS",IF(E2002=1,"DM",IF(E2002=2,"PM",IF(E2002=3,"LM",IF(E2002=4,"FM"))))),IF(E2002="OoS","OoS",IF(E2002&lt;=2,"H",IF(E2002=3,"M",IF(E2002=4,"L")))))</f>
        <v>DM</v>
      </c>
      <c r="E2002" s="58">
        <f>IF(OR(Processes!$C$54=TRUE,Processes!D$54=TRUE),IF(AND(G2002=1,H2002=1,NOT(ISTEXT(J2002))),4,IF(AND(G2002=1,H2002=1,ISTEXT(J2002)),3,IF(AND(OR(G2002=1,H2002=1),ISTEXT(J2002)),2,1))),"OoS")</f>
        <v>1</v>
      </c>
      <c r="F2002" s="57"/>
      <c r="G2002" s="59"/>
      <c r="H2002" s="59"/>
      <c r="I2002" s="59"/>
      <c r="J2002" s="59"/>
      <c r="K2002" s="59"/>
      <c r="L2002" s="59"/>
      <c r="M2002" s="59"/>
      <c r="N2002" s="59"/>
      <c r="O2002" s="59"/>
      <c r="P2002" s="369"/>
      <c r="Q2002" s="59"/>
      <c r="R2002" s="376"/>
    </row>
    <row r="2003" spans="1:18" x14ac:dyDescent="0.25">
      <c r="A2003" s="352"/>
      <c r="B2003" s="378"/>
      <c r="C2003" s="54" t="str">
        <f>IF(ISTEXT('Organizational Unit Summary'!$B$41),'Organizational Unit Summary'!$B$41,"")</f>
        <v>P-2</v>
      </c>
      <c r="D2003" s="51" t="str">
        <f>IF('Organizational Unit Summary'!$B$24="Benchmark or Sustainment",IF(E2003="OoS","OoS",IF(E2003=1,"DM",IF(E2003=2,"PM",IF(E2003=3,"LM",IF(E2003=4,"FM"))))),IF(E2003="OoS","OoS",IF(E2003&lt;=2,"H",IF(E2003=3,"M",IF(E2003=4,"L")))))</f>
        <v>DM</v>
      </c>
      <c r="E2003" s="58">
        <f>IF(OR(Processes!$C$54=TRUE,Processes!E$54=TRUE),IF(AND(G2003=1,H2003=1,NOT(ISTEXT(J2003))),4,IF(AND(G2003=1,H2003=1,ISTEXT(J2003)),3,IF(AND(OR(G2003=1,H2003=1),ISTEXT(J2003)),2,1))),"OoS")</f>
        <v>1</v>
      </c>
      <c r="F2003" s="57"/>
      <c r="G2003" s="59"/>
      <c r="H2003" s="59"/>
      <c r="I2003" s="59"/>
      <c r="J2003" s="59"/>
      <c r="K2003" s="59"/>
      <c r="L2003" s="59"/>
      <c r="M2003" s="59"/>
      <c r="N2003" s="59"/>
      <c r="O2003" s="59"/>
      <c r="P2003" s="370"/>
      <c r="Q2003" s="59"/>
      <c r="R2003" s="376"/>
    </row>
    <row r="2004" spans="1:18" x14ac:dyDescent="0.25">
      <c r="A2004" s="352"/>
      <c r="B2004" s="378"/>
      <c r="C2004" s="54" t="str">
        <f>IF(ISTEXT('Organizational Unit Summary'!$B$42),'Organizational Unit Summary'!$B$42,"")</f>
        <v>P-3</v>
      </c>
      <c r="D2004" s="51" t="str">
        <f>IF('Organizational Unit Summary'!$B$24="Benchmark or Sustainment",IF(E2004="OoS","OoS",IF(E2004=1,"DM",IF(E2004=2,"PM",IF(E2004=3,"LM",IF(E2004=4,"FM"))))),IF(E2004="OoS","OoS",IF(E2004&lt;=2,"H",IF(E2004=3,"M",IF(E2004=4,"L")))))</f>
        <v>DM</v>
      </c>
      <c r="E2004" s="58">
        <f>IF(OR(Processes!$C$54=TRUE,Processes!F$54=TRUE),IF(AND(G2004=1,H2004=1,NOT(ISTEXT(J2004))),4,IF(AND(G2004=1,H2004=1,ISTEXT(J2004)),3,IF(AND(OR(G2004=1,H2004=1),ISTEXT(J2004)),2,1))),"OoS")</f>
        <v>1</v>
      </c>
      <c r="F2004" s="57"/>
      <c r="G2004" s="59"/>
      <c r="H2004" s="59"/>
      <c r="I2004" s="59"/>
      <c r="J2004" s="59"/>
      <c r="K2004" s="59"/>
      <c r="L2004" s="59"/>
      <c r="M2004" s="59"/>
      <c r="N2004" s="59"/>
      <c r="O2004" s="59"/>
      <c r="P2004" s="370"/>
      <c r="Q2004" s="59"/>
      <c r="R2004" s="376"/>
    </row>
    <row r="2005" spans="1:18" x14ac:dyDescent="0.25">
      <c r="A2005" s="352"/>
      <c r="B2005" s="378"/>
      <c r="C2005" s="54" t="str">
        <f>IF(ISTEXT('Organizational Unit Summary'!$B$43),'Organizational Unit Summary'!$B$43,"")</f>
        <v>P-4</v>
      </c>
      <c r="D2005" s="51" t="str">
        <f>IF('Organizational Unit Summary'!$B$24="Benchmark or Sustainment",IF(E2005="OoS","OoS",IF(E2005=1,"DM",IF(E2005=2,"PM",IF(E2005=3,"LM",IF(E2005=4,"FM"))))),IF(E2005="OoS","OoS",IF(E2005&lt;=2,"H",IF(E2005=3,"M",IF(E2005=4,"L")))))</f>
        <v>DM</v>
      </c>
      <c r="E2005" s="58">
        <f>IF(OR(Processes!$C$54=TRUE,Processes!G$54=TRUE),IF(AND(G2005=1,H2005=1,NOT(ISTEXT(J2005))),4,IF(AND(G2005=1,H2005=1,ISTEXT(J2005)),3,IF(AND(OR(G2005=1,H2005=1),ISTEXT(J2005)),2,1))),"OoS")</f>
        <v>1</v>
      </c>
      <c r="F2005" s="57"/>
      <c r="G2005" s="59"/>
      <c r="H2005" s="59"/>
      <c r="I2005" s="59"/>
      <c r="J2005" s="59"/>
      <c r="K2005" s="59"/>
      <c r="L2005" s="59"/>
      <c r="M2005" s="59"/>
      <c r="N2005" s="59"/>
      <c r="O2005" s="59"/>
      <c r="P2005" s="370"/>
      <c r="Q2005" s="59"/>
      <c r="R2005" s="376"/>
    </row>
    <row r="2006" spans="1:18" x14ac:dyDescent="0.25">
      <c r="A2006" s="352"/>
      <c r="B2006" s="378"/>
      <c r="C2006" s="54" t="str">
        <f>IF(ISTEXT('Organizational Unit Summary'!$B$44),'Organizational Unit Summary'!$B$44,"")</f>
        <v>P-5</v>
      </c>
      <c r="D2006" s="51" t="str">
        <f>IF('Organizational Unit Summary'!$B$24="Benchmark or Sustainment",IF(E2006="OoS","OoS",IF(E2006=1,"DM",IF(E2006=2,"PM",IF(E2006=3,"LM",IF(E2006=4,"FM"))))),IF(E2006="OoS","OoS",IF(E2006&lt;=2,"H",IF(E2006=3,"M",IF(E2006=4,"L")))))</f>
        <v>DM</v>
      </c>
      <c r="E2006" s="58">
        <f>IF(OR(Processes!$C$54=TRUE,Processes!H$54=TRUE),IF(AND(G2006=1,H2006=1,NOT(ISTEXT(J2006))),4,IF(AND(G2006=1,H2006=1,ISTEXT(J2006)),3,IF(AND(OR(G2006=1,H2006=1),ISTEXT(J2006)),2,1))),"OoS")</f>
        <v>1</v>
      </c>
      <c r="F2006" s="57"/>
      <c r="G2006" s="59"/>
      <c r="H2006" s="59"/>
      <c r="I2006" s="59"/>
      <c r="J2006" s="59"/>
      <c r="K2006" s="59"/>
      <c r="L2006" s="59"/>
      <c r="M2006" s="59"/>
      <c r="N2006" s="59"/>
      <c r="O2006" s="59"/>
      <c r="P2006" s="370"/>
      <c r="Q2006" s="59"/>
      <c r="R2006" s="376"/>
    </row>
    <row r="2007" spans="1:18" x14ac:dyDescent="0.25">
      <c r="A2007" s="352"/>
      <c r="B2007" s="378"/>
      <c r="C2007" s="54" t="str">
        <f>IF(ISTEXT('Organizational Unit Summary'!$B$45),'Organizational Unit Summary'!$B$45,"")</f>
        <v>P-6</v>
      </c>
      <c r="D2007" s="51" t="str">
        <f>IF('Organizational Unit Summary'!$B$24="Benchmark or Sustainment",IF(E2007="OoS","OoS",IF(E2007=1,"DM",IF(E2007=2,"PM",IF(E2007=3,"LM",IF(E2007=4,"FM"))))),IF(E2007="OoS","OoS",IF(E2007&lt;=2,"H",IF(E2007=3,"M",IF(E2007=4,"L")))))</f>
        <v>DM</v>
      </c>
      <c r="E2007" s="58">
        <f>IF(OR(Processes!$C$54=TRUE,Processes!I$54=TRUE),IF(AND(G2007=1,H2007=1,NOT(ISTEXT(J2007))),4,IF(AND(G2007=1,H2007=1,ISTEXT(J2007)),3,IF(AND(OR(G2007=1,H2007=1),ISTEXT(J2007)),2,1))),"OoS")</f>
        <v>1</v>
      </c>
      <c r="F2007" s="57"/>
      <c r="G2007" s="59"/>
      <c r="H2007" s="59"/>
      <c r="I2007" s="59"/>
      <c r="J2007" s="59"/>
      <c r="K2007" s="59"/>
      <c r="L2007" s="59"/>
      <c r="M2007" s="59"/>
      <c r="N2007" s="59"/>
      <c r="O2007" s="59"/>
      <c r="P2007" s="370"/>
      <c r="Q2007" s="59"/>
      <c r="R2007" s="376"/>
    </row>
    <row r="2008" spans="1:18" x14ac:dyDescent="0.25">
      <c r="A2008" s="352"/>
      <c r="B2008" s="378"/>
      <c r="C2008" s="54" t="str">
        <f>IF(ISTEXT('Organizational Unit Summary'!$B$46),'Organizational Unit Summary'!$B$46,"")</f>
        <v>P-7</v>
      </c>
      <c r="D2008" s="51" t="str">
        <f>IF('Organizational Unit Summary'!$B$24="Benchmark or Sustainment",IF(E2008="OoS","OoS",IF(E2008=1,"DM",IF(E2008=2,"PM",IF(E2008=3,"LM",IF(E2008=4,"FM"))))),IF(E2008="OoS","OoS",IF(E2008&lt;=2,"H",IF(E2008=3,"M",IF(E2008=4,"L")))))</f>
        <v>DM</v>
      </c>
      <c r="E2008" s="58">
        <f>IF(OR(Processes!$C$54=TRUE,Processes!J$54=TRUE),IF(AND(G2008=1,H2008=1,NOT(ISTEXT(J2008))),4,IF(AND(G2008=1,H2008=1,ISTEXT(J2008)),3,IF(AND(OR(G2008=1,H2008=1),ISTEXT(J2008)),2,1))),"OoS")</f>
        <v>1</v>
      </c>
      <c r="F2008" s="57"/>
      <c r="G2008" s="59"/>
      <c r="H2008" s="59"/>
      <c r="I2008" s="59"/>
      <c r="J2008" s="59"/>
      <c r="K2008" s="59"/>
      <c r="L2008" s="59"/>
      <c r="M2008" s="59"/>
      <c r="N2008" s="59"/>
      <c r="O2008" s="59"/>
      <c r="P2008" s="370"/>
      <c r="Q2008" s="59"/>
      <c r="R2008" s="376"/>
    </row>
    <row r="2009" spans="1:18" x14ac:dyDescent="0.25">
      <c r="A2009" s="352"/>
      <c r="B2009" s="378"/>
      <c r="C2009" s="54" t="str">
        <f>IF(ISTEXT('Organizational Unit Summary'!$B$47),'Organizational Unit Summary'!$B$47,"")</f>
        <v>P-8</v>
      </c>
      <c r="D2009" s="51" t="str">
        <f>IF('Organizational Unit Summary'!$B$24="Benchmark or Sustainment",IF(E2009="OoS","OoS",IF(E2009=1,"DM",IF(E2009=2,"PM",IF(E2009=3,"LM",IF(E2009=4,"FM"))))),IF(E2009="OoS","OoS",IF(E2009&lt;=2,"H",IF(E2009=3,"M",IF(E2009=4,"L")))))</f>
        <v>DM</v>
      </c>
      <c r="E2009" s="58">
        <f>IF(OR(Processes!$C$54=TRUE,Processes!K$54=TRUE),IF(AND(G2009=1,H2009=1,NOT(ISTEXT(J2009))),4,IF(AND(G2009=1,H2009=1,ISTEXT(J2009)),3,IF(AND(OR(G2009=1,H2009=1),ISTEXT(J2009)),2,1))),"OoS")</f>
        <v>1</v>
      </c>
      <c r="F2009" s="57"/>
      <c r="G2009" s="59"/>
      <c r="H2009" s="59"/>
      <c r="I2009" s="59"/>
      <c r="J2009" s="59"/>
      <c r="K2009" s="59"/>
      <c r="L2009" s="59"/>
      <c r="M2009" s="59"/>
      <c r="N2009" s="59"/>
      <c r="O2009" s="59"/>
      <c r="P2009" s="370"/>
      <c r="Q2009" s="59"/>
      <c r="R2009" s="376"/>
    </row>
    <row r="2010" spans="1:18" x14ac:dyDescent="0.25">
      <c r="A2010" s="352"/>
      <c r="B2010" s="378"/>
      <c r="C2010" s="54" t="str">
        <f>IF(ISTEXT('Organizational Unit Summary'!$B$48),'Organizational Unit Summary'!$B$48,"")</f>
        <v>P-9</v>
      </c>
      <c r="D2010" s="51" t="str">
        <f>IF('Organizational Unit Summary'!$B$24="Benchmark or Sustainment",IF(E2010="OoS","OoS",IF(E2010=1,"DM",IF(E2010=2,"PM",IF(E2010=3,"LM",IF(E2010=4,"FM"))))),IF(E2010="OoS","OoS",IF(E2010&lt;=2,"H",IF(E2010=3,"M",IF(E2010=4,"L")))))</f>
        <v>DM</v>
      </c>
      <c r="E2010" s="58">
        <f>IF(OR(Processes!$C$54=TRUE,Processes!L$54=TRUE),IF(AND(G2010=1,H2010=1,NOT(ISTEXT(J2010))),4,IF(AND(G2010=1,H2010=1,ISTEXT(J2010)),3,IF(AND(OR(G2010=1,H2010=1),ISTEXT(J2010)),2,1))),"OoS")</f>
        <v>1</v>
      </c>
      <c r="F2010" s="57"/>
      <c r="G2010" s="59"/>
      <c r="H2010" s="59"/>
      <c r="I2010" s="59"/>
      <c r="J2010" s="59"/>
      <c r="K2010" s="59"/>
      <c r="L2010" s="59"/>
      <c r="M2010" s="59"/>
      <c r="N2010" s="59"/>
      <c r="O2010" s="59"/>
      <c r="P2010" s="370"/>
      <c r="Q2010" s="59"/>
      <c r="R2010" s="376"/>
    </row>
    <row r="2011" spans="1:18" x14ac:dyDescent="0.25">
      <c r="A2011" s="352"/>
      <c r="B2011" s="378"/>
      <c r="C2011" s="54" t="str">
        <f>IF(ISTEXT('Organizational Unit Summary'!$B$49),'Organizational Unit Summary'!$B$49,"")</f>
        <v>P-10</v>
      </c>
      <c r="D2011" s="51" t="str">
        <f>IF('Organizational Unit Summary'!$B$24="Benchmark or Sustainment",IF(E2011="OoS","OoS",IF(E2011=1,"DM",IF(E2011=2,"PM",IF(E2011=3,"LM",IF(E2011=4,"FM"))))),IF(E2011="OoS","OoS",IF(E2011&lt;=2,"H",IF(E2011=3,"M",IF(E2011=4,"L")))))</f>
        <v>DM</v>
      </c>
      <c r="E2011" s="58">
        <f>IF(OR(Processes!$C$54=TRUE,Processes!M$54=TRUE),IF(AND(G2011=1,H2011=1,NOT(ISTEXT(J2011))),4,IF(AND(G2011=1,H2011=1,ISTEXT(J2011)),3,IF(AND(OR(G2011=1,H2011=1),ISTEXT(J2011)),2,1))),"OoS")</f>
        <v>1</v>
      </c>
      <c r="F2011" s="57"/>
      <c r="G2011" s="59"/>
      <c r="H2011" s="59"/>
      <c r="I2011" s="59"/>
      <c r="J2011" s="59"/>
      <c r="K2011" s="59"/>
      <c r="L2011" s="59"/>
      <c r="M2011" s="59"/>
      <c r="N2011" s="59"/>
      <c r="O2011" s="59"/>
      <c r="P2011" s="370"/>
      <c r="Q2011" s="59"/>
      <c r="R2011" s="376"/>
    </row>
    <row r="2012" spans="1:18" x14ac:dyDescent="0.25">
      <c r="A2012" s="352"/>
      <c r="B2012" s="378"/>
      <c r="C2012" s="54" t="str">
        <f>IF(ISTEXT('Organizational Unit Summary'!$B$50),'Organizational Unit Summary'!$B$50,"")</f>
        <v>P-11</v>
      </c>
      <c r="D2012" s="51" t="str">
        <f>IF('Organizational Unit Summary'!$B$24="Benchmark or Sustainment",IF(E2012="OoS","OoS",IF(E2012=1,"DM",IF(E2012=2,"PM",IF(E2012=3,"LM",IF(E2012=4,"FM"))))),IF(E2012="OoS","OoS",IF(E2012&lt;=2,"H",IF(E2012=3,"M",IF(E2012=4,"L")))))</f>
        <v>DM</v>
      </c>
      <c r="E2012" s="58">
        <f>IF(OR(Processes!$C$54=TRUE,Processes!N$54=TRUE),IF(AND(G2012=1,H2012=1,NOT(ISTEXT(J2012))),4,IF(AND(G2012=1,H2012=1,ISTEXT(J2012)),3,IF(AND(OR(G2012=1,H2012=1),ISTEXT(J2012)),2,1))),"OoS")</f>
        <v>1</v>
      </c>
      <c r="F2012" s="57"/>
      <c r="G2012" s="59"/>
      <c r="H2012" s="59"/>
      <c r="I2012" s="59"/>
      <c r="J2012" s="59"/>
      <c r="K2012" s="59"/>
      <c r="L2012" s="59"/>
      <c r="M2012" s="59"/>
      <c r="N2012" s="59"/>
      <c r="O2012" s="59"/>
      <c r="P2012" s="370"/>
      <c r="Q2012" s="59"/>
      <c r="R2012" s="376"/>
    </row>
    <row r="2013" spans="1:18" x14ac:dyDescent="0.25">
      <c r="A2013" s="352"/>
      <c r="B2013" s="378"/>
      <c r="C2013" s="54" t="str">
        <f>IF(ISTEXT('Organizational Unit Summary'!$B$51),'Organizational Unit Summary'!$B$51,"")</f>
        <v>P-12</v>
      </c>
      <c r="D2013" s="51" t="str">
        <f>IF('Organizational Unit Summary'!$B$24="Benchmark or Sustainment",IF(E2013="OoS","OoS",IF(E2013=1,"DM",IF(E2013=2,"PM",IF(E2013=3,"LM",IF(E2013=4,"FM"))))),IF(E2013="OoS","OoS",IF(E2013&lt;=2,"H",IF(E2013=3,"M",IF(E2013=4,"L")))))</f>
        <v>DM</v>
      </c>
      <c r="E2013" s="58">
        <f>IF(OR(Processes!$C$54=TRUE,Processes!O$54=TRUE),IF(AND(G2013=1,H2013=1,NOT(ISTEXT(J2013))),4,IF(AND(G2013=1,H2013=1,ISTEXT(J2013)),3,IF(AND(OR(G2013=1,H2013=1),ISTEXT(J2013)),2,1))),"OoS")</f>
        <v>1</v>
      </c>
      <c r="F2013" s="57"/>
      <c r="G2013" s="59"/>
      <c r="H2013" s="59"/>
      <c r="I2013" s="59"/>
      <c r="J2013" s="59"/>
      <c r="K2013" s="59"/>
      <c r="L2013" s="59"/>
      <c r="M2013" s="59"/>
      <c r="N2013" s="59"/>
      <c r="O2013" s="59"/>
      <c r="P2013" s="370"/>
      <c r="Q2013" s="59"/>
      <c r="R2013" s="376"/>
    </row>
    <row r="2014" spans="1:18" x14ac:dyDescent="0.25">
      <c r="A2014" s="352"/>
      <c r="B2014" s="378"/>
      <c r="C2014" s="54" t="str">
        <f>IF(ISTEXT('Organizational Unit Summary'!$B$52),'Organizational Unit Summary'!$B$52,"")</f>
        <v>P-13</v>
      </c>
      <c r="D2014" s="51" t="str">
        <f>IF('Organizational Unit Summary'!$B$24="Benchmark or Sustainment",IF(E2014="OoS","OoS",IF(E2014=1,"DM",IF(E2014=2,"PM",IF(E2014=3,"LM",IF(E2014=4,"FM"))))),IF(E2014="OoS","OoS",IF(E2014&lt;=2,"H",IF(E2014=3,"M",IF(E2014=4,"L")))))</f>
        <v>DM</v>
      </c>
      <c r="E2014" s="58">
        <f>IF(OR(Processes!$C$54=TRUE,Processes!P$54=TRUE),IF(AND(G2014=1,H2014=1,NOT(ISTEXT(J2014))),4,IF(AND(G2014=1,H2014=1,ISTEXT(J2014)),3,IF(AND(OR(G2014=1,H2014=1),ISTEXT(J2014)),2,1))),"OoS")</f>
        <v>1</v>
      </c>
      <c r="F2014" s="57"/>
      <c r="G2014" s="59"/>
      <c r="H2014" s="59"/>
      <c r="I2014" s="59"/>
      <c r="J2014" s="59"/>
      <c r="K2014" s="59"/>
      <c r="L2014" s="59"/>
      <c r="M2014" s="59"/>
      <c r="N2014" s="59"/>
      <c r="O2014" s="59"/>
      <c r="P2014" s="370"/>
      <c r="Q2014" s="59"/>
      <c r="R2014" s="376"/>
    </row>
    <row r="2015" spans="1:18" x14ac:dyDescent="0.25">
      <c r="A2015" s="352"/>
      <c r="B2015" s="378"/>
      <c r="C2015" s="54" t="str">
        <f>IF(ISTEXT('Organizational Unit Summary'!$B$53),'Organizational Unit Summary'!$B$53,"")</f>
        <v>P-14</v>
      </c>
      <c r="D2015" s="51" t="str">
        <f>IF('Organizational Unit Summary'!$B$24="Benchmark or Sustainment",IF(E2015="OoS","OoS",IF(E2015=1,"DM",IF(E2015=2,"PM",IF(E2015=3,"LM",IF(E2015=4,"FM"))))),IF(E2015="OoS","OoS",IF(E2015&lt;=2,"H",IF(E2015=3,"M",IF(E2015=4,"L")))))</f>
        <v>DM</v>
      </c>
      <c r="E2015" s="58">
        <f>IF(OR(Processes!$C$54=TRUE,Processes!Q$54=TRUE),IF(AND(G2015=1,H2015=1,NOT(ISTEXT(J2015))),4,IF(AND(G2015=1,H2015=1,ISTEXT(J2015)),3,IF(AND(OR(G2015=1,H2015=1),ISTEXT(J2015)),2,1))),"OoS")</f>
        <v>1</v>
      </c>
      <c r="F2015" s="57"/>
      <c r="G2015" s="59"/>
      <c r="H2015" s="59"/>
      <c r="I2015" s="59"/>
      <c r="J2015" s="59"/>
      <c r="K2015" s="59"/>
      <c r="L2015" s="59"/>
      <c r="M2015" s="59"/>
      <c r="N2015" s="59"/>
      <c r="O2015" s="59"/>
      <c r="P2015" s="370"/>
      <c r="Q2015" s="59"/>
      <c r="R2015" s="376"/>
    </row>
    <row r="2016" spans="1:18" x14ac:dyDescent="0.25">
      <c r="A2016" s="352"/>
      <c r="B2016" s="378"/>
      <c r="C2016" s="54" t="str">
        <f>IF(ISTEXT('Organizational Unit Summary'!$B$54),'Organizational Unit Summary'!$B$54,"")</f>
        <v>P-15</v>
      </c>
      <c r="D2016" s="51" t="str">
        <f>IF('Organizational Unit Summary'!$B$24="Benchmark or Sustainment",IF(E2016="OoS","OoS",IF(E2016=1,"DM",IF(E2016=2,"PM",IF(E2016=3,"LM",IF(E2016=4,"FM"))))),IF(E2016="OoS","OoS",IF(E2016&lt;=2,"H",IF(E2016=3,"M",IF(E2016=4,"L")))))</f>
        <v>DM</v>
      </c>
      <c r="E2016" s="58">
        <f>IF(OR(Processes!$C$54=TRUE,Processes!R$54=TRUE),IF(AND(G2016=1,H2016=1,NOT(ISTEXT(J2016))),4,IF(AND(G2016=1,H2016=1,ISTEXT(J2016)),3,IF(AND(OR(G2016=1,H2016=1),ISTEXT(J2016)),2,1))),"OoS")</f>
        <v>1</v>
      </c>
      <c r="F2016" s="57"/>
      <c r="G2016" s="59"/>
      <c r="H2016" s="59"/>
      <c r="I2016" s="59"/>
      <c r="J2016" s="59"/>
      <c r="K2016" s="59"/>
      <c r="L2016" s="59"/>
      <c r="M2016" s="59"/>
      <c r="N2016" s="59"/>
      <c r="O2016" s="59"/>
      <c r="P2016" s="370"/>
      <c r="Q2016" s="59"/>
      <c r="R2016" s="376"/>
    </row>
    <row r="2017" spans="1:18" x14ac:dyDescent="0.25">
      <c r="A2017" s="352"/>
      <c r="B2017" s="378"/>
      <c r="C2017" s="54" t="str">
        <f>IF(ISTEXT('Organizational Unit Summary'!$B$55),'Organizational Unit Summary'!$B$55,"")</f>
        <v>P-16</v>
      </c>
      <c r="D2017" s="51" t="str">
        <f>IF('Organizational Unit Summary'!$B$24="Benchmark or Sustainment",IF(E2017="OoS","OoS",IF(E2017=1,"DM",IF(E2017=2,"PM",IF(E2017=3,"LM",IF(E2017=4,"FM"))))),IF(E2017="OoS","OoS",IF(E2017&lt;=2,"H",IF(E2017=3,"M",IF(E2017=4,"L")))))</f>
        <v>DM</v>
      </c>
      <c r="E2017" s="58">
        <f>IF(OR(Processes!$C$54=TRUE,Processes!S$54=TRUE),IF(AND(G2017=1,H2017=1,NOT(ISTEXT(J2017))),4,IF(AND(G2017=1,H2017=1,ISTEXT(J2017)),3,IF(AND(OR(G2017=1,H2017=1),ISTEXT(J2017)),2,1))),"OoS")</f>
        <v>1</v>
      </c>
      <c r="F2017" s="57"/>
      <c r="G2017" s="59"/>
      <c r="H2017" s="59"/>
      <c r="I2017" s="59"/>
      <c r="J2017" s="59"/>
      <c r="K2017" s="59"/>
      <c r="L2017" s="59"/>
      <c r="M2017" s="59"/>
      <c r="N2017" s="59"/>
      <c r="O2017" s="59"/>
      <c r="P2017" s="370"/>
      <c r="Q2017" s="59"/>
      <c r="R2017" s="376"/>
    </row>
    <row r="2018" spans="1:18" x14ac:dyDescent="0.25">
      <c r="A2018" s="352"/>
      <c r="B2018" s="378"/>
      <c r="C2018" s="54" t="str">
        <f>IF(ISTEXT('Organizational Unit Summary'!$B$56),'Organizational Unit Summary'!$B$56,"")</f>
        <v>P-17</v>
      </c>
      <c r="D2018" s="51" t="str">
        <f>IF('Organizational Unit Summary'!$B$24="Benchmark or Sustainment",IF(E2018="OoS","OoS",IF(E2018=1,"DM",IF(E2018=2,"PM",IF(E2018=3,"LM",IF(E2018=4,"FM"))))),IF(E2018="OoS","OoS",IF(E2018&lt;=2,"H",IF(E2018=3,"M",IF(E2018=4,"L")))))</f>
        <v>DM</v>
      </c>
      <c r="E2018" s="58">
        <f>IF(OR(Processes!$C$54=TRUE,Processes!T$54=TRUE),IF(AND(G2018=1,H2018=1,NOT(ISTEXT(J2018))),4,IF(AND(G2018=1,H2018=1,ISTEXT(J2018)),3,IF(AND(OR(G2018=1,H2018=1),ISTEXT(J2018)),2,1))),"OoS")</f>
        <v>1</v>
      </c>
      <c r="F2018" s="57"/>
      <c r="G2018" s="59"/>
      <c r="H2018" s="59"/>
      <c r="I2018" s="59"/>
      <c r="J2018" s="59"/>
      <c r="K2018" s="59"/>
      <c r="L2018" s="59"/>
      <c r="M2018" s="59"/>
      <c r="N2018" s="59"/>
      <c r="O2018" s="59"/>
      <c r="P2018" s="370"/>
      <c r="Q2018" s="59"/>
      <c r="R2018" s="376"/>
    </row>
    <row r="2019" spans="1:18" x14ac:dyDescent="0.25">
      <c r="A2019" s="352"/>
      <c r="B2019" s="378"/>
      <c r="C2019" s="54" t="str">
        <f>IF(ISTEXT('Organizational Unit Summary'!$B$57),'Organizational Unit Summary'!$B$57,"")</f>
        <v>P-18</v>
      </c>
      <c r="D2019" s="51" t="str">
        <f>IF('Organizational Unit Summary'!$B$24="Benchmark or Sustainment",IF(E2019="OoS","OoS",IF(E2019=1,"DM",IF(E2019=2,"PM",IF(E2019=3,"LM",IF(E2019=4,"FM"))))),IF(E2019="OoS","OoS",IF(E2019&lt;=2,"H",IF(E2019=3,"M",IF(E2019=4,"L")))))</f>
        <v>DM</v>
      </c>
      <c r="E2019" s="58">
        <f>IF(OR(Processes!$C$54=TRUE,Processes!U$54=TRUE),IF(AND(G2019=1,H2019=1,NOT(ISTEXT(J2019))),4,IF(AND(G2019=1,H2019=1,ISTEXT(J2019)),3,IF(AND(OR(G2019=1,H2019=1),ISTEXT(J2019)),2,1))),"OoS")</f>
        <v>1</v>
      </c>
      <c r="F2019" s="57"/>
      <c r="G2019" s="59"/>
      <c r="H2019" s="59"/>
      <c r="I2019" s="59"/>
      <c r="J2019" s="59"/>
      <c r="K2019" s="59"/>
      <c r="L2019" s="59"/>
      <c r="M2019" s="59"/>
      <c r="N2019" s="59"/>
      <c r="O2019" s="59"/>
      <c r="P2019" s="370"/>
      <c r="Q2019" s="59"/>
      <c r="R2019" s="376"/>
    </row>
    <row r="2020" spans="1:18" x14ac:dyDescent="0.25">
      <c r="A2020" s="352"/>
      <c r="B2020" s="378"/>
      <c r="C2020" s="54" t="str">
        <f>IF(ISTEXT('Organizational Unit Summary'!$B$58),'Organizational Unit Summary'!$B$58,"")</f>
        <v>P-19</v>
      </c>
      <c r="D2020" s="51" t="str">
        <f>IF('Organizational Unit Summary'!$B$24="Benchmark or Sustainment",IF(E2020="OoS","OoS",IF(E2020=1,"DM",IF(E2020=2,"PM",IF(E2020=3,"LM",IF(E2020=4,"FM"))))),IF(E2020="OoS","OoS",IF(E2020&lt;=2,"H",IF(E2020=3,"M",IF(E2020=4,"L")))))</f>
        <v>DM</v>
      </c>
      <c r="E2020" s="58">
        <f>IF(OR(Processes!$C$54=TRUE,Processes!V$54=TRUE),IF(AND(G2020=1,H2020=1,NOT(ISTEXT(J2020))),4,IF(AND(G2020=1,H2020=1,ISTEXT(J2020)),3,IF(AND(OR(G2020=1,H2020=1),ISTEXT(J2020)),2,1))),"OoS")</f>
        <v>1</v>
      </c>
      <c r="F2020" s="57"/>
      <c r="G2020" s="59"/>
      <c r="H2020" s="59"/>
      <c r="I2020" s="59"/>
      <c r="J2020" s="59"/>
      <c r="K2020" s="59"/>
      <c r="L2020" s="59"/>
      <c r="M2020" s="59"/>
      <c r="N2020" s="59"/>
      <c r="O2020" s="59"/>
      <c r="P2020" s="370"/>
      <c r="Q2020" s="59"/>
      <c r="R2020" s="376"/>
    </row>
    <row r="2021" spans="1:18" ht="13.5" thickBot="1" x14ac:dyDescent="0.3">
      <c r="A2021" s="352"/>
      <c r="B2021" s="378"/>
      <c r="C2021" s="54" t="str">
        <f>IF(ISTEXT('Organizational Unit Summary'!$B$59),'Organizational Unit Summary'!$B$59,"")</f>
        <v>P-20</v>
      </c>
      <c r="D2021" s="51" t="str">
        <f>IF('Organizational Unit Summary'!$B$24="Benchmark or Sustainment",IF(E2021="OoS","OoS",IF(E2021=1,"DM",IF(E2021=2,"PM",IF(E2021=3,"LM",IF(E2021=4,"FM"))))),IF(E2021="OoS","OoS",IF(E2021&lt;=2,"H",IF(E2021=3,"M",IF(E2021=4,"L")))))</f>
        <v>DM</v>
      </c>
      <c r="E2021" s="58">
        <f>IF(OR(Processes!$C$54=TRUE,Processes!W$54=TRUE),IF(AND(G2021=1,H2021=1,NOT(ISTEXT(J2021))),4,IF(AND(G2021=1,H2021=1,ISTEXT(J2021)),3,IF(AND(OR(G2021=1,H2021=1),ISTEXT(J2021)),2,1))),"OoS")</f>
        <v>1</v>
      </c>
      <c r="F2021" s="57"/>
      <c r="G2021" s="59"/>
      <c r="H2021" s="59"/>
      <c r="I2021" s="59"/>
      <c r="J2021" s="59"/>
      <c r="K2021" s="59"/>
      <c r="L2021" s="59"/>
      <c r="M2021" s="59"/>
      <c r="N2021" s="59"/>
      <c r="O2021" s="59"/>
      <c r="P2021" s="371"/>
      <c r="Q2021" s="59"/>
      <c r="R2021" s="376"/>
    </row>
    <row r="2022" spans="1:18" x14ac:dyDescent="0.25">
      <c r="A2022" s="352"/>
      <c r="B2022" s="378" t="str">
        <f>IF(ISTEXT(Processes!$B$4),Processes!$B$4,"")</f>
        <v>Process 2</v>
      </c>
      <c r="C2022" s="54" t="str">
        <f>IF(ISTEXT('Organizational Unit Summary'!$B$40),'Organizational Unit Summary'!$B$40,"")</f>
        <v>P-1</v>
      </c>
      <c r="D2022" s="51" t="str">
        <f>IF('Organizational Unit Summary'!$B$24="Benchmark or Sustainment",IF(E2022="OoS","OoS",IF(E2022=1,"DM",IF(E2022=2,"PM",IF(E2022=3,"LM",IF(E2022=4,"FM"))))),IF(E2022="OoS","OoS",IF(E2022&lt;=2,"H",IF(E2022=3,"M",IF(E2022=4,"L")))))</f>
        <v>DM</v>
      </c>
      <c r="E2022" s="58">
        <f>IF(OR(Processes!$C$55=TRUE,Processes!D$55=TRUE),IF(AND(G2022=1,H2022=1,NOT(ISTEXT(J2022))),4,IF(AND(G2022=1,H2022=1,ISTEXT(J2022)),3,IF(AND(OR(G2022=1,H2022=1),ISTEXT(J2022)),2,1))),"OoS")</f>
        <v>1</v>
      </c>
      <c r="F2022" s="57"/>
      <c r="G2022" s="59"/>
      <c r="H2022" s="59"/>
      <c r="I2022" s="59"/>
      <c r="J2022" s="59"/>
      <c r="K2022" s="59"/>
      <c r="L2022" s="59"/>
      <c r="M2022" s="59"/>
      <c r="N2022" s="59"/>
      <c r="O2022" s="59"/>
      <c r="P2022" s="369"/>
      <c r="Q2022" s="59"/>
      <c r="R2022" s="376"/>
    </row>
    <row r="2023" spans="1:18" x14ac:dyDescent="0.25">
      <c r="A2023" s="352"/>
      <c r="B2023" s="378"/>
      <c r="C2023" s="54" t="str">
        <f>IF(ISTEXT('Organizational Unit Summary'!$B$41),'Organizational Unit Summary'!$B$41,"")</f>
        <v>P-2</v>
      </c>
      <c r="D2023" s="51" t="str">
        <f>IF('Organizational Unit Summary'!$B$24="Benchmark or Sustainment",IF(E2023="OoS","OoS",IF(E2023=1,"DM",IF(E2023=2,"PM",IF(E2023=3,"LM",IF(E2023=4,"FM"))))),IF(E2023="OoS","OoS",IF(E2023&lt;=2,"H",IF(E2023=3,"M",IF(E2023=4,"L")))))</f>
        <v>DM</v>
      </c>
      <c r="E2023" s="58">
        <f>IF(OR(Processes!$C$55=TRUE,Processes!E$55=TRUE),IF(AND(G2023=1,H2023=1,NOT(ISTEXT(J2023))),4,IF(AND(G2023=1,H2023=1,ISTEXT(J2023)),3,IF(AND(OR(G2023=1,H2023=1),ISTEXT(J2023)),2,1))),"OoS")</f>
        <v>1</v>
      </c>
      <c r="F2023" s="57"/>
      <c r="G2023" s="59"/>
      <c r="H2023" s="59"/>
      <c r="I2023" s="59"/>
      <c r="J2023" s="59"/>
      <c r="K2023" s="59"/>
      <c r="L2023" s="59"/>
      <c r="M2023" s="59"/>
      <c r="N2023" s="59"/>
      <c r="O2023" s="59"/>
      <c r="P2023" s="370"/>
      <c r="Q2023" s="59"/>
      <c r="R2023" s="376"/>
    </row>
    <row r="2024" spans="1:18" x14ac:dyDescent="0.25">
      <c r="A2024" s="352"/>
      <c r="B2024" s="378"/>
      <c r="C2024" s="54" t="str">
        <f>IF(ISTEXT('Organizational Unit Summary'!$B$42),'Organizational Unit Summary'!$B$42,"")</f>
        <v>P-3</v>
      </c>
      <c r="D2024" s="51" t="str">
        <f>IF('Organizational Unit Summary'!$B$24="Benchmark or Sustainment",IF(E2024="OoS","OoS",IF(E2024=1,"DM",IF(E2024=2,"PM",IF(E2024=3,"LM",IF(E2024=4,"FM"))))),IF(E2024="OoS","OoS",IF(E2024&lt;=2,"H",IF(E2024=3,"M",IF(E2024=4,"L")))))</f>
        <v>DM</v>
      </c>
      <c r="E2024" s="58">
        <f>IF(OR(Processes!$C$55=TRUE,Processes!F$55=TRUE),IF(AND(G2024=1,H2024=1,NOT(ISTEXT(J2024))),4,IF(AND(G2024=1,H2024=1,ISTEXT(J2024)),3,IF(AND(OR(G2024=1,H2024=1),ISTEXT(J2024)),2,1))),"OoS")</f>
        <v>1</v>
      </c>
      <c r="F2024" s="57"/>
      <c r="G2024" s="59"/>
      <c r="H2024" s="59"/>
      <c r="I2024" s="59"/>
      <c r="J2024" s="59"/>
      <c r="K2024" s="59"/>
      <c r="L2024" s="59"/>
      <c r="M2024" s="59"/>
      <c r="N2024" s="59"/>
      <c r="O2024" s="59"/>
      <c r="P2024" s="370"/>
      <c r="Q2024" s="59"/>
      <c r="R2024" s="376"/>
    </row>
    <row r="2025" spans="1:18" x14ac:dyDescent="0.25">
      <c r="A2025" s="352"/>
      <c r="B2025" s="378"/>
      <c r="C2025" s="54" t="str">
        <f>IF(ISTEXT('Organizational Unit Summary'!$B$43),'Organizational Unit Summary'!$B$43,"")</f>
        <v>P-4</v>
      </c>
      <c r="D2025" s="51" t="str">
        <f>IF('Organizational Unit Summary'!$B$24="Benchmark or Sustainment",IF(E2025="OoS","OoS",IF(E2025=1,"DM",IF(E2025=2,"PM",IF(E2025=3,"LM",IF(E2025=4,"FM"))))),IF(E2025="OoS","OoS",IF(E2025&lt;=2,"H",IF(E2025=3,"M",IF(E2025=4,"L")))))</f>
        <v>DM</v>
      </c>
      <c r="E2025" s="58">
        <f>IF(OR(Processes!$C$55=TRUE,Processes!G$55=TRUE),IF(AND(G2025=1,H2025=1,NOT(ISTEXT(J2025))),4,IF(AND(G2025=1,H2025=1,ISTEXT(J2025)),3,IF(AND(OR(G2025=1,H2025=1),ISTEXT(J2025)),2,1))),"OoS")</f>
        <v>1</v>
      </c>
      <c r="F2025" s="57"/>
      <c r="G2025" s="59"/>
      <c r="H2025" s="59"/>
      <c r="I2025" s="59"/>
      <c r="J2025" s="59"/>
      <c r="K2025" s="59"/>
      <c r="L2025" s="59"/>
      <c r="M2025" s="59"/>
      <c r="N2025" s="59"/>
      <c r="O2025" s="59"/>
      <c r="P2025" s="370"/>
      <c r="Q2025" s="59"/>
      <c r="R2025" s="376"/>
    </row>
    <row r="2026" spans="1:18" x14ac:dyDescent="0.25">
      <c r="A2026" s="352"/>
      <c r="B2026" s="378"/>
      <c r="C2026" s="54" t="str">
        <f>IF(ISTEXT('Organizational Unit Summary'!$B$44),'Organizational Unit Summary'!$B$44,"")</f>
        <v>P-5</v>
      </c>
      <c r="D2026" s="51" t="str">
        <f>IF('Organizational Unit Summary'!$B$24="Benchmark or Sustainment",IF(E2026="OoS","OoS",IF(E2026=1,"DM",IF(E2026=2,"PM",IF(E2026=3,"LM",IF(E2026=4,"FM"))))),IF(E2026="OoS","OoS",IF(E2026&lt;=2,"H",IF(E2026=3,"M",IF(E2026=4,"L")))))</f>
        <v>DM</v>
      </c>
      <c r="E2026" s="58">
        <f>IF(OR(Processes!$C$55=TRUE,Processes!H$55=TRUE),IF(AND(G2026=1,H2026=1,NOT(ISTEXT(J2026))),4,IF(AND(G2026=1,H2026=1,ISTEXT(J2026)),3,IF(AND(OR(G2026=1,H2026=1),ISTEXT(J2026)),2,1))),"OoS")</f>
        <v>1</v>
      </c>
      <c r="F2026" s="57"/>
      <c r="G2026" s="59"/>
      <c r="H2026" s="59"/>
      <c r="I2026" s="59"/>
      <c r="J2026" s="59"/>
      <c r="K2026" s="59"/>
      <c r="L2026" s="59"/>
      <c r="M2026" s="59"/>
      <c r="N2026" s="59"/>
      <c r="O2026" s="59"/>
      <c r="P2026" s="370"/>
      <c r="Q2026" s="59"/>
      <c r="R2026" s="376"/>
    </row>
    <row r="2027" spans="1:18" x14ac:dyDescent="0.25">
      <c r="A2027" s="352"/>
      <c r="B2027" s="378"/>
      <c r="C2027" s="54" t="str">
        <f>IF(ISTEXT('Organizational Unit Summary'!$B$45),'Organizational Unit Summary'!$B$45,"")</f>
        <v>P-6</v>
      </c>
      <c r="D2027" s="51" t="str">
        <f>IF('Organizational Unit Summary'!$B$24="Benchmark or Sustainment",IF(E2027="OoS","OoS",IF(E2027=1,"DM",IF(E2027=2,"PM",IF(E2027=3,"LM",IF(E2027=4,"FM"))))),IF(E2027="OoS","OoS",IF(E2027&lt;=2,"H",IF(E2027=3,"M",IF(E2027=4,"L")))))</f>
        <v>DM</v>
      </c>
      <c r="E2027" s="58">
        <f>IF(OR(Processes!$C$55=TRUE,Processes!I$55=TRUE),IF(AND(G2027=1,H2027=1,NOT(ISTEXT(J2027))),4,IF(AND(G2027=1,H2027=1,ISTEXT(J2027)),3,IF(AND(OR(G2027=1,H2027=1),ISTEXT(J2027)),2,1))),"OoS")</f>
        <v>1</v>
      </c>
      <c r="F2027" s="57"/>
      <c r="G2027" s="59"/>
      <c r="H2027" s="59"/>
      <c r="I2027" s="59"/>
      <c r="J2027" s="59"/>
      <c r="K2027" s="59"/>
      <c r="L2027" s="59"/>
      <c r="M2027" s="59"/>
      <c r="N2027" s="59"/>
      <c r="O2027" s="59"/>
      <c r="P2027" s="370"/>
      <c r="Q2027" s="59"/>
      <c r="R2027" s="376"/>
    </row>
    <row r="2028" spans="1:18" x14ac:dyDescent="0.25">
      <c r="A2028" s="352"/>
      <c r="B2028" s="378"/>
      <c r="C2028" s="54" t="str">
        <f>IF(ISTEXT('Organizational Unit Summary'!$B$46),'Organizational Unit Summary'!$B$46,"")</f>
        <v>P-7</v>
      </c>
      <c r="D2028" s="51" t="str">
        <f>IF('Organizational Unit Summary'!$B$24="Benchmark or Sustainment",IF(E2028="OoS","OoS",IF(E2028=1,"DM",IF(E2028=2,"PM",IF(E2028=3,"LM",IF(E2028=4,"FM"))))),IF(E2028="OoS","OoS",IF(E2028&lt;=2,"H",IF(E2028=3,"M",IF(E2028=4,"L")))))</f>
        <v>DM</v>
      </c>
      <c r="E2028" s="58">
        <f>IF(OR(Processes!$C$55=TRUE,Processes!J$55=TRUE),IF(AND(G2028=1,H2028=1,NOT(ISTEXT(J2028))),4,IF(AND(G2028=1,H2028=1,ISTEXT(J2028)),3,IF(AND(OR(G2028=1,H2028=1),ISTEXT(J2028)),2,1))),"OoS")</f>
        <v>1</v>
      </c>
      <c r="F2028" s="57"/>
      <c r="G2028" s="59"/>
      <c r="H2028" s="59"/>
      <c r="I2028" s="59"/>
      <c r="J2028" s="59"/>
      <c r="K2028" s="59"/>
      <c r="L2028" s="59"/>
      <c r="M2028" s="59"/>
      <c r="N2028" s="59"/>
      <c r="O2028" s="59"/>
      <c r="P2028" s="370"/>
      <c r="Q2028" s="59"/>
      <c r="R2028" s="376"/>
    </row>
    <row r="2029" spans="1:18" x14ac:dyDescent="0.25">
      <c r="A2029" s="352"/>
      <c r="B2029" s="378"/>
      <c r="C2029" s="54" t="str">
        <f>IF(ISTEXT('Organizational Unit Summary'!$B$47),'Organizational Unit Summary'!$B$47,"")</f>
        <v>P-8</v>
      </c>
      <c r="D2029" s="51" t="str">
        <f>IF('Organizational Unit Summary'!$B$24="Benchmark or Sustainment",IF(E2029="OoS","OoS",IF(E2029=1,"DM",IF(E2029=2,"PM",IF(E2029=3,"LM",IF(E2029=4,"FM"))))),IF(E2029="OoS","OoS",IF(E2029&lt;=2,"H",IF(E2029=3,"M",IF(E2029=4,"L")))))</f>
        <v>DM</v>
      </c>
      <c r="E2029" s="58">
        <f>IF(OR(Processes!$C$55=TRUE,Processes!K$55=TRUE),IF(AND(G2029=1,H2029=1,NOT(ISTEXT(J2029))),4,IF(AND(G2029=1,H2029=1,ISTEXT(J2029)),3,IF(AND(OR(G2029=1,H2029=1),ISTEXT(J2029)),2,1))),"OoS")</f>
        <v>1</v>
      </c>
      <c r="F2029" s="57"/>
      <c r="G2029" s="59"/>
      <c r="H2029" s="59"/>
      <c r="I2029" s="59"/>
      <c r="J2029" s="59"/>
      <c r="K2029" s="59"/>
      <c r="L2029" s="59"/>
      <c r="M2029" s="59"/>
      <c r="N2029" s="59"/>
      <c r="O2029" s="59"/>
      <c r="P2029" s="370"/>
      <c r="Q2029" s="59"/>
      <c r="R2029" s="376"/>
    </row>
    <row r="2030" spans="1:18" x14ac:dyDescent="0.25">
      <c r="A2030" s="352"/>
      <c r="B2030" s="378"/>
      <c r="C2030" s="54" t="str">
        <f>IF(ISTEXT('Organizational Unit Summary'!$B$48),'Organizational Unit Summary'!$B$48,"")</f>
        <v>P-9</v>
      </c>
      <c r="D2030" s="51" t="str">
        <f>IF('Organizational Unit Summary'!$B$24="Benchmark or Sustainment",IF(E2030="OoS","OoS",IF(E2030=1,"DM",IF(E2030=2,"PM",IF(E2030=3,"LM",IF(E2030=4,"FM"))))),IF(E2030="OoS","OoS",IF(E2030&lt;=2,"H",IF(E2030=3,"M",IF(E2030=4,"L")))))</f>
        <v>DM</v>
      </c>
      <c r="E2030" s="58">
        <f>IF(OR(Processes!$C$55=TRUE,Processes!L$55=TRUE),IF(AND(G2030=1,H2030=1,NOT(ISTEXT(J2030))),4,IF(AND(G2030=1,H2030=1,ISTEXT(J2030)),3,IF(AND(OR(G2030=1,H2030=1),ISTEXT(J2030)),2,1))),"OoS")</f>
        <v>1</v>
      </c>
      <c r="F2030" s="57"/>
      <c r="G2030" s="59"/>
      <c r="H2030" s="59"/>
      <c r="I2030" s="59"/>
      <c r="J2030" s="59"/>
      <c r="K2030" s="59"/>
      <c r="L2030" s="59"/>
      <c r="M2030" s="59"/>
      <c r="N2030" s="59"/>
      <c r="O2030" s="59"/>
      <c r="P2030" s="370"/>
      <c r="Q2030" s="59"/>
      <c r="R2030" s="376"/>
    </row>
    <row r="2031" spans="1:18" x14ac:dyDescent="0.25">
      <c r="A2031" s="352"/>
      <c r="B2031" s="378"/>
      <c r="C2031" s="54" t="str">
        <f>IF(ISTEXT('Organizational Unit Summary'!$B$49),'Organizational Unit Summary'!$B$49,"")</f>
        <v>P-10</v>
      </c>
      <c r="D2031" s="51" t="str">
        <f>IF('Organizational Unit Summary'!$B$24="Benchmark or Sustainment",IF(E2031="OoS","OoS",IF(E2031=1,"DM",IF(E2031=2,"PM",IF(E2031=3,"LM",IF(E2031=4,"FM"))))),IF(E2031="OoS","OoS",IF(E2031&lt;=2,"H",IF(E2031=3,"M",IF(E2031=4,"L")))))</f>
        <v>DM</v>
      </c>
      <c r="E2031" s="58">
        <f>IF(OR(Processes!$C$55=TRUE,Processes!M$55=TRUE),IF(AND(G2031=1,H2031=1,NOT(ISTEXT(J2031))),4,IF(AND(G2031=1,H2031=1,ISTEXT(J2031)),3,IF(AND(OR(G2031=1,H2031=1),ISTEXT(J2031)),2,1))),"OoS")</f>
        <v>1</v>
      </c>
      <c r="F2031" s="57"/>
      <c r="G2031" s="59"/>
      <c r="H2031" s="59"/>
      <c r="I2031" s="59"/>
      <c r="J2031" s="59"/>
      <c r="K2031" s="59"/>
      <c r="L2031" s="59"/>
      <c r="M2031" s="59"/>
      <c r="N2031" s="59"/>
      <c r="O2031" s="59"/>
      <c r="P2031" s="370"/>
      <c r="Q2031" s="59"/>
      <c r="R2031" s="376"/>
    </row>
    <row r="2032" spans="1:18" x14ac:dyDescent="0.25">
      <c r="A2032" s="352"/>
      <c r="B2032" s="378"/>
      <c r="C2032" s="54" t="str">
        <f>IF(ISTEXT('Organizational Unit Summary'!$B$50),'Organizational Unit Summary'!$B$50,"")</f>
        <v>P-11</v>
      </c>
      <c r="D2032" s="51" t="str">
        <f>IF('Organizational Unit Summary'!$B$24="Benchmark or Sustainment",IF(E2032="OoS","OoS",IF(E2032=1,"DM",IF(E2032=2,"PM",IF(E2032=3,"LM",IF(E2032=4,"FM"))))),IF(E2032="OoS","OoS",IF(E2032&lt;=2,"H",IF(E2032=3,"M",IF(E2032=4,"L")))))</f>
        <v>DM</v>
      </c>
      <c r="E2032" s="58">
        <f>IF(OR(Processes!$C$55=TRUE,Processes!N$55=TRUE),IF(AND(G2032=1,H2032=1,NOT(ISTEXT(J2032))),4,IF(AND(G2032=1,H2032=1,ISTEXT(J2032)),3,IF(AND(OR(G2032=1,H2032=1),ISTEXT(J2032)),2,1))),"OoS")</f>
        <v>1</v>
      </c>
      <c r="F2032" s="57"/>
      <c r="G2032" s="59"/>
      <c r="H2032" s="59"/>
      <c r="I2032" s="59"/>
      <c r="J2032" s="59"/>
      <c r="K2032" s="59"/>
      <c r="L2032" s="59"/>
      <c r="M2032" s="59"/>
      <c r="N2032" s="59"/>
      <c r="O2032" s="59"/>
      <c r="P2032" s="370"/>
      <c r="Q2032" s="59"/>
      <c r="R2032" s="376"/>
    </row>
    <row r="2033" spans="1:18" x14ac:dyDescent="0.25">
      <c r="A2033" s="352"/>
      <c r="B2033" s="378"/>
      <c r="C2033" s="54" t="str">
        <f>IF(ISTEXT('Organizational Unit Summary'!$B$51),'Organizational Unit Summary'!$B$51,"")</f>
        <v>P-12</v>
      </c>
      <c r="D2033" s="51" t="str">
        <f>IF('Organizational Unit Summary'!$B$24="Benchmark or Sustainment",IF(E2033="OoS","OoS",IF(E2033=1,"DM",IF(E2033=2,"PM",IF(E2033=3,"LM",IF(E2033=4,"FM"))))),IF(E2033="OoS","OoS",IF(E2033&lt;=2,"H",IF(E2033=3,"M",IF(E2033=4,"L")))))</f>
        <v>DM</v>
      </c>
      <c r="E2033" s="58">
        <f>IF(OR(Processes!$C$55=TRUE,Processes!O$55=TRUE),IF(AND(G2033=1,H2033=1,NOT(ISTEXT(J2033))),4,IF(AND(G2033=1,H2033=1,ISTEXT(J2033)),3,IF(AND(OR(G2033=1,H2033=1),ISTEXT(J2033)),2,1))),"OoS")</f>
        <v>1</v>
      </c>
      <c r="F2033" s="57"/>
      <c r="G2033" s="59"/>
      <c r="H2033" s="59"/>
      <c r="I2033" s="59"/>
      <c r="J2033" s="59"/>
      <c r="K2033" s="59"/>
      <c r="L2033" s="59"/>
      <c r="M2033" s="59"/>
      <c r="N2033" s="59"/>
      <c r="O2033" s="59"/>
      <c r="P2033" s="370"/>
      <c r="Q2033" s="59"/>
      <c r="R2033" s="376"/>
    </row>
    <row r="2034" spans="1:18" x14ac:dyDescent="0.25">
      <c r="A2034" s="352"/>
      <c r="B2034" s="378"/>
      <c r="C2034" s="54" t="str">
        <f>IF(ISTEXT('Organizational Unit Summary'!$B$52),'Organizational Unit Summary'!$B$52,"")</f>
        <v>P-13</v>
      </c>
      <c r="D2034" s="51" t="str">
        <f>IF('Organizational Unit Summary'!$B$24="Benchmark or Sustainment",IF(E2034="OoS","OoS",IF(E2034=1,"DM",IF(E2034=2,"PM",IF(E2034=3,"LM",IF(E2034=4,"FM"))))),IF(E2034="OoS","OoS",IF(E2034&lt;=2,"H",IF(E2034=3,"M",IF(E2034=4,"L")))))</f>
        <v>DM</v>
      </c>
      <c r="E2034" s="58">
        <f>IF(OR(Processes!$C$55=TRUE,Processes!P$55=TRUE),IF(AND(G2034=1,H2034=1,NOT(ISTEXT(J2034))),4,IF(AND(G2034=1,H2034=1,ISTEXT(J2034)),3,IF(AND(OR(G2034=1,H2034=1),ISTEXT(J2034)),2,1))),"OoS")</f>
        <v>1</v>
      </c>
      <c r="F2034" s="57"/>
      <c r="G2034" s="59"/>
      <c r="H2034" s="59"/>
      <c r="I2034" s="59"/>
      <c r="J2034" s="59"/>
      <c r="K2034" s="59"/>
      <c r="L2034" s="59"/>
      <c r="M2034" s="59"/>
      <c r="N2034" s="59"/>
      <c r="O2034" s="59"/>
      <c r="P2034" s="370"/>
      <c r="Q2034" s="59"/>
      <c r="R2034" s="376"/>
    </row>
    <row r="2035" spans="1:18" x14ac:dyDescent="0.25">
      <c r="A2035" s="352"/>
      <c r="B2035" s="378"/>
      <c r="C2035" s="54" t="str">
        <f>IF(ISTEXT('Organizational Unit Summary'!$B$53),'Organizational Unit Summary'!$B$53,"")</f>
        <v>P-14</v>
      </c>
      <c r="D2035" s="51" t="str">
        <f>IF('Organizational Unit Summary'!$B$24="Benchmark or Sustainment",IF(E2035="OoS","OoS",IF(E2035=1,"DM",IF(E2035=2,"PM",IF(E2035=3,"LM",IF(E2035=4,"FM"))))),IF(E2035="OoS","OoS",IF(E2035&lt;=2,"H",IF(E2035=3,"M",IF(E2035=4,"L")))))</f>
        <v>DM</v>
      </c>
      <c r="E2035" s="58">
        <f>IF(OR(Processes!$C$55=TRUE,Processes!Q$55=TRUE),IF(AND(G2035=1,H2035=1,NOT(ISTEXT(J2035))),4,IF(AND(G2035=1,H2035=1,ISTEXT(J2035)),3,IF(AND(OR(G2035=1,H2035=1),ISTEXT(J2035)),2,1))),"OoS")</f>
        <v>1</v>
      </c>
      <c r="F2035" s="57"/>
      <c r="G2035" s="59"/>
      <c r="H2035" s="59"/>
      <c r="I2035" s="59"/>
      <c r="J2035" s="59"/>
      <c r="K2035" s="59"/>
      <c r="L2035" s="59"/>
      <c r="M2035" s="59"/>
      <c r="N2035" s="59"/>
      <c r="O2035" s="59"/>
      <c r="P2035" s="370"/>
      <c r="Q2035" s="59"/>
      <c r="R2035" s="376"/>
    </row>
    <row r="2036" spans="1:18" x14ac:dyDescent="0.25">
      <c r="A2036" s="352"/>
      <c r="B2036" s="378"/>
      <c r="C2036" s="54" t="str">
        <f>IF(ISTEXT('Organizational Unit Summary'!$B$54),'Organizational Unit Summary'!$B$54,"")</f>
        <v>P-15</v>
      </c>
      <c r="D2036" s="51" t="str">
        <f>IF('Organizational Unit Summary'!$B$24="Benchmark or Sustainment",IF(E2036="OoS","OoS",IF(E2036=1,"DM",IF(E2036=2,"PM",IF(E2036=3,"LM",IF(E2036=4,"FM"))))),IF(E2036="OoS","OoS",IF(E2036&lt;=2,"H",IF(E2036=3,"M",IF(E2036=4,"L")))))</f>
        <v>DM</v>
      </c>
      <c r="E2036" s="58">
        <f>IF(OR(Processes!$C$55=TRUE,Processes!R$55=TRUE),IF(AND(G2036=1,H2036=1,NOT(ISTEXT(J2036))),4,IF(AND(G2036=1,H2036=1,ISTEXT(J2036)),3,IF(AND(OR(G2036=1,H2036=1),ISTEXT(J2036)),2,1))),"OoS")</f>
        <v>1</v>
      </c>
      <c r="F2036" s="57"/>
      <c r="G2036" s="59"/>
      <c r="H2036" s="59"/>
      <c r="I2036" s="59"/>
      <c r="J2036" s="59"/>
      <c r="K2036" s="59"/>
      <c r="L2036" s="59"/>
      <c r="M2036" s="59"/>
      <c r="N2036" s="59"/>
      <c r="O2036" s="59"/>
      <c r="P2036" s="370"/>
      <c r="Q2036" s="59"/>
      <c r="R2036" s="376"/>
    </row>
    <row r="2037" spans="1:18" x14ac:dyDescent="0.25">
      <c r="A2037" s="352"/>
      <c r="B2037" s="378"/>
      <c r="C2037" s="54" t="str">
        <f>IF(ISTEXT('Organizational Unit Summary'!$B$55),'Organizational Unit Summary'!$B$55,"")</f>
        <v>P-16</v>
      </c>
      <c r="D2037" s="51" t="str">
        <f>IF('Organizational Unit Summary'!$B$24="Benchmark or Sustainment",IF(E2037="OoS","OoS",IF(E2037=1,"DM",IF(E2037=2,"PM",IF(E2037=3,"LM",IF(E2037=4,"FM"))))),IF(E2037="OoS","OoS",IF(E2037&lt;=2,"H",IF(E2037=3,"M",IF(E2037=4,"L")))))</f>
        <v>DM</v>
      </c>
      <c r="E2037" s="58">
        <f>IF(OR(Processes!$C$55=TRUE,Processes!S$55=TRUE),IF(AND(G2037=1,H2037=1,NOT(ISTEXT(J2037))),4,IF(AND(G2037=1,H2037=1,ISTEXT(J2037)),3,IF(AND(OR(G2037=1,H2037=1),ISTEXT(J2037)),2,1))),"OoS")</f>
        <v>1</v>
      </c>
      <c r="F2037" s="57"/>
      <c r="G2037" s="59"/>
      <c r="H2037" s="59"/>
      <c r="I2037" s="59"/>
      <c r="J2037" s="59"/>
      <c r="K2037" s="59"/>
      <c r="L2037" s="59"/>
      <c r="M2037" s="59"/>
      <c r="N2037" s="59"/>
      <c r="O2037" s="59"/>
      <c r="P2037" s="370"/>
      <c r="Q2037" s="59"/>
      <c r="R2037" s="376"/>
    </row>
    <row r="2038" spans="1:18" x14ac:dyDescent="0.25">
      <c r="A2038" s="352"/>
      <c r="B2038" s="378"/>
      <c r="C2038" s="54" t="str">
        <f>IF(ISTEXT('Organizational Unit Summary'!$B$56),'Organizational Unit Summary'!$B$56,"")</f>
        <v>P-17</v>
      </c>
      <c r="D2038" s="51" t="str">
        <f>IF('Organizational Unit Summary'!$B$24="Benchmark or Sustainment",IF(E2038="OoS","OoS",IF(E2038=1,"DM",IF(E2038=2,"PM",IF(E2038=3,"LM",IF(E2038=4,"FM"))))),IF(E2038="OoS","OoS",IF(E2038&lt;=2,"H",IF(E2038=3,"M",IF(E2038=4,"L")))))</f>
        <v>DM</v>
      </c>
      <c r="E2038" s="58">
        <f>IF(OR(Processes!$C$55=TRUE,Processes!T$55=TRUE),IF(AND(G2038=1,H2038=1,NOT(ISTEXT(J2038))),4,IF(AND(G2038=1,H2038=1,ISTEXT(J2038)),3,IF(AND(OR(G2038=1,H2038=1),ISTEXT(J2038)),2,1))),"OoS")</f>
        <v>1</v>
      </c>
      <c r="F2038" s="57"/>
      <c r="G2038" s="59"/>
      <c r="H2038" s="59"/>
      <c r="I2038" s="59"/>
      <c r="J2038" s="59"/>
      <c r="K2038" s="59"/>
      <c r="L2038" s="59"/>
      <c r="M2038" s="59"/>
      <c r="N2038" s="59"/>
      <c r="O2038" s="59"/>
      <c r="P2038" s="370"/>
      <c r="Q2038" s="59"/>
      <c r="R2038" s="376"/>
    </row>
    <row r="2039" spans="1:18" x14ac:dyDescent="0.25">
      <c r="A2039" s="352"/>
      <c r="B2039" s="378"/>
      <c r="C2039" s="54" t="str">
        <f>IF(ISTEXT('Organizational Unit Summary'!$B$57),'Organizational Unit Summary'!$B$57,"")</f>
        <v>P-18</v>
      </c>
      <c r="D2039" s="51" t="str">
        <f>IF('Organizational Unit Summary'!$B$24="Benchmark or Sustainment",IF(E2039="OoS","OoS",IF(E2039=1,"DM",IF(E2039=2,"PM",IF(E2039=3,"LM",IF(E2039=4,"FM"))))),IF(E2039="OoS","OoS",IF(E2039&lt;=2,"H",IF(E2039=3,"M",IF(E2039=4,"L")))))</f>
        <v>DM</v>
      </c>
      <c r="E2039" s="58">
        <f>IF(OR(Processes!$C$55=TRUE,Processes!U$55=TRUE),IF(AND(G2039=1,H2039=1,NOT(ISTEXT(J2039))),4,IF(AND(G2039=1,H2039=1,ISTEXT(J2039)),3,IF(AND(OR(G2039=1,H2039=1),ISTEXT(J2039)),2,1))),"OoS")</f>
        <v>1</v>
      </c>
      <c r="F2039" s="57"/>
      <c r="G2039" s="59"/>
      <c r="H2039" s="59"/>
      <c r="I2039" s="59"/>
      <c r="J2039" s="59"/>
      <c r="K2039" s="59"/>
      <c r="L2039" s="59"/>
      <c r="M2039" s="59"/>
      <c r="N2039" s="59"/>
      <c r="O2039" s="59"/>
      <c r="P2039" s="370"/>
      <c r="Q2039" s="59"/>
      <c r="R2039" s="376"/>
    </row>
    <row r="2040" spans="1:18" x14ac:dyDescent="0.25">
      <c r="A2040" s="352"/>
      <c r="B2040" s="378"/>
      <c r="C2040" s="54" t="str">
        <f>IF(ISTEXT('Organizational Unit Summary'!$B$58),'Organizational Unit Summary'!$B$58,"")</f>
        <v>P-19</v>
      </c>
      <c r="D2040" s="51" t="str">
        <f>IF('Organizational Unit Summary'!$B$24="Benchmark or Sustainment",IF(E2040="OoS","OoS",IF(E2040=1,"DM",IF(E2040=2,"PM",IF(E2040=3,"LM",IF(E2040=4,"FM"))))),IF(E2040="OoS","OoS",IF(E2040&lt;=2,"H",IF(E2040=3,"M",IF(E2040=4,"L")))))</f>
        <v>DM</v>
      </c>
      <c r="E2040" s="58">
        <f>IF(OR(Processes!$C$55=TRUE,Processes!V$55=TRUE),IF(AND(G2040=1,H2040=1,NOT(ISTEXT(J2040))),4,IF(AND(G2040=1,H2040=1,ISTEXT(J2040)),3,IF(AND(OR(G2040=1,H2040=1),ISTEXT(J2040)),2,1))),"OoS")</f>
        <v>1</v>
      </c>
      <c r="F2040" s="57"/>
      <c r="G2040" s="59"/>
      <c r="H2040" s="59"/>
      <c r="I2040" s="59"/>
      <c r="J2040" s="59"/>
      <c r="K2040" s="59"/>
      <c r="L2040" s="59"/>
      <c r="M2040" s="59"/>
      <c r="N2040" s="59"/>
      <c r="O2040" s="59"/>
      <c r="P2040" s="370"/>
      <c r="Q2040" s="59"/>
      <c r="R2040" s="376"/>
    </row>
    <row r="2041" spans="1:18" ht="13.5" thickBot="1" x14ac:dyDescent="0.3">
      <c r="A2041" s="352"/>
      <c r="B2041" s="378"/>
      <c r="C2041" s="54" t="str">
        <f>IF(ISTEXT('Organizational Unit Summary'!$B$59),'Organizational Unit Summary'!$B$59,"")</f>
        <v>P-20</v>
      </c>
      <c r="D2041" s="51" t="str">
        <f>IF('Organizational Unit Summary'!$B$24="Benchmark or Sustainment",IF(E2041="OoS","OoS",IF(E2041=1,"DM",IF(E2041=2,"PM",IF(E2041=3,"LM",IF(E2041=4,"FM"))))),IF(E2041="OoS","OoS",IF(E2041&lt;=2,"H",IF(E2041=3,"M",IF(E2041=4,"L")))))</f>
        <v>DM</v>
      </c>
      <c r="E2041" s="58">
        <f>IF(OR(Processes!$C$55=TRUE,Processes!W$55=TRUE),IF(AND(G2041=1,H2041=1,NOT(ISTEXT(J2041))),4,IF(AND(G2041=1,H2041=1,ISTEXT(J2041)),3,IF(AND(OR(G2041=1,H2041=1),ISTEXT(J2041)),2,1))),"OoS")</f>
        <v>1</v>
      </c>
      <c r="F2041" s="57"/>
      <c r="G2041" s="59"/>
      <c r="H2041" s="59"/>
      <c r="I2041" s="59"/>
      <c r="J2041" s="59"/>
      <c r="K2041" s="59"/>
      <c r="L2041" s="59"/>
      <c r="M2041" s="59"/>
      <c r="N2041" s="59"/>
      <c r="O2041" s="59"/>
      <c r="P2041" s="371"/>
      <c r="Q2041" s="59"/>
      <c r="R2041" s="376"/>
    </row>
    <row r="2042" spans="1:18" x14ac:dyDescent="0.25">
      <c r="A2042" s="352"/>
      <c r="B2042" s="378" t="str">
        <f>IF(ISTEXT(Processes!$B$5),Processes!$B$5,"")</f>
        <v>Process 3</v>
      </c>
      <c r="C2042" s="54" t="str">
        <f>IF(ISTEXT('Organizational Unit Summary'!$B$40),'Organizational Unit Summary'!$B$40,"")</f>
        <v>P-1</v>
      </c>
      <c r="D2042" s="51" t="str">
        <f>IF('Organizational Unit Summary'!$B$24="Benchmark or Sustainment",IF(E2042="OoS","OoS",IF(E2042=1,"DM",IF(E2042=2,"PM",IF(E2042=3,"LM",IF(E2042=4,"FM"))))),IF(E2042="OoS","OoS",IF(E2042&lt;=2,"H",IF(E2042=3,"M",IF(E2042=4,"L")))))</f>
        <v>DM</v>
      </c>
      <c r="E2042" s="58">
        <f>IF(OR(Processes!$C$56=TRUE,Processes!D$56=TRUE),IF(AND(G2042=1,H2042=1,NOT(ISTEXT(J2042))),4,IF(AND(G2042=1,H2042=1,ISTEXT(J2042)),3,IF(AND(OR(G2042=1,H2042=1),ISTEXT(J2042)),2,1))),"OoS")</f>
        <v>1</v>
      </c>
      <c r="F2042" s="57"/>
      <c r="G2042" s="59"/>
      <c r="H2042" s="59"/>
      <c r="I2042" s="59"/>
      <c r="J2042" s="59"/>
      <c r="K2042" s="59"/>
      <c r="L2042" s="59"/>
      <c r="M2042" s="59"/>
      <c r="N2042" s="59"/>
      <c r="O2042" s="59"/>
      <c r="P2042" s="369"/>
      <c r="Q2042" s="59"/>
      <c r="R2042" s="376"/>
    </row>
    <row r="2043" spans="1:18" x14ac:dyDescent="0.25">
      <c r="A2043" s="352"/>
      <c r="B2043" s="378"/>
      <c r="C2043" s="54" t="str">
        <f>IF(ISTEXT('Organizational Unit Summary'!$B$41),'Organizational Unit Summary'!$B$41,"")</f>
        <v>P-2</v>
      </c>
      <c r="D2043" s="51" t="str">
        <f>IF('Organizational Unit Summary'!$B$24="Benchmark or Sustainment",IF(E2043="OoS","OoS",IF(E2043=1,"DM",IF(E2043=2,"PM",IF(E2043=3,"LM",IF(E2043=4,"FM"))))),IF(E2043="OoS","OoS",IF(E2043&lt;=2,"H",IF(E2043=3,"M",IF(E2043=4,"L")))))</f>
        <v>DM</v>
      </c>
      <c r="E2043" s="58">
        <f>IF(OR(Processes!$C$56=TRUE,Processes!E$56=TRUE),IF(AND(G2043=1,H2043=1,NOT(ISTEXT(J2043))),4,IF(AND(G2043=1,H2043=1,ISTEXT(J2043)),3,IF(AND(OR(G2043=1,H2043=1),ISTEXT(J2043)),2,1))),"OoS")</f>
        <v>1</v>
      </c>
      <c r="F2043" s="57"/>
      <c r="G2043" s="59"/>
      <c r="H2043" s="59"/>
      <c r="I2043" s="59"/>
      <c r="J2043" s="59"/>
      <c r="K2043" s="59"/>
      <c r="L2043" s="59"/>
      <c r="M2043" s="59"/>
      <c r="N2043" s="59"/>
      <c r="O2043" s="59"/>
      <c r="P2043" s="370"/>
      <c r="Q2043" s="59"/>
      <c r="R2043" s="376"/>
    </row>
    <row r="2044" spans="1:18" x14ac:dyDescent="0.25">
      <c r="A2044" s="352"/>
      <c r="B2044" s="378"/>
      <c r="C2044" s="54" t="str">
        <f>IF(ISTEXT('Organizational Unit Summary'!$B$42),'Organizational Unit Summary'!$B$42,"")</f>
        <v>P-3</v>
      </c>
      <c r="D2044" s="51" t="str">
        <f>IF('Organizational Unit Summary'!$B$24="Benchmark or Sustainment",IF(E2044="OoS","OoS",IF(E2044=1,"DM",IF(E2044=2,"PM",IF(E2044=3,"LM",IF(E2044=4,"FM"))))),IF(E2044="OoS","OoS",IF(E2044&lt;=2,"H",IF(E2044=3,"M",IF(E2044=4,"L")))))</f>
        <v>DM</v>
      </c>
      <c r="E2044" s="58">
        <f>IF(OR(Processes!$C$56=TRUE,Processes!F$56=TRUE),IF(AND(G2044=1,H2044=1,NOT(ISTEXT(J2044))),4,IF(AND(G2044=1,H2044=1,ISTEXT(J2044)),3,IF(AND(OR(G2044=1,H2044=1),ISTEXT(J2044)),2,1))),"OoS")</f>
        <v>1</v>
      </c>
      <c r="F2044" s="57"/>
      <c r="G2044" s="59"/>
      <c r="H2044" s="59"/>
      <c r="I2044" s="59"/>
      <c r="J2044" s="59"/>
      <c r="K2044" s="59"/>
      <c r="L2044" s="59"/>
      <c r="M2044" s="59"/>
      <c r="N2044" s="59"/>
      <c r="O2044" s="59"/>
      <c r="P2044" s="370"/>
      <c r="Q2044" s="59"/>
      <c r="R2044" s="376"/>
    </row>
    <row r="2045" spans="1:18" x14ac:dyDescent="0.25">
      <c r="A2045" s="352"/>
      <c r="B2045" s="378"/>
      <c r="C2045" s="54" t="str">
        <f>IF(ISTEXT('Organizational Unit Summary'!$B$43),'Organizational Unit Summary'!$B$43,"")</f>
        <v>P-4</v>
      </c>
      <c r="D2045" s="51" t="str">
        <f>IF('Organizational Unit Summary'!$B$24="Benchmark or Sustainment",IF(E2045="OoS","OoS",IF(E2045=1,"DM",IF(E2045=2,"PM",IF(E2045=3,"LM",IF(E2045=4,"FM"))))),IF(E2045="OoS","OoS",IF(E2045&lt;=2,"H",IF(E2045=3,"M",IF(E2045=4,"L")))))</f>
        <v>DM</v>
      </c>
      <c r="E2045" s="58">
        <f>IF(OR(Processes!$C$56=TRUE,Processes!G$56=TRUE),IF(AND(G2045=1,H2045=1,NOT(ISTEXT(J2045))),4,IF(AND(G2045=1,H2045=1,ISTEXT(J2045)),3,IF(AND(OR(G2045=1,H2045=1),ISTEXT(J2045)),2,1))),"OoS")</f>
        <v>1</v>
      </c>
      <c r="F2045" s="57"/>
      <c r="G2045" s="59"/>
      <c r="H2045" s="59"/>
      <c r="I2045" s="59"/>
      <c r="J2045" s="59"/>
      <c r="K2045" s="59"/>
      <c r="L2045" s="59"/>
      <c r="M2045" s="59"/>
      <c r="N2045" s="59"/>
      <c r="O2045" s="59"/>
      <c r="P2045" s="370"/>
      <c r="Q2045" s="59"/>
      <c r="R2045" s="376"/>
    </row>
    <row r="2046" spans="1:18" x14ac:dyDescent="0.25">
      <c r="A2046" s="352"/>
      <c r="B2046" s="378"/>
      <c r="C2046" s="54" t="str">
        <f>IF(ISTEXT('Organizational Unit Summary'!$B$44),'Organizational Unit Summary'!$B$44,"")</f>
        <v>P-5</v>
      </c>
      <c r="D2046" s="51" t="str">
        <f>IF('Organizational Unit Summary'!$B$24="Benchmark or Sustainment",IF(E2046="OoS","OoS",IF(E2046=1,"DM",IF(E2046=2,"PM",IF(E2046=3,"LM",IF(E2046=4,"FM"))))),IF(E2046="OoS","OoS",IF(E2046&lt;=2,"H",IF(E2046=3,"M",IF(E2046=4,"L")))))</f>
        <v>DM</v>
      </c>
      <c r="E2046" s="58">
        <f>IF(OR(Processes!$C$56=TRUE,Processes!H$56=TRUE),IF(AND(G2046=1,H2046=1,NOT(ISTEXT(J2046))),4,IF(AND(G2046=1,H2046=1,ISTEXT(J2046)),3,IF(AND(OR(G2046=1,H2046=1),ISTEXT(J2046)),2,1))),"OoS")</f>
        <v>1</v>
      </c>
      <c r="F2046" s="57"/>
      <c r="G2046" s="59"/>
      <c r="H2046" s="59"/>
      <c r="I2046" s="59"/>
      <c r="J2046" s="59"/>
      <c r="K2046" s="59"/>
      <c r="L2046" s="59"/>
      <c r="M2046" s="59"/>
      <c r="N2046" s="59"/>
      <c r="O2046" s="59"/>
      <c r="P2046" s="370"/>
      <c r="Q2046" s="59"/>
      <c r="R2046" s="376"/>
    </row>
    <row r="2047" spans="1:18" x14ac:dyDescent="0.25">
      <c r="A2047" s="352"/>
      <c r="B2047" s="378"/>
      <c r="C2047" s="54" t="str">
        <f>IF(ISTEXT('Organizational Unit Summary'!$B$45),'Organizational Unit Summary'!$B$45,"")</f>
        <v>P-6</v>
      </c>
      <c r="D2047" s="51" t="str">
        <f>IF('Organizational Unit Summary'!$B$24="Benchmark or Sustainment",IF(E2047="OoS","OoS",IF(E2047=1,"DM",IF(E2047=2,"PM",IF(E2047=3,"LM",IF(E2047=4,"FM"))))),IF(E2047="OoS","OoS",IF(E2047&lt;=2,"H",IF(E2047=3,"M",IF(E2047=4,"L")))))</f>
        <v>DM</v>
      </c>
      <c r="E2047" s="58">
        <f>IF(OR(Processes!$C$56=TRUE,Processes!I$56=TRUE),IF(AND(G2047=1,H2047=1,NOT(ISTEXT(J2047))),4,IF(AND(G2047=1,H2047=1,ISTEXT(J2047)),3,IF(AND(OR(G2047=1,H2047=1),ISTEXT(J2047)),2,1))),"OoS")</f>
        <v>1</v>
      </c>
      <c r="F2047" s="57"/>
      <c r="G2047" s="59"/>
      <c r="H2047" s="59"/>
      <c r="I2047" s="59"/>
      <c r="J2047" s="59"/>
      <c r="K2047" s="59"/>
      <c r="L2047" s="59"/>
      <c r="M2047" s="59"/>
      <c r="N2047" s="59"/>
      <c r="O2047" s="59"/>
      <c r="P2047" s="370"/>
      <c r="Q2047" s="59"/>
      <c r="R2047" s="376"/>
    </row>
    <row r="2048" spans="1:18" x14ac:dyDescent="0.25">
      <c r="A2048" s="352"/>
      <c r="B2048" s="378"/>
      <c r="C2048" s="54" t="str">
        <f>IF(ISTEXT('Organizational Unit Summary'!$B$46),'Organizational Unit Summary'!$B$46,"")</f>
        <v>P-7</v>
      </c>
      <c r="D2048" s="51" t="str">
        <f>IF('Organizational Unit Summary'!$B$24="Benchmark or Sustainment",IF(E2048="OoS","OoS",IF(E2048=1,"DM",IF(E2048=2,"PM",IF(E2048=3,"LM",IF(E2048=4,"FM"))))),IF(E2048="OoS","OoS",IF(E2048&lt;=2,"H",IF(E2048=3,"M",IF(E2048=4,"L")))))</f>
        <v>DM</v>
      </c>
      <c r="E2048" s="58">
        <f>IF(OR(Processes!$C$56=TRUE,Processes!J$56=TRUE),IF(AND(G2048=1,H2048=1,NOT(ISTEXT(J2048))),4,IF(AND(G2048=1,H2048=1,ISTEXT(J2048)),3,IF(AND(OR(G2048=1,H2048=1),ISTEXT(J2048)),2,1))),"OoS")</f>
        <v>1</v>
      </c>
      <c r="F2048" s="57"/>
      <c r="G2048" s="59"/>
      <c r="H2048" s="59"/>
      <c r="I2048" s="59"/>
      <c r="J2048" s="59"/>
      <c r="K2048" s="59"/>
      <c r="L2048" s="59"/>
      <c r="M2048" s="59"/>
      <c r="N2048" s="59"/>
      <c r="O2048" s="59"/>
      <c r="P2048" s="370"/>
      <c r="Q2048" s="59"/>
      <c r="R2048" s="376"/>
    </row>
    <row r="2049" spans="1:18" x14ac:dyDescent="0.25">
      <c r="A2049" s="352"/>
      <c r="B2049" s="378"/>
      <c r="C2049" s="54" t="str">
        <f>IF(ISTEXT('Organizational Unit Summary'!$B$47),'Organizational Unit Summary'!$B$47,"")</f>
        <v>P-8</v>
      </c>
      <c r="D2049" s="51" t="str">
        <f>IF('Organizational Unit Summary'!$B$24="Benchmark or Sustainment",IF(E2049="OoS","OoS",IF(E2049=1,"DM",IF(E2049=2,"PM",IF(E2049=3,"LM",IF(E2049=4,"FM"))))),IF(E2049="OoS","OoS",IF(E2049&lt;=2,"H",IF(E2049=3,"M",IF(E2049=4,"L")))))</f>
        <v>DM</v>
      </c>
      <c r="E2049" s="58">
        <f>IF(OR(Processes!$C$56=TRUE,Processes!K$56=TRUE),IF(AND(G2049=1,H2049=1,NOT(ISTEXT(J2049))),4,IF(AND(G2049=1,H2049=1,ISTEXT(J2049)),3,IF(AND(OR(G2049=1,H2049=1),ISTEXT(J2049)),2,1))),"OoS")</f>
        <v>1</v>
      </c>
      <c r="F2049" s="57"/>
      <c r="G2049" s="59"/>
      <c r="H2049" s="59"/>
      <c r="I2049" s="59"/>
      <c r="J2049" s="59"/>
      <c r="K2049" s="59"/>
      <c r="L2049" s="59"/>
      <c r="M2049" s="59"/>
      <c r="N2049" s="59"/>
      <c r="O2049" s="59"/>
      <c r="P2049" s="370"/>
      <c r="Q2049" s="59"/>
      <c r="R2049" s="376"/>
    </row>
    <row r="2050" spans="1:18" x14ac:dyDescent="0.25">
      <c r="A2050" s="352"/>
      <c r="B2050" s="378"/>
      <c r="C2050" s="54" t="str">
        <f>IF(ISTEXT('Organizational Unit Summary'!$B$48),'Organizational Unit Summary'!$B$48,"")</f>
        <v>P-9</v>
      </c>
      <c r="D2050" s="51" t="str">
        <f>IF('Organizational Unit Summary'!$B$24="Benchmark or Sustainment",IF(E2050="OoS","OoS",IF(E2050=1,"DM",IF(E2050=2,"PM",IF(E2050=3,"LM",IF(E2050=4,"FM"))))),IF(E2050="OoS","OoS",IF(E2050&lt;=2,"H",IF(E2050=3,"M",IF(E2050=4,"L")))))</f>
        <v>DM</v>
      </c>
      <c r="E2050" s="58">
        <f>IF(OR(Processes!$C$56=TRUE,Processes!L$56=TRUE),IF(AND(G2050=1,H2050=1,NOT(ISTEXT(J2050))),4,IF(AND(G2050=1,H2050=1,ISTEXT(J2050)),3,IF(AND(OR(G2050=1,H2050=1),ISTEXT(J2050)),2,1))),"OoS")</f>
        <v>1</v>
      </c>
      <c r="F2050" s="57"/>
      <c r="G2050" s="59"/>
      <c r="H2050" s="59"/>
      <c r="I2050" s="59"/>
      <c r="J2050" s="59"/>
      <c r="K2050" s="59"/>
      <c r="L2050" s="59"/>
      <c r="M2050" s="59"/>
      <c r="N2050" s="59"/>
      <c r="O2050" s="59"/>
      <c r="P2050" s="370"/>
      <c r="Q2050" s="59"/>
      <c r="R2050" s="376"/>
    </row>
    <row r="2051" spans="1:18" x14ac:dyDescent="0.25">
      <c r="A2051" s="352"/>
      <c r="B2051" s="378"/>
      <c r="C2051" s="54" t="str">
        <f>IF(ISTEXT('Organizational Unit Summary'!$B$49),'Organizational Unit Summary'!$B$49,"")</f>
        <v>P-10</v>
      </c>
      <c r="D2051" s="51" t="str">
        <f>IF('Organizational Unit Summary'!$B$24="Benchmark or Sustainment",IF(E2051="OoS","OoS",IF(E2051=1,"DM",IF(E2051=2,"PM",IF(E2051=3,"LM",IF(E2051=4,"FM"))))),IF(E2051="OoS","OoS",IF(E2051&lt;=2,"H",IF(E2051=3,"M",IF(E2051=4,"L")))))</f>
        <v>DM</v>
      </c>
      <c r="E2051" s="58">
        <f>IF(OR(Processes!$C$56=TRUE,Processes!M$56=TRUE),IF(AND(G2051=1,H2051=1,NOT(ISTEXT(J2051))),4,IF(AND(G2051=1,H2051=1,ISTEXT(J2051)),3,IF(AND(OR(G2051=1,H2051=1),ISTEXT(J2051)),2,1))),"OoS")</f>
        <v>1</v>
      </c>
      <c r="F2051" s="57"/>
      <c r="G2051" s="59"/>
      <c r="H2051" s="59"/>
      <c r="I2051" s="59"/>
      <c r="J2051" s="59"/>
      <c r="K2051" s="59"/>
      <c r="L2051" s="59"/>
      <c r="M2051" s="59"/>
      <c r="N2051" s="59"/>
      <c r="O2051" s="59"/>
      <c r="P2051" s="370"/>
      <c r="Q2051" s="59"/>
      <c r="R2051" s="376"/>
    </row>
    <row r="2052" spans="1:18" x14ac:dyDescent="0.25">
      <c r="A2052" s="352"/>
      <c r="B2052" s="378"/>
      <c r="C2052" s="54" t="str">
        <f>IF(ISTEXT('Organizational Unit Summary'!$B$50),'Organizational Unit Summary'!$B$50,"")</f>
        <v>P-11</v>
      </c>
      <c r="D2052" s="51" t="str">
        <f>IF('Organizational Unit Summary'!$B$24="Benchmark or Sustainment",IF(E2052="OoS","OoS",IF(E2052=1,"DM",IF(E2052=2,"PM",IF(E2052=3,"LM",IF(E2052=4,"FM"))))),IF(E2052="OoS","OoS",IF(E2052&lt;=2,"H",IF(E2052=3,"M",IF(E2052=4,"L")))))</f>
        <v>DM</v>
      </c>
      <c r="E2052" s="58">
        <f>IF(OR(Processes!$C$56=TRUE,Processes!N$56=TRUE),IF(AND(G2052=1,H2052=1,NOT(ISTEXT(J2052))),4,IF(AND(G2052=1,H2052=1,ISTEXT(J2052)),3,IF(AND(OR(G2052=1,H2052=1),ISTEXT(J2052)),2,1))),"OoS")</f>
        <v>1</v>
      </c>
      <c r="F2052" s="57"/>
      <c r="G2052" s="59"/>
      <c r="H2052" s="59"/>
      <c r="I2052" s="59"/>
      <c r="J2052" s="59"/>
      <c r="K2052" s="59"/>
      <c r="L2052" s="59"/>
      <c r="M2052" s="59"/>
      <c r="N2052" s="59"/>
      <c r="O2052" s="59"/>
      <c r="P2052" s="370"/>
      <c r="Q2052" s="59"/>
      <c r="R2052" s="376"/>
    </row>
    <row r="2053" spans="1:18" x14ac:dyDescent="0.25">
      <c r="A2053" s="352"/>
      <c r="B2053" s="378"/>
      <c r="C2053" s="54" t="str">
        <f>IF(ISTEXT('Organizational Unit Summary'!$B$51),'Organizational Unit Summary'!$B$51,"")</f>
        <v>P-12</v>
      </c>
      <c r="D2053" s="51" t="str">
        <f>IF('Organizational Unit Summary'!$B$24="Benchmark or Sustainment",IF(E2053="OoS","OoS",IF(E2053=1,"DM",IF(E2053=2,"PM",IF(E2053=3,"LM",IF(E2053=4,"FM"))))),IF(E2053="OoS","OoS",IF(E2053&lt;=2,"H",IF(E2053=3,"M",IF(E2053=4,"L")))))</f>
        <v>DM</v>
      </c>
      <c r="E2053" s="58">
        <f>IF(OR(Processes!$C$56=TRUE,Processes!O$56=TRUE),IF(AND(G2053=1,H2053=1,NOT(ISTEXT(J2053))),4,IF(AND(G2053=1,H2053=1,ISTEXT(J2053)),3,IF(AND(OR(G2053=1,H2053=1),ISTEXT(J2053)),2,1))),"OoS")</f>
        <v>1</v>
      </c>
      <c r="F2053" s="57"/>
      <c r="G2053" s="59"/>
      <c r="H2053" s="59"/>
      <c r="I2053" s="59"/>
      <c r="J2053" s="59"/>
      <c r="K2053" s="59"/>
      <c r="L2053" s="59"/>
      <c r="M2053" s="59"/>
      <c r="N2053" s="59"/>
      <c r="O2053" s="59"/>
      <c r="P2053" s="370"/>
      <c r="Q2053" s="59"/>
      <c r="R2053" s="376"/>
    </row>
    <row r="2054" spans="1:18" x14ac:dyDescent="0.25">
      <c r="A2054" s="352"/>
      <c r="B2054" s="378"/>
      <c r="C2054" s="54" t="str">
        <f>IF(ISTEXT('Organizational Unit Summary'!$B$52),'Organizational Unit Summary'!$B$52,"")</f>
        <v>P-13</v>
      </c>
      <c r="D2054" s="51" t="str">
        <f>IF('Organizational Unit Summary'!$B$24="Benchmark or Sustainment",IF(E2054="OoS","OoS",IF(E2054=1,"DM",IF(E2054=2,"PM",IF(E2054=3,"LM",IF(E2054=4,"FM"))))),IF(E2054="OoS","OoS",IF(E2054&lt;=2,"H",IF(E2054=3,"M",IF(E2054=4,"L")))))</f>
        <v>DM</v>
      </c>
      <c r="E2054" s="58">
        <f>IF(OR(Processes!$C$56=TRUE,Processes!P$56=TRUE),IF(AND(G2054=1,H2054=1,NOT(ISTEXT(J2054))),4,IF(AND(G2054=1,H2054=1,ISTEXT(J2054)),3,IF(AND(OR(G2054=1,H2054=1),ISTEXT(J2054)),2,1))),"OoS")</f>
        <v>1</v>
      </c>
      <c r="F2054" s="57"/>
      <c r="G2054" s="59"/>
      <c r="H2054" s="59"/>
      <c r="I2054" s="59"/>
      <c r="J2054" s="59"/>
      <c r="K2054" s="59"/>
      <c r="L2054" s="59"/>
      <c r="M2054" s="59"/>
      <c r="N2054" s="59"/>
      <c r="O2054" s="59"/>
      <c r="P2054" s="370"/>
      <c r="Q2054" s="59"/>
      <c r="R2054" s="376"/>
    </row>
    <row r="2055" spans="1:18" x14ac:dyDescent="0.25">
      <c r="A2055" s="352"/>
      <c r="B2055" s="378"/>
      <c r="C2055" s="54" t="str">
        <f>IF(ISTEXT('Organizational Unit Summary'!$B$53),'Organizational Unit Summary'!$B$53,"")</f>
        <v>P-14</v>
      </c>
      <c r="D2055" s="51" t="str">
        <f>IF('Organizational Unit Summary'!$B$24="Benchmark or Sustainment",IF(E2055="OoS","OoS",IF(E2055=1,"DM",IF(E2055=2,"PM",IF(E2055=3,"LM",IF(E2055=4,"FM"))))),IF(E2055="OoS","OoS",IF(E2055&lt;=2,"H",IF(E2055=3,"M",IF(E2055=4,"L")))))</f>
        <v>DM</v>
      </c>
      <c r="E2055" s="58">
        <f>IF(OR(Processes!$C$56=TRUE,Processes!Q$56=TRUE),IF(AND(G2055=1,H2055=1,NOT(ISTEXT(J2055))),4,IF(AND(G2055=1,H2055=1,ISTEXT(J2055)),3,IF(AND(OR(G2055=1,H2055=1),ISTEXT(J2055)),2,1))),"OoS")</f>
        <v>1</v>
      </c>
      <c r="F2055" s="57"/>
      <c r="G2055" s="59"/>
      <c r="H2055" s="59"/>
      <c r="I2055" s="59"/>
      <c r="J2055" s="59"/>
      <c r="K2055" s="59"/>
      <c r="L2055" s="59"/>
      <c r="M2055" s="59"/>
      <c r="N2055" s="59"/>
      <c r="O2055" s="59"/>
      <c r="P2055" s="370"/>
      <c r="Q2055" s="59"/>
      <c r="R2055" s="376"/>
    </row>
    <row r="2056" spans="1:18" x14ac:dyDescent="0.25">
      <c r="A2056" s="352"/>
      <c r="B2056" s="378"/>
      <c r="C2056" s="54" t="str">
        <f>IF(ISTEXT('Organizational Unit Summary'!$B$54),'Organizational Unit Summary'!$B$54,"")</f>
        <v>P-15</v>
      </c>
      <c r="D2056" s="51" t="str">
        <f>IF('Organizational Unit Summary'!$B$24="Benchmark or Sustainment",IF(E2056="OoS","OoS",IF(E2056=1,"DM",IF(E2056=2,"PM",IF(E2056=3,"LM",IF(E2056=4,"FM"))))),IF(E2056="OoS","OoS",IF(E2056&lt;=2,"H",IF(E2056=3,"M",IF(E2056=4,"L")))))</f>
        <v>DM</v>
      </c>
      <c r="E2056" s="58">
        <f>IF(OR(Processes!$C$56=TRUE,Processes!R$56=TRUE),IF(AND(G2056=1,H2056=1,NOT(ISTEXT(J2056))),4,IF(AND(G2056=1,H2056=1,ISTEXT(J2056)),3,IF(AND(OR(G2056=1,H2056=1),ISTEXT(J2056)),2,1))),"OoS")</f>
        <v>1</v>
      </c>
      <c r="F2056" s="57"/>
      <c r="G2056" s="59"/>
      <c r="H2056" s="59"/>
      <c r="I2056" s="59"/>
      <c r="J2056" s="59"/>
      <c r="K2056" s="59"/>
      <c r="L2056" s="59"/>
      <c r="M2056" s="59"/>
      <c r="N2056" s="59"/>
      <c r="O2056" s="59"/>
      <c r="P2056" s="370"/>
      <c r="Q2056" s="59"/>
      <c r="R2056" s="376"/>
    </row>
    <row r="2057" spans="1:18" x14ac:dyDescent="0.25">
      <c r="A2057" s="352"/>
      <c r="B2057" s="378"/>
      <c r="C2057" s="54" t="str">
        <f>IF(ISTEXT('Organizational Unit Summary'!$B$55),'Organizational Unit Summary'!$B$55,"")</f>
        <v>P-16</v>
      </c>
      <c r="D2057" s="51" t="str">
        <f>IF('Organizational Unit Summary'!$B$24="Benchmark or Sustainment",IF(E2057="OoS","OoS",IF(E2057=1,"DM",IF(E2057=2,"PM",IF(E2057=3,"LM",IF(E2057=4,"FM"))))),IF(E2057="OoS","OoS",IF(E2057&lt;=2,"H",IF(E2057=3,"M",IF(E2057=4,"L")))))</f>
        <v>DM</v>
      </c>
      <c r="E2057" s="58">
        <f>IF(OR(Processes!$C$56=TRUE,Processes!S$56=TRUE),IF(AND(G2057=1,H2057=1,NOT(ISTEXT(J2057))),4,IF(AND(G2057=1,H2057=1,ISTEXT(J2057)),3,IF(AND(OR(G2057=1,H2057=1),ISTEXT(J2057)),2,1))),"OoS")</f>
        <v>1</v>
      </c>
      <c r="F2057" s="57"/>
      <c r="G2057" s="59"/>
      <c r="H2057" s="59"/>
      <c r="I2057" s="59"/>
      <c r="J2057" s="59"/>
      <c r="K2057" s="59"/>
      <c r="L2057" s="59"/>
      <c r="M2057" s="59"/>
      <c r="N2057" s="59"/>
      <c r="O2057" s="59"/>
      <c r="P2057" s="370"/>
      <c r="Q2057" s="59"/>
      <c r="R2057" s="376"/>
    </row>
    <row r="2058" spans="1:18" x14ac:dyDescent="0.25">
      <c r="A2058" s="352"/>
      <c r="B2058" s="378"/>
      <c r="C2058" s="54" t="str">
        <f>IF(ISTEXT('Organizational Unit Summary'!$B$56),'Organizational Unit Summary'!$B$56,"")</f>
        <v>P-17</v>
      </c>
      <c r="D2058" s="51" t="str">
        <f>IF('Organizational Unit Summary'!$B$24="Benchmark or Sustainment",IF(E2058="OoS","OoS",IF(E2058=1,"DM",IF(E2058=2,"PM",IF(E2058=3,"LM",IF(E2058=4,"FM"))))),IF(E2058="OoS","OoS",IF(E2058&lt;=2,"H",IF(E2058=3,"M",IF(E2058=4,"L")))))</f>
        <v>DM</v>
      </c>
      <c r="E2058" s="58">
        <f>IF(OR(Processes!$C$56=TRUE,Processes!T$56=TRUE),IF(AND(G2058=1,H2058=1,NOT(ISTEXT(J2058))),4,IF(AND(G2058=1,H2058=1,ISTEXT(J2058)),3,IF(AND(OR(G2058=1,H2058=1),ISTEXT(J2058)),2,1))),"OoS")</f>
        <v>1</v>
      </c>
      <c r="F2058" s="57"/>
      <c r="G2058" s="59"/>
      <c r="H2058" s="59"/>
      <c r="I2058" s="59"/>
      <c r="J2058" s="59"/>
      <c r="K2058" s="59"/>
      <c r="L2058" s="59"/>
      <c r="M2058" s="59"/>
      <c r="N2058" s="59"/>
      <c r="O2058" s="59"/>
      <c r="P2058" s="370"/>
      <c r="Q2058" s="59"/>
      <c r="R2058" s="376"/>
    </row>
    <row r="2059" spans="1:18" x14ac:dyDescent="0.25">
      <c r="A2059" s="352"/>
      <c r="B2059" s="378"/>
      <c r="C2059" s="54" t="str">
        <f>IF(ISTEXT('Organizational Unit Summary'!$B$57),'Organizational Unit Summary'!$B$57,"")</f>
        <v>P-18</v>
      </c>
      <c r="D2059" s="51" t="str">
        <f>IF('Organizational Unit Summary'!$B$24="Benchmark or Sustainment",IF(E2059="OoS","OoS",IF(E2059=1,"DM",IF(E2059=2,"PM",IF(E2059=3,"LM",IF(E2059=4,"FM"))))),IF(E2059="OoS","OoS",IF(E2059&lt;=2,"H",IF(E2059=3,"M",IF(E2059=4,"L")))))</f>
        <v>DM</v>
      </c>
      <c r="E2059" s="58">
        <f>IF(OR(Processes!$C$56=TRUE,Processes!U$56=TRUE),IF(AND(G2059=1,H2059=1,NOT(ISTEXT(J2059))),4,IF(AND(G2059=1,H2059=1,ISTEXT(J2059)),3,IF(AND(OR(G2059=1,H2059=1),ISTEXT(J2059)),2,1))),"OoS")</f>
        <v>1</v>
      </c>
      <c r="F2059" s="57"/>
      <c r="G2059" s="59"/>
      <c r="H2059" s="59"/>
      <c r="I2059" s="59"/>
      <c r="J2059" s="59"/>
      <c r="K2059" s="59"/>
      <c r="L2059" s="59"/>
      <c r="M2059" s="59"/>
      <c r="N2059" s="59"/>
      <c r="O2059" s="59"/>
      <c r="P2059" s="370"/>
      <c r="Q2059" s="59"/>
      <c r="R2059" s="376"/>
    </row>
    <row r="2060" spans="1:18" x14ac:dyDescent="0.25">
      <c r="A2060" s="352"/>
      <c r="B2060" s="378"/>
      <c r="C2060" s="54" t="str">
        <f>IF(ISTEXT('Organizational Unit Summary'!$B$58),'Organizational Unit Summary'!$B$58,"")</f>
        <v>P-19</v>
      </c>
      <c r="D2060" s="51" t="str">
        <f>IF('Organizational Unit Summary'!$B$24="Benchmark or Sustainment",IF(E2060="OoS","OoS",IF(E2060=1,"DM",IF(E2060=2,"PM",IF(E2060=3,"LM",IF(E2060=4,"FM"))))),IF(E2060="OoS","OoS",IF(E2060&lt;=2,"H",IF(E2060=3,"M",IF(E2060=4,"L")))))</f>
        <v>DM</v>
      </c>
      <c r="E2060" s="58">
        <f>IF(OR(Processes!$C$56=TRUE,Processes!V$56=TRUE),IF(AND(G2060=1,H2060=1,NOT(ISTEXT(J2060))),4,IF(AND(G2060=1,H2060=1,ISTEXT(J2060)),3,IF(AND(OR(G2060=1,H2060=1),ISTEXT(J2060)),2,1))),"OoS")</f>
        <v>1</v>
      </c>
      <c r="F2060" s="57"/>
      <c r="G2060" s="59"/>
      <c r="H2060" s="59"/>
      <c r="I2060" s="59"/>
      <c r="J2060" s="59"/>
      <c r="K2060" s="59"/>
      <c r="L2060" s="59"/>
      <c r="M2060" s="59"/>
      <c r="N2060" s="59"/>
      <c r="O2060" s="59"/>
      <c r="P2060" s="370"/>
      <c r="Q2060" s="59"/>
      <c r="R2060" s="376"/>
    </row>
    <row r="2061" spans="1:18" ht="13.5" thickBot="1" x14ac:dyDescent="0.3">
      <c r="A2061" s="352"/>
      <c r="B2061" s="378"/>
      <c r="C2061" s="54" t="str">
        <f>IF(ISTEXT('Organizational Unit Summary'!$B$59),'Organizational Unit Summary'!$B$59,"")</f>
        <v>P-20</v>
      </c>
      <c r="D2061" s="51" t="str">
        <f>IF('Organizational Unit Summary'!$B$24="Benchmark or Sustainment",IF(E2061="OoS","OoS",IF(E2061=1,"DM",IF(E2061=2,"PM",IF(E2061=3,"LM",IF(E2061=4,"FM"))))),IF(E2061="OoS","OoS",IF(E2061&lt;=2,"H",IF(E2061=3,"M",IF(E2061=4,"L")))))</f>
        <v>DM</v>
      </c>
      <c r="E2061" s="58">
        <f>IF(OR(Processes!$C$56=TRUE,Processes!W$56=TRUE),IF(AND(G2061=1,H2061=1,NOT(ISTEXT(J2061))),4,IF(AND(G2061=1,H2061=1,ISTEXT(J2061)),3,IF(AND(OR(G2061=1,H2061=1),ISTEXT(J2061)),2,1))),"OoS")</f>
        <v>1</v>
      </c>
      <c r="F2061" s="57"/>
      <c r="G2061" s="59"/>
      <c r="H2061" s="59"/>
      <c r="I2061" s="59"/>
      <c r="J2061" s="59"/>
      <c r="K2061" s="59"/>
      <c r="L2061" s="59"/>
      <c r="M2061" s="59"/>
      <c r="N2061" s="59"/>
      <c r="O2061" s="59"/>
      <c r="P2061" s="371"/>
      <c r="Q2061" s="59"/>
      <c r="R2061" s="376"/>
    </row>
    <row r="2062" spans="1:18" x14ac:dyDescent="0.25">
      <c r="A2062" s="352"/>
      <c r="B2062" s="378" t="str">
        <f>IF(ISTEXT(Processes!$B$6),Processes!$B$6,"")</f>
        <v>Process 4</v>
      </c>
      <c r="C2062" s="54" t="str">
        <f>IF(ISTEXT('Organizational Unit Summary'!$B$40),'Organizational Unit Summary'!$B$40,"")</f>
        <v>P-1</v>
      </c>
      <c r="D2062" s="51" t="str">
        <f>IF('Organizational Unit Summary'!$B$24="Benchmark or Sustainment",IF(E2062="OoS","OoS",IF(E2062=1,"DM",IF(E2062=2,"PM",IF(E2062=3,"LM",IF(E2062=4,"FM"))))),IF(E2062="OoS","OoS",IF(E2062&lt;=2,"H",IF(E2062=3,"M",IF(E2062=4,"L")))))</f>
        <v>DM</v>
      </c>
      <c r="E2062" s="58">
        <f>IF(OR(Processes!$C$57=TRUE,Processes!D$57=TRUE),IF(AND(G2062=1,H2062=1,NOT(ISTEXT(J2062))),4,IF(AND(G2062=1,H2062=1,ISTEXT(J2062)),3,IF(AND(OR(G2062=1,H2062=1),ISTEXT(J2062)),2,1))),"OoS")</f>
        <v>1</v>
      </c>
      <c r="F2062" s="57"/>
      <c r="G2062" s="59"/>
      <c r="H2062" s="59"/>
      <c r="I2062" s="59"/>
      <c r="J2062" s="59"/>
      <c r="K2062" s="59"/>
      <c r="L2062" s="59"/>
      <c r="M2062" s="59"/>
      <c r="N2062" s="59"/>
      <c r="O2062" s="59"/>
      <c r="P2062" s="369"/>
      <c r="Q2062" s="59"/>
      <c r="R2062" s="376"/>
    </row>
    <row r="2063" spans="1:18" x14ac:dyDescent="0.25">
      <c r="A2063" s="352"/>
      <c r="B2063" s="378"/>
      <c r="C2063" s="54" t="str">
        <f>IF(ISTEXT('Organizational Unit Summary'!$B$41),'Organizational Unit Summary'!$B$41,"")</f>
        <v>P-2</v>
      </c>
      <c r="D2063" s="51" t="str">
        <f>IF('Organizational Unit Summary'!$B$24="Benchmark or Sustainment",IF(E2063="OoS","OoS",IF(E2063=1,"DM",IF(E2063=2,"PM",IF(E2063=3,"LM",IF(E2063=4,"FM"))))),IF(E2063="OoS","OoS",IF(E2063&lt;=2,"H",IF(E2063=3,"M",IF(E2063=4,"L")))))</f>
        <v>DM</v>
      </c>
      <c r="E2063" s="58">
        <f>IF(OR(Processes!$C$57=TRUE,Processes!E$57=TRUE),IF(AND(G2063=1,H2063=1,NOT(ISTEXT(J2063))),4,IF(AND(G2063=1,H2063=1,ISTEXT(J2063)),3,IF(AND(OR(G2063=1,H2063=1),ISTEXT(J2063)),2,1))),"OoS")</f>
        <v>1</v>
      </c>
      <c r="F2063" s="57"/>
      <c r="G2063" s="59"/>
      <c r="H2063" s="59"/>
      <c r="I2063" s="59"/>
      <c r="J2063" s="59"/>
      <c r="K2063" s="59"/>
      <c r="L2063" s="59"/>
      <c r="M2063" s="59"/>
      <c r="N2063" s="59"/>
      <c r="O2063" s="59"/>
      <c r="P2063" s="370"/>
      <c r="Q2063" s="59"/>
      <c r="R2063" s="376"/>
    </row>
    <row r="2064" spans="1:18" x14ac:dyDescent="0.25">
      <c r="A2064" s="352"/>
      <c r="B2064" s="378"/>
      <c r="C2064" s="54" t="str">
        <f>IF(ISTEXT('Organizational Unit Summary'!$B$42),'Organizational Unit Summary'!$B$42,"")</f>
        <v>P-3</v>
      </c>
      <c r="D2064" s="51" t="str">
        <f>IF('Organizational Unit Summary'!$B$24="Benchmark or Sustainment",IF(E2064="OoS","OoS",IF(E2064=1,"DM",IF(E2064=2,"PM",IF(E2064=3,"LM",IF(E2064=4,"FM"))))),IF(E2064="OoS","OoS",IF(E2064&lt;=2,"H",IF(E2064=3,"M",IF(E2064=4,"L")))))</f>
        <v>DM</v>
      </c>
      <c r="E2064" s="58">
        <f>IF(OR(Processes!$C$57=TRUE,Processes!F$57=TRUE),IF(AND(G2064=1,H2064=1,NOT(ISTEXT(J2064))),4,IF(AND(G2064=1,H2064=1,ISTEXT(J2064)),3,IF(AND(OR(G2064=1,H2064=1),ISTEXT(J2064)),2,1))),"OoS")</f>
        <v>1</v>
      </c>
      <c r="F2064" s="57"/>
      <c r="G2064" s="59"/>
      <c r="H2064" s="59"/>
      <c r="I2064" s="59"/>
      <c r="J2064" s="59"/>
      <c r="K2064" s="59"/>
      <c r="L2064" s="59"/>
      <c r="M2064" s="59"/>
      <c r="N2064" s="59"/>
      <c r="O2064" s="59"/>
      <c r="P2064" s="370"/>
      <c r="Q2064" s="59"/>
      <c r="R2064" s="376"/>
    </row>
    <row r="2065" spans="1:18" x14ac:dyDescent="0.25">
      <c r="A2065" s="352"/>
      <c r="B2065" s="378"/>
      <c r="C2065" s="54" t="str">
        <f>IF(ISTEXT('Organizational Unit Summary'!$B$43),'Organizational Unit Summary'!$B$43,"")</f>
        <v>P-4</v>
      </c>
      <c r="D2065" s="51" t="str">
        <f>IF('Organizational Unit Summary'!$B$24="Benchmark or Sustainment",IF(E2065="OoS","OoS",IF(E2065=1,"DM",IF(E2065=2,"PM",IF(E2065=3,"LM",IF(E2065=4,"FM"))))),IF(E2065="OoS","OoS",IF(E2065&lt;=2,"H",IF(E2065=3,"M",IF(E2065=4,"L")))))</f>
        <v>DM</v>
      </c>
      <c r="E2065" s="58">
        <f>IF(OR(Processes!$C$57=TRUE,Processes!G$57=TRUE),IF(AND(G2065=1,H2065=1,NOT(ISTEXT(J2065))),4,IF(AND(G2065=1,H2065=1,ISTEXT(J2065)),3,IF(AND(OR(G2065=1,H2065=1),ISTEXT(J2065)),2,1))),"OoS")</f>
        <v>1</v>
      </c>
      <c r="F2065" s="57"/>
      <c r="G2065" s="59"/>
      <c r="H2065" s="59"/>
      <c r="I2065" s="59"/>
      <c r="J2065" s="59"/>
      <c r="K2065" s="59"/>
      <c r="L2065" s="59"/>
      <c r="M2065" s="59"/>
      <c r="N2065" s="59"/>
      <c r="O2065" s="59"/>
      <c r="P2065" s="370"/>
      <c r="Q2065" s="59"/>
      <c r="R2065" s="376"/>
    </row>
    <row r="2066" spans="1:18" x14ac:dyDescent="0.25">
      <c r="A2066" s="352"/>
      <c r="B2066" s="378"/>
      <c r="C2066" s="54" t="str">
        <f>IF(ISTEXT('Organizational Unit Summary'!$B$44),'Organizational Unit Summary'!$B$44,"")</f>
        <v>P-5</v>
      </c>
      <c r="D2066" s="51" t="str">
        <f>IF('Organizational Unit Summary'!$B$24="Benchmark or Sustainment",IF(E2066="OoS","OoS",IF(E2066=1,"DM",IF(E2066=2,"PM",IF(E2066=3,"LM",IF(E2066=4,"FM"))))),IF(E2066="OoS","OoS",IF(E2066&lt;=2,"H",IF(E2066=3,"M",IF(E2066=4,"L")))))</f>
        <v>DM</v>
      </c>
      <c r="E2066" s="58">
        <f>IF(OR(Processes!$C$57=TRUE,Processes!H$57=TRUE),IF(AND(G2066=1,H2066=1,NOT(ISTEXT(J2066))),4,IF(AND(G2066=1,H2066=1,ISTEXT(J2066)),3,IF(AND(OR(G2066=1,H2066=1),ISTEXT(J2066)),2,1))),"OoS")</f>
        <v>1</v>
      </c>
      <c r="F2066" s="57"/>
      <c r="G2066" s="59"/>
      <c r="H2066" s="59"/>
      <c r="I2066" s="59"/>
      <c r="J2066" s="59"/>
      <c r="K2066" s="59"/>
      <c r="L2066" s="59"/>
      <c r="M2066" s="59"/>
      <c r="N2066" s="59"/>
      <c r="O2066" s="59"/>
      <c r="P2066" s="370"/>
      <c r="Q2066" s="59"/>
      <c r="R2066" s="376"/>
    </row>
    <row r="2067" spans="1:18" x14ac:dyDescent="0.25">
      <c r="A2067" s="352"/>
      <c r="B2067" s="378"/>
      <c r="C2067" s="54" t="str">
        <f>IF(ISTEXT('Organizational Unit Summary'!$B$45),'Organizational Unit Summary'!$B$45,"")</f>
        <v>P-6</v>
      </c>
      <c r="D2067" s="51" t="str">
        <f>IF('Organizational Unit Summary'!$B$24="Benchmark or Sustainment",IF(E2067="OoS","OoS",IF(E2067=1,"DM",IF(E2067=2,"PM",IF(E2067=3,"LM",IF(E2067=4,"FM"))))),IF(E2067="OoS","OoS",IF(E2067&lt;=2,"H",IF(E2067=3,"M",IF(E2067=4,"L")))))</f>
        <v>DM</v>
      </c>
      <c r="E2067" s="58">
        <f>IF(OR(Processes!$C$57=TRUE,Processes!I$57=TRUE),IF(AND(G2067=1,H2067=1,NOT(ISTEXT(J2067))),4,IF(AND(G2067=1,H2067=1,ISTEXT(J2067)),3,IF(AND(OR(G2067=1,H2067=1),ISTEXT(J2067)),2,1))),"OoS")</f>
        <v>1</v>
      </c>
      <c r="F2067" s="57"/>
      <c r="G2067" s="59"/>
      <c r="H2067" s="59"/>
      <c r="I2067" s="59"/>
      <c r="J2067" s="59"/>
      <c r="K2067" s="59"/>
      <c r="L2067" s="59"/>
      <c r="M2067" s="59"/>
      <c r="N2067" s="59"/>
      <c r="O2067" s="59"/>
      <c r="P2067" s="370"/>
      <c r="Q2067" s="59"/>
      <c r="R2067" s="376"/>
    </row>
    <row r="2068" spans="1:18" x14ac:dyDescent="0.25">
      <c r="A2068" s="352"/>
      <c r="B2068" s="378"/>
      <c r="C2068" s="54" t="str">
        <f>IF(ISTEXT('Organizational Unit Summary'!$B$46),'Organizational Unit Summary'!$B$46,"")</f>
        <v>P-7</v>
      </c>
      <c r="D2068" s="51" t="str">
        <f>IF('Organizational Unit Summary'!$B$24="Benchmark or Sustainment",IF(E2068="OoS","OoS",IF(E2068=1,"DM",IF(E2068=2,"PM",IF(E2068=3,"LM",IF(E2068=4,"FM"))))),IF(E2068="OoS","OoS",IF(E2068&lt;=2,"H",IF(E2068=3,"M",IF(E2068=4,"L")))))</f>
        <v>DM</v>
      </c>
      <c r="E2068" s="58">
        <f>IF(OR(Processes!$C$57=TRUE,Processes!J$57=TRUE),IF(AND(G2068=1,H2068=1,NOT(ISTEXT(J2068))),4,IF(AND(G2068=1,H2068=1,ISTEXT(J2068)),3,IF(AND(OR(G2068=1,H2068=1),ISTEXT(J2068)),2,1))),"OoS")</f>
        <v>1</v>
      </c>
      <c r="F2068" s="57"/>
      <c r="G2068" s="59"/>
      <c r="H2068" s="59"/>
      <c r="I2068" s="59"/>
      <c r="J2068" s="59"/>
      <c r="K2068" s="59"/>
      <c r="L2068" s="59"/>
      <c r="M2068" s="59"/>
      <c r="N2068" s="59"/>
      <c r="O2068" s="59"/>
      <c r="P2068" s="370"/>
      <c r="Q2068" s="59"/>
      <c r="R2068" s="376"/>
    </row>
    <row r="2069" spans="1:18" x14ac:dyDescent="0.25">
      <c r="A2069" s="352"/>
      <c r="B2069" s="378"/>
      <c r="C2069" s="54" t="str">
        <f>IF(ISTEXT('Organizational Unit Summary'!$B$47),'Organizational Unit Summary'!$B$47,"")</f>
        <v>P-8</v>
      </c>
      <c r="D2069" s="51" t="str">
        <f>IF('Organizational Unit Summary'!$B$24="Benchmark or Sustainment",IF(E2069="OoS","OoS",IF(E2069=1,"DM",IF(E2069=2,"PM",IF(E2069=3,"LM",IF(E2069=4,"FM"))))),IF(E2069="OoS","OoS",IF(E2069&lt;=2,"H",IF(E2069=3,"M",IF(E2069=4,"L")))))</f>
        <v>DM</v>
      </c>
      <c r="E2069" s="58">
        <f>IF(OR(Processes!$C$57=TRUE,Processes!K$57=TRUE),IF(AND(G2069=1,H2069=1,NOT(ISTEXT(J2069))),4,IF(AND(G2069=1,H2069=1,ISTEXT(J2069)),3,IF(AND(OR(G2069=1,H2069=1),ISTEXT(J2069)),2,1))),"OoS")</f>
        <v>1</v>
      </c>
      <c r="F2069" s="57"/>
      <c r="G2069" s="59"/>
      <c r="H2069" s="59"/>
      <c r="I2069" s="59"/>
      <c r="J2069" s="59"/>
      <c r="K2069" s="59"/>
      <c r="L2069" s="59"/>
      <c r="M2069" s="59"/>
      <c r="N2069" s="59"/>
      <c r="O2069" s="59"/>
      <c r="P2069" s="370"/>
      <c r="Q2069" s="59"/>
      <c r="R2069" s="376"/>
    </row>
    <row r="2070" spans="1:18" x14ac:dyDescent="0.25">
      <c r="A2070" s="352"/>
      <c r="B2070" s="378"/>
      <c r="C2070" s="54" t="str">
        <f>IF(ISTEXT('Organizational Unit Summary'!$B$48),'Organizational Unit Summary'!$B$48,"")</f>
        <v>P-9</v>
      </c>
      <c r="D2070" s="51" t="str">
        <f>IF('Organizational Unit Summary'!$B$24="Benchmark or Sustainment",IF(E2070="OoS","OoS",IF(E2070=1,"DM",IF(E2070=2,"PM",IF(E2070=3,"LM",IF(E2070=4,"FM"))))),IF(E2070="OoS","OoS",IF(E2070&lt;=2,"H",IF(E2070=3,"M",IF(E2070=4,"L")))))</f>
        <v>DM</v>
      </c>
      <c r="E2070" s="58">
        <f>IF(OR(Processes!$C$57=TRUE,Processes!L$57=TRUE),IF(AND(G2070=1,H2070=1,NOT(ISTEXT(J2070))),4,IF(AND(G2070=1,H2070=1,ISTEXT(J2070)),3,IF(AND(OR(G2070=1,H2070=1),ISTEXT(J2070)),2,1))),"OoS")</f>
        <v>1</v>
      </c>
      <c r="F2070" s="57"/>
      <c r="G2070" s="59"/>
      <c r="H2070" s="59"/>
      <c r="I2070" s="59"/>
      <c r="J2070" s="59"/>
      <c r="K2070" s="59"/>
      <c r="L2070" s="59"/>
      <c r="M2070" s="59"/>
      <c r="N2070" s="59"/>
      <c r="O2070" s="59"/>
      <c r="P2070" s="370"/>
      <c r="Q2070" s="59"/>
      <c r="R2070" s="376"/>
    </row>
    <row r="2071" spans="1:18" x14ac:dyDescent="0.25">
      <c r="A2071" s="352"/>
      <c r="B2071" s="378"/>
      <c r="C2071" s="54" t="str">
        <f>IF(ISTEXT('Organizational Unit Summary'!$B$49),'Organizational Unit Summary'!$B$49,"")</f>
        <v>P-10</v>
      </c>
      <c r="D2071" s="51" t="str">
        <f>IF('Organizational Unit Summary'!$B$24="Benchmark or Sustainment",IF(E2071="OoS","OoS",IF(E2071=1,"DM",IF(E2071=2,"PM",IF(E2071=3,"LM",IF(E2071=4,"FM"))))),IF(E2071="OoS","OoS",IF(E2071&lt;=2,"H",IF(E2071=3,"M",IF(E2071=4,"L")))))</f>
        <v>DM</v>
      </c>
      <c r="E2071" s="58">
        <f>IF(OR(Processes!$C$57=TRUE,Processes!M$57=TRUE),IF(AND(G2071=1,H2071=1,NOT(ISTEXT(J2071))),4,IF(AND(G2071=1,H2071=1,ISTEXT(J2071)),3,IF(AND(OR(G2071=1,H2071=1),ISTEXT(J2071)),2,1))),"OoS")</f>
        <v>1</v>
      </c>
      <c r="F2071" s="57"/>
      <c r="G2071" s="59"/>
      <c r="H2071" s="59"/>
      <c r="I2071" s="59"/>
      <c r="J2071" s="59"/>
      <c r="K2071" s="59"/>
      <c r="L2071" s="59"/>
      <c r="M2071" s="59"/>
      <c r="N2071" s="59"/>
      <c r="O2071" s="59"/>
      <c r="P2071" s="370"/>
      <c r="Q2071" s="59"/>
      <c r="R2071" s="376"/>
    </row>
    <row r="2072" spans="1:18" x14ac:dyDescent="0.25">
      <c r="A2072" s="352"/>
      <c r="B2072" s="378"/>
      <c r="C2072" s="54" t="str">
        <f>IF(ISTEXT('Organizational Unit Summary'!$B$50),'Organizational Unit Summary'!$B$50,"")</f>
        <v>P-11</v>
      </c>
      <c r="D2072" s="51" t="str">
        <f>IF('Organizational Unit Summary'!$B$24="Benchmark or Sustainment",IF(E2072="OoS","OoS",IF(E2072=1,"DM",IF(E2072=2,"PM",IF(E2072=3,"LM",IF(E2072=4,"FM"))))),IF(E2072="OoS","OoS",IF(E2072&lt;=2,"H",IF(E2072=3,"M",IF(E2072=4,"L")))))</f>
        <v>DM</v>
      </c>
      <c r="E2072" s="58">
        <f>IF(OR(Processes!$C$57=TRUE,Processes!N$57=TRUE),IF(AND(G2072=1,H2072=1,NOT(ISTEXT(J2072))),4,IF(AND(G2072=1,H2072=1,ISTEXT(J2072)),3,IF(AND(OR(G2072=1,H2072=1),ISTEXT(J2072)),2,1))),"OoS")</f>
        <v>1</v>
      </c>
      <c r="F2072" s="57"/>
      <c r="G2072" s="59"/>
      <c r="H2072" s="59"/>
      <c r="I2072" s="59"/>
      <c r="J2072" s="59"/>
      <c r="K2072" s="59"/>
      <c r="L2072" s="59"/>
      <c r="M2072" s="59"/>
      <c r="N2072" s="59"/>
      <c r="O2072" s="59"/>
      <c r="P2072" s="370"/>
      <c r="Q2072" s="59"/>
      <c r="R2072" s="376"/>
    </row>
    <row r="2073" spans="1:18" x14ac:dyDescent="0.25">
      <c r="A2073" s="352"/>
      <c r="B2073" s="378"/>
      <c r="C2073" s="54" t="str">
        <f>IF(ISTEXT('Organizational Unit Summary'!$B$51),'Organizational Unit Summary'!$B$51,"")</f>
        <v>P-12</v>
      </c>
      <c r="D2073" s="51" t="str">
        <f>IF('Organizational Unit Summary'!$B$24="Benchmark or Sustainment",IF(E2073="OoS","OoS",IF(E2073=1,"DM",IF(E2073=2,"PM",IF(E2073=3,"LM",IF(E2073=4,"FM"))))),IF(E2073="OoS","OoS",IF(E2073&lt;=2,"H",IF(E2073=3,"M",IF(E2073=4,"L")))))</f>
        <v>DM</v>
      </c>
      <c r="E2073" s="58">
        <f>IF(OR(Processes!$C$57=TRUE,Processes!O$57=TRUE),IF(AND(G2073=1,H2073=1,NOT(ISTEXT(J2073))),4,IF(AND(G2073=1,H2073=1,ISTEXT(J2073)),3,IF(AND(OR(G2073=1,H2073=1),ISTEXT(J2073)),2,1))),"OoS")</f>
        <v>1</v>
      </c>
      <c r="F2073" s="57"/>
      <c r="G2073" s="59"/>
      <c r="H2073" s="59"/>
      <c r="I2073" s="59"/>
      <c r="J2073" s="59"/>
      <c r="K2073" s="59"/>
      <c r="L2073" s="59"/>
      <c r="M2073" s="59"/>
      <c r="N2073" s="59"/>
      <c r="O2073" s="59"/>
      <c r="P2073" s="370"/>
      <c r="Q2073" s="59"/>
      <c r="R2073" s="376"/>
    </row>
    <row r="2074" spans="1:18" x14ac:dyDescent="0.25">
      <c r="A2074" s="352"/>
      <c r="B2074" s="378"/>
      <c r="C2074" s="54" t="str">
        <f>IF(ISTEXT('Organizational Unit Summary'!$B$52),'Organizational Unit Summary'!$B$52,"")</f>
        <v>P-13</v>
      </c>
      <c r="D2074" s="51" t="str">
        <f>IF('Organizational Unit Summary'!$B$24="Benchmark or Sustainment",IF(E2074="OoS","OoS",IF(E2074=1,"DM",IF(E2074=2,"PM",IF(E2074=3,"LM",IF(E2074=4,"FM"))))),IF(E2074="OoS","OoS",IF(E2074&lt;=2,"H",IF(E2074=3,"M",IF(E2074=4,"L")))))</f>
        <v>DM</v>
      </c>
      <c r="E2074" s="58">
        <f>IF(OR(Processes!$C$57=TRUE,Processes!P$57=TRUE),IF(AND(G2074=1,H2074=1,NOT(ISTEXT(J2074))),4,IF(AND(G2074=1,H2074=1,ISTEXT(J2074)),3,IF(AND(OR(G2074=1,H2074=1),ISTEXT(J2074)),2,1))),"OoS")</f>
        <v>1</v>
      </c>
      <c r="F2074" s="57"/>
      <c r="G2074" s="59"/>
      <c r="H2074" s="59"/>
      <c r="I2074" s="59"/>
      <c r="J2074" s="59"/>
      <c r="K2074" s="59"/>
      <c r="L2074" s="59"/>
      <c r="M2074" s="59"/>
      <c r="N2074" s="59"/>
      <c r="O2074" s="59"/>
      <c r="P2074" s="370"/>
      <c r="Q2074" s="59"/>
      <c r="R2074" s="376"/>
    </row>
    <row r="2075" spans="1:18" x14ac:dyDescent="0.25">
      <c r="A2075" s="352"/>
      <c r="B2075" s="378"/>
      <c r="C2075" s="54" t="str">
        <f>IF(ISTEXT('Organizational Unit Summary'!$B$53),'Organizational Unit Summary'!$B$53,"")</f>
        <v>P-14</v>
      </c>
      <c r="D2075" s="51" t="str">
        <f>IF('Organizational Unit Summary'!$B$24="Benchmark or Sustainment",IF(E2075="OoS","OoS",IF(E2075=1,"DM",IF(E2075=2,"PM",IF(E2075=3,"LM",IF(E2075=4,"FM"))))),IF(E2075="OoS","OoS",IF(E2075&lt;=2,"H",IF(E2075=3,"M",IF(E2075=4,"L")))))</f>
        <v>DM</v>
      </c>
      <c r="E2075" s="58">
        <f>IF(OR(Processes!$C$57=TRUE,Processes!Q$57=TRUE),IF(AND(G2075=1,H2075=1,NOT(ISTEXT(J2075))),4,IF(AND(G2075=1,H2075=1,ISTEXT(J2075)),3,IF(AND(OR(G2075=1,H2075=1),ISTEXT(J2075)),2,1))),"OoS")</f>
        <v>1</v>
      </c>
      <c r="F2075" s="57"/>
      <c r="G2075" s="59"/>
      <c r="H2075" s="59"/>
      <c r="I2075" s="59"/>
      <c r="J2075" s="59"/>
      <c r="K2075" s="59"/>
      <c r="L2075" s="59"/>
      <c r="M2075" s="59"/>
      <c r="N2075" s="59"/>
      <c r="O2075" s="59"/>
      <c r="P2075" s="370"/>
      <c r="Q2075" s="59"/>
      <c r="R2075" s="376"/>
    </row>
    <row r="2076" spans="1:18" x14ac:dyDescent="0.25">
      <c r="A2076" s="352"/>
      <c r="B2076" s="378"/>
      <c r="C2076" s="54" t="str">
        <f>IF(ISTEXT('Organizational Unit Summary'!$B$54),'Organizational Unit Summary'!$B$54,"")</f>
        <v>P-15</v>
      </c>
      <c r="D2076" s="51" t="str">
        <f>IF('Organizational Unit Summary'!$B$24="Benchmark or Sustainment",IF(E2076="OoS","OoS",IF(E2076=1,"DM",IF(E2076=2,"PM",IF(E2076=3,"LM",IF(E2076=4,"FM"))))),IF(E2076="OoS","OoS",IF(E2076&lt;=2,"H",IF(E2076=3,"M",IF(E2076=4,"L")))))</f>
        <v>DM</v>
      </c>
      <c r="E2076" s="58">
        <f>IF(OR(Processes!$C$57=TRUE,Processes!R$57=TRUE),IF(AND(G2076=1,H2076=1,NOT(ISTEXT(J2076))),4,IF(AND(G2076=1,H2076=1,ISTEXT(J2076)),3,IF(AND(OR(G2076=1,H2076=1),ISTEXT(J2076)),2,1))),"OoS")</f>
        <v>1</v>
      </c>
      <c r="F2076" s="57"/>
      <c r="G2076" s="59"/>
      <c r="H2076" s="59"/>
      <c r="I2076" s="59"/>
      <c r="J2076" s="59"/>
      <c r="K2076" s="59"/>
      <c r="L2076" s="59"/>
      <c r="M2076" s="59"/>
      <c r="N2076" s="59"/>
      <c r="O2076" s="59"/>
      <c r="P2076" s="370"/>
      <c r="Q2076" s="59"/>
      <c r="R2076" s="376"/>
    </row>
    <row r="2077" spans="1:18" x14ac:dyDescent="0.25">
      <c r="A2077" s="352"/>
      <c r="B2077" s="378"/>
      <c r="C2077" s="54" t="str">
        <f>IF(ISTEXT('Organizational Unit Summary'!$B$55),'Organizational Unit Summary'!$B$55,"")</f>
        <v>P-16</v>
      </c>
      <c r="D2077" s="51" t="str">
        <f>IF('Organizational Unit Summary'!$B$24="Benchmark or Sustainment",IF(E2077="OoS","OoS",IF(E2077=1,"DM",IF(E2077=2,"PM",IF(E2077=3,"LM",IF(E2077=4,"FM"))))),IF(E2077="OoS","OoS",IF(E2077&lt;=2,"H",IF(E2077=3,"M",IF(E2077=4,"L")))))</f>
        <v>DM</v>
      </c>
      <c r="E2077" s="58">
        <f>IF(OR(Processes!$C$57=TRUE,Processes!S$57=TRUE),IF(AND(G2077=1,H2077=1,NOT(ISTEXT(J2077))),4,IF(AND(G2077=1,H2077=1,ISTEXT(J2077)),3,IF(AND(OR(G2077=1,H2077=1),ISTEXT(J2077)),2,1))),"OoS")</f>
        <v>1</v>
      </c>
      <c r="F2077" s="57"/>
      <c r="G2077" s="59"/>
      <c r="H2077" s="59"/>
      <c r="I2077" s="59"/>
      <c r="J2077" s="59"/>
      <c r="K2077" s="59"/>
      <c r="L2077" s="59"/>
      <c r="M2077" s="59"/>
      <c r="N2077" s="59"/>
      <c r="O2077" s="59"/>
      <c r="P2077" s="370"/>
      <c r="Q2077" s="59"/>
      <c r="R2077" s="376"/>
    </row>
    <row r="2078" spans="1:18" x14ac:dyDescent="0.25">
      <c r="A2078" s="352"/>
      <c r="B2078" s="378"/>
      <c r="C2078" s="54" t="str">
        <f>IF(ISTEXT('Organizational Unit Summary'!$B$56),'Organizational Unit Summary'!$B$56,"")</f>
        <v>P-17</v>
      </c>
      <c r="D2078" s="51" t="str">
        <f>IF('Organizational Unit Summary'!$B$24="Benchmark or Sustainment",IF(E2078="OoS","OoS",IF(E2078=1,"DM",IF(E2078=2,"PM",IF(E2078=3,"LM",IF(E2078=4,"FM"))))),IF(E2078="OoS","OoS",IF(E2078&lt;=2,"H",IF(E2078=3,"M",IF(E2078=4,"L")))))</f>
        <v>DM</v>
      </c>
      <c r="E2078" s="58">
        <f>IF(OR(Processes!$C$57=TRUE,Processes!T$57=TRUE),IF(AND(G2078=1,H2078=1,NOT(ISTEXT(J2078))),4,IF(AND(G2078=1,H2078=1,ISTEXT(J2078)),3,IF(AND(OR(G2078=1,H2078=1),ISTEXT(J2078)),2,1))),"OoS")</f>
        <v>1</v>
      </c>
      <c r="F2078" s="57"/>
      <c r="G2078" s="59"/>
      <c r="H2078" s="59"/>
      <c r="I2078" s="59"/>
      <c r="J2078" s="59"/>
      <c r="K2078" s="59"/>
      <c r="L2078" s="59"/>
      <c r="M2078" s="59"/>
      <c r="N2078" s="59"/>
      <c r="O2078" s="59"/>
      <c r="P2078" s="370"/>
      <c r="Q2078" s="59"/>
      <c r="R2078" s="376"/>
    </row>
    <row r="2079" spans="1:18" x14ac:dyDescent="0.25">
      <c r="A2079" s="352"/>
      <c r="B2079" s="378"/>
      <c r="C2079" s="54" t="str">
        <f>IF(ISTEXT('Organizational Unit Summary'!$B$57),'Organizational Unit Summary'!$B$57,"")</f>
        <v>P-18</v>
      </c>
      <c r="D2079" s="51" t="str">
        <f>IF('Organizational Unit Summary'!$B$24="Benchmark or Sustainment",IF(E2079="OoS","OoS",IF(E2079=1,"DM",IF(E2079=2,"PM",IF(E2079=3,"LM",IF(E2079=4,"FM"))))),IF(E2079="OoS","OoS",IF(E2079&lt;=2,"H",IF(E2079=3,"M",IF(E2079=4,"L")))))</f>
        <v>DM</v>
      </c>
      <c r="E2079" s="58">
        <f>IF(OR(Processes!$C$57=TRUE,Processes!U$57=TRUE),IF(AND(G2079=1,H2079=1,NOT(ISTEXT(J2079))),4,IF(AND(G2079=1,H2079=1,ISTEXT(J2079)),3,IF(AND(OR(G2079=1,H2079=1),ISTEXT(J2079)),2,1))),"OoS")</f>
        <v>1</v>
      </c>
      <c r="F2079" s="57"/>
      <c r="G2079" s="59"/>
      <c r="H2079" s="59"/>
      <c r="I2079" s="59"/>
      <c r="J2079" s="59"/>
      <c r="K2079" s="59"/>
      <c r="L2079" s="59"/>
      <c r="M2079" s="59"/>
      <c r="N2079" s="59"/>
      <c r="O2079" s="59"/>
      <c r="P2079" s="370"/>
      <c r="Q2079" s="59"/>
      <c r="R2079" s="376"/>
    </row>
    <row r="2080" spans="1:18" x14ac:dyDescent="0.25">
      <c r="A2080" s="352"/>
      <c r="B2080" s="378"/>
      <c r="C2080" s="54" t="str">
        <f>IF(ISTEXT('Organizational Unit Summary'!$B$58),'Organizational Unit Summary'!$B$58,"")</f>
        <v>P-19</v>
      </c>
      <c r="D2080" s="51" t="str">
        <f>IF('Organizational Unit Summary'!$B$24="Benchmark or Sustainment",IF(E2080="OoS","OoS",IF(E2080=1,"DM",IF(E2080=2,"PM",IF(E2080=3,"LM",IF(E2080=4,"FM"))))),IF(E2080="OoS","OoS",IF(E2080&lt;=2,"H",IF(E2080=3,"M",IF(E2080=4,"L")))))</f>
        <v>DM</v>
      </c>
      <c r="E2080" s="58">
        <f>IF(OR(Processes!$C$57=TRUE,Processes!V$57=TRUE),IF(AND(G2080=1,H2080=1,NOT(ISTEXT(J2080))),4,IF(AND(G2080=1,H2080=1,ISTEXT(J2080)),3,IF(AND(OR(G2080=1,H2080=1),ISTEXT(J2080)),2,1))),"OoS")</f>
        <v>1</v>
      </c>
      <c r="F2080" s="57"/>
      <c r="G2080" s="59"/>
      <c r="H2080" s="59"/>
      <c r="I2080" s="59"/>
      <c r="J2080" s="59"/>
      <c r="K2080" s="59"/>
      <c r="L2080" s="59"/>
      <c r="M2080" s="59"/>
      <c r="N2080" s="59"/>
      <c r="O2080" s="59"/>
      <c r="P2080" s="370"/>
      <c r="Q2080" s="59"/>
      <c r="R2080" s="376"/>
    </row>
    <row r="2081" spans="1:18" ht="13.5" thickBot="1" x14ac:dyDescent="0.3">
      <c r="A2081" s="352"/>
      <c r="B2081" s="378"/>
      <c r="C2081" s="54" t="str">
        <f>IF(ISTEXT('Organizational Unit Summary'!$B$59),'Organizational Unit Summary'!$B$59,"")</f>
        <v>P-20</v>
      </c>
      <c r="D2081" s="51" t="str">
        <f>IF('Organizational Unit Summary'!$B$24="Benchmark or Sustainment",IF(E2081="OoS","OoS",IF(E2081=1,"DM",IF(E2081=2,"PM",IF(E2081=3,"LM",IF(E2081=4,"FM"))))),IF(E2081="OoS","OoS",IF(E2081&lt;=2,"H",IF(E2081=3,"M",IF(E2081=4,"L")))))</f>
        <v>DM</v>
      </c>
      <c r="E2081" s="58">
        <f>IF(OR(Processes!$C$57=TRUE,Processes!W$57=TRUE),IF(AND(G2081=1,H2081=1,NOT(ISTEXT(J2081))),4,IF(AND(G2081=1,H2081=1,ISTEXT(J2081)),3,IF(AND(OR(G2081=1,H2081=1),ISTEXT(J2081)),2,1))),"OoS")</f>
        <v>1</v>
      </c>
      <c r="F2081" s="57"/>
      <c r="G2081" s="59"/>
      <c r="H2081" s="59"/>
      <c r="I2081" s="59"/>
      <c r="J2081" s="59"/>
      <c r="K2081" s="59"/>
      <c r="L2081" s="59"/>
      <c r="M2081" s="59"/>
      <c r="N2081" s="59"/>
      <c r="O2081" s="59"/>
      <c r="P2081" s="371"/>
      <c r="Q2081" s="59"/>
      <c r="R2081" s="376"/>
    </row>
    <row r="2082" spans="1:18" x14ac:dyDescent="0.25">
      <c r="A2082" s="352"/>
      <c r="B2082" s="378" t="str">
        <f>IF(ISTEXT(Processes!$B$7),Processes!$B$7,"")</f>
        <v>Process 5</v>
      </c>
      <c r="C2082" s="54" t="str">
        <f>IF(ISTEXT('Organizational Unit Summary'!$B$40),'Organizational Unit Summary'!$B$40,"")</f>
        <v>P-1</v>
      </c>
      <c r="D2082" s="51" t="str">
        <f>IF('Organizational Unit Summary'!$B$24="Benchmark or Sustainment",IF(E2082="OoS","OoS",IF(E2082=1,"DM",IF(E2082=2,"PM",IF(E2082=3,"LM",IF(E2082=4,"FM"))))),IF(E2082="OoS","OoS",IF(E2082&lt;=2,"H",IF(E2082=3,"M",IF(E2082=4,"L")))))</f>
        <v>DM</v>
      </c>
      <c r="E2082" s="58">
        <f>IF(OR(Processes!$C$58=TRUE,Processes!D$58=TRUE),IF(AND(G2082=1,H2082=1,NOT(ISTEXT(J2082))),4,IF(AND(G2082=1,H2082=1,ISTEXT(J2082)),3,IF(AND(OR(G2082=1,H2082=1),ISTEXT(J2082)),2,1))),"OoS")</f>
        <v>1</v>
      </c>
      <c r="F2082" s="57"/>
      <c r="G2082" s="59"/>
      <c r="H2082" s="59"/>
      <c r="I2082" s="59"/>
      <c r="J2082" s="59"/>
      <c r="K2082" s="59"/>
      <c r="L2082" s="59"/>
      <c r="M2082" s="59"/>
      <c r="N2082" s="59"/>
      <c r="O2082" s="59"/>
      <c r="P2082" s="369"/>
      <c r="Q2082" s="59"/>
      <c r="R2082" s="376"/>
    </row>
    <row r="2083" spans="1:18" x14ac:dyDescent="0.25">
      <c r="A2083" s="352"/>
      <c r="B2083" s="378"/>
      <c r="C2083" s="54" t="str">
        <f>IF(ISTEXT('Organizational Unit Summary'!$B$41),'Organizational Unit Summary'!$B$41,"")</f>
        <v>P-2</v>
      </c>
      <c r="D2083" s="51" t="str">
        <f>IF('Organizational Unit Summary'!$B$24="Benchmark or Sustainment",IF(E2083="OoS","OoS",IF(E2083=1,"DM",IF(E2083=2,"PM",IF(E2083=3,"LM",IF(E2083=4,"FM"))))),IF(E2083="OoS","OoS",IF(E2083&lt;=2,"H",IF(E2083=3,"M",IF(E2083=4,"L")))))</f>
        <v>DM</v>
      </c>
      <c r="E2083" s="58">
        <f>IF(OR(Processes!$C$58=TRUE,Processes!E$58=TRUE),IF(AND(G2083=1,H2083=1,NOT(ISTEXT(J2083))),4,IF(AND(G2083=1,H2083=1,ISTEXT(J2083)),3,IF(AND(OR(G2083=1,H2083=1),ISTEXT(J2083)),2,1))),"OoS")</f>
        <v>1</v>
      </c>
      <c r="F2083" s="57"/>
      <c r="G2083" s="59"/>
      <c r="H2083" s="59"/>
      <c r="I2083" s="59"/>
      <c r="J2083" s="59"/>
      <c r="K2083" s="59"/>
      <c r="L2083" s="59"/>
      <c r="M2083" s="59"/>
      <c r="N2083" s="59"/>
      <c r="O2083" s="59"/>
      <c r="P2083" s="370"/>
      <c r="Q2083" s="59"/>
      <c r="R2083" s="376"/>
    </row>
    <row r="2084" spans="1:18" x14ac:dyDescent="0.25">
      <c r="A2084" s="352"/>
      <c r="B2084" s="378"/>
      <c r="C2084" s="54" t="str">
        <f>IF(ISTEXT('Organizational Unit Summary'!$B$42),'Organizational Unit Summary'!$B$42,"")</f>
        <v>P-3</v>
      </c>
      <c r="D2084" s="51" t="str">
        <f>IF('Organizational Unit Summary'!$B$24="Benchmark or Sustainment",IF(E2084="OoS","OoS",IF(E2084=1,"DM",IF(E2084=2,"PM",IF(E2084=3,"LM",IF(E2084=4,"FM"))))),IF(E2084="OoS","OoS",IF(E2084&lt;=2,"H",IF(E2084=3,"M",IF(E2084=4,"L")))))</f>
        <v>DM</v>
      </c>
      <c r="E2084" s="58">
        <f>IF(OR(Processes!$C$58=TRUE,Processes!F$58=TRUE),IF(AND(G2084=1,H2084=1,NOT(ISTEXT(J2084))),4,IF(AND(G2084=1,H2084=1,ISTEXT(J2084)),3,IF(AND(OR(G2084=1,H2084=1),ISTEXT(J2084)),2,1))),"OoS")</f>
        <v>1</v>
      </c>
      <c r="F2084" s="57"/>
      <c r="G2084" s="59"/>
      <c r="H2084" s="59"/>
      <c r="I2084" s="59"/>
      <c r="J2084" s="59"/>
      <c r="K2084" s="59"/>
      <c r="L2084" s="59"/>
      <c r="M2084" s="59"/>
      <c r="N2084" s="59"/>
      <c r="O2084" s="59"/>
      <c r="P2084" s="370"/>
      <c r="Q2084" s="59"/>
      <c r="R2084" s="376"/>
    </row>
    <row r="2085" spans="1:18" x14ac:dyDescent="0.25">
      <c r="A2085" s="352"/>
      <c r="B2085" s="378"/>
      <c r="C2085" s="54" t="str">
        <f>IF(ISTEXT('Organizational Unit Summary'!$B$43),'Organizational Unit Summary'!$B$43,"")</f>
        <v>P-4</v>
      </c>
      <c r="D2085" s="51" t="str">
        <f>IF('Organizational Unit Summary'!$B$24="Benchmark or Sustainment",IF(E2085="OoS","OoS",IF(E2085=1,"DM",IF(E2085=2,"PM",IF(E2085=3,"LM",IF(E2085=4,"FM"))))),IF(E2085="OoS","OoS",IF(E2085&lt;=2,"H",IF(E2085=3,"M",IF(E2085=4,"L")))))</f>
        <v>DM</v>
      </c>
      <c r="E2085" s="58">
        <f>IF(OR(Processes!$C$58=TRUE,Processes!G$58=TRUE),IF(AND(G2085=1,H2085=1,NOT(ISTEXT(J2085))),4,IF(AND(G2085=1,H2085=1,ISTEXT(J2085)),3,IF(AND(OR(G2085=1,H2085=1),ISTEXT(J2085)),2,1))),"OoS")</f>
        <v>1</v>
      </c>
      <c r="F2085" s="57"/>
      <c r="G2085" s="59"/>
      <c r="H2085" s="59"/>
      <c r="I2085" s="59"/>
      <c r="J2085" s="59"/>
      <c r="K2085" s="59"/>
      <c r="L2085" s="59"/>
      <c r="M2085" s="59"/>
      <c r="N2085" s="59"/>
      <c r="O2085" s="59"/>
      <c r="P2085" s="370"/>
      <c r="Q2085" s="59"/>
      <c r="R2085" s="376"/>
    </row>
    <row r="2086" spans="1:18" x14ac:dyDescent="0.25">
      <c r="A2086" s="352"/>
      <c r="B2086" s="378"/>
      <c r="C2086" s="54" t="str">
        <f>IF(ISTEXT('Organizational Unit Summary'!$B$44),'Organizational Unit Summary'!$B$44,"")</f>
        <v>P-5</v>
      </c>
      <c r="D2086" s="51" t="str">
        <f>IF('Organizational Unit Summary'!$B$24="Benchmark or Sustainment",IF(E2086="OoS","OoS",IF(E2086=1,"DM",IF(E2086=2,"PM",IF(E2086=3,"LM",IF(E2086=4,"FM"))))),IF(E2086="OoS","OoS",IF(E2086&lt;=2,"H",IF(E2086=3,"M",IF(E2086=4,"L")))))</f>
        <v>DM</v>
      </c>
      <c r="E2086" s="58">
        <f>IF(OR(Processes!$C$58=TRUE,Processes!H$58=TRUE),IF(AND(G2086=1,H2086=1,NOT(ISTEXT(J2086))),4,IF(AND(G2086=1,H2086=1,ISTEXT(J2086)),3,IF(AND(OR(G2086=1,H2086=1),ISTEXT(J2086)),2,1))),"OoS")</f>
        <v>1</v>
      </c>
      <c r="F2086" s="57"/>
      <c r="G2086" s="59"/>
      <c r="H2086" s="59"/>
      <c r="I2086" s="59"/>
      <c r="J2086" s="59"/>
      <c r="K2086" s="59"/>
      <c r="L2086" s="59"/>
      <c r="M2086" s="59"/>
      <c r="N2086" s="59"/>
      <c r="O2086" s="59"/>
      <c r="P2086" s="370"/>
      <c r="Q2086" s="59"/>
      <c r="R2086" s="376"/>
    </row>
    <row r="2087" spans="1:18" x14ac:dyDescent="0.25">
      <c r="A2087" s="352"/>
      <c r="B2087" s="378"/>
      <c r="C2087" s="54" t="str">
        <f>IF(ISTEXT('Organizational Unit Summary'!$B$45),'Organizational Unit Summary'!$B$45,"")</f>
        <v>P-6</v>
      </c>
      <c r="D2087" s="51" t="str">
        <f>IF('Organizational Unit Summary'!$B$24="Benchmark or Sustainment",IF(E2087="OoS","OoS",IF(E2087=1,"DM",IF(E2087=2,"PM",IF(E2087=3,"LM",IF(E2087=4,"FM"))))),IF(E2087="OoS","OoS",IF(E2087&lt;=2,"H",IF(E2087=3,"M",IF(E2087=4,"L")))))</f>
        <v>DM</v>
      </c>
      <c r="E2087" s="58">
        <f>IF(OR(Processes!$C$58=TRUE,Processes!I$58=TRUE),IF(AND(G2087=1,H2087=1,NOT(ISTEXT(J2087))),4,IF(AND(G2087=1,H2087=1,ISTEXT(J2087)),3,IF(AND(OR(G2087=1,H2087=1),ISTEXT(J2087)),2,1))),"OoS")</f>
        <v>1</v>
      </c>
      <c r="F2087" s="57"/>
      <c r="G2087" s="59"/>
      <c r="H2087" s="59"/>
      <c r="I2087" s="59"/>
      <c r="J2087" s="59"/>
      <c r="K2087" s="59"/>
      <c r="L2087" s="59"/>
      <c r="M2087" s="59"/>
      <c r="N2087" s="59"/>
      <c r="O2087" s="59"/>
      <c r="P2087" s="370"/>
      <c r="Q2087" s="59"/>
      <c r="R2087" s="376"/>
    </row>
    <row r="2088" spans="1:18" x14ac:dyDescent="0.25">
      <c r="A2088" s="352"/>
      <c r="B2088" s="378"/>
      <c r="C2088" s="54" t="str">
        <f>IF(ISTEXT('Organizational Unit Summary'!$B$46),'Organizational Unit Summary'!$B$46,"")</f>
        <v>P-7</v>
      </c>
      <c r="D2088" s="51" t="str">
        <f>IF('Organizational Unit Summary'!$B$24="Benchmark or Sustainment",IF(E2088="OoS","OoS",IF(E2088=1,"DM",IF(E2088=2,"PM",IF(E2088=3,"LM",IF(E2088=4,"FM"))))),IF(E2088="OoS","OoS",IF(E2088&lt;=2,"H",IF(E2088=3,"M",IF(E2088=4,"L")))))</f>
        <v>DM</v>
      </c>
      <c r="E2088" s="58">
        <f>IF(OR(Processes!$C$58=TRUE,Processes!J$58=TRUE),IF(AND(G2088=1,H2088=1,NOT(ISTEXT(J2088))),4,IF(AND(G2088=1,H2088=1,ISTEXT(J2088)),3,IF(AND(OR(G2088=1,H2088=1),ISTEXT(J2088)),2,1))),"OoS")</f>
        <v>1</v>
      </c>
      <c r="F2088" s="57"/>
      <c r="G2088" s="59"/>
      <c r="H2088" s="59"/>
      <c r="I2088" s="59"/>
      <c r="J2088" s="59"/>
      <c r="K2088" s="59"/>
      <c r="L2088" s="59"/>
      <c r="M2088" s="59"/>
      <c r="N2088" s="59"/>
      <c r="O2088" s="59"/>
      <c r="P2088" s="370"/>
      <c r="Q2088" s="59"/>
      <c r="R2088" s="376"/>
    </row>
    <row r="2089" spans="1:18" x14ac:dyDescent="0.25">
      <c r="A2089" s="352"/>
      <c r="B2089" s="378"/>
      <c r="C2089" s="54" t="str">
        <f>IF(ISTEXT('Organizational Unit Summary'!$B$47),'Organizational Unit Summary'!$B$47,"")</f>
        <v>P-8</v>
      </c>
      <c r="D2089" s="51" t="str">
        <f>IF('Organizational Unit Summary'!$B$24="Benchmark or Sustainment",IF(E2089="OoS","OoS",IF(E2089=1,"DM",IF(E2089=2,"PM",IF(E2089=3,"LM",IF(E2089=4,"FM"))))),IF(E2089="OoS","OoS",IF(E2089&lt;=2,"H",IF(E2089=3,"M",IF(E2089=4,"L")))))</f>
        <v>DM</v>
      </c>
      <c r="E2089" s="58">
        <f>IF(OR(Processes!$C$58=TRUE,Processes!K$58=TRUE),IF(AND(G2089=1,H2089=1,NOT(ISTEXT(J2089))),4,IF(AND(G2089=1,H2089=1,ISTEXT(J2089)),3,IF(AND(OR(G2089=1,H2089=1),ISTEXT(J2089)),2,1))),"OoS")</f>
        <v>1</v>
      </c>
      <c r="F2089" s="57"/>
      <c r="G2089" s="59"/>
      <c r="H2089" s="59"/>
      <c r="I2089" s="59"/>
      <c r="J2089" s="59"/>
      <c r="K2089" s="59"/>
      <c r="L2089" s="59"/>
      <c r="M2089" s="59"/>
      <c r="N2089" s="59"/>
      <c r="O2089" s="59"/>
      <c r="P2089" s="370"/>
      <c r="Q2089" s="59"/>
      <c r="R2089" s="376"/>
    </row>
    <row r="2090" spans="1:18" x14ac:dyDescent="0.25">
      <c r="A2090" s="352"/>
      <c r="B2090" s="378"/>
      <c r="C2090" s="54" t="str">
        <f>IF(ISTEXT('Organizational Unit Summary'!$B$48),'Organizational Unit Summary'!$B$48,"")</f>
        <v>P-9</v>
      </c>
      <c r="D2090" s="51" t="str">
        <f>IF('Organizational Unit Summary'!$B$24="Benchmark or Sustainment",IF(E2090="OoS","OoS",IF(E2090=1,"DM",IF(E2090=2,"PM",IF(E2090=3,"LM",IF(E2090=4,"FM"))))),IF(E2090="OoS","OoS",IF(E2090&lt;=2,"H",IF(E2090=3,"M",IF(E2090=4,"L")))))</f>
        <v>DM</v>
      </c>
      <c r="E2090" s="58">
        <f>IF(OR(Processes!$C$58=TRUE,Processes!L$58=TRUE),IF(AND(G2090=1,H2090=1,NOT(ISTEXT(J2090))),4,IF(AND(G2090=1,H2090=1,ISTEXT(J2090)),3,IF(AND(OR(G2090=1,H2090=1),ISTEXT(J2090)),2,1))),"OoS")</f>
        <v>1</v>
      </c>
      <c r="F2090" s="57"/>
      <c r="G2090" s="59"/>
      <c r="H2090" s="59"/>
      <c r="I2090" s="59"/>
      <c r="J2090" s="59"/>
      <c r="K2090" s="59"/>
      <c r="L2090" s="59"/>
      <c r="M2090" s="59"/>
      <c r="N2090" s="59"/>
      <c r="O2090" s="59"/>
      <c r="P2090" s="370"/>
      <c r="Q2090" s="59"/>
      <c r="R2090" s="376"/>
    </row>
    <row r="2091" spans="1:18" x14ac:dyDescent="0.25">
      <c r="A2091" s="352"/>
      <c r="B2091" s="378"/>
      <c r="C2091" s="54" t="str">
        <f>IF(ISTEXT('Organizational Unit Summary'!$B$49),'Organizational Unit Summary'!$B$49,"")</f>
        <v>P-10</v>
      </c>
      <c r="D2091" s="51" t="str">
        <f>IF('Organizational Unit Summary'!$B$24="Benchmark or Sustainment",IF(E2091="OoS","OoS",IF(E2091=1,"DM",IF(E2091=2,"PM",IF(E2091=3,"LM",IF(E2091=4,"FM"))))),IF(E2091="OoS","OoS",IF(E2091&lt;=2,"H",IF(E2091=3,"M",IF(E2091=4,"L")))))</f>
        <v>DM</v>
      </c>
      <c r="E2091" s="58">
        <f>IF(OR(Processes!$C$58=TRUE,Processes!M$58=TRUE),IF(AND(G2091=1,H2091=1,NOT(ISTEXT(J2091))),4,IF(AND(G2091=1,H2091=1,ISTEXT(J2091)),3,IF(AND(OR(G2091=1,H2091=1),ISTEXT(J2091)),2,1))),"OoS")</f>
        <v>1</v>
      </c>
      <c r="F2091" s="57"/>
      <c r="G2091" s="59"/>
      <c r="H2091" s="59"/>
      <c r="I2091" s="59"/>
      <c r="J2091" s="59"/>
      <c r="K2091" s="59"/>
      <c r="L2091" s="59"/>
      <c r="M2091" s="59"/>
      <c r="N2091" s="59"/>
      <c r="O2091" s="59"/>
      <c r="P2091" s="370"/>
      <c r="Q2091" s="59"/>
      <c r="R2091" s="376"/>
    </row>
    <row r="2092" spans="1:18" x14ac:dyDescent="0.25">
      <c r="A2092" s="352"/>
      <c r="B2092" s="378"/>
      <c r="C2092" s="54" t="str">
        <f>IF(ISTEXT('Organizational Unit Summary'!$B$50),'Organizational Unit Summary'!$B$50,"")</f>
        <v>P-11</v>
      </c>
      <c r="D2092" s="51" t="str">
        <f>IF('Organizational Unit Summary'!$B$24="Benchmark or Sustainment",IF(E2092="OoS","OoS",IF(E2092=1,"DM",IF(E2092=2,"PM",IF(E2092=3,"LM",IF(E2092=4,"FM"))))),IF(E2092="OoS","OoS",IF(E2092&lt;=2,"H",IF(E2092=3,"M",IF(E2092=4,"L")))))</f>
        <v>DM</v>
      </c>
      <c r="E2092" s="58">
        <f>IF(OR(Processes!$C$58=TRUE,Processes!N$58=TRUE),IF(AND(G2092=1,H2092=1,NOT(ISTEXT(J2092))),4,IF(AND(G2092=1,H2092=1,ISTEXT(J2092)),3,IF(AND(OR(G2092=1,H2092=1),ISTEXT(J2092)),2,1))),"OoS")</f>
        <v>1</v>
      </c>
      <c r="F2092" s="57"/>
      <c r="G2092" s="59"/>
      <c r="H2092" s="59"/>
      <c r="I2092" s="59"/>
      <c r="J2092" s="59"/>
      <c r="K2092" s="59"/>
      <c r="L2092" s="59"/>
      <c r="M2092" s="59"/>
      <c r="N2092" s="59"/>
      <c r="O2092" s="59"/>
      <c r="P2092" s="370"/>
      <c r="Q2092" s="59"/>
      <c r="R2092" s="376"/>
    </row>
    <row r="2093" spans="1:18" x14ac:dyDescent="0.25">
      <c r="A2093" s="352"/>
      <c r="B2093" s="378"/>
      <c r="C2093" s="54" t="str">
        <f>IF(ISTEXT('Organizational Unit Summary'!$B$51),'Organizational Unit Summary'!$B$51,"")</f>
        <v>P-12</v>
      </c>
      <c r="D2093" s="51" t="str">
        <f>IF('Organizational Unit Summary'!$B$24="Benchmark or Sustainment",IF(E2093="OoS","OoS",IF(E2093=1,"DM",IF(E2093=2,"PM",IF(E2093=3,"LM",IF(E2093=4,"FM"))))),IF(E2093="OoS","OoS",IF(E2093&lt;=2,"H",IF(E2093=3,"M",IF(E2093=4,"L")))))</f>
        <v>DM</v>
      </c>
      <c r="E2093" s="58">
        <f>IF(OR(Processes!$C$58=TRUE,Processes!O$58=TRUE),IF(AND(G2093=1,H2093=1,NOT(ISTEXT(J2093))),4,IF(AND(G2093=1,H2093=1,ISTEXT(J2093)),3,IF(AND(OR(G2093=1,H2093=1),ISTEXT(J2093)),2,1))),"OoS")</f>
        <v>1</v>
      </c>
      <c r="F2093" s="57"/>
      <c r="G2093" s="59"/>
      <c r="H2093" s="59"/>
      <c r="I2093" s="59"/>
      <c r="J2093" s="59"/>
      <c r="K2093" s="59"/>
      <c r="L2093" s="59"/>
      <c r="M2093" s="59"/>
      <c r="N2093" s="59"/>
      <c r="O2093" s="59"/>
      <c r="P2093" s="370"/>
      <c r="Q2093" s="59"/>
      <c r="R2093" s="376"/>
    </row>
    <row r="2094" spans="1:18" x14ac:dyDescent="0.25">
      <c r="A2094" s="352"/>
      <c r="B2094" s="378"/>
      <c r="C2094" s="54" t="str">
        <f>IF(ISTEXT('Organizational Unit Summary'!$B$52),'Organizational Unit Summary'!$B$52,"")</f>
        <v>P-13</v>
      </c>
      <c r="D2094" s="51" t="str">
        <f>IF('Organizational Unit Summary'!$B$24="Benchmark or Sustainment",IF(E2094="OoS","OoS",IF(E2094=1,"DM",IF(E2094=2,"PM",IF(E2094=3,"LM",IF(E2094=4,"FM"))))),IF(E2094="OoS","OoS",IF(E2094&lt;=2,"H",IF(E2094=3,"M",IF(E2094=4,"L")))))</f>
        <v>DM</v>
      </c>
      <c r="E2094" s="58">
        <f>IF(OR(Processes!$C$58=TRUE,Processes!P$58=TRUE),IF(AND(G2094=1,H2094=1,NOT(ISTEXT(J2094))),4,IF(AND(G2094=1,H2094=1,ISTEXT(J2094)),3,IF(AND(OR(G2094=1,H2094=1),ISTEXT(J2094)),2,1))),"OoS")</f>
        <v>1</v>
      </c>
      <c r="F2094" s="57"/>
      <c r="G2094" s="59"/>
      <c r="H2094" s="59"/>
      <c r="I2094" s="59"/>
      <c r="J2094" s="59"/>
      <c r="K2094" s="59"/>
      <c r="L2094" s="59"/>
      <c r="M2094" s="59"/>
      <c r="N2094" s="59"/>
      <c r="O2094" s="59"/>
      <c r="P2094" s="370"/>
      <c r="Q2094" s="59"/>
      <c r="R2094" s="376"/>
    </row>
    <row r="2095" spans="1:18" x14ac:dyDescent="0.25">
      <c r="A2095" s="352"/>
      <c r="B2095" s="378"/>
      <c r="C2095" s="54" t="str">
        <f>IF(ISTEXT('Organizational Unit Summary'!$B$53),'Organizational Unit Summary'!$B$53,"")</f>
        <v>P-14</v>
      </c>
      <c r="D2095" s="51" t="str">
        <f>IF('Organizational Unit Summary'!$B$24="Benchmark or Sustainment",IF(E2095="OoS","OoS",IF(E2095=1,"DM",IF(E2095=2,"PM",IF(E2095=3,"LM",IF(E2095=4,"FM"))))),IF(E2095="OoS","OoS",IF(E2095&lt;=2,"H",IF(E2095=3,"M",IF(E2095=4,"L")))))</f>
        <v>DM</v>
      </c>
      <c r="E2095" s="58">
        <f>IF(OR(Processes!$C$58=TRUE,Processes!Q$58=TRUE),IF(AND(G2095=1,H2095=1,NOT(ISTEXT(J2095))),4,IF(AND(G2095=1,H2095=1,ISTEXT(J2095)),3,IF(AND(OR(G2095=1,H2095=1),ISTEXT(J2095)),2,1))),"OoS")</f>
        <v>1</v>
      </c>
      <c r="F2095" s="57"/>
      <c r="G2095" s="59"/>
      <c r="H2095" s="59"/>
      <c r="I2095" s="59"/>
      <c r="J2095" s="59"/>
      <c r="K2095" s="59"/>
      <c r="L2095" s="59"/>
      <c r="M2095" s="59"/>
      <c r="N2095" s="59"/>
      <c r="O2095" s="59"/>
      <c r="P2095" s="370"/>
      <c r="Q2095" s="59"/>
      <c r="R2095" s="376"/>
    </row>
    <row r="2096" spans="1:18" x14ac:dyDescent="0.25">
      <c r="A2096" s="352"/>
      <c r="B2096" s="378"/>
      <c r="C2096" s="54" t="str">
        <f>IF(ISTEXT('Organizational Unit Summary'!$B$54),'Organizational Unit Summary'!$B$54,"")</f>
        <v>P-15</v>
      </c>
      <c r="D2096" s="51" t="str">
        <f>IF('Organizational Unit Summary'!$B$24="Benchmark or Sustainment",IF(E2096="OoS","OoS",IF(E2096=1,"DM",IF(E2096=2,"PM",IF(E2096=3,"LM",IF(E2096=4,"FM"))))),IF(E2096="OoS","OoS",IF(E2096&lt;=2,"H",IF(E2096=3,"M",IF(E2096=4,"L")))))</f>
        <v>DM</v>
      </c>
      <c r="E2096" s="58">
        <f>IF(OR(Processes!$C$58=TRUE,Processes!R$58=TRUE),IF(AND(G2096=1,H2096=1,NOT(ISTEXT(J2096))),4,IF(AND(G2096=1,H2096=1,ISTEXT(J2096)),3,IF(AND(OR(G2096=1,H2096=1),ISTEXT(J2096)),2,1))),"OoS")</f>
        <v>1</v>
      </c>
      <c r="F2096" s="57"/>
      <c r="G2096" s="59"/>
      <c r="H2096" s="59"/>
      <c r="I2096" s="59"/>
      <c r="J2096" s="59"/>
      <c r="K2096" s="59"/>
      <c r="L2096" s="59"/>
      <c r="M2096" s="59"/>
      <c r="N2096" s="59"/>
      <c r="O2096" s="59"/>
      <c r="P2096" s="370"/>
      <c r="Q2096" s="59"/>
      <c r="R2096" s="376"/>
    </row>
    <row r="2097" spans="1:18" x14ac:dyDescent="0.25">
      <c r="A2097" s="352"/>
      <c r="B2097" s="378"/>
      <c r="C2097" s="54" t="str">
        <f>IF(ISTEXT('Organizational Unit Summary'!$B$55),'Organizational Unit Summary'!$B$55,"")</f>
        <v>P-16</v>
      </c>
      <c r="D2097" s="51" t="str">
        <f>IF('Organizational Unit Summary'!$B$24="Benchmark or Sustainment",IF(E2097="OoS","OoS",IF(E2097=1,"DM",IF(E2097=2,"PM",IF(E2097=3,"LM",IF(E2097=4,"FM"))))),IF(E2097="OoS","OoS",IF(E2097&lt;=2,"H",IF(E2097=3,"M",IF(E2097=4,"L")))))</f>
        <v>DM</v>
      </c>
      <c r="E2097" s="58">
        <f>IF(OR(Processes!$C$58=TRUE,Processes!S$58=TRUE),IF(AND(G2097=1,H2097=1,NOT(ISTEXT(J2097))),4,IF(AND(G2097=1,H2097=1,ISTEXT(J2097)),3,IF(AND(OR(G2097=1,H2097=1),ISTEXT(J2097)),2,1))),"OoS")</f>
        <v>1</v>
      </c>
      <c r="F2097" s="57"/>
      <c r="G2097" s="59"/>
      <c r="H2097" s="59"/>
      <c r="I2097" s="59"/>
      <c r="J2097" s="59"/>
      <c r="K2097" s="59"/>
      <c r="L2097" s="59"/>
      <c r="M2097" s="59"/>
      <c r="N2097" s="59"/>
      <c r="O2097" s="59"/>
      <c r="P2097" s="370"/>
      <c r="Q2097" s="59"/>
      <c r="R2097" s="376"/>
    </row>
    <row r="2098" spans="1:18" x14ac:dyDescent="0.25">
      <c r="A2098" s="352"/>
      <c r="B2098" s="378"/>
      <c r="C2098" s="54" t="str">
        <f>IF(ISTEXT('Organizational Unit Summary'!$B$56),'Organizational Unit Summary'!$B$56,"")</f>
        <v>P-17</v>
      </c>
      <c r="D2098" s="51" t="str">
        <f>IF('Organizational Unit Summary'!$B$24="Benchmark or Sustainment",IF(E2098="OoS","OoS",IF(E2098=1,"DM",IF(E2098=2,"PM",IF(E2098=3,"LM",IF(E2098=4,"FM"))))),IF(E2098="OoS","OoS",IF(E2098&lt;=2,"H",IF(E2098=3,"M",IF(E2098=4,"L")))))</f>
        <v>DM</v>
      </c>
      <c r="E2098" s="58">
        <f>IF(OR(Processes!$C$58=TRUE,Processes!T$58=TRUE),IF(AND(G2098=1,H2098=1,NOT(ISTEXT(J2098))),4,IF(AND(G2098=1,H2098=1,ISTEXT(J2098)),3,IF(AND(OR(G2098=1,H2098=1),ISTEXT(J2098)),2,1))),"OoS")</f>
        <v>1</v>
      </c>
      <c r="F2098" s="57"/>
      <c r="G2098" s="59"/>
      <c r="H2098" s="59"/>
      <c r="I2098" s="59"/>
      <c r="J2098" s="59"/>
      <c r="K2098" s="59"/>
      <c r="L2098" s="59"/>
      <c r="M2098" s="59"/>
      <c r="N2098" s="59"/>
      <c r="O2098" s="59"/>
      <c r="P2098" s="370"/>
      <c r="Q2098" s="59"/>
      <c r="R2098" s="376"/>
    </row>
    <row r="2099" spans="1:18" x14ac:dyDescent="0.25">
      <c r="A2099" s="352"/>
      <c r="B2099" s="378"/>
      <c r="C2099" s="54" t="str">
        <f>IF(ISTEXT('Organizational Unit Summary'!$B$57),'Organizational Unit Summary'!$B$57,"")</f>
        <v>P-18</v>
      </c>
      <c r="D2099" s="51" t="str">
        <f>IF('Organizational Unit Summary'!$B$24="Benchmark or Sustainment",IF(E2099="OoS","OoS",IF(E2099=1,"DM",IF(E2099=2,"PM",IF(E2099=3,"LM",IF(E2099=4,"FM"))))),IF(E2099="OoS","OoS",IF(E2099&lt;=2,"H",IF(E2099=3,"M",IF(E2099=4,"L")))))</f>
        <v>DM</v>
      </c>
      <c r="E2099" s="58">
        <f>IF(OR(Processes!$C$58=TRUE,Processes!U$58=TRUE),IF(AND(G2099=1,H2099=1,NOT(ISTEXT(J2099))),4,IF(AND(G2099=1,H2099=1,ISTEXT(J2099)),3,IF(AND(OR(G2099=1,H2099=1),ISTEXT(J2099)),2,1))),"OoS")</f>
        <v>1</v>
      </c>
      <c r="F2099" s="57"/>
      <c r="G2099" s="59"/>
      <c r="H2099" s="59"/>
      <c r="I2099" s="59"/>
      <c r="J2099" s="59"/>
      <c r="K2099" s="59"/>
      <c r="L2099" s="59"/>
      <c r="M2099" s="59"/>
      <c r="N2099" s="59"/>
      <c r="O2099" s="59"/>
      <c r="P2099" s="370"/>
      <c r="Q2099" s="59"/>
      <c r="R2099" s="376"/>
    </row>
    <row r="2100" spans="1:18" x14ac:dyDescent="0.25">
      <c r="A2100" s="352"/>
      <c r="B2100" s="378"/>
      <c r="C2100" s="54" t="str">
        <f>IF(ISTEXT('Organizational Unit Summary'!$B$58),'Organizational Unit Summary'!$B$58,"")</f>
        <v>P-19</v>
      </c>
      <c r="D2100" s="51" t="str">
        <f>IF('Organizational Unit Summary'!$B$24="Benchmark or Sustainment",IF(E2100="OoS","OoS",IF(E2100=1,"DM",IF(E2100=2,"PM",IF(E2100=3,"LM",IF(E2100=4,"FM"))))),IF(E2100="OoS","OoS",IF(E2100&lt;=2,"H",IF(E2100=3,"M",IF(E2100=4,"L")))))</f>
        <v>DM</v>
      </c>
      <c r="E2100" s="58">
        <f>IF(OR(Processes!$C$58=TRUE,Processes!V$58=TRUE),IF(AND(G2100=1,H2100=1,NOT(ISTEXT(J2100))),4,IF(AND(G2100=1,H2100=1,ISTEXT(J2100)),3,IF(AND(OR(G2100=1,H2100=1),ISTEXT(J2100)),2,1))),"OoS")</f>
        <v>1</v>
      </c>
      <c r="F2100" s="57"/>
      <c r="G2100" s="59"/>
      <c r="H2100" s="59"/>
      <c r="I2100" s="59"/>
      <c r="J2100" s="59"/>
      <c r="K2100" s="59"/>
      <c r="L2100" s="59"/>
      <c r="M2100" s="59"/>
      <c r="N2100" s="59"/>
      <c r="O2100" s="59"/>
      <c r="P2100" s="370"/>
      <c r="Q2100" s="59"/>
      <c r="R2100" s="376"/>
    </row>
    <row r="2101" spans="1:18" ht="13.5" thickBot="1" x14ac:dyDescent="0.3">
      <c r="A2101" s="352"/>
      <c r="B2101" s="378"/>
      <c r="C2101" s="54" t="str">
        <f>IF(ISTEXT('Organizational Unit Summary'!$B$59),'Organizational Unit Summary'!$B$59,"")</f>
        <v>P-20</v>
      </c>
      <c r="D2101" s="51" t="str">
        <f>IF('Organizational Unit Summary'!$B$24="Benchmark or Sustainment",IF(E2101="OoS","OoS",IF(E2101=1,"DM",IF(E2101=2,"PM",IF(E2101=3,"LM",IF(E2101=4,"FM"))))),IF(E2101="OoS","OoS",IF(E2101&lt;=2,"H",IF(E2101=3,"M",IF(E2101=4,"L")))))</f>
        <v>DM</v>
      </c>
      <c r="E2101" s="58">
        <f>IF(OR(Processes!$C$58=TRUE,Processes!W$58=TRUE),IF(AND(G2101=1,H2101=1,NOT(ISTEXT(J2101))),4,IF(AND(G2101=1,H2101=1,ISTEXT(J2101)),3,IF(AND(OR(G2101=1,H2101=1),ISTEXT(J2101)),2,1))),"OoS")</f>
        <v>1</v>
      </c>
      <c r="F2101" s="57"/>
      <c r="G2101" s="59"/>
      <c r="H2101" s="59"/>
      <c r="I2101" s="59"/>
      <c r="J2101" s="59"/>
      <c r="K2101" s="59"/>
      <c r="L2101" s="59"/>
      <c r="M2101" s="59"/>
      <c r="N2101" s="59"/>
      <c r="O2101" s="59"/>
      <c r="P2101" s="371"/>
      <c r="Q2101" s="59"/>
      <c r="R2101" s="376"/>
    </row>
    <row r="2102" spans="1:18" x14ac:dyDescent="0.25">
      <c r="A2102" s="352"/>
      <c r="B2102" s="378" t="str">
        <f>IF(ISTEXT(Processes!$B$8),Processes!$B$8,"")</f>
        <v>Process 6</v>
      </c>
      <c r="C2102" s="54" t="str">
        <f>IF(ISTEXT('Organizational Unit Summary'!$B$40),'Organizational Unit Summary'!$B$40,"")</f>
        <v>P-1</v>
      </c>
      <c r="D2102" s="51" t="str">
        <f>IF('Organizational Unit Summary'!$B$24="Benchmark or Sustainment",IF(E2102="OoS","OoS",IF(E2102=1,"DM",IF(E2102=2,"PM",IF(E2102=3,"LM",IF(E2102=4,"FM"))))),IF(E2102="OoS","OoS",IF(E2102&lt;=2,"H",IF(E2102=3,"M",IF(E2102=4,"L")))))</f>
        <v>DM</v>
      </c>
      <c r="E2102" s="58">
        <f>IF(OR(Processes!$C$59=TRUE,Processes!D$59=TRUE),IF(AND(G2102=1,H2102=1,NOT(ISTEXT(J2102))),4,IF(AND(G2102=1,H2102=1,ISTEXT(J2102)),3,IF(AND(OR(G2102=1,H2102=1),ISTEXT(J2102)),2,1))),"OoS")</f>
        <v>1</v>
      </c>
      <c r="F2102" s="57"/>
      <c r="G2102" s="59"/>
      <c r="H2102" s="59"/>
      <c r="I2102" s="59"/>
      <c r="J2102" s="59"/>
      <c r="K2102" s="59"/>
      <c r="L2102" s="59"/>
      <c r="M2102" s="59"/>
      <c r="N2102" s="59"/>
      <c r="O2102" s="59"/>
      <c r="P2102" s="369"/>
      <c r="Q2102" s="59"/>
      <c r="R2102" s="376"/>
    </row>
    <row r="2103" spans="1:18" x14ac:dyDescent="0.25">
      <c r="A2103" s="352"/>
      <c r="B2103" s="378"/>
      <c r="C2103" s="54" t="str">
        <f>IF(ISTEXT('Organizational Unit Summary'!$B$41),'Organizational Unit Summary'!$B$41,"")</f>
        <v>P-2</v>
      </c>
      <c r="D2103" s="51" t="str">
        <f>IF('Organizational Unit Summary'!$B$24="Benchmark or Sustainment",IF(E2103="OoS","OoS",IF(E2103=1,"DM",IF(E2103=2,"PM",IF(E2103=3,"LM",IF(E2103=4,"FM"))))),IF(E2103="OoS","OoS",IF(E2103&lt;=2,"H",IF(E2103=3,"M",IF(E2103=4,"L")))))</f>
        <v>DM</v>
      </c>
      <c r="E2103" s="58">
        <f>IF(OR(Processes!$C$59=TRUE,Processes!E$59=TRUE),IF(AND(G2103=1,H2103=1,NOT(ISTEXT(J2103))),4,IF(AND(G2103=1,H2103=1,ISTEXT(J2103)),3,IF(AND(OR(G2103=1,H2103=1),ISTEXT(J2103)),2,1))),"OoS")</f>
        <v>1</v>
      </c>
      <c r="F2103" s="57"/>
      <c r="G2103" s="59"/>
      <c r="H2103" s="59"/>
      <c r="I2103" s="59"/>
      <c r="J2103" s="59"/>
      <c r="K2103" s="59"/>
      <c r="L2103" s="59"/>
      <c r="M2103" s="59"/>
      <c r="N2103" s="59"/>
      <c r="O2103" s="59"/>
      <c r="P2103" s="370"/>
      <c r="Q2103" s="59"/>
      <c r="R2103" s="376"/>
    </row>
    <row r="2104" spans="1:18" x14ac:dyDescent="0.25">
      <c r="A2104" s="352"/>
      <c r="B2104" s="378"/>
      <c r="C2104" s="54" t="str">
        <f>IF(ISTEXT('Organizational Unit Summary'!$B$42),'Organizational Unit Summary'!$B$42,"")</f>
        <v>P-3</v>
      </c>
      <c r="D2104" s="51" t="str">
        <f>IF('Organizational Unit Summary'!$B$24="Benchmark or Sustainment",IF(E2104="OoS","OoS",IF(E2104=1,"DM",IF(E2104=2,"PM",IF(E2104=3,"LM",IF(E2104=4,"FM"))))),IF(E2104="OoS","OoS",IF(E2104&lt;=2,"H",IF(E2104=3,"M",IF(E2104=4,"L")))))</f>
        <v>DM</v>
      </c>
      <c r="E2104" s="58">
        <f>IF(OR(Processes!$C$59=TRUE,Processes!F$59=TRUE),IF(AND(G2104=1,H2104=1,NOT(ISTEXT(J2104))),4,IF(AND(G2104=1,H2104=1,ISTEXT(J2104)),3,IF(AND(OR(G2104=1,H2104=1),ISTEXT(J2104)),2,1))),"OoS")</f>
        <v>1</v>
      </c>
      <c r="F2104" s="57"/>
      <c r="G2104" s="59"/>
      <c r="H2104" s="59"/>
      <c r="I2104" s="59"/>
      <c r="J2104" s="59"/>
      <c r="K2104" s="59"/>
      <c r="L2104" s="59"/>
      <c r="M2104" s="59"/>
      <c r="N2104" s="59"/>
      <c r="O2104" s="59"/>
      <c r="P2104" s="370"/>
      <c r="Q2104" s="59"/>
      <c r="R2104" s="376"/>
    </row>
    <row r="2105" spans="1:18" x14ac:dyDescent="0.25">
      <c r="A2105" s="352"/>
      <c r="B2105" s="378"/>
      <c r="C2105" s="54" t="str">
        <f>IF(ISTEXT('Organizational Unit Summary'!$B$43),'Organizational Unit Summary'!$B$43,"")</f>
        <v>P-4</v>
      </c>
      <c r="D2105" s="51" t="str">
        <f>IF('Organizational Unit Summary'!$B$24="Benchmark or Sustainment",IF(E2105="OoS","OoS",IF(E2105=1,"DM",IF(E2105=2,"PM",IF(E2105=3,"LM",IF(E2105=4,"FM"))))),IF(E2105="OoS","OoS",IF(E2105&lt;=2,"H",IF(E2105=3,"M",IF(E2105=4,"L")))))</f>
        <v>DM</v>
      </c>
      <c r="E2105" s="58">
        <f>IF(OR(Processes!$C$59=TRUE,Processes!G$59=TRUE),IF(AND(G2105=1,H2105=1,NOT(ISTEXT(J2105))),4,IF(AND(G2105=1,H2105=1,ISTEXT(J2105)),3,IF(AND(OR(G2105=1,H2105=1),ISTEXT(J2105)),2,1))),"OoS")</f>
        <v>1</v>
      </c>
      <c r="F2105" s="57"/>
      <c r="G2105" s="59"/>
      <c r="H2105" s="59"/>
      <c r="I2105" s="59"/>
      <c r="J2105" s="59"/>
      <c r="K2105" s="59"/>
      <c r="L2105" s="59"/>
      <c r="M2105" s="59"/>
      <c r="N2105" s="59"/>
      <c r="O2105" s="59"/>
      <c r="P2105" s="370"/>
      <c r="Q2105" s="59"/>
      <c r="R2105" s="376"/>
    </row>
    <row r="2106" spans="1:18" x14ac:dyDescent="0.25">
      <c r="A2106" s="352"/>
      <c r="B2106" s="378"/>
      <c r="C2106" s="54" t="str">
        <f>IF(ISTEXT('Organizational Unit Summary'!$B$44),'Organizational Unit Summary'!$B$44,"")</f>
        <v>P-5</v>
      </c>
      <c r="D2106" s="51" t="str">
        <f>IF('Organizational Unit Summary'!$B$24="Benchmark or Sustainment",IF(E2106="OoS","OoS",IF(E2106=1,"DM",IF(E2106=2,"PM",IF(E2106=3,"LM",IF(E2106=4,"FM"))))),IF(E2106="OoS","OoS",IF(E2106&lt;=2,"H",IF(E2106=3,"M",IF(E2106=4,"L")))))</f>
        <v>DM</v>
      </c>
      <c r="E2106" s="58">
        <f>IF(OR(Processes!$C$59=TRUE,Processes!H$59=TRUE),IF(AND(G2106=1,H2106=1,NOT(ISTEXT(J2106))),4,IF(AND(G2106=1,H2106=1,ISTEXT(J2106)),3,IF(AND(OR(G2106=1,H2106=1),ISTEXT(J2106)),2,1))),"OoS")</f>
        <v>1</v>
      </c>
      <c r="F2106" s="57"/>
      <c r="G2106" s="59"/>
      <c r="H2106" s="59"/>
      <c r="I2106" s="59"/>
      <c r="J2106" s="59"/>
      <c r="K2106" s="59"/>
      <c r="L2106" s="59"/>
      <c r="M2106" s="59"/>
      <c r="N2106" s="59"/>
      <c r="O2106" s="59"/>
      <c r="P2106" s="370"/>
      <c r="Q2106" s="59"/>
      <c r="R2106" s="376"/>
    </row>
    <row r="2107" spans="1:18" x14ac:dyDescent="0.25">
      <c r="A2107" s="352"/>
      <c r="B2107" s="378"/>
      <c r="C2107" s="54" t="str">
        <f>IF(ISTEXT('Organizational Unit Summary'!$B$45),'Organizational Unit Summary'!$B$45,"")</f>
        <v>P-6</v>
      </c>
      <c r="D2107" s="51" t="str">
        <f>IF('Organizational Unit Summary'!$B$24="Benchmark or Sustainment",IF(E2107="OoS","OoS",IF(E2107=1,"DM",IF(E2107=2,"PM",IF(E2107=3,"LM",IF(E2107=4,"FM"))))),IF(E2107="OoS","OoS",IF(E2107&lt;=2,"H",IF(E2107=3,"M",IF(E2107=4,"L")))))</f>
        <v>DM</v>
      </c>
      <c r="E2107" s="58">
        <f>IF(OR(Processes!$C$59=TRUE,Processes!I$59=TRUE),IF(AND(G2107=1,H2107=1,NOT(ISTEXT(J2107))),4,IF(AND(G2107=1,H2107=1,ISTEXT(J2107)),3,IF(AND(OR(G2107=1,H2107=1),ISTEXT(J2107)),2,1))),"OoS")</f>
        <v>1</v>
      </c>
      <c r="F2107" s="57"/>
      <c r="G2107" s="59"/>
      <c r="H2107" s="59"/>
      <c r="I2107" s="59"/>
      <c r="J2107" s="59"/>
      <c r="K2107" s="59"/>
      <c r="L2107" s="59"/>
      <c r="M2107" s="59"/>
      <c r="N2107" s="59"/>
      <c r="O2107" s="59"/>
      <c r="P2107" s="370"/>
      <c r="Q2107" s="59"/>
      <c r="R2107" s="376"/>
    </row>
    <row r="2108" spans="1:18" x14ac:dyDescent="0.25">
      <c r="A2108" s="352"/>
      <c r="B2108" s="378"/>
      <c r="C2108" s="54" t="str">
        <f>IF(ISTEXT('Organizational Unit Summary'!$B$46),'Organizational Unit Summary'!$B$46,"")</f>
        <v>P-7</v>
      </c>
      <c r="D2108" s="51" t="str">
        <f>IF('Organizational Unit Summary'!$B$24="Benchmark or Sustainment",IF(E2108="OoS","OoS",IF(E2108=1,"DM",IF(E2108=2,"PM",IF(E2108=3,"LM",IF(E2108=4,"FM"))))),IF(E2108="OoS","OoS",IF(E2108&lt;=2,"H",IF(E2108=3,"M",IF(E2108=4,"L")))))</f>
        <v>DM</v>
      </c>
      <c r="E2108" s="58">
        <f>IF(OR(Processes!$C$59=TRUE,Processes!J$59=TRUE),IF(AND(G2108=1,H2108=1,NOT(ISTEXT(J2108))),4,IF(AND(G2108=1,H2108=1,ISTEXT(J2108)),3,IF(AND(OR(G2108=1,H2108=1),ISTEXT(J2108)),2,1))),"OoS")</f>
        <v>1</v>
      </c>
      <c r="F2108" s="57"/>
      <c r="G2108" s="59"/>
      <c r="H2108" s="59"/>
      <c r="I2108" s="59"/>
      <c r="J2108" s="59"/>
      <c r="K2108" s="59"/>
      <c r="L2108" s="59"/>
      <c r="M2108" s="59"/>
      <c r="N2108" s="59"/>
      <c r="O2108" s="59"/>
      <c r="P2108" s="370"/>
      <c r="Q2108" s="59"/>
      <c r="R2108" s="376"/>
    </row>
    <row r="2109" spans="1:18" x14ac:dyDescent="0.25">
      <c r="A2109" s="352"/>
      <c r="B2109" s="378"/>
      <c r="C2109" s="54" t="str">
        <f>IF(ISTEXT('Organizational Unit Summary'!$B$47),'Organizational Unit Summary'!$B$47,"")</f>
        <v>P-8</v>
      </c>
      <c r="D2109" s="51" t="str">
        <f>IF('Organizational Unit Summary'!$B$24="Benchmark or Sustainment",IF(E2109="OoS","OoS",IF(E2109=1,"DM",IF(E2109=2,"PM",IF(E2109=3,"LM",IF(E2109=4,"FM"))))),IF(E2109="OoS","OoS",IF(E2109&lt;=2,"H",IF(E2109=3,"M",IF(E2109=4,"L")))))</f>
        <v>DM</v>
      </c>
      <c r="E2109" s="58">
        <f>IF(OR(Processes!$C$59=TRUE,Processes!K$59=TRUE),IF(AND(G2109=1,H2109=1,NOT(ISTEXT(J2109))),4,IF(AND(G2109=1,H2109=1,ISTEXT(J2109)),3,IF(AND(OR(G2109=1,H2109=1),ISTEXT(J2109)),2,1))),"OoS")</f>
        <v>1</v>
      </c>
      <c r="F2109" s="57"/>
      <c r="G2109" s="59"/>
      <c r="H2109" s="59"/>
      <c r="I2109" s="59"/>
      <c r="J2109" s="59"/>
      <c r="K2109" s="59"/>
      <c r="L2109" s="59"/>
      <c r="M2109" s="59"/>
      <c r="N2109" s="59"/>
      <c r="O2109" s="59"/>
      <c r="P2109" s="370"/>
      <c r="Q2109" s="59"/>
      <c r="R2109" s="376"/>
    </row>
    <row r="2110" spans="1:18" x14ac:dyDescent="0.25">
      <c r="A2110" s="352"/>
      <c r="B2110" s="378"/>
      <c r="C2110" s="54" t="str">
        <f>IF(ISTEXT('Organizational Unit Summary'!$B$48),'Organizational Unit Summary'!$B$48,"")</f>
        <v>P-9</v>
      </c>
      <c r="D2110" s="51" t="str">
        <f>IF('Organizational Unit Summary'!$B$24="Benchmark or Sustainment",IF(E2110="OoS","OoS",IF(E2110=1,"DM",IF(E2110=2,"PM",IF(E2110=3,"LM",IF(E2110=4,"FM"))))),IF(E2110="OoS","OoS",IF(E2110&lt;=2,"H",IF(E2110=3,"M",IF(E2110=4,"L")))))</f>
        <v>DM</v>
      </c>
      <c r="E2110" s="58">
        <f>IF(OR(Processes!$C$59=TRUE,Processes!L$59=TRUE),IF(AND(G2110=1,H2110=1,NOT(ISTEXT(J2110))),4,IF(AND(G2110=1,H2110=1,ISTEXT(J2110)),3,IF(AND(OR(G2110=1,H2110=1),ISTEXT(J2110)),2,1))),"OoS")</f>
        <v>1</v>
      </c>
      <c r="F2110" s="57"/>
      <c r="G2110" s="59"/>
      <c r="H2110" s="59"/>
      <c r="I2110" s="59"/>
      <c r="J2110" s="59"/>
      <c r="K2110" s="59"/>
      <c r="L2110" s="59"/>
      <c r="M2110" s="59"/>
      <c r="N2110" s="59"/>
      <c r="O2110" s="59"/>
      <c r="P2110" s="370"/>
      <c r="Q2110" s="59"/>
      <c r="R2110" s="376"/>
    </row>
    <row r="2111" spans="1:18" x14ac:dyDescent="0.25">
      <c r="A2111" s="352"/>
      <c r="B2111" s="378"/>
      <c r="C2111" s="54" t="str">
        <f>IF(ISTEXT('Organizational Unit Summary'!$B$49),'Organizational Unit Summary'!$B$49,"")</f>
        <v>P-10</v>
      </c>
      <c r="D2111" s="51" t="str">
        <f>IF('Organizational Unit Summary'!$B$24="Benchmark or Sustainment",IF(E2111="OoS","OoS",IF(E2111=1,"DM",IF(E2111=2,"PM",IF(E2111=3,"LM",IF(E2111=4,"FM"))))),IF(E2111="OoS","OoS",IF(E2111&lt;=2,"H",IF(E2111=3,"M",IF(E2111=4,"L")))))</f>
        <v>DM</v>
      </c>
      <c r="E2111" s="58">
        <f>IF(OR(Processes!$C$59=TRUE,Processes!M$59=TRUE),IF(AND(G2111=1,H2111=1,NOT(ISTEXT(J2111))),4,IF(AND(G2111=1,H2111=1,ISTEXT(J2111)),3,IF(AND(OR(G2111=1,H2111=1),ISTEXT(J2111)),2,1))),"OoS")</f>
        <v>1</v>
      </c>
      <c r="F2111" s="57"/>
      <c r="G2111" s="59"/>
      <c r="H2111" s="59"/>
      <c r="I2111" s="59"/>
      <c r="J2111" s="59"/>
      <c r="K2111" s="59"/>
      <c r="L2111" s="59"/>
      <c r="M2111" s="59"/>
      <c r="N2111" s="59"/>
      <c r="O2111" s="59"/>
      <c r="P2111" s="370"/>
      <c r="Q2111" s="59"/>
      <c r="R2111" s="376"/>
    </row>
    <row r="2112" spans="1:18" x14ac:dyDescent="0.25">
      <c r="A2112" s="352"/>
      <c r="B2112" s="378"/>
      <c r="C2112" s="54" t="str">
        <f>IF(ISTEXT('Organizational Unit Summary'!$B$50),'Organizational Unit Summary'!$B$50,"")</f>
        <v>P-11</v>
      </c>
      <c r="D2112" s="51" t="str">
        <f>IF('Organizational Unit Summary'!$B$24="Benchmark or Sustainment",IF(E2112="OoS","OoS",IF(E2112=1,"DM",IF(E2112=2,"PM",IF(E2112=3,"LM",IF(E2112=4,"FM"))))),IF(E2112="OoS","OoS",IF(E2112&lt;=2,"H",IF(E2112=3,"M",IF(E2112=4,"L")))))</f>
        <v>DM</v>
      </c>
      <c r="E2112" s="58">
        <f>IF(OR(Processes!$C$59=TRUE,Processes!N$59=TRUE),IF(AND(G2112=1,H2112=1,NOT(ISTEXT(J2112))),4,IF(AND(G2112=1,H2112=1,ISTEXT(J2112)),3,IF(AND(OR(G2112=1,H2112=1),ISTEXT(J2112)),2,1))),"OoS")</f>
        <v>1</v>
      </c>
      <c r="F2112" s="57"/>
      <c r="G2112" s="59"/>
      <c r="H2112" s="59"/>
      <c r="I2112" s="59"/>
      <c r="J2112" s="59"/>
      <c r="K2112" s="59"/>
      <c r="L2112" s="59"/>
      <c r="M2112" s="59"/>
      <c r="N2112" s="59"/>
      <c r="O2112" s="59"/>
      <c r="P2112" s="370"/>
      <c r="Q2112" s="59"/>
      <c r="R2112" s="376"/>
    </row>
    <row r="2113" spans="1:18" x14ac:dyDescent="0.25">
      <c r="A2113" s="352"/>
      <c r="B2113" s="378"/>
      <c r="C2113" s="54" t="str">
        <f>IF(ISTEXT('Organizational Unit Summary'!$B$51),'Organizational Unit Summary'!$B$51,"")</f>
        <v>P-12</v>
      </c>
      <c r="D2113" s="51" t="str">
        <f>IF('Organizational Unit Summary'!$B$24="Benchmark or Sustainment",IF(E2113="OoS","OoS",IF(E2113=1,"DM",IF(E2113=2,"PM",IF(E2113=3,"LM",IF(E2113=4,"FM"))))),IF(E2113="OoS","OoS",IF(E2113&lt;=2,"H",IF(E2113=3,"M",IF(E2113=4,"L")))))</f>
        <v>DM</v>
      </c>
      <c r="E2113" s="58">
        <f>IF(OR(Processes!$C$59=TRUE,Processes!O$59=TRUE),IF(AND(G2113=1,H2113=1,NOT(ISTEXT(J2113))),4,IF(AND(G2113=1,H2113=1,ISTEXT(J2113)),3,IF(AND(OR(G2113=1,H2113=1),ISTEXT(J2113)),2,1))),"OoS")</f>
        <v>1</v>
      </c>
      <c r="F2113" s="57"/>
      <c r="G2113" s="59"/>
      <c r="H2113" s="59"/>
      <c r="I2113" s="59"/>
      <c r="J2113" s="59"/>
      <c r="K2113" s="59"/>
      <c r="L2113" s="59"/>
      <c r="M2113" s="59"/>
      <c r="N2113" s="59"/>
      <c r="O2113" s="59"/>
      <c r="P2113" s="370"/>
      <c r="Q2113" s="59"/>
      <c r="R2113" s="376"/>
    </row>
    <row r="2114" spans="1:18" x14ac:dyDescent="0.25">
      <c r="A2114" s="352"/>
      <c r="B2114" s="378"/>
      <c r="C2114" s="54" t="str">
        <f>IF(ISTEXT('Organizational Unit Summary'!$B$52),'Organizational Unit Summary'!$B$52,"")</f>
        <v>P-13</v>
      </c>
      <c r="D2114" s="51" t="str">
        <f>IF('Organizational Unit Summary'!$B$24="Benchmark or Sustainment",IF(E2114="OoS","OoS",IF(E2114=1,"DM",IF(E2114=2,"PM",IF(E2114=3,"LM",IF(E2114=4,"FM"))))),IF(E2114="OoS","OoS",IF(E2114&lt;=2,"H",IF(E2114=3,"M",IF(E2114=4,"L")))))</f>
        <v>DM</v>
      </c>
      <c r="E2114" s="58">
        <f>IF(OR(Processes!$C$59=TRUE,Processes!P$59=TRUE),IF(AND(G2114=1,H2114=1,NOT(ISTEXT(J2114))),4,IF(AND(G2114=1,H2114=1,ISTEXT(J2114)),3,IF(AND(OR(G2114=1,H2114=1),ISTEXT(J2114)),2,1))),"OoS")</f>
        <v>1</v>
      </c>
      <c r="F2114" s="57"/>
      <c r="G2114" s="59"/>
      <c r="H2114" s="59"/>
      <c r="I2114" s="59"/>
      <c r="J2114" s="59"/>
      <c r="K2114" s="59"/>
      <c r="L2114" s="59"/>
      <c r="M2114" s="59"/>
      <c r="N2114" s="59"/>
      <c r="O2114" s="59"/>
      <c r="P2114" s="370"/>
      <c r="Q2114" s="59"/>
      <c r="R2114" s="376"/>
    </row>
    <row r="2115" spans="1:18" x14ac:dyDescent="0.25">
      <c r="A2115" s="352"/>
      <c r="B2115" s="378"/>
      <c r="C2115" s="54" t="str">
        <f>IF(ISTEXT('Organizational Unit Summary'!$B$53),'Organizational Unit Summary'!$B$53,"")</f>
        <v>P-14</v>
      </c>
      <c r="D2115" s="51" t="str">
        <f>IF('Organizational Unit Summary'!$B$24="Benchmark or Sustainment",IF(E2115="OoS","OoS",IF(E2115=1,"DM",IF(E2115=2,"PM",IF(E2115=3,"LM",IF(E2115=4,"FM"))))),IF(E2115="OoS","OoS",IF(E2115&lt;=2,"H",IF(E2115=3,"M",IF(E2115=4,"L")))))</f>
        <v>DM</v>
      </c>
      <c r="E2115" s="58">
        <f>IF(OR(Processes!$C$59=TRUE,Processes!Q$59=TRUE),IF(AND(G2115=1,H2115=1,NOT(ISTEXT(J2115))),4,IF(AND(G2115=1,H2115=1,ISTEXT(J2115)),3,IF(AND(OR(G2115=1,H2115=1),ISTEXT(J2115)),2,1))),"OoS")</f>
        <v>1</v>
      </c>
      <c r="F2115" s="57"/>
      <c r="G2115" s="59"/>
      <c r="H2115" s="59"/>
      <c r="I2115" s="59"/>
      <c r="J2115" s="59"/>
      <c r="K2115" s="59"/>
      <c r="L2115" s="59"/>
      <c r="M2115" s="59"/>
      <c r="N2115" s="59"/>
      <c r="O2115" s="59"/>
      <c r="P2115" s="370"/>
      <c r="Q2115" s="59"/>
      <c r="R2115" s="376"/>
    </row>
    <row r="2116" spans="1:18" x14ac:dyDescent="0.25">
      <c r="A2116" s="352"/>
      <c r="B2116" s="378"/>
      <c r="C2116" s="54" t="str">
        <f>IF(ISTEXT('Organizational Unit Summary'!$B$54),'Organizational Unit Summary'!$B$54,"")</f>
        <v>P-15</v>
      </c>
      <c r="D2116" s="51" t="str">
        <f>IF('Organizational Unit Summary'!$B$24="Benchmark or Sustainment",IF(E2116="OoS","OoS",IF(E2116=1,"DM",IF(E2116=2,"PM",IF(E2116=3,"LM",IF(E2116=4,"FM"))))),IF(E2116="OoS","OoS",IF(E2116&lt;=2,"H",IF(E2116=3,"M",IF(E2116=4,"L")))))</f>
        <v>DM</v>
      </c>
      <c r="E2116" s="58">
        <f>IF(OR(Processes!$C$59=TRUE,Processes!R$59=TRUE),IF(AND(G2116=1,H2116=1,NOT(ISTEXT(J2116))),4,IF(AND(G2116=1,H2116=1,ISTEXT(J2116)),3,IF(AND(OR(G2116=1,H2116=1),ISTEXT(J2116)),2,1))),"OoS")</f>
        <v>1</v>
      </c>
      <c r="F2116" s="57"/>
      <c r="G2116" s="59"/>
      <c r="H2116" s="59"/>
      <c r="I2116" s="59"/>
      <c r="J2116" s="59"/>
      <c r="K2116" s="59"/>
      <c r="L2116" s="59"/>
      <c r="M2116" s="59"/>
      <c r="N2116" s="59"/>
      <c r="O2116" s="59"/>
      <c r="P2116" s="370"/>
      <c r="Q2116" s="59"/>
      <c r="R2116" s="376"/>
    </row>
    <row r="2117" spans="1:18" x14ac:dyDescent="0.25">
      <c r="A2117" s="352"/>
      <c r="B2117" s="378"/>
      <c r="C2117" s="54" t="str">
        <f>IF(ISTEXT('Organizational Unit Summary'!$B$55),'Organizational Unit Summary'!$B$55,"")</f>
        <v>P-16</v>
      </c>
      <c r="D2117" s="51" t="str">
        <f>IF('Organizational Unit Summary'!$B$24="Benchmark or Sustainment",IF(E2117="OoS","OoS",IF(E2117=1,"DM",IF(E2117=2,"PM",IF(E2117=3,"LM",IF(E2117=4,"FM"))))),IF(E2117="OoS","OoS",IF(E2117&lt;=2,"H",IF(E2117=3,"M",IF(E2117=4,"L")))))</f>
        <v>DM</v>
      </c>
      <c r="E2117" s="58">
        <f>IF(OR(Processes!$C$59=TRUE,Processes!S$59=TRUE),IF(AND(G2117=1,H2117=1,NOT(ISTEXT(J2117))),4,IF(AND(G2117=1,H2117=1,ISTEXT(J2117)),3,IF(AND(OR(G2117=1,H2117=1),ISTEXT(J2117)),2,1))),"OoS")</f>
        <v>1</v>
      </c>
      <c r="F2117" s="57"/>
      <c r="G2117" s="59"/>
      <c r="H2117" s="59"/>
      <c r="I2117" s="59"/>
      <c r="J2117" s="59"/>
      <c r="K2117" s="59"/>
      <c r="L2117" s="59"/>
      <c r="M2117" s="59"/>
      <c r="N2117" s="59"/>
      <c r="O2117" s="59"/>
      <c r="P2117" s="370"/>
      <c r="Q2117" s="59"/>
      <c r="R2117" s="376"/>
    </row>
    <row r="2118" spans="1:18" x14ac:dyDescent="0.25">
      <c r="A2118" s="352"/>
      <c r="B2118" s="378"/>
      <c r="C2118" s="54" t="str">
        <f>IF(ISTEXT('Organizational Unit Summary'!$B$56),'Organizational Unit Summary'!$B$56,"")</f>
        <v>P-17</v>
      </c>
      <c r="D2118" s="51" t="str">
        <f>IF('Organizational Unit Summary'!$B$24="Benchmark or Sustainment",IF(E2118="OoS","OoS",IF(E2118=1,"DM",IF(E2118=2,"PM",IF(E2118=3,"LM",IF(E2118=4,"FM"))))),IF(E2118="OoS","OoS",IF(E2118&lt;=2,"H",IF(E2118=3,"M",IF(E2118=4,"L")))))</f>
        <v>DM</v>
      </c>
      <c r="E2118" s="58">
        <f>IF(OR(Processes!$C$59=TRUE,Processes!T$59=TRUE),IF(AND(G2118=1,H2118=1,NOT(ISTEXT(J2118))),4,IF(AND(G2118=1,H2118=1,ISTEXT(J2118)),3,IF(AND(OR(G2118=1,H2118=1),ISTEXT(J2118)),2,1))),"OoS")</f>
        <v>1</v>
      </c>
      <c r="F2118" s="57"/>
      <c r="G2118" s="59"/>
      <c r="H2118" s="59"/>
      <c r="I2118" s="59"/>
      <c r="J2118" s="59"/>
      <c r="K2118" s="59"/>
      <c r="L2118" s="59"/>
      <c r="M2118" s="59"/>
      <c r="N2118" s="59"/>
      <c r="O2118" s="59"/>
      <c r="P2118" s="370"/>
      <c r="Q2118" s="59"/>
      <c r="R2118" s="376"/>
    </row>
    <row r="2119" spans="1:18" x14ac:dyDescent="0.25">
      <c r="A2119" s="352"/>
      <c r="B2119" s="378"/>
      <c r="C2119" s="54" t="str">
        <f>IF(ISTEXT('Organizational Unit Summary'!$B$57),'Organizational Unit Summary'!$B$57,"")</f>
        <v>P-18</v>
      </c>
      <c r="D2119" s="51" t="str">
        <f>IF('Organizational Unit Summary'!$B$24="Benchmark or Sustainment",IF(E2119="OoS","OoS",IF(E2119=1,"DM",IF(E2119=2,"PM",IF(E2119=3,"LM",IF(E2119=4,"FM"))))),IF(E2119="OoS","OoS",IF(E2119&lt;=2,"H",IF(E2119=3,"M",IF(E2119=4,"L")))))</f>
        <v>DM</v>
      </c>
      <c r="E2119" s="58">
        <f>IF(OR(Processes!$C$59=TRUE,Processes!U$59=TRUE),IF(AND(G2119=1,H2119=1,NOT(ISTEXT(J2119))),4,IF(AND(G2119=1,H2119=1,ISTEXT(J2119)),3,IF(AND(OR(G2119=1,H2119=1),ISTEXT(J2119)),2,1))),"OoS")</f>
        <v>1</v>
      </c>
      <c r="F2119" s="57"/>
      <c r="G2119" s="59"/>
      <c r="H2119" s="59"/>
      <c r="I2119" s="59"/>
      <c r="J2119" s="59"/>
      <c r="K2119" s="59"/>
      <c r="L2119" s="59"/>
      <c r="M2119" s="59"/>
      <c r="N2119" s="59"/>
      <c r="O2119" s="59"/>
      <c r="P2119" s="370"/>
      <c r="Q2119" s="59"/>
      <c r="R2119" s="376"/>
    </row>
    <row r="2120" spans="1:18" x14ac:dyDescent="0.25">
      <c r="A2120" s="352"/>
      <c r="B2120" s="378"/>
      <c r="C2120" s="54" t="str">
        <f>IF(ISTEXT('Organizational Unit Summary'!$B$58),'Organizational Unit Summary'!$B$58,"")</f>
        <v>P-19</v>
      </c>
      <c r="D2120" s="51" t="str">
        <f>IF('Organizational Unit Summary'!$B$24="Benchmark or Sustainment",IF(E2120="OoS","OoS",IF(E2120=1,"DM",IF(E2120=2,"PM",IF(E2120=3,"LM",IF(E2120=4,"FM"))))),IF(E2120="OoS","OoS",IF(E2120&lt;=2,"H",IF(E2120=3,"M",IF(E2120=4,"L")))))</f>
        <v>DM</v>
      </c>
      <c r="E2120" s="58">
        <f>IF(OR(Processes!$C$59=TRUE,Processes!V$59=TRUE),IF(AND(G2120=1,H2120=1,NOT(ISTEXT(J2120))),4,IF(AND(G2120=1,H2120=1,ISTEXT(J2120)),3,IF(AND(OR(G2120=1,H2120=1),ISTEXT(J2120)),2,1))),"OoS")</f>
        <v>1</v>
      </c>
      <c r="F2120" s="57"/>
      <c r="G2120" s="59"/>
      <c r="H2120" s="59"/>
      <c r="I2120" s="59"/>
      <c r="J2120" s="59"/>
      <c r="K2120" s="59"/>
      <c r="L2120" s="59"/>
      <c r="M2120" s="59"/>
      <c r="N2120" s="59"/>
      <c r="O2120" s="59"/>
      <c r="P2120" s="370"/>
      <c r="Q2120" s="59"/>
      <c r="R2120" s="376"/>
    </row>
    <row r="2121" spans="1:18" ht="13.5" thickBot="1" x14ac:dyDescent="0.3">
      <c r="A2121" s="352"/>
      <c r="B2121" s="378"/>
      <c r="C2121" s="54" t="str">
        <f>IF(ISTEXT('Organizational Unit Summary'!$B$59),'Organizational Unit Summary'!$B$59,"")</f>
        <v>P-20</v>
      </c>
      <c r="D2121" s="51" t="str">
        <f>IF('Organizational Unit Summary'!$B$24="Benchmark or Sustainment",IF(E2121="OoS","OoS",IF(E2121=1,"DM",IF(E2121=2,"PM",IF(E2121=3,"LM",IF(E2121=4,"FM"))))),IF(E2121="OoS","OoS",IF(E2121&lt;=2,"H",IF(E2121=3,"M",IF(E2121=4,"L")))))</f>
        <v>DM</v>
      </c>
      <c r="E2121" s="58">
        <f>IF(OR(Processes!$C$59=TRUE,Processes!W$59=TRUE),IF(AND(G2121=1,H2121=1,NOT(ISTEXT(J2121))),4,IF(AND(G2121=1,H2121=1,ISTEXT(J2121)),3,IF(AND(OR(G2121=1,H2121=1),ISTEXT(J2121)),2,1))),"OoS")</f>
        <v>1</v>
      </c>
      <c r="F2121" s="57"/>
      <c r="G2121" s="59"/>
      <c r="H2121" s="59"/>
      <c r="I2121" s="59"/>
      <c r="J2121" s="59"/>
      <c r="K2121" s="59"/>
      <c r="L2121" s="59"/>
      <c r="M2121" s="59"/>
      <c r="N2121" s="59"/>
      <c r="O2121" s="59"/>
      <c r="P2121" s="371"/>
      <c r="Q2121" s="59"/>
      <c r="R2121" s="376"/>
    </row>
    <row r="2122" spans="1:18" x14ac:dyDescent="0.25">
      <c r="A2122" s="352"/>
      <c r="B2122" s="378" t="str">
        <f>IF(ISTEXT(Processes!$B$9),Processes!$B$9,"")</f>
        <v>Process 7</v>
      </c>
      <c r="C2122" s="54" t="str">
        <f>IF(ISTEXT('Organizational Unit Summary'!$B$40),'Organizational Unit Summary'!$B$40,"")</f>
        <v>P-1</v>
      </c>
      <c r="D2122" s="51" t="str">
        <f>IF('Organizational Unit Summary'!$B$24="Benchmark or Sustainment",IF(E2122="OoS","OoS",IF(E2122=1,"DM",IF(E2122=2,"PM",IF(E2122=3,"LM",IF(E2122=4,"FM"))))),IF(E2122="OoS","OoS",IF(E2122&lt;=2,"H",IF(E2122=3,"M",IF(E2122=4,"L")))))</f>
        <v>DM</v>
      </c>
      <c r="E2122" s="58">
        <f>IF(OR(Processes!$C$60=TRUE,Processes!D$60=TRUE),IF(AND(G2122=1,H2122=1,NOT(ISTEXT(J2122))),4,IF(AND(G2122=1,H2122=1,ISTEXT(J2122)),3,IF(AND(OR(G2122=1,H2122=1),ISTEXT(J2122)),2,1))),"OoS")</f>
        <v>1</v>
      </c>
      <c r="F2122" s="57"/>
      <c r="G2122" s="59"/>
      <c r="H2122" s="59"/>
      <c r="I2122" s="59"/>
      <c r="J2122" s="59"/>
      <c r="K2122" s="59"/>
      <c r="L2122" s="59"/>
      <c r="M2122" s="59"/>
      <c r="N2122" s="59"/>
      <c r="O2122" s="59"/>
      <c r="P2122" s="369"/>
      <c r="Q2122" s="59"/>
      <c r="R2122" s="376"/>
    </row>
    <row r="2123" spans="1:18" x14ac:dyDescent="0.25">
      <c r="A2123" s="352"/>
      <c r="B2123" s="378"/>
      <c r="C2123" s="54" t="str">
        <f>IF(ISTEXT('Organizational Unit Summary'!$B$41),'Organizational Unit Summary'!$B$41,"")</f>
        <v>P-2</v>
      </c>
      <c r="D2123" s="51" t="str">
        <f>IF('Organizational Unit Summary'!$B$24="Benchmark or Sustainment",IF(E2123="OoS","OoS",IF(E2123=1,"DM",IF(E2123=2,"PM",IF(E2123=3,"LM",IF(E2123=4,"FM"))))),IF(E2123="OoS","OoS",IF(E2123&lt;=2,"H",IF(E2123=3,"M",IF(E2123=4,"L")))))</f>
        <v>DM</v>
      </c>
      <c r="E2123" s="58">
        <f>IF(OR(Processes!$C$60=TRUE,Processes!E$60=TRUE),IF(AND(G2123=1,H2123=1,NOT(ISTEXT(J2123))),4,IF(AND(G2123=1,H2123=1,ISTEXT(J2123)),3,IF(AND(OR(G2123=1,H2123=1),ISTEXT(J2123)),2,1))),"OoS")</f>
        <v>1</v>
      </c>
      <c r="F2123" s="57"/>
      <c r="G2123" s="59"/>
      <c r="H2123" s="59"/>
      <c r="I2123" s="59"/>
      <c r="J2123" s="59"/>
      <c r="K2123" s="59"/>
      <c r="L2123" s="59"/>
      <c r="M2123" s="59"/>
      <c r="N2123" s="59"/>
      <c r="O2123" s="59"/>
      <c r="P2123" s="370"/>
      <c r="Q2123" s="59"/>
      <c r="R2123" s="376"/>
    </row>
    <row r="2124" spans="1:18" x14ac:dyDescent="0.25">
      <c r="A2124" s="352"/>
      <c r="B2124" s="378"/>
      <c r="C2124" s="54" t="str">
        <f>IF(ISTEXT('Organizational Unit Summary'!$B$42),'Organizational Unit Summary'!$B$42,"")</f>
        <v>P-3</v>
      </c>
      <c r="D2124" s="51" t="str">
        <f>IF('Organizational Unit Summary'!$B$24="Benchmark or Sustainment",IF(E2124="OoS","OoS",IF(E2124=1,"DM",IF(E2124=2,"PM",IF(E2124=3,"LM",IF(E2124=4,"FM"))))),IF(E2124="OoS","OoS",IF(E2124&lt;=2,"H",IF(E2124=3,"M",IF(E2124=4,"L")))))</f>
        <v>DM</v>
      </c>
      <c r="E2124" s="58">
        <f>IF(OR(Processes!$C$60=TRUE,Processes!F$60=TRUE),IF(AND(G2124=1,H2124=1,NOT(ISTEXT(J2124))),4,IF(AND(G2124=1,H2124=1,ISTEXT(J2124)),3,IF(AND(OR(G2124=1,H2124=1),ISTEXT(J2124)),2,1))),"OoS")</f>
        <v>1</v>
      </c>
      <c r="F2124" s="57"/>
      <c r="G2124" s="59"/>
      <c r="H2124" s="59"/>
      <c r="I2124" s="59"/>
      <c r="J2124" s="59"/>
      <c r="K2124" s="59"/>
      <c r="L2124" s="59"/>
      <c r="M2124" s="59"/>
      <c r="N2124" s="59"/>
      <c r="O2124" s="59"/>
      <c r="P2124" s="370"/>
      <c r="Q2124" s="59"/>
      <c r="R2124" s="376"/>
    </row>
    <row r="2125" spans="1:18" x14ac:dyDescent="0.25">
      <c r="A2125" s="352"/>
      <c r="B2125" s="378"/>
      <c r="C2125" s="54" t="str">
        <f>IF(ISTEXT('Organizational Unit Summary'!$B$43),'Organizational Unit Summary'!$B$43,"")</f>
        <v>P-4</v>
      </c>
      <c r="D2125" s="51" t="str">
        <f>IF('Organizational Unit Summary'!$B$24="Benchmark or Sustainment",IF(E2125="OoS","OoS",IF(E2125=1,"DM",IF(E2125=2,"PM",IF(E2125=3,"LM",IF(E2125=4,"FM"))))),IF(E2125="OoS","OoS",IF(E2125&lt;=2,"H",IF(E2125=3,"M",IF(E2125=4,"L")))))</f>
        <v>DM</v>
      </c>
      <c r="E2125" s="58">
        <f>IF(OR(Processes!$C$60=TRUE,Processes!G$60=TRUE),IF(AND(G2125=1,H2125=1,NOT(ISTEXT(J2125))),4,IF(AND(G2125=1,H2125=1,ISTEXT(J2125)),3,IF(AND(OR(G2125=1,H2125=1),ISTEXT(J2125)),2,1))),"OoS")</f>
        <v>1</v>
      </c>
      <c r="F2125" s="57"/>
      <c r="G2125" s="59"/>
      <c r="H2125" s="59"/>
      <c r="I2125" s="59"/>
      <c r="J2125" s="59"/>
      <c r="K2125" s="59"/>
      <c r="L2125" s="59"/>
      <c r="M2125" s="59"/>
      <c r="N2125" s="59"/>
      <c r="O2125" s="59"/>
      <c r="P2125" s="370"/>
      <c r="Q2125" s="59"/>
      <c r="R2125" s="376"/>
    </row>
    <row r="2126" spans="1:18" x14ac:dyDescent="0.25">
      <c r="A2126" s="352"/>
      <c r="B2126" s="378"/>
      <c r="C2126" s="54" t="str">
        <f>IF(ISTEXT('Organizational Unit Summary'!$B$44),'Organizational Unit Summary'!$B$44,"")</f>
        <v>P-5</v>
      </c>
      <c r="D2126" s="51" t="str">
        <f>IF('Organizational Unit Summary'!$B$24="Benchmark or Sustainment",IF(E2126="OoS","OoS",IF(E2126=1,"DM",IF(E2126=2,"PM",IF(E2126=3,"LM",IF(E2126=4,"FM"))))),IF(E2126="OoS","OoS",IF(E2126&lt;=2,"H",IF(E2126=3,"M",IF(E2126=4,"L")))))</f>
        <v>DM</v>
      </c>
      <c r="E2126" s="58">
        <f>IF(OR(Processes!$C$60=TRUE,Processes!H$60=TRUE),IF(AND(G2126=1,H2126=1,NOT(ISTEXT(J2126))),4,IF(AND(G2126=1,H2126=1,ISTEXT(J2126)),3,IF(AND(OR(G2126=1,H2126=1),ISTEXT(J2126)),2,1))),"OoS")</f>
        <v>1</v>
      </c>
      <c r="F2126" s="57"/>
      <c r="G2126" s="59"/>
      <c r="H2126" s="59"/>
      <c r="I2126" s="59"/>
      <c r="J2126" s="59"/>
      <c r="K2126" s="59"/>
      <c r="L2126" s="59"/>
      <c r="M2126" s="59"/>
      <c r="N2126" s="59"/>
      <c r="O2126" s="59"/>
      <c r="P2126" s="370"/>
      <c r="Q2126" s="59"/>
      <c r="R2126" s="376"/>
    </row>
    <row r="2127" spans="1:18" x14ac:dyDescent="0.25">
      <c r="A2127" s="352"/>
      <c r="B2127" s="378"/>
      <c r="C2127" s="54" t="str">
        <f>IF(ISTEXT('Organizational Unit Summary'!$B$45),'Organizational Unit Summary'!$B$45,"")</f>
        <v>P-6</v>
      </c>
      <c r="D2127" s="51" t="str">
        <f>IF('Organizational Unit Summary'!$B$24="Benchmark or Sustainment",IF(E2127="OoS","OoS",IF(E2127=1,"DM",IF(E2127=2,"PM",IF(E2127=3,"LM",IF(E2127=4,"FM"))))),IF(E2127="OoS","OoS",IF(E2127&lt;=2,"H",IF(E2127=3,"M",IF(E2127=4,"L")))))</f>
        <v>DM</v>
      </c>
      <c r="E2127" s="58">
        <f>IF(OR(Processes!$C$60=TRUE,Processes!I$60=TRUE),IF(AND(G2127=1,H2127=1,NOT(ISTEXT(J2127))),4,IF(AND(G2127=1,H2127=1,ISTEXT(J2127)),3,IF(AND(OR(G2127=1,H2127=1),ISTEXT(J2127)),2,1))),"OoS")</f>
        <v>1</v>
      </c>
      <c r="F2127" s="57"/>
      <c r="G2127" s="59"/>
      <c r="H2127" s="59"/>
      <c r="I2127" s="59"/>
      <c r="J2127" s="59"/>
      <c r="K2127" s="59"/>
      <c r="L2127" s="59"/>
      <c r="M2127" s="59"/>
      <c r="N2127" s="59"/>
      <c r="O2127" s="59"/>
      <c r="P2127" s="370"/>
      <c r="Q2127" s="59"/>
      <c r="R2127" s="376"/>
    </row>
    <row r="2128" spans="1:18" x14ac:dyDescent="0.25">
      <c r="A2128" s="352"/>
      <c r="B2128" s="378"/>
      <c r="C2128" s="54" t="str">
        <f>IF(ISTEXT('Organizational Unit Summary'!$B$46),'Organizational Unit Summary'!$B$46,"")</f>
        <v>P-7</v>
      </c>
      <c r="D2128" s="51" t="str">
        <f>IF('Organizational Unit Summary'!$B$24="Benchmark or Sustainment",IF(E2128="OoS","OoS",IF(E2128=1,"DM",IF(E2128=2,"PM",IF(E2128=3,"LM",IF(E2128=4,"FM"))))),IF(E2128="OoS","OoS",IF(E2128&lt;=2,"H",IF(E2128=3,"M",IF(E2128=4,"L")))))</f>
        <v>DM</v>
      </c>
      <c r="E2128" s="58">
        <f>IF(OR(Processes!$C$60=TRUE,Processes!J$60=TRUE),IF(AND(G2128=1,H2128=1,NOT(ISTEXT(J2128))),4,IF(AND(G2128=1,H2128=1,ISTEXT(J2128)),3,IF(AND(OR(G2128=1,H2128=1),ISTEXT(J2128)),2,1))),"OoS")</f>
        <v>1</v>
      </c>
      <c r="F2128" s="57"/>
      <c r="G2128" s="59"/>
      <c r="H2128" s="59"/>
      <c r="I2128" s="59"/>
      <c r="J2128" s="59"/>
      <c r="K2128" s="59"/>
      <c r="L2128" s="59"/>
      <c r="M2128" s="59"/>
      <c r="N2128" s="59"/>
      <c r="O2128" s="59"/>
      <c r="P2128" s="370"/>
      <c r="Q2128" s="59"/>
      <c r="R2128" s="376"/>
    </row>
    <row r="2129" spans="1:18" x14ac:dyDescent="0.25">
      <c r="A2129" s="352"/>
      <c r="B2129" s="378"/>
      <c r="C2129" s="54" t="str">
        <f>IF(ISTEXT('Organizational Unit Summary'!$B$47),'Organizational Unit Summary'!$B$47,"")</f>
        <v>P-8</v>
      </c>
      <c r="D2129" s="51" t="str">
        <f>IF('Organizational Unit Summary'!$B$24="Benchmark or Sustainment",IF(E2129="OoS","OoS",IF(E2129=1,"DM",IF(E2129=2,"PM",IF(E2129=3,"LM",IF(E2129=4,"FM"))))),IF(E2129="OoS","OoS",IF(E2129&lt;=2,"H",IF(E2129=3,"M",IF(E2129=4,"L")))))</f>
        <v>DM</v>
      </c>
      <c r="E2129" s="58">
        <f>IF(OR(Processes!$C$60=TRUE,Processes!K$60=TRUE),IF(AND(G2129=1,H2129=1,NOT(ISTEXT(J2129))),4,IF(AND(G2129=1,H2129=1,ISTEXT(J2129)),3,IF(AND(OR(G2129=1,H2129=1),ISTEXT(J2129)),2,1))),"OoS")</f>
        <v>1</v>
      </c>
      <c r="F2129" s="57"/>
      <c r="G2129" s="59"/>
      <c r="H2129" s="59"/>
      <c r="I2129" s="59"/>
      <c r="J2129" s="59"/>
      <c r="K2129" s="59"/>
      <c r="L2129" s="59"/>
      <c r="M2129" s="59"/>
      <c r="N2129" s="59"/>
      <c r="O2129" s="59"/>
      <c r="P2129" s="370"/>
      <c r="Q2129" s="59"/>
      <c r="R2129" s="376"/>
    </row>
    <row r="2130" spans="1:18" x14ac:dyDescent="0.25">
      <c r="A2130" s="352"/>
      <c r="B2130" s="378"/>
      <c r="C2130" s="54" t="str">
        <f>IF(ISTEXT('Organizational Unit Summary'!$B$48),'Organizational Unit Summary'!$B$48,"")</f>
        <v>P-9</v>
      </c>
      <c r="D2130" s="51" t="str">
        <f>IF('Organizational Unit Summary'!$B$24="Benchmark or Sustainment",IF(E2130="OoS","OoS",IF(E2130=1,"DM",IF(E2130=2,"PM",IF(E2130=3,"LM",IF(E2130=4,"FM"))))),IF(E2130="OoS","OoS",IF(E2130&lt;=2,"H",IF(E2130=3,"M",IF(E2130=4,"L")))))</f>
        <v>DM</v>
      </c>
      <c r="E2130" s="58">
        <f>IF(OR(Processes!$C$60=TRUE,Processes!L$60=TRUE),IF(AND(G2130=1,H2130=1,NOT(ISTEXT(J2130))),4,IF(AND(G2130=1,H2130=1,ISTEXT(J2130)),3,IF(AND(OR(G2130=1,H2130=1),ISTEXT(J2130)),2,1))),"OoS")</f>
        <v>1</v>
      </c>
      <c r="F2130" s="57"/>
      <c r="G2130" s="59"/>
      <c r="H2130" s="59"/>
      <c r="I2130" s="59"/>
      <c r="J2130" s="59"/>
      <c r="K2130" s="59"/>
      <c r="L2130" s="59"/>
      <c r="M2130" s="59"/>
      <c r="N2130" s="59"/>
      <c r="O2130" s="59"/>
      <c r="P2130" s="370"/>
      <c r="Q2130" s="59"/>
      <c r="R2130" s="376"/>
    </row>
    <row r="2131" spans="1:18" x14ac:dyDescent="0.25">
      <c r="A2131" s="352"/>
      <c r="B2131" s="378"/>
      <c r="C2131" s="54" t="str">
        <f>IF(ISTEXT('Organizational Unit Summary'!$B$49),'Organizational Unit Summary'!$B$49,"")</f>
        <v>P-10</v>
      </c>
      <c r="D2131" s="51" t="str">
        <f>IF('Organizational Unit Summary'!$B$24="Benchmark or Sustainment",IF(E2131="OoS","OoS",IF(E2131=1,"DM",IF(E2131=2,"PM",IF(E2131=3,"LM",IF(E2131=4,"FM"))))),IF(E2131="OoS","OoS",IF(E2131&lt;=2,"H",IF(E2131=3,"M",IF(E2131=4,"L")))))</f>
        <v>DM</v>
      </c>
      <c r="E2131" s="58">
        <f>IF(OR(Processes!$C$60=TRUE,Processes!M$60=TRUE),IF(AND(G2131=1,H2131=1,NOT(ISTEXT(J2131))),4,IF(AND(G2131=1,H2131=1,ISTEXT(J2131)),3,IF(AND(OR(G2131=1,H2131=1),ISTEXT(J2131)),2,1))),"OoS")</f>
        <v>1</v>
      </c>
      <c r="F2131" s="57"/>
      <c r="G2131" s="59"/>
      <c r="H2131" s="59"/>
      <c r="I2131" s="59"/>
      <c r="J2131" s="59"/>
      <c r="K2131" s="59"/>
      <c r="L2131" s="59"/>
      <c r="M2131" s="59"/>
      <c r="N2131" s="59"/>
      <c r="O2131" s="59"/>
      <c r="P2131" s="370"/>
      <c r="Q2131" s="59"/>
      <c r="R2131" s="376"/>
    </row>
    <row r="2132" spans="1:18" x14ac:dyDescent="0.25">
      <c r="A2132" s="352"/>
      <c r="B2132" s="378"/>
      <c r="C2132" s="54" t="str">
        <f>IF(ISTEXT('Organizational Unit Summary'!$B$50),'Organizational Unit Summary'!$B$50,"")</f>
        <v>P-11</v>
      </c>
      <c r="D2132" s="51" t="str">
        <f>IF('Organizational Unit Summary'!$B$24="Benchmark or Sustainment",IF(E2132="OoS","OoS",IF(E2132=1,"DM",IF(E2132=2,"PM",IF(E2132=3,"LM",IF(E2132=4,"FM"))))),IF(E2132="OoS","OoS",IF(E2132&lt;=2,"H",IF(E2132=3,"M",IF(E2132=4,"L")))))</f>
        <v>DM</v>
      </c>
      <c r="E2132" s="58">
        <f>IF(OR(Processes!$C$60=TRUE,Processes!N$60=TRUE),IF(AND(G2132=1,H2132=1,NOT(ISTEXT(J2132))),4,IF(AND(G2132=1,H2132=1,ISTEXT(J2132)),3,IF(AND(OR(G2132=1,H2132=1),ISTEXT(J2132)),2,1))),"OoS")</f>
        <v>1</v>
      </c>
      <c r="F2132" s="57"/>
      <c r="G2132" s="59"/>
      <c r="H2132" s="59"/>
      <c r="I2132" s="59"/>
      <c r="J2132" s="59"/>
      <c r="K2132" s="59"/>
      <c r="L2132" s="59"/>
      <c r="M2132" s="59"/>
      <c r="N2132" s="59"/>
      <c r="O2132" s="59"/>
      <c r="P2132" s="370"/>
      <c r="Q2132" s="59"/>
      <c r="R2132" s="376"/>
    </row>
    <row r="2133" spans="1:18" x14ac:dyDescent="0.25">
      <c r="A2133" s="352"/>
      <c r="B2133" s="378"/>
      <c r="C2133" s="54" t="str">
        <f>IF(ISTEXT('Organizational Unit Summary'!$B$51),'Organizational Unit Summary'!$B$51,"")</f>
        <v>P-12</v>
      </c>
      <c r="D2133" s="51" t="str">
        <f>IF('Organizational Unit Summary'!$B$24="Benchmark or Sustainment",IF(E2133="OoS","OoS",IF(E2133=1,"DM",IF(E2133=2,"PM",IF(E2133=3,"LM",IF(E2133=4,"FM"))))),IF(E2133="OoS","OoS",IF(E2133&lt;=2,"H",IF(E2133=3,"M",IF(E2133=4,"L")))))</f>
        <v>DM</v>
      </c>
      <c r="E2133" s="58">
        <f>IF(OR(Processes!$C$60=TRUE,Processes!O$60=TRUE),IF(AND(G2133=1,H2133=1,NOT(ISTEXT(J2133))),4,IF(AND(G2133=1,H2133=1,ISTEXT(J2133)),3,IF(AND(OR(G2133=1,H2133=1),ISTEXT(J2133)),2,1))),"OoS")</f>
        <v>1</v>
      </c>
      <c r="F2133" s="57"/>
      <c r="G2133" s="59"/>
      <c r="H2133" s="59"/>
      <c r="I2133" s="59"/>
      <c r="J2133" s="59"/>
      <c r="K2133" s="59"/>
      <c r="L2133" s="59"/>
      <c r="M2133" s="59"/>
      <c r="N2133" s="59"/>
      <c r="O2133" s="59"/>
      <c r="P2133" s="370"/>
      <c r="Q2133" s="59"/>
      <c r="R2133" s="376"/>
    </row>
    <row r="2134" spans="1:18" x14ac:dyDescent="0.25">
      <c r="A2134" s="352"/>
      <c r="B2134" s="378"/>
      <c r="C2134" s="54" t="str">
        <f>IF(ISTEXT('Organizational Unit Summary'!$B$52),'Organizational Unit Summary'!$B$52,"")</f>
        <v>P-13</v>
      </c>
      <c r="D2134" s="51" t="str">
        <f>IF('Organizational Unit Summary'!$B$24="Benchmark or Sustainment",IF(E2134="OoS","OoS",IF(E2134=1,"DM",IF(E2134=2,"PM",IF(E2134=3,"LM",IF(E2134=4,"FM"))))),IF(E2134="OoS","OoS",IF(E2134&lt;=2,"H",IF(E2134=3,"M",IF(E2134=4,"L")))))</f>
        <v>DM</v>
      </c>
      <c r="E2134" s="58">
        <f>IF(OR(Processes!$C$60=TRUE,Processes!P$60=TRUE),IF(AND(G2134=1,H2134=1,NOT(ISTEXT(J2134))),4,IF(AND(G2134=1,H2134=1,ISTEXT(J2134)),3,IF(AND(OR(G2134=1,H2134=1),ISTEXT(J2134)),2,1))),"OoS")</f>
        <v>1</v>
      </c>
      <c r="F2134" s="57"/>
      <c r="G2134" s="59"/>
      <c r="H2134" s="59"/>
      <c r="I2134" s="59"/>
      <c r="J2134" s="59"/>
      <c r="K2134" s="59"/>
      <c r="L2134" s="59"/>
      <c r="M2134" s="59"/>
      <c r="N2134" s="59"/>
      <c r="O2134" s="59"/>
      <c r="P2134" s="370"/>
      <c r="Q2134" s="59"/>
      <c r="R2134" s="376"/>
    </row>
    <row r="2135" spans="1:18" x14ac:dyDescent="0.25">
      <c r="A2135" s="352"/>
      <c r="B2135" s="378"/>
      <c r="C2135" s="54" t="str">
        <f>IF(ISTEXT('Organizational Unit Summary'!$B$53),'Organizational Unit Summary'!$B$53,"")</f>
        <v>P-14</v>
      </c>
      <c r="D2135" s="51" t="str">
        <f>IF('Organizational Unit Summary'!$B$24="Benchmark or Sustainment",IF(E2135="OoS","OoS",IF(E2135=1,"DM",IF(E2135=2,"PM",IF(E2135=3,"LM",IF(E2135=4,"FM"))))),IF(E2135="OoS","OoS",IF(E2135&lt;=2,"H",IF(E2135=3,"M",IF(E2135=4,"L")))))</f>
        <v>DM</v>
      </c>
      <c r="E2135" s="58">
        <f>IF(OR(Processes!$C$60=TRUE,Processes!Q$60=TRUE),IF(AND(G2135=1,H2135=1,NOT(ISTEXT(J2135))),4,IF(AND(G2135=1,H2135=1,ISTEXT(J2135)),3,IF(AND(OR(G2135=1,H2135=1),ISTEXT(J2135)),2,1))),"OoS")</f>
        <v>1</v>
      </c>
      <c r="F2135" s="57"/>
      <c r="G2135" s="59"/>
      <c r="H2135" s="59"/>
      <c r="I2135" s="59"/>
      <c r="J2135" s="59"/>
      <c r="K2135" s="59"/>
      <c r="L2135" s="59"/>
      <c r="M2135" s="59"/>
      <c r="N2135" s="59"/>
      <c r="O2135" s="59"/>
      <c r="P2135" s="370"/>
      <c r="Q2135" s="59"/>
      <c r="R2135" s="376"/>
    </row>
    <row r="2136" spans="1:18" x14ac:dyDescent="0.25">
      <c r="A2136" s="352"/>
      <c r="B2136" s="378"/>
      <c r="C2136" s="54" t="str">
        <f>IF(ISTEXT('Organizational Unit Summary'!$B$54),'Organizational Unit Summary'!$B$54,"")</f>
        <v>P-15</v>
      </c>
      <c r="D2136" s="51" t="str">
        <f>IF('Organizational Unit Summary'!$B$24="Benchmark or Sustainment",IF(E2136="OoS","OoS",IF(E2136=1,"DM",IF(E2136=2,"PM",IF(E2136=3,"LM",IF(E2136=4,"FM"))))),IF(E2136="OoS","OoS",IF(E2136&lt;=2,"H",IF(E2136=3,"M",IF(E2136=4,"L")))))</f>
        <v>DM</v>
      </c>
      <c r="E2136" s="58">
        <f>IF(OR(Processes!$C$60=TRUE,Processes!R$60=TRUE),IF(AND(G2136=1,H2136=1,NOT(ISTEXT(J2136))),4,IF(AND(G2136=1,H2136=1,ISTEXT(J2136)),3,IF(AND(OR(G2136=1,H2136=1),ISTEXT(J2136)),2,1))),"OoS")</f>
        <v>1</v>
      </c>
      <c r="F2136" s="57"/>
      <c r="G2136" s="59"/>
      <c r="H2136" s="59"/>
      <c r="I2136" s="59"/>
      <c r="J2136" s="59"/>
      <c r="K2136" s="59"/>
      <c r="L2136" s="59"/>
      <c r="M2136" s="59"/>
      <c r="N2136" s="59"/>
      <c r="O2136" s="59"/>
      <c r="P2136" s="370"/>
      <c r="Q2136" s="59"/>
      <c r="R2136" s="376"/>
    </row>
    <row r="2137" spans="1:18" x14ac:dyDescent="0.25">
      <c r="A2137" s="352"/>
      <c r="B2137" s="378"/>
      <c r="C2137" s="54" t="str">
        <f>IF(ISTEXT('Organizational Unit Summary'!$B$55),'Organizational Unit Summary'!$B$55,"")</f>
        <v>P-16</v>
      </c>
      <c r="D2137" s="51" t="str">
        <f>IF('Organizational Unit Summary'!$B$24="Benchmark or Sustainment",IF(E2137="OoS","OoS",IF(E2137=1,"DM",IF(E2137=2,"PM",IF(E2137=3,"LM",IF(E2137=4,"FM"))))),IF(E2137="OoS","OoS",IF(E2137&lt;=2,"H",IF(E2137=3,"M",IF(E2137=4,"L")))))</f>
        <v>DM</v>
      </c>
      <c r="E2137" s="58">
        <f>IF(OR(Processes!$C$60=TRUE,Processes!S$60=TRUE),IF(AND(G2137=1,H2137=1,NOT(ISTEXT(J2137))),4,IF(AND(G2137=1,H2137=1,ISTEXT(J2137)),3,IF(AND(OR(G2137=1,H2137=1),ISTEXT(J2137)),2,1))),"OoS")</f>
        <v>1</v>
      </c>
      <c r="F2137" s="57"/>
      <c r="G2137" s="59"/>
      <c r="H2137" s="59"/>
      <c r="I2137" s="59"/>
      <c r="J2137" s="59"/>
      <c r="K2137" s="59"/>
      <c r="L2137" s="59"/>
      <c r="M2137" s="59"/>
      <c r="N2137" s="59"/>
      <c r="O2137" s="59"/>
      <c r="P2137" s="370"/>
      <c r="Q2137" s="59"/>
      <c r="R2137" s="376"/>
    </row>
    <row r="2138" spans="1:18" x14ac:dyDescent="0.25">
      <c r="A2138" s="352"/>
      <c r="B2138" s="378"/>
      <c r="C2138" s="54" t="str">
        <f>IF(ISTEXT('Organizational Unit Summary'!$B$56),'Organizational Unit Summary'!$B$56,"")</f>
        <v>P-17</v>
      </c>
      <c r="D2138" s="51" t="str">
        <f>IF('Organizational Unit Summary'!$B$24="Benchmark or Sustainment",IF(E2138="OoS","OoS",IF(E2138=1,"DM",IF(E2138=2,"PM",IF(E2138=3,"LM",IF(E2138=4,"FM"))))),IF(E2138="OoS","OoS",IF(E2138&lt;=2,"H",IF(E2138=3,"M",IF(E2138=4,"L")))))</f>
        <v>DM</v>
      </c>
      <c r="E2138" s="58">
        <f>IF(OR(Processes!$C$60=TRUE,Processes!T$60=TRUE),IF(AND(G2138=1,H2138=1,NOT(ISTEXT(J2138))),4,IF(AND(G2138=1,H2138=1,ISTEXT(J2138)),3,IF(AND(OR(G2138=1,H2138=1),ISTEXT(J2138)),2,1))),"OoS")</f>
        <v>1</v>
      </c>
      <c r="F2138" s="57"/>
      <c r="G2138" s="59"/>
      <c r="H2138" s="59"/>
      <c r="I2138" s="59"/>
      <c r="J2138" s="59"/>
      <c r="K2138" s="59"/>
      <c r="L2138" s="59"/>
      <c r="M2138" s="59"/>
      <c r="N2138" s="59"/>
      <c r="O2138" s="59"/>
      <c r="P2138" s="370"/>
      <c r="Q2138" s="59"/>
      <c r="R2138" s="376"/>
    </row>
    <row r="2139" spans="1:18" x14ac:dyDescent="0.25">
      <c r="A2139" s="352"/>
      <c r="B2139" s="378"/>
      <c r="C2139" s="54" t="str">
        <f>IF(ISTEXT('Organizational Unit Summary'!$B$57),'Organizational Unit Summary'!$B$57,"")</f>
        <v>P-18</v>
      </c>
      <c r="D2139" s="51" t="str">
        <f>IF('Organizational Unit Summary'!$B$24="Benchmark or Sustainment",IF(E2139="OoS","OoS",IF(E2139=1,"DM",IF(E2139=2,"PM",IF(E2139=3,"LM",IF(E2139=4,"FM"))))),IF(E2139="OoS","OoS",IF(E2139&lt;=2,"H",IF(E2139=3,"M",IF(E2139=4,"L")))))</f>
        <v>DM</v>
      </c>
      <c r="E2139" s="58">
        <f>IF(OR(Processes!$C$60=TRUE,Processes!U$60=TRUE),IF(AND(G2139=1,H2139=1,NOT(ISTEXT(J2139))),4,IF(AND(G2139=1,H2139=1,ISTEXT(J2139)),3,IF(AND(OR(G2139=1,H2139=1),ISTEXT(J2139)),2,1))),"OoS")</f>
        <v>1</v>
      </c>
      <c r="F2139" s="57"/>
      <c r="G2139" s="59"/>
      <c r="H2139" s="59"/>
      <c r="I2139" s="59"/>
      <c r="J2139" s="59"/>
      <c r="K2139" s="59"/>
      <c r="L2139" s="59"/>
      <c r="M2139" s="59"/>
      <c r="N2139" s="59"/>
      <c r="O2139" s="59"/>
      <c r="P2139" s="370"/>
      <c r="Q2139" s="59"/>
      <c r="R2139" s="376"/>
    </row>
    <row r="2140" spans="1:18" x14ac:dyDescent="0.25">
      <c r="A2140" s="352"/>
      <c r="B2140" s="378"/>
      <c r="C2140" s="54" t="str">
        <f>IF(ISTEXT('Organizational Unit Summary'!$B$58),'Organizational Unit Summary'!$B$58,"")</f>
        <v>P-19</v>
      </c>
      <c r="D2140" s="51" t="str">
        <f>IF('Organizational Unit Summary'!$B$24="Benchmark or Sustainment",IF(E2140="OoS","OoS",IF(E2140=1,"DM",IF(E2140=2,"PM",IF(E2140=3,"LM",IF(E2140=4,"FM"))))),IF(E2140="OoS","OoS",IF(E2140&lt;=2,"H",IF(E2140=3,"M",IF(E2140=4,"L")))))</f>
        <v>DM</v>
      </c>
      <c r="E2140" s="58">
        <f>IF(OR(Processes!$C$60=TRUE,Processes!V$60=TRUE),IF(AND(G2140=1,H2140=1,NOT(ISTEXT(J2140))),4,IF(AND(G2140=1,H2140=1,ISTEXT(J2140)),3,IF(AND(OR(G2140=1,H2140=1),ISTEXT(J2140)),2,1))),"OoS")</f>
        <v>1</v>
      </c>
      <c r="F2140" s="57"/>
      <c r="G2140" s="59"/>
      <c r="H2140" s="59"/>
      <c r="I2140" s="59"/>
      <c r="J2140" s="59"/>
      <c r="K2140" s="59"/>
      <c r="L2140" s="59"/>
      <c r="M2140" s="59"/>
      <c r="N2140" s="59"/>
      <c r="O2140" s="59"/>
      <c r="P2140" s="370"/>
      <c r="Q2140" s="59"/>
      <c r="R2140" s="376"/>
    </row>
    <row r="2141" spans="1:18" ht="13.5" thickBot="1" x14ac:dyDescent="0.3">
      <c r="A2141" s="352"/>
      <c r="B2141" s="378"/>
      <c r="C2141" s="54" t="str">
        <f>IF(ISTEXT('Organizational Unit Summary'!$B$59),'Organizational Unit Summary'!$B$59,"")</f>
        <v>P-20</v>
      </c>
      <c r="D2141" s="51" t="str">
        <f>IF('Organizational Unit Summary'!$B$24="Benchmark or Sustainment",IF(E2141="OoS","OoS",IF(E2141=1,"DM",IF(E2141=2,"PM",IF(E2141=3,"LM",IF(E2141=4,"FM"))))),IF(E2141="OoS","OoS",IF(E2141&lt;=2,"H",IF(E2141=3,"M",IF(E2141=4,"L")))))</f>
        <v>DM</v>
      </c>
      <c r="E2141" s="58">
        <f>IF(OR(Processes!$C$60=TRUE,Processes!W$60=TRUE),IF(AND(G2141=1,H2141=1,NOT(ISTEXT(J2141))),4,IF(AND(G2141=1,H2141=1,ISTEXT(J2141)),3,IF(AND(OR(G2141=1,H2141=1),ISTEXT(J2141)),2,1))),"OoS")</f>
        <v>1</v>
      </c>
      <c r="F2141" s="57"/>
      <c r="G2141" s="59"/>
      <c r="H2141" s="59"/>
      <c r="I2141" s="59"/>
      <c r="J2141" s="59"/>
      <c r="K2141" s="59"/>
      <c r="L2141" s="59"/>
      <c r="M2141" s="59"/>
      <c r="N2141" s="59"/>
      <c r="O2141" s="59"/>
      <c r="P2141" s="371"/>
      <c r="Q2141" s="59"/>
      <c r="R2141" s="376"/>
    </row>
    <row r="2142" spans="1:18" x14ac:dyDescent="0.25">
      <c r="A2142" s="352"/>
      <c r="B2142" s="378" t="str">
        <f>IF(ISTEXT(Processes!$B$10),Processes!$B$10,"")</f>
        <v>Process 8</v>
      </c>
      <c r="C2142" s="54" t="str">
        <f>IF(ISTEXT('Organizational Unit Summary'!$B$40),'Organizational Unit Summary'!$B$40,"")</f>
        <v>P-1</v>
      </c>
      <c r="D2142" s="51" t="str">
        <f>IF('Organizational Unit Summary'!$B$24="Benchmark or Sustainment",IF(E2142="OoS","OoS",IF(E2142=1,"DM",IF(E2142=2,"PM",IF(E2142=3,"LM",IF(E2142=4,"FM"))))),IF(E2142="OoS","OoS",IF(E2142&lt;=2,"H",IF(E2142=3,"M",IF(E2142=4,"L")))))</f>
        <v>DM</v>
      </c>
      <c r="E2142" s="58">
        <f>IF(OR(Processes!$C$61=TRUE,Processes!D$61=TRUE),IF(AND(G2142=1,H2142=1,NOT(ISTEXT(J2142))),4,IF(AND(G2142=1,H2142=1,ISTEXT(J2142)),3,IF(AND(OR(G2142=1,H2142=1),ISTEXT(J2142)),2,1))),"OoS")</f>
        <v>1</v>
      </c>
      <c r="F2142" s="57"/>
      <c r="G2142" s="59"/>
      <c r="H2142" s="59"/>
      <c r="I2142" s="59"/>
      <c r="J2142" s="59"/>
      <c r="K2142" s="59"/>
      <c r="L2142" s="59"/>
      <c r="M2142" s="59"/>
      <c r="N2142" s="59"/>
      <c r="O2142" s="59"/>
      <c r="P2142" s="369"/>
      <c r="Q2142" s="59"/>
      <c r="R2142" s="376"/>
    </row>
    <row r="2143" spans="1:18" x14ac:dyDescent="0.25">
      <c r="A2143" s="352"/>
      <c r="B2143" s="378"/>
      <c r="C2143" s="54" t="str">
        <f>IF(ISTEXT('Organizational Unit Summary'!$B$41),'Organizational Unit Summary'!$B$41,"")</f>
        <v>P-2</v>
      </c>
      <c r="D2143" s="51" t="str">
        <f>IF('Organizational Unit Summary'!$B$24="Benchmark or Sustainment",IF(E2143="OoS","OoS",IF(E2143=1,"DM",IF(E2143=2,"PM",IF(E2143=3,"LM",IF(E2143=4,"FM"))))),IF(E2143="OoS","OoS",IF(E2143&lt;=2,"H",IF(E2143=3,"M",IF(E2143=4,"L")))))</f>
        <v>DM</v>
      </c>
      <c r="E2143" s="58">
        <f>IF(OR(Processes!$C$61=TRUE,Processes!E$61=TRUE),IF(AND(G2143=1,H2143=1,NOT(ISTEXT(J2143))),4,IF(AND(G2143=1,H2143=1,ISTEXT(J2143)),3,IF(AND(OR(G2143=1,H2143=1),ISTEXT(J2143)),2,1))),"OoS")</f>
        <v>1</v>
      </c>
      <c r="F2143" s="57"/>
      <c r="G2143" s="59"/>
      <c r="H2143" s="59"/>
      <c r="I2143" s="59"/>
      <c r="J2143" s="59"/>
      <c r="K2143" s="59"/>
      <c r="L2143" s="59"/>
      <c r="M2143" s="59"/>
      <c r="N2143" s="59"/>
      <c r="O2143" s="59"/>
      <c r="P2143" s="370"/>
      <c r="Q2143" s="59"/>
      <c r="R2143" s="376"/>
    </row>
    <row r="2144" spans="1:18" x14ac:dyDescent="0.25">
      <c r="A2144" s="352"/>
      <c r="B2144" s="378"/>
      <c r="C2144" s="54" t="str">
        <f>IF(ISTEXT('Organizational Unit Summary'!$B$42),'Organizational Unit Summary'!$B$42,"")</f>
        <v>P-3</v>
      </c>
      <c r="D2144" s="51" t="str">
        <f>IF('Organizational Unit Summary'!$B$24="Benchmark or Sustainment",IF(E2144="OoS","OoS",IF(E2144=1,"DM",IF(E2144=2,"PM",IF(E2144=3,"LM",IF(E2144=4,"FM"))))),IF(E2144="OoS","OoS",IF(E2144&lt;=2,"H",IF(E2144=3,"M",IF(E2144=4,"L")))))</f>
        <v>DM</v>
      </c>
      <c r="E2144" s="58">
        <f>IF(OR(Processes!$C$61=TRUE,Processes!F$61=TRUE),IF(AND(G2144=1,H2144=1,NOT(ISTEXT(J2144))),4,IF(AND(G2144=1,H2144=1,ISTEXT(J2144)),3,IF(AND(OR(G2144=1,H2144=1),ISTEXT(J2144)),2,1))),"OoS")</f>
        <v>1</v>
      </c>
      <c r="F2144" s="57"/>
      <c r="G2144" s="59"/>
      <c r="H2144" s="59"/>
      <c r="I2144" s="59"/>
      <c r="J2144" s="59"/>
      <c r="K2144" s="59"/>
      <c r="L2144" s="59"/>
      <c r="M2144" s="59"/>
      <c r="N2144" s="59"/>
      <c r="O2144" s="59"/>
      <c r="P2144" s="370"/>
      <c r="Q2144" s="59"/>
      <c r="R2144" s="376"/>
    </row>
    <row r="2145" spans="1:18" x14ac:dyDescent="0.25">
      <c r="A2145" s="352"/>
      <c r="B2145" s="378"/>
      <c r="C2145" s="54" t="str">
        <f>IF(ISTEXT('Organizational Unit Summary'!$B$43),'Organizational Unit Summary'!$B$43,"")</f>
        <v>P-4</v>
      </c>
      <c r="D2145" s="51" t="str">
        <f>IF('Organizational Unit Summary'!$B$24="Benchmark or Sustainment",IF(E2145="OoS","OoS",IF(E2145=1,"DM",IF(E2145=2,"PM",IF(E2145=3,"LM",IF(E2145=4,"FM"))))),IF(E2145="OoS","OoS",IF(E2145&lt;=2,"H",IF(E2145=3,"M",IF(E2145=4,"L")))))</f>
        <v>DM</v>
      </c>
      <c r="E2145" s="58">
        <f>IF(OR(Processes!$C$61=TRUE,Processes!G$61=TRUE),IF(AND(G2145=1,H2145=1,NOT(ISTEXT(J2145))),4,IF(AND(G2145=1,H2145=1,ISTEXT(J2145)),3,IF(AND(OR(G2145=1,H2145=1),ISTEXT(J2145)),2,1))),"OoS")</f>
        <v>1</v>
      </c>
      <c r="F2145" s="57"/>
      <c r="G2145" s="59"/>
      <c r="H2145" s="59"/>
      <c r="I2145" s="59"/>
      <c r="J2145" s="59"/>
      <c r="K2145" s="59"/>
      <c r="L2145" s="59"/>
      <c r="M2145" s="59"/>
      <c r="N2145" s="59"/>
      <c r="O2145" s="59"/>
      <c r="P2145" s="370"/>
      <c r="Q2145" s="59"/>
      <c r="R2145" s="376"/>
    </row>
    <row r="2146" spans="1:18" x14ac:dyDescent="0.25">
      <c r="A2146" s="352"/>
      <c r="B2146" s="378"/>
      <c r="C2146" s="54" t="str">
        <f>IF(ISTEXT('Organizational Unit Summary'!$B$44),'Organizational Unit Summary'!$B$44,"")</f>
        <v>P-5</v>
      </c>
      <c r="D2146" s="51" t="str">
        <f>IF('Organizational Unit Summary'!$B$24="Benchmark or Sustainment",IF(E2146="OoS","OoS",IF(E2146=1,"DM",IF(E2146=2,"PM",IF(E2146=3,"LM",IF(E2146=4,"FM"))))),IF(E2146="OoS","OoS",IF(E2146&lt;=2,"H",IF(E2146=3,"M",IF(E2146=4,"L")))))</f>
        <v>DM</v>
      </c>
      <c r="E2146" s="58">
        <f>IF(OR(Processes!$C$61=TRUE,Processes!H$61=TRUE),IF(AND(G2146=1,H2146=1,NOT(ISTEXT(J2146))),4,IF(AND(G2146=1,H2146=1,ISTEXT(J2146)),3,IF(AND(OR(G2146=1,H2146=1),ISTEXT(J2146)),2,1))),"OoS")</f>
        <v>1</v>
      </c>
      <c r="F2146" s="57"/>
      <c r="G2146" s="59"/>
      <c r="H2146" s="59"/>
      <c r="I2146" s="59"/>
      <c r="J2146" s="59"/>
      <c r="K2146" s="59"/>
      <c r="L2146" s="59"/>
      <c r="M2146" s="59"/>
      <c r="N2146" s="59"/>
      <c r="O2146" s="59"/>
      <c r="P2146" s="370"/>
      <c r="Q2146" s="59"/>
      <c r="R2146" s="376"/>
    </row>
    <row r="2147" spans="1:18" x14ac:dyDescent="0.25">
      <c r="A2147" s="352"/>
      <c r="B2147" s="378"/>
      <c r="C2147" s="54" t="str">
        <f>IF(ISTEXT('Organizational Unit Summary'!$B$45),'Organizational Unit Summary'!$B$45,"")</f>
        <v>P-6</v>
      </c>
      <c r="D2147" s="51" t="str">
        <f>IF('Organizational Unit Summary'!$B$24="Benchmark or Sustainment",IF(E2147="OoS","OoS",IF(E2147=1,"DM",IF(E2147=2,"PM",IF(E2147=3,"LM",IF(E2147=4,"FM"))))),IF(E2147="OoS","OoS",IF(E2147&lt;=2,"H",IF(E2147=3,"M",IF(E2147=4,"L")))))</f>
        <v>DM</v>
      </c>
      <c r="E2147" s="58">
        <f>IF(OR(Processes!$C$61=TRUE,Processes!I$61=TRUE),IF(AND(G2147=1,H2147=1,NOT(ISTEXT(J2147))),4,IF(AND(G2147=1,H2147=1,ISTEXT(J2147)),3,IF(AND(OR(G2147=1,H2147=1),ISTEXT(J2147)),2,1))),"OoS")</f>
        <v>1</v>
      </c>
      <c r="F2147" s="57"/>
      <c r="G2147" s="59"/>
      <c r="H2147" s="59"/>
      <c r="I2147" s="59"/>
      <c r="J2147" s="59"/>
      <c r="K2147" s="59"/>
      <c r="L2147" s="59"/>
      <c r="M2147" s="59"/>
      <c r="N2147" s="59"/>
      <c r="O2147" s="59"/>
      <c r="P2147" s="370"/>
      <c r="Q2147" s="59"/>
      <c r="R2147" s="376"/>
    </row>
    <row r="2148" spans="1:18" x14ac:dyDescent="0.25">
      <c r="A2148" s="352"/>
      <c r="B2148" s="378"/>
      <c r="C2148" s="54" t="str">
        <f>IF(ISTEXT('Organizational Unit Summary'!$B$46),'Organizational Unit Summary'!$B$46,"")</f>
        <v>P-7</v>
      </c>
      <c r="D2148" s="51" t="str">
        <f>IF('Organizational Unit Summary'!$B$24="Benchmark or Sustainment",IF(E2148="OoS","OoS",IF(E2148=1,"DM",IF(E2148=2,"PM",IF(E2148=3,"LM",IF(E2148=4,"FM"))))),IF(E2148="OoS","OoS",IF(E2148&lt;=2,"H",IF(E2148=3,"M",IF(E2148=4,"L")))))</f>
        <v>DM</v>
      </c>
      <c r="E2148" s="58">
        <f>IF(OR(Processes!$C$61=TRUE,Processes!J$61=TRUE),IF(AND(G2148=1,H2148=1,NOT(ISTEXT(J2148))),4,IF(AND(G2148=1,H2148=1,ISTEXT(J2148)),3,IF(AND(OR(G2148=1,H2148=1),ISTEXT(J2148)),2,1))),"OoS")</f>
        <v>1</v>
      </c>
      <c r="F2148" s="57"/>
      <c r="G2148" s="59"/>
      <c r="H2148" s="59"/>
      <c r="I2148" s="59"/>
      <c r="J2148" s="59"/>
      <c r="K2148" s="59"/>
      <c r="L2148" s="59"/>
      <c r="M2148" s="59"/>
      <c r="N2148" s="59"/>
      <c r="O2148" s="59"/>
      <c r="P2148" s="370"/>
      <c r="Q2148" s="59"/>
      <c r="R2148" s="376"/>
    </row>
    <row r="2149" spans="1:18" x14ac:dyDescent="0.25">
      <c r="A2149" s="352"/>
      <c r="B2149" s="378"/>
      <c r="C2149" s="54" t="str">
        <f>IF(ISTEXT('Organizational Unit Summary'!$B$47),'Organizational Unit Summary'!$B$47,"")</f>
        <v>P-8</v>
      </c>
      <c r="D2149" s="51" t="str">
        <f>IF('Organizational Unit Summary'!$B$24="Benchmark or Sustainment",IF(E2149="OoS","OoS",IF(E2149=1,"DM",IF(E2149=2,"PM",IF(E2149=3,"LM",IF(E2149=4,"FM"))))),IF(E2149="OoS","OoS",IF(E2149&lt;=2,"H",IF(E2149=3,"M",IF(E2149=4,"L")))))</f>
        <v>DM</v>
      </c>
      <c r="E2149" s="58">
        <f>IF(OR(Processes!$C$61=TRUE,Processes!K$61=TRUE),IF(AND(G2149=1,H2149=1,NOT(ISTEXT(J2149))),4,IF(AND(G2149=1,H2149=1,ISTEXT(J2149)),3,IF(AND(OR(G2149=1,H2149=1),ISTEXT(J2149)),2,1))),"OoS")</f>
        <v>1</v>
      </c>
      <c r="F2149" s="57"/>
      <c r="G2149" s="59"/>
      <c r="H2149" s="59"/>
      <c r="I2149" s="59"/>
      <c r="J2149" s="59"/>
      <c r="K2149" s="59"/>
      <c r="L2149" s="59"/>
      <c r="M2149" s="59"/>
      <c r="N2149" s="59"/>
      <c r="O2149" s="59"/>
      <c r="P2149" s="370"/>
      <c r="Q2149" s="59"/>
      <c r="R2149" s="376"/>
    </row>
    <row r="2150" spans="1:18" x14ac:dyDescent="0.25">
      <c r="A2150" s="352"/>
      <c r="B2150" s="378"/>
      <c r="C2150" s="54" t="str">
        <f>IF(ISTEXT('Organizational Unit Summary'!$B$48),'Organizational Unit Summary'!$B$48,"")</f>
        <v>P-9</v>
      </c>
      <c r="D2150" s="51" t="str">
        <f>IF('Organizational Unit Summary'!$B$24="Benchmark or Sustainment",IF(E2150="OoS","OoS",IF(E2150=1,"DM",IF(E2150=2,"PM",IF(E2150=3,"LM",IF(E2150=4,"FM"))))),IF(E2150="OoS","OoS",IF(E2150&lt;=2,"H",IF(E2150=3,"M",IF(E2150=4,"L")))))</f>
        <v>DM</v>
      </c>
      <c r="E2150" s="58">
        <f>IF(OR(Processes!$C$61=TRUE,Processes!L$61=TRUE),IF(AND(G2150=1,H2150=1,NOT(ISTEXT(J2150))),4,IF(AND(G2150=1,H2150=1,ISTEXT(J2150)),3,IF(AND(OR(G2150=1,H2150=1),ISTEXT(J2150)),2,1))),"OoS")</f>
        <v>1</v>
      </c>
      <c r="F2150" s="57"/>
      <c r="G2150" s="59"/>
      <c r="H2150" s="59"/>
      <c r="I2150" s="59"/>
      <c r="J2150" s="59"/>
      <c r="K2150" s="59"/>
      <c r="L2150" s="59"/>
      <c r="M2150" s="59"/>
      <c r="N2150" s="59"/>
      <c r="O2150" s="59"/>
      <c r="P2150" s="370"/>
      <c r="Q2150" s="59"/>
      <c r="R2150" s="376"/>
    </row>
    <row r="2151" spans="1:18" x14ac:dyDescent="0.25">
      <c r="A2151" s="352"/>
      <c r="B2151" s="378"/>
      <c r="C2151" s="54" t="str">
        <f>IF(ISTEXT('Organizational Unit Summary'!$B$49),'Organizational Unit Summary'!$B$49,"")</f>
        <v>P-10</v>
      </c>
      <c r="D2151" s="51" t="str">
        <f>IF('Organizational Unit Summary'!$B$24="Benchmark or Sustainment",IF(E2151="OoS","OoS",IF(E2151=1,"DM",IF(E2151=2,"PM",IF(E2151=3,"LM",IF(E2151=4,"FM"))))),IF(E2151="OoS","OoS",IF(E2151&lt;=2,"H",IF(E2151=3,"M",IF(E2151=4,"L")))))</f>
        <v>DM</v>
      </c>
      <c r="E2151" s="58">
        <f>IF(OR(Processes!$C$61=TRUE,Processes!M$61=TRUE),IF(AND(G2151=1,H2151=1,NOT(ISTEXT(J2151))),4,IF(AND(G2151=1,H2151=1,ISTEXT(J2151)),3,IF(AND(OR(G2151=1,H2151=1),ISTEXT(J2151)),2,1))),"OoS")</f>
        <v>1</v>
      </c>
      <c r="F2151" s="57"/>
      <c r="G2151" s="59"/>
      <c r="H2151" s="59"/>
      <c r="I2151" s="59"/>
      <c r="J2151" s="59"/>
      <c r="K2151" s="59"/>
      <c r="L2151" s="59"/>
      <c r="M2151" s="59"/>
      <c r="N2151" s="59"/>
      <c r="O2151" s="59"/>
      <c r="P2151" s="370"/>
      <c r="Q2151" s="59"/>
      <c r="R2151" s="376"/>
    </row>
    <row r="2152" spans="1:18" x14ac:dyDescent="0.25">
      <c r="A2152" s="352"/>
      <c r="B2152" s="378"/>
      <c r="C2152" s="54" t="str">
        <f>IF(ISTEXT('Organizational Unit Summary'!$B$50),'Organizational Unit Summary'!$B$50,"")</f>
        <v>P-11</v>
      </c>
      <c r="D2152" s="51" t="str">
        <f>IF('Organizational Unit Summary'!$B$24="Benchmark or Sustainment",IF(E2152="OoS","OoS",IF(E2152=1,"DM",IF(E2152=2,"PM",IF(E2152=3,"LM",IF(E2152=4,"FM"))))),IF(E2152="OoS","OoS",IF(E2152&lt;=2,"H",IF(E2152=3,"M",IF(E2152=4,"L")))))</f>
        <v>DM</v>
      </c>
      <c r="E2152" s="58">
        <f>IF(OR(Processes!$C$61=TRUE,Processes!N$61=TRUE),IF(AND(G2152=1,H2152=1,NOT(ISTEXT(J2152))),4,IF(AND(G2152=1,H2152=1,ISTEXT(J2152)),3,IF(AND(OR(G2152=1,H2152=1),ISTEXT(J2152)),2,1))),"OoS")</f>
        <v>1</v>
      </c>
      <c r="F2152" s="57"/>
      <c r="G2152" s="59"/>
      <c r="H2152" s="59"/>
      <c r="I2152" s="59"/>
      <c r="J2152" s="59"/>
      <c r="K2152" s="59"/>
      <c r="L2152" s="59"/>
      <c r="M2152" s="59"/>
      <c r="N2152" s="59"/>
      <c r="O2152" s="59"/>
      <c r="P2152" s="370"/>
      <c r="Q2152" s="59"/>
      <c r="R2152" s="376"/>
    </row>
    <row r="2153" spans="1:18" x14ac:dyDescent="0.25">
      <c r="A2153" s="352"/>
      <c r="B2153" s="378"/>
      <c r="C2153" s="54" t="str">
        <f>IF(ISTEXT('Organizational Unit Summary'!$B$51),'Organizational Unit Summary'!$B$51,"")</f>
        <v>P-12</v>
      </c>
      <c r="D2153" s="51" t="str">
        <f>IF('Organizational Unit Summary'!$B$24="Benchmark or Sustainment",IF(E2153="OoS","OoS",IF(E2153=1,"DM",IF(E2153=2,"PM",IF(E2153=3,"LM",IF(E2153=4,"FM"))))),IF(E2153="OoS","OoS",IF(E2153&lt;=2,"H",IF(E2153=3,"M",IF(E2153=4,"L")))))</f>
        <v>DM</v>
      </c>
      <c r="E2153" s="58">
        <f>IF(OR(Processes!$C$61=TRUE,Processes!O$61=TRUE),IF(AND(G2153=1,H2153=1,NOT(ISTEXT(J2153))),4,IF(AND(G2153=1,H2153=1,ISTEXT(J2153)),3,IF(AND(OR(G2153=1,H2153=1),ISTEXT(J2153)),2,1))),"OoS")</f>
        <v>1</v>
      </c>
      <c r="F2153" s="57"/>
      <c r="G2153" s="59"/>
      <c r="H2153" s="59"/>
      <c r="I2153" s="59"/>
      <c r="J2153" s="59"/>
      <c r="K2153" s="59"/>
      <c r="L2153" s="59"/>
      <c r="M2153" s="59"/>
      <c r="N2153" s="59"/>
      <c r="O2153" s="59"/>
      <c r="P2153" s="370"/>
      <c r="Q2153" s="59"/>
      <c r="R2153" s="376"/>
    </row>
    <row r="2154" spans="1:18" x14ac:dyDescent="0.25">
      <c r="A2154" s="352"/>
      <c r="B2154" s="378"/>
      <c r="C2154" s="54" t="str">
        <f>IF(ISTEXT('Organizational Unit Summary'!$B$52),'Organizational Unit Summary'!$B$52,"")</f>
        <v>P-13</v>
      </c>
      <c r="D2154" s="51" t="str">
        <f>IF('Organizational Unit Summary'!$B$24="Benchmark or Sustainment",IF(E2154="OoS","OoS",IF(E2154=1,"DM",IF(E2154=2,"PM",IF(E2154=3,"LM",IF(E2154=4,"FM"))))),IF(E2154="OoS","OoS",IF(E2154&lt;=2,"H",IF(E2154=3,"M",IF(E2154=4,"L")))))</f>
        <v>DM</v>
      </c>
      <c r="E2154" s="58">
        <f>IF(OR(Processes!$C$61=TRUE,Processes!P$61=TRUE),IF(AND(G2154=1,H2154=1,NOT(ISTEXT(J2154))),4,IF(AND(G2154=1,H2154=1,ISTEXT(J2154)),3,IF(AND(OR(G2154=1,H2154=1),ISTEXT(J2154)),2,1))),"OoS")</f>
        <v>1</v>
      </c>
      <c r="F2154" s="57"/>
      <c r="G2154" s="59"/>
      <c r="H2154" s="59"/>
      <c r="I2154" s="59"/>
      <c r="J2154" s="59"/>
      <c r="K2154" s="59"/>
      <c r="L2154" s="59"/>
      <c r="M2154" s="59"/>
      <c r="N2154" s="59"/>
      <c r="O2154" s="59"/>
      <c r="P2154" s="370"/>
      <c r="Q2154" s="59"/>
      <c r="R2154" s="376"/>
    </row>
    <row r="2155" spans="1:18" x14ac:dyDescent="0.25">
      <c r="A2155" s="352"/>
      <c r="B2155" s="378"/>
      <c r="C2155" s="54" t="str">
        <f>IF(ISTEXT('Organizational Unit Summary'!$B$53),'Organizational Unit Summary'!$B$53,"")</f>
        <v>P-14</v>
      </c>
      <c r="D2155" s="51" t="str">
        <f>IF('Organizational Unit Summary'!$B$24="Benchmark or Sustainment",IF(E2155="OoS","OoS",IF(E2155=1,"DM",IF(E2155=2,"PM",IF(E2155=3,"LM",IF(E2155=4,"FM"))))),IF(E2155="OoS","OoS",IF(E2155&lt;=2,"H",IF(E2155=3,"M",IF(E2155=4,"L")))))</f>
        <v>DM</v>
      </c>
      <c r="E2155" s="58">
        <f>IF(OR(Processes!$C$61=TRUE,Processes!Q$61=TRUE),IF(AND(G2155=1,H2155=1,NOT(ISTEXT(J2155))),4,IF(AND(G2155=1,H2155=1,ISTEXT(J2155)),3,IF(AND(OR(G2155=1,H2155=1),ISTEXT(J2155)),2,1))),"OoS")</f>
        <v>1</v>
      </c>
      <c r="F2155" s="57"/>
      <c r="G2155" s="59"/>
      <c r="H2155" s="59"/>
      <c r="I2155" s="59"/>
      <c r="J2155" s="59"/>
      <c r="K2155" s="59"/>
      <c r="L2155" s="59"/>
      <c r="M2155" s="59"/>
      <c r="N2155" s="59"/>
      <c r="O2155" s="59"/>
      <c r="P2155" s="370"/>
      <c r="Q2155" s="59"/>
      <c r="R2155" s="376"/>
    </row>
    <row r="2156" spans="1:18" x14ac:dyDescent="0.25">
      <c r="A2156" s="352"/>
      <c r="B2156" s="378"/>
      <c r="C2156" s="54" t="str">
        <f>IF(ISTEXT('Organizational Unit Summary'!$B$54),'Organizational Unit Summary'!$B$54,"")</f>
        <v>P-15</v>
      </c>
      <c r="D2156" s="51" t="str">
        <f>IF('Organizational Unit Summary'!$B$24="Benchmark or Sustainment",IF(E2156="OoS","OoS",IF(E2156=1,"DM",IF(E2156=2,"PM",IF(E2156=3,"LM",IF(E2156=4,"FM"))))),IF(E2156="OoS","OoS",IF(E2156&lt;=2,"H",IF(E2156=3,"M",IF(E2156=4,"L")))))</f>
        <v>DM</v>
      </c>
      <c r="E2156" s="58">
        <f>IF(OR(Processes!$C$61=TRUE,Processes!R$61=TRUE),IF(AND(G2156=1,H2156=1,NOT(ISTEXT(J2156))),4,IF(AND(G2156=1,H2156=1,ISTEXT(J2156)),3,IF(AND(OR(G2156=1,H2156=1),ISTEXT(J2156)),2,1))),"OoS")</f>
        <v>1</v>
      </c>
      <c r="F2156" s="57"/>
      <c r="G2156" s="59"/>
      <c r="H2156" s="59"/>
      <c r="I2156" s="59"/>
      <c r="J2156" s="59"/>
      <c r="K2156" s="59"/>
      <c r="L2156" s="59"/>
      <c r="M2156" s="59"/>
      <c r="N2156" s="59"/>
      <c r="O2156" s="59"/>
      <c r="P2156" s="370"/>
      <c r="Q2156" s="59"/>
      <c r="R2156" s="376"/>
    </row>
    <row r="2157" spans="1:18" x14ac:dyDescent="0.25">
      <c r="A2157" s="352"/>
      <c r="B2157" s="378"/>
      <c r="C2157" s="54" t="str">
        <f>IF(ISTEXT('Organizational Unit Summary'!$B$55),'Organizational Unit Summary'!$B$55,"")</f>
        <v>P-16</v>
      </c>
      <c r="D2157" s="51" t="str">
        <f>IF('Organizational Unit Summary'!$B$24="Benchmark or Sustainment",IF(E2157="OoS","OoS",IF(E2157=1,"DM",IF(E2157=2,"PM",IF(E2157=3,"LM",IF(E2157=4,"FM"))))),IF(E2157="OoS","OoS",IF(E2157&lt;=2,"H",IF(E2157=3,"M",IF(E2157=4,"L")))))</f>
        <v>DM</v>
      </c>
      <c r="E2157" s="58">
        <f>IF(OR(Processes!$C$61=TRUE,Processes!S$61=TRUE),IF(AND(G2157=1,H2157=1,NOT(ISTEXT(J2157))),4,IF(AND(G2157=1,H2157=1,ISTEXT(J2157)),3,IF(AND(OR(G2157=1,H2157=1),ISTEXT(J2157)),2,1))),"OoS")</f>
        <v>1</v>
      </c>
      <c r="F2157" s="57"/>
      <c r="G2157" s="59"/>
      <c r="H2157" s="59"/>
      <c r="I2157" s="59"/>
      <c r="J2157" s="59"/>
      <c r="K2157" s="59"/>
      <c r="L2157" s="59"/>
      <c r="M2157" s="59"/>
      <c r="N2157" s="59"/>
      <c r="O2157" s="59"/>
      <c r="P2157" s="370"/>
      <c r="Q2157" s="59"/>
      <c r="R2157" s="376"/>
    </row>
    <row r="2158" spans="1:18" x14ac:dyDescent="0.25">
      <c r="A2158" s="352"/>
      <c r="B2158" s="378"/>
      <c r="C2158" s="54" t="str">
        <f>IF(ISTEXT('Organizational Unit Summary'!$B$56),'Organizational Unit Summary'!$B$56,"")</f>
        <v>P-17</v>
      </c>
      <c r="D2158" s="51" t="str">
        <f>IF('Organizational Unit Summary'!$B$24="Benchmark or Sustainment",IF(E2158="OoS","OoS",IF(E2158=1,"DM",IF(E2158=2,"PM",IF(E2158=3,"LM",IF(E2158=4,"FM"))))),IF(E2158="OoS","OoS",IF(E2158&lt;=2,"H",IF(E2158=3,"M",IF(E2158=4,"L")))))</f>
        <v>DM</v>
      </c>
      <c r="E2158" s="58">
        <f>IF(OR(Processes!$C$61=TRUE,Processes!T$61=TRUE),IF(AND(G2158=1,H2158=1,NOT(ISTEXT(J2158))),4,IF(AND(G2158=1,H2158=1,ISTEXT(J2158)),3,IF(AND(OR(G2158=1,H2158=1),ISTEXT(J2158)),2,1))),"OoS")</f>
        <v>1</v>
      </c>
      <c r="F2158" s="57"/>
      <c r="G2158" s="59"/>
      <c r="H2158" s="59"/>
      <c r="I2158" s="59"/>
      <c r="J2158" s="59"/>
      <c r="K2158" s="59"/>
      <c r="L2158" s="59"/>
      <c r="M2158" s="59"/>
      <c r="N2158" s="59"/>
      <c r="O2158" s="59"/>
      <c r="P2158" s="370"/>
      <c r="Q2158" s="59"/>
      <c r="R2158" s="376"/>
    </row>
    <row r="2159" spans="1:18" x14ac:dyDescent="0.25">
      <c r="A2159" s="352"/>
      <c r="B2159" s="378"/>
      <c r="C2159" s="54" t="str">
        <f>IF(ISTEXT('Organizational Unit Summary'!$B$57),'Organizational Unit Summary'!$B$57,"")</f>
        <v>P-18</v>
      </c>
      <c r="D2159" s="51" t="str">
        <f>IF('Organizational Unit Summary'!$B$24="Benchmark or Sustainment",IF(E2159="OoS","OoS",IF(E2159=1,"DM",IF(E2159=2,"PM",IF(E2159=3,"LM",IF(E2159=4,"FM"))))),IF(E2159="OoS","OoS",IF(E2159&lt;=2,"H",IF(E2159=3,"M",IF(E2159=4,"L")))))</f>
        <v>DM</v>
      </c>
      <c r="E2159" s="58">
        <f>IF(OR(Processes!$C$61=TRUE,Processes!U$61=TRUE),IF(AND(G2159=1,H2159=1,NOT(ISTEXT(J2159))),4,IF(AND(G2159=1,H2159=1,ISTEXT(J2159)),3,IF(AND(OR(G2159=1,H2159=1),ISTEXT(J2159)),2,1))),"OoS")</f>
        <v>1</v>
      </c>
      <c r="F2159" s="57"/>
      <c r="G2159" s="59"/>
      <c r="H2159" s="59"/>
      <c r="I2159" s="59"/>
      <c r="J2159" s="59"/>
      <c r="K2159" s="59"/>
      <c r="L2159" s="59"/>
      <c r="M2159" s="59"/>
      <c r="N2159" s="59"/>
      <c r="O2159" s="59"/>
      <c r="P2159" s="370"/>
      <c r="Q2159" s="59"/>
      <c r="R2159" s="376"/>
    </row>
    <row r="2160" spans="1:18" x14ac:dyDescent="0.25">
      <c r="A2160" s="352"/>
      <c r="B2160" s="378"/>
      <c r="C2160" s="54" t="str">
        <f>IF(ISTEXT('Organizational Unit Summary'!$B$58),'Organizational Unit Summary'!$B$58,"")</f>
        <v>P-19</v>
      </c>
      <c r="D2160" s="51" t="str">
        <f>IF('Organizational Unit Summary'!$B$24="Benchmark or Sustainment",IF(E2160="OoS","OoS",IF(E2160=1,"DM",IF(E2160=2,"PM",IF(E2160=3,"LM",IF(E2160=4,"FM"))))),IF(E2160="OoS","OoS",IF(E2160&lt;=2,"H",IF(E2160=3,"M",IF(E2160=4,"L")))))</f>
        <v>DM</v>
      </c>
      <c r="E2160" s="58">
        <f>IF(OR(Processes!$C$61=TRUE,Processes!V$61=TRUE),IF(AND(G2160=1,H2160=1,NOT(ISTEXT(J2160))),4,IF(AND(G2160=1,H2160=1,ISTEXT(J2160)),3,IF(AND(OR(G2160=1,H2160=1),ISTEXT(J2160)),2,1))),"OoS")</f>
        <v>1</v>
      </c>
      <c r="F2160" s="57"/>
      <c r="G2160" s="59"/>
      <c r="H2160" s="59"/>
      <c r="I2160" s="59"/>
      <c r="J2160" s="59"/>
      <c r="K2160" s="59"/>
      <c r="L2160" s="59"/>
      <c r="M2160" s="59"/>
      <c r="N2160" s="59"/>
      <c r="O2160" s="59"/>
      <c r="P2160" s="370"/>
      <c r="Q2160" s="59"/>
      <c r="R2160" s="376"/>
    </row>
    <row r="2161" spans="1:18" ht="13.5" thickBot="1" x14ac:dyDescent="0.3">
      <c r="A2161" s="352"/>
      <c r="B2161" s="378"/>
      <c r="C2161" s="54" t="str">
        <f>IF(ISTEXT('Organizational Unit Summary'!$B$59),'Organizational Unit Summary'!$B$59,"")</f>
        <v>P-20</v>
      </c>
      <c r="D2161" s="51" t="str">
        <f>IF('Organizational Unit Summary'!$B$24="Benchmark or Sustainment",IF(E2161="OoS","OoS",IF(E2161=1,"DM",IF(E2161=2,"PM",IF(E2161=3,"LM",IF(E2161=4,"FM"))))),IF(E2161="OoS","OoS",IF(E2161&lt;=2,"H",IF(E2161=3,"M",IF(E2161=4,"L")))))</f>
        <v>DM</v>
      </c>
      <c r="E2161" s="58">
        <f>IF(OR(Processes!$C$61=TRUE,Processes!W$61=TRUE),IF(AND(G2161=1,H2161=1,NOT(ISTEXT(J2161))),4,IF(AND(G2161=1,H2161=1,ISTEXT(J2161)),3,IF(AND(OR(G2161=1,H2161=1),ISTEXT(J2161)),2,1))),"OoS")</f>
        <v>1</v>
      </c>
      <c r="F2161" s="57"/>
      <c r="G2161" s="59"/>
      <c r="H2161" s="59"/>
      <c r="I2161" s="59"/>
      <c r="J2161" s="59"/>
      <c r="K2161" s="59"/>
      <c r="L2161" s="59"/>
      <c r="M2161" s="59"/>
      <c r="N2161" s="59"/>
      <c r="O2161" s="59"/>
      <c r="P2161" s="371"/>
      <c r="Q2161" s="59"/>
      <c r="R2161" s="376"/>
    </row>
    <row r="2162" spans="1:18" x14ac:dyDescent="0.25">
      <c r="A2162" s="352"/>
      <c r="B2162" s="378" t="str">
        <f>IF(ISTEXT(Processes!$B$11),Processes!$B$11,"")</f>
        <v>Process 9</v>
      </c>
      <c r="C2162" s="54" t="str">
        <f>IF(ISTEXT('Organizational Unit Summary'!$B$40),'Organizational Unit Summary'!$B$40,"")</f>
        <v>P-1</v>
      </c>
      <c r="D2162" s="51" t="str">
        <f>IF('Organizational Unit Summary'!$B$24="Benchmark or Sustainment",IF(E2162="OoS","OoS",IF(E2162=1,"DM",IF(E2162=2,"PM",IF(E2162=3,"LM",IF(E2162=4,"FM"))))),IF(E2162="OoS","OoS",IF(E2162&lt;=2,"H",IF(E2162=3,"M",IF(E2162=4,"L")))))</f>
        <v>DM</v>
      </c>
      <c r="E2162" s="58">
        <f>IF(OR(Processes!$C$62=TRUE,Processes!D$62=TRUE),IF(AND(G2162=1,H2162=1,NOT(ISTEXT(J2162))),4,IF(AND(G2162=1,H2162=1,ISTEXT(J2162)),3,IF(AND(OR(G2162=1,H2162=1),ISTEXT(J2162)),2,1))),"OoS")</f>
        <v>1</v>
      </c>
      <c r="F2162" s="57"/>
      <c r="G2162" s="59"/>
      <c r="H2162" s="59"/>
      <c r="I2162" s="59"/>
      <c r="J2162" s="59"/>
      <c r="K2162" s="59"/>
      <c r="L2162" s="59"/>
      <c r="M2162" s="59"/>
      <c r="N2162" s="59"/>
      <c r="O2162" s="59"/>
      <c r="P2162" s="369"/>
      <c r="Q2162" s="59"/>
      <c r="R2162" s="376"/>
    </row>
    <row r="2163" spans="1:18" x14ac:dyDescent="0.25">
      <c r="A2163" s="352"/>
      <c r="B2163" s="378"/>
      <c r="C2163" s="54" t="str">
        <f>IF(ISTEXT('Organizational Unit Summary'!$B$41),'Organizational Unit Summary'!$B$41,"")</f>
        <v>P-2</v>
      </c>
      <c r="D2163" s="51" t="str">
        <f>IF('Organizational Unit Summary'!$B$24="Benchmark or Sustainment",IF(E2163="OoS","OoS",IF(E2163=1,"DM",IF(E2163=2,"PM",IF(E2163=3,"LM",IF(E2163=4,"FM"))))),IF(E2163="OoS","OoS",IF(E2163&lt;=2,"H",IF(E2163=3,"M",IF(E2163=4,"L")))))</f>
        <v>DM</v>
      </c>
      <c r="E2163" s="58">
        <f>IF(OR(Processes!$C$62=TRUE,Processes!E$62=TRUE),IF(AND(G2163=1,H2163=1,NOT(ISTEXT(J2163))),4,IF(AND(G2163=1,H2163=1,ISTEXT(J2163)),3,IF(AND(OR(G2163=1,H2163=1),ISTEXT(J2163)),2,1))),"OoS")</f>
        <v>1</v>
      </c>
      <c r="F2163" s="57"/>
      <c r="G2163" s="59"/>
      <c r="H2163" s="59"/>
      <c r="I2163" s="59"/>
      <c r="J2163" s="59"/>
      <c r="K2163" s="59"/>
      <c r="L2163" s="59"/>
      <c r="M2163" s="59"/>
      <c r="N2163" s="59"/>
      <c r="O2163" s="59"/>
      <c r="P2163" s="370"/>
      <c r="Q2163" s="59"/>
      <c r="R2163" s="376"/>
    </row>
    <row r="2164" spans="1:18" x14ac:dyDescent="0.25">
      <c r="A2164" s="352"/>
      <c r="B2164" s="378"/>
      <c r="C2164" s="54" t="str">
        <f>IF(ISTEXT('Organizational Unit Summary'!$B$42),'Organizational Unit Summary'!$B$42,"")</f>
        <v>P-3</v>
      </c>
      <c r="D2164" s="51" t="str">
        <f>IF('Organizational Unit Summary'!$B$24="Benchmark or Sustainment",IF(E2164="OoS","OoS",IF(E2164=1,"DM",IF(E2164=2,"PM",IF(E2164=3,"LM",IF(E2164=4,"FM"))))),IF(E2164="OoS","OoS",IF(E2164&lt;=2,"H",IF(E2164=3,"M",IF(E2164=4,"L")))))</f>
        <v>DM</v>
      </c>
      <c r="E2164" s="58">
        <f>IF(OR(Processes!$C$62=TRUE,Processes!F$62=TRUE),IF(AND(G2164=1,H2164=1,NOT(ISTEXT(J2164))),4,IF(AND(G2164=1,H2164=1,ISTEXT(J2164)),3,IF(AND(OR(G2164=1,H2164=1),ISTEXT(J2164)),2,1))),"OoS")</f>
        <v>1</v>
      </c>
      <c r="F2164" s="57"/>
      <c r="G2164" s="59"/>
      <c r="H2164" s="59"/>
      <c r="I2164" s="59"/>
      <c r="J2164" s="59"/>
      <c r="K2164" s="59"/>
      <c r="L2164" s="59"/>
      <c r="M2164" s="59"/>
      <c r="N2164" s="59"/>
      <c r="O2164" s="59"/>
      <c r="P2164" s="370"/>
      <c r="Q2164" s="59"/>
      <c r="R2164" s="376"/>
    </row>
    <row r="2165" spans="1:18" x14ac:dyDescent="0.25">
      <c r="A2165" s="352"/>
      <c r="B2165" s="378"/>
      <c r="C2165" s="54" t="str">
        <f>IF(ISTEXT('Organizational Unit Summary'!$B$43),'Organizational Unit Summary'!$B$43,"")</f>
        <v>P-4</v>
      </c>
      <c r="D2165" s="51" t="str">
        <f>IF('Organizational Unit Summary'!$B$24="Benchmark or Sustainment",IF(E2165="OoS","OoS",IF(E2165=1,"DM",IF(E2165=2,"PM",IF(E2165=3,"LM",IF(E2165=4,"FM"))))),IF(E2165="OoS","OoS",IF(E2165&lt;=2,"H",IF(E2165=3,"M",IF(E2165=4,"L")))))</f>
        <v>DM</v>
      </c>
      <c r="E2165" s="58">
        <f>IF(OR(Processes!$C$62=TRUE,Processes!G$62=TRUE),IF(AND(G2165=1,H2165=1,NOT(ISTEXT(J2165))),4,IF(AND(G2165=1,H2165=1,ISTEXT(J2165)),3,IF(AND(OR(G2165=1,H2165=1),ISTEXT(J2165)),2,1))),"OoS")</f>
        <v>1</v>
      </c>
      <c r="F2165" s="57"/>
      <c r="G2165" s="59"/>
      <c r="H2165" s="59"/>
      <c r="I2165" s="59"/>
      <c r="J2165" s="59"/>
      <c r="K2165" s="59"/>
      <c r="L2165" s="59"/>
      <c r="M2165" s="59"/>
      <c r="N2165" s="59"/>
      <c r="O2165" s="59"/>
      <c r="P2165" s="370"/>
      <c r="Q2165" s="59"/>
      <c r="R2165" s="376"/>
    </row>
    <row r="2166" spans="1:18" x14ac:dyDescent="0.25">
      <c r="A2166" s="352"/>
      <c r="B2166" s="378"/>
      <c r="C2166" s="54" t="str">
        <f>IF(ISTEXT('Organizational Unit Summary'!$B$44),'Organizational Unit Summary'!$B$44,"")</f>
        <v>P-5</v>
      </c>
      <c r="D2166" s="51" t="str">
        <f>IF('Organizational Unit Summary'!$B$24="Benchmark or Sustainment",IF(E2166="OoS","OoS",IF(E2166=1,"DM",IF(E2166=2,"PM",IF(E2166=3,"LM",IF(E2166=4,"FM"))))),IF(E2166="OoS","OoS",IF(E2166&lt;=2,"H",IF(E2166=3,"M",IF(E2166=4,"L")))))</f>
        <v>DM</v>
      </c>
      <c r="E2166" s="58">
        <f>IF(OR(Processes!$C$62=TRUE,Processes!H$62=TRUE),IF(AND(G2166=1,H2166=1,NOT(ISTEXT(J2166))),4,IF(AND(G2166=1,H2166=1,ISTEXT(J2166)),3,IF(AND(OR(G2166=1,H2166=1),ISTEXT(J2166)),2,1))),"OoS")</f>
        <v>1</v>
      </c>
      <c r="F2166" s="57"/>
      <c r="G2166" s="59"/>
      <c r="H2166" s="59"/>
      <c r="I2166" s="59"/>
      <c r="J2166" s="59"/>
      <c r="K2166" s="59"/>
      <c r="L2166" s="59"/>
      <c r="M2166" s="59"/>
      <c r="N2166" s="59"/>
      <c r="O2166" s="59"/>
      <c r="P2166" s="370"/>
      <c r="Q2166" s="59"/>
      <c r="R2166" s="376"/>
    </row>
    <row r="2167" spans="1:18" x14ac:dyDescent="0.25">
      <c r="A2167" s="352"/>
      <c r="B2167" s="378"/>
      <c r="C2167" s="54" t="str">
        <f>IF(ISTEXT('Organizational Unit Summary'!$B$45),'Organizational Unit Summary'!$B$45,"")</f>
        <v>P-6</v>
      </c>
      <c r="D2167" s="51" t="str">
        <f>IF('Organizational Unit Summary'!$B$24="Benchmark or Sustainment",IF(E2167="OoS","OoS",IF(E2167=1,"DM",IF(E2167=2,"PM",IF(E2167=3,"LM",IF(E2167=4,"FM"))))),IF(E2167="OoS","OoS",IF(E2167&lt;=2,"H",IF(E2167=3,"M",IF(E2167=4,"L")))))</f>
        <v>DM</v>
      </c>
      <c r="E2167" s="58">
        <f>IF(OR(Processes!$C$62=TRUE,Processes!I$62=TRUE),IF(AND(G2167=1,H2167=1,NOT(ISTEXT(J2167))),4,IF(AND(G2167=1,H2167=1,ISTEXT(J2167)),3,IF(AND(OR(G2167=1,H2167=1),ISTEXT(J2167)),2,1))),"OoS")</f>
        <v>1</v>
      </c>
      <c r="F2167" s="57"/>
      <c r="G2167" s="59"/>
      <c r="H2167" s="59"/>
      <c r="I2167" s="59"/>
      <c r="J2167" s="59"/>
      <c r="K2167" s="59"/>
      <c r="L2167" s="59"/>
      <c r="M2167" s="59"/>
      <c r="N2167" s="59"/>
      <c r="O2167" s="59"/>
      <c r="P2167" s="370"/>
      <c r="Q2167" s="59"/>
      <c r="R2167" s="376"/>
    </row>
    <row r="2168" spans="1:18" x14ac:dyDescent="0.25">
      <c r="A2168" s="352"/>
      <c r="B2168" s="378"/>
      <c r="C2168" s="54" t="str">
        <f>IF(ISTEXT('Organizational Unit Summary'!$B$46),'Organizational Unit Summary'!$B$46,"")</f>
        <v>P-7</v>
      </c>
      <c r="D2168" s="51" t="str">
        <f>IF('Organizational Unit Summary'!$B$24="Benchmark or Sustainment",IF(E2168="OoS","OoS",IF(E2168=1,"DM",IF(E2168=2,"PM",IF(E2168=3,"LM",IF(E2168=4,"FM"))))),IF(E2168="OoS","OoS",IF(E2168&lt;=2,"H",IF(E2168=3,"M",IF(E2168=4,"L")))))</f>
        <v>DM</v>
      </c>
      <c r="E2168" s="58">
        <f>IF(OR(Processes!$C$62=TRUE,Processes!J$62=TRUE),IF(AND(G2168=1,H2168=1,NOT(ISTEXT(J2168))),4,IF(AND(G2168=1,H2168=1,ISTEXT(J2168)),3,IF(AND(OR(G2168=1,H2168=1),ISTEXT(J2168)),2,1))),"OoS")</f>
        <v>1</v>
      </c>
      <c r="F2168" s="57"/>
      <c r="G2168" s="59"/>
      <c r="H2168" s="59"/>
      <c r="I2168" s="59"/>
      <c r="J2168" s="59"/>
      <c r="K2168" s="59"/>
      <c r="L2168" s="59"/>
      <c r="M2168" s="59"/>
      <c r="N2168" s="59"/>
      <c r="O2168" s="59"/>
      <c r="P2168" s="370"/>
      <c r="Q2168" s="59"/>
      <c r="R2168" s="376"/>
    </row>
    <row r="2169" spans="1:18" x14ac:dyDescent="0.25">
      <c r="A2169" s="352"/>
      <c r="B2169" s="378"/>
      <c r="C2169" s="54" t="str">
        <f>IF(ISTEXT('Organizational Unit Summary'!$B$47),'Organizational Unit Summary'!$B$47,"")</f>
        <v>P-8</v>
      </c>
      <c r="D2169" s="51" t="str">
        <f>IF('Organizational Unit Summary'!$B$24="Benchmark or Sustainment",IF(E2169="OoS","OoS",IF(E2169=1,"DM",IF(E2169=2,"PM",IF(E2169=3,"LM",IF(E2169=4,"FM"))))),IF(E2169="OoS","OoS",IF(E2169&lt;=2,"H",IF(E2169=3,"M",IF(E2169=4,"L")))))</f>
        <v>DM</v>
      </c>
      <c r="E2169" s="58">
        <f>IF(OR(Processes!$C$62=TRUE,Processes!K$62=TRUE),IF(AND(G2169=1,H2169=1,NOT(ISTEXT(J2169))),4,IF(AND(G2169=1,H2169=1,ISTEXT(J2169)),3,IF(AND(OR(G2169=1,H2169=1),ISTEXT(J2169)),2,1))),"OoS")</f>
        <v>1</v>
      </c>
      <c r="F2169" s="57"/>
      <c r="G2169" s="59"/>
      <c r="H2169" s="59"/>
      <c r="I2169" s="59"/>
      <c r="J2169" s="59"/>
      <c r="K2169" s="59"/>
      <c r="L2169" s="59"/>
      <c r="M2169" s="59"/>
      <c r="N2169" s="59"/>
      <c r="O2169" s="59"/>
      <c r="P2169" s="370"/>
      <c r="Q2169" s="59"/>
      <c r="R2169" s="376"/>
    </row>
    <row r="2170" spans="1:18" x14ac:dyDescent="0.25">
      <c r="A2170" s="352"/>
      <c r="B2170" s="378"/>
      <c r="C2170" s="54" t="str">
        <f>IF(ISTEXT('Organizational Unit Summary'!$B$48),'Organizational Unit Summary'!$B$48,"")</f>
        <v>P-9</v>
      </c>
      <c r="D2170" s="51" t="str">
        <f>IF('Organizational Unit Summary'!$B$24="Benchmark or Sustainment",IF(E2170="OoS","OoS",IF(E2170=1,"DM",IF(E2170=2,"PM",IF(E2170=3,"LM",IF(E2170=4,"FM"))))),IF(E2170="OoS","OoS",IF(E2170&lt;=2,"H",IF(E2170=3,"M",IF(E2170=4,"L")))))</f>
        <v>DM</v>
      </c>
      <c r="E2170" s="58">
        <f>IF(OR(Processes!$C$62=TRUE,Processes!L$62=TRUE),IF(AND(G2170=1,H2170=1,NOT(ISTEXT(J2170))),4,IF(AND(G2170=1,H2170=1,ISTEXT(J2170)),3,IF(AND(OR(G2170=1,H2170=1),ISTEXT(J2170)),2,1))),"OoS")</f>
        <v>1</v>
      </c>
      <c r="F2170" s="57"/>
      <c r="G2170" s="59"/>
      <c r="H2170" s="59"/>
      <c r="I2170" s="59"/>
      <c r="J2170" s="59"/>
      <c r="K2170" s="59"/>
      <c r="L2170" s="59"/>
      <c r="M2170" s="59"/>
      <c r="N2170" s="59"/>
      <c r="O2170" s="59"/>
      <c r="P2170" s="370"/>
      <c r="Q2170" s="59"/>
      <c r="R2170" s="376"/>
    </row>
    <row r="2171" spans="1:18" x14ac:dyDescent="0.25">
      <c r="A2171" s="352"/>
      <c r="B2171" s="378"/>
      <c r="C2171" s="54" t="str">
        <f>IF(ISTEXT('Organizational Unit Summary'!$B$49),'Organizational Unit Summary'!$B$49,"")</f>
        <v>P-10</v>
      </c>
      <c r="D2171" s="51" t="str">
        <f>IF('Organizational Unit Summary'!$B$24="Benchmark or Sustainment",IF(E2171="OoS","OoS",IF(E2171=1,"DM",IF(E2171=2,"PM",IF(E2171=3,"LM",IF(E2171=4,"FM"))))),IF(E2171="OoS","OoS",IF(E2171&lt;=2,"H",IF(E2171=3,"M",IF(E2171=4,"L")))))</f>
        <v>DM</v>
      </c>
      <c r="E2171" s="58">
        <f>IF(OR(Processes!$C$62=TRUE,Processes!M$62=TRUE),IF(AND(G2171=1,H2171=1,NOT(ISTEXT(J2171))),4,IF(AND(G2171=1,H2171=1,ISTEXT(J2171)),3,IF(AND(OR(G2171=1,H2171=1),ISTEXT(J2171)),2,1))),"OoS")</f>
        <v>1</v>
      </c>
      <c r="F2171" s="57"/>
      <c r="G2171" s="59"/>
      <c r="H2171" s="59"/>
      <c r="I2171" s="59"/>
      <c r="J2171" s="59"/>
      <c r="K2171" s="59"/>
      <c r="L2171" s="59"/>
      <c r="M2171" s="59"/>
      <c r="N2171" s="59"/>
      <c r="O2171" s="59"/>
      <c r="P2171" s="370"/>
      <c r="Q2171" s="59"/>
      <c r="R2171" s="376"/>
    </row>
    <row r="2172" spans="1:18" x14ac:dyDescent="0.25">
      <c r="A2172" s="352"/>
      <c r="B2172" s="378"/>
      <c r="C2172" s="54" t="str">
        <f>IF(ISTEXT('Organizational Unit Summary'!$B$50),'Organizational Unit Summary'!$B$50,"")</f>
        <v>P-11</v>
      </c>
      <c r="D2172" s="51" t="str">
        <f>IF('Organizational Unit Summary'!$B$24="Benchmark or Sustainment",IF(E2172="OoS","OoS",IF(E2172=1,"DM",IF(E2172=2,"PM",IF(E2172=3,"LM",IF(E2172=4,"FM"))))),IF(E2172="OoS","OoS",IF(E2172&lt;=2,"H",IF(E2172=3,"M",IF(E2172=4,"L")))))</f>
        <v>DM</v>
      </c>
      <c r="E2172" s="58">
        <f>IF(OR(Processes!$C$62=TRUE,Processes!N$62=TRUE),IF(AND(G2172=1,H2172=1,NOT(ISTEXT(J2172))),4,IF(AND(G2172=1,H2172=1,ISTEXT(J2172)),3,IF(AND(OR(G2172=1,H2172=1),ISTEXT(J2172)),2,1))),"OoS")</f>
        <v>1</v>
      </c>
      <c r="F2172" s="57"/>
      <c r="G2172" s="59"/>
      <c r="H2172" s="59"/>
      <c r="I2172" s="59"/>
      <c r="J2172" s="59"/>
      <c r="K2172" s="59"/>
      <c r="L2172" s="59"/>
      <c r="M2172" s="59"/>
      <c r="N2172" s="59"/>
      <c r="O2172" s="59"/>
      <c r="P2172" s="370"/>
      <c r="Q2172" s="59"/>
      <c r="R2172" s="376"/>
    </row>
    <row r="2173" spans="1:18" x14ac:dyDescent="0.25">
      <c r="A2173" s="352"/>
      <c r="B2173" s="378"/>
      <c r="C2173" s="54" t="str">
        <f>IF(ISTEXT('Organizational Unit Summary'!$B$51),'Organizational Unit Summary'!$B$51,"")</f>
        <v>P-12</v>
      </c>
      <c r="D2173" s="51" t="str">
        <f>IF('Organizational Unit Summary'!$B$24="Benchmark or Sustainment",IF(E2173="OoS","OoS",IF(E2173=1,"DM",IF(E2173=2,"PM",IF(E2173=3,"LM",IF(E2173=4,"FM"))))),IF(E2173="OoS","OoS",IF(E2173&lt;=2,"H",IF(E2173=3,"M",IF(E2173=4,"L")))))</f>
        <v>DM</v>
      </c>
      <c r="E2173" s="58">
        <f>IF(OR(Processes!$C$62=TRUE,Processes!O$62=TRUE),IF(AND(G2173=1,H2173=1,NOT(ISTEXT(J2173))),4,IF(AND(G2173=1,H2173=1,ISTEXT(J2173)),3,IF(AND(OR(G2173=1,H2173=1),ISTEXT(J2173)),2,1))),"OoS")</f>
        <v>1</v>
      </c>
      <c r="F2173" s="57"/>
      <c r="G2173" s="59"/>
      <c r="H2173" s="59"/>
      <c r="I2173" s="59"/>
      <c r="J2173" s="59"/>
      <c r="K2173" s="59"/>
      <c r="L2173" s="59"/>
      <c r="M2173" s="59"/>
      <c r="N2173" s="59"/>
      <c r="O2173" s="59"/>
      <c r="P2173" s="370"/>
      <c r="Q2173" s="59"/>
      <c r="R2173" s="376"/>
    </row>
    <row r="2174" spans="1:18" x14ac:dyDescent="0.25">
      <c r="A2174" s="352"/>
      <c r="B2174" s="378"/>
      <c r="C2174" s="54" t="str">
        <f>IF(ISTEXT('Organizational Unit Summary'!$B$52),'Organizational Unit Summary'!$B$52,"")</f>
        <v>P-13</v>
      </c>
      <c r="D2174" s="51" t="str">
        <f>IF('Organizational Unit Summary'!$B$24="Benchmark or Sustainment",IF(E2174="OoS","OoS",IF(E2174=1,"DM",IF(E2174=2,"PM",IF(E2174=3,"LM",IF(E2174=4,"FM"))))),IF(E2174="OoS","OoS",IF(E2174&lt;=2,"H",IF(E2174=3,"M",IF(E2174=4,"L")))))</f>
        <v>DM</v>
      </c>
      <c r="E2174" s="58">
        <f>IF(OR(Processes!$C$62=TRUE,Processes!P$62=TRUE),IF(AND(G2174=1,H2174=1,NOT(ISTEXT(J2174))),4,IF(AND(G2174=1,H2174=1,ISTEXT(J2174)),3,IF(AND(OR(G2174=1,H2174=1),ISTEXT(J2174)),2,1))),"OoS")</f>
        <v>1</v>
      </c>
      <c r="F2174" s="57"/>
      <c r="G2174" s="59"/>
      <c r="H2174" s="59"/>
      <c r="I2174" s="59"/>
      <c r="J2174" s="59"/>
      <c r="K2174" s="59"/>
      <c r="L2174" s="59"/>
      <c r="M2174" s="59"/>
      <c r="N2174" s="59"/>
      <c r="O2174" s="59"/>
      <c r="P2174" s="370"/>
      <c r="Q2174" s="59"/>
      <c r="R2174" s="376"/>
    </row>
    <row r="2175" spans="1:18" x14ac:dyDescent="0.25">
      <c r="A2175" s="352"/>
      <c r="B2175" s="378"/>
      <c r="C2175" s="54" t="str">
        <f>IF(ISTEXT('Organizational Unit Summary'!$B$53),'Organizational Unit Summary'!$B$53,"")</f>
        <v>P-14</v>
      </c>
      <c r="D2175" s="51" t="str">
        <f>IF('Organizational Unit Summary'!$B$24="Benchmark or Sustainment",IF(E2175="OoS","OoS",IF(E2175=1,"DM",IF(E2175=2,"PM",IF(E2175=3,"LM",IF(E2175=4,"FM"))))),IF(E2175="OoS","OoS",IF(E2175&lt;=2,"H",IF(E2175=3,"M",IF(E2175=4,"L")))))</f>
        <v>DM</v>
      </c>
      <c r="E2175" s="58">
        <f>IF(OR(Processes!$C$62=TRUE,Processes!Q$62=TRUE),IF(AND(G2175=1,H2175=1,NOT(ISTEXT(J2175))),4,IF(AND(G2175=1,H2175=1,ISTEXT(J2175)),3,IF(AND(OR(G2175=1,H2175=1),ISTEXT(J2175)),2,1))),"OoS")</f>
        <v>1</v>
      </c>
      <c r="F2175" s="57"/>
      <c r="G2175" s="59"/>
      <c r="H2175" s="59"/>
      <c r="I2175" s="59"/>
      <c r="J2175" s="59"/>
      <c r="K2175" s="59"/>
      <c r="L2175" s="59"/>
      <c r="M2175" s="59"/>
      <c r="N2175" s="59"/>
      <c r="O2175" s="59"/>
      <c r="P2175" s="370"/>
      <c r="Q2175" s="59"/>
      <c r="R2175" s="376"/>
    </row>
    <row r="2176" spans="1:18" x14ac:dyDescent="0.25">
      <c r="A2176" s="352"/>
      <c r="B2176" s="378"/>
      <c r="C2176" s="54" t="str">
        <f>IF(ISTEXT('Organizational Unit Summary'!$B$54),'Organizational Unit Summary'!$B$54,"")</f>
        <v>P-15</v>
      </c>
      <c r="D2176" s="51" t="str">
        <f>IF('Organizational Unit Summary'!$B$24="Benchmark or Sustainment",IF(E2176="OoS","OoS",IF(E2176=1,"DM",IF(E2176=2,"PM",IF(E2176=3,"LM",IF(E2176=4,"FM"))))),IF(E2176="OoS","OoS",IF(E2176&lt;=2,"H",IF(E2176=3,"M",IF(E2176=4,"L")))))</f>
        <v>DM</v>
      </c>
      <c r="E2176" s="58">
        <f>IF(OR(Processes!$C$62=TRUE,Processes!R$62=TRUE),IF(AND(G2176=1,H2176=1,NOT(ISTEXT(J2176))),4,IF(AND(G2176=1,H2176=1,ISTEXT(J2176)),3,IF(AND(OR(G2176=1,H2176=1),ISTEXT(J2176)),2,1))),"OoS")</f>
        <v>1</v>
      </c>
      <c r="F2176" s="57"/>
      <c r="G2176" s="59"/>
      <c r="H2176" s="59"/>
      <c r="I2176" s="59"/>
      <c r="J2176" s="59"/>
      <c r="K2176" s="59"/>
      <c r="L2176" s="59"/>
      <c r="M2176" s="59"/>
      <c r="N2176" s="59"/>
      <c r="O2176" s="59"/>
      <c r="P2176" s="370"/>
      <c r="Q2176" s="59"/>
      <c r="R2176" s="376"/>
    </row>
    <row r="2177" spans="1:18" x14ac:dyDescent="0.25">
      <c r="A2177" s="352"/>
      <c r="B2177" s="378"/>
      <c r="C2177" s="54" t="str">
        <f>IF(ISTEXT('Organizational Unit Summary'!$B$55),'Organizational Unit Summary'!$B$55,"")</f>
        <v>P-16</v>
      </c>
      <c r="D2177" s="51" t="str">
        <f>IF('Organizational Unit Summary'!$B$24="Benchmark or Sustainment",IF(E2177="OoS","OoS",IF(E2177=1,"DM",IF(E2177=2,"PM",IF(E2177=3,"LM",IF(E2177=4,"FM"))))),IF(E2177="OoS","OoS",IF(E2177&lt;=2,"H",IF(E2177=3,"M",IF(E2177=4,"L")))))</f>
        <v>DM</v>
      </c>
      <c r="E2177" s="58">
        <f>IF(OR(Processes!$C$62=TRUE,Processes!S$62=TRUE),IF(AND(G2177=1,H2177=1,NOT(ISTEXT(J2177))),4,IF(AND(G2177=1,H2177=1,ISTEXT(J2177)),3,IF(AND(OR(G2177=1,H2177=1),ISTEXT(J2177)),2,1))),"OoS")</f>
        <v>1</v>
      </c>
      <c r="F2177" s="57"/>
      <c r="G2177" s="59"/>
      <c r="H2177" s="59"/>
      <c r="I2177" s="59"/>
      <c r="J2177" s="59"/>
      <c r="K2177" s="59"/>
      <c r="L2177" s="59"/>
      <c r="M2177" s="59"/>
      <c r="N2177" s="59"/>
      <c r="O2177" s="59"/>
      <c r="P2177" s="370"/>
      <c r="Q2177" s="59"/>
      <c r="R2177" s="376"/>
    </row>
    <row r="2178" spans="1:18" x14ac:dyDescent="0.25">
      <c r="A2178" s="352"/>
      <c r="B2178" s="378"/>
      <c r="C2178" s="54" t="str">
        <f>IF(ISTEXT('Organizational Unit Summary'!$B$56),'Organizational Unit Summary'!$B$56,"")</f>
        <v>P-17</v>
      </c>
      <c r="D2178" s="51" t="str">
        <f>IF('Organizational Unit Summary'!$B$24="Benchmark or Sustainment",IF(E2178="OoS","OoS",IF(E2178=1,"DM",IF(E2178=2,"PM",IF(E2178=3,"LM",IF(E2178=4,"FM"))))),IF(E2178="OoS","OoS",IF(E2178&lt;=2,"H",IF(E2178=3,"M",IF(E2178=4,"L")))))</f>
        <v>DM</v>
      </c>
      <c r="E2178" s="58">
        <f>IF(OR(Processes!$C$62=TRUE,Processes!T$62=TRUE),IF(AND(G2178=1,H2178=1,NOT(ISTEXT(J2178))),4,IF(AND(G2178=1,H2178=1,ISTEXT(J2178)),3,IF(AND(OR(G2178=1,H2178=1),ISTEXT(J2178)),2,1))),"OoS")</f>
        <v>1</v>
      </c>
      <c r="F2178" s="57"/>
      <c r="G2178" s="59"/>
      <c r="H2178" s="59"/>
      <c r="I2178" s="59"/>
      <c r="J2178" s="59"/>
      <c r="K2178" s="59"/>
      <c r="L2178" s="59"/>
      <c r="M2178" s="59"/>
      <c r="N2178" s="59"/>
      <c r="O2178" s="59"/>
      <c r="P2178" s="370"/>
      <c r="Q2178" s="59"/>
      <c r="R2178" s="376"/>
    </row>
    <row r="2179" spans="1:18" x14ac:dyDescent="0.25">
      <c r="A2179" s="352"/>
      <c r="B2179" s="378"/>
      <c r="C2179" s="54" t="str">
        <f>IF(ISTEXT('Organizational Unit Summary'!$B$57),'Organizational Unit Summary'!$B$57,"")</f>
        <v>P-18</v>
      </c>
      <c r="D2179" s="51" t="str">
        <f>IF('Organizational Unit Summary'!$B$24="Benchmark or Sustainment",IF(E2179="OoS","OoS",IF(E2179=1,"DM",IF(E2179=2,"PM",IF(E2179=3,"LM",IF(E2179=4,"FM"))))),IF(E2179="OoS","OoS",IF(E2179&lt;=2,"H",IF(E2179=3,"M",IF(E2179=4,"L")))))</f>
        <v>DM</v>
      </c>
      <c r="E2179" s="58">
        <f>IF(OR(Processes!$C$62=TRUE,Processes!U$62=TRUE),IF(AND(G2179=1,H2179=1,NOT(ISTEXT(J2179))),4,IF(AND(G2179=1,H2179=1,ISTEXT(J2179)),3,IF(AND(OR(G2179=1,H2179=1),ISTEXT(J2179)),2,1))),"OoS")</f>
        <v>1</v>
      </c>
      <c r="F2179" s="57"/>
      <c r="G2179" s="59"/>
      <c r="H2179" s="59"/>
      <c r="I2179" s="59"/>
      <c r="J2179" s="59"/>
      <c r="K2179" s="59"/>
      <c r="L2179" s="59"/>
      <c r="M2179" s="59"/>
      <c r="N2179" s="59"/>
      <c r="O2179" s="59"/>
      <c r="P2179" s="370"/>
      <c r="Q2179" s="59"/>
      <c r="R2179" s="376"/>
    </row>
    <row r="2180" spans="1:18" x14ac:dyDescent="0.25">
      <c r="A2180" s="352"/>
      <c r="B2180" s="378"/>
      <c r="C2180" s="54" t="str">
        <f>IF(ISTEXT('Organizational Unit Summary'!$B$58),'Organizational Unit Summary'!$B$58,"")</f>
        <v>P-19</v>
      </c>
      <c r="D2180" s="51" t="str">
        <f>IF('Organizational Unit Summary'!$B$24="Benchmark or Sustainment",IF(E2180="OoS","OoS",IF(E2180=1,"DM",IF(E2180=2,"PM",IF(E2180=3,"LM",IF(E2180=4,"FM"))))),IF(E2180="OoS","OoS",IF(E2180&lt;=2,"H",IF(E2180=3,"M",IF(E2180=4,"L")))))</f>
        <v>DM</v>
      </c>
      <c r="E2180" s="58">
        <f>IF(OR(Processes!$C$62=TRUE,Processes!V$62=TRUE),IF(AND(G2180=1,H2180=1,NOT(ISTEXT(J2180))),4,IF(AND(G2180=1,H2180=1,ISTEXT(J2180)),3,IF(AND(OR(G2180=1,H2180=1),ISTEXT(J2180)),2,1))),"OoS")</f>
        <v>1</v>
      </c>
      <c r="F2180" s="57"/>
      <c r="G2180" s="59"/>
      <c r="H2180" s="59"/>
      <c r="I2180" s="59"/>
      <c r="J2180" s="59"/>
      <c r="K2180" s="59"/>
      <c r="L2180" s="59"/>
      <c r="M2180" s="59"/>
      <c r="N2180" s="59"/>
      <c r="O2180" s="59"/>
      <c r="P2180" s="370"/>
      <c r="Q2180" s="59"/>
      <c r="R2180" s="376"/>
    </row>
    <row r="2181" spans="1:18" ht="13.5" thickBot="1" x14ac:dyDescent="0.3">
      <c r="A2181" s="352"/>
      <c r="B2181" s="378"/>
      <c r="C2181" s="54" t="str">
        <f>IF(ISTEXT('Organizational Unit Summary'!$B$59),'Organizational Unit Summary'!$B$59,"")</f>
        <v>P-20</v>
      </c>
      <c r="D2181" s="51" t="str">
        <f>IF('Organizational Unit Summary'!$B$24="Benchmark or Sustainment",IF(E2181="OoS","OoS",IF(E2181=1,"DM",IF(E2181=2,"PM",IF(E2181=3,"LM",IF(E2181=4,"FM"))))),IF(E2181="OoS","OoS",IF(E2181&lt;=2,"H",IF(E2181=3,"M",IF(E2181=4,"L")))))</f>
        <v>DM</v>
      </c>
      <c r="E2181" s="58">
        <f>IF(OR(Processes!$C$62=TRUE,Processes!W$62=TRUE),IF(AND(G2181=1,H2181=1,NOT(ISTEXT(J2181))),4,IF(AND(G2181=1,H2181=1,ISTEXT(J2181)),3,IF(AND(OR(G2181=1,H2181=1),ISTEXT(J2181)),2,1))),"OoS")</f>
        <v>1</v>
      </c>
      <c r="F2181" s="57"/>
      <c r="G2181" s="59"/>
      <c r="H2181" s="59"/>
      <c r="I2181" s="59"/>
      <c r="J2181" s="59"/>
      <c r="K2181" s="59"/>
      <c r="L2181" s="59"/>
      <c r="M2181" s="59"/>
      <c r="N2181" s="59"/>
      <c r="O2181" s="59"/>
      <c r="P2181" s="371"/>
      <c r="Q2181" s="59"/>
      <c r="R2181" s="376"/>
    </row>
    <row r="2182" spans="1:18" x14ac:dyDescent="0.25">
      <c r="A2182" s="352"/>
      <c r="B2182" s="378" t="str">
        <f>IF(ISTEXT(Processes!$B$12),Processes!$B$12,"")</f>
        <v>Process 10</v>
      </c>
      <c r="C2182" s="54" t="str">
        <f>IF(ISTEXT('Organizational Unit Summary'!$B$40),'Organizational Unit Summary'!$B$40,"")</f>
        <v>P-1</v>
      </c>
      <c r="D2182" s="51" t="str">
        <f>IF('Organizational Unit Summary'!$B$24="Benchmark or Sustainment",IF(E2182="OoS","OoS",IF(E2182=1,"DM",IF(E2182=2,"PM",IF(E2182=3,"LM",IF(E2182=4,"FM"))))),IF(E2182="OoS","OoS",IF(E2182&lt;=2,"H",IF(E2182=3,"M",IF(E2182=4,"L")))))</f>
        <v>DM</v>
      </c>
      <c r="E2182" s="58">
        <f>IF(OR(Processes!$C$63=TRUE,Processes!D$63=TRUE),IF(AND(G2182=1,H2182=1,NOT(ISTEXT(J2182))),4,IF(AND(G2182=1,H2182=1,ISTEXT(J2182)),3,IF(AND(OR(G2182=1,H2182=1),ISTEXT(J2182)),2,1))),"OoS")</f>
        <v>1</v>
      </c>
      <c r="F2182" s="57"/>
      <c r="G2182" s="59"/>
      <c r="H2182" s="59"/>
      <c r="I2182" s="59"/>
      <c r="J2182" s="59"/>
      <c r="K2182" s="59"/>
      <c r="L2182" s="59"/>
      <c r="M2182" s="59"/>
      <c r="N2182" s="59"/>
      <c r="O2182" s="59"/>
      <c r="P2182" s="369"/>
      <c r="Q2182" s="59"/>
      <c r="R2182" s="376"/>
    </row>
    <row r="2183" spans="1:18" x14ac:dyDescent="0.25">
      <c r="A2183" s="352"/>
      <c r="B2183" s="378"/>
      <c r="C2183" s="54" t="str">
        <f>IF(ISTEXT('Organizational Unit Summary'!$B$41),'Organizational Unit Summary'!$B$41,"")</f>
        <v>P-2</v>
      </c>
      <c r="D2183" s="51" t="str">
        <f>IF('Organizational Unit Summary'!$B$24="Benchmark or Sustainment",IF(E2183="OoS","OoS",IF(E2183=1,"DM",IF(E2183=2,"PM",IF(E2183=3,"LM",IF(E2183=4,"FM"))))),IF(E2183="OoS","OoS",IF(E2183&lt;=2,"H",IF(E2183=3,"M",IF(E2183=4,"L")))))</f>
        <v>DM</v>
      </c>
      <c r="E2183" s="58">
        <f>IF(OR(Processes!$C$63=TRUE,Processes!E$63=TRUE),IF(AND(G2183=1,H2183=1,NOT(ISTEXT(J2183))),4,IF(AND(G2183=1,H2183=1,ISTEXT(J2183)),3,IF(AND(OR(G2183=1,H2183=1),ISTEXT(J2183)),2,1))),"OoS")</f>
        <v>1</v>
      </c>
      <c r="F2183" s="57"/>
      <c r="G2183" s="59"/>
      <c r="H2183" s="59"/>
      <c r="I2183" s="59"/>
      <c r="J2183" s="59"/>
      <c r="K2183" s="59"/>
      <c r="L2183" s="59"/>
      <c r="M2183" s="59"/>
      <c r="N2183" s="59"/>
      <c r="O2183" s="59"/>
      <c r="P2183" s="370"/>
      <c r="Q2183" s="59"/>
      <c r="R2183" s="376"/>
    </row>
    <row r="2184" spans="1:18" x14ac:dyDescent="0.25">
      <c r="A2184" s="352"/>
      <c r="B2184" s="378"/>
      <c r="C2184" s="54" t="str">
        <f>IF(ISTEXT('Organizational Unit Summary'!$B$42),'Organizational Unit Summary'!$B$42,"")</f>
        <v>P-3</v>
      </c>
      <c r="D2184" s="51" t="str">
        <f>IF('Organizational Unit Summary'!$B$24="Benchmark or Sustainment",IF(E2184="OoS","OoS",IF(E2184=1,"DM",IF(E2184=2,"PM",IF(E2184=3,"LM",IF(E2184=4,"FM"))))),IF(E2184="OoS","OoS",IF(E2184&lt;=2,"H",IF(E2184=3,"M",IF(E2184=4,"L")))))</f>
        <v>DM</v>
      </c>
      <c r="E2184" s="58">
        <f>IF(OR(Processes!$C$63=TRUE,Processes!F$63=TRUE),IF(AND(G2184=1,H2184=1,NOT(ISTEXT(J2184))),4,IF(AND(G2184=1,H2184=1,ISTEXT(J2184)),3,IF(AND(OR(G2184=1,H2184=1),ISTEXT(J2184)),2,1))),"OoS")</f>
        <v>1</v>
      </c>
      <c r="F2184" s="57"/>
      <c r="G2184" s="59"/>
      <c r="H2184" s="59"/>
      <c r="I2184" s="59"/>
      <c r="J2184" s="59"/>
      <c r="K2184" s="59"/>
      <c r="L2184" s="59"/>
      <c r="M2184" s="59"/>
      <c r="N2184" s="59"/>
      <c r="O2184" s="59"/>
      <c r="P2184" s="370"/>
      <c r="Q2184" s="59"/>
      <c r="R2184" s="376"/>
    </row>
    <row r="2185" spans="1:18" x14ac:dyDescent="0.25">
      <c r="A2185" s="352"/>
      <c r="B2185" s="378"/>
      <c r="C2185" s="54" t="str">
        <f>IF(ISTEXT('Organizational Unit Summary'!$B$43),'Organizational Unit Summary'!$B$43,"")</f>
        <v>P-4</v>
      </c>
      <c r="D2185" s="51" t="str">
        <f>IF('Organizational Unit Summary'!$B$24="Benchmark or Sustainment",IF(E2185="OoS","OoS",IF(E2185=1,"DM",IF(E2185=2,"PM",IF(E2185=3,"LM",IF(E2185=4,"FM"))))),IF(E2185="OoS","OoS",IF(E2185&lt;=2,"H",IF(E2185=3,"M",IF(E2185=4,"L")))))</f>
        <v>DM</v>
      </c>
      <c r="E2185" s="58">
        <f>IF(OR(Processes!$C$63=TRUE,Processes!G$63=TRUE),IF(AND(G2185=1,H2185=1,NOT(ISTEXT(J2185))),4,IF(AND(G2185=1,H2185=1,ISTEXT(J2185)),3,IF(AND(OR(G2185=1,H2185=1),ISTEXT(J2185)),2,1))),"OoS")</f>
        <v>1</v>
      </c>
      <c r="F2185" s="57"/>
      <c r="G2185" s="59"/>
      <c r="H2185" s="59"/>
      <c r="I2185" s="59"/>
      <c r="J2185" s="59"/>
      <c r="K2185" s="59"/>
      <c r="L2185" s="59"/>
      <c r="M2185" s="59"/>
      <c r="N2185" s="59"/>
      <c r="O2185" s="59"/>
      <c r="P2185" s="370"/>
      <c r="Q2185" s="59"/>
      <c r="R2185" s="376"/>
    </row>
    <row r="2186" spans="1:18" x14ac:dyDescent="0.25">
      <c r="A2186" s="352"/>
      <c r="B2186" s="378"/>
      <c r="C2186" s="54" t="str">
        <f>IF(ISTEXT('Organizational Unit Summary'!$B$44),'Organizational Unit Summary'!$B$44,"")</f>
        <v>P-5</v>
      </c>
      <c r="D2186" s="51" t="str">
        <f>IF('Organizational Unit Summary'!$B$24="Benchmark or Sustainment",IF(E2186="OoS","OoS",IF(E2186=1,"DM",IF(E2186=2,"PM",IF(E2186=3,"LM",IF(E2186=4,"FM"))))),IF(E2186="OoS","OoS",IF(E2186&lt;=2,"H",IF(E2186=3,"M",IF(E2186=4,"L")))))</f>
        <v>DM</v>
      </c>
      <c r="E2186" s="58">
        <f>IF(OR(Processes!$C$63=TRUE,Processes!H$63=TRUE),IF(AND(G2186=1,H2186=1,NOT(ISTEXT(J2186))),4,IF(AND(G2186=1,H2186=1,ISTEXT(J2186)),3,IF(AND(OR(G2186=1,H2186=1),ISTEXT(J2186)),2,1))),"OoS")</f>
        <v>1</v>
      </c>
      <c r="F2186" s="57"/>
      <c r="G2186" s="59"/>
      <c r="H2186" s="59"/>
      <c r="I2186" s="59"/>
      <c r="J2186" s="59"/>
      <c r="K2186" s="59"/>
      <c r="L2186" s="59"/>
      <c r="M2186" s="59"/>
      <c r="N2186" s="59"/>
      <c r="O2186" s="59"/>
      <c r="P2186" s="370"/>
      <c r="Q2186" s="59"/>
      <c r="R2186" s="376"/>
    </row>
    <row r="2187" spans="1:18" x14ac:dyDescent="0.25">
      <c r="A2187" s="352"/>
      <c r="B2187" s="378"/>
      <c r="C2187" s="54" t="str">
        <f>IF(ISTEXT('Organizational Unit Summary'!$B$45),'Organizational Unit Summary'!$B$45,"")</f>
        <v>P-6</v>
      </c>
      <c r="D2187" s="51" t="str">
        <f>IF('Organizational Unit Summary'!$B$24="Benchmark or Sustainment",IF(E2187="OoS","OoS",IF(E2187=1,"DM",IF(E2187=2,"PM",IF(E2187=3,"LM",IF(E2187=4,"FM"))))),IF(E2187="OoS","OoS",IF(E2187&lt;=2,"H",IF(E2187=3,"M",IF(E2187=4,"L")))))</f>
        <v>DM</v>
      </c>
      <c r="E2187" s="58">
        <f>IF(OR(Processes!$C$63=TRUE,Processes!I$63=TRUE),IF(AND(G2187=1,H2187=1,NOT(ISTEXT(J2187))),4,IF(AND(G2187=1,H2187=1,ISTEXT(J2187)),3,IF(AND(OR(G2187=1,H2187=1),ISTEXT(J2187)),2,1))),"OoS")</f>
        <v>1</v>
      </c>
      <c r="F2187" s="57"/>
      <c r="G2187" s="59"/>
      <c r="H2187" s="59"/>
      <c r="I2187" s="59"/>
      <c r="J2187" s="59"/>
      <c r="K2187" s="59"/>
      <c r="L2187" s="59"/>
      <c r="M2187" s="59"/>
      <c r="N2187" s="59"/>
      <c r="O2187" s="59"/>
      <c r="P2187" s="370"/>
      <c r="Q2187" s="59"/>
      <c r="R2187" s="376"/>
    </row>
    <row r="2188" spans="1:18" x14ac:dyDescent="0.25">
      <c r="A2188" s="352"/>
      <c r="B2188" s="378"/>
      <c r="C2188" s="54" t="str">
        <f>IF(ISTEXT('Organizational Unit Summary'!$B$46),'Organizational Unit Summary'!$B$46,"")</f>
        <v>P-7</v>
      </c>
      <c r="D2188" s="51" t="str">
        <f>IF('Organizational Unit Summary'!$B$24="Benchmark or Sustainment",IF(E2188="OoS","OoS",IF(E2188=1,"DM",IF(E2188=2,"PM",IF(E2188=3,"LM",IF(E2188=4,"FM"))))),IF(E2188="OoS","OoS",IF(E2188&lt;=2,"H",IF(E2188=3,"M",IF(E2188=4,"L")))))</f>
        <v>DM</v>
      </c>
      <c r="E2188" s="58">
        <f>IF(OR(Processes!$C$63=TRUE,Processes!J$63=TRUE),IF(AND(G2188=1,H2188=1,NOT(ISTEXT(J2188))),4,IF(AND(G2188=1,H2188=1,ISTEXT(J2188)),3,IF(AND(OR(G2188=1,H2188=1),ISTEXT(J2188)),2,1))),"OoS")</f>
        <v>1</v>
      </c>
      <c r="F2188" s="57"/>
      <c r="G2188" s="59"/>
      <c r="H2188" s="59"/>
      <c r="I2188" s="59"/>
      <c r="J2188" s="59"/>
      <c r="K2188" s="59"/>
      <c r="L2188" s="59"/>
      <c r="M2188" s="59"/>
      <c r="N2188" s="59"/>
      <c r="O2188" s="59"/>
      <c r="P2188" s="370"/>
      <c r="Q2188" s="59"/>
      <c r="R2188" s="376"/>
    </row>
    <row r="2189" spans="1:18" x14ac:dyDescent="0.25">
      <c r="A2189" s="352"/>
      <c r="B2189" s="378"/>
      <c r="C2189" s="54" t="str">
        <f>IF(ISTEXT('Organizational Unit Summary'!$B$47),'Organizational Unit Summary'!$B$47,"")</f>
        <v>P-8</v>
      </c>
      <c r="D2189" s="51" t="str">
        <f>IF('Organizational Unit Summary'!$B$24="Benchmark or Sustainment",IF(E2189="OoS","OoS",IF(E2189=1,"DM",IF(E2189=2,"PM",IF(E2189=3,"LM",IF(E2189=4,"FM"))))),IF(E2189="OoS","OoS",IF(E2189&lt;=2,"H",IF(E2189=3,"M",IF(E2189=4,"L")))))</f>
        <v>DM</v>
      </c>
      <c r="E2189" s="58">
        <f>IF(OR(Processes!$C$63=TRUE,Processes!K$63=TRUE),IF(AND(G2189=1,H2189=1,NOT(ISTEXT(J2189))),4,IF(AND(G2189=1,H2189=1,ISTEXT(J2189)),3,IF(AND(OR(G2189=1,H2189=1),ISTEXT(J2189)),2,1))),"OoS")</f>
        <v>1</v>
      </c>
      <c r="F2189" s="57"/>
      <c r="G2189" s="59"/>
      <c r="H2189" s="59"/>
      <c r="I2189" s="59"/>
      <c r="J2189" s="59"/>
      <c r="K2189" s="59"/>
      <c r="L2189" s="59"/>
      <c r="M2189" s="59"/>
      <c r="N2189" s="59"/>
      <c r="O2189" s="59"/>
      <c r="P2189" s="370"/>
      <c r="Q2189" s="59"/>
      <c r="R2189" s="376"/>
    </row>
    <row r="2190" spans="1:18" x14ac:dyDescent="0.25">
      <c r="A2190" s="352"/>
      <c r="B2190" s="378"/>
      <c r="C2190" s="54" t="str">
        <f>IF(ISTEXT('Organizational Unit Summary'!$B$48),'Organizational Unit Summary'!$B$48,"")</f>
        <v>P-9</v>
      </c>
      <c r="D2190" s="51" t="str">
        <f>IF('Organizational Unit Summary'!$B$24="Benchmark or Sustainment",IF(E2190="OoS","OoS",IF(E2190=1,"DM",IF(E2190=2,"PM",IF(E2190=3,"LM",IF(E2190=4,"FM"))))),IF(E2190="OoS","OoS",IF(E2190&lt;=2,"H",IF(E2190=3,"M",IF(E2190=4,"L")))))</f>
        <v>DM</v>
      </c>
      <c r="E2190" s="58">
        <f>IF(OR(Processes!$C$63=TRUE,Processes!L$63=TRUE),IF(AND(G2190=1,H2190=1,NOT(ISTEXT(J2190))),4,IF(AND(G2190=1,H2190=1,ISTEXT(J2190)),3,IF(AND(OR(G2190=1,H2190=1),ISTEXT(J2190)),2,1))),"OoS")</f>
        <v>1</v>
      </c>
      <c r="F2190" s="57"/>
      <c r="G2190" s="59"/>
      <c r="H2190" s="59"/>
      <c r="I2190" s="59"/>
      <c r="J2190" s="59"/>
      <c r="K2190" s="59"/>
      <c r="L2190" s="59"/>
      <c r="M2190" s="59"/>
      <c r="N2190" s="59"/>
      <c r="O2190" s="59"/>
      <c r="P2190" s="370"/>
      <c r="Q2190" s="59"/>
      <c r="R2190" s="376"/>
    </row>
    <row r="2191" spans="1:18" x14ac:dyDescent="0.25">
      <c r="A2191" s="352"/>
      <c r="B2191" s="378"/>
      <c r="C2191" s="54" t="str">
        <f>IF(ISTEXT('Organizational Unit Summary'!$B$49),'Organizational Unit Summary'!$B$49,"")</f>
        <v>P-10</v>
      </c>
      <c r="D2191" s="51" t="str">
        <f>IF('Organizational Unit Summary'!$B$24="Benchmark or Sustainment",IF(E2191="OoS","OoS",IF(E2191=1,"DM",IF(E2191=2,"PM",IF(E2191=3,"LM",IF(E2191=4,"FM"))))),IF(E2191="OoS","OoS",IF(E2191&lt;=2,"H",IF(E2191=3,"M",IF(E2191=4,"L")))))</f>
        <v>DM</v>
      </c>
      <c r="E2191" s="58">
        <f>IF(OR(Processes!$C$63=TRUE,Processes!M$63=TRUE),IF(AND(G2191=1,H2191=1,NOT(ISTEXT(J2191))),4,IF(AND(G2191=1,H2191=1,ISTEXT(J2191)),3,IF(AND(OR(G2191=1,H2191=1),ISTEXT(J2191)),2,1))),"OoS")</f>
        <v>1</v>
      </c>
      <c r="F2191" s="57"/>
      <c r="G2191" s="59"/>
      <c r="H2191" s="59"/>
      <c r="I2191" s="59"/>
      <c r="J2191" s="59"/>
      <c r="K2191" s="59"/>
      <c r="L2191" s="59"/>
      <c r="M2191" s="59"/>
      <c r="N2191" s="59"/>
      <c r="O2191" s="59"/>
      <c r="P2191" s="370"/>
      <c r="Q2191" s="59"/>
      <c r="R2191" s="376"/>
    </row>
    <row r="2192" spans="1:18" x14ac:dyDescent="0.25">
      <c r="A2192" s="352"/>
      <c r="B2192" s="378"/>
      <c r="C2192" s="54" t="str">
        <f>IF(ISTEXT('Organizational Unit Summary'!$B$50),'Organizational Unit Summary'!$B$50,"")</f>
        <v>P-11</v>
      </c>
      <c r="D2192" s="51" t="str">
        <f>IF('Organizational Unit Summary'!$B$24="Benchmark or Sustainment",IF(E2192="OoS","OoS",IF(E2192=1,"DM",IF(E2192=2,"PM",IF(E2192=3,"LM",IF(E2192=4,"FM"))))),IF(E2192="OoS","OoS",IF(E2192&lt;=2,"H",IF(E2192=3,"M",IF(E2192=4,"L")))))</f>
        <v>DM</v>
      </c>
      <c r="E2192" s="58">
        <f>IF(OR(Processes!$C$63=TRUE,Processes!N$63=TRUE),IF(AND(G2192=1,H2192=1,NOT(ISTEXT(J2192))),4,IF(AND(G2192=1,H2192=1,ISTEXT(J2192)),3,IF(AND(OR(G2192=1,H2192=1),ISTEXT(J2192)),2,1))),"OoS")</f>
        <v>1</v>
      </c>
      <c r="F2192" s="57"/>
      <c r="G2192" s="59"/>
      <c r="H2192" s="59"/>
      <c r="I2192" s="59"/>
      <c r="J2192" s="59"/>
      <c r="K2192" s="59"/>
      <c r="L2192" s="59"/>
      <c r="M2192" s="59"/>
      <c r="N2192" s="59"/>
      <c r="O2192" s="59"/>
      <c r="P2192" s="370"/>
      <c r="Q2192" s="59"/>
      <c r="R2192" s="376"/>
    </row>
    <row r="2193" spans="1:18" x14ac:dyDescent="0.25">
      <c r="A2193" s="352"/>
      <c r="B2193" s="378"/>
      <c r="C2193" s="54" t="str">
        <f>IF(ISTEXT('Organizational Unit Summary'!$B$51),'Organizational Unit Summary'!$B$51,"")</f>
        <v>P-12</v>
      </c>
      <c r="D2193" s="51" t="str">
        <f>IF('Organizational Unit Summary'!$B$24="Benchmark or Sustainment",IF(E2193="OoS","OoS",IF(E2193=1,"DM",IF(E2193=2,"PM",IF(E2193=3,"LM",IF(E2193=4,"FM"))))),IF(E2193="OoS","OoS",IF(E2193&lt;=2,"H",IF(E2193=3,"M",IF(E2193=4,"L")))))</f>
        <v>DM</v>
      </c>
      <c r="E2193" s="58">
        <f>IF(OR(Processes!$C$63=TRUE,Processes!O$63=TRUE),IF(AND(G2193=1,H2193=1,NOT(ISTEXT(J2193))),4,IF(AND(G2193=1,H2193=1,ISTEXT(J2193)),3,IF(AND(OR(G2193=1,H2193=1),ISTEXT(J2193)),2,1))),"OoS")</f>
        <v>1</v>
      </c>
      <c r="F2193" s="57"/>
      <c r="G2193" s="59"/>
      <c r="H2193" s="59"/>
      <c r="I2193" s="59"/>
      <c r="J2193" s="59"/>
      <c r="K2193" s="59"/>
      <c r="L2193" s="59"/>
      <c r="M2193" s="59"/>
      <c r="N2193" s="59"/>
      <c r="O2193" s="59"/>
      <c r="P2193" s="370"/>
      <c r="Q2193" s="59"/>
      <c r="R2193" s="376"/>
    </row>
    <row r="2194" spans="1:18" x14ac:dyDescent="0.25">
      <c r="A2194" s="352"/>
      <c r="B2194" s="378"/>
      <c r="C2194" s="54" t="str">
        <f>IF(ISTEXT('Organizational Unit Summary'!$B$52),'Organizational Unit Summary'!$B$52,"")</f>
        <v>P-13</v>
      </c>
      <c r="D2194" s="51" t="str">
        <f>IF('Organizational Unit Summary'!$B$24="Benchmark or Sustainment",IF(E2194="OoS","OoS",IF(E2194=1,"DM",IF(E2194=2,"PM",IF(E2194=3,"LM",IF(E2194=4,"FM"))))),IF(E2194="OoS","OoS",IF(E2194&lt;=2,"H",IF(E2194=3,"M",IF(E2194=4,"L")))))</f>
        <v>DM</v>
      </c>
      <c r="E2194" s="58">
        <f>IF(OR(Processes!$C$63=TRUE,Processes!P$63=TRUE),IF(AND(G2194=1,H2194=1,NOT(ISTEXT(J2194))),4,IF(AND(G2194=1,H2194=1,ISTEXT(J2194)),3,IF(AND(OR(G2194=1,H2194=1),ISTEXT(J2194)),2,1))),"OoS")</f>
        <v>1</v>
      </c>
      <c r="F2194" s="57"/>
      <c r="G2194" s="59"/>
      <c r="H2194" s="59"/>
      <c r="I2194" s="59"/>
      <c r="J2194" s="59"/>
      <c r="K2194" s="59"/>
      <c r="L2194" s="59"/>
      <c r="M2194" s="59"/>
      <c r="N2194" s="59"/>
      <c r="O2194" s="59"/>
      <c r="P2194" s="370"/>
      <c r="Q2194" s="59"/>
      <c r="R2194" s="376"/>
    </row>
    <row r="2195" spans="1:18" x14ac:dyDescent="0.25">
      <c r="A2195" s="352"/>
      <c r="B2195" s="378"/>
      <c r="C2195" s="54" t="str">
        <f>IF(ISTEXT('Organizational Unit Summary'!$B$53),'Organizational Unit Summary'!$B$53,"")</f>
        <v>P-14</v>
      </c>
      <c r="D2195" s="51" t="str">
        <f>IF('Organizational Unit Summary'!$B$24="Benchmark or Sustainment",IF(E2195="OoS","OoS",IF(E2195=1,"DM",IF(E2195=2,"PM",IF(E2195=3,"LM",IF(E2195=4,"FM"))))),IF(E2195="OoS","OoS",IF(E2195&lt;=2,"H",IF(E2195=3,"M",IF(E2195=4,"L")))))</f>
        <v>DM</v>
      </c>
      <c r="E2195" s="58">
        <f>IF(OR(Processes!$C$63=TRUE,Processes!Q$63=TRUE),IF(AND(G2195=1,H2195=1,NOT(ISTEXT(J2195))),4,IF(AND(G2195=1,H2195=1,ISTEXT(J2195)),3,IF(AND(OR(G2195=1,H2195=1),ISTEXT(J2195)),2,1))),"OoS")</f>
        <v>1</v>
      </c>
      <c r="F2195" s="57"/>
      <c r="G2195" s="59"/>
      <c r="H2195" s="59"/>
      <c r="I2195" s="59"/>
      <c r="J2195" s="59"/>
      <c r="K2195" s="59"/>
      <c r="L2195" s="59"/>
      <c r="M2195" s="59"/>
      <c r="N2195" s="59"/>
      <c r="O2195" s="59"/>
      <c r="P2195" s="370"/>
      <c r="Q2195" s="59"/>
      <c r="R2195" s="376"/>
    </row>
    <row r="2196" spans="1:18" x14ac:dyDescent="0.25">
      <c r="A2196" s="352"/>
      <c r="B2196" s="378"/>
      <c r="C2196" s="54" t="str">
        <f>IF(ISTEXT('Organizational Unit Summary'!$B$54),'Organizational Unit Summary'!$B$54,"")</f>
        <v>P-15</v>
      </c>
      <c r="D2196" s="51" t="str">
        <f>IF('Organizational Unit Summary'!$B$24="Benchmark or Sustainment",IF(E2196="OoS","OoS",IF(E2196=1,"DM",IF(E2196=2,"PM",IF(E2196=3,"LM",IF(E2196=4,"FM"))))),IF(E2196="OoS","OoS",IF(E2196&lt;=2,"H",IF(E2196=3,"M",IF(E2196=4,"L")))))</f>
        <v>DM</v>
      </c>
      <c r="E2196" s="58">
        <f>IF(OR(Processes!$C$63=TRUE,Processes!R$63=TRUE),IF(AND(G2196=1,H2196=1,NOT(ISTEXT(J2196))),4,IF(AND(G2196=1,H2196=1,ISTEXT(J2196)),3,IF(AND(OR(G2196=1,H2196=1),ISTEXT(J2196)),2,1))),"OoS")</f>
        <v>1</v>
      </c>
      <c r="F2196" s="57"/>
      <c r="G2196" s="59"/>
      <c r="H2196" s="59"/>
      <c r="I2196" s="59"/>
      <c r="J2196" s="59"/>
      <c r="K2196" s="59"/>
      <c r="L2196" s="59"/>
      <c r="M2196" s="59"/>
      <c r="N2196" s="59"/>
      <c r="O2196" s="59"/>
      <c r="P2196" s="370"/>
      <c r="Q2196" s="59"/>
      <c r="R2196" s="376"/>
    </row>
    <row r="2197" spans="1:18" x14ac:dyDescent="0.25">
      <c r="A2197" s="352"/>
      <c r="B2197" s="378"/>
      <c r="C2197" s="54" t="str">
        <f>IF(ISTEXT('Organizational Unit Summary'!$B$55),'Organizational Unit Summary'!$B$55,"")</f>
        <v>P-16</v>
      </c>
      <c r="D2197" s="51" t="str">
        <f>IF('Organizational Unit Summary'!$B$24="Benchmark or Sustainment",IF(E2197="OoS","OoS",IF(E2197=1,"DM",IF(E2197=2,"PM",IF(E2197=3,"LM",IF(E2197=4,"FM"))))),IF(E2197="OoS","OoS",IF(E2197&lt;=2,"H",IF(E2197=3,"M",IF(E2197=4,"L")))))</f>
        <v>DM</v>
      </c>
      <c r="E2197" s="58">
        <f>IF(OR(Processes!$C$63=TRUE,Processes!S$63=TRUE),IF(AND(G2197=1,H2197=1,NOT(ISTEXT(J2197))),4,IF(AND(G2197=1,H2197=1,ISTEXT(J2197)),3,IF(AND(OR(G2197=1,H2197=1),ISTEXT(J2197)),2,1))),"OoS")</f>
        <v>1</v>
      </c>
      <c r="F2197" s="57"/>
      <c r="G2197" s="59"/>
      <c r="H2197" s="59"/>
      <c r="I2197" s="59"/>
      <c r="J2197" s="59"/>
      <c r="K2197" s="59"/>
      <c r="L2197" s="59"/>
      <c r="M2197" s="59"/>
      <c r="N2197" s="59"/>
      <c r="O2197" s="59"/>
      <c r="P2197" s="370"/>
      <c r="Q2197" s="59"/>
      <c r="R2197" s="376"/>
    </row>
    <row r="2198" spans="1:18" x14ac:dyDescent="0.25">
      <c r="A2198" s="352"/>
      <c r="B2198" s="378"/>
      <c r="C2198" s="54" t="str">
        <f>IF(ISTEXT('Organizational Unit Summary'!$B$56),'Organizational Unit Summary'!$B$56,"")</f>
        <v>P-17</v>
      </c>
      <c r="D2198" s="51" t="str">
        <f>IF('Organizational Unit Summary'!$B$24="Benchmark or Sustainment",IF(E2198="OoS","OoS",IF(E2198=1,"DM",IF(E2198=2,"PM",IF(E2198=3,"LM",IF(E2198=4,"FM"))))),IF(E2198="OoS","OoS",IF(E2198&lt;=2,"H",IF(E2198=3,"M",IF(E2198=4,"L")))))</f>
        <v>DM</v>
      </c>
      <c r="E2198" s="58">
        <f>IF(OR(Processes!$C$63=TRUE,Processes!T$63=TRUE),IF(AND(G2198=1,H2198=1,NOT(ISTEXT(J2198))),4,IF(AND(G2198=1,H2198=1,ISTEXT(J2198)),3,IF(AND(OR(G2198=1,H2198=1),ISTEXT(J2198)),2,1))),"OoS")</f>
        <v>1</v>
      </c>
      <c r="F2198" s="57"/>
      <c r="G2198" s="59"/>
      <c r="H2198" s="59"/>
      <c r="I2198" s="59"/>
      <c r="J2198" s="59"/>
      <c r="K2198" s="59"/>
      <c r="L2198" s="59"/>
      <c r="M2198" s="59"/>
      <c r="N2198" s="59"/>
      <c r="O2198" s="59"/>
      <c r="P2198" s="370"/>
      <c r="Q2198" s="59"/>
      <c r="R2198" s="376"/>
    </row>
    <row r="2199" spans="1:18" x14ac:dyDescent="0.25">
      <c r="A2199" s="352"/>
      <c r="B2199" s="378"/>
      <c r="C2199" s="54" t="str">
        <f>IF(ISTEXT('Organizational Unit Summary'!$B$57),'Organizational Unit Summary'!$B$57,"")</f>
        <v>P-18</v>
      </c>
      <c r="D2199" s="51" t="str">
        <f>IF('Organizational Unit Summary'!$B$24="Benchmark or Sustainment",IF(E2199="OoS","OoS",IF(E2199=1,"DM",IF(E2199=2,"PM",IF(E2199=3,"LM",IF(E2199=4,"FM"))))),IF(E2199="OoS","OoS",IF(E2199&lt;=2,"H",IF(E2199=3,"M",IF(E2199=4,"L")))))</f>
        <v>DM</v>
      </c>
      <c r="E2199" s="58">
        <f>IF(OR(Processes!$C$63=TRUE,Processes!U$63=TRUE),IF(AND(G2199=1,H2199=1,NOT(ISTEXT(J2199))),4,IF(AND(G2199=1,H2199=1,ISTEXT(J2199)),3,IF(AND(OR(G2199=1,H2199=1),ISTEXT(J2199)),2,1))),"OoS")</f>
        <v>1</v>
      </c>
      <c r="F2199" s="57"/>
      <c r="G2199" s="59"/>
      <c r="H2199" s="59"/>
      <c r="I2199" s="59"/>
      <c r="J2199" s="59"/>
      <c r="K2199" s="59"/>
      <c r="L2199" s="59"/>
      <c r="M2199" s="59"/>
      <c r="N2199" s="59"/>
      <c r="O2199" s="59"/>
      <c r="P2199" s="370"/>
      <c r="Q2199" s="59"/>
      <c r="R2199" s="376"/>
    </row>
    <row r="2200" spans="1:18" x14ac:dyDescent="0.25">
      <c r="A2200" s="352"/>
      <c r="B2200" s="378"/>
      <c r="C2200" s="54" t="str">
        <f>IF(ISTEXT('Organizational Unit Summary'!$B$58),'Organizational Unit Summary'!$B$58,"")</f>
        <v>P-19</v>
      </c>
      <c r="D2200" s="51" t="str">
        <f>IF('Organizational Unit Summary'!$B$24="Benchmark or Sustainment",IF(E2200="OoS","OoS",IF(E2200=1,"DM",IF(E2200=2,"PM",IF(E2200=3,"LM",IF(E2200=4,"FM"))))),IF(E2200="OoS","OoS",IF(E2200&lt;=2,"H",IF(E2200=3,"M",IF(E2200=4,"L")))))</f>
        <v>DM</v>
      </c>
      <c r="E2200" s="58">
        <f>IF(OR(Processes!$C$63=TRUE,Processes!V$63=TRUE),IF(AND(G2200=1,H2200=1,NOT(ISTEXT(J2200))),4,IF(AND(G2200=1,H2200=1,ISTEXT(J2200)),3,IF(AND(OR(G2200=1,H2200=1),ISTEXT(J2200)),2,1))),"OoS")</f>
        <v>1</v>
      </c>
      <c r="F2200" s="57"/>
      <c r="G2200" s="59"/>
      <c r="H2200" s="59"/>
      <c r="I2200" s="59"/>
      <c r="J2200" s="59"/>
      <c r="K2200" s="59"/>
      <c r="L2200" s="59"/>
      <c r="M2200" s="59"/>
      <c r="N2200" s="59"/>
      <c r="O2200" s="59"/>
      <c r="P2200" s="370"/>
      <c r="Q2200" s="59"/>
      <c r="R2200" s="376"/>
    </row>
    <row r="2201" spans="1:18" ht="13.5" thickBot="1" x14ac:dyDescent="0.3">
      <c r="A2201" s="352"/>
      <c r="B2201" s="378"/>
      <c r="C2201" s="54" t="str">
        <f>IF(ISTEXT('Organizational Unit Summary'!$B$59),'Organizational Unit Summary'!$B$59,"")</f>
        <v>P-20</v>
      </c>
      <c r="D2201" s="51" t="str">
        <f>IF('Organizational Unit Summary'!$B$24="Benchmark or Sustainment",IF(E2201="OoS","OoS",IF(E2201=1,"DM",IF(E2201=2,"PM",IF(E2201=3,"LM",IF(E2201=4,"FM"))))),IF(E2201="OoS","OoS",IF(E2201&lt;=2,"H",IF(E2201=3,"M",IF(E2201=4,"L")))))</f>
        <v>DM</v>
      </c>
      <c r="E2201" s="58">
        <f>IF(OR(Processes!$C$63=TRUE,Processes!W$63=TRUE),IF(AND(G2201=1,H2201=1,NOT(ISTEXT(J2201))),4,IF(AND(G2201=1,H2201=1,ISTEXT(J2201)),3,IF(AND(OR(G2201=1,H2201=1),ISTEXT(J2201)),2,1))),"OoS")</f>
        <v>1</v>
      </c>
      <c r="F2201" s="57"/>
      <c r="G2201" s="59"/>
      <c r="H2201" s="59"/>
      <c r="I2201" s="59"/>
      <c r="J2201" s="59"/>
      <c r="K2201" s="59"/>
      <c r="L2201" s="59"/>
      <c r="M2201" s="59"/>
      <c r="N2201" s="59"/>
      <c r="O2201" s="59"/>
      <c r="P2201" s="371"/>
      <c r="Q2201" s="59"/>
      <c r="R2201" s="376"/>
    </row>
    <row r="2202" spans="1:18" x14ac:dyDescent="0.25">
      <c r="A2202" s="352"/>
      <c r="B2202" s="378" t="str">
        <f>IF(ISTEXT(Processes!$B$13),Processes!$B$13,"")</f>
        <v>Process 11</v>
      </c>
      <c r="C2202" s="54" t="str">
        <f>IF(ISTEXT('Organizational Unit Summary'!$B$40),'Organizational Unit Summary'!$B$40,"")</f>
        <v>P-1</v>
      </c>
      <c r="D2202" s="51" t="str">
        <f>IF('Organizational Unit Summary'!$B$24="Benchmark or Sustainment",IF(E2202="OoS","OoS",IF(E2202=1,"DM",IF(E2202=2,"PM",IF(E2202=3,"LM",IF(E2202=4,"FM"))))),IF(E2202="OoS","OoS",IF(E2202&lt;=2,"H",IF(E2202=3,"M",IF(E2202=4,"L")))))</f>
        <v>DM</v>
      </c>
      <c r="E2202" s="58">
        <f>IF(OR(Processes!$C$64=TRUE,Processes!D$64=TRUE),IF(AND(G2202=1,H2202=1,NOT(ISTEXT(J2202))),4,IF(AND(G2202=1,H2202=1,ISTEXT(J2202)),3,IF(AND(OR(G2202=1,H2202=1),ISTEXT(J2202)),2,1))),"OoS")</f>
        <v>1</v>
      </c>
      <c r="F2202" s="57"/>
      <c r="G2202" s="59"/>
      <c r="H2202" s="59"/>
      <c r="I2202" s="59"/>
      <c r="J2202" s="59"/>
      <c r="K2202" s="59"/>
      <c r="L2202" s="59"/>
      <c r="M2202" s="59"/>
      <c r="N2202" s="59"/>
      <c r="O2202" s="59"/>
      <c r="P2202" s="369"/>
      <c r="Q2202" s="59"/>
      <c r="R2202" s="376"/>
    </row>
    <row r="2203" spans="1:18" x14ac:dyDescent="0.25">
      <c r="A2203" s="352"/>
      <c r="B2203" s="378"/>
      <c r="C2203" s="54" t="str">
        <f>IF(ISTEXT('Organizational Unit Summary'!$B$41),'Organizational Unit Summary'!$B$41,"")</f>
        <v>P-2</v>
      </c>
      <c r="D2203" s="51" t="str">
        <f>IF('Organizational Unit Summary'!$B$24="Benchmark or Sustainment",IF(E2203="OoS","OoS",IF(E2203=1,"DM",IF(E2203=2,"PM",IF(E2203=3,"LM",IF(E2203=4,"FM"))))),IF(E2203="OoS","OoS",IF(E2203&lt;=2,"H",IF(E2203=3,"M",IF(E2203=4,"L")))))</f>
        <v>DM</v>
      </c>
      <c r="E2203" s="58">
        <f>IF(OR(Processes!$C$64=TRUE,Processes!E$64=TRUE),IF(AND(G2203=1,H2203=1,NOT(ISTEXT(J2203))),4,IF(AND(G2203=1,H2203=1,ISTEXT(J2203)),3,IF(AND(OR(G2203=1,H2203=1),ISTEXT(J2203)),2,1))),"OoS")</f>
        <v>1</v>
      </c>
      <c r="F2203" s="57"/>
      <c r="G2203" s="59"/>
      <c r="H2203" s="59"/>
      <c r="I2203" s="59"/>
      <c r="J2203" s="59"/>
      <c r="K2203" s="59"/>
      <c r="L2203" s="59"/>
      <c r="M2203" s="59"/>
      <c r="N2203" s="59"/>
      <c r="O2203" s="59"/>
      <c r="P2203" s="370"/>
      <c r="Q2203" s="59"/>
      <c r="R2203" s="376"/>
    </row>
    <row r="2204" spans="1:18" x14ac:dyDescent="0.25">
      <c r="A2204" s="352"/>
      <c r="B2204" s="378"/>
      <c r="C2204" s="54" t="str">
        <f>IF(ISTEXT('Organizational Unit Summary'!$B$42),'Organizational Unit Summary'!$B$42,"")</f>
        <v>P-3</v>
      </c>
      <c r="D2204" s="51" t="str">
        <f>IF('Organizational Unit Summary'!$B$24="Benchmark or Sustainment",IF(E2204="OoS","OoS",IF(E2204=1,"DM",IF(E2204=2,"PM",IF(E2204=3,"LM",IF(E2204=4,"FM"))))),IF(E2204="OoS","OoS",IF(E2204&lt;=2,"H",IF(E2204=3,"M",IF(E2204=4,"L")))))</f>
        <v>DM</v>
      </c>
      <c r="E2204" s="58">
        <f>IF(OR(Processes!$C$64=TRUE,Processes!F$64=TRUE),IF(AND(G2204=1,H2204=1,NOT(ISTEXT(J2204))),4,IF(AND(G2204=1,H2204=1,ISTEXT(J2204)),3,IF(AND(OR(G2204=1,H2204=1),ISTEXT(J2204)),2,1))),"OoS")</f>
        <v>1</v>
      </c>
      <c r="F2204" s="57"/>
      <c r="G2204" s="59"/>
      <c r="H2204" s="59"/>
      <c r="I2204" s="59"/>
      <c r="J2204" s="59"/>
      <c r="K2204" s="59"/>
      <c r="L2204" s="59"/>
      <c r="M2204" s="59"/>
      <c r="N2204" s="59"/>
      <c r="O2204" s="59"/>
      <c r="P2204" s="370"/>
      <c r="Q2204" s="59"/>
      <c r="R2204" s="376"/>
    </row>
    <row r="2205" spans="1:18" x14ac:dyDescent="0.25">
      <c r="A2205" s="352"/>
      <c r="B2205" s="378"/>
      <c r="C2205" s="54" t="str">
        <f>IF(ISTEXT('Organizational Unit Summary'!$B$43),'Organizational Unit Summary'!$B$43,"")</f>
        <v>P-4</v>
      </c>
      <c r="D2205" s="51" t="str">
        <f>IF('Organizational Unit Summary'!$B$24="Benchmark or Sustainment",IF(E2205="OoS","OoS",IF(E2205=1,"DM",IF(E2205=2,"PM",IF(E2205=3,"LM",IF(E2205=4,"FM"))))),IF(E2205="OoS","OoS",IF(E2205&lt;=2,"H",IF(E2205=3,"M",IF(E2205=4,"L")))))</f>
        <v>DM</v>
      </c>
      <c r="E2205" s="58">
        <f>IF(OR(Processes!$C$64=TRUE,Processes!G$64=TRUE),IF(AND(G2205=1,H2205=1,NOT(ISTEXT(J2205))),4,IF(AND(G2205=1,H2205=1,ISTEXT(J2205)),3,IF(AND(OR(G2205=1,H2205=1),ISTEXT(J2205)),2,1))),"OoS")</f>
        <v>1</v>
      </c>
      <c r="F2205" s="57"/>
      <c r="G2205" s="59"/>
      <c r="H2205" s="59"/>
      <c r="I2205" s="59"/>
      <c r="J2205" s="59"/>
      <c r="K2205" s="59"/>
      <c r="L2205" s="59"/>
      <c r="M2205" s="59"/>
      <c r="N2205" s="59"/>
      <c r="O2205" s="59"/>
      <c r="P2205" s="370"/>
      <c r="Q2205" s="59"/>
      <c r="R2205" s="376"/>
    </row>
    <row r="2206" spans="1:18" x14ac:dyDescent="0.25">
      <c r="A2206" s="352"/>
      <c r="B2206" s="378"/>
      <c r="C2206" s="54" t="str">
        <f>IF(ISTEXT('Organizational Unit Summary'!$B$44),'Organizational Unit Summary'!$B$44,"")</f>
        <v>P-5</v>
      </c>
      <c r="D2206" s="51" t="str">
        <f>IF('Organizational Unit Summary'!$B$24="Benchmark or Sustainment",IF(E2206="OoS","OoS",IF(E2206=1,"DM",IF(E2206=2,"PM",IF(E2206=3,"LM",IF(E2206=4,"FM"))))),IF(E2206="OoS","OoS",IF(E2206&lt;=2,"H",IF(E2206=3,"M",IF(E2206=4,"L")))))</f>
        <v>DM</v>
      </c>
      <c r="E2206" s="58">
        <f>IF(OR(Processes!$C$64=TRUE,Processes!H$64=TRUE),IF(AND(G2206=1,H2206=1,NOT(ISTEXT(J2206))),4,IF(AND(G2206=1,H2206=1,ISTEXT(J2206)),3,IF(AND(OR(G2206=1,H2206=1),ISTEXT(J2206)),2,1))),"OoS")</f>
        <v>1</v>
      </c>
      <c r="F2206" s="57"/>
      <c r="G2206" s="59"/>
      <c r="H2206" s="59"/>
      <c r="I2206" s="59"/>
      <c r="J2206" s="59"/>
      <c r="K2206" s="59"/>
      <c r="L2206" s="59"/>
      <c r="M2206" s="59"/>
      <c r="N2206" s="59"/>
      <c r="O2206" s="59"/>
      <c r="P2206" s="370"/>
      <c r="Q2206" s="59"/>
      <c r="R2206" s="376"/>
    </row>
    <row r="2207" spans="1:18" x14ac:dyDescent="0.25">
      <c r="A2207" s="352"/>
      <c r="B2207" s="378"/>
      <c r="C2207" s="54" t="str">
        <f>IF(ISTEXT('Organizational Unit Summary'!$B$45),'Organizational Unit Summary'!$B$45,"")</f>
        <v>P-6</v>
      </c>
      <c r="D2207" s="51" t="str">
        <f>IF('Organizational Unit Summary'!$B$24="Benchmark or Sustainment",IF(E2207="OoS","OoS",IF(E2207=1,"DM",IF(E2207=2,"PM",IF(E2207=3,"LM",IF(E2207=4,"FM"))))),IF(E2207="OoS","OoS",IF(E2207&lt;=2,"H",IF(E2207=3,"M",IF(E2207=4,"L")))))</f>
        <v>DM</v>
      </c>
      <c r="E2207" s="58">
        <f>IF(OR(Processes!$C$64=TRUE,Processes!I$64=TRUE),IF(AND(G2207=1,H2207=1,NOT(ISTEXT(J2207))),4,IF(AND(G2207=1,H2207=1,ISTEXT(J2207)),3,IF(AND(OR(G2207=1,H2207=1),ISTEXT(J2207)),2,1))),"OoS")</f>
        <v>1</v>
      </c>
      <c r="F2207" s="57"/>
      <c r="G2207" s="59"/>
      <c r="H2207" s="59"/>
      <c r="I2207" s="59"/>
      <c r="J2207" s="59"/>
      <c r="K2207" s="59"/>
      <c r="L2207" s="59"/>
      <c r="M2207" s="59"/>
      <c r="N2207" s="59"/>
      <c r="O2207" s="59"/>
      <c r="P2207" s="370"/>
      <c r="Q2207" s="59"/>
      <c r="R2207" s="376"/>
    </row>
    <row r="2208" spans="1:18" x14ac:dyDescent="0.25">
      <c r="A2208" s="352"/>
      <c r="B2208" s="378"/>
      <c r="C2208" s="54" t="str">
        <f>IF(ISTEXT('Organizational Unit Summary'!$B$46),'Organizational Unit Summary'!$B$46,"")</f>
        <v>P-7</v>
      </c>
      <c r="D2208" s="51" t="str">
        <f>IF('Organizational Unit Summary'!$B$24="Benchmark or Sustainment",IF(E2208="OoS","OoS",IF(E2208=1,"DM",IF(E2208=2,"PM",IF(E2208=3,"LM",IF(E2208=4,"FM"))))),IF(E2208="OoS","OoS",IF(E2208&lt;=2,"H",IF(E2208=3,"M",IF(E2208=4,"L")))))</f>
        <v>DM</v>
      </c>
      <c r="E2208" s="58">
        <f>IF(OR(Processes!$C$64=TRUE,Processes!J$64=TRUE),IF(AND(G2208=1,H2208=1,NOT(ISTEXT(J2208))),4,IF(AND(G2208=1,H2208=1,ISTEXT(J2208)),3,IF(AND(OR(G2208=1,H2208=1),ISTEXT(J2208)),2,1))),"OoS")</f>
        <v>1</v>
      </c>
      <c r="F2208" s="57"/>
      <c r="G2208" s="59"/>
      <c r="H2208" s="59"/>
      <c r="I2208" s="59"/>
      <c r="J2208" s="59"/>
      <c r="K2208" s="59"/>
      <c r="L2208" s="59"/>
      <c r="M2208" s="59"/>
      <c r="N2208" s="59"/>
      <c r="O2208" s="59"/>
      <c r="P2208" s="370"/>
      <c r="Q2208" s="59"/>
      <c r="R2208" s="376"/>
    </row>
    <row r="2209" spans="1:18" x14ac:dyDescent="0.25">
      <c r="A2209" s="352"/>
      <c r="B2209" s="378"/>
      <c r="C2209" s="54" t="str">
        <f>IF(ISTEXT('Organizational Unit Summary'!$B$47),'Organizational Unit Summary'!$B$47,"")</f>
        <v>P-8</v>
      </c>
      <c r="D2209" s="51" t="str">
        <f>IF('Organizational Unit Summary'!$B$24="Benchmark or Sustainment",IF(E2209="OoS","OoS",IF(E2209=1,"DM",IF(E2209=2,"PM",IF(E2209=3,"LM",IF(E2209=4,"FM"))))),IF(E2209="OoS","OoS",IF(E2209&lt;=2,"H",IF(E2209=3,"M",IF(E2209=4,"L")))))</f>
        <v>DM</v>
      </c>
      <c r="E2209" s="58">
        <f>IF(OR(Processes!$C$64=TRUE,Processes!K$64=TRUE),IF(AND(G2209=1,H2209=1,NOT(ISTEXT(J2209))),4,IF(AND(G2209=1,H2209=1,ISTEXT(J2209)),3,IF(AND(OR(G2209=1,H2209=1),ISTEXT(J2209)),2,1))),"OoS")</f>
        <v>1</v>
      </c>
      <c r="F2209" s="57"/>
      <c r="G2209" s="59"/>
      <c r="H2209" s="59"/>
      <c r="I2209" s="59"/>
      <c r="J2209" s="59"/>
      <c r="K2209" s="59"/>
      <c r="L2209" s="59"/>
      <c r="M2209" s="59"/>
      <c r="N2209" s="59"/>
      <c r="O2209" s="59"/>
      <c r="P2209" s="370"/>
      <c r="Q2209" s="59"/>
      <c r="R2209" s="376"/>
    </row>
    <row r="2210" spans="1:18" x14ac:dyDescent="0.25">
      <c r="A2210" s="352"/>
      <c r="B2210" s="378"/>
      <c r="C2210" s="54" t="str">
        <f>IF(ISTEXT('Organizational Unit Summary'!$B$48),'Organizational Unit Summary'!$B$48,"")</f>
        <v>P-9</v>
      </c>
      <c r="D2210" s="51" t="str">
        <f>IF('Organizational Unit Summary'!$B$24="Benchmark or Sustainment",IF(E2210="OoS","OoS",IF(E2210=1,"DM",IF(E2210=2,"PM",IF(E2210=3,"LM",IF(E2210=4,"FM"))))),IF(E2210="OoS","OoS",IF(E2210&lt;=2,"H",IF(E2210=3,"M",IF(E2210=4,"L")))))</f>
        <v>DM</v>
      </c>
      <c r="E2210" s="58">
        <f>IF(OR(Processes!$C$64=TRUE,Processes!L$64=TRUE),IF(AND(G2210=1,H2210=1,NOT(ISTEXT(J2210))),4,IF(AND(G2210=1,H2210=1,ISTEXT(J2210)),3,IF(AND(OR(G2210=1,H2210=1),ISTEXT(J2210)),2,1))),"OoS")</f>
        <v>1</v>
      </c>
      <c r="F2210" s="57"/>
      <c r="G2210" s="59"/>
      <c r="H2210" s="59"/>
      <c r="I2210" s="59"/>
      <c r="J2210" s="59"/>
      <c r="K2210" s="59"/>
      <c r="L2210" s="59"/>
      <c r="M2210" s="59"/>
      <c r="N2210" s="59"/>
      <c r="O2210" s="59"/>
      <c r="P2210" s="370"/>
      <c r="Q2210" s="59"/>
      <c r="R2210" s="376"/>
    </row>
    <row r="2211" spans="1:18" x14ac:dyDescent="0.25">
      <c r="A2211" s="352"/>
      <c r="B2211" s="378"/>
      <c r="C2211" s="54" t="str">
        <f>IF(ISTEXT('Organizational Unit Summary'!$B$49),'Organizational Unit Summary'!$B$49,"")</f>
        <v>P-10</v>
      </c>
      <c r="D2211" s="51" t="str">
        <f>IF('Organizational Unit Summary'!$B$24="Benchmark or Sustainment",IF(E2211="OoS","OoS",IF(E2211=1,"DM",IF(E2211=2,"PM",IF(E2211=3,"LM",IF(E2211=4,"FM"))))),IF(E2211="OoS","OoS",IF(E2211&lt;=2,"H",IF(E2211=3,"M",IF(E2211=4,"L")))))</f>
        <v>DM</v>
      </c>
      <c r="E2211" s="58">
        <f>IF(OR(Processes!$C$64=TRUE,Processes!M$64=TRUE),IF(AND(G2211=1,H2211=1,NOT(ISTEXT(J2211))),4,IF(AND(G2211=1,H2211=1,ISTEXT(J2211)),3,IF(AND(OR(G2211=1,H2211=1),ISTEXT(J2211)),2,1))),"OoS")</f>
        <v>1</v>
      </c>
      <c r="F2211" s="57"/>
      <c r="G2211" s="59"/>
      <c r="H2211" s="59"/>
      <c r="I2211" s="59"/>
      <c r="J2211" s="59"/>
      <c r="K2211" s="59"/>
      <c r="L2211" s="59"/>
      <c r="M2211" s="59"/>
      <c r="N2211" s="59"/>
      <c r="O2211" s="59"/>
      <c r="P2211" s="370"/>
      <c r="Q2211" s="59"/>
      <c r="R2211" s="376"/>
    </row>
    <row r="2212" spans="1:18" x14ac:dyDescent="0.25">
      <c r="A2212" s="352"/>
      <c r="B2212" s="378"/>
      <c r="C2212" s="54" t="str">
        <f>IF(ISTEXT('Organizational Unit Summary'!$B$50),'Organizational Unit Summary'!$B$50,"")</f>
        <v>P-11</v>
      </c>
      <c r="D2212" s="51" t="str">
        <f>IF('Organizational Unit Summary'!$B$24="Benchmark or Sustainment",IF(E2212="OoS","OoS",IF(E2212=1,"DM",IF(E2212=2,"PM",IF(E2212=3,"LM",IF(E2212=4,"FM"))))),IF(E2212="OoS","OoS",IF(E2212&lt;=2,"H",IF(E2212=3,"M",IF(E2212=4,"L")))))</f>
        <v>DM</v>
      </c>
      <c r="E2212" s="58">
        <f>IF(OR(Processes!$C$64=TRUE,Processes!N$64=TRUE),IF(AND(G2212=1,H2212=1,NOT(ISTEXT(J2212))),4,IF(AND(G2212=1,H2212=1,ISTEXT(J2212)),3,IF(AND(OR(G2212=1,H2212=1),ISTEXT(J2212)),2,1))),"OoS")</f>
        <v>1</v>
      </c>
      <c r="F2212" s="57"/>
      <c r="G2212" s="59"/>
      <c r="H2212" s="59"/>
      <c r="I2212" s="59"/>
      <c r="J2212" s="59"/>
      <c r="K2212" s="59"/>
      <c r="L2212" s="59"/>
      <c r="M2212" s="59"/>
      <c r="N2212" s="59"/>
      <c r="O2212" s="59"/>
      <c r="P2212" s="370"/>
      <c r="Q2212" s="59"/>
      <c r="R2212" s="376"/>
    </row>
    <row r="2213" spans="1:18" x14ac:dyDescent="0.25">
      <c r="A2213" s="352"/>
      <c r="B2213" s="378"/>
      <c r="C2213" s="54" t="str">
        <f>IF(ISTEXT('Organizational Unit Summary'!$B$51),'Organizational Unit Summary'!$B$51,"")</f>
        <v>P-12</v>
      </c>
      <c r="D2213" s="51" t="str">
        <f>IF('Organizational Unit Summary'!$B$24="Benchmark or Sustainment",IF(E2213="OoS","OoS",IF(E2213=1,"DM",IF(E2213=2,"PM",IF(E2213=3,"LM",IF(E2213=4,"FM"))))),IF(E2213="OoS","OoS",IF(E2213&lt;=2,"H",IF(E2213=3,"M",IF(E2213=4,"L")))))</f>
        <v>DM</v>
      </c>
      <c r="E2213" s="58">
        <f>IF(OR(Processes!$C$64=TRUE,Processes!O$64=TRUE),IF(AND(G2213=1,H2213=1,NOT(ISTEXT(J2213))),4,IF(AND(G2213=1,H2213=1,ISTEXT(J2213)),3,IF(AND(OR(G2213=1,H2213=1),ISTEXT(J2213)),2,1))),"OoS")</f>
        <v>1</v>
      </c>
      <c r="F2213" s="57"/>
      <c r="G2213" s="59"/>
      <c r="H2213" s="59"/>
      <c r="I2213" s="59"/>
      <c r="J2213" s="59"/>
      <c r="K2213" s="59"/>
      <c r="L2213" s="59"/>
      <c r="M2213" s="59"/>
      <c r="N2213" s="59"/>
      <c r="O2213" s="59"/>
      <c r="P2213" s="370"/>
      <c r="Q2213" s="59"/>
      <c r="R2213" s="376"/>
    </row>
    <row r="2214" spans="1:18" x14ac:dyDescent="0.25">
      <c r="A2214" s="352"/>
      <c r="B2214" s="378"/>
      <c r="C2214" s="54" t="str">
        <f>IF(ISTEXT('Organizational Unit Summary'!$B$52),'Organizational Unit Summary'!$B$52,"")</f>
        <v>P-13</v>
      </c>
      <c r="D2214" s="51" t="str">
        <f>IF('Organizational Unit Summary'!$B$24="Benchmark or Sustainment",IF(E2214="OoS","OoS",IF(E2214=1,"DM",IF(E2214=2,"PM",IF(E2214=3,"LM",IF(E2214=4,"FM"))))),IF(E2214="OoS","OoS",IF(E2214&lt;=2,"H",IF(E2214=3,"M",IF(E2214=4,"L")))))</f>
        <v>DM</v>
      </c>
      <c r="E2214" s="58">
        <f>IF(OR(Processes!$C$64=TRUE,Processes!P$64=TRUE),IF(AND(G2214=1,H2214=1,NOT(ISTEXT(J2214))),4,IF(AND(G2214=1,H2214=1,ISTEXT(J2214)),3,IF(AND(OR(G2214=1,H2214=1),ISTEXT(J2214)),2,1))),"OoS")</f>
        <v>1</v>
      </c>
      <c r="F2214" s="57"/>
      <c r="G2214" s="59"/>
      <c r="H2214" s="59"/>
      <c r="I2214" s="59"/>
      <c r="J2214" s="59"/>
      <c r="K2214" s="59"/>
      <c r="L2214" s="59"/>
      <c r="M2214" s="59"/>
      <c r="N2214" s="59"/>
      <c r="O2214" s="59"/>
      <c r="P2214" s="370"/>
      <c r="Q2214" s="59"/>
      <c r="R2214" s="376"/>
    </row>
    <row r="2215" spans="1:18" x14ac:dyDescent="0.25">
      <c r="A2215" s="352"/>
      <c r="B2215" s="378"/>
      <c r="C2215" s="54" t="str">
        <f>IF(ISTEXT('Organizational Unit Summary'!$B$53),'Organizational Unit Summary'!$B$53,"")</f>
        <v>P-14</v>
      </c>
      <c r="D2215" s="51" t="str">
        <f>IF('Organizational Unit Summary'!$B$24="Benchmark or Sustainment",IF(E2215="OoS","OoS",IF(E2215=1,"DM",IF(E2215=2,"PM",IF(E2215=3,"LM",IF(E2215=4,"FM"))))),IF(E2215="OoS","OoS",IF(E2215&lt;=2,"H",IF(E2215=3,"M",IF(E2215=4,"L")))))</f>
        <v>DM</v>
      </c>
      <c r="E2215" s="58">
        <f>IF(OR(Processes!$C$64=TRUE,Processes!Q$64=TRUE),IF(AND(G2215=1,H2215=1,NOT(ISTEXT(J2215))),4,IF(AND(G2215=1,H2215=1,ISTEXT(J2215)),3,IF(AND(OR(G2215=1,H2215=1),ISTEXT(J2215)),2,1))),"OoS")</f>
        <v>1</v>
      </c>
      <c r="F2215" s="57"/>
      <c r="G2215" s="59"/>
      <c r="H2215" s="59"/>
      <c r="I2215" s="59"/>
      <c r="J2215" s="59"/>
      <c r="K2215" s="59"/>
      <c r="L2215" s="59"/>
      <c r="M2215" s="59"/>
      <c r="N2215" s="59"/>
      <c r="O2215" s="59"/>
      <c r="P2215" s="370"/>
      <c r="Q2215" s="59"/>
      <c r="R2215" s="376"/>
    </row>
    <row r="2216" spans="1:18" x14ac:dyDescent="0.25">
      <c r="A2216" s="352"/>
      <c r="B2216" s="378"/>
      <c r="C2216" s="54" t="str">
        <f>IF(ISTEXT('Organizational Unit Summary'!$B$54),'Organizational Unit Summary'!$B$54,"")</f>
        <v>P-15</v>
      </c>
      <c r="D2216" s="51" t="str">
        <f>IF('Organizational Unit Summary'!$B$24="Benchmark or Sustainment",IF(E2216="OoS","OoS",IF(E2216=1,"DM",IF(E2216=2,"PM",IF(E2216=3,"LM",IF(E2216=4,"FM"))))),IF(E2216="OoS","OoS",IF(E2216&lt;=2,"H",IF(E2216=3,"M",IF(E2216=4,"L")))))</f>
        <v>DM</v>
      </c>
      <c r="E2216" s="58">
        <f>IF(OR(Processes!$C$64=TRUE,Processes!R$64=TRUE),IF(AND(G2216=1,H2216=1,NOT(ISTEXT(J2216))),4,IF(AND(G2216=1,H2216=1,ISTEXT(J2216)),3,IF(AND(OR(G2216=1,H2216=1),ISTEXT(J2216)),2,1))),"OoS")</f>
        <v>1</v>
      </c>
      <c r="F2216" s="57"/>
      <c r="G2216" s="59"/>
      <c r="H2216" s="59"/>
      <c r="I2216" s="59"/>
      <c r="J2216" s="59"/>
      <c r="K2216" s="59"/>
      <c r="L2216" s="59"/>
      <c r="M2216" s="59"/>
      <c r="N2216" s="59"/>
      <c r="O2216" s="59"/>
      <c r="P2216" s="370"/>
      <c r="Q2216" s="59"/>
      <c r="R2216" s="376"/>
    </row>
    <row r="2217" spans="1:18" x14ac:dyDescent="0.25">
      <c r="A2217" s="352"/>
      <c r="B2217" s="378"/>
      <c r="C2217" s="54" t="str">
        <f>IF(ISTEXT('Organizational Unit Summary'!$B$55),'Organizational Unit Summary'!$B$55,"")</f>
        <v>P-16</v>
      </c>
      <c r="D2217" s="51" t="str">
        <f>IF('Organizational Unit Summary'!$B$24="Benchmark or Sustainment",IF(E2217="OoS","OoS",IF(E2217=1,"DM",IF(E2217=2,"PM",IF(E2217=3,"LM",IF(E2217=4,"FM"))))),IF(E2217="OoS","OoS",IF(E2217&lt;=2,"H",IF(E2217=3,"M",IF(E2217=4,"L")))))</f>
        <v>DM</v>
      </c>
      <c r="E2217" s="58">
        <f>IF(OR(Processes!$C$64=TRUE,Processes!S$64=TRUE),IF(AND(G2217=1,H2217=1,NOT(ISTEXT(J2217))),4,IF(AND(G2217=1,H2217=1,ISTEXT(J2217)),3,IF(AND(OR(G2217=1,H2217=1),ISTEXT(J2217)),2,1))),"OoS")</f>
        <v>1</v>
      </c>
      <c r="F2217" s="57"/>
      <c r="G2217" s="59"/>
      <c r="H2217" s="59"/>
      <c r="I2217" s="59"/>
      <c r="J2217" s="59"/>
      <c r="K2217" s="59"/>
      <c r="L2217" s="59"/>
      <c r="M2217" s="59"/>
      <c r="N2217" s="59"/>
      <c r="O2217" s="59"/>
      <c r="P2217" s="370"/>
      <c r="Q2217" s="59"/>
      <c r="R2217" s="376"/>
    </row>
    <row r="2218" spans="1:18" x14ac:dyDescent="0.25">
      <c r="A2218" s="352"/>
      <c r="B2218" s="378"/>
      <c r="C2218" s="54" t="str">
        <f>IF(ISTEXT('Organizational Unit Summary'!$B$56),'Organizational Unit Summary'!$B$56,"")</f>
        <v>P-17</v>
      </c>
      <c r="D2218" s="51" t="str">
        <f>IF('Organizational Unit Summary'!$B$24="Benchmark or Sustainment",IF(E2218="OoS","OoS",IF(E2218=1,"DM",IF(E2218=2,"PM",IF(E2218=3,"LM",IF(E2218=4,"FM"))))),IF(E2218="OoS","OoS",IF(E2218&lt;=2,"H",IF(E2218=3,"M",IF(E2218=4,"L")))))</f>
        <v>DM</v>
      </c>
      <c r="E2218" s="58">
        <f>IF(OR(Processes!$C$64=TRUE,Processes!T$64=TRUE),IF(AND(G2218=1,H2218=1,NOT(ISTEXT(J2218))),4,IF(AND(G2218=1,H2218=1,ISTEXT(J2218)),3,IF(AND(OR(G2218=1,H2218=1),ISTEXT(J2218)),2,1))),"OoS")</f>
        <v>1</v>
      </c>
      <c r="F2218" s="57"/>
      <c r="G2218" s="59"/>
      <c r="H2218" s="59"/>
      <c r="I2218" s="59"/>
      <c r="J2218" s="59"/>
      <c r="K2218" s="59"/>
      <c r="L2218" s="59"/>
      <c r="M2218" s="59"/>
      <c r="N2218" s="59"/>
      <c r="O2218" s="59"/>
      <c r="P2218" s="370"/>
      <c r="Q2218" s="59"/>
      <c r="R2218" s="376"/>
    </row>
    <row r="2219" spans="1:18" x14ac:dyDescent="0.25">
      <c r="A2219" s="352"/>
      <c r="B2219" s="378"/>
      <c r="C2219" s="54" t="str">
        <f>IF(ISTEXT('Organizational Unit Summary'!$B$57),'Organizational Unit Summary'!$B$57,"")</f>
        <v>P-18</v>
      </c>
      <c r="D2219" s="51" t="str">
        <f>IF('Organizational Unit Summary'!$B$24="Benchmark or Sustainment",IF(E2219="OoS","OoS",IF(E2219=1,"DM",IF(E2219=2,"PM",IF(E2219=3,"LM",IF(E2219=4,"FM"))))),IF(E2219="OoS","OoS",IF(E2219&lt;=2,"H",IF(E2219=3,"M",IF(E2219=4,"L")))))</f>
        <v>DM</v>
      </c>
      <c r="E2219" s="58">
        <f>IF(OR(Processes!$C$64=TRUE,Processes!U$64=TRUE),IF(AND(G2219=1,H2219=1,NOT(ISTEXT(J2219))),4,IF(AND(G2219=1,H2219=1,ISTEXT(J2219)),3,IF(AND(OR(G2219=1,H2219=1),ISTEXT(J2219)),2,1))),"OoS")</f>
        <v>1</v>
      </c>
      <c r="F2219" s="57"/>
      <c r="G2219" s="59"/>
      <c r="H2219" s="59"/>
      <c r="I2219" s="59"/>
      <c r="J2219" s="59"/>
      <c r="K2219" s="59"/>
      <c r="L2219" s="59"/>
      <c r="M2219" s="59"/>
      <c r="N2219" s="59"/>
      <c r="O2219" s="59"/>
      <c r="P2219" s="370"/>
      <c r="Q2219" s="59"/>
      <c r="R2219" s="376"/>
    </row>
    <row r="2220" spans="1:18" x14ac:dyDescent="0.25">
      <c r="A2220" s="352"/>
      <c r="B2220" s="378"/>
      <c r="C2220" s="54" t="str">
        <f>IF(ISTEXT('Organizational Unit Summary'!$B$58),'Organizational Unit Summary'!$B$58,"")</f>
        <v>P-19</v>
      </c>
      <c r="D2220" s="51" t="str">
        <f>IF('Organizational Unit Summary'!$B$24="Benchmark or Sustainment",IF(E2220="OoS","OoS",IF(E2220=1,"DM",IF(E2220=2,"PM",IF(E2220=3,"LM",IF(E2220=4,"FM"))))),IF(E2220="OoS","OoS",IF(E2220&lt;=2,"H",IF(E2220=3,"M",IF(E2220=4,"L")))))</f>
        <v>DM</v>
      </c>
      <c r="E2220" s="58">
        <f>IF(OR(Processes!$C$64=TRUE,Processes!V$64=TRUE),IF(AND(G2220=1,H2220=1,NOT(ISTEXT(J2220))),4,IF(AND(G2220=1,H2220=1,ISTEXT(J2220)),3,IF(AND(OR(G2220=1,H2220=1),ISTEXT(J2220)),2,1))),"OoS")</f>
        <v>1</v>
      </c>
      <c r="F2220" s="57"/>
      <c r="G2220" s="59"/>
      <c r="H2220" s="59"/>
      <c r="I2220" s="59"/>
      <c r="J2220" s="59"/>
      <c r="K2220" s="59"/>
      <c r="L2220" s="59"/>
      <c r="M2220" s="59"/>
      <c r="N2220" s="59"/>
      <c r="O2220" s="59"/>
      <c r="P2220" s="370"/>
      <c r="Q2220" s="59"/>
      <c r="R2220" s="376"/>
    </row>
    <row r="2221" spans="1:18" ht="13.5" thickBot="1" x14ac:dyDescent="0.3">
      <c r="A2221" s="352"/>
      <c r="B2221" s="378"/>
      <c r="C2221" s="54" t="str">
        <f>IF(ISTEXT('Organizational Unit Summary'!$B$59),'Organizational Unit Summary'!$B$59,"")</f>
        <v>P-20</v>
      </c>
      <c r="D2221" s="51" t="str">
        <f>IF('Organizational Unit Summary'!$B$24="Benchmark or Sustainment",IF(E2221="OoS","OoS",IF(E2221=1,"DM",IF(E2221=2,"PM",IF(E2221=3,"LM",IF(E2221=4,"FM"))))),IF(E2221="OoS","OoS",IF(E2221&lt;=2,"H",IF(E2221=3,"M",IF(E2221=4,"L")))))</f>
        <v>DM</v>
      </c>
      <c r="E2221" s="58">
        <f>IF(OR(Processes!$C$64=TRUE,Processes!W$64=TRUE),IF(AND(G2221=1,H2221=1,NOT(ISTEXT(J2221))),4,IF(AND(G2221=1,H2221=1,ISTEXT(J2221)),3,IF(AND(OR(G2221=1,H2221=1),ISTEXT(J2221)),2,1))),"OoS")</f>
        <v>1</v>
      </c>
      <c r="F2221" s="57"/>
      <c r="G2221" s="59"/>
      <c r="H2221" s="59"/>
      <c r="I2221" s="59"/>
      <c r="J2221" s="59"/>
      <c r="K2221" s="59"/>
      <c r="L2221" s="59"/>
      <c r="M2221" s="59"/>
      <c r="N2221" s="59"/>
      <c r="O2221" s="59"/>
      <c r="P2221" s="371"/>
      <c r="Q2221" s="59"/>
      <c r="R2221" s="376"/>
    </row>
    <row r="2222" spans="1:18" x14ac:dyDescent="0.25">
      <c r="A2222" s="352"/>
      <c r="B2222" s="378" t="str">
        <f>IF(ISTEXT(Processes!$B$14),Processes!$B$14,"")</f>
        <v>Process 12</v>
      </c>
      <c r="C2222" s="54" t="str">
        <f>IF(ISTEXT('Organizational Unit Summary'!$B$40),'Organizational Unit Summary'!$B$40,"")</f>
        <v>P-1</v>
      </c>
      <c r="D2222" s="51" t="str">
        <f>IF('Organizational Unit Summary'!$B$24="Benchmark or Sustainment",IF(E2222="OoS","OoS",IF(E2222=1,"DM",IF(E2222=2,"PM",IF(E2222=3,"LM",IF(E2222=4,"FM"))))),IF(E2222="OoS","OoS",IF(E2222&lt;=2,"H",IF(E2222=3,"M",IF(E2222=4,"L")))))</f>
        <v>DM</v>
      </c>
      <c r="E2222" s="58">
        <f>IF(OR(Processes!$C$65=TRUE,Processes!D$65=TRUE),IF(AND(G2222=1,H2222=1,NOT(ISTEXT(J2222))),4,IF(AND(G2222=1,H2222=1,ISTEXT(J2222)),3,IF(AND(OR(G2222=1,H2222=1),ISTEXT(J2222)),2,1))),"OoS")</f>
        <v>1</v>
      </c>
      <c r="F2222" s="57"/>
      <c r="G2222" s="59"/>
      <c r="H2222" s="59"/>
      <c r="I2222" s="59"/>
      <c r="J2222" s="59"/>
      <c r="K2222" s="59"/>
      <c r="L2222" s="59"/>
      <c r="M2222" s="59"/>
      <c r="N2222" s="59"/>
      <c r="O2222" s="59"/>
      <c r="P2222" s="369"/>
      <c r="Q2222" s="59"/>
      <c r="R2222" s="376"/>
    </row>
    <row r="2223" spans="1:18" x14ac:dyDescent="0.25">
      <c r="A2223" s="352"/>
      <c r="B2223" s="378"/>
      <c r="C2223" s="54" t="str">
        <f>IF(ISTEXT('Organizational Unit Summary'!$B$41),'Organizational Unit Summary'!$B$41,"")</f>
        <v>P-2</v>
      </c>
      <c r="D2223" s="51" t="str">
        <f>IF('Organizational Unit Summary'!$B$24="Benchmark or Sustainment",IF(E2223="OoS","OoS",IF(E2223=1,"DM",IF(E2223=2,"PM",IF(E2223=3,"LM",IF(E2223=4,"FM"))))),IF(E2223="OoS","OoS",IF(E2223&lt;=2,"H",IF(E2223=3,"M",IF(E2223=4,"L")))))</f>
        <v>DM</v>
      </c>
      <c r="E2223" s="58">
        <f>IF(OR(Processes!$C$65=TRUE,Processes!E$65=TRUE),IF(AND(G2223=1,H2223=1,NOT(ISTEXT(J2223))),4,IF(AND(G2223=1,H2223=1,ISTEXT(J2223)),3,IF(AND(OR(G2223=1,H2223=1),ISTEXT(J2223)),2,1))),"OoS")</f>
        <v>1</v>
      </c>
      <c r="F2223" s="57"/>
      <c r="G2223" s="59"/>
      <c r="H2223" s="59"/>
      <c r="I2223" s="59"/>
      <c r="J2223" s="59"/>
      <c r="K2223" s="59"/>
      <c r="L2223" s="59"/>
      <c r="M2223" s="59"/>
      <c r="N2223" s="59"/>
      <c r="O2223" s="59"/>
      <c r="P2223" s="370"/>
      <c r="Q2223" s="59"/>
      <c r="R2223" s="376"/>
    </row>
    <row r="2224" spans="1:18" x14ac:dyDescent="0.25">
      <c r="A2224" s="352"/>
      <c r="B2224" s="378"/>
      <c r="C2224" s="54" t="str">
        <f>IF(ISTEXT('Organizational Unit Summary'!$B$42),'Organizational Unit Summary'!$B$42,"")</f>
        <v>P-3</v>
      </c>
      <c r="D2224" s="51" t="str">
        <f>IF('Organizational Unit Summary'!$B$24="Benchmark or Sustainment",IF(E2224="OoS","OoS",IF(E2224=1,"DM",IF(E2224=2,"PM",IF(E2224=3,"LM",IF(E2224=4,"FM"))))),IF(E2224="OoS","OoS",IF(E2224&lt;=2,"H",IF(E2224=3,"M",IF(E2224=4,"L")))))</f>
        <v>DM</v>
      </c>
      <c r="E2224" s="58">
        <f>IF(OR(Processes!$C$65=TRUE,Processes!F$65=TRUE),IF(AND(G2224=1,H2224=1,NOT(ISTEXT(J2224))),4,IF(AND(G2224=1,H2224=1,ISTEXT(J2224)),3,IF(AND(OR(G2224=1,H2224=1),ISTEXT(J2224)),2,1))),"OoS")</f>
        <v>1</v>
      </c>
      <c r="F2224" s="57"/>
      <c r="G2224" s="59"/>
      <c r="H2224" s="59"/>
      <c r="I2224" s="59"/>
      <c r="J2224" s="59"/>
      <c r="K2224" s="59"/>
      <c r="L2224" s="59"/>
      <c r="M2224" s="59"/>
      <c r="N2224" s="59"/>
      <c r="O2224" s="59"/>
      <c r="P2224" s="370"/>
      <c r="Q2224" s="59"/>
      <c r="R2224" s="376"/>
    </row>
    <row r="2225" spans="1:18" x14ac:dyDescent="0.25">
      <c r="A2225" s="352"/>
      <c r="B2225" s="378"/>
      <c r="C2225" s="54" t="str">
        <f>IF(ISTEXT('Organizational Unit Summary'!$B$43),'Organizational Unit Summary'!$B$43,"")</f>
        <v>P-4</v>
      </c>
      <c r="D2225" s="51" t="str">
        <f>IF('Organizational Unit Summary'!$B$24="Benchmark or Sustainment",IF(E2225="OoS","OoS",IF(E2225=1,"DM",IF(E2225=2,"PM",IF(E2225=3,"LM",IF(E2225=4,"FM"))))),IF(E2225="OoS","OoS",IF(E2225&lt;=2,"H",IF(E2225=3,"M",IF(E2225=4,"L")))))</f>
        <v>DM</v>
      </c>
      <c r="E2225" s="58">
        <f>IF(OR(Processes!$C$65=TRUE,Processes!G$65=TRUE),IF(AND(G2225=1,H2225=1,NOT(ISTEXT(J2225))),4,IF(AND(G2225=1,H2225=1,ISTEXT(J2225)),3,IF(AND(OR(G2225=1,H2225=1),ISTEXT(J2225)),2,1))),"OoS")</f>
        <v>1</v>
      </c>
      <c r="F2225" s="57"/>
      <c r="G2225" s="59"/>
      <c r="H2225" s="59"/>
      <c r="I2225" s="59"/>
      <c r="J2225" s="59"/>
      <c r="K2225" s="59"/>
      <c r="L2225" s="59"/>
      <c r="M2225" s="59"/>
      <c r="N2225" s="59"/>
      <c r="O2225" s="59"/>
      <c r="P2225" s="370"/>
      <c r="Q2225" s="59"/>
      <c r="R2225" s="376"/>
    </row>
    <row r="2226" spans="1:18" x14ac:dyDescent="0.25">
      <c r="A2226" s="352"/>
      <c r="B2226" s="378"/>
      <c r="C2226" s="54" t="str">
        <f>IF(ISTEXT('Organizational Unit Summary'!$B$44),'Organizational Unit Summary'!$B$44,"")</f>
        <v>P-5</v>
      </c>
      <c r="D2226" s="51" t="str">
        <f>IF('Organizational Unit Summary'!$B$24="Benchmark or Sustainment",IF(E2226="OoS","OoS",IF(E2226=1,"DM",IF(E2226=2,"PM",IF(E2226=3,"LM",IF(E2226=4,"FM"))))),IF(E2226="OoS","OoS",IF(E2226&lt;=2,"H",IF(E2226=3,"M",IF(E2226=4,"L")))))</f>
        <v>DM</v>
      </c>
      <c r="E2226" s="58">
        <f>IF(OR(Processes!$C$65=TRUE,Processes!H$65=TRUE),IF(AND(G2226=1,H2226=1,NOT(ISTEXT(J2226))),4,IF(AND(G2226=1,H2226=1,ISTEXT(J2226)),3,IF(AND(OR(G2226=1,H2226=1),ISTEXT(J2226)),2,1))),"OoS")</f>
        <v>1</v>
      </c>
      <c r="F2226" s="57"/>
      <c r="G2226" s="59"/>
      <c r="H2226" s="59"/>
      <c r="I2226" s="59"/>
      <c r="J2226" s="59"/>
      <c r="K2226" s="59"/>
      <c r="L2226" s="59"/>
      <c r="M2226" s="59"/>
      <c r="N2226" s="59"/>
      <c r="O2226" s="59"/>
      <c r="P2226" s="370"/>
      <c r="Q2226" s="59"/>
      <c r="R2226" s="376"/>
    </row>
    <row r="2227" spans="1:18" x14ac:dyDescent="0.25">
      <c r="A2227" s="352"/>
      <c r="B2227" s="378"/>
      <c r="C2227" s="54" t="str">
        <f>IF(ISTEXT('Organizational Unit Summary'!$B$45),'Organizational Unit Summary'!$B$45,"")</f>
        <v>P-6</v>
      </c>
      <c r="D2227" s="51" t="str">
        <f>IF('Organizational Unit Summary'!$B$24="Benchmark or Sustainment",IF(E2227="OoS","OoS",IF(E2227=1,"DM",IF(E2227=2,"PM",IF(E2227=3,"LM",IF(E2227=4,"FM"))))),IF(E2227="OoS","OoS",IF(E2227&lt;=2,"H",IF(E2227=3,"M",IF(E2227=4,"L")))))</f>
        <v>DM</v>
      </c>
      <c r="E2227" s="58">
        <f>IF(OR(Processes!$C$65=TRUE,Processes!I$65=TRUE),IF(AND(G2227=1,H2227=1,NOT(ISTEXT(J2227))),4,IF(AND(G2227=1,H2227=1,ISTEXT(J2227)),3,IF(AND(OR(G2227=1,H2227=1),ISTEXT(J2227)),2,1))),"OoS")</f>
        <v>1</v>
      </c>
      <c r="F2227" s="57"/>
      <c r="G2227" s="59"/>
      <c r="H2227" s="59"/>
      <c r="I2227" s="59"/>
      <c r="J2227" s="59"/>
      <c r="K2227" s="59"/>
      <c r="L2227" s="59"/>
      <c r="M2227" s="59"/>
      <c r="N2227" s="59"/>
      <c r="O2227" s="59"/>
      <c r="P2227" s="370"/>
      <c r="Q2227" s="59"/>
      <c r="R2227" s="376"/>
    </row>
    <row r="2228" spans="1:18" x14ac:dyDescent="0.25">
      <c r="A2228" s="352"/>
      <c r="B2228" s="378"/>
      <c r="C2228" s="54" t="str">
        <f>IF(ISTEXT('Organizational Unit Summary'!$B$46),'Organizational Unit Summary'!$B$46,"")</f>
        <v>P-7</v>
      </c>
      <c r="D2228" s="51" t="str">
        <f>IF('Organizational Unit Summary'!$B$24="Benchmark or Sustainment",IF(E2228="OoS","OoS",IF(E2228=1,"DM",IF(E2228=2,"PM",IF(E2228=3,"LM",IF(E2228=4,"FM"))))),IF(E2228="OoS","OoS",IF(E2228&lt;=2,"H",IF(E2228=3,"M",IF(E2228=4,"L")))))</f>
        <v>DM</v>
      </c>
      <c r="E2228" s="58">
        <f>IF(OR(Processes!$C$65=TRUE,Processes!J$65=TRUE),IF(AND(G2228=1,H2228=1,NOT(ISTEXT(J2228))),4,IF(AND(G2228=1,H2228=1,ISTEXT(J2228)),3,IF(AND(OR(G2228=1,H2228=1),ISTEXT(J2228)),2,1))),"OoS")</f>
        <v>1</v>
      </c>
      <c r="F2228" s="57"/>
      <c r="G2228" s="59"/>
      <c r="H2228" s="59"/>
      <c r="I2228" s="59"/>
      <c r="J2228" s="59"/>
      <c r="K2228" s="59"/>
      <c r="L2228" s="59"/>
      <c r="M2228" s="59"/>
      <c r="N2228" s="59"/>
      <c r="O2228" s="59"/>
      <c r="P2228" s="370"/>
      <c r="Q2228" s="59"/>
      <c r="R2228" s="376"/>
    </row>
    <row r="2229" spans="1:18" x14ac:dyDescent="0.25">
      <c r="A2229" s="352"/>
      <c r="B2229" s="378"/>
      <c r="C2229" s="54" t="str">
        <f>IF(ISTEXT('Organizational Unit Summary'!$B$47),'Organizational Unit Summary'!$B$47,"")</f>
        <v>P-8</v>
      </c>
      <c r="D2229" s="51" t="str">
        <f>IF('Organizational Unit Summary'!$B$24="Benchmark or Sustainment",IF(E2229="OoS","OoS",IF(E2229=1,"DM",IF(E2229=2,"PM",IF(E2229=3,"LM",IF(E2229=4,"FM"))))),IF(E2229="OoS","OoS",IF(E2229&lt;=2,"H",IF(E2229=3,"M",IF(E2229=4,"L")))))</f>
        <v>DM</v>
      </c>
      <c r="E2229" s="58">
        <f>IF(OR(Processes!$C$65=TRUE,Processes!K$65=TRUE),IF(AND(G2229=1,H2229=1,NOT(ISTEXT(J2229))),4,IF(AND(G2229=1,H2229=1,ISTEXT(J2229)),3,IF(AND(OR(G2229=1,H2229=1),ISTEXT(J2229)),2,1))),"OoS")</f>
        <v>1</v>
      </c>
      <c r="F2229" s="57"/>
      <c r="G2229" s="59"/>
      <c r="H2229" s="59"/>
      <c r="I2229" s="59"/>
      <c r="J2229" s="59"/>
      <c r="K2229" s="59"/>
      <c r="L2229" s="59"/>
      <c r="M2229" s="59"/>
      <c r="N2229" s="59"/>
      <c r="O2229" s="59"/>
      <c r="P2229" s="370"/>
      <c r="Q2229" s="59"/>
      <c r="R2229" s="376"/>
    </row>
    <row r="2230" spans="1:18" x14ac:dyDescent="0.25">
      <c r="A2230" s="352"/>
      <c r="B2230" s="378"/>
      <c r="C2230" s="54" t="str">
        <f>IF(ISTEXT('Organizational Unit Summary'!$B$48),'Organizational Unit Summary'!$B$48,"")</f>
        <v>P-9</v>
      </c>
      <c r="D2230" s="51" t="str">
        <f>IF('Organizational Unit Summary'!$B$24="Benchmark or Sustainment",IF(E2230="OoS","OoS",IF(E2230=1,"DM",IF(E2230=2,"PM",IF(E2230=3,"LM",IF(E2230=4,"FM"))))),IF(E2230="OoS","OoS",IF(E2230&lt;=2,"H",IF(E2230=3,"M",IF(E2230=4,"L")))))</f>
        <v>DM</v>
      </c>
      <c r="E2230" s="58">
        <f>IF(OR(Processes!$C$65=TRUE,Processes!L$65=TRUE),IF(AND(G2230=1,H2230=1,NOT(ISTEXT(J2230))),4,IF(AND(G2230=1,H2230=1,ISTEXT(J2230)),3,IF(AND(OR(G2230=1,H2230=1),ISTEXT(J2230)),2,1))),"OoS")</f>
        <v>1</v>
      </c>
      <c r="F2230" s="57"/>
      <c r="G2230" s="59"/>
      <c r="H2230" s="59"/>
      <c r="I2230" s="59"/>
      <c r="J2230" s="59"/>
      <c r="K2230" s="59"/>
      <c r="L2230" s="59"/>
      <c r="M2230" s="59"/>
      <c r="N2230" s="59"/>
      <c r="O2230" s="59"/>
      <c r="P2230" s="370"/>
      <c r="Q2230" s="59"/>
      <c r="R2230" s="376"/>
    </row>
    <row r="2231" spans="1:18" x14ac:dyDescent="0.25">
      <c r="A2231" s="352"/>
      <c r="B2231" s="378"/>
      <c r="C2231" s="54" t="str">
        <f>IF(ISTEXT('Organizational Unit Summary'!$B$49),'Organizational Unit Summary'!$B$49,"")</f>
        <v>P-10</v>
      </c>
      <c r="D2231" s="51" t="str">
        <f>IF('Organizational Unit Summary'!$B$24="Benchmark or Sustainment",IF(E2231="OoS","OoS",IF(E2231=1,"DM",IF(E2231=2,"PM",IF(E2231=3,"LM",IF(E2231=4,"FM"))))),IF(E2231="OoS","OoS",IF(E2231&lt;=2,"H",IF(E2231=3,"M",IF(E2231=4,"L")))))</f>
        <v>DM</v>
      </c>
      <c r="E2231" s="58">
        <f>IF(OR(Processes!$C$65=TRUE,Processes!M$65=TRUE),IF(AND(G2231=1,H2231=1,NOT(ISTEXT(J2231))),4,IF(AND(G2231=1,H2231=1,ISTEXT(J2231)),3,IF(AND(OR(G2231=1,H2231=1),ISTEXT(J2231)),2,1))),"OoS")</f>
        <v>1</v>
      </c>
      <c r="F2231" s="57"/>
      <c r="G2231" s="59"/>
      <c r="H2231" s="59"/>
      <c r="I2231" s="59"/>
      <c r="J2231" s="59"/>
      <c r="K2231" s="59"/>
      <c r="L2231" s="59"/>
      <c r="M2231" s="59"/>
      <c r="N2231" s="59"/>
      <c r="O2231" s="59"/>
      <c r="P2231" s="370"/>
      <c r="Q2231" s="59"/>
      <c r="R2231" s="376"/>
    </row>
    <row r="2232" spans="1:18" x14ac:dyDescent="0.25">
      <c r="A2232" s="352"/>
      <c r="B2232" s="378"/>
      <c r="C2232" s="54" t="str">
        <f>IF(ISTEXT('Organizational Unit Summary'!$B$50),'Organizational Unit Summary'!$B$50,"")</f>
        <v>P-11</v>
      </c>
      <c r="D2232" s="51" t="str">
        <f>IF('Organizational Unit Summary'!$B$24="Benchmark or Sustainment",IF(E2232="OoS","OoS",IF(E2232=1,"DM",IF(E2232=2,"PM",IF(E2232=3,"LM",IF(E2232=4,"FM"))))),IF(E2232="OoS","OoS",IF(E2232&lt;=2,"H",IF(E2232=3,"M",IF(E2232=4,"L")))))</f>
        <v>DM</v>
      </c>
      <c r="E2232" s="58">
        <f>IF(OR(Processes!$C$65=TRUE,Processes!N$65=TRUE),IF(AND(G2232=1,H2232=1,NOT(ISTEXT(J2232))),4,IF(AND(G2232=1,H2232=1,ISTEXT(J2232)),3,IF(AND(OR(G2232=1,H2232=1),ISTEXT(J2232)),2,1))),"OoS")</f>
        <v>1</v>
      </c>
      <c r="F2232" s="57"/>
      <c r="G2232" s="59"/>
      <c r="H2232" s="59"/>
      <c r="I2232" s="59"/>
      <c r="J2232" s="59"/>
      <c r="K2232" s="59"/>
      <c r="L2232" s="59"/>
      <c r="M2232" s="59"/>
      <c r="N2232" s="59"/>
      <c r="O2232" s="59"/>
      <c r="P2232" s="370"/>
      <c r="Q2232" s="59"/>
      <c r="R2232" s="376"/>
    </row>
    <row r="2233" spans="1:18" x14ac:dyDescent="0.25">
      <c r="A2233" s="352"/>
      <c r="B2233" s="378"/>
      <c r="C2233" s="54" t="str">
        <f>IF(ISTEXT('Organizational Unit Summary'!$B$51),'Organizational Unit Summary'!$B$51,"")</f>
        <v>P-12</v>
      </c>
      <c r="D2233" s="51" t="str">
        <f>IF('Organizational Unit Summary'!$B$24="Benchmark or Sustainment",IF(E2233="OoS","OoS",IF(E2233=1,"DM",IF(E2233=2,"PM",IF(E2233=3,"LM",IF(E2233=4,"FM"))))),IF(E2233="OoS","OoS",IF(E2233&lt;=2,"H",IF(E2233=3,"M",IF(E2233=4,"L")))))</f>
        <v>DM</v>
      </c>
      <c r="E2233" s="58">
        <f>IF(OR(Processes!$C$65=TRUE,Processes!O$65=TRUE),IF(AND(G2233=1,H2233=1,NOT(ISTEXT(J2233))),4,IF(AND(G2233=1,H2233=1,ISTEXT(J2233)),3,IF(AND(OR(G2233=1,H2233=1),ISTEXT(J2233)),2,1))),"OoS")</f>
        <v>1</v>
      </c>
      <c r="F2233" s="57"/>
      <c r="G2233" s="59"/>
      <c r="H2233" s="59"/>
      <c r="I2233" s="59"/>
      <c r="J2233" s="59"/>
      <c r="K2233" s="59"/>
      <c r="L2233" s="59"/>
      <c r="M2233" s="59"/>
      <c r="N2233" s="59"/>
      <c r="O2233" s="59"/>
      <c r="P2233" s="370"/>
      <c r="Q2233" s="59"/>
      <c r="R2233" s="376"/>
    </row>
    <row r="2234" spans="1:18" x14ac:dyDescent="0.25">
      <c r="A2234" s="352"/>
      <c r="B2234" s="378"/>
      <c r="C2234" s="54" t="str">
        <f>IF(ISTEXT('Organizational Unit Summary'!$B$52),'Organizational Unit Summary'!$B$52,"")</f>
        <v>P-13</v>
      </c>
      <c r="D2234" s="51" t="str">
        <f>IF('Organizational Unit Summary'!$B$24="Benchmark or Sustainment",IF(E2234="OoS","OoS",IF(E2234=1,"DM",IF(E2234=2,"PM",IF(E2234=3,"LM",IF(E2234=4,"FM"))))),IF(E2234="OoS","OoS",IF(E2234&lt;=2,"H",IF(E2234=3,"M",IF(E2234=4,"L")))))</f>
        <v>DM</v>
      </c>
      <c r="E2234" s="58">
        <f>IF(OR(Processes!$C$65=TRUE,Processes!P$65=TRUE),IF(AND(G2234=1,H2234=1,NOT(ISTEXT(J2234))),4,IF(AND(G2234=1,H2234=1,ISTEXT(J2234)),3,IF(AND(OR(G2234=1,H2234=1),ISTEXT(J2234)),2,1))),"OoS")</f>
        <v>1</v>
      </c>
      <c r="F2234" s="57"/>
      <c r="G2234" s="59"/>
      <c r="H2234" s="59"/>
      <c r="I2234" s="59"/>
      <c r="J2234" s="59"/>
      <c r="K2234" s="59"/>
      <c r="L2234" s="59"/>
      <c r="M2234" s="59"/>
      <c r="N2234" s="59"/>
      <c r="O2234" s="59"/>
      <c r="P2234" s="370"/>
      <c r="Q2234" s="59"/>
      <c r="R2234" s="376"/>
    </row>
    <row r="2235" spans="1:18" x14ac:dyDescent="0.25">
      <c r="A2235" s="352"/>
      <c r="B2235" s="378"/>
      <c r="C2235" s="54" t="str">
        <f>IF(ISTEXT('Organizational Unit Summary'!$B$53),'Organizational Unit Summary'!$B$53,"")</f>
        <v>P-14</v>
      </c>
      <c r="D2235" s="51" t="str">
        <f>IF('Organizational Unit Summary'!$B$24="Benchmark or Sustainment",IF(E2235="OoS","OoS",IF(E2235=1,"DM",IF(E2235=2,"PM",IF(E2235=3,"LM",IF(E2235=4,"FM"))))),IF(E2235="OoS","OoS",IF(E2235&lt;=2,"H",IF(E2235=3,"M",IF(E2235=4,"L")))))</f>
        <v>DM</v>
      </c>
      <c r="E2235" s="58">
        <f>IF(OR(Processes!$C$65=TRUE,Processes!Q$65=TRUE),IF(AND(G2235=1,H2235=1,NOT(ISTEXT(J2235))),4,IF(AND(G2235=1,H2235=1,ISTEXT(J2235)),3,IF(AND(OR(G2235=1,H2235=1),ISTEXT(J2235)),2,1))),"OoS")</f>
        <v>1</v>
      </c>
      <c r="F2235" s="57"/>
      <c r="G2235" s="59"/>
      <c r="H2235" s="59"/>
      <c r="I2235" s="59"/>
      <c r="J2235" s="59"/>
      <c r="K2235" s="59"/>
      <c r="L2235" s="59"/>
      <c r="M2235" s="59"/>
      <c r="N2235" s="59"/>
      <c r="O2235" s="59"/>
      <c r="P2235" s="370"/>
      <c r="Q2235" s="59"/>
      <c r="R2235" s="376"/>
    </row>
    <row r="2236" spans="1:18" x14ac:dyDescent="0.25">
      <c r="A2236" s="352"/>
      <c r="B2236" s="378"/>
      <c r="C2236" s="54" t="str">
        <f>IF(ISTEXT('Organizational Unit Summary'!$B$54),'Organizational Unit Summary'!$B$54,"")</f>
        <v>P-15</v>
      </c>
      <c r="D2236" s="51" t="str">
        <f>IF('Organizational Unit Summary'!$B$24="Benchmark or Sustainment",IF(E2236="OoS","OoS",IF(E2236=1,"DM",IF(E2236=2,"PM",IF(E2236=3,"LM",IF(E2236=4,"FM"))))),IF(E2236="OoS","OoS",IF(E2236&lt;=2,"H",IF(E2236=3,"M",IF(E2236=4,"L")))))</f>
        <v>DM</v>
      </c>
      <c r="E2236" s="58">
        <f>IF(OR(Processes!$C$65=TRUE,Processes!R$65=TRUE),IF(AND(G2236=1,H2236=1,NOT(ISTEXT(J2236))),4,IF(AND(G2236=1,H2236=1,ISTEXT(J2236)),3,IF(AND(OR(G2236=1,H2236=1),ISTEXT(J2236)),2,1))),"OoS")</f>
        <v>1</v>
      </c>
      <c r="F2236" s="57"/>
      <c r="G2236" s="59"/>
      <c r="H2236" s="59"/>
      <c r="I2236" s="59"/>
      <c r="J2236" s="59"/>
      <c r="K2236" s="59"/>
      <c r="L2236" s="59"/>
      <c r="M2236" s="59"/>
      <c r="N2236" s="59"/>
      <c r="O2236" s="59"/>
      <c r="P2236" s="370"/>
      <c r="Q2236" s="59"/>
      <c r="R2236" s="376"/>
    </row>
    <row r="2237" spans="1:18" x14ac:dyDescent="0.25">
      <c r="A2237" s="352"/>
      <c r="B2237" s="378"/>
      <c r="C2237" s="54" t="str">
        <f>IF(ISTEXT('Organizational Unit Summary'!$B$55),'Organizational Unit Summary'!$B$55,"")</f>
        <v>P-16</v>
      </c>
      <c r="D2237" s="51" t="str">
        <f>IF('Organizational Unit Summary'!$B$24="Benchmark or Sustainment",IF(E2237="OoS","OoS",IF(E2237=1,"DM",IF(E2237=2,"PM",IF(E2237=3,"LM",IF(E2237=4,"FM"))))),IF(E2237="OoS","OoS",IF(E2237&lt;=2,"H",IF(E2237=3,"M",IF(E2237=4,"L")))))</f>
        <v>DM</v>
      </c>
      <c r="E2237" s="58">
        <f>IF(OR(Processes!$C$65=TRUE,Processes!S$65=TRUE),IF(AND(G2237=1,H2237=1,NOT(ISTEXT(J2237))),4,IF(AND(G2237=1,H2237=1,ISTEXT(J2237)),3,IF(AND(OR(G2237=1,H2237=1),ISTEXT(J2237)),2,1))),"OoS")</f>
        <v>1</v>
      </c>
      <c r="F2237" s="57"/>
      <c r="G2237" s="59"/>
      <c r="H2237" s="59"/>
      <c r="I2237" s="59"/>
      <c r="J2237" s="59"/>
      <c r="K2237" s="59"/>
      <c r="L2237" s="59"/>
      <c r="M2237" s="59"/>
      <c r="N2237" s="59"/>
      <c r="O2237" s="59"/>
      <c r="P2237" s="370"/>
      <c r="Q2237" s="59"/>
      <c r="R2237" s="376"/>
    </row>
    <row r="2238" spans="1:18" x14ac:dyDescent="0.25">
      <c r="A2238" s="352"/>
      <c r="B2238" s="378"/>
      <c r="C2238" s="54" t="str">
        <f>IF(ISTEXT('Organizational Unit Summary'!$B$56),'Organizational Unit Summary'!$B$56,"")</f>
        <v>P-17</v>
      </c>
      <c r="D2238" s="51" t="str">
        <f>IF('Organizational Unit Summary'!$B$24="Benchmark or Sustainment",IF(E2238="OoS","OoS",IF(E2238=1,"DM",IF(E2238=2,"PM",IF(E2238=3,"LM",IF(E2238=4,"FM"))))),IF(E2238="OoS","OoS",IF(E2238&lt;=2,"H",IF(E2238=3,"M",IF(E2238=4,"L")))))</f>
        <v>DM</v>
      </c>
      <c r="E2238" s="58">
        <f>IF(OR(Processes!$C$65=TRUE,Processes!T$65=TRUE),IF(AND(G2238=1,H2238=1,NOT(ISTEXT(J2238))),4,IF(AND(G2238=1,H2238=1,ISTEXT(J2238)),3,IF(AND(OR(G2238=1,H2238=1),ISTEXT(J2238)),2,1))),"OoS")</f>
        <v>1</v>
      </c>
      <c r="F2238" s="57"/>
      <c r="G2238" s="59"/>
      <c r="H2238" s="59"/>
      <c r="I2238" s="59"/>
      <c r="J2238" s="59"/>
      <c r="K2238" s="59"/>
      <c r="L2238" s="59"/>
      <c r="M2238" s="59"/>
      <c r="N2238" s="59"/>
      <c r="O2238" s="59"/>
      <c r="P2238" s="370"/>
      <c r="Q2238" s="59"/>
      <c r="R2238" s="376"/>
    </row>
    <row r="2239" spans="1:18" x14ac:dyDescent="0.25">
      <c r="A2239" s="352"/>
      <c r="B2239" s="378"/>
      <c r="C2239" s="54" t="str">
        <f>IF(ISTEXT('Organizational Unit Summary'!$B$57),'Organizational Unit Summary'!$B$57,"")</f>
        <v>P-18</v>
      </c>
      <c r="D2239" s="51" t="str">
        <f>IF('Organizational Unit Summary'!$B$24="Benchmark or Sustainment",IF(E2239="OoS","OoS",IF(E2239=1,"DM",IF(E2239=2,"PM",IF(E2239=3,"LM",IF(E2239=4,"FM"))))),IF(E2239="OoS","OoS",IF(E2239&lt;=2,"H",IF(E2239=3,"M",IF(E2239=4,"L")))))</f>
        <v>DM</v>
      </c>
      <c r="E2239" s="58">
        <f>IF(OR(Processes!$C$65=TRUE,Processes!U$65=TRUE),IF(AND(G2239=1,H2239=1,NOT(ISTEXT(J2239))),4,IF(AND(G2239=1,H2239=1,ISTEXT(J2239)),3,IF(AND(OR(G2239=1,H2239=1),ISTEXT(J2239)),2,1))),"OoS")</f>
        <v>1</v>
      </c>
      <c r="F2239" s="57"/>
      <c r="G2239" s="59"/>
      <c r="H2239" s="59"/>
      <c r="I2239" s="59"/>
      <c r="J2239" s="59"/>
      <c r="K2239" s="59"/>
      <c r="L2239" s="59"/>
      <c r="M2239" s="59"/>
      <c r="N2239" s="59"/>
      <c r="O2239" s="59"/>
      <c r="P2239" s="370"/>
      <c r="Q2239" s="59"/>
      <c r="R2239" s="376"/>
    </row>
    <row r="2240" spans="1:18" x14ac:dyDescent="0.25">
      <c r="A2240" s="352"/>
      <c r="B2240" s="378"/>
      <c r="C2240" s="54" t="str">
        <f>IF(ISTEXT('Organizational Unit Summary'!$B$58),'Organizational Unit Summary'!$B$58,"")</f>
        <v>P-19</v>
      </c>
      <c r="D2240" s="51" t="str">
        <f>IF('Organizational Unit Summary'!$B$24="Benchmark or Sustainment",IF(E2240="OoS","OoS",IF(E2240=1,"DM",IF(E2240=2,"PM",IF(E2240=3,"LM",IF(E2240=4,"FM"))))),IF(E2240="OoS","OoS",IF(E2240&lt;=2,"H",IF(E2240=3,"M",IF(E2240=4,"L")))))</f>
        <v>DM</v>
      </c>
      <c r="E2240" s="58">
        <f>IF(OR(Processes!$C$65=TRUE,Processes!V$65=TRUE),IF(AND(G2240=1,H2240=1,NOT(ISTEXT(J2240))),4,IF(AND(G2240=1,H2240=1,ISTEXT(J2240)),3,IF(AND(OR(G2240=1,H2240=1),ISTEXT(J2240)),2,1))),"OoS")</f>
        <v>1</v>
      </c>
      <c r="F2240" s="57"/>
      <c r="G2240" s="59"/>
      <c r="H2240" s="59"/>
      <c r="I2240" s="59"/>
      <c r="J2240" s="59"/>
      <c r="K2240" s="59"/>
      <c r="L2240" s="59"/>
      <c r="M2240" s="59"/>
      <c r="N2240" s="59"/>
      <c r="O2240" s="59"/>
      <c r="P2240" s="370"/>
      <c r="Q2240" s="59"/>
      <c r="R2240" s="376"/>
    </row>
    <row r="2241" spans="1:18" ht="13.5" thickBot="1" x14ac:dyDescent="0.3">
      <c r="A2241" s="352"/>
      <c r="B2241" s="378"/>
      <c r="C2241" s="54" t="str">
        <f>IF(ISTEXT('Organizational Unit Summary'!$B$59),'Organizational Unit Summary'!$B$59,"")</f>
        <v>P-20</v>
      </c>
      <c r="D2241" s="51" t="str">
        <f>IF('Organizational Unit Summary'!$B$24="Benchmark or Sustainment",IF(E2241="OoS","OoS",IF(E2241=1,"DM",IF(E2241=2,"PM",IF(E2241=3,"LM",IF(E2241=4,"FM"))))),IF(E2241="OoS","OoS",IF(E2241&lt;=2,"H",IF(E2241=3,"M",IF(E2241=4,"L")))))</f>
        <v>DM</v>
      </c>
      <c r="E2241" s="58">
        <f>IF(OR(Processes!$C$65=TRUE,Processes!W$65=TRUE),IF(AND(G2241=1,H2241=1,NOT(ISTEXT(J2241))),4,IF(AND(G2241=1,H2241=1,ISTEXT(J2241)),3,IF(AND(OR(G2241=1,H2241=1),ISTEXT(J2241)),2,1))),"OoS")</f>
        <v>1</v>
      </c>
      <c r="F2241" s="57"/>
      <c r="G2241" s="59"/>
      <c r="H2241" s="59"/>
      <c r="I2241" s="59"/>
      <c r="J2241" s="59"/>
      <c r="K2241" s="59"/>
      <c r="L2241" s="59"/>
      <c r="M2241" s="59"/>
      <c r="N2241" s="59"/>
      <c r="O2241" s="59"/>
      <c r="P2241" s="371"/>
      <c r="Q2241" s="59"/>
      <c r="R2241" s="376"/>
    </row>
    <row r="2242" spans="1:18" x14ac:dyDescent="0.25">
      <c r="A2242" s="352"/>
      <c r="B2242" s="378" t="str">
        <f>IF(ISTEXT(Processes!$B$15),Processes!$B$15,"")</f>
        <v>Process 13</v>
      </c>
      <c r="C2242" s="54" t="str">
        <f>IF(ISTEXT('Organizational Unit Summary'!$B$40),'Organizational Unit Summary'!$B$40,"")</f>
        <v>P-1</v>
      </c>
      <c r="D2242" s="51" t="str">
        <f>IF('Organizational Unit Summary'!$B$24="Benchmark or Sustainment",IF(E2242="OoS","OoS",IF(E2242=1,"DM",IF(E2242=2,"PM",IF(E2242=3,"LM",IF(E2242=4,"FM"))))),IF(E2242="OoS","OoS",IF(E2242&lt;=2,"H",IF(E2242=3,"M",IF(E2242=4,"L")))))</f>
        <v>DM</v>
      </c>
      <c r="E2242" s="58">
        <f>IF(OR(Processes!$C$66=TRUE,Processes!D$66=TRUE),IF(AND(G2242=1,H2242=1,NOT(ISTEXT(J2242))),4,IF(AND(G2242=1,H2242=1,ISTEXT(J2242)),3,IF(AND(OR(G2242=1,H2242=1),ISTEXT(J2242)),2,1))),"OoS")</f>
        <v>1</v>
      </c>
      <c r="F2242" s="57"/>
      <c r="G2242" s="59"/>
      <c r="H2242" s="59"/>
      <c r="I2242" s="59"/>
      <c r="J2242" s="59"/>
      <c r="K2242" s="59"/>
      <c r="L2242" s="59"/>
      <c r="M2242" s="59"/>
      <c r="N2242" s="59"/>
      <c r="O2242" s="59"/>
      <c r="P2242" s="369"/>
      <c r="Q2242" s="59"/>
      <c r="R2242" s="376"/>
    </row>
    <row r="2243" spans="1:18" x14ac:dyDescent="0.25">
      <c r="A2243" s="352"/>
      <c r="B2243" s="378"/>
      <c r="C2243" s="54" t="str">
        <f>IF(ISTEXT('Organizational Unit Summary'!$B$41),'Organizational Unit Summary'!$B$41,"")</f>
        <v>P-2</v>
      </c>
      <c r="D2243" s="51" t="str">
        <f>IF('Organizational Unit Summary'!$B$24="Benchmark or Sustainment",IF(E2243="OoS","OoS",IF(E2243=1,"DM",IF(E2243=2,"PM",IF(E2243=3,"LM",IF(E2243=4,"FM"))))),IF(E2243="OoS","OoS",IF(E2243&lt;=2,"H",IF(E2243=3,"M",IF(E2243=4,"L")))))</f>
        <v>DM</v>
      </c>
      <c r="E2243" s="58">
        <f>IF(OR(Processes!$C$66=TRUE,Processes!E$66=TRUE),IF(AND(G2243=1,H2243=1,NOT(ISTEXT(J2243))),4,IF(AND(G2243=1,H2243=1,ISTEXT(J2243)),3,IF(AND(OR(G2243=1,H2243=1),ISTEXT(J2243)),2,1))),"OoS")</f>
        <v>1</v>
      </c>
      <c r="F2243" s="57"/>
      <c r="G2243" s="59"/>
      <c r="H2243" s="59"/>
      <c r="I2243" s="59"/>
      <c r="J2243" s="59"/>
      <c r="K2243" s="59"/>
      <c r="L2243" s="59"/>
      <c r="M2243" s="59"/>
      <c r="N2243" s="59"/>
      <c r="O2243" s="59"/>
      <c r="P2243" s="370"/>
      <c r="Q2243" s="59"/>
      <c r="R2243" s="376"/>
    </row>
    <row r="2244" spans="1:18" x14ac:dyDescent="0.25">
      <c r="A2244" s="352"/>
      <c r="B2244" s="378"/>
      <c r="C2244" s="54" t="str">
        <f>IF(ISTEXT('Organizational Unit Summary'!$B$42),'Organizational Unit Summary'!$B$42,"")</f>
        <v>P-3</v>
      </c>
      <c r="D2244" s="51" t="str">
        <f>IF('Organizational Unit Summary'!$B$24="Benchmark or Sustainment",IF(E2244="OoS","OoS",IF(E2244=1,"DM",IF(E2244=2,"PM",IF(E2244=3,"LM",IF(E2244=4,"FM"))))),IF(E2244="OoS","OoS",IF(E2244&lt;=2,"H",IF(E2244=3,"M",IF(E2244=4,"L")))))</f>
        <v>DM</v>
      </c>
      <c r="E2244" s="58">
        <f>IF(OR(Processes!$C$66=TRUE,Processes!F$66=TRUE),IF(AND(G2244=1,H2244=1,NOT(ISTEXT(J2244))),4,IF(AND(G2244=1,H2244=1,ISTEXT(J2244)),3,IF(AND(OR(G2244=1,H2244=1),ISTEXT(J2244)),2,1))),"OoS")</f>
        <v>1</v>
      </c>
      <c r="F2244" s="57"/>
      <c r="G2244" s="59"/>
      <c r="H2244" s="59"/>
      <c r="I2244" s="59"/>
      <c r="J2244" s="59"/>
      <c r="K2244" s="59"/>
      <c r="L2244" s="59"/>
      <c r="M2244" s="59"/>
      <c r="N2244" s="59"/>
      <c r="O2244" s="59"/>
      <c r="P2244" s="370"/>
      <c r="Q2244" s="59"/>
      <c r="R2244" s="376"/>
    </row>
    <row r="2245" spans="1:18" x14ac:dyDescent="0.25">
      <c r="A2245" s="352"/>
      <c r="B2245" s="378"/>
      <c r="C2245" s="54" t="str">
        <f>IF(ISTEXT('Organizational Unit Summary'!$B$43),'Organizational Unit Summary'!$B$43,"")</f>
        <v>P-4</v>
      </c>
      <c r="D2245" s="51" t="str">
        <f>IF('Organizational Unit Summary'!$B$24="Benchmark or Sustainment",IF(E2245="OoS","OoS",IF(E2245=1,"DM",IF(E2245=2,"PM",IF(E2245=3,"LM",IF(E2245=4,"FM"))))),IF(E2245="OoS","OoS",IF(E2245&lt;=2,"H",IF(E2245=3,"M",IF(E2245=4,"L")))))</f>
        <v>DM</v>
      </c>
      <c r="E2245" s="58">
        <f>IF(OR(Processes!$C$66=TRUE,Processes!G$66=TRUE),IF(AND(G2245=1,H2245=1,NOT(ISTEXT(J2245))),4,IF(AND(G2245=1,H2245=1,ISTEXT(J2245)),3,IF(AND(OR(G2245=1,H2245=1),ISTEXT(J2245)),2,1))),"OoS")</f>
        <v>1</v>
      </c>
      <c r="F2245" s="57"/>
      <c r="G2245" s="59"/>
      <c r="H2245" s="59"/>
      <c r="I2245" s="59"/>
      <c r="J2245" s="59"/>
      <c r="K2245" s="59"/>
      <c r="L2245" s="59"/>
      <c r="M2245" s="59"/>
      <c r="N2245" s="59"/>
      <c r="O2245" s="59"/>
      <c r="P2245" s="370"/>
      <c r="Q2245" s="59"/>
      <c r="R2245" s="376"/>
    </row>
    <row r="2246" spans="1:18" x14ac:dyDescent="0.25">
      <c r="A2246" s="352"/>
      <c r="B2246" s="378"/>
      <c r="C2246" s="54" t="str">
        <f>IF(ISTEXT('Organizational Unit Summary'!$B$44),'Organizational Unit Summary'!$B$44,"")</f>
        <v>P-5</v>
      </c>
      <c r="D2246" s="51" t="str">
        <f>IF('Organizational Unit Summary'!$B$24="Benchmark or Sustainment",IF(E2246="OoS","OoS",IF(E2246=1,"DM",IF(E2246=2,"PM",IF(E2246=3,"LM",IF(E2246=4,"FM"))))),IF(E2246="OoS","OoS",IF(E2246&lt;=2,"H",IF(E2246=3,"M",IF(E2246=4,"L")))))</f>
        <v>DM</v>
      </c>
      <c r="E2246" s="58">
        <f>IF(OR(Processes!$C$66=TRUE,Processes!H$66=TRUE),IF(AND(G2246=1,H2246=1,NOT(ISTEXT(J2246))),4,IF(AND(G2246=1,H2246=1,ISTEXT(J2246)),3,IF(AND(OR(G2246=1,H2246=1),ISTEXT(J2246)),2,1))),"OoS")</f>
        <v>1</v>
      </c>
      <c r="F2246" s="57"/>
      <c r="G2246" s="59"/>
      <c r="H2246" s="59"/>
      <c r="I2246" s="59"/>
      <c r="J2246" s="59"/>
      <c r="K2246" s="59"/>
      <c r="L2246" s="59"/>
      <c r="M2246" s="59"/>
      <c r="N2246" s="59"/>
      <c r="O2246" s="59"/>
      <c r="P2246" s="370"/>
      <c r="Q2246" s="59"/>
      <c r="R2246" s="376"/>
    </row>
    <row r="2247" spans="1:18" x14ac:dyDescent="0.25">
      <c r="A2247" s="352"/>
      <c r="B2247" s="378"/>
      <c r="C2247" s="54" t="str">
        <f>IF(ISTEXT('Organizational Unit Summary'!$B$45),'Organizational Unit Summary'!$B$45,"")</f>
        <v>P-6</v>
      </c>
      <c r="D2247" s="51" t="str">
        <f>IF('Organizational Unit Summary'!$B$24="Benchmark or Sustainment",IF(E2247="OoS","OoS",IF(E2247=1,"DM",IF(E2247=2,"PM",IF(E2247=3,"LM",IF(E2247=4,"FM"))))),IF(E2247="OoS","OoS",IF(E2247&lt;=2,"H",IF(E2247=3,"M",IF(E2247=4,"L")))))</f>
        <v>DM</v>
      </c>
      <c r="E2247" s="58">
        <f>IF(OR(Processes!$C$66=TRUE,Processes!I$66=TRUE),IF(AND(G2247=1,H2247=1,NOT(ISTEXT(J2247))),4,IF(AND(G2247=1,H2247=1,ISTEXT(J2247)),3,IF(AND(OR(G2247=1,H2247=1),ISTEXT(J2247)),2,1))),"OoS")</f>
        <v>1</v>
      </c>
      <c r="F2247" s="57"/>
      <c r="G2247" s="59"/>
      <c r="H2247" s="59"/>
      <c r="I2247" s="59"/>
      <c r="J2247" s="59"/>
      <c r="K2247" s="59"/>
      <c r="L2247" s="59"/>
      <c r="M2247" s="59"/>
      <c r="N2247" s="59"/>
      <c r="O2247" s="59"/>
      <c r="P2247" s="370"/>
      <c r="Q2247" s="59"/>
      <c r="R2247" s="376"/>
    </row>
    <row r="2248" spans="1:18" x14ac:dyDescent="0.25">
      <c r="A2248" s="352"/>
      <c r="B2248" s="378"/>
      <c r="C2248" s="54" t="str">
        <f>IF(ISTEXT('Organizational Unit Summary'!$B$46),'Organizational Unit Summary'!$B$46,"")</f>
        <v>P-7</v>
      </c>
      <c r="D2248" s="51" t="str">
        <f>IF('Organizational Unit Summary'!$B$24="Benchmark or Sustainment",IF(E2248="OoS","OoS",IF(E2248=1,"DM",IF(E2248=2,"PM",IF(E2248=3,"LM",IF(E2248=4,"FM"))))),IF(E2248="OoS","OoS",IF(E2248&lt;=2,"H",IF(E2248=3,"M",IF(E2248=4,"L")))))</f>
        <v>DM</v>
      </c>
      <c r="E2248" s="58">
        <f>IF(OR(Processes!$C$66=TRUE,Processes!J$66=TRUE),IF(AND(G2248=1,H2248=1,NOT(ISTEXT(J2248))),4,IF(AND(G2248=1,H2248=1,ISTEXT(J2248)),3,IF(AND(OR(G2248=1,H2248=1),ISTEXT(J2248)),2,1))),"OoS")</f>
        <v>1</v>
      </c>
      <c r="F2248" s="57"/>
      <c r="G2248" s="59"/>
      <c r="H2248" s="59"/>
      <c r="I2248" s="59"/>
      <c r="J2248" s="59"/>
      <c r="K2248" s="59"/>
      <c r="L2248" s="59"/>
      <c r="M2248" s="59"/>
      <c r="N2248" s="59"/>
      <c r="O2248" s="59"/>
      <c r="P2248" s="370"/>
      <c r="Q2248" s="59"/>
      <c r="R2248" s="376"/>
    </row>
    <row r="2249" spans="1:18" x14ac:dyDescent="0.25">
      <c r="A2249" s="352"/>
      <c r="B2249" s="378"/>
      <c r="C2249" s="54" t="str">
        <f>IF(ISTEXT('Organizational Unit Summary'!$B$47),'Organizational Unit Summary'!$B$47,"")</f>
        <v>P-8</v>
      </c>
      <c r="D2249" s="51" t="str">
        <f>IF('Organizational Unit Summary'!$B$24="Benchmark or Sustainment",IF(E2249="OoS","OoS",IF(E2249=1,"DM",IF(E2249=2,"PM",IF(E2249=3,"LM",IF(E2249=4,"FM"))))),IF(E2249="OoS","OoS",IF(E2249&lt;=2,"H",IF(E2249=3,"M",IF(E2249=4,"L")))))</f>
        <v>DM</v>
      </c>
      <c r="E2249" s="58">
        <f>IF(OR(Processes!$C$66=TRUE,Processes!K$66=TRUE),IF(AND(G2249=1,H2249=1,NOT(ISTEXT(J2249))),4,IF(AND(G2249=1,H2249=1,ISTEXT(J2249)),3,IF(AND(OR(G2249=1,H2249=1),ISTEXT(J2249)),2,1))),"OoS")</f>
        <v>1</v>
      </c>
      <c r="F2249" s="57"/>
      <c r="G2249" s="59"/>
      <c r="H2249" s="59"/>
      <c r="I2249" s="59"/>
      <c r="J2249" s="59"/>
      <c r="K2249" s="59"/>
      <c r="L2249" s="59"/>
      <c r="M2249" s="59"/>
      <c r="N2249" s="59"/>
      <c r="O2249" s="59"/>
      <c r="P2249" s="370"/>
      <c r="Q2249" s="59"/>
      <c r="R2249" s="376"/>
    </row>
    <row r="2250" spans="1:18" x14ac:dyDescent="0.25">
      <c r="A2250" s="352"/>
      <c r="B2250" s="378"/>
      <c r="C2250" s="54" t="str">
        <f>IF(ISTEXT('Organizational Unit Summary'!$B$48),'Organizational Unit Summary'!$B$48,"")</f>
        <v>P-9</v>
      </c>
      <c r="D2250" s="51" t="str">
        <f>IF('Organizational Unit Summary'!$B$24="Benchmark or Sustainment",IF(E2250="OoS","OoS",IF(E2250=1,"DM",IF(E2250=2,"PM",IF(E2250=3,"LM",IF(E2250=4,"FM"))))),IF(E2250="OoS","OoS",IF(E2250&lt;=2,"H",IF(E2250=3,"M",IF(E2250=4,"L")))))</f>
        <v>DM</v>
      </c>
      <c r="E2250" s="58">
        <f>IF(OR(Processes!$C$66=TRUE,Processes!L$66=TRUE),IF(AND(G2250=1,H2250=1,NOT(ISTEXT(J2250))),4,IF(AND(G2250=1,H2250=1,ISTEXT(J2250)),3,IF(AND(OR(G2250=1,H2250=1),ISTEXT(J2250)),2,1))),"OoS")</f>
        <v>1</v>
      </c>
      <c r="F2250" s="57"/>
      <c r="G2250" s="59"/>
      <c r="H2250" s="59"/>
      <c r="I2250" s="59"/>
      <c r="J2250" s="59"/>
      <c r="K2250" s="59"/>
      <c r="L2250" s="59"/>
      <c r="M2250" s="59"/>
      <c r="N2250" s="59"/>
      <c r="O2250" s="59"/>
      <c r="P2250" s="370"/>
      <c r="Q2250" s="59"/>
      <c r="R2250" s="376"/>
    </row>
    <row r="2251" spans="1:18" x14ac:dyDescent="0.25">
      <c r="A2251" s="352"/>
      <c r="B2251" s="378"/>
      <c r="C2251" s="54" t="str">
        <f>IF(ISTEXT('Organizational Unit Summary'!$B$49),'Organizational Unit Summary'!$B$49,"")</f>
        <v>P-10</v>
      </c>
      <c r="D2251" s="51" t="str">
        <f>IF('Organizational Unit Summary'!$B$24="Benchmark or Sustainment",IF(E2251="OoS","OoS",IF(E2251=1,"DM",IF(E2251=2,"PM",IF(E2251=3,"LM",IF(E2251=4,"FM"))))),IF(E2251="OoS","OoS",IF(E2251&lt;=2,"H",IF(E2251=3,"M",IF(E2251=4,"L")))))</f>
        <v>DM</v>
      </c>
      <c r="E2251" s="58">
        <f>IF(OR(Processes!$C$66=TRUE,Processes!M$66=TRUE),IF(AND(G2251=1,H2251=1,NOT(ISTEXT(J2251))),4,IF(AND(G2251=1,H2251=1,ISTEXT(J2251)),3,IF(AND(OR(G2251=1,H2251=1),ISTEXT(J2251)),2,1))),"OoS")</f>
        <v>1</v>
      </c>
      <c r="F2251" s="57"/>
      <c r="G2251" s="59"/>
      <c r="H2251" s="59"/>
      <c r="I2251" s="59"/>
      <c r="J2251" s="59"/>
      <c r="K2251" s="59"/>
      <c r="L2251" s="59"/>
      <c r="M2251" s="59"/>
      <c r="N2251" s="59"/>
      <c r="O2251" s="59"/>
      <c r="P2251" s="370"/>
      <c r="Q2251" s="59"/>
      <c r="R2251" s="376"/>
    </row>
    <row r="2252" spans="1:18" x14ac:dyDescent="0.25">
      <c r="A2252" s="352"/>
      <c r="B2252" s="378"/>
      <c r="C2252" s="54" t="str">
        <f>IF(ISTEXT('Organizational Unit Summary'!$B$50),'Organizational Unit Summary'!$B$50,"")</f>
        <v>P-11</v>
      </c>
      <c r="D2252" s="51" t="str">
        <f>IF('Organizational Unit Summary'!$B$24="Benchmark or Sustainment",IF(E2252="OoS","OoS",IF(E2252=1,"DM",IF(E2252=2,"PM",IF(E2252=3,"LM",IF(E2252=4,"FM"))))),IF(E2252="OoS","OoS",IF(E2252&lt;=2,"H",IF(E2252=3,"M",IF(E2252=4,"L")))))</f>
        <v>DM</v>
      </c>
      <c r="E2252" s="58">
        <f>IF(OR(Processes!$C$66=TRUE,Processes!N$66=TRUE),IF(AND(G2252=1,H2252=1,NOT(ISTEXT(J2252))),4,IF(AND(G2252=1,H2252=1,ISTEXT(J2252)),3,IF(AND(OR(G2252=1,H2252=1),ISTEXT(J2252)),2,1))),"OoS")</f>
        <v>1</v>
      </c>
      <c r="F2252" s="57"/>
      <c r="G2252" s="59"/>
      <c r="H2252" s="59"/>
      <c r="I2252" s="59"/>
      <c r="J2252" s="59"/>
      <c r="K2252" s="59"/>
      <c r="L2252" s="59"/>
      <c r="M2252" s="59"/>
      <c r="N2252" s="59"/>
      <c r="O2252" s="59"/>
      <c r="P2252" s="370"/>
      <c r="Q2252" s="59"/>
      <c r="R2252" s="376"/>
    </row>
    <row r="2253" spans="1:18" x14ac:dyDescent="0.25">
      <c r="A2253" s="352"/>
      <c r="B2253" s="378"/>
      <c r="C2253" s="54" t="str">
        <f>IF(ISTEXT('Organizational Unit Summary'!$B$51),'Organizational Unit Summary'!$B$51,"")</f>
        <v>P-12</v>
      </c>
      <c r="D2253" s="51" t="str">
        <f>IF('Organizational Unit Summary'!$B$24="Benchmark or Sustainment",IF(E2253="OoS","OoS",IF(E2253=1,"DM",IF(E2253=2,"PM",IF(E2253=3,"LM",IF(E2253=4,"FM"))))),IF(E2253="OoS","OoS",IF(E2253&lt;=2,"H",IF(E2253=3,"M",IF(E2253=4,"L")))))</f>
        <v>DM</v>
      </c>
      <c r="E2253" s="58">
        <f>IF(OR(Processes!$C$66=TRUE,Processes!O$66=TRUE),IF(AND(G2253=1,H2253=1,NOT(ISTEXT(J2253))),4,IF(AND(G2253=1,H2253=1,ISTEXT(J2253)),3,IF(AND(OR(G2253=1,H2253=1),ISTEXT(J2253)),2,1))),"OoS")</f>
        <v>1</v>
      </c>
      <c r="F2253" s="57"/>
      <c r="G2253" s="59"/>
      <c r="H2253" s="59"/>
      <c r="I2253" s="59"/>
      <c r="J2253" s="59"/>
      <c r="K2253" s="59"/>
      <c r="L2253" s="59"/>
      <c r="M2253" s="59"/>
      <c r="N2253" s="59"/>
      <c r="O2253" s="59"/>
      <c r="P2253" s="370"/>
      <c r="Q2253" s="59"/>
      <c r="R2253" s="376"/>
    </row>
    <row r="2254" spans="1:18" x14ac:dyDescent="0.25">
      <c r="A2254" s="352"/>
      <c r="B2254" s="378"/>
      <c r="C2254" s="54" t="str">
        <f>IF(ISTEXT('Organizational Unit Summary'!$B$52),'Organizational Unit Summary'!$B$52,"")</f>
        <v>P-13</v>
      </c>
      <c r="D2254" s="51" t="str">
        <f>IF('Organizational Unit Summary'!$B$24="Benchmark or Sustainment",IF(E2254="OoS","OoS",IF(E2254=1,"DM",IF(E2254=2,"PM",IF(E2254=3,"LM",IF(E2254=4,"FM"))))),IF(E2254="OoS","OoS",IF(E2254&lt;=2,"H",IF(E2254=3,"M",IF(E2254=4,"L")))))</f>
        <v>DM</v>
      </c>
      <c r="E2254" s="58">
        <f>IF(OR(Processes!$C$66=TRUE,Processes!P$66=TRUE),IF(AND(G2254=1,H2254=1,NOT(ISTEXT(J2254))),4,IF(AND(G2254=1,H2254=1,ISTEXT(J2254)),3,IF(AND(OR(G2254=1,H2254=1),ISTEXT(J2254)),2,1))),"OoS")</f>
        <v>1</v>
      </c>
      <c r="F2254" s="57"/>
      <c r="G2254" s="59"/>
      <c r="H2254" s="59"/>
      <c r="I2254" s="59"/>
      <c r="J2254" s="59"/>
      <c r="K2254" s="59"/>
      <c r="L2254" s="59"/>
      <c r="M2254" s="59"/>
      <c r="N2254" s="59"/>
      <c r="O2254" s="59"/>
      <c r="P2254" s="370"/>
      <c r="Q2254" s="59"/>
      <c r="R2254" s="376"/>
    </row>
    <row r="2255" spans="1:18" x14ac:dyDescent="0.25">
      <c r="A2255" s="352"/>
      <c r="B2255" s="378"/>
      <c r="C2255" s="54" t="str">
        <f>IF(ISTEXT('Organizational Unit Summary'!$B$53),'Organizational Unit Summary'!$B$53,"")</f>
        <v>P-14</v>
      </c>
      <c r="D2255" s="51" t="str">
        <f>IF('Organizational Unit Summary'!$B$24="Benchmark or Sustainment",IF(E2255="OoS","OoS",IF(E2255=1,"DM",IF(E2255=2,"PM",IF(E2255=3,"LM",IF(E2255=4,"FM"))))),IF(E2255="OoS","OoS",IF(E2255&lt;=2,"H",IF(E2255=3,"M",IF(E2255=4,"L")))))</f>
        <v>DM</v>
      </c>
      <c r="E2255" s="58">
        <f>IF(OR(Processes!$C$66=TRUE,Processes!Q$66=TRUE),IF(AND(G2255=1,H2255=1,NOT(ISTEXT(J2255))),4,IF(AND(G2255=1,H2255=1,ISTEXT(J2255)),3,IF(AND(OR(G2255=1,H2255=1),ISTEXT(J2255)),2,1))),"OoS")</f>
        <v>1</v>
      </c>
      <c r="F2255" s="57"/>
      <c r="G2255" s="59"/>
      <c r="H2255" s="59"/>
      <c r="I2255" s="59"/>
      <c r="J2255" s="59"/>
      <c r="K2255" s="59"/>
      <c r="L2255" s="59"/>
      <c r="M2255" s="59"/>
      <c r="N2255" s="59"/>
      <c r="O2255" s="59"/>
      <c r="P2255" s="370"/>
      <c r="Q2255" s="59"/>
      <c r="R2255" s="376"/>
    </row>
    <row r="2256" spans="1:18" x14ac:dyDescent="0.25">
      <c r="A2256" s="352"/>
      <c r="B2256" s="378"/>
      <c r="C2256" s="54" t="str">
        <f>IF(ISTEXT('Organizational Unit Summary'!$B$54),'Organizational Unit Summary'!$B$54,"")</f>
        <v>P-15</v>
      </c>
      <c r="D2256" s="51" t="str">
        <f>IF('Organizational Unit Summary'!$B$24="Benchmark or Sustainment",IF(E2256="OoS","OoS",IF(E2256=1,"DM",IF(E2256=2,"PM",IF(E2256=3,"LM",IF(E2256=4,"FM"))))),IF(E2256="OoS","OoS",IF(E2256&lt;=2,"H",IF(E2256=3,"M",IF(E2256=4,"L")))))</f>
        <v>DM</v>
      </c>
      <c r="E2256" s="58">
        <f>IF(OR(Processes!$C$66=TRUE,Processes!R$66=TRUE),IF(AND(G2256=1,H2256=1,NOT(ISTEXT(J2256))),4,IF(AND(G2256=1,H2256=1,ISTEXT(J2256)),3,IF(AND(OR(G2256=1,H2256=1),ISTEXT(J2256)),2,1))),"OoS")</f>
        <v>1</v>
      </c>
      <c r="F2256" s="57"/>
      <c r="G2256" s="59"/>
      <c r="H2256" s="59"/>
      <c r="I2256" s="59"/>
      <c r="J2256" s="59"/>
      <c r="K2256" s="59"/>
      <c r="L2256" s="59"/>
      <c r="M2256" s="59"/>
      <c r="N2256" s="59"/>
      <c r="O2256" s="59"/>
      <c r="P2256" s="370"/>
      <c r="Q2256" s="59"/>
      <c r="R2256" s="376"/>
    </row>
    <row r="2257" spans="1:18" x14ac:dyDescent="0.25">
      <c r="A2257" s="352"/>
      <c r="B2257" s="378"/>
      <c r="C2257" s="54" t="str">
        <f>IF(ISTEXT('Organizational Unit Summary'!$B$55),'Organizational Unit Summary'!$B$55,"")</f>
        <v>P-16</v>
      </c>
      <c r="D2257" s="51" t="str">
        <f>IF('Organizational Unit Summary'!$B$24="Benchmark or Sustainment",IF(E2257="OoS","OoS",IF(E2257=1,"DM",IF(E2257=2,"PM",IF(E2257=3,"LM",IF(E2257=4,"FM"))))),IF(E2257="OoS","OoS",IF(E2257&lt;=2,"H",IF(E2257=3,"M",IF(E2257=4,"L")))))</f>
        <v>DM</v>
      </c>
      <c r="E2257" s="58">
        <f>IF(OR(Processes!$C$66=TRUE,Processes!S$66=TRUE),IF(AND(G2257=1,H2257=1,NOT(ISTEXT(J2257))),4,IF(AND(G2257=1,H2257=1,ISTEXT(J2257)),3,IF(AND(OR(G2257=1,H2257=1),ISTEXT(J2257)),2,1))),"OoS")</f>
        <v>1</v>
      </c>
      <c r="F2257" s="57"/>
      <c r="G2257" s="59"/>
      <c r="H2257" s="59"/>
      <c r="I2257" s="59"/>
      <c r="J2257" s="59"/>
      <c r="K2257" s="59"/>
      <c r="L2257" s="59"/>
      <c r="M2257" s="59"/>
      <c r="N2257" s="59"/>
      <c r="O2257" s="59"/>
      <c r="P2257" s="370"/>
      <c r="Q2257" s="59"/>
      <c r="R2257" s="376"/>
    </row>
    <row r="2258" spans="1:18" x14ac:dyDescent="0.25">
      <c r="A2258" s="352"/>
      <c r="B2258" s="378"/>
      <c r="C2258" s="54" t="str">
        <f>IF(ISTEXT('Organizational Unit Summary'!$B$56),'Organizational Unit Summary'!$B$56,"")</f>
        <v>P-17</v>
      </c>
      <c r="D2258" s="51" t="str">
        <f>IF('Organizational Unit Summary'!$B$24="Benchmark or Sustainment",IF(E2258="OoS","OoS",IF(E2258=1,"DM",IF(E2258=2,"PM",IF(E2258=3,"LM",IF(E2258=4,"FM"))))),IF(E2258="OoS","OoS",IF(E2258&lt;=2,"H",IF(E2258=3,"M",IF(E2258=4,"L")))))</f>
        <v>DM</v>
      </c>
      <c r="E2258" s="58">
        <f>IF(OR(Processes!$C$66=TRUE,Processes!T$66=TRUE),IF(AND(G2258=1,H2258=1,NOT(ISTEXT(J2258))),4,IF(AND(G2258=1,H2258=1,ISTEXT(J2258)),3,IF(AND(OR(G2258=1,H2258=1),ISTEXT(J2258)),2,1))),"OoS")</f>
        <v>1</v>
      </c>
      <c r="F2258" s="57"/>
      <c r="G2258" s="59"/>
      <c r="H2258" s="59"/>
      <c r="I2258" s="59"/>
      <c r="J2258" s="59"/>
      <c r="K2258" s="59"/>
      <c r="L2258" s="59"/>
      <c r="M2258" s="59"/>
      <c r="N2258" s="59"/>
      <c r="O2258" s="59"/>
      <c r="P2258" s="370"/>
      <c r="Q2258" s="59"/>
      <c r="R2258" s="376"/>
    </row>
    <row r="2259" spans="1:18" x14ac:dyDescent="0.25">
      <c r="A2259" s="352"/>
      <c r="B2259" s="378"/>
      <c r="C2259" s="54" t="str">
        <f>IF(ISTEXT('Organizational Unit Summary'!$B$57),'Organizational Unit Summary'!$B$57,"")</f>
        <v>P-18</v>
      </c>
      <c r="D2259" s="51" t="str">
        <f>IF('Organizational Unit Summary'!$B$24="Benchmark or Sustainment",IF(E2259="OoS","OoS",IF(E2259=1,"DM",IF(E2259=2,"PM",IF(E2259=3,"LM",IF(E2259=4,"FM"))))),IF(E2259="OoS","OoS",IF(E2259&lt;=2,"H",IF(E2259=3,"M",IF(E2259=4,"L")))))</f>
        <v>DM</v>
      </c>
      <c r="E2259" s="58">
        <f>IF(OR(Processes!$C$66=TRUE,Processes!U$66=TRUE),IF(AND(G2259=1,H2259=1,NOT(ISTEXT(J2259))),4,IF(AND(G2259=1,H2259=1,ISTEXT(J2259)),3,IF(AND(OR(G2259=1,H2259=1),ISTEXT(J2259)),2,1))),"OoS")</f>
        <v>1</v>
      </c>
      <c r="F2259" s="57"/>
      <c r="G2259" s="59"/>
      <c r="H2259" s="59"/>
      <c r="I2259" s="59"/>
      <c r="J2259" s="59"/>
      <c r="K2259" s="59"/>
      <c r="L2259" s="59"/>
      <c r="M2259" s="59"/>
      <c r="N2259" s="59"/>
      <c r="O2259" s="59"/>
      <c r="P2259" s="370"/>
      <c r="Q2259" s="59"/>
      <c r="R2259" s="376"/>
    </row>
    <row r="2260" spans="1:18" x14ac:dyDescent="0.25">
      <c r="A2260" s="352"/>
      <c r="B2260" s="378"/>
      <c r="C2260" s="54" t="str">
        <f>IF(ISTEXT('Organizational Unit Summary'!$B$58),'Organizational Unit Summary'!$B$58,"")</f>
        <v>P-19</v>
      </c>
      <c r="D2260" s="51" t="str">
        <f>IF('Organizational Unit Summary'!$B$24="Benchmark or Sustainment",IF(E2260="OoS","OoS",IF(E2260=1,"DM",IF(E2260=2,"PM",IF(E2260=3,"LM",IF(E2260=4,"FM"))))),IF(E2260="OoS","OoS",IF(E2260&lt;=2,"H",IF(E2260=3,"M",IF(E2260=4,"L")))))</f>
        <v>DM</v>
      </c>
      <c r="E2260" s="58">
        <f>IF(OR(Processes!$C$66=TRUE,Processes!V$66=TRUE),IF(AND(G2260=1,H2260=1,NOT(ISTEXT(J2260))),4,IF(AND(G2260=1,H2260=1,ISTEXT(J2260)),3,IF(AND(OR(G2260=1,H2260=1),ISTEXT(J2260)),2,1))),"OoS")</f>
        <v>1</v>
      </c>
      <c r="F2260" s="57"/>
      <c r="G2260" s="59"/>
      <c r="H2260" s="59"/>
      <c r="I2260" s="59"/>
      <c r="J2260" s="59"/>
      <c r="K2260" s="59"/>
      <c r="L2260" s="59"/>
      <c r="M2260" s="59"/>
      <c r="N2260" s="59"/>
      <c r="O2260" s="59"/>
      <c r="P2260" s="370"/>
      <c r="Q2260" s="59"/>
      <c r="R2260" s="376"/>
    </row>
    <row r="2261" spans="1:18" ht="13.5" thickBot="1" x14ac:dyDescent="0.3">
      <c r="A2261" s="352"/>
      <c r="B2261" s="378"/>
      <c r="C2261" s="54" t="str">
        <f>IF(ISTEXT('Organizational Unit Summary'!$B$59),'Organizational Unit Summary'!$B$59,"")</f>
        <v>P-20</v>
      </c>
      <c r="D2261" s="51" t="str">
        <f>IF('Organizational Unit Summary'!$B$24="Benchmark or Sustainment",IF(E2261="OoS","OoS",IF(E2261=1,"DM",IF(E2261=2,"PM",IF(E2261=3,"LM",IF(E2261=4,"FM"))))),IF(E2261="OoS","OoS",IF(E2261&lt;=2,"H",IF(E2261=3,"M",IF(E2261=4,"L")))))</f>
        <v>DM</v>
      </c>
      <c r="E2261" s="58">
        <f>IF(OR(Processes!$C$66=TRUE,Processes!W$66=TRUE),IF(AND(G2261=1,H2261=1,NOT(ISTEXT(J2261))),4,IF(AND(G2261=1,H2261=1,ISTEXT(J2261)),3,IF(AND(OR(G2261=1,H2261=1),ISTEXT(J2261)),2,1))),"OoS")</f>
        <v>1</v>
      </c>
      <c r="F2261" s="57"/>
      <c r="G2261" s="59"/>
      <c r="H2261" s="59"/>
      <c r="I2261" s="59"/>
      <c r="J2261" s="59"/>
      <c r="K2261" s="59"/>
      <c r="L2261" s="59"/>
      <c r="M2261" s="59"/>
      <c r="N2261" s="59"/>
      <c r="O2261" s="59"/>
      <c r="P2261" s="371"/>
      <c r="Q2261" s="59"/>
      <c r="R2261" s="376"/>
    </row>
    <row r="2262" spans="1:18" x14ac:dyDescent="0.25">
      <c r="A2262" s="352"/>
      <c r="B2262" s="378" t="str">
        <f>IF(ISTEXT(Processes!$B$16),Processes!$B$16,"")</f>
        <v>Process 14</v>
      </c>
      <c r="C2262" s="54" t="str">
        <f>IF(ISTEXT('Organizational Unit Summary'!$B$40),'Organizational Unit Summary'!$B$40,"")</f>
        <v>P-1</v>
      </c>
      <c r="D2262" s="51" t="str">
        <f>IF('Organizational Unit Summary'!$B$24="Benchmark or Sustainment",IF(E2262="OoS","OoS",IF(E2262=1,"DM",IF(E2262=2,"PM",IF(E2262=3,"LM",IF(E2262=4,"FM"))))),IF(E2262="OoS","OoS",IF(E2262&lt;=2,"H",IF(E2262=3,"M",IF(E2262=4,"L")))))</f>
        <v>DM</v>
      </c>
      <c r="E2262" s="58">
        <f>IF(OR(Processes!$C$67=TRUE,Processes!D$67=TRUE),IF(AND(G2262=1,H2262=1,NOT(ISTEXT(J2262))),4,IF(AND(G2262=1,H2262=1,ISTEXT(J2262)),3,IF(AND(OR(G2262=1,H2262=1),ISTEXT(J2262)),2,1))),"OoS")</f>
        <v>1</v>
      </c>
      <c r="F2262" s="57"/>
      <c r="G2262" s="59"/>
      <c r="H2262" s="59"/>
      <c r="I2262" s="59"/>
      <c r="J2262" s="59"/>
      <c r="K2262" s="59"/>
      <c r="L2262" s="59"/>
      <c r="M2262" s="59"/>
      <c r="N2262" s="59"/>
      <c r="O2262" s="59"/>
      <c r="P2262" s="369"/>
      <c r="Q2262" s="59"/>
      <c r="R2262" s="376"/>
    </row>
    <row r="2263" spans="1:18" x14ac:dyDescent="0.25">
      <c r="A2263" s="352"/>
      <c r="B2263" s="378"/>
      <c r="C2263" s="54" t="str">
        <f>IF(ISTEXT('Organizational Unit Summary'!$B$41),'Organizational Unit Summary'!$B$41,"")</f>
        <v>P-2</v>
      </c>
      <c r="D2263" s="51" t="str">
        <f>IF('Organizational Unit Summary'!$B$24="Benchmark or Sustainment",IF(E2263="OoS","OoS",IF(E2263=1,"DM",IF(E2263=2,"PM",IF(E2263=3,"LM",IF(E2263=4,"FM"))))),IF(E2263="OoS","OoS",IF(E2263&lt;=2,"H",IF(E2263=3,"M",IF(E2263=4,"L")))))</f>
        <v>DM</v>
      </c>
      <c r="E2263" s="58">
        <f>IF(OR(Processes!$C$67=TRUE,Processes!E$67=TRUE),IF(AND(G2263=1,H2263=1,NOT(ISTEXT(J2263))),4,IF(AND(G2263=1,H2263=1,ISTEXT(J2263)),3,IF(AND(OR(G2263=1,H2263=1),ISTEXT(J2263)),2,1))),"OoS")</f>
        <v>1</v>
      </c>
      <c r="F2263" s="57"/>
      <c r="G2263" s="59"/>
      <c r="H2263" s="59"/>
      <c r="I2263" s="59"/>
      <c r="J2263" s="59"/>
      <c r="K2263" s="59"/>
      <c r="L2263" s="59"/>
      <c r="M2263" s="59"/>
      <c r="N2263" s="59"/>
      <c r="O2263" s="59"/>
      <c r="P2263" s="370"/>
      <c r="Q2263" s="59"/>
      <c r="R2263" s="376"/>
    </row>
    <row r="2264" spans="1:18" x14ac:dyDescent="0.25">
      <c r="A2264" s="352"/>
      <c r="B2264" s="378"/>
      <c r="C2264" s="54" t="str">
        <f>IF(ISTEXT('Organizational Unit Summary'!$B$42),'Organizational Unit Summary'!$B$42,"")</f>
        <v>P-3</v>
      </c>
      <c r="D2264" s="51" t="str">
        <f>IF('Organizational Unit Summary'!$B$24="Benchmark or Sustainment",IF(E2264="OoS","OoS",IF(E2264=1,"DM",IF(E2264=2,"PM",IF(E2264=3,"LM",IF(E2264=4,"FM"))))),IF(E2264="OoS","OoS",IF(E2264&lt;=2,"H",IF(E2264=3,"M",IF(E2264=4,"L")))))</f>
        <v>DM</v>
      </c>
      <c r="E2264" s="58">
        <f>IF(OR(Processes!$C$67=TRUE,Processes!F$67=TRUE),IF(AND(G2264=1,H2264=1,NOT(ISTEXT(J2264))),4,IF(AND(G2264=1,H2264=1,ISTEXT(J2264)),3,IF(AND(OR(G2264=1,H2264=1),ISTEXT(J2264)),2,1))),"OoS")</f>
        <v>1</v>
      </c>
      <c r="F2264" s="57"/>
      <c r="G2264" s="59"/>
      <c r="H2264" s="59"/>
      <c r="I2264" s="59"/>
      <c r="J2264" s="59"/>
      <c r="K2264" s="59"/>
      <c r="L2264" s="59"/>
      <c r="M2264" s="59"/>
      <c r="N2264" s="59"/>
      <c r="O2264" s="59"/>
      <c r="P2264" s="370"/>
      <c r="Q2264" s="59"/>
      <c r="R2264" s="376"/>
    </row>
    <row r="2265" spans="1:18" x14ac:dyDescent="0.25">
      <c r="A2265" s="352"/>
      <c r="B2265" s="378"/>
      <c r="C2265" s="54" t="str">
        <f>IF(ISTEXT('Organizational Unit Summary'!$B$43),'Organizational Unit Summary'!$B$43,"")</f>
        <v>P-4</v>
      </c>
      <c r="D2265" s="51" t="str">
        <f>IF('Organizational Unit Summary'!$B$24="Benchmark or Sustainment",IF(E2265="OoS","OoS",IF(E2265=1,"DM",IF(E2265=2,"PM",IF(E2265=3,"LM",IF(E2265=4,"FM"))))),IF(E2265="OoS","OoS",IF(E2265&lt;=2,"H",IF(E2265=3,"M",IF(E2265=4,"L")))))</f>
        <v>DM</v>
      </c>
      <c r="E2265" s="58">
        <f>IF(OR(Processes!$C$67=TRUE,Processes!G$67=TRUE),IF(AND(G2265=1,H2265=1,NOT(ISTEXT(J2265))),4,IF(AND(G2265=1,H2265=1,ISTEXT(J2265)),3,IF(AND(OR(G2265=1,H2265=1),ISTEXT(J2265)),2,1))),"OoS")</f>
        <v>1</v>
      </c>
      <c r="F2265" s="57"/>
      <c r="G2265" s="59"/>
      <c r="H2265" s="59"/>
      <c r="I2265" s="59"/>
      <c r="J2265" s="59"/>
      <c r="K2265" s="59"/>
      <c r="L2265" s="59"/>
      <c r="M2265" s="59"/>
      <c r="N2265" s="59"/>
      <c r="O2265" s="59"/>
      <c r="P2265" s="370"/>
      <c r="Q2265" s="59"/>
      <c r="R2265" s="376"/>
    </row>
    <row r="2266" spans="1:18" x14ac:dyDescent="0.25">
      <c r="A2266" s="352"/>
      <c r="B2266" s="378"/>
      <c r="C2266" s="54" t="str">
        <f>IF(ISTEXT('Organizational Unit Summary'!$B$44),'Organizational Unit Summary'!$B$44,"")</f>
        <v>P-5</v>
      </c>
      <c r="D2266" s="51" t="str">
        <f>IF('Organizational Unit Summary'!$B$24="Benchmark or Sustainment",IF(E2266="OoS","OoS",IF(E2266=1,"DM",IF(E2266=2,"PM",IF(E2266=3,"LM",IF(E2266=4,"FM"))))),IF(E2266="OoS","OoS",IF(E2266&lt;=2,"H",IF(E2266=3,"M",IF(E2266=4,"L")))))</f>
        <v>DM</v>
      </c>
      <c r="E2266" s="58">
        <f>IF(OR(Processes!$C$67=TRUE,Processes!H$67=TRUE),IF(AND(G2266=1,H2266=1,NOT(ISTEXT(J2266))),4,IF(AND(G2266=1,H2266=1,ISTEXT(J2266)),3,IF(AND(OR(G2266=1,H2266=1),ISTEXT(J2266)),2,1))),"OoS")</f>
        <v>1</v>
      </c>
      <c r="F2266" s="57"/>
      <c r="G2266" s="59"/>
      <c r="H2266" s="59"/>
      <c r="I2266" s="59"/>
      <c r="J2266" s="59"/>
      <c r="K2266" s="59"/>
      <c r="L2266" s="59"/>
      <c r="M2266" s="59"/>
      <c r="N2266" s="59"/>
      <c r="O2266" s="59"/>
      <c r="P2266" s="370"/>
      <c r="Q2266" s="59"/>
      <c r="R2266" s="376"/>
    </row>
    <row r="2267" spans="1:18" x14ac:dyDescent="0.25">
      <c r="A2267" s="352"/>
      <c r="B2267" s="378"/>
      <c r="C2267" s="54" t="str">
        <f>IF(ISTEXT('Organizational Unit Summary'!$B$45),'Organizational Unit Summary'!$B$45,"")</f>
        <v>P-6</v>
      </c>
      <c r="D2267" s="51" t="str">
        <f>IF('Organizational Unit Summary'!$B$24="Benchmark or Sustainment",IF(E2267="OoS","OoS",IF(E2267=1,"DM",IF(E2267=2,"PM",IF(E2267=3,"LM",IF(E2267=4,"FM"))))),IF(E2267="OoS","OoS",IF(E2267&lt;=2,"H",IF(E2267=3,"M",IF(E2267=4,"L")))))</f>
        <v>DM</v>
      </c>
      <c r="E2267" s="58">
        <f>IF(OR(Processes!$C$67=TRUE,Processes!I$67=TRUE),IF(AND(G2267=1,H2267=1,NOT(ISTEXT(J2267))),4,IF(AND(G2267=1,H2267=1,ISTEXT(J2267)),3,IF(AND(OR(G2267=1,H2267=1),ISTEXT(J2267)),2,1))),"OoS")</f>
        <v>1</v>
      </c>
      <c r="F2267" s="57"/>
      <c r="G2267" s="59"/>
      <c r="H2267" s="59"/>
      <c r="I2267" s="59"/>
      <c r="J2267" s="59"/>
      <c r="K2267" s="59"/>
      <c r="L2267" s="59"/>
      <c r="M2267" s="59"/>
      <c r="N2267" s="59"/>
      <c r="O2267" s="59"/>
      <c r="P2267" s="370"/>
      <c r="Q2267" s="59"/>
      <c r="R2267" s="376"/>
    </row>
    <row r="2268" spans="1:18" x14ac:dyDescent="0.25">
      <c r="A2268" s="352"/>
      <c r="B2268" s="378"/>
      <c r="C2268" s="54" t="str">
        <f>IF(ISTEXT('Organizational Unit Summary'!$B$46),'Organizational Unit Summary'!$B$46,"")</f>
        <v>P-7</v>
      </c>
      <c r="D2268" s="51" t="str">
        <f>IF('Organizational Unit Summary'!$B$24="Benchmark or Sustainment",IF(E2268="OoS","OoS",IF(E2268=1,"DM",IF(E2268=2,"PM",IF(E2268=3,"LM",IF(E2268=4,"FM"))))),IF(E2268="OoS","OoS",IF(E2268&lt;=2,"H",IF(E2268=3,"M",IF(E2268=4,"L")))))</f>
        <v>DM</v>
      </c>
      <c r="E2268" s="58">
        <f>IF(OR(Processes!$C$67=TRUE,Processes!J$67=TRUE),IF(AND(G2268=1,H2268=1,NOT(ISTEXT(J2268))),4,IF(AND(G2268=1,H2268=1,ISTEXT(J2268)),3,IF(AND(OR(G2268=1,H2268=1),ISTEXT(J2268)),2,1))),"OoS")</f>
        <v>1</v>
      </c>
      <c r="F2268" s="57"/>
      <c r="G2268" s="59"/>
      <c r="H2268" s="59"/>
      <c r="I2268" s="59"/>
      <c r="J2268" s="59"/>
      <c r="K2268" s="59"/>
      <c r="L2268" s="59"/>
      <c r="M2268" s="59"/>
      <c r="N2268" s="59"/>
      <c r="O2268" s="59"/>
      <c r="P2268" s="370"/>
      <c r="Q2268" s="59"/>
      <c r="R2268" s="376"/>
    </row>
    <row r="2269" spans="1:18" x14ac:dyDescent="0.25">
      <c r="A2269" s="352"/>
      <c r="B2269" s="378"/>
      <c r="C2269" s="54" t="str">
        <f>IF(ISTEXT('Organizational Unit Summary'!$B$47),'Organizational Unit Summary'!$B$47,"")</f>
        <v>P-8</v>
      </c>
      <c r="D2269" s="51" t="str">
        <f>IF('Organizational Unit Summary'!$B$24="Benchmark or Sustainment",IF(E2269="OoS","OoS",IF(E2269=1,"DM",IF(E2269=2,"PM",IF(E2269=3,"LM",IF(E2269=4,"FM"))))),IF(E2269="OoS","OoS",IF(E2269&lt;=2,"H",IF(E2269=3,"M",IF(E2269=4,"L")))))</f>
        <v>DM</v>
      </c>
      <c r="E2269" s="58">
        <f>IF(OR(Processes!$C$67=TRUE,Processes!K$67=TRUE),IF(AND(G2269=1,H2269=1,NOT(ISTEXT(J2269))),4,IF(AND(G2269=1,H2269=1,ISTEXT(J2269)),3,IF(AND(OR(G2269=1,H2269=1),ISTEXT(J2269)),2,1))),"OoS")</f>
        <v>1</v>
      </c>
      <c r="F2269" s="57"/>
      <c r="G2269" s="59"/>
      <c r="H2269" s="59"/>
      <c r="I2269" s="59"/>
      <c r="J2269" s="59"/>
      <c r="K2269" s="59"/>
      <c r="L2269" s="59"/>
      <c r="M2269" s="59"/>
      <c r="N2269" s="59"/>
      <c r="O2269" s="59"/>
      <c r="P2269" s="370"/>
      <c r="Q2269" s="59"/>
      <c r="R2269" s="376"/>
    </row>
    <row r="2270" spans="1:18" x14ac:dyDescent="0.25">
      <c r="A2270" s="352"/>
      <c r="B2270" s="378"/>
      <c r="C2270" s="54" t="str">
        <f>IF(ISTEXT('Organizational Unit Summary'!$B$48),'Organizational Unit Summary'!$B$48,"")</f>
        <v>P-9</v>
      </c>
      <c r="D2270" s="51" t="str">
        <f>IF('Organizational Unit Summary'!$B$24="Benchmark or Sustainment",IF(E2270="OoS","OoS",IF(E2270=1,"DM",IF(E2270=2,"PM",IF(E2270=3,"LM",IF(E2270=4,"FM"))))),IF(E2270="OoS","OoS",IF(E2270&lt;=2,"H",IF(E2270=3,"M",IF(E2270=4,"L")))))</f>
        <v>DM</v>
      </c>
      <c r="E2270" s="58">
        <f>IF(OR(Processes!$C$67=TRUE,Processes!L$67=TRUE),IF(AND(G2270=1,H2270=1,NOT(ISTEXT(J2270))),4,IF(AND(G2270=1,H2270=1,ISTEXT(J2270)),3,IF(AND(OR(G2270=1,H2270=1),ISTEXT(J2270)),2,1))),"OoS")</f>
        <v>1</v>
      </c>
      <c r="F2270" s="57"/>
      <c r="G2270" s="59"/>
      <c r="H2270" s="59"/>
      <c r="I2270" s="59"/>
      <c r="J2270" s="59"/>
      <c r="K2270" s="59"/>
      <c r="L2270" s="59"/>
      <c r="M2270" s="59"/>
      <c r="N2270" s="59"/>
      <c r="O2270" s="59"/>
      <c r="P2270" s="370"/>
      <c r="Q2270" s="59"/>
      <c r="R2270" s="376"/>
    </row>
    <row r="2271" spans="1:18" x14ac:dyDescent="0.25">
      <c r="A2271" s="352"/>
      <c r="B2271" s="378"/>
      <c r="C2271" s="54" t="str">
        <f>IF(ISTEXT('Organizational Unit Summary'!$B$49),'Organizational Unit Summary'!$B$49,"")</f>
        <v>P-10</v>
      </c>
      <c r="D2271" s="51" t="str">
        <f>IF('Organizational Unit Summary'!$B$24="Benchmark or Sustainment",IF(E2271="OoS","OoS",IF(E2271=1,"DM",IF(E2271=2,"PM",IF(E2271=3,"LM",IF(E2271=4,"FM"))))),IF(E2271="OoS","OoS",IF(E2271&lt;=2,"H",IF(E2271=3,"M",IF(E2271=4,"L")))))</f>
        <v>DM</v>
      </c>
      <c r="E2271" s="58">
        <f>IF(OR(Processes!$C$67=TRUE,Processes!M$67=TRUE),IF(AND(G2271=1,H2271=1,NOT(ISTEXT(J2271))),4,IF(AND(G2271=1,H2271=1,ISTEXT(J2271)),3,IF(AND(OR(G2271=1,H2271=1),ISTEXT(J2271)),2,1))),"OoS")</f>
        <v>1</v>
      </c>
      <c r="F2271" s="57"/>
      <c r="G2271" s="59"/>
      <c r="H2271" s="59"/>
      <c r="I2271" s="59"/>
      <c r="J2271" s="59"/>
      <c r="K2271" s="59"/>
      <c r="L2271" s="59"/>
      <c r="M2271" s="59"/>
      <c r="N2271" s="59"/>
      <c r="O2271" s="59"/>
      <c r="P2271" s="370"/>
      <c r="Q2271" s="59"/>
      <c r="R2271" s="376"/>
    </row>
    <row r="2272" spans="1:18" x14ac:dyDescent="0.25">
      <c r="A2272" s="352"/>
      <c r="B2272" s="378"/>
      <c r="C2272" s="54" t="str">
        <f>IF(ISTEXT('Organizational Unit Summary'!$B$50),'Organizational Unit Summary'!$B$50,"")</f>
        <v>P-11</v>
      </c>
      <c r="D2272" s="51" t="str">
        <f>IF('Organizational Unit Summary'!$B$24="Benchmark or Sustainment",IF(E2272="OoS","OoS",IF(E2272=1,"DM",IF(E2272=2,"PM",IF(E2272=3,"LM",IF(E2272=4,"FM"))))),IF(E2272="OoS","OoS",IF(E2272&lt;=2,"H",IF(E2272=3,"M",IF(E2272=4,"L")))))</f>
        <v>DM</v>
      </c>
      <c r="E2272" s="58">
        <f>IF(OR(Processes!$C$67=TRUE,Processes!N$67=TRUE),IF(AND(G2272=1,H2272=1,NOT(ISTEXT(J2272))),4,IF(AND(G2272=1,H2272=1,ISTEXT(J2272)),3,IF(AND(OR(G2272=1,H2272=1),ISTEXT(J2272)),2,1))),"OoS")</f>
        <v>1</v>
      </c>
      <c r="F2272" s="57"/>
      <c r="G2272" s="59"/>
      <c r="H2272" s="59"/>
      <c r="I2272" s="59"/>
      <c r="J2272" s="59"/>
      <c r="K2272" s="59"/>
      <c r="L2272" s="59"/>
      <c r="M2272" s="59"/>
      <c r="N2272" s="59"/>
      <c r="O2272" s="59"/>
      <c r="P2272" s="370"/>
      <c r="Q2272" s="59"/>
      <c r="R2272" s="376"/>
    </row>
    <row r="2273" spans="1:18" x14ac:dyDescent="0.25">
      <c r="A2273" s="352"/>
      <c r="B2273" s="378"/>
      <c r="C2273" s="54" t="str">
        <f>IF(ISTEXT('Organizational Unit Summary'!$B$51),'Organizational Unit Summary'!$B$51,"")</f>
        <v>P-12</v>
      </c>
      <c r="D2273" s="51" t="str">
        <f>IF('Organizational Unit Summary'!$B$24="Benchmark or Sustainment",IF(E2273="OoS","OoS",IF(E2273=1,"DM",IF(E2273=2,"PM",IF(E2273=3,"LM",IF(E2273=4,"FM"))))),IF(E2273="OoS","OoS",IF(E2273&lt;=2,"H",IF(E2273=3,"M",IF(E2273=4,"L")))))</f>
        <v>DM</v>
      </c>
      <c r="E2273" s="58">
        <f>IF(OR(Processes!$C$67=TRUE,Processes!O$67=TRUE),IF(AND(G2273=1,H2273=1,NOT(ISTEXT(J2273))),4,IF(AND(G2273=1,H2273=1,ISTEXT(J2273)),3,IF(AND(OR(G2273=1,H2273=1),ISTEXT(J2273)),2,1))),"OoS")</f>
        <v>1</v>
      </c>
      <c r="F2273" s="57"/>
      <c r="G2273" s="59"/>
      <c r="H2273" s="59"/>
      <c r="I2273" s="59"/>
      <c r="J2273" s="59"/>
      <c r="K2273" s="59"/>
      <c r="L2273" s="59"/>
      <c r="M2273" s="59"/>
      <c r="N2273" s="59"/>
      <c r="O2273" s="59"/>
      <c r="P2273" s="370"/>
      <c r="Q2273" s="59"/>
      <c r="R2273" s="376"/>
    </row>
    <row r="2274" spans="1:18" x14ac:dyDescent="0.25">
      <c r="A2274" s="352"/>
      <c r="B2274" s="378"/>
      <c r="C2274" s="54" t="str">
        <f>IF(ISTEXT('Organizational Unit Summary'!$B$52),'Organizational Unit Summary'!$B$52,"")</f>
        <v>P-13</v>
      </c>
      <c r="D2274" s="51" t="str">
        <f>IF('Organizational Unit Summary'!$B$24="Benchmark or Sustainment",IF(E2274="OoS","OoS",IF(E2274=1,"DM",IF(E2274=2,"PM",IF(E2274=3,"LM",IF(E2274=4,"FM"))))),IF(E2274="OoS","OoS",IF(E2274&lt;=2,"H",IF(E2274=3,"M",IF(E2274=4,"L")))))</f>
        <v>DM</v>
      </c>
      <c r="E2274" s="58">
        <f>IF(OR(Processes!$C$67=TRUE,Processes!P$67=TRUE),IF(AND(G2274=1,H2274=1,NOT(ISTEXT(J2274))),4,IF(AND(G2274=1,H2274=1,ISTEXT(J2274)),3,IF(AND(OR(G2274=1,H2274=1),ISTEXT(J2274)),2,1))),"OoS")</f>
        <v>1</v>
      </c>
      <c r="F2274" s="57"/>
      <c r="G2274" s="59"/>
      <c r="H2274" s="59"/>
      <c r="I2274" s="59"/>
      <c r="J2274" s="59"/>
      <c r="K2274" s="59"/>
      <c r="L2274" s="59"/>
      <c r="M2274" s="59"/>
      <c r="N2274" s="59"/>
      <c r="O2274" s="59"/>
      <c r="P2274" s="370"/>
      <c r="Q2274" s="59"/>
      <c r="R2274" s="376"/>
    </row>
    <row r="2275" spans="1:18" x14ac:dyDescent="0.25">
      <c r="A2275" s="352"/>
      <c r="B2275" s="378"/>
      <c r="C2275" s="54" t="str">
        <f>IF(ISTEXT('Organizational Unit Summary'!$B$53),'Organizational Unit Summary'!$B$53,"")</f>
        <v>P-14</v>
      </c>
      <c r="D2275" s="51" t="str">
        <f>IF('Organizational Unit Summary'!$B$24="Benchmark or Sustainment",IF(E2275="OoS","OoS",IF(E2275=1,"DM",IF(E2275=2,"PM",IF(E2275=3,"LM",IF(E2275=4,"FM"))))),IF(E2275="OoS","OoS",IF(E2275&lt;=2,"H",IF(E2275=3,"M",IF(E2275=4,"L")))))</f>
        <v>DM</v>
      </c>
      <c r="E2275" s="58">
        <f>IF(OR(Processes!$C$67=TRUE,Processes!Q$67=TRUE),IF(AND(G2275=1,H2275=1,NOT(ISTEXT(J2275))),4,IF(AND(G2275=1,H2275=1,ISTEXT(J2275)),3,IF(AND(OR(G2275=1,H2275=1),ISTEXT(J2275)),2,1))),"OoS")</f>
        <v>1</v>
      </c>
      <c r="F2275" s="57"/>
      <c r="G2275" s="59"/>
      <c r="H2275" s="59"/>
      <c r="I2275" s="59"/>
      <c r="J2275" s="59"/>
      <c r="K2275" s="59"/>
      <c r="L2275" s="59"/>
      <c r="M2275" s="59"/>
      <c r="N2275" s="59"/>
      <c r="O2275" s="59"/>
      <c r="P2275" s="370"/>
      <c r="Q2275" s="59"/>
      <c r="R2275" s="376"/>
    </row>
    <row r="2276" spans="1:18" x14ac:dyDescent="0.25">
      <c r="A2276" s="352"/>
      <c r="B2276" s="378"/>
      <c r="C2276" s="54" t="str">
        <f>IF(ISTEXT('Organizational Unit Summary'!$B$54),'Organizational Unit Summary'!$B$54,"")</f>
        <v>P-15</v>
      </c>
      <c r="D2276" s="51" t="str">
        <f>IF('Organizational Unit Summary'!$B$24="Benchmark or Sustainment",IF(E2276="OoS","OoS",IF(E2276=1,"DM",IF(E2276=2,"PM",IF(E2276=3,"LM",IF(E2276=4,"FM"))))),IF(E2276="OoS","OoS",IF(E2276&lt;=2,"H",IF(E2276=3,"M",IF(E2276=4,"L")))))</f>
        <v>DM</v>
      </c>
      <c r="E2276" s="58">
        <f>IF(OR(Processes!$C$67=TRUE,Processes!R$67=TRUE),IF(AND(G2276=1,H2276=1,NOT(ISTEXT(J2276))),4,IF(AND(G2276=1,H2276=1,ISTEXT(J2276)),3,IF(AND(OR(G2276=1,H2276=1),ISTEXT(J2276)),2,1))),"OoS")</f>
        <v>1</v>
      </c>
      <c r="F2276" s="57"/>
      <c r="G2276" s="59"/>
      <c r="H2276" s="59"/>
      <c r="I2276" s="59"/>
      <c r="J2276" s="59"/>
      <c r="K2276" s="59"/>
      <c r="L2276" s="59"/>
      <c r="M2276" s="59"/>
      <c r="N2276" s="59"/>
      <c r="O2276" s="59"/>
      <c r="P2276" s="370"/>
      <c r="Q2276" s="59"/>
      <c r="R2276" s="376"/>
    </row>
    <row r="2277" spans="1:18" x14ac:dyDescent="0.25">
      <c r="A2277" s="352"/>
      <c r="B2277" s="378"/>
      <c r="C2277" s="54" t="str">
        <f>IF(ISTEXT('Organizational Unit Summary'!$B$55),'Organizational Unit Summary'!$B$55,"")</f>
        <v>P-16</v>
      </c>
      <c r="D2277" s="51" t="str">
        <f>IF('Organizational Unit Summary'!$B$24="Benchmark or Sustainment",IF(E2277="OoS","OoS",IF(E2277=1,"DM",IF(E2277=2,"PM",IF(E2277=3,"LM",IF(E2277=4,"FM"))))),IF(E2277="OoS","OoS",IF(E2277&lt;=2,"H",IF(E2277=3,"M",IF(E2277=4,"L")))))</f>
        <v>DM</v>
      </c>
      <c r="E2277" s="58">
        <f>IF(OR(Processes!$C$67=TRUE,Processes!S$67=TRUE),IF(AND(G2277=1,H2277=1,NOT(ISTEXT(J2277))),4,IF(AND(G2277=1,H2277=1,ISTEXT(J2277)),3,IF(AND(OR(G2277=1,H2277=1),ISTEXT(J2277)),2,1))),"OoS")</f>
        <v>1</v>
      </c>
      <c r="F2277" s="57"/>
      <c r="G2277" s="59"/>
      <c r="H2277" s="59"/>
      <c r="I2277" s="59"/>
      <c r="J2277" s="59"/>
      <c r="K2277" s="59"/>
      <c r="L2277" s="59"/>
      <c r="M2277" s="59"/>
      <c r="N2277" s="59"/>
      <c r="O2277" s="59"/>
      <c r="P2277" s="370"/>
      <c r="Q2277" s="59"/>
      <c r="R2277" s="376"/>
    </row>
    <row r="2278" spans="1:18" x14ac:dyDescent="0.25">
      <c r="A2278" s="352"/>
      <c r="B2278" s="378"/>
      <c r="C2278" s="54" t="str">
        <f>IF(ISTEXT('Organizational Unit Summary'!$B$56),'Organizational Unit Summary'!$B$56,"")</f>
        <v>P-17</v>
      </c>
      <c r="D2278" s="51" t="str">
        <f>IF('Organizational Unit Summary'!$B$24="Benchmark or Sustainment",IF(E2278="OoS","OoS",IF(E2278=1,"DM",IF(E2278=2,"PM",IF(E2278=3,"LM",IF(E2278=4,"FM"))))),IF(E2278="OoS","OoS",IF(E2278&lt;=2,"H",IF(E2278=3,"M",IF(E2278=4,"L")))))</f>
        <v>DM</v>
      </c>
      <c r="E2278" s="58">
        <f>IF(OR(Processes!$C$67=TRUE,Processes!T$67=TRUE),IF(AND(G2278=1,H2278=1,NOT(ISTEXT(J2278))),4,IF(AND(G2278=1,H2278=1,ISTEXT(J2278)),3,IF(AND(OR(G2278=1,H2278=1),ISTEXT(J2278)),2,1))),"OoS")</f>
        <v>1</v>
      </c>
      <c r="F2278" s="57"/>
      <c r="G2278" s="59"/>
      <c r="H2278" s="59"/>
      <c r="I2278" s="59"/>
      <c r="J2278" s="59"/>
      <c r="K2278" s="59"/>
      <c r="L2278" s="59"/>
      <c r="M2278" s="59"/>
      <c r="N2278" s="59"/>
      <c r="O2278" s="59"/>
      <c r="P2278" s="370"/>
      <c r="Q2278" s="59"/>
      <c r="R2278" s="376"/>
    </row>
    <row r="2279" spans="1:18" x14ac:dyDescent="0.25">
      <c r="A2279" s="352"/>
      <c r="B2279" s="378"/>
      <c r="C2279" s="54" t="str">
        <f>IF(ISTEXT('Organizational Unit Summary'!$B$57),'Organizational Unit Summary'!$B$57,"")</f>
        <v>P-18</v>
      </c>
      <c r="D2279" s="51" t="str">
        <f>IF('Organizational Unit Summary'!$B$24="Benchmark or Sustainment",IF(E2279="OoS","OoS",IF(E2279=1,"DM",IF(E2279=2,"PM",IF(E2279=3,"LM",IF(E2279=4,"FM"))))),IF(E2279="OoS","OoS",IF(E2279&lt;=2,"H",IF(E2279=3,"M",IF(E2279=4,"L")))))</f>
        <v>DM</v>
      </c>
      <c r="E2279" s="58">
        <f>IF(OR(Processes!$C$67=TRUE,Processes!U$67=TRUE),IF(AND(G2279=1,H2279=1,NOT(ISTEXT(J2279))),4,IF(AND(G2279=1,H2279=1,ISTEXT(J2279)),3,IF(AND(OR(G2279=1,H2279=1),ISTEXT(J2279)),2,1))),"OoS")</f>
        <v>1</v>
      </c>
      <c r="F2279" s="57"/>
      <c r="G2279" s="59"/>
      <c r="H2279" s="59"/>
      <c r="I2279" s="59"/>
      <c r="J2279" s="59"/>
      <c r="K2279" s="59"/>
      <c r="L2279" s="59"/>
      <c r="M2279" s="59"/>
      <c r="N2279" s="59"/>
      <c r="O2279" s="59"/>
      <c r="P2279" s="370"/>
      <c r="Q2279" s="59"/>
      <c r="R2279" s="376"/>
    </row>
    <row r="2280" spans="1:18" x14ac:dyDescent="0.25">
      <c r="A2280" s="352"/>
      <c r="B2280" s="378"/>
      <c r="C2280" s="54" t="str">
        <f>IF(ISTEXT('Organizational Unit Summary'!$B$58),'Organizational Unit Summary'!$B$58,"")</f>
        <v>P-19</v>
      </c>
      <c r="D2280" s="51" t="str">
        <f>IF('Organizational Unit Summary'!$B$24="Benchmark or Sustainment",IF(E2280="OoS","OoS",IF(E2280=1,"DM",IF(E2280=2,"PM",IF(E2280=3,"LM",IF(E2280=4,"FM"))))),IF(E2280="OoS","OoS",IF(E2280&lt;=2,"H",IF(E2280=3,"M",IF(E2280=4,"L")))))</f>
        <v>DM</v>
      </c>
      <c r="E2280" s="58">
        <f>IF(OR(Processes!$C$67=TRUE,Processes!V$67=TRUE),IF(AND(G2280=1,H2280=1,NOT(ISTEXT(J2280))),4,IF(AND(G2280=1,H2280=1,ISTEXT(J2280)),3,IF(AND(OR(G2280=1,H2280=1),ISTEXT(J2280)),2,1))),"OoS")</f>
        <v>1</v>
      </c>
      <c r="F2280" s="57"/>
      <c r="G2280" s="59"/>
      <c r="H2280" s="59"/>
      <c r="I2280" s="59"/>
      <c r="J2280" s="59"/>
      <c r="K2280" s="59"/>
      <c r="L2280" s="59"/>
      <c r="M2280" s="59"/>
      <c r="N2280" s="59"/>
      <c r="O2280" s="59"/>
      <c r="P2280" s="370"/>
      <c r="Q2280" s="59"/>
      <c r="R2280" s="376"/>
    </row>
    <row r="2281" spans="1:18" ht="13.5" thickBot="1" x14ac:dyDescent="0.3">
      <c r="A2281" s="352"/>
      <c r="B2281" s="378"/>
      <c r="C2281" s="54" t="str">
        <f>IF(ISTEXT('Organizational Unit Summary'!$B$59),'Organizational Unit Summary'!$B$59,"")</f>
        <v>P-20</v>
      </c>
      <c r="D2281" s="51" t="str">
        <f>IF('Organizational Unit Summary'!$B$24="Benchmark or Sustainment",IF(E2281="OoS","OoS",IF(E2281=1,"DM",IF(E2281=2,"PM",IF(E2281=3,"LM",IF(E2281=4,"FM"))))),IF(E2281="OoS","OoS",IF(E2281&lt;=2,"H",IF(E2281=3,"M",IF(E2281=4,"L")))))</f>
        <v>DM</v>
      </c>
      <c r="E2281" s="58">
        <f>IF(OR(Processes!$C$67=TRUE,Processes!W$67=TRUE),IF(AND(G2281=1,H2281=1,NOT(ISTEXT(J2281))),4,IF(AND(G2281=1,H2281=1,ISTEXT(J2281)),3,IF(AND(OR(G2281=1,H2281=1),ISTEXT(J2281)),2,1))),"OoS")</f>
        <v>1</v>
      </c>
      <c r="F2281" s="57"/>
      <c r="G2281" s="59"/>
      <c r="H2281" s="59"/>
      <c r="I2281" s="59"/>
      <c r="J2281" s="59"/>
      <c r="K2281" s="59"/>
      <c r="L2281" s="59"/>
      <c r="M2281" s="59"/>
      <c r="N2281" s="59"/>
      <c r="O2281" s="59"/>
      <c r="P2281" s="371"/>
      <c r="Q2281" s="59"/>
      <c r="R2281" s="376"/>
    </row>
    <row r="2282" spans="1:18" x14ac:dyDescent="0.25">
      <c r="A2282" s="352"/>
      <c r="B2282" s="378" t="str">
        <f>IF(ISTEXT(Processes!$B$17),Processes!$B$17,"")</f>
        <v>Process 15</v>
      </c>
      <c r="C2282" s="54" t="str">
        <f>IF(ISTEXT('Organizational Unit Summary'!$B$40),'Organizational Unit Summary'!$B$40,"")</f>
        <v>P-1</v>
      </c>
      <c r="D2282" s="51" t="str">
        <f>IF('Organizational Unit Summary'!$B$24="Benchmark or Sustainment",IF(E2282="OoS","OoS",IF(E2282=1,"DM",IF(E2282=2,"PM",IF(E2282=3,"LM",IF(E2282=4,"FM"))))),IF(E2282="OoS","OoS",IF(E2282&lt;=2,"H",IF(E2282=3,"M",IF(E2282=4,"L")))))</f>
        <v>DM</v>
      </c>
      <c r="E2282" s="58">
        <f>IF(OR(Processes!$C$68=TRUE,Processes!D$68=TRUE),IF(AND(G2282=1,H2282=1,NOT(ISTEXT(J2282))),4,IF(AND(G2282=1,H2282=1,ISTEXT(J2282)),3,IF(AND(OR(G2282=1,H2282=1),ISTEXT(J2282)),2,1))),"OoS")</f>
        <v>1</v>
      </c>
      <c r="F2282" s="57"/>
      <c r="G2282" s="59"/>
      <c r="H2282" s="59"/>
      <c r="I2282" s="59"/>
      <c r="J2282" s="59"/>
      <c r="K2282" s="59"/>
      <c r="L2282" s="59"/>
      <c r="M2282" s="59"/>
      <c r="N2282" s="59"/>
      <c r="O2282" s="59"/>
      <c r="P2282" s="369"/>
      <c r="Q2282" s="59"/>
      <c r="R2282" s="376"/>
    </row>
    <row r="2283" spans="1:18" x14ac:dyDescent="0.25">
      <c r="A2283" s="352"/>
      <c r="B2283" s="378"/>
      <c r="C2283" s="54" t="str">
        <f>IF(ISTEXT('Organizational Unit Summary'!$B$41),'Organizational Unit Summary'!$B$41,"")</f>
        <v>P-2</v>
      </c>
      <c r="D2283" s="51" t="str">
        <f>IF('Organizational Unit Summary'!$B$24="Benchmark or Sustainment",IF(E2283="OoS","OoS",IF(E2283=1,"DM",IF(E2283=2,"PM",IF(E2283=3,"LM",IF(E2283=4,"FM"))))),IF(E2283="OoS","OoS",IF(E2283&lt;=2,"H",IF(E2283=3,"M",IF(E2283=4,"L")))))</f>
        <v>DM</v>
      </c>
      <c r="E2283" s="58">
        <f>IF(OR(Processes!$C$68=TRUE,Processes!E$68=TRUE),IF(AND(G2283=1,H2283=1,NOT(ISTEXT(J2283))),4,IF(AND(G2283=1,H2283=1,ISTEXT(J2283)),3,IF(AND(OR(G2283=1,H2283=1),ISTEXT(J2283)),2,1))),"OoS")</f>
        <v>1</v>
      </c>
      <c r="F2283" s="57"/>
      <c r="G2283" s="59"/>
      <c r="H2283" s="59"/>
      <c r="I2283" s="59"/>
      <c r="J2283" s="59"/>
      <c r="K2283" s="59"/>
      <c r="L2283" s="59"/>
      <c r="M2283" s="59"/>
      <c r="N2283" s="59"/>
      <c r="O2283" s="59"/>
      <c r="P2283" s="370"/>
      <c r="Q2283" s="59"/>
      <c r="R2283" s="376"/>
    </row>
    <row r="2284" spans="1:18" x14ac:dyDescent="0.25">
      <c r="A2284" s="352"/>
      <c r="B2284" s="378"/>
      <c r="C2284" s="54" t="str">
        <f>IF(ISTEXT('Organizational Unit Summary'!$B$42),'Organizational Unit Summary'!$B$42,"")</f>
        <v>P-3</v>
      </c>
      <c r="D2284" s="51" t="str">
        <f>IF('Organizational Unit Summary'!$B$24="Benchmark or Sustainment",IF(E2284="OoS","OoS",IF(E2284=1,"DM",IF(E2284=2,"PM",IF(E2284=3,"LM",IF(E2284=4,"FM"))))),IF(E2284="OoS","OoS",IF(E2284&lt;=2,"H",IF(E2284=3,"M",IF(E2284=4,"L")))))</f>
        <v>DM</v>
      </c>
      <c r="E2284" s="58">
        <f>IF(OR(Processes!$C$68=TRUE,Processes!F$68=TRUE),IF(AND(G2284=1,H2284=1,NOT(ISTEXT(J2284))),4,IF(AND(G2284=1,H2284=1,ISTEXT(J2284)),3,IF(AND(OR(G2284=1,H2284=1),ISTEXT(J2284)),2,1))),"OoS")</f>
        <v>1</v>
      </c>
      <c r="F2284" s="57"/>
      <c r="G2284" s="59"/>
      <c r="H2284" s="59"/>
      <c r="I2284" s="59"/>
      <c r="J2284" s="59"/>
      <c r="K2284" s="59"/>
      <c r="L2284" s="59"/>
      <c r="M2284" s="59"/>
      <c r="N2284" s="59"/>
      <c r="O2284" s="59"/>
      <c r="P2284" s="370"/>
      <c r="Q2284" s="59"/>
      <c r="R2284" s="376"/>
    </row>
    <row r="2285" spans="1:18" x14ac:dyDescent="0.25">
      <c r="A2285" s="352"/>
      <c r="B2285" s="378"/>
      <c r="C2285" s="54" t="str">
        <f>IF(ISTEXT('Organizational Unit Summary'!$B$43),'Organizational Unit Summary'!$B$43,"")</f>
        <v>P-4</v>
      </c>
      <c r="D2285" s="51" t="str">
        <f>IF('Organizational Unit Summary'!$B$24="Benchmark or Sustainment",IF(E2285="OoS","OoS",IF(E2285=1,"DM",IF(E2285=2,"PM",IF(E2285=3,"LM",IF(E2285=4,"FM"))))),IF(E2285="OoS","OoS",IF(E2285&lt;=2,"H",IF(E2285=3,"M",IF(E2285=4,"L")))))</f>
        <v>DM</v>
      </c>
      <c r="E2285" s="58">
        <f>IF(OR(Processes!$C$68=TRUE,Processes!G$68=TRUE),IF(AND(G2285=1,H2285=1,NOT(ISTEXT(J2285))),4,IF(AND(G2285=1,H2285=1,ISTEXT(J2285)),3,IF(AND(OR(G2285=1,H2285=1),ISTEXT(J2285)),2,1))),"OoS")</f>
        <v>1</v>
      </c>
      <c r="F2285" s="57"/>
      <c r="G2285" s="59"/>
      <c r="H2285" s="59"/>
      <c r="I2285" s="59"/>
      <c r="J2285" s="59"/>
      <c r="K2285" s="59"/>
      <c r="L2285" s="59"/>
      <c r="M2285" s="59"/>
      <c r="N2285" s="59"/>
      <c r="O2285" s="59"/>
      <c r="P2285" s="370"/>
      <c r="Q2285" s="59"/>
      <c r="R2285" s="376"/>
    </row>
    <row r="2286" spans="1:18" x14ac:dyDescent="0.25">
      <c r="A2286" s="352"/>
      <c r="B2286" s="378"/>
      <c r="C2286" s="54" t="str">
        <f>IF(ISTEXT('Organizational Unit Summary'!$B$44),'Organizational Unit Summary'!$B$44,"")</f>
        <v>P-5</v>
      </c>
      <c r="D2286" s="51" t="str">
        <f>IF('Organizational Unit Summary'!$B$24="Benchmark or Sustainment",IF(E2286="OoS","OoS",IF(E2286=1,"DM",IF(E2286=2,"PM",IF(E2286=3,"LM",IF(E2286=4,"FM"))))),IF(E2286="OoS","OoS",IF(E2286&lt;=2,"H",IF(E2286=3,"M",IF(E2286=4,"L")))))</f>
        <v>DM</v>
      </c>
      <c r="E2286" s="58">
        <f>IF(OR(Processes!$C$68=TRUE,Processes!H$68=TRUE),IF(AND(G2286=1,H2286=1,NOT(ISTEXT(J2286))),4,IF(AND(G2286=1,H2286=1,ISTEXT(J2286)),3,IF(AND(OR(G2286=1,H2286=1),ISTEXT(J2286)),2,1))),"OoS")</f>
        <v>1</v>
      </c>
      <c r="F2286" s="57"/>
      <c r="G2286" s="59"/>
      <c r="H2286" s="59"/>
      <c r="I2286" s="59"/>
      <c r="J2286" s="59"/>
      <c r="K2286" s="59"/>
      <c r="L2286" s="59"/>
      <c r="M2286" s="59"/>
      <c r="N2286" s="59"/>
      <c r="O2286" s="59"/>
      <c r="P2286" s="370"/>
      <c r="Q2286" s="59"/>
      <c r="R2286" s="376"/>
    </row>
    <row r="2287" spans="1:18" x14ac:dyDescent="0.25">
      <c r="A2287" s="352"/>
      <c r="B2287" s="378"/>
      <c r="C2287" s="54" t="str">
        <f>IF(ISTEXT('Organizational Unit Summary'!$B$45),'Organizational Unit Summary'!$B$45,"")</f>
        <v>P-6</v>
      </c>
      <c r="D2287" s="51" t="str">
        <f>IF('Organizational Unit Summary'!$B$24="Benchmark or Sustainment",IF(E2287="OoS","OoS",IF(E2287=1,"DM",IF(E2287=2,"PM",IF(E2287=3,"LM",IF(E2287=4,"FM"))))),IF(E2287="OoS","OoS",IF(E2287&lt;=2,"H",IF(E2287=3,"M",IF(E2287=4,"L")))))</f>
        <v>DM</v>
      </c>
      <c r="E2287" s="58">
        <f>IF(OR(Processes!$C$68=TRUE,Processes!I$68=TRUE),IF(AND(G2287=1,H2287=1,NOT(ISTEXT(J2287))),4,IF(AND(G2287=1,H2287=1,ISTEXT(J2287)),3,IF(AND(OR(G2287=1,H2287=1),ISTEXT(J2287)),2,1))),"OoS")</f>
        <v>1</v>
      </c>
      <c r="F2287" s="57"/>
      <c r="G2287" s="59"/>
      <c r="H2287" s="59"/>
      <c r="I2287" s="59"/>
      <c r="J2287" s="59"/>
      <c r="K2287" s="59"/>
      <c r="L2287" s="59"/>
      <c r="M2287" s="59"/>
      <c r="N2287" s="59"/>
      <c r="O2287" s="59"/>
      <c r="P2287" s="370"/>
      <c r="Q2287" s="59"/>
      <c r="R2287" s="376"/>
    </row>
    <row r="2288" spans="1:18" x14ac:dyDescent="0.25">
      <c r="A2288" s="352"/>
      <c r="B2288" s="378"/>
      <c r="C2288" s="54" t="str">
        <f>IF(ISTEXT('Organizational Unit Summary'!$B$46),'Organizational Unit Summary'!$B$46,"")</f>
        <v>P-7</v>
      </c>
      <c r="D2288" s="51" t="str">
        <f>IF('Organizational Unit Summary'!$B$24="Benchmark or Sustainment",IF(E2288="OoS","OoS",IF(E2288=1,"DM",IF(E2288=2,"PM",IF(E2288=3,"LM",IF(E2288=4,"FM"))))),IF(E2288="OoS","OoS",IF(E2288&lt;=2,"H",IF(E2288=3,"M",IF(E2288=4,"L")))))</f>
        <v>DM</v>
      </c>
      <c r="E2288" s="58">
        <f>IF(OR(Processes!$C$68=TRUE,Processes!J$68=TRUE),IF(AND(G2288=1,H2288=1,NOT(ISTEXT(J2288))),4,IF(AND(G2288=1,H2288=1,ISTEXT(J2288)),3,IF(AND(OR(G2288=1,H2288=1),ISTEXT(J2288)),2,1))),"OoS")</f>
        <v>1</v>
      </c>
      <c r="F2288" s="57"/>
      <c r="G2288" s="59"/>
      <c r="H2288" s="59"/>
      <c r="I2288" s="59"/>
      <c r="J2288" s="59"/>
      <c r="K2288" s="59"/>
      <c r="L2288" s="59"/>
      <c r="M2288" s="59"/>
      <c r="N2288" s="59"/>
      <c r="O2288" s="59"/>
      <c r="P2288" s="370"/>
      <c r="Q2288" s="59"/>
      <c r="R2288" s="376"/>
    </row>
    <row r="2289" spans="1:18" x14ac:dyDescent="0.25">
      <c r="A2289" s="352"/>
      <c r="B2289" s="378"/>
      <c r="C2289" s="54" t="str">
        <f>IF(ISTEXT('Organizational Unit Summary'!$B$47),'Organizational Unit Summary'!$B$47,"")</f>
        <v>P-8</v>
      </c>
      <c r="D2289" s="51" t="str">
        <f>IF('Organizational Unit Summary'!$B$24="Benchmark or Sustainment",IF(E2289="OoS","OoS",IF(E2289=1,"DM",IF(E2289=2,"PM",IF(E2289=3,"LM",IF(E2289=4,"FM"))))),IF(E2289="OoS","OoS",IF(E2289&lt;=2,"H",IF(E2289=3,"M",IF(E2289=4,"L")))))</f>
        <v>DM</v>
      </c>
      <c r="E2289" s="58">
        <f>IF(OR(Processes!$C$68=TRUE,Processes!K$68=TRUE),IF(AND(G2289=1,H2289=1,NOT(ISTEXT(J2289))),4,IF(AND(G2289=1,H2289=1,ISTEXT(J2289)),3,IF(AND(OR(G2289=1,H2289=1),ISTEXT(J2289)),2,1))),"OoS")</f>
        <v>1</v>
      </c>
      <c r="F2289" s="57"/>
      <c r="G2289" s="59"/>
      <c r="H2289" s="59"/>
      <c r="I2289" s="59"/>
      <c r="J2289" s="59"/>
      <c r="K2289" s="59"/>
      <c r="L2289" s="59"/>
      <c r="M2289" s="59"/>
      <c r="N2289" s="59"/>
      <c r="O2289" s="59"/>
      <c r="P2289" s="370"/>
      <c r="Q2289" s="59"/>
      <c r="R2289" s="376"/>
    </row>
    <row r="2290" spans="1:18" x14ac:dyDescent="0.25">
      <c r="A2290" s="352"/>
      <c r="B2290" s="378"/>
      <c r="C2290" s="54" t="str">
        <f>IF(ISTEXT('Organizational Unit Summary'!$B$48),'Organizational Unit Summary'!$B$48,"")</f>
        <v>P-9</v>
      </c>
      <c r="D2290" s="51" t="str">
        <f>IF('Organizational Unit Summary'!$B$24="Benchmark or Sustainment",IF(E2290="OoS","OoS",IF(E2290=1,"DM",IF(E2290=2,"PM",IF(E2290=3,"LM",IF(E2290=4,"FM"))))),IF(E2290="OoS","OoS",IF(E2290&lt;=2,"H",IF(E2290=3,"M",IF(E2290=4,"L")))))</f>
        <v>DM</v>
      </c>
      <c r="E2290" s="58">
        <f>IF(OR(Processes!$C$68=TRUE,Processes!L$68=TRUE),IF(AND(G2290=1,H2290=1,NOT(ISTEXT(J2290))),4,IF(AND(G2290=1,H2290=1,ISTEXT(J2290)),3,IF(AND(OR(G2290=1,H2290=1),ISTEXT(J2290)),2,1))),"OoS")</f>
        <v>1</v>
      </c>
      <c r="F2290" s="57"/>
      <c r="G2290" s="59"/>
      <c r="H2290" s="59"/>
      <c r="I2290" s="59"/>
      <c r="J2290" s="59"/>
      <c r="K2290" s="59"/>
      <c r="L2290" s="59"/>
      <c r="M2290" s="59"/>
      <c r="N2290" s="59"/>
      <c r="O2290" s="59"/>
      <c r="P2290" s="370"/>
      <c r="Q2290" s="59"/>
      <c r="R2290" s="376"/>
    </row>
    <row r="2291" spans="1:18" x14ac:dyDescent="0.25">
      <c r="A2291" s="352"/>
      <c r="B2291" s="378"/>
      <c r="C2291" s="54" t="str">
        <f>IF(ISTEXT('Organizational Unit Summary'!$B$49),'Organizational Unit Summary'!$B$49,"")</f>
        <v>P-10</v>
      </c>
      <c r="D2291" s="51" t="str">
        <f>IF('Organizational Unit Summary'!$B$24="Benchmark or Sustainment",IF(E2291="OoS","OoS",IF(E2291=1,"DM",IF(E2291=2,"PM",IF(E2291=3,"LM",IF(E2291=4,"FM"))))),IF(E2291="OoS","OoS",IF(E2291&lt;=2,"H",IF(E2291=3,"M",IF(E2291=4,"L")))))</f>
        <v>DM</v>
      </c>
      <c r="E2291" s="58">
        <f>IF(OR(Processes!$C$68=TRUE,Processes!M$68=TRUE),IF(AND(G2291=1,H2291=1,NOT(ISTEXT(J2291))),4,IF(AND(G2291=1,H2291=1,ISTEXT(J2291)),3,IF(AND(OR(G2291=1,H2291=1),ISTEXT(J2291)),2,1))),"OoS")</f>
        <v>1</v>
      </c>
      <c r="F2291" s="57"/>
      <c r="G2291" s="59"/>
      <c r="H2291" s="59"/>
      <c r="I2291" s="59"/>
      <c r="J2291" s="59"/>
      <c r="K2291" s="59"/>
      <c r="L2291" s="59"/>
      <c r="M2291" s="59"/>
      <c r="N2291" s="59"/>
      <c r="O2291" s="59"/>
      <c r="P2291" s="370"/>
      <c r="Q2291" s="59"/>
      <c r="R2291" s="376"/>
    </row>
    <row r="2292" spans="1:18" x14ac:dyDescent="0.25">
      <c r="A2292" s="352"/>
      <c r="B2292" s="378"/>
      <c r="C2292" s="54" t="str">
        <f>IF(ISTEXT('Organizational Unit Summary'!$B$50),'Organizational Unit Summary'!$B$50,"")</f>
        <v>P-11</v>
      </c>
      <c r="D2292" s="51" t="str">
        <f>IF('Organizational Unit Summary'!$B$24="Benchmark or Sustainment",IF(E2292="OoS","OoS",IF(E2292=1,"DM",IF(E2292=2,"PM",IF(E2292=3,"LM",IF(E2292=4,"FM"))))),IF(E2292="OoS","OoS",IF(E2292&lt;=2,"H",IF(E2292=3,"M",IF(E2292=4,"L")))))</f>
        <v>DM</v>
      </c>
      <c r="E2292" s="58">
        <f>IF(OR(Processes!$C$68=TRUE,Processes!N$68=TRUE),IF(AND(G2292=1,H2292=1,NOT(ISTEXT(J2292))),4,IF(AND(G2292=1,H2292=1,ISTEXT(J2292)),3,IF(AND(OR(G2292=1,H2292=1),ISTEXT(J2292)),2,1))),"OoS")</f>
        <v>1</v>
      </c>
      <c r="F2292" s="57"/>
      <c r="G2292" s="59"/>
      <c r="H2292" s="59"/>
      <c r="I2292" s="59"/>
      <c r="J2292" s="59"/>
      <c r="K2292" s="59"/>
      <c r="L2292" s="59"/>
      <c r="M2292" s="59"/>
      <c r="N2292" s="59"/>
      <c r="O2292" s="59"/>
      <c r="P2292" s="370"/>
      <c r="Q2292" s="59"/>
      <c r="R2292" s="376"/>
    </row>
    <row r="2293" spans="1:18" x14ac:dyDescent="0.25">
      <c r="A2293" s="352"/>
      <c r="B2293" s="378"/>
      <c r="C2293" s="54" t="str">
        <f>IF(ISTEXT('Organizational Unit Summary'!$B$51),'Organizational Unit Summary'!$B$51,"")</f>
        <v>P-12</v>
      </c>
      <c r="D2293" s="51" t="str">
        <f>IF('Organizational Unit Summary'!$B$24="Benchmark or Sustainment",IF(E2293="OoS","OoS",IF(E2293=1,"DM",IF(E2293=2,"PM",IF(E2293=3,"LM",IF(E2293=4,"FM"))))),IF(E2293="OoS","OoS",IF(E2293&lt;=2,"H",IF(E2293=3,"M",IF(E2293=4,"L")))))</f>
        <v>DM</v>
      </c>
      <c r="E2293" s="58">
        <f>IF(OR(Processes!$C$68=TRUE,Processes!O$68=TRUE),IF(AND(G2293=1,H2293=1,NOT(ISTEXT(J2293))),4,IF(AND(G2293=1,H2293=1,ISTEXT(J2293)),3,IF(AND(OR(G2293=1,H2293=1),ISTEXT(J2293)),2,1))),"OoS")</f>
        <v>1</v>
      </c>
      <c r="F2293" s="57"/>
      <c r="G2293" s="59"/>
      <c r="H2293" s="59"/>
      <c r="I2293" s="59"/>
      <c r="J2293" s="59"/>
      <c r="K2293" s="59"/>
      <c r="L2293" s="59"/>
      <c r="M2293" s="59"/>
      <c r="N2293" s="59"/>
      <c r="O2293" s="59"/>
      <c r="P2293" s="370"/>
      <c r="Q2293" s="59"/>
      <c r="R2293" s="376"/>
    </row>
    <row r="2294" spans="1:18" x14ac:dyDescent="0.25">
      <c r="A2294" s="352"/>
      <c r="B2294" s="378"/>
      <c r="C2294" s="54" t="str">
        <f>IF(ISTEXT('Organizational Unit Summary'!$B$52),'Organizational Unit Summary'!$B$52,"")</f>
        <v>P-13</v>
      </c>
      <c r="D2294" s="51" t="str">
        <f>IF('Organizational Unit Summary'!$B$24="Benchmark or Sustainment",IF(E2294="OoS","OoS",IF(E2294=1,"DM",IF(E2294=2,"PM",IF(E2294=3,"LM",IF(E2294=4,"FM"))))),IF(E2294="OoS","OoS",IF(E2294&lt;=2,"H",IF(E2294=3,"M",IF(E2294=4,"L")))))</f>
        <v>DM</v>
      </c>
      <c r="E2294" s="58">
        <f>IF(OR(Processes!$C$68=TRUE,Processes!P$68=TRUE),IF(AND(G2294=1,H2294=1,NOT(ISTEXT(J2294))),4,IF(AND(G2294=1,H2294=1,ISTEXT(J2294)),3,IF(AND(OR(G2294=1,H2294=1),ISTEXT(J2294)),2,1))),"OoS")</f>
        <v>1</v>
      </c>
      <c r="F2294" s="57"/>
      <c r="G2294" s="59"/>
      <c r="H2294" s="59"/>
      <c r="I2294" s="59"/>
      <c r="J2294" s="59"/>
      <c r="K2294" s="59"/>
      <c r="L2294" s="59"/>
      <c r="M2294" s="59"/>
      <c r="N2294" s="59"/>
      <c r="O2294" s="59"/>
      <c r="P2294" s="370"/>
      <c r="Q2294" s="59"/>
      <c r="R2294" s="376"/>
    </row>
    <row r="2295" spans="1:18" x14ac:dyDescent="0.25">
      <c r="A2295" s="352"/>
      <c r="B2295" s="378"/>
      <c r="C2295" s="54" t="str">
        <f>IF(ISTEXT('Organizational Unit Summary'!$B$53),'Organizational Unit Summary'!$B$53,"")</f>
        <v>P-14</v>
      </c>
      <c r="D2295" s="51" t="str">
        <f>IF('Organizational Unit Summary'!$B$24="Benchmark or Sustainment",IF(E2295="OoS","OoS",IF(E2295=1,"DM",IF(E2295=2,"PM",IF(E2295=3,"LM",IF(E2295=4,"FM"))))),IF(E2295="OoS","OoS",IF(E2295&lt;=2,"H",IF(E2295=3,"M",IF(E2295=4,"L")))))</f>
        <v>DM</v>
      </c>
      <c r="E2295" s="58">
        <f>IF(OR(Processes!$C$68=TRUE,Processes!Q$68=TRUE),IF(AND(G2295=1,H2295=1,NOT(ISTEXT(J2295))),4,IF(AND(G2295=1,H2295=1,ISTEXT(J2295)),3,IF(AND(OR(G2295=1,H2295=1),ISTEXT(J2295)),2,1))),"OoS")</f>
        <v>1</v>
      </c>
      <c r="F2295" s="57"/>
      <c r="G2295" s="59"/>
      <c r="H2295" s="59"/>
      <c r="I2295" s="59"/>
      <c r="J2295" s="59"/>
      <c r="K2295" s="59"/>
      <c r="L2295" s="59"/>
      <c r="M2295" s="59"/>
      <c r="N2295" s="59"/>
      <c r="O2295" s="59"/>
      <c r="P2295" s="370"/>
      <c r="Q2295" s="59"/>
      <c r="R2295" s="376"/>
    </row>
    <row r="2296" spans="1:18" x14ac:dyDescent="0.25">
      <c r="A2296" s="352"/>
      <c r="B2296" s="378"/>
      <c r="C2296" s="54" t="str">
        <f>IF(ISTEXT('Organizational Unit Summary'!$B$54),'Organizational Unit Summary'!$B$54,"")</f>
        <v>P-15</v>
      </c>
      <c r="D2296" s="51" t="str">
        <f>IF('Organizational Unit Summary'!$B$24="Benchmark or Sustainment",IF(E2296="OoS","OoS",IF(E2296=1,"DM",IF(E2296=2,"PM",IF(E2296=3,"LM",IF(E2296=4,"FM"))))),IF(E2296="OoS","OoS",IF(E2296&lt;=2,"H",IF(E2296=3,"M",IF(E2296=4,"L")))))</f>
        <v>DM</v>
      </c>
      <c r="E2296" s="58">
        <f>IF(OR(Processes!$C$68=TRUE,Processes!R$68=TRUE),IF(AND(G2296=1,H2296=1,NOT(ISTEXT(J2296))),4,IF(AND(G2296=1,H2296=1,ISTEXT(J2296)),3,IF(AND(OR(G2296=1,H2296=1),ISTEXT(J2296)),2,1))),"OoS")</f>
        <v>1</v>
      </c>
      <c r="F2296" s="57"/>
      <c r="G2296" s="59"/>
      <c r="H2296" s="59"/>
      <c r="I2296" s="59"/>
      <c r="J2296" s="59"/>
      <c r="K2296" s="59"/>
      <c r="L2296" s="59"/>
      <c r="M2296" s="59"/>
      <c r="N2296" s="59"/>
      <c r="O2296" s="59"/>
      <c r="P2296" s="370"/>
      <c r="Q2296" s="59"/>
      <c r="R2296" s="376"/>
    </row>
    <row r="2297" spans="1:18" x14ac:dyDescent="0.25">
      <c r="A2297" s="352"/>
      <c r="B2297" s="378"/>
      <c r="C2297" s="54" t="str">
        <f>IF(ISTEXT('Organizational Unit Summary'!$B$55),'Organizational Unit Summary'!$B$55,"")</f>
        <v>P-16</v>
      </c>
      <c r="D2297" s="51" t="str">
        <f>IF('Organizational Unit Summary'!$B$24="Benchmark or Sustainment",IF(E2297="OoS","OoS",IF(E2297=1,"DM",IF(E2297=2,"PM",IF(E2297=3,"LM",IF(E2297=4,"FM"))))),IF(E2297="OoS","OoS",IF(E2297&lt;=2,"H",IF(E2297=3,"M",IF(E2297=4,"L")))))</f>
        <v>DM</v>
      </c>
      <c r="E2297" s="58">
        <f>IF(OR(Processes!$C$68=TRUE,Processes!S$68=TRUE),IF(AND(G2297=1,H2297=1,NOT(ISTEXT(J2297))),4,IF(AND(G2297=1,H2297=1,ISTEXT(J2297)),3,IF(AND(OR(G2297=1,H2297=1),ISTEXT(J2297)),2,1))),"OoS")</f>
        <v>1</v>
      </c>
      <c r="F2297" s="57"/>
      <c r="G2297" s="59"/>
      <c r="H2297" s="59"/>
      <c r="I2297" s="59"/>
      <c r="J2297" s="59"/>
      <c r="K2297" s="59"/>
      <c r="L2297" s="59"/>
      <c r="M2297" s="59"/>
      <c r="N2297" s="59"/>
      <c r="O2297" s="59"/>
      <c r="P2297" s="370"/>
      <c r="Q2297" s="59"/>
      <c r="R2297" s="376"/>
    </row>
    <row r="2298" spans="1:18" x14ac:dyDescent="0.25">
      <c r="A2298" s="352"/>
      <c r="B2298" s="378"/>
      <c r="C2298" s="54" t="str">
        <f>IF(ISTEXT('Organizational Unit Summary'!$B$56),'Organizational Unit Summary'!$B$56,"")</f>
        <v>P-17</v>
      </c>
      <c r="D2298" s="51" t="str">
        <f>IF('Organizational Unit Summary'!$B$24="Benchmark or Sustainment",IF(E2298="OoS","OoS",IF(E2298=1,"DM",IF(E2298=2,"PM",IF(E2298=3,"LM",IF(E2298=4,"FM"))))),IF(E2298="OoS","OoS",IF(E2298&lt;=2,"H",IF(E2298=3,"M",IF(E2298=4,"L")))))</f>
        <v>DM</v>
      </c>
      <c r="E2298" s="58">
        <f>IF(OR(Processes!$C$68=TRUE,Processes!T$68=TRUE),IF(AND(G2298=1,H2298=1,NOT(ISTEXT(J2298))),4,IF(AND(G2298=1,H2298=1,ISTEXT(J2298)),3,IF(AND(OR(G2298=1,H2298=1),ISTEXT(J2298)),2,1))),"OoS")</f>
        <v>1</v>
      </c>
      <c r="F2298" s="57"/>
      <c r="G2298" s="59"/>
      <c r="H2298" s="59"/>
      <c r="I2298" s="59"/>
      <c r="J2298" s="59"/>
      <c r="K2298" s="59"/>
      <c r="L2298" s="59"/>
      <c r="M2298" s="59"/>
      <c r="N2298" s="59"/>
      <c r="O2298" s="59"/>
      <c r="P2298" s="370"/>
      <c r="Q2298" s="59"/>
      <c r="R2298" s="376"/>
    </row>
    <row r="2299" spans="1:18" x14ac:dyDescent="0.25">
      <c r="A2299" s="352"/>
      <c r="B2299" s="378"/>
      <c r="C2299" s="54" t="str">
        <f>IF(ISTEXT('Organizational Unit Summary'!$B$57),'Organizational Unit Summary'!$B$57,"")</f>
        <v>P-18</v>
      </c>
      <c r="D2299" s="51" t="str">
        <f>IF('Organizational Unit Summary'!$B$24="Benchmark or Sustainment",IF(E2299="OoS","OoS",IF(E2299=1,"DM",IF(E2299=2,"PM",IF(E2299=3,"LM",IF(E2299=4,"FM"))))),IF(E2299="OoS","OoS",IF(E2299&lt;=2,"H",IF(E2299=3,"M",IF(E2299=4,"L")))))</f>
        <v>DM</v>
      </c>
      <c r="E2299" s="58">
        <f>IF(OR(Processes!$C$68=TRUE,Processes!U$68=TRUE),IF(AND(G2299=1,H2299=1,NOT(ISTEXT(J2299))),4,IF(AND(G2299=1,H2299=1,ISTEXT(J2299)),3,IF(AND(OR(G2299=1,H2299=1),ISTEXT(J2299)),2,1))),"OoS")</f>
        <v>1</v>
      </c>
      <c r="F2299" s="57"/>
      <c r="G2299" s="59"/>
      <c r="H2299" s="59"/>
      <c r="I2299" s="59"/>
      <c r="J2299" s="59"/>
      <c r="K2299" s="59"/>
      <c r="L2299" s="59"/>
      <c r="M2299" s="59"/>
      <c r="N2299" s="59"/>
      <c r="O2299" s="59"/>
      <c r="P2299" s="370"/>
      <c r="Q2299" s="59"/>
      <c r="R2299" s="376"/>
    </row>
    <row r="2300" spans="1:18" x14ac:dyDescent="0.25">
      <c r="A2300" s="352"/>
      <c r="B2300" s="378"/>
      <c r="C2300" s="54" t="str">
        <f>IF(ISTEXT('Organizational Unit Summary'!$B$58),'Organizational Unit Summary'!$B$58,"")</f>
        <v>P-19</v>
      </c>
      <c r="D2300" s="51" t="str">
        <f>IF('Organizational Unit Summary'!$B$24="Benchmark or Sustainment",IF(E2300="OoS","OoS",IF(E2300=1,"DM",IF(E2300=2,"PM",IF(E2300=3,"LM",IF(E2300=4,"FM"))))),IF(E2300="OoS","OoS",IF(E2300&lt;=2,"H",IF(E2300=3,"M",IF(E2300=4,"L")))))</f>
        <v>DM</v>
      </c>
      <c r="E2300" s="58">
        <f>IF(OR(Processes!$C$68=TRUE,Processes!V$68=TRUE),IF(AND(G2300=1,H2300=1,NOT(ISTEXT(J2300))),4,IF(AND(G2300=1,H2300=1,ISTEXT(J2300)),3,IF(AND(OR(G2300=1,H2300=1),ISTEXT(J2300)),2,1))),"OoS")</f>
        <v>1</v>
      </c>
      <c r="F2300" s="57"/>
      <c r="G2300" s="59"/>
      <c r="H2300" s="59"/>
      <c r="I2300" s="59"/>
      <c r="J2300" s="59"/>
      <c r="K2300" s="59"/>
      <c r="L2300" s="59"/>
      <c r="M2300" s="59"/>
      <c r="N2300" s="59"/>
      <c r="O2300" s="59"/>
      <c r="P2300" s="370"/>
      <c r="Q2300" s="59"/>
      <c r="R2300" s="376"/>
    </row>
    <row r="2301" spans="1:18" ht="13.5" thickBot="1" x14ac:dyDescent="0.3">
      <c r="A2301" s="352"/>
      <c r="B2301" s="378"/>
      <c r="C2301" s="54" t="str">
        <f>IF(ISTEXT('Organizational Unit Summary'!$B$59),'Organizational Unit Summary'!$B$59,"")</f>
        <v>P-20</v>
      </c>
      <c r="D2301" s="51" t="str">
        <f>IF('Organizational Unit Summary'!$B$24="Benchmark or Sustainment",IF(E2301="OoS","OoS",IF(E2301=1,"DM",IF(E2301=2,"PM",IF(E2301=3,"LM",IF(E2301=4,"FM"))))),IF(E2301="OoS","OoS",IF(E2301&lt;=2,"H",IF(E2301=3,"M",IF(E2301=4,"L")))))</f>
        <v>DM</v>
      </c>
      <c r="E2301" s="58">
        <f>IF(OR(Processes!$C$68=TRUE,Processes!W$68=TRUE),IF(AND(G2301=1,H2301=1,NOT(ISTEXT(J2301))),4,IF(AND(G2301=1,H2301=1,ISTEXT(J2301)),3,IF(AND(OR(G2301=1,H2301=1),ISTEXT(J2301)),2,1))),"OoS")</f>
        <v>1</v>
      </c>
      <c r="F2301" s="57"/>
      <c r="G2301" s="59"/>
      <c r="H2301" s="59"/>
      <c r="I2301" s="59"/>
      <c r="J2301" s="59"/>
      <c r="K2301" s="59"/>
      <c r="L2301" s="59"/>
      <c r="M2301" s="59"/>
      <c r="N2301" s="59"/>
      <c r="O2301" s="59"/>
      <c r="P2301" s="371"/>
      <c r="Q2301" s="59"/>
      <c r="R2301" s="376"/>
    </row>
    <row r="2302" spans="1:18" x14ac:dyDescent="0.25">
      <c r="A2302" s="352"/>
      <c r="B2302" s="378" t="str">
        <f>IF(ISTEXT(Processes!$B$18),Processes!$B$18,"")</f>
        <v>Process 16</v>
      </c>
      <c r="C2302" s="54" t="str">
        <f>IF(ISTEXT('Organizational Unit Summary'!$B$40),'Organizational Unit Summary'!$B$40,"")</f>
        <v>P-1</v>
      </c>
      <c r="D2302" s="51" t="str">
        <f>IF('Organizational Unit Summary'!$B$24="Benchmark or Sustainment",IF(E2302="OoS","OoS",IF(E2302=1,"DM",IF(E2302=2,"PM",IF(E2302=3,"LM",IF(E2302=4,"FM"))))),IF(E2302="OoS","OoS",IF(E2302&lt;=2,"H",IF(E2302=3,"M",IF(E2302=4,"L")))))</f>
        <v>DM</v>
      </c>
      <c r="E2302" s="58">
        <f>IF(OR(Processes!$C$69=TRUE,Processes!D$69=TRUE),IF(AND(G2302=1,H2302=1,NOT(ISTEXT(J2302))),4,IF(AND(G2302=1,H2302=1,ISTEXT(J2302)),3,IF(AND(OR(G2302=1,H2302=1),ISTEXT(J2302)),2,1))),"OoS")</f>
        <v>1</v>
      </c>
      <c r="F2302" s="57"/>
      <c r="G2302" s="59"/>
      <c r="H2302" s="59"/>
      <c r="I2302" s="59"/>
      <c r="J2302" s="59"/>
      <c r="K2302" s="59"/>
      <c r="L2302" s="59"/>
      <c r="M2302" s="59"/>
      <c r="N2302" s="59"/>
      <c r="O2302" s="59"/>
      <c r="P2302" s="369"/>
      <c r="Q2302" s="59"/>
      <c r="R2302" s="376"/>
    </row>
    <row r="2303" spans="1:18" x14ac:dyDescent="0.25">
      <c r="A2303" s="352"/>
      <c r="B2303" s="378"/>
      <c r="C2303" s="54" t="str">
        <f>IF(ISTEXT('Organizational Unit Summary'!$B$41),'Organizational Unit Summary'!$B$41,"")</f>
        <v>P-2</v>
      </c>
      <c r="D2303" s="51" t="str">
        <f>IF('Organizational Unit Summary'!$B$24="Benchmark or Sustainment",IF(E2303="OoS","OoS",IF(E2303=1,"DM",IF(E2303=2,"PM",IF(E2303=3,"LM",IF(E2303=4,"FM"))))),IF(E2303="OoS","OoS",IF(E2303&lt;=2,"H",IF(E2303=3,"M",IF(E2303=4,"L")))))</f>
        <v>DM</v>
      </c>
      <c r="E2303" s="58">
        <f>IF(OR(Processes!$C$69=TRUE,Processes!E$69=TRUE),IF(AND(G2303=1,H2303=1,NOT(ISTEXT(J2303))),4,IF(AND(G2303=1,H2303=1,ISTEXT(J2303)),3,IF(AND(OR(G2303=1,H2303=1),ISTEXT(J2303)),2,1))),"OoS")</f>
        <v>1</v>
      </c>
      <c r="F2303" s="57"/>
      <c r="G2303" s="59"/>
      <c r="H2303" s="59"/>
      <c r="I2303" s="59"/>
      <c r="J2303" s="59"/>
      <c r="K2303" s="59"/>
      <c r="L2303" s="59"/>
      <c r="M2303" s="59"/>
      <c r="N2303" s="59"/>
      <c r="O2303" s="59"/>
      <c r="P2303" s="370"/>
      <c r="Q2303" s="59"/>
      <c r="R2303" s="376"/>
    </row>
    <row r="2304" spans="1:18" x14ac:dyDescent="0.25">
      <c r="A2304" s="352"/>
      <c r="B2304" s="378"/>
      <c r="C2304" s="54" t="str">
        <f>IF(ISTEXT('Organizational Unit Summary'!$B$42),'Organizational Unit Summary'!$B$42,"")</f>
        <v>P-3</v>
      </c>
      <c r="D2304" s="51" t="str">
        <f>IF('Organizational Unit Summary'!$B$24="Benchmark or Sustainment",IF(E2304="OoS","OoS",IF(E2304=1,"DM",IF(E2304=2,"PM",IF(E2304=3,"LM",IF(E2304=4,"FM"))))),IF(E2304="OoS","OoS",IF(E2304&lt;=2,"H",IF(E2304=3,"M",IF(E2304=4,"L")))))</f>
        <v>DM</v>
      </c>
      <c r="E2304" s="58">
        <f>IF(OR(Processes!$C$69=TRUE,Processes!F$69=TRUE),IF(AND(G2304=1,H2304=1,NOT(ISTEXT(J2304))),4,IF(AND(G2304=1,H2304=1,ISTEXT(J2304)),3,IF(AND(OR(G2304=1,H2304=1),ISTEXT(J2304)),2,1))),"OoS")</f>
        <v>1</v>
      </c>
      <c r="F2304" s="57"/>
      <c r="G2304" s="59"/>
      <c r="H2304" s="59"/>
      <c r="I2304" s="59"/>
      <c r="J2304" s="59"/>
      <c r="K2304" s="59"/>
      <c r="L2304" s="59"/>
      <c r="M2304" s="59"/>
      <c r="N2304" s="59"/>
      <c r="O2304" s="59"/>
      <c r="P2304" s="370"/>
      <c r="Q2304" s="59"/>
      <c r="R2304" s="376"/>
    </row>
    <row r="2305" spans="1:18" x14ac:dyDescent="0.25">
      <c r="A2305" s="352"/>
      <c r="B2305" s="378"/>
      <c r="C2305" s="54" t="str">
        <f>IF(ISTEXT('Organizational Unit Summary'!$B$43),'Organizational Unit Summary'!$B$43,"")</f>
        <v>P-4</v>
      </c>
      <c r="D2305" s="51" t="str">
        <f>IF('Organizational Unit Summary'!$B$24="Benchmark or Sustainment",IF(E2305="OoS","OoS",IF(E2305=1,"DM",IF(E2305=2,"PM",IF(E2305=3,"LM",IF(E2305=4,"FM"))))),IF(E2305="OoS","OoS",IF(E2305&lt;=2,"H",IF(E2305=3,"M",IF(E2305=4,"L")))))</f>
        <v>DM</v>
      </c>
      <c r="E2305" s="58">
        <f>IF(OR(Processes!$C$69=TRUE,Processes!G$69=TRUE),IF(AND(G2305=1,H2305=1,NOT(ISTEXT(J2305))),4,IF(AND(G2305=1,H2305=1,ISTEXT(J2305)),3,IF(AND(OR(G2305=1,H2305=1),ISTEXT(J2305)),2,1))),"OoS")</f>
        <v>1</v>
      </c>
      <c r="F2305" s="57"/>
      <c r="G2305" s="59"/>
      <c r="H2305" s="59"/>
      <c r="I2305" s="59"/>
      <c r="J2305" s="59"/>
      <c r="K2305" s="59"/>
      <c r="L2305" s="59"/>
      <c r="M2305" s="59"/>
      <c r="N2305" s="59"/>
      <c r="O2305" s="59"/>
      <c r="P2305" s="370"/>
      <c r="Q2305" s="59"/>
      <c r="R2305" s="376"/>
    </row>
    <row r="2306" spans="1:18" x14ac:dyDescent="0.25">
      <c r="A2306" s="352"/>
      <c r="B2306" s="378"/>
      <c r="C2306" s="54" t="str">
        <f>IF(ISTEXT('Organizational Unit Summary'!$B$44),'Organizational Unit Summary'!$B$44,"")</f>
        <v>P-5</v>
      </c>
      <c r="D2306" s="51" t="str">
        <f>IF('Organizational Unit Summary'!$B$24="Benchmark or Sustainment",IF(E2306="OoS","OoS",IF(E2306=1,"DM",IF(E2306=2,"PM",IF(E2306=3,"LM",IF(E2306=4,"FM"))))),IF(E2306="OoS","OoS",IF(E2306&lt;=2,"H",IF(E2306=3,"M",IF(E2306=4,"L")))))</f>
        <v>DM</v>
      </c>
      <c r="E2306" s="58">
        <f>IF(OR(Processes!$C$69=TRUE,Processes!H$69=TRUE),IF(AND(G2306=1,H2306=1,NOT(ISTEXT(J2306))),4,IF(AND(G2306=1,H2306=1,ISTEXT(J2306)),3,IF(AND(OR(G2306=1,H2306=1),ISTEXT(J2306)),2,1))),"OoS")</f>
        <v>1</v>
      </c>
      <c r="F2306" s="57"/>
      <c r="G2306" s="59"/>
      <c r="H2306" s="59"/>
      <c r="I2306" s="59"/>
      <c r="J2306" s="59"/>
      <c r="K2306" s="59"/>
      <c r="L2306" s="59"/>
      <c r="M2306" s="59"/>
      <c r="N2306" s="59"/>
      <c r="O2306" s="59"/>
      <c r="P2306" s="370"/>
      <c r="Q2306" s="59"/>
      <c r="R2306" s="376"/>
    </row>
    <row r="2307" spans="1:18" x14ac:dyDescent="0.25">
      <c r="A2307" s="352"/>
      <c r="B2307" s="378"/>
      <c r="C2307" s="54" t="str">
        <f>IF(ISTEXT('Organizational Unit Summary'!$B$45),'Organizational Unit Summary'!$B$45,"")</f>
        <v>P-6</v>
      </c>
      <c r="D2307" s="51" t="str">
        <f>IF('Organizational Unit Summary'!$B$24="Benchmark or Sustainment",IF(E2307="OoS","OoS",IF(E2307=1,"DM",IF(E2307=2,"PM",IF(E2307=3,"LM",IF(E2307=4,"FM"))))),IF(E2307="OoS","OoS",IF(E2307&lt;=2,"H",IF(E2307=3,"M",IF(E2307=4,"L")))))</f>
        <v>DM</v>
      </c>
      <c r="E2307" s="58">
        <f>IF(OR(Processes!$C$69=TRUE,Processes!I$69=TRUE),IF(AND(G2307=1,H2307=1,NOT(ISTEXT(J2307))),4,IF(AND(G2307=1,H2307=1,ISTEXT(J2307)),3,IF(AND(OR(G2307=1,H2307=1),ISTEXT(J2307)),2,1))),"OoS")</f>
        <v>1</v>
      </c>
      <c r="F2307" s="57"/>
      <c r="G2307" s="59"/>
      <c r="H2307" s="59"/>
      <c r="I2307" s="59"/>
      <c r="J2307" s="59"/>
      <c r="K2307" s="59"/>
      <c r="L2307" s="59"/>
      <c r="M2307" s="59"/>
      <c r="N2307" s="59"/>
      <c r="O2307" s="59"/>
      <c r="P2307" s="370"/>
      <c r="Q2307" s="59"/>
      <c r="R2307" s="376"/>
    </row>
    <row r="2308" spans="1:18" x14ac:dyDescent="0.25">
      <c r="A2308" s="352"/>
      <c r="B2308" s="378"/>
      <c r="C2308" s="54" t="str">
        <f>IF(ISTEXT('Organizational Unit Summary'!$B$46),'Organizational Unit Summary'!$B$46,"")</f>
        <v>P-7</v>
      </c>
      <c r="D2308" s="51" t="str">
        <f>IF('Organizational Unit Summary'!$B$24="Benchmark or Sustainment",IF(E2308="OoS","OoS",IF(E2308=1,"DM",IF(E2308=2,"PM",IF(E2308=3,"LM",IF(E2308=4,"FM"))))),IF(E2308="OoS","OoS",IF(E2308&lt;=2,"H",IF(E2308=3,"M",IF(E2308=4,"L")))))</f>
        <v>DM</v>
      </c>
      <c r="E2308" s="58">
        <f>IF(OR(Processes!$C$69=TRUE,Processes!J$69=TRUE),IF(AND(G2308=1,H2308=1,NOT(ISTEXT(J2308))),4,IF(AND(G2308=1,H2308=1,ISTEXT(J2308)),3,IF(AND(OR(G2308=1,H2308=1),ISTEXT(J2308)),2,1))),"OoS")</f>
        <v>1</v>
      </c>
      <c r="F2308" s="57"/>
      <c r="G2308" s="59"/>
      <c r="H2308" s="59"/>
      <c r="I2308" s="59"/>
      <c r="J2308" s="59"/>
      <c r="K2308" s="59"/>
      <c r="L2308" s="59"/>
      <c r="M2308" s="59"/>
      <c r="N2308" s="59"/>
      <c r="O2308" s="59"/>
      <c r="P2308" s="370"/>
      <c r="Q2308" s="59"/>
      <c r="R2308" s="376"/>
    </row>
    <row r="2309" spans="1:18" x14ac:dyDescent="0.25">
      <c r="A2309" s="352"/>
      <c r="B2309" s="378"/>
      <c r="C2309" s="54" t="str">
        <f>IF(ISTEXT('Organizational Unit Summary'!$B$47),'Organizational Unit Summary'!$B$47,"")</f>
        <v>P-8</v>
      </c>
      <c r="D2309" s="51" t="str">
        <f>IF('Organizational Unit Summary'!$B$24="Benchmark or Sustainment",IF(E2309="OoS","OoS",IF(E2309=1,"DM",IF(E2309=2,"PM",IF(E2309=3,"LM",IF(E2309=4,"FM"))))),IF(E2309="OoS","OoS",IF(E2309&lt;=2,"H",IF(E2309=3,"M",IF(E2309=4,"L")))))</f>
        <v>DM</v>
      </c>
      <c r="E2309" s="58">
        <f>IF(OR(Processes!$C$69=TRUE,Processes!K$69=TRUE),IF(AND(G2309=1,H2309=1,NOT(ISTEXT(J2309))),4,IF(AND(G2309=1,H2309=1,ISTEXT(J2309)),3,IF(AND(OR(G2309=1,H2309=1),ISTEXT(J2309)),2,1))),"OoS")</f>
        <v>1</v>
      </c>
      <c r="F2309" s="57"/>
      <c r="G2309" s="59"/>
      <c r="H2309" s="59"/>
      <c r="I2309" s="59"/>
      <c r="J2309" s="59"/>
      <c r="K2309" s="59"/>
      <c r="L2309" s="59"/>
      <c r="M2309" s="59"/>
      <c r="N2309" s="59"/>
      <c r="O2309" s="59"/>
      <c r="P2309" s="370"/>
      <c r="Q2309" s="59"/>
      <c r="R2309" s="376"/>
    </row>
    <row r="2310" spans="1:18" x14ac:dyDescent="0.25">
      <c r="A2310" s="352"/>
      <c r="B2310" s="378"/>
      <c r="C2310" s="54" t="str">
        <f>IF(ISTEXT('Organizational Unit Summary'!$B$48),'Organizational Unit Summary'!$B$48,"")</f>
        <v>P-9</v>
      </c>
      <c r="D2310" s="51" t="str">
        <f>IF('Organizational Unit Summary'!$B$24="Benchmark or Sustainment",IF(E2310="OoS","OoS",IF(E2310=1,"DM",IF(E2310=2,"PM",IF(E2310=3,"LM",IF(E2310=4,"FM"))))),IF(E2310="OoS","OoS",IF(E2310&lt;=2,"H",IF(E2310=3,"M",IF(E2310=4,"L")))))</f>
        <v>DM</v>
      </c>
      <c r="E2310" s="58">
        <f>IF(OR(Processes!$C$69=TRUE,Processes!L$69=TRUE),IF(AND(G2310=1,H2310=1,NOT(ISTEXT(J2310))),4,IF(AND(G2310=1,H2310=1,ISTEXT(J2310)),3,IF(AND(OR(G2310=1,H2310=1),ISTEXT(J2310)),2,1))),"OoS")</f>
        <v>1</v>
      </c>
      <c r="F2310" s="57"/>
      <c r="G2310" s="59"/>
      <c r="H2310" s="59"/>
      <c r="I2310" s="59"/>
      <c r="J2310" s="59"/>
      <c r="K2310" s="59"/>
      <c r="L2310" s="59"/>
      <c r="M2310" s="59"/>
      <c r="N2310" s="59"/>
      <c r="O2310" s="59"/>
      <c r="P2310" s="370"/>
      <c r="Q2310" s="59"/>
      <c r="R2310" s="376"/>
    </row>
    <row r="2311" spans="1:18" x14ac:dyDescent="0.25">
      <c r="A2311" s="352"/>
      <c r="B2311" s="378"/>
      <c r="C2311" s="54" t="str">
        <f>IF(ISTEXT('Organizational Unit Summary'!$B$49),'Organizational Unit Summary'!$B$49,"")</f>
        <v>P-10</v>
      </c>
      <c r="D2311" s="51" t="str">
        <f>IF('Organizational Unit Summary'!$B$24="Benchmark or Sustainment",IF(E2311="OoS","OoS",IF(E2311=1,"DM",IF(E2311=2,"PM",IF(E2311=3,"LM",IF(E2311=4,"FM"))))),IF(E2311="OoS","OoS",IF(E2311&lt;=2,"H",IF(E2311=3,"M",IF(E2311=4,"L")))))</f>
        <v>DM</v>
      </c>
      <c r="E2311" s="58">
        <f>IF(OR(Processes!$C$69=TRUE,Processes!M$69=TRUE),IF(AND(G2311=1,H2311=1,NOT(ISTEXT(J2311))),4,IF(AND(G2311=1,H2311=1,ISTEXT(J2311)),3,IF(AND(OR(G2311=1,H2311=1),ISTEXT(J2311)),2,1))),"OoS")</f>
        <v>1</v>
      </c>
      <c r="F2311" s="57"/>
      <c r="G2311" s="59"/>
      <c r="H2311" s="59"/>
      <c r="I2311" s="59"/>
      <c r="J2311" s="59"/>
      <c r="K2311" s="59"/>
      <c r="L2311" s="59"/>
      <c r="M2311" s="59"/>
      <c r="N2311" s="59"/>
      <c r="O2311" s="59"/>
      <c r="P2311" s="370"/>
      <c r="Q2311" s="59"/>
      <c r="R2311" s="376"/>
    </row>
    <row r="2312" spans="1:18" x14ac:dyDescent="0.25">
      <c r="A2312" s="352"/>
      <c r="B2312" s="378"/>
      <c r="C2312" s="54" t="str">
        <f>IF(ISTEXT('Organizational Unit Summary'!$B$50),'Organizational Unit Summary'!$B$50,"")</f>
        <v>P-11</v>
      </c>
      <c r="D2312" s="51" t="str">
        <f>IF('Organizational Unit Summary'!$B$24="Benchmark or Sustainment",IF(E2312="OoS","OoS",IF(E2312=1,"DM",IF(E2312=2,"PM",IF(E2312=3,"LM",IF(E2312=4,"FM"))))),IF(E2312="OoS","OoS",IF(E2312&lt;=2,"H",IF(E2312=3,"M",IF(E2312=4,"L")))))</f>
        <v>DM</v>
      </c>
      <c r="E2312" s="58">
        <f>IF(OR(Processes!$C$69=TRUE,Processes!N$69=TRUE),IF(AND(G2312=1,H2312=1,NOT(ISTEXT(J2312))),4,IF(AND(G2312=1,H2312=1,ISTEXT(J2312)),3,IF(AND(OR(G2312=1,H2312=1),ISTEXT(J2312)),2,1))),"OoS")</f>
        <v>1</v>
      </c>
      <c r="F2312" s="57"/>
      <c r="G2312" s="59"/>
      <c r="H2312" s="59"/>
      <c r="I2312" s="59"/>
      <c r="J2312" s="59"/>
      <c r="K2312" s="59"/>
      <c r="L2312" s="59"/>
      <c r="M2312" s="59"/>
      <c r="N2312" s="59"/>
      <c r="O2312" s="59"/>
      <c r="P2312" s="370"/>
      <c r="Q2312" s="59"/>
      <c r="R2312" s="376"/>
    </row>
    <row r="2313" spans="1:18" x14ac:dyDescent="0.25">
      <c r="A2313" s="352"/>
      <c r="B2313" s="378"/>
      <c r="C2313" s="54" t="str">
        <f>IF(ISTEXT('Organizational Unit Summary'!$B$51),'Organizational Unit Summary'!$B$51,"")</f>
        <v>P-12</v>
      </c>
      <c r="D2313" s="51" t="str">
        <f>IF('Organizational Unit Summary'!$B$24="Benchmark or Sustainment",IF(E2313="OoS","OoS",IF(E2313=1,"DM",IF(E2313=2,"PM",IF(E2313=3,"LM",IF(E2313=4,"FM"))))),IF(E2313="OoS","OoS",IF(E2313&lt;=2,"H",IF(E2313=3,"M",IF(E2313=4,"L")))))</f>
        <v>DM</v>
      </c>
      <c r="E2313" s="58">
        <f>IF(OR(Processes!$C$69=TRUE,Processes!O$69=TRUE),IF(AND(G2313=1,H2313=1,NOT(ISTEXT(J2313))),4,IF(AND(G2313=1,H2313=1,ISTEXT(J2313)),3,IF(AND(OR(G2313=1,H2313=1),ISTEXT(J2313)),2,1))),"OoS")</f>
        <v>1</v>
      </c>
      <c r="F2313" s="57"/>
      <c r="G2313" s="59"/>
      <c r="H2313" s="59"/>
      <c r="I2313" s="59"/>
      <c r="J2313" s="59"/>
      <c r="K2313" s="59"/>
      <c r="L2313" s="59"/>
      <c r="M2313" s="59"/>
      <c r="N2313" s="59"/>
      <c r="O2313" s="59"/>
      <c r="P2313" s="370"/>
      <c r="Q2313" s="59"/>
      <c r="R2313" s="376"/>
    </row>
    <row r="2314" spans="1:18" x14ac:dyDescent="0.25">
      <c r="A2314" s="352"/>
      <c r="B2314" s="378"/>
      <c r="C2314" s="54" t="str">
        <f>IF(ISTEXT('Organizational Unit Summary'!$B$52),'Organizational Unit Summary'!$B$52,"")</f>
        <v>P-13</v>
      </c>
      <c r="D2314" s="51" t="str">
        <f>IF('Organizational Unit Summary'!$B$24="Benchmark or Sustainment",IF(E2314="OoS","OoS",IF(E2314=1,"DM",IF(E2314=2,"PM",IF(E2314=3,"LM",IF(E2314=4,"FM"))))),IF(E2314="OoS","OoS",IF(E2314&lt;=2,"H",IF(E2314=3,"M",IF(E2314=4,"L")))))</f>
        <v>DM</v>
      </c>
      <c r="E2314" s="58">
        <f>IF(OR(Processes!$C$69=TRUE,Processes!P$69=TRUE),IF(AND(G2314=1,H2314=1,NOT(ISTEXT(J2314))),4,IF(AND(G2314=1,H2314=1,ISTEXT(J2314)),3,IF(AND(OR(G2314=1,H2314=1),ISTEXT(J2314)),2,1))),"OoS")</f>
        <v>1</v>
      </c>
      <c r="F2314" s="57"/>
      <c r="G2314" s="59"/>
      <c r="H2314" s="59"/>
      <c r="I2314" s="59"/>
      <c r="J2314" s="59"/>
      <c r="K2314" s="59"/>
      <c r="L2314" s="59"/>
      <c r="M2314" s="59"/>
      <c r="N2314" s="59"/>
      <c r="O2314" s="59"/>
      <c r="P2314" s="370"/>
      <c r="Q2314" s="59"/>
      <c r="R2314" s="376"/>
    </row>
    <row r="2315" spans="1:18" x14ac:dyDescent="0.25">
      <c r="A2315" s="352"/>
      <c r="B2315" s="378"/>
      <c r="C2315" s="54" t="str">
        <f>IF(ISTEXT('Organizational Unit Summary'!$B$53),'Organizational Unit Summary'!$B$53,"")</f>
        <v>P-14</v>
      </c>
      <c r="D2315" s="51" t="str">
        <f>IF('Organizational Unit Summary'!$B$24="Benchmark or Sustainment",IF(E2315="OoS","OoS",IF(E2315=1,"DM",IF(E2315=2,"PM",IF(E2315=3,"LM",IF(E2315=4,"FM"))))),IF(E2315="OoS","OoS",IF(E2315&lt;=2,"H",IF(E2315=3,"M",IF(E2315=4,"L")))))</f>
        <v>DM</v>
      </c>
      <c r="E2315" s="58">
        <f>IF(OR(Processes!$C$69=TRUE,Processes!Q$69=TRUE),IF(AND(G2315=1,H2315=1,NOT(ISTEXT(J2315))),4,IF(AND(G2315=1,H2315=1,ISTEXT(J2315)),3,IF(AND(OR(G2315=1,H2315=1),ISTEXT(J2315)),2,1))),"OoS")</f>
        <v>1</v>
      </c>
      <c r="F2315" s="57"/>
      <c r="G2315" s="59"/>
      <c r="H2315" s="59"/>
      <c r="I2315" s="59"/>
      <c r="J2315" s="59"/>
      <c r="K2315" s="59"/>
      <c r="L2315" s="59"/>
      <c r="M2315" s="59"/>
      <c r="N2315" s="59"/>
      <c r="O2315" s="59"/>
      <c r="P2315" s="370"/>
      <c r="Q2315" s="59"/>
      <c r="R2315" s="376"/>
    </row>
    <row r="2316" spans="1:18" x14ac:dyDescent="0.25">
      <c r="A2316" s="352"/>
      <c r="B2316" s="378"/>
      <c r="C2316" s="54" t="str">
        <f>IF(ISTEXT('Organizational Unit Summary'!$B$54),'Organizational Unit Summary'!$B$54,"")</f>
        <v>P-15</v>
      </c>
      <c r="D2316" s="51" t="str">
        <f>IF('Organizational Unit Summary'!$B$24="Benchmark or Sustainment",IF(E2316="OoS","OoS",IF(E2316=1,"DM",IF(E2316=2,"PM",IF(E2316=3,"LM",IF(E2316=4,"FM"))))),IF(E2316="OoS","OoS",IF(E2316&lt;=2,"H",IF(E2316=3,"M",IF(E2316=4,"L")))))</f>
        <v>DM</v>
      </c>
      <c r="E2316" s="58">
        <f>IF(OR(Processes!$C$69=TRUE,Processes!R$69=TRUE),IF(AND(G2316=1,H2316=1,NOT(ISTEXT(J2316))),4,IF(AND(G2316=1,H2316=1,ISTEXT(J2316)),3,IF(AND(OR(G2316=1,H2316=1),ISTEXT(J2316)),2,1))),"OoS")</f>
        <v>1</v>
      </c>
      <c r="F2316" s="57"/>
      <c r="G2316" s="59"/>
      <c r="H2316" s="59"/>
      <c r="I2316" s="59"/>
      <c r="J2316" s="59"/>
      <c r="K2316" s="59"/>
      <c r="L2316" s="59"/>
      <c r="M2316" s="59"/>
      <c r="N2316" s="59"/>
      <c r="O2316" s="59"/>
      <c r="P2316" s="370"/>
      <c r="Q2316" s="59"/>
      <c r="R2316" s="376"/>
    </row>
    <row r="2317" spans="1:18" x14ac:dyDescent="0.25">
      <c r="A2317" s="352"/>
      <c r="B2317" s="378"/>
      <c r="C2317" s="54" t="str">
        <f>IF(ISTEXT('Organizational Unit Summary'!$B$55),'Organizational Unit Summary'!$B$55,"")</f>
        <v>P-16</v>
      </c>
      <c r="D2317" s="51" t="str">
        <f>IF('Organizational Unit Summary'!$B$24="Benchmark or Sustainment",IF(E2317="OoS","OoS",IF(E2317=1,"DM",IF(E2317=2,"PM",IF(E2317=3,"LM",IF(E2317=4,"FM"))))),IF(E2317="OoS","OoS",IF(E2317&lt;=2,"H",IF(E2317=3,"M",IF(E2317=4,"L")))))</f>
        <v>DM</v>
      </c>
      <c r="E2317" s="58">
        <f>IF(OR(Processes!$C$69=TRUE,Processes!S$69=TRUE),IF(AND(G2317=1,H2317=1,NOT(ISTEXT(J2317))),4,IF(AND(G2317=1,H2317=1,ISTEXT(J2317)),3,IF(AND(OR(G2317=1,H2317=1),ISTEXT(J2317)),2,1))),"OoS")</f>
        <v>1</v>
      </c>
      <c r="F2317" s="57"/>
      <c r="G2317" s="59"/>
      <c r="H2317" s="59"/>
      <c r="I2317" s="59"/>
      <c r="J2317" s="59"/>
      <c r="K2317" s="59"/>
      <c r="L2317" s="59"/>
      <c r="M2317" s="59"/>
      <c r="N2317" s="59"/>
      <c r="O2317" s="59"/>
      <c r="P2317" s="370"/>
      <c r="Q2317" s="59"/>
      <c r="R2317" s="376"/>
    </row>
    <row r="2318" spans="1:18" x14ac:dyDescent="0.25">
      <c r="A2318" s="352"/>
      <c r="B2318" s="378"/>
      <c r="C2318" s="54" t="str">
        <f>IF(ISTEXT('Organizational Unit Summary'!$B$56),'Organizational Unit Summary'!$B$56,"")</f>
        <v>P-17</v>
      </c>
      <c r="D2318" s="51" t="str">
        <f>IF('Organizational Unit Summary'!$B$24="Benchmark or Sustainment",IF(E2318="OoS","OoS",IF(E2318=1,"DM",IF(E2318=2,"PM",IF(E2318=3,"LM",IF(E2318=4,"FM"))))),IF(E2318="OoS","OoS",IF(E2318&lt;=2,"H",IF(E2318=3,"M",IF(E2318=4,"L")))))</f>
        <v>DM</v>
      </c>
      <c r="E2318" s="58">
        <f>IF(OR(Processes!$C$69=TRUE,Processes!T$69=TRUE),IF(AND(G2318=1,H2318=1,NOT(ISTEXT(J2318))),4,IF(AND(G2318=1,H2318=1,ISTEXT(J2318)),3,IF(AND(OR(G2318=1,H2318=1),ISTEXT(J2318)),2,1))),"OoS")</f>
        <v>1</v>
      </c>
      <c r="F2318" s="57"/>
      <c r="G2318" s="59"/>
      <c r="H2318" s="59"/>
      <c r="I2318" s="59"/>
      <c r="J2318" s="59"/>
      <c r="K2318" s="59"/>
      <c r="L2318" s="59"/>
      <c r="M2318" s="59"/>
      <c r="N2318" s="59"/>
      <c r="O2318" s="59"/>
      <c r="P2318" s="370"/>
      <c r="Q2318" s="59"/>
      <c r="R2318" s="376"/>
    </row>
    <row r="2319" spans="1:18" x14ac:dyDescent="0.25">
      <c r="A2319" s="352"/>
      <c r="B2319" s="378"/>
      <c r="C2319" s="54" t="str">
        <f>IF(ISTEXT('Organizational Unit Summary'!$B$57),'Organizational Unit Summary'!$B$57,"")</f>
        <v>P-18</v>
      </c>
      <c r="D2319" s="51" t="str">
        <f>IF('Organizational Unit Summary'!$B$24="Benchmark or Sustainment",IF(E2319="OoS","OoS",IF(E2319=1,"DM",IF(E2319=2,"PM",IF(E2319=3,"LM",IF(E2319=4,"FM"))))),IF(E2319="OoS","OoS",IF(E2319&lt;=2,"H",IF(E2319=3,"M",IF(E2319=4,"L")))))</f>
        <v>DM</v>
      </c>
      <c r="E2319" s="58">
        <f>IF(OR(Processes!$C$69=TRUE,Processes!U$69=TRUE),IF(AND(G2319=1,H2319=1,NOT(ISTEXT(J2319))),4,IF(AND(G2319=1,H2319=1,ISTEXT(J2319)),3,IF(AND(OR(G2319=1,H2319=1),ISTEXT(J2319)),2,1))),"OoS")</f>
        <v>1</v>
      </c>
      <c r="F2319" s="57"/>
      <c r="G2319" s="59"/>
      <c r="H2319" s="59"/>
      <c r="I2319" s="59"/>
      <c r="J2319" s="59"/>
      <c r="K2319" s="59"/>
      <c r="L2319" s="59"/>
      <c r="M2319" s="59"/>
      <c r="N2319" s="59"/>
      <c r="O2319" s="59"/>
      <c r="P2319" s="370"/>
      <c r="Q2319" s="59"/>
      <c r="R2319" s="376"/>
    </row>
    <row r="2320" spans="1:18" x14ac:dyDescent="0.25">
      <c r="A2320" s="352"/>
      <c r="B2320" s="378"/>
      <c r="C2320" s="54" t="str">
        <f>IF(ISTEXT('Organizational Unit Summary'!$B$58),'Organizational Unit Summary'!$B$58,"")</f>
        <v>P-19</v>
      </c>
      <c r="D2320" s="51" t="str">
        <f>IF('Organizational Unit Summary'!$B$24="Benchmark or Sustainment",IF(E2320="OoS","OoS",IF(E2320=1,"DM",IF(E2320=2,"PM",IF(E2320=3,"LM",IF(E2320=4,"FM"))))),IF(E2320="OoS","OoS",IF(E2320&lt;=2,"H",IF(E2320=3,"M",IF(E2320=4,"L")))))</f>
        <v>DM</v>
      </c>
      <c r="E2320" s="58">
        <f>IF(OR(Processes!$C$69=TRUE,Processes!V$69=TRUE),IF(AND(G2320=1,H2320=1,NOT(ISTEXT(J2320))),4,IF(AND(G2320=1,H2320=1,ISTEXT(J2320)),3,IF(AND(OR(G2320=1,H2320=1),ISTEXT(J2320)),2,1))),"OoS")</f>
        <v>1</v>
      </c>
      <c r="F2320" s="57"/>
      <c r="G2320" s="59"/>
      <c r="H2320" s="59"/>
      <c r="I2320" s="59"/>
      <c r="J2320" s="59"/>
      <c r="K2320" s="59"/>
      <c r="L2320" s="59"/>
      <c r="M2320" s="59"/>
      <c r="N2320" s="59"/>
      <c r="O2320" s="59"/>
      <c r="P2320" s="370"/>
      <c r="Q2320" s="59"/>
      <c r="R2320" s="376"/>
    </row>
    <row r="2321" spans="1:18" ht="13.5" thickBot="1" x14ac:dyDescent="0.3">
      <c r="A2321" s="352"/>
      <c r="B2321" s="378"/>
      <c r="C2321" s="54" t="str">
        <f>IF(ISTEXT('Organizational Unit Summary'!$B$59),'Organizational Unit Summary'!$B$59,"")</f>
        <v>P-20</v>
      </c>
      <c r="D2321" s="51" t="str">
        <f>IF('Organizational Unit Summary'!$B$24="Benchmark or Sustainment",IF(E2321="OoS","OoS",IF(E2321=1,"DM",IF(E2321=2,"PM",IF(E2321=3,"LM",IF(E2321=4,"FM"))))),IF(E2321="OoS","OoS",IF(E2321&lt;=2,"H",IF(E2321=3,"M",IF(E2321=4,"L")))))</f>
        <v>DM</v>
      </c>
      <c r="E2321" s="58">
        <f>IF(OR(Processes!$C$69=TRUE,Processes!W$69=TRUE),IF(AND(G2321=1,H2321=1,NOT(ISTEXT(J2321))),4,IF(AND(G2321=1,H2321=1,ISTEXT(J2321)),3,IF(AND(OR(G2321=1,H2321=1),ISTEXT(J2321)),2,1))),"OoS")</f>
        <v>1</v>
      </c>
      <c r="F2321" s="57"/>
      <c r="G2321" s="59"/>
      <c r="H2321" s="59"/>
      <c r="I2321" s="59"/>
      <c r="J2321" s="59"/>
      <c r="K2321" s="59"/>
      <c r="L2321" s="59"/>
      <c r="M2321" s="59"/>
      <c r="N2321" s="59"/>
      <c r="O2321" s="59"/>
      <c r="P2321" s="371"/>
      <c r="Q2321" s="59"/>
      <c r="R2321" s="376"/>
    </row>
    <row r="2322" spans="1:18" x14ac:dyDescent="0.25">
      <c r="A2322" s="352"/>
      <c r="B2322" s="378" t="str">
        <f>IF(ISTEXT(Processes!$B$19),Processes!$B$19,"")</f>
        <v>Process 17</v>
      </c>
      <c r="C2322" s="54" t="str">
        <f>IF(ISTEXT('Organizational Unit Summary'!$B$40),'Organizational Unit Summary'!$B$40,"")</f>
        <v>P-1</v>
      </c>
      <c r="D2322" s="51" t="str">
        <f>IF('Organizational Unit Summary'!$B$24="Benchmark or Sustainment",IF(E2322="OoS","OoS",IF(E2322=1,"DM",IF(E2322=2,"PM",IF(E2322=3,"LM",IF(E2322=4,"FM"))))),IF(E2322="OoS","OoS",IF(E2322&lt;=2,"H",IF(E2322=3,"M",IF(E2322=4,"L")))))</f>
        <v>DM</v>
      </c>
      <c r="E2322" s="58">
        <f>IF(OR(Processes!$C$70=TRUE,Processes!D$70=TRUE),IF(AND(G2322=1,H2322=1,NOT(ISTEXT(J2322))),4,IF(AND(G2322=1,H2322=1,ISTEXT(J2322)),3,IF(AND(OR(G2322=1,H2322=1),ISTEXT(J2322)),2,1))),"OoS")</f>
        <v>1</v>
      </c>
      <c r="F2322" s="57"/>
      <c r="G2322" s="59"/>
      <c r="H2322" s="59"/>
      <c r="I2322" s="59"/>
      <c r="J2322" s="59"/>
      <c r="K2322" s="59"/>
      <c r="L2322" s="59"/>
      <c r="M2322" s="59"/>
      <c r="N2322" s="59"/>
      <c r="O2322" s="59"/>
      <c r="P2322" s="369"/>
      <c r="Q2322" s="59"/>
      <c r="R2322" s="376"/>
    </row>
    <row r="2323" spans="1:18" x14ac:dyDescent="0.25">
      <c r="A2323" s="352"/>
      <c r="B2323" s="378"/>
      <c r="C2323" s="54" t="str">
        <f>IF(ISTEXT('Organizational Unit Summary'!$B$41),'Organizational Unit Summary'!$B$41,"")</f>
        <v>P-2</v>
      </c>
      <c r="D2323" s="51" t="str">
        <f>IF('Organizational Unit Summary'!$B$24="Benchmark or Sustainment",IF(E2323="OoS","OoS",IF(E2323=1,"DM",IF(E2323=2,"PM",IF(E2323=3,"LM",IF(E2323=4,"FM"))))),IF(E2323="OoS","OoS",IF(E2323&lt;=2,"H",IF(E2323=3,"M",IF(E2323=4,"L")))))</f>
        <v>DM</v>
      </c>
      <c r="E2323" s="58">
        <f>IF(OR(Processes!$C$70=TRUE,Processes!E$70=TRUE),IF(AND(G2323=1,H2323=1,NOT(ISTEXT(J2323))),4,IF(AND(G2323=1,H2323=1,ISTEXT(J2323)),3,IF(AND(OR(G2323=1,H2323=1),ISTEXT(J2323)),2,1))),"OoS")</f>
        <v>1</v>
      </c>
      <c r="F2323" s="57"/>
      <c r="G2323" s="59"/>
      <c r="H2323" s="59"/>
      <c r="I2323" s="59"/>
      <c r="J2323" s="59"/>
      <c r="K2323" s="59"/>
      <c r="L2323" s="59"/>
      <c r="M2323" s="59"/>
      <c r="N2323" s="59"/>
      <c r="O2323" s="59"/>
      <c r="P2323" s="370"/>
      <c r="Q2323" s="59"/>
      <c r="R2323" s="376"/>
    </row>
    <row r="2324" spans="1:18" x14ac:dyDescent="0.25">
      <c r="A2324" s="352"/>
      <c r="B2324" s="378"/>
      <c r="C2324" s="54" t="str">
        <f>IF(ISTEXT('Organizational Unit Summary'!$B$42),'Organizational Unit Summary'!$B$42,"")</f>
        <v>P-3</v>
      </c>
      <c r="D2324" s="51" t="str">
        <f>IF('Organizational Unit Summary'!$B$24="Benchmark or Sustainment",IF(E2324="OoS","OoS",IF(E2324=1,"DM",IF(E2324=2,"PM",IF(E2324=3,"LM",IF(E2324=4,"FM"))))),IF(E2324="OoS","OoS",IF(E2324&lt;=2,"H",IF(E2324=3,"M",IF(E2324=4,"L")))))</f>
        <v>DM</v>
      </c>
      <c r="E2324" s="58">
        <f>IF(OR(Processes!$C$70=TRUE,Processes!F$70=TRUE),IF(AND(G2324=1,H2324=1,NOT(ISTEXT(J2324))),4,IF(AND(G2324=1,H2324=1,ISTEXT(J2324)),3,IF(AND(OR(G2324=1,H2324=1),ISTEXT(J2324)),2,1))),"OoS")</f>
        <v>1</v>
      </c>
      <c r="F2324" s="57"/>
      <c r="G2324" s="59"/>
      <c r="H2324" s="59"/>
      <c r="I2324" s="59"/>
      <c r="J2324" s="59"/>
      <c r="K2324" s="59"/>
      <c r="L2324" s="59"/>
      <c r="M2324" s="59"/>
      <c r="N2324" s="59"/>
      <c r="O2324" s="59"/>
      <c r="P2324" s="370"/>
      <c r="Q2324" s="59"/>
      <c r="R2324" s="376"/>
    </row>
    <row r="2325" spans="1:18" x14ac:dyDescent="0.25">
      <c r="A2325" s="352"/>
      <c r="B2325" s="378"/>
      <c r="C2325" s="54" t="str">
        <f>IF(ISTEXT('Organizational Unit Summary'!$B$43),'Organizational Unit Summary'!$B$43,"")</f>
        <v>P-4</v>
      </c>
      <c r="D2325" s="51" t="str">
        <f>IF('Organizational Unit Summary'!$B$24="Benchmark or Sustainment",IF(E2325="OoS","OoS",IF(E2325=1,"DM",IF(E2325=2,"PM",IF(E2325=3,"LM",IF(E2325=4,"FM"))))),IF(E2325="OoS","OoS",IF(E2325&lt;=2,"H",IF(E2325=3,"M",IF(E2325=4,"L")))))</f>
        <v>DM</v>
      </c>
      <c r="E2325" s="58">
        <f>IF(OR(Processes!$C$70=TRUE,Processes!G$70=TRUE),IF(AND(G2325=1,H2325=1,NOT(ISTEXT(J2325))),4,IF(AND(G2325=1,H2325=1,ISTEXT(J2325)),3,IF(AND(OR(G2325=1,H2325=1),ISTEXT(J2325)),2,1))),"OoS")</f>
        <v>1</v>
      </c>
      <c r="F2325" s="57"/>
      <c r="G2325" s="59"/>
      <c r="H2325" s="59"/>
      <c r="I2325" s="59"/>
      <c r="J2325" s="59"/>
      <c r="K2325" s="59"/>
      <c r="L2325" s="59"/>
      <c r="M2325" s="59"/>
      <c r="N2325" s="59"/>
      <c r="O2325" s="59"/>
      <c r="P2325" s="370"/>
      <c r="Q2325" s="59"/>
      <c r="R2325" s="376"/>
    </row>
    <row r="2326" spans="1:18" x14ac:dyDescent="0.25">
      <c r="A2326" s="352"/>
      <c r="B2326" s="378"/>
      <c r="C2326" s="54" t="str">
        <f>IF(ISTEXT('Organizational Unit Summary'!$B$44),'Organizational Unit Summary'!$B$44,"")</f>
        <v>P-5</v>
      </c>
      <c r="D2326" s="51" t="str">
        <f>IF('Organizational Unit Summary'!$B$24="Benchmark or Sustainment",IF(E2326="OoS","OoS",IF(E2326=1,"DM",IF(E2326=2,"PM",IF(E2326=3,"LM",IF(E2326=4,"FM"))))),IF(E2326="OoS","OoS",IF(E2326&lt;=2,"H",IF(E2326=3,"M",IF(E2326=4,"L")))))</f>
        <v>DM</v>
      </c>
      <c r="E2326" s="58">
        <f>IF(OR(Processes!$C$70=TRUE,Processes!H$70=TRUE),IF(AND(G2326=1,H2326=1,NOT(ISTEXT(J2326))),4,IF(AND(G2326=1,H2326=1,ISTEXT(J2326)),3,IF(AND(OR(G2326=1,H2326=1),ISTEXT(J2326)),2,1))),"OoS")</f>
        <v>1</v>
      </c>
      <c r="F2326" s="57"/>
      <c r="G2326" s="59"/>
      <c r="H2326" s="59"/>
      <c r="I2326" s="59"/>
      <c r="J2326" s="59"/>
      <c r="K2326" s="59"/>
      <c r="L2326" s="59"/>
      <c r="M2326" s="59"/>
      <c r="N2326" s="59"/>
      <c r="O2326" s="59"/>
      <c r="P2326" s="370"/>
      <c r="Q2326" s="59"/>
      <c r="R2326" s="376"/>
    </row>
    <row r="2327" spans="1:18" x14ac:dyDescent="0.25">
      <c r="A2327" s="352"/>
      <c r="B2327" s="378"/>
      <c r="C2327" s="54" t="str">
        <f>IF(ISTEXT('Organizational Unit Summary'!$B$45),'Organizational Unit Summary'!$B$45,"")</f>
        <v>P-6</v>
      </c>
      <c r="D2327" s="51" t="str">
        <f>IF('Organizational Unit Summary'!$B$24="Benchmark or Sustainment",IF(E2327="OoS","OoS",IF(E2327=1,"DM",IF(E2327=2,"PM",IF(E2327=3,"LM",IF(E2327=4,"FM"))))),IF(E2327="OoS","OoS",IF(E2327&lt;=2,"H",IF(E2327=3,"M",IF(E2327=4,"L")))))</f>
        <v>DM</v>
      </c>
      <c r="E2327" s="58">
        <f>IF(OR(Processes!$C$70=TRUE,Processes!I$70=TRUE),IF(AND(G2327=1,H2327=1,NOT(ISTEXT(J2327))),4,IF(AND(G2327=1,H2327=1,ISTEXT(J2327)),3,IF(AND(OR(G2327=1,H2327=1),ISTEXT(J2327)),2,1))),"OoS")</f>
        <v>1</v>
      </c>
      <c r="F2327" s="57"/>
      <c r="G2327" s="59"/>
      <c r="H2327" s="59"/>
      <c r="I2327" s="59"/>
      <c r="J2327" s="59"/>
      <c r="K2327" s="59"/>
      <c r="L2327" s="59"/>
      <c r="M2327" s="59"/>
      <c r="N2327" s="59"/>
      <c r="O2327" s="59"/>
      <c r="P2327" s="370"/>
      <c r="Q2327" s="59"/>
      <c r="R2327" s="376"/>
    </row>
    <row r="2328" spans="1:18" x14ac:dyDescent="0.25">
      <c r="A2328" s="352"/>
      <c r="B2328" s="378"/>
      <c r="C2328" s="54" t="str">
        <f>IF(ISTEXT('Organizational Unit Summary'!$B$46),'Organizational Unit Summary'!$B$46,"")</f>
        <v>P-7</v>
      </c>
      <c r="D2328" s="51" t="str">
        <f>IF('Organizational Unit Summary'!$B$24="Benchmark or Sustainment",IF(E2328="OoS","OoS",IF(E2328=1,"DM",IF(E2328=2,"PM",IF(E2328=3,"LM",IF(E2328=4,"FM"))))),IF(E2328="OoS","OoS",IF(E2328&lt;=2,"H",IF(E2328=3,"M",IF(E2328=4,"L")))))</f>
        <v>DM</v>
      </c>
      <c r="E2328" s="58">
        <f>IF(OR(Processes!$C$70=TRUE,Processes!J$70=TRUE),IF(AND(G2328=1,H2328=1,NOT(ISTEXT(J2328))),4,IF(AND(G2328=1,H2328=1,ISTEXT(J2328)),3,IF(AND(OR(G2328=1,H2328=1),ISTEXT(J2328)),2,1))),"OoS")</f>
        <v>1</v>
      </c>
      <c r="F2328" s="57"/>
      <c r="G2328" s="59"/>
      <c r="H2328" s="59"/>
      <c r="I2328" s="59"/>
      <c r="J2328" s="59"/>
      <c r="K2328" s="59"/>
      <c r="L2328" s="59"/>
      <c r="M2328" s="59"/>
      <c r="N2328" s="59"/>
      <c r="O2328" s="59"/>
      <c r="P2328" s="370"/>
      <c r="Q2328" s="59"/>
      <c r="R2328" s="376"/>
    </row>
    <row r="2329" spans="1:18" x14ac:dyDescent="0.25">
      <c r="A2329" s="352"/>
      <c r="B2329" s="378"/>
      <c r="C2329" s="54" t="str">
        <f>IF(ISTEXT('Organizational Unit Summary'!$B$47),'Organizational Unit Summary'!$B$47,"")</f>
        <v>P-8</v>
      </c>
      <c r="D2329" s="51" t="str">
        <f>IF('Organizational Unit Summary'!$B$24="Benchmark or Sustainment",IF(E2329="OoS","OoS",IF(E2329=1,"DM",IF(E2329=2,"PM",IF(E2329=3,"LM",IF(E2329=4,"FM"))))),IF(E2329="OoS","OoS",IF(E2329&lt;=2,"H",IF(E2329=3,"M",IF(E2329=4,"L")))))</f>
        <v>DM</v>
      </c>
      <c r="E2329" s="58">
        <f>IF(OR(Processes!$C$70=TRUE,Processes!K$70=TRUE),IF(AND(G2329=1,H2329=1,NOT(ISTEXT(J2329))),4,IF(AND(G2329=1,H2329=1,ISTEXT(J2329)),3,IF(AND(OR(G2329=1,H2329=1),ISTEXT(J2329)),2,1))),"OoS")</f>
        <v>1</v>
      </c>
      <c r="F2329" s="57"/>
      <c r="G2329" s="59"/>
      <c r="H2329" s="59"/>
      <c r="I2329" s="59"/>
      <c r="J2329" s="59"/>
      <c r="K2329" s="59"/>
      <c r="L2329" s="59"/>
      <c r="M2329" s="59"/>
      <c r="N2329" s="59"/>
      <c r="O2329" s="59"/>
      <c r="P2329" s="370"/>
      <c r="Q2329" s="59"/>
      <c r="R2329" s="376"/>
    </row>
    <row r="2330" spans="1:18" x14ac:dyDescent="0.25">
      <c r="A2330" s="352"/>
      <c r="B2330" s="378"/>
      <c r="C2330" s="54" t="str">
        <f>IF(ISTEXT('Organizational Unit Summary'!$B$48),'Organizational Unit Summary'!$B$48,"")</f>
        <v>P-9</v>
      </c>
      <c r="D2330" s="51" t="str">
        <f>IF('Organizational Unit Summary'!$B$24="Benchmark or Sustainment",IF(E2330="OoS","OoS",IF(E2330=1,"DM",IF(E2330=2,"PM",IF(E2330=3,"LM",IF(E2330=4,"FM"))))),IF(E2330="OoS","OoS",IF(E2330&lt;=2,"H",IF(E2330=3,"M",IF(E2330=4,"L")))))</f>
        <v>DM</v>
      </c>
      <c r="E2330" s="58">
        <f>IF(OR(Processes!$C$70=TRUE,Processes!L$70=TRUE),IF(AND(G2330=1,H2330=1,NOT(ISTEXT(J2330))),4,IF(AND(G2330=1,H2330=1,ISTEXT(J2330)),3,IF(AND(OR(G2330=1,H2330=1),ISTEXT(J2330)),2,1))),"OoS")</f>
        <v>1</v>
      </c>
      <c r="F2330" s="57"/>
      <c r="G2330" s="59"/>
      <c r="H2330" s="59"/>
      <c r="I2330" s="59"/>
      <c r="J2330" s="59"/>
      <c r="K2330" s="59"/>
      <c r="L2330" s="59"/>
      <c r="M2330" s="59"/>
      <c r="N2330" s="59"/>
      <c r="O2330" s="59"/>
      <c r="P2330" s="370"/>
      <c r="Q2330" s="59"/>
      <c r="R2330" s="376"/>
    </row>
    <row r="2331" spans="1:18" x14ac:dyDescent="0.25">
      <c r="A2331" s="352"/>
      <c r="B2331" s="378"/>
      <c r="C2331" s="54" t="str">
        <f>IF(ISTEXT('Organizational Unit Summary'!$B$49),'Organizational Unit Summary'!$B$49,"")</f>
        <v>P-10</v>
      </c>
      <c r="D2331" s="51" t="str">
        <f>IF('Organizational Unit Summary'!$B$24="Benchmark or Sustainment",IF(E2331="OoS","OoS",IF(E2331=1,"DM",IF(E2331=2,"PM",IF(E2331=3,"LM",IF(E2331=4,"FM"))))),IF(E2331="OoS","OoS",IF(E2331&lt;=2,"H",IF(E2331=3,"M",IF(E2331=4,"L")))))</f>
        <v>DM</v>
      </c>
      <c r="E2331" s="58">
        <f>IF(OR(Processes!$C$70=TRUE,Processes!M$70=TRUE),IF(AND(G2331=1,H2331=1,NOT(ISTEXT(J2331))),4,IF(AND(G2331=1,H2331=1,ISTEXT(J2331)),3,IF(AND(OR(G2331=1,H2331=1),ISTEXT(J2331)),2,1))),"OoS")</f>
        <v>1</v>
      </c>
      <c r="F2331" s="57"/>
      <c r="G2331" s="59"/>
      <c r="H2331" s="59"/>
      <c r="I2331" s="59"/>
      <c r="J2331" s="59"/>
      <c r="K2331" s="59"/>
      <c r="L2331" s="59"/>
      <c r="M2331" s="59"/>
      <c r="N2331" s="59"/>
      <c r="O2331" s="59"/>
      <c r="P2331" s="370"/>
      <c r="Q2331" s="59"/>
      <c r="R2331" s="376"/>
    </row>
    <row r="2332" spans="1:18" x14ac:dyDescent="0.25">
      <c r="A2332" s="352"/>
      <c r="B2332" s="378"/>
      <c r="C2332" s="54" t="str">
        <f>IF(ISTEXT('Organizational Unit Summary'!$B$50),'Organizational Unit Summary'!$B$50,"")</f>
        <v>P-11</v>
      </c>
      <c r="D2332" s="51" t="str">
        <f>IF('Organizational Unit Summary'!$B$24="Benchmark or Sustainment",IF(E2332="OoS","OoS",IF(E2332=1,"DM",IF(E2332=2,"PM",IF(E2332=3,"LM",IF(E2332=4,"FM"))))),IF(E2332="OoS","OoS",IF(E2332&lt;=2,"H",IF(E2332=3,"M",IF(E2332=4,"L")))))</f>
        <v>DM</v>
      </c>
      <c r="E2332" s="58">
        <f>IF(OR(Processes!$C$70=TRUE,Processes!N$70=TRUE),IF(AND(G2332=1,H2332=1,NOT(ISTEXT(J2332))),4,IF(AND(G2332=1,H2332=1,ISTEXT(J2332)),3,IF(AND(OR(G2332=1,H2332=1),ISTEXT(J2332)),2,1))),"OoS")</f>
        <v>1</v>
      </c>
      <c r="F2332" s="57"/>
      <c r="G2332" s="59"/>
      <c r="H2332" s="59"/>
      <c r="I2332" s="59"/>
      <c r="J2332" s="59"/>
      <c r="K2332" s="59"/>
      <c r="L2332" s="59"/>
      <c r="M2332" s="59"/>
      <c r="N2332" s="59"/>
      <c r="O2332" s="59"/>
      <c r="P2332" s="370"/>
      <c r="Q2332" s="59"/>
      <c r="R2332" s="376"/>
    </row>
    <row r="2333" spans="1:18" x14ac:dyDescent="0.25">
      <c r="A2333" s="352"/>
      <c r="B2333" s="378"/>
      <c r="C2333" s="54" t="str">
        <f>IF(ISTEXT('Organizational Unit Summary'!$B$51),'Organizational Unit Summary'!$B$51,"")</f>
        <v>P-12</v>
      </c>
      <c r="D2333" s="51" t="str">
        <f>IF('Organizational Unit Summary'!$B$24="Benchmark or Sustainment",IF(E2333="OoS","OoS",IF(E2333=1,"DM",IF(E2333=2,"PM",IF(E2333=3,"LM",IF(E2333=4,"FM"))))),IF(E2333="OoS","OoS",IF(E2333&lt;=2,"H",IF(E2333=3,"M",IF(E2333=4,"L")))))</f>
        <v>DM</v>
      </c>
      <c r="E2333" s="58">
        <f>IF(OR(Processes!$C$70=TRUE,Processes!O$70=TRUE),IF(AND(G2333=1,H2333=1,NOT(ISTEXT(J2333))),4,IF(AND(G2333=1,H2333=1,ISTEXT(J2333)),3,IF(AND(OR(G2333=1,H2333=1),ISTEXT(J2333)),2,1))),"OoS")</f>
        <v>1</v>
      </c>
      <c r="F2333" s="57"/>
      <c r="G2333" s="59"/>
      <c r="H2333" s="59"/>
      <c r="I2333" s="59"/>
      <c r="J2333" s="59"/>
      <c r="K2333" s="59"/>
      <c r="L2333" s="59"/>
      <c r="M2333" s="59"/>
      <c r="N2333" s="59"/>
      <c r="O2333" s="59"/>
      <c r="P2333" s="370"/>
      <c r="Q2333" s="59"/>
      <c r="R2333" s="376"/>
    </row>
    <row r="2334" spans="1:18" x14ac:dyDescent="0.25">
      <c r="A2334" s="352"/>
      <c r="B2334" s="378"/>
      <c r="C2334" s="54" t="str">
        <f>IF(ISTEXT('Organizational Unit Summary'!$B$52),'Organizational Unit Summary'!$B$52,"")</f>
        <v>P-13</v>
      </c>
      <c r="D2334" s="51" t="str">
        <f>IF('Organizational Unit Summary'!$B$24="Benchmark or Sustainment",IF(E2334="OoS","OoS",IF(E2334=1,"DM",IF(E2334=2,"PM",IF(E2334=3,"LM",IF(E2334=4,"FM"))))),IF(E2334="OoS","OoS",IF(E2334&lt;=2,"H",IF(E2334=3,"M",IF(E2334=4,"L")))))</f>
        <v>DM</v>
      </c>
      <c r="E2334" s="58">
        <f>IF(OR(Processes!$C$70=TRUE,Processes!P$70=TRUE),IF(AND(G2334=1,H2334=1,NOT(ISTEXT(J2334))),4,IF(AND(G2334=1,H2334=1,ISTEXT(J2334)),3,IF(AND(OR(G2334=1,H2334=1),ISTEXT(J2334)),2,1))),"OoS")</f>
        <v>1</v>
      </c>
      <c r="F2334" s="57"/>
      <c r="G2334" s="59"/>
      <c r="H2334" s="59"/>
      <c r="I2334" s="59"/>
      <c r="J2334" s="59"/>
      <c r="K2334" s="59"/>
      <c r="L2334" s="59"/>
      <c r="M2334" s="59"/>
      <c r="N2334" s="59"/>
      <c r="O2334" s="59"/>
      <c r="P2334" s="370"/>
      <c r="Q2334" s="59"/>
      <c r="R2334" s="376"/>
    </row>
    <row r="2335" spans="1:18" x14ac:dyDescent="0.25">
      <c r="A2335" s="352"/>
      <c r="B2335" s="378"/>
      <c r="C2335" s="54" t="str">
        <f>IF(ISTEXT('Organizational Unit Summary'!$B$53),'Organizational Unit Summary'!$B$53,"")</f>
        <v>P-14</v>
      </c>
      <c r="D2335" s="51" t="str">
        <f>IF('Organizational Unit Summary'!$B$24="Benchmark or Sustainment",IF(E2335="OoS","OoS",IF(E2335=1,"DM",IF(E2335=2,"PM",IF(E2335=3,"LM",IF(E2335=4,"FM"))))),IF(E2335="OoS","OoS",IF(E2335&lt;=2,"H",IF(E2335=3,"M",IF(E2335=4,"L")))))</f>
        <v>DM</v>
      </c>
      <c r="E2335" s="58">
        <f>IF(OR(Processes!$C$70=TRUE,Processes!Q$70=TRUE),IF(AND(G2335=1,H2335=1,NOT(ISTEXT(J2335))),4,IF(AND(G2335=1,H2335=1,ISTEXT(J2335)),3,IF(AND(OR(G2335=1,H2335=1),ISTEXT(J2335)),2,1))),"OoS")</f>
        <v>1</v>
      </c>
      <c r="F2335" s="57"/>
      <c r="G2335" s="59"/>
      <c r="H2335" s="59"/>
      <c r="I2335" s="59"/>
      <c r="J2335" s="59"/>
      <c r="K2335" s="59"/>
      <c r="L2335" s="59"/>
      <c r="M2335" s="59"/>
      <c r="N2335" s="59"/>
      <c r="O2335" s="59"/>
      <c r="P2335" s="370"/>
      <c r="Q2335" s="59"/>
      <c r="R2335" s="376"/>
    </row>
    <row r="2336" spans="1:18" x14ac:dyDescent="0.25">
      <c r="A2336" s="352"/>
      <c r="B2336" s="378"/>
      <c r="C2336" s="54" t="str">
        <f>IF(ISTEXT('Organizational Unit Summary'!$B$54),'Organizational Unit Summary'!$B$54,"")</f>
        <v>P-15</v>
      </c>
      <c r="D2336" s="51" t="str">
        <f>IF('Organizational Unit Summary'!$B$24="Benchmark or Sustainment",IF(E2336="OoS","OoS",IF(E2336=1,"DM",IF(E2336=2,"PM",IF(E2336=3,"LM",IF(E2336=4,"FM"))))),IF(E2336="OoS","OoS",IF(E2336&lt;=2,"H",IF(E2336=3,"M",IF(E2336=4,"L")))))</f>
        <v>DM</v>
      </c>
      <c r="E2336" s="58">
        <f>IF(OR(Processes!$C$70=TRUE,Processes!R$70=TRUE),IF(AND(G2336=1,H2336=1,NOT(ISTEXT(J2336))),4,IF(AND(G2336=1,H2336=1,ISTEXT(J2336)),3,IF(AND(OR(G2336=1,H2336=1),ISTEXT(J2336)),2,1))),"OoS")</f>
        <v>1</v>
      </c>
      <c r="F2336" s="57"/>
      <c r="G2336" s="59"/>
      <c r="H2336" s="59"/>
      <c r="I2336" s="59"/>
      <c r="J2336" s="59"/>
      <c r="K2336" s="59"/>
      <c r="L2336" s="59"/>
      <c r="M2336" s="59"/>
      <c r="N2336" s="59"/>
      <c r="O2336" s="59"/>
      <c r="P2336" s="370"/>
      <c r="Q2336" s="59"/>
      <c r="R2336" s="376"/>
    </row>
    <row r="2337" spans="1:18" x14ac:dyDescent="0.25">
      <c r="A2337" s="352"/>
      <c r="B2337" s="378"/>
      <c r="C2337" s="54" t="str">
        <f>IF(ISTEXT('Organizational Unit Summary'!$B$55),'Organizational Unit Summary'!$B$55,"")</f>
        <v>P-16</v>
      </c>
      <c r="D2337" s="51" t="str">
        <f>IF('Organizational Unit Summary'!$B$24="Benchmark or Sustainment",IF(E2337="OoS","OoS",IF(E2337=1,"DM",IF(E2337=2,"PM",IF(E2337=3,"LM",IF(E2337=4,"FM"))))),IF(E2337="OoS","OoS",IF(E2337&lt;=2,"H",IF(E2337=3,"M",IF(E2337=4,"L")))))</f>
        <v>DM</v>
      </c>
      <c r="E2337" s="58">
        <f>IF(OR(Processes!$C$70=TRUE,Processes!S$70=TRUE),IF(AND(G2337=1,H2337=1,NOT(ISTEXT(J2337))),4,IF(AND(G2337=1,H2337=1,ISTEXT(J2337)),3,IF(AND(OR(G2337=1,H2337=1),ISTEXT(J2337)),2,1))),"OoS")</f>
        <v>1</v>
      </c>
      <c r="F2337" s="57"/>
      <c r="G2337" s="59"/>
      <c r="H2337" s="59"/>
      <c r="I2337" s="59"/>
      <c r="J2337" s="59"/>
      <c r="K2337" s="59"/>
      <c r="L2337" s="59"/>
      <c r="M2337" s="59"/>
      <c r="N2337" s="59"/>
      <c r="O2337" s="59"/>
      <c r="P2337" s="370"/>
      <c r="Q2337" s="59"/>
      <c r="R2337" s="376"/>
    </row>
    <row r="2338" spans="1:18" x14ac:dyDescent="0.25">
      <c r="A2338" s="352"/>
      <c r="B2338" s="378"/>
      <c r="C2338" s="54" t="str">
        <f>IF(ISTEXT('Organizational Unit Summary'!$B$56),'Organizational Unit Summary'!$B$56,"")</f>
        <v>P-17</v>
      </c>
      <c r="D2338" s="51" t="str">
        <f>IF('Organizational Unit Summary'!$B$24="Benchmark or Sustainment",IF(E2338="OoS","OoS",IF(E2338=1,"DM",IF(E2338=2,"PM",IF(E2338=3,"LM",IF(E2338=4,"FM"))))),IF(E2338="OoS","OoS",IF(E2338&lt;=2,"H",IF(E2338=3,"M",IF(E2338=4,"L")))))</f>
        <v>DM</v>
      </c>
      <c r="E2338" s="58">
        <f>IF(OR(Processes!$C$70=TRUE,Processes!T$70=TRUE),IF(AND(G2338=1,H2338=1,NOT(ISTEXT(J2338))),4,IF(AND(G2338=1,H2338=1,ISTEXT(J2338)),3,IF(AND(OR(G2338=1,H2338=1),ISTEXT(J2338)),2,1))),"OoS")</f>
        <v>1</v>
      </c>
      <c r="F2338" s="57"/>
      <c r="G2338" s="59"/>
      <c r="H2338" s="59"/>
      <c r="I2338" s="59"/>
      <c r="J2338" s="59"/>
      <c r="K2338" s="59"/>
      <c r="L2338" s="59"/>
      <c r="M2338" s="59"/>
      <c r="N2338" s="59"/>
      <c r="O2338" s="59"/>
      <c r="P2338" s="370"/>
      <c r="Q2338" s="59"/>
      <c r="R2338" s="376"/>
    </row>
    <row r="2339" spans="1:18" x14ac:dyDescent="0.25">
      <c r="A2339" s="352"/>
      <c r="B2339" s="378"/>
      <c r="C2339" s="54" t="str">
        <f>IF(ISTEXT('Organizational Unit Summary'!$B$57),'Organizational Unit Summary'!$B$57,"")</f>
        <v>P-18</v>
      </c>
      <c r="D2339" s="51" t="str">
        <f>IF('Organizational Unit Summary'!$B$24="Benchmark or Sustainment",IF(E2339="OoS","OoS",IF(E2339=1,"DM",IF(E2339=2,"PM",IF(E2339=3,"LM",IF(E2339=4,"FM"))))),IF(E2339="OoS","OoS",IF(E2339&lt;=2,"H",IF(E2339=3,"M",IF(E2339=4,"L")))))</f>
        <v>DM</v>
      </c>
      <c r="E2339" s="58">
        <f>IF(OR(Processes!$C$70=TRUE,Processes!U$70=TRUE),IF(AND(G2339=1,H2339=1,NOT(ISTEXT(J2339))),4,IF(AND(G2339=1,H2339=1,ISTEXT(J2339)),3,IF(AND(OR(G2339=1,H2339=1),ISTEXT(J2339)),2,1))),"OoS")</f>
        <v>1</v>
      </c>
      <c r="F2339" s="57"/>
      <c r="G2339" s="59"/>
      <c r="H2339" s="59"/>
      <c r="I2339" s="59"/>
      <c r="J2339" s="59"/>
      <c r="K2339" s="59"/>
      <c r="L2339" s="59"/>
      <c r="M2339" s="59"/>
      <c r="N2339" s="59"/>
      <c r="O2339" s="59"/>
      <c r="P2339" s="370"/>
      <c r="Q2339" s="59"/>
      <c r="R2339" s="376"/>
    </row>
    <row r="2340" spans="1:18" x14ac:dyDescent="0.25">
      <c r="A2340" s="352"/>
      <c r="B2340" s="378"/>
      <c r="C2340" s="54" t="str">
        <f>IF(ISTEXT('Organizational Unit Summary'!$B$58),'Organizational Unit Summary'!$B$58,"")</f>
        <v>P-19</v>
      </c>
      <c r="D2340" s="51" t="str">
        <f>IF('Organizational Unit Summary'!$B$24="Benchmark or Sustainment",IF(E2340="OoS","OoS",IF(E2340=1,"DM",IF(E2340=2,"PM",IF(E2340=3,"LM",IF(E2340=4,"FM"))))),IF(E2340="OoS","OoS",IF(E2340&lt;=2,"H",IF(E2340=3,"M",IF(E2340=4,"L")))))</f>
        <v>DM</v>
      </c>
      <c r="E2340" s="58">
        <f>IF(OR(Processes!$C$70=TRUE,Processes!V$70=TRUE),IF(AND(G2340=1,H2340=1,NOT(ISTEXT(J2340))),4,IF(AND(G2340=1,H2340=1,ISTEXT(J2340)),3,IF(AND(OR(G2340=1,H2340=1),ISTEXT(J2340)),2,1))),"OoS")</f>
        <v>1</v>
      </c>
      <c r="F2340" s="57"/>
      <c r="G2340" s="59"/>
      <c r="H2340" s="59"/>
      <c r="I2340" s="59"/>
      <c r="J2340" s="59"/>
      <c r="K2340" s="59"/>
      <c r="L2340" s="59"/>
      <c r="M2340" s="59"/>
      <c r="N2340" s="59"/>
      <c r="O2340" s="59"/>
      <c r="P2340" s="370"/>
      <c r="Q2340" s="59"/>
      <c r="R2340" s="376"/>
    </row>
    <row r="2341" spans="1:18" ht="13.5" thickBot="1" x14ac:dyDescent="0.3">
      <c r="A2341" s="352"/>
      <c r="B2341" s="378"/>
      <c r="C2341" s="54" t="str">
        <f>IF(ISTEXT('Organizational Unit Summary'!$B$59),'Organizational Unit Summary'!$B$59,"")</f>
        <v>P-20</v>
      </c>
      <c r="D2341" s="51" t="str">
        <f>IF('Organizational Unit Summary'!$B$24="Benchmark or Sustainment",IF(E2341="OoS","OoS",IF(E2341=1,"DM",IF(E2341=2,"PM",IF(E2341=3,"LM",IF(E2341=4,"FM"))))),IF(E2341="OoS","OoS",IF(E2341&lt;=2,"H",IF(E2341=3,"M",IF(E2341=4,"L")))))</f>
        <v>DM</v>
      </c>
      <c r="E2341" s="58">
        <f>IF(OR(Processes!$C$70=TRUE,Processes!W$70=TRUE),IF(AND(G2341=1,H2341=1,NOT(ISTEXT(J2341))),4,IF(AND(G2341=1,H2341=1,ISTEXT(J2341)),3,IF(AND(OR(G2341=1,H2341=1),ISTEXT(J2341)),2,1))),"OoS")</f>
        <v>1</v>
      </c>
      <c r="F2341" s="57"/>
      <c r="G2341" s="59"/>
      <c r="H2341" s="59"/>
      <c r="I2341" s="59"/>
      <c r="J2341" s="59"/>
      <c r="K2341" s="59"/>
      <c r="L2341" s="59"/>
      <c r="M2341" s="59"/>
      <c r="N2341" s="59"/>
      <c r="O2341" s="59"/>
      <c r="P2341" s="371"/>
      <c r="Q2341" s="59"/>
      <c r="R2341" s="376"/>
    </row>
    <row r="2342" spans="1:18" x14ac:dyDescent="0.25">
      <c r="A2342" s="352"/>
      <c r="B2342" s="378" t="str">
        <f>IF(ISTEXT(Processes!$B$20),Processes!$B$20,"")</f>
        <v>Process 18</v>
      </c>
      <c r="C2342" s="54" t="str">
        <f>IF(ISTEXT('Organizational Unit Summary'!$B$40),'Organizational Unit Summary'!$B$40,"")</f>
        <v>P-1</v>
      </c>
      <c r="D2342" s="51" t="str">
        <f>IF('Organizational Unit Summary'!$B$24="Benchmark or Sustainment",IF(E2342="OoS","OoS",IF(E2342=1,"DM",IF(E2342=2,"PM",IF(E2342=3,"LM",IF(E2342=4,"FM"))))),IF(E2342="OoS","OoS",IF(E2342&lt;=2,"H",IF(E2342=3,"M",IF(E2342=4,"L")))))</f>
        <v>DM</v>
      </c>
      <c r="E2342" s="58">
        <f>IF(OR(Processes!$C$71=TRUE,Processes!D$71=TRUE),IF(AND(G2342=1,H2342=1,NOT(ISTEXT(J2342))),4,IF(AND(G2342=1,H2342=1,ISTEXT(J2342)),3,IF(AND(OR(G2342=1,H2342=1),ISTEXT(J2342)),2,1))),"OoS")</f>
        <v>1</v>
      </c>
      <c r="F2342" s="57"/>
      <c r="G2342" s="59"/>
      <c r="H2342" s="59"/>
      <c r="I2342" s="59"/>
      <c r="J2342" s="59"/>
      <c r="K2342" s="59"/>
      <c r="L2342" s="59"/>
      <c r="M2342" s="59"/>
      <c r="N2342" s="59"/>
      <c r="O2342" s="59"/>
      <c r="P2342" s="369"/>
      <c r="Q2342" s="59"/>
      <c r="R2342" s="376"/>
    </row>
    <row r="2343" spans="1:18" x14ac:dyDescent="0.25">
      <c r="A2343" s="352"/>
      <c r="B2343" s="378"/>
      <c r="C2343" s="54" t="str">
        <f>IF(ISTEXT('Organizational Unit Summary'!$B$41),'Organizational Unit Summary'!$B$41,"")</f>
        <v>P-2</v>
      </c>
      <c r="D2343" s="51" t="str">
        <f>IF('Organizational Unit Summary'!$B$24="Benchmark or Sustainment",IF(E2343="OoS","OoS",IF(E2343=1,"DM",IF(E2343=2,"PM",IF(E2343=3,"LM",IF(E2343=4,"FM"))))),IF(E2343="OoS","OoS",IF(E2343&lt;=2,"H",IF(E2343=3,"M",IF(E2343=4,"L")))))</f>
        <v>DM</v>
      </c>
      <c r="E2343" s="58">
        <f>IF(OR(Processes!$C$71=TRUE,Processes!E$71=TRUE),IF(AND(G2343=1,H2343=1,NOT(ISTEXT(J2343))),4,IF(AND(G2343=1,H2343=1,ISTEXT(J2343)),3,IF(AND(OR(G2343=1,H2343=1),ISTEXT(J2343)),2,1))),"OoS")</f>
        <v>1</v>
      </c>
      <c r="F2343" s="57"/>
      <c r="G2343" s="59"/>
      <c r="H2343" s="59"/>
      <c r="I2343" s="59"/>
      <c r="J2343" s="59"/>
      <c r="K2343" s="59"/>
      <c r="L2343" s="59"/>
      <c r="M2343" s="59"/>
      <c r="N2343" s="59"/>
      <c r="O2343" s="59"/>
      <c r="P2343" s="370"/>
      <c r="Q2343" s="59"/>
      <c r="R2343" s="376"/>
    </row>
    <row r="2344" spans="1:18" x14ac:dyDescent="0.25">
      <c r="A2344" s="352"/>
      <c r="B2344" s="378"/>
      <c r="C2344" s="54" t="str">
        <f>IF(ISTEXT('Organizational Unit Summary'!$B$42),'Organizational Unit Summary'!$B$42,"")</f>
        <v>P-3</v>
      </c>
      <c r="D2344" s="51" t="str">
        <f>IF('Organizational Unit Summary'!$B$24="Benchmark or Sustainment",IF(E2344="OoS","OoS",IF(E2344=1,"DM",IF(E2344=2,"PM",IF(E2344=3,"LM",IF(E2344=4,"FM"))))),IF(E2344="OoS","OoS",IF(E2344&lt;=2,"H",IF(E2344=3,"M",IF(E2344=4,"L")))))</f>
        <v>DM</v>
      </c>
      <c r="E2344" s="58">
        <f>IF(OR(Processes!$C$71=TRUE,Processes!F$71=TRUE),IF(AND(G2344=1,H2344=1,NOT(ISTEXT(J2344))),4,IF(AND(G2344=1,H2344=1,ISTEXT(J2344)),3,IF(AND(OR(G2344=1,H2344=1),ISTEXT(J2344)),2,1))),"OoS")</f>
        <v>1</v>
      </c>
      <c r="F2344" s="57"/>
      <c r="G2344" s="59"/>
      <c r="H2344" s="59"/>
      <c r="I2344" s="59"/>
      <c r="J2344" s="59"/>
      <c r="K2344" s="59"/>
      <c r="L2344" s="59"/>
      <c r="M2344" s="59"/>
      <c r="N2344" s="59"/>
      <c r="O2344" s="59"/>
      <c r="P2344" s="370"/>
      <c r="Q2344" s="59"/>
      <c r="R2344" s="376"/>
    </row>
    <row r="2345" spans="1:18" x14ac:dyDescent="0.25">
      <c r="A2345" s="352"/>
      <c r="B2345" s="378"/>
      <c r="C2345" s="54" t="str">
        <f>IF(ISTEXT('Organizational Unit Summary'!$B$43),'Organizational Unit Summary'!$B$43,"")</f>
        <v>P-4</v>
      </c>
      <c r="D2345" s="51" t="str">
        <f>IF('Organizational Unit Summary'!$B$24="Benchmark or Sustainment",IF(E2345="OoS","OoS",IF(E2345=1,"DM",IF(E2345=2,"PM",IF(E2345=3,"LM",IF(E2345=4,"FM"))))),IF(E2345="OoS","OoS",IF(E2345&lt;=2,"H",IF(E2345=3,"M",IF(E2345=4,"L")))))</f>
        <v>DM</v>
      </c>
      <c r="E2345" s="58">
        <f>IF(OR(Processes!$C$71=TRUE,Processes!G$71=TRUE),IF(AND(G2345=1,H2345=1,NOT(ISTEXT(J2345))),4,IF(AND(G2345=1,H2345=1,ISTEXT(J2345)),3,IF(AND(OR(G2345=1,H2345=1),ISTEXT(J2345)),2,1))),"OoS")</f>
        <v>1</v>
      </c>
      <c r="F2345" s="57"/>
      <c r="G2345" s="59"/>
      <c r="H2345" s="59"/>
      <c r="I2345" s="59"/>
      <c r="J2345" s="59"/>
      <c r="K2345" s="59"/>
      <c r="L2345" s="59"/>
      <c r="M2345" s="59"/>
      <c r="N2345" s="59"/>
      <c r="O2345" s="59"/>
      <c r="P2345" s="370"/>
      <c r="Q2345" s="59"/>
      <c r="R2345" s="376"/>
    </row>
    <row r="2346" spans="1:18" x14ac:dyDescent="0.25">
      <c r="A2346" s="352"/>
      <c r="B2346" s="378"/>
      <c r="C2346" s="54" t="str">
        <f>IF(ISTEXT('Organizational Unit Summary'!$B$44),'Organizational Unit Summary'!$B$44,"")</f>
        <v>P-5</v>
      </c>
      <c r="D2346" s="51" t="str">
        <f>IF('Organizational Unit Summary'!$B$24="Benchmark or Sustainment",IF(E2346="OoS","OoS",IF(E2346=1,"DM",IF(E2346=2,"PM",IF(E2346=3,"LM",IF(E2346=4,"FM"))))),IF(E2346="OoS","OoS",IF(E2346&lt;=2,"H",IF(E2346=3,"M",IF(E2346=4,"L")))))</f>
        <v>DM</v>
      </c>
      <c r="E2346" s="58">
        <f>IF(OR(Processes!$C$71=TRUE,Processes!H$71=TRUE),IF(AND(G2346=1,H2346=1,NOT(ISTEXT(J2346))),4,IF(AND(G2346=1,H2346=1,ISTEXT(J2346)),3,IF(AND(OR(G2346=1,H2346=1),ISTEXT(J2346)),2,1))),"OoS")</f>
        <v>1</v>
      </c>
      <c r="F2346" s="57"/>
      <c r="G2346" s="59"/>
      <c r="H2346" s="59"/>
      <c r="I2346" s="59"/>
      <c r="J2346" s="59"/>
      <c r="K2346" s="59"/>
      <c r="L2346" s="59"/>
      <c r="M2346" s="59"/>
      <c r="N2346" s="59"/>
      <c r="O2346" s="59"/>
      <c r="P2346" s="370"/>
      <c r="Q2346" s="59"/>
      <c r="R2346" s="376"/>
    </row>
    <row r="2347" spans="1:18" x14ac:dyDescent="0.25">
      <c r="A2347" s="352"/>
      <c r="B2347" s="378"/>
      <c r="C2347" s="54" t="str">
        <f>IF(ISTEXT('Organizational Unit Summary'!$B$45),'Organizational Unit Summary'!$B$45,"")</f>
        <v>P-6</v>
      </c>
      <c r="D2347" s="51" t="str">
        <f>IF('Organizational Unit Summary'!$B$24="Benchmark or Sustainment",IF(E2347="OoS","OoS",IF(E2347=1,"DM",IF(E2347=2,"PM",IF(E2347=3,"LM",IF(E2347=4,"FM"))))),IF(E2347="OoS","OoS",IF(E2347&lt;=2,"H",IF(E2347=3,"M",IF(E2347=4,"L")))))</f>
        <v>DM</v>
      </c>
      <c r="E2347" s="58">
        <f>IF(OR(Processes!$C$71=TRUE,Processes!I$71=TRUE),IF(AND(G2347=1,H2347=1,NOT(ISTEXT(J2347))),4,IF(AND(G2347=1,H2347=1,ISTEXT(J2347)),3,IF(AND(OR(G2347=1,H2347=1),ISTEXT(J2347)),2,1))),"OoS")</f>
        <v>1</v>
      </c>
      <c r="F2347" s="57"/>
      <c r="G2347" s="59"/>
      <c r="H2347" s="59"/>
      <c r="I2347" s="59"/>
      <c r="J2347" s="59"/>
      <c r="K2347" s="59"/>
      <c r="L2347" s="59"/>
      <c r="M2347" s="59"/>
      <c r="N2347" s="59"/>
      <c r="O2347" s="59"/>
      <c r="P2347" s="370"/>
      <c r="Q2347" s="59"/>
      <c r="R2347" s="376"/>
    </row>
    <row r="2348" spans="1:18" x14ac:dyDescent="0.25">
      <c r="A2348" s="352"/>
      <c r="B2348" s="378"/>
      <c r="C2348" s="54" t="str">
        <f>IF(ISTEXT('Organizational Unit Summary'!$B$46),'Organizational Unit Summary'!$B$46,"")</f>
        <v>P-7</v>
      </c>
      <c r="D2348" s="51" t="str">
        <f>IF('Organizational Unit Summary'!$B$24="Benchmark or Sustainment",IF(E2348="OoS","OoS",IF(E2348=1,"DM",IF(E2348=2,"PM",IF(E2348=3,"LM",IF(E2348=4,"FM"))))),IF(E2348="OoS","OoS",IF(E2348&lt;=2,"H",IF(E2348=3,"M",IF(E2348=4,"L")))))</f>
        <v>DM</v>
      </c>
      <c r="E2348" s="58">
        <f>IF(OR(Processes!$C$71=TRUE,Processes!J$71=TRUE),IF(AND(G2348=1,H2348=1,NOT(ISTEXT(J2348))),4,IF(AND(G2348=1,H2348=1,ISTEXT(J2348)),3,IF(AND(OR(G2348=1,H2348=1),ISTEXT(J2348)),2,1))),"OoS")</f>
        <v>1</v>
      </c>
      <c r="F2348" s="57"/>
      <c r="G2348" s="59"/>
      <c r="H2348" s="59"/>
      <c r="I2348" s="59"/>
      <c r="J2348" s="59"/>
      <c r="K2348" s="59"/>
      <c r="L2348" s="59"/>
      <c r="M2348" s="59"/>
      <c r="N2348" s="59"/>
      <c r="O2348" s="59"/>
      <c r="P2348" s="370"/>
      <c r="Q2348" s="59"/>
      <c r="R2348" s="376"/>
    </row>
    <row r="2349" spans="1:18" x14ac:dyDescent="0.25">
      <c r="A2349" s="352"/>
      <c r="B2349" s="378"/>
      <c r="C2349" s="54" t="str">
        <f>IF(ISTEXT('Organizational Unit Summary'!$B$47),'Organizational Unit Summary'!$B$47,"")</f>
        <v>P-8</v>
      </c>
      <c r="D2349" s="51" t="str">
        <f>IF('Organizational Unit Summary'!$B$24="Benchmark or Sustainment",IF(E2349="OoS","OoS",IF(E2349=1,"DM",IF(E2349=2,"PM",IF(E2349=3,"LM",IF(E2349=4,"FM"))))),IF(E2349="OoS","OoS",IF(E2349&lt;=2,"H",IF(E2349=3,"M",IF(E2349=4,"L")))))</f>
        <v>DM</v>
      </c>
      <c r="E2349" s="58">
        <f>IF(OR(Processes!$C$71=TRUE,Processes!K$71=TRUE),IF(AND(G2349=1,H2349=1,NOT(ISTEXT(J2349))),4,IF(AND(G2349=1,H2349=1,ISTEXT(J2349)),3,IF(AND(OR(G2349=1,H2349=1),ISTEXT(J2349)),2,1))),"OoS")</f>
        <v>1</v>
      </c>
      <c r="F2349" s="57"/>
      <c r="G2349" s="59"/>
      <c r="H2349" s="59"/>
      <c r="I2349" s="59"/>
      <c r="J2349" s="59"/>
      <c r="K2349" s="59"/>
      <c r="L2349" s="59"/>
      <c r="M2349" s="59"/>
      <c r="N2349" s="59"/>
      <c r="O2349" s="59"/>
      <c r="P2349" s="370"/>
      <c r="Q2349" s="59"/>
      <c r="R2349" s="376"/>
    </row>
    <row r="2350" spans="1:18" x14ac:dyDescent="0.25">
      <c r="A2350" s="352"/>
      <c r="B2350" s="378"/>
      <c r="C2350" s="54" t="str">
        <f>IF(ISTEXT('Organizational Unit Summary'!$B$48),'Organizational Unit Summary'!$B$48,"")</f>
        <v>P-9</v>
      </c>
      <c r="D2350" s="51" t="str">
        <f>IF('Organizational Unit Summary'!$B$24="Benchmark or Sustainment",IF(E2350="OoS","OoS",IF(E2350=1,"DM",IF(E2350=2,"PM",IF(E2350=3,"LM",IF(E2350=4,"FM"))))),IF(E2350="OoS","OoS",IF(E2350&lt;=2,"H",IF(E2350=3,"M",IF(E2350=4,"L")))))</f>
        <v>DM</v>
      </c>
      <c r="E2350" s="58">
        <f>IF(OR(Processes!$C$71=TRUE,Processes!L$71=TRUE),IF(AND(G2350=1,H2350=1,NOT(ISTEXT(J2350))),4,IF(AND(G2350=1,H2350=1,ISTEXT(J2350)),3,IF(AND(OR(G2350=1,H2350=1),ISTEXT(J2350)),2,1))),"OoS")</f>
        <v>1</v>
      </c>
      <c r="F2350" s="57"/>
      <c r="G2350" s="59"/>
      <c r="H2350" s="59"/>
      <c r="I2350" s="59"/>
      <c r="J2350" s="59"/>
      <c r="K2350" s="59"/>
      <c r="L2350" s="59"/>
      <c r="M2350" s="59"/>
      <c r="N2350" s="59"/>
      <c r="O2350" s="59"/>
      <c r="P2350" s="370"/>
      <c r="Q2350" s="59"/>
      <c r="R2350" s="376"/>
    </row>
    <row r="2351" spans="1:18" x14ac:dyDescent="0.25">
      <c r="A2351" s="352"/>
      <c r="B2351" s="378"/>
      <c r="C2351" s="54" t="str">
        <f>IF(ISTEXT('Organizational Unit Summary'!$B$49),'Organizational Unit Summary'!$B$49,"")</f>
        <v>P-10</v>
      </c>
      <c r="D2351" s="51" t="str">
        <f>IF('Organizational Unit Summary'!$B$24="Benchmark or Sustainment",IF(E2351="OoS","OoS",IF(E2351=1,"DM",IF(E2351=2,"PM",IF(E2351=3,"LM",IF(E2351=4,"FM"))))),IF(E2351="OoS","OoS",IF(E2351&lt;=2,"H",IF(E2351=3,"M",IF(E2351=4,"L")))))</f>
        <v>DM</v>
      </c>
      <c r="E2351" s="58">
        <f>IF(OR(Processes!$C$71=TRUE,Processes!M$71=TRUE),IF(AND(G2351=1,H2351=1,NOT(ISTEXT(J2351))),4,IF(AND(G2351=1,H2351=1,ISTEXT(J2351)),3,IF(AND(OR(G2351=1,H2351=1),ISTEXT(J2351)),2,1))),"OoS")</f>
        <v>1</v>
      </c>
      <c r="F2351" s="57"/>
      <c r="G2351" s="59"/>
      <c r="H2351" s="59"/>
      <c r="I2351" s="59"/>
      <c r="J2351" s="59"/>
      <c r="K2351" s="59"/>
      <c r="L2351" s="59"/>
      <c r="M2351" s="59"/>
      <c r="N2351" s="59"/>
      <c r="O2351" s="59"/>
      <c r="P2351" s="370"/>
      <c r="Q2351" s="59"/>
      <c r="R2351" s="376"/>
    </row>
    <row r="2352" spans="1:18" x14ac:dyDescent="0.25">
      <c r="A2352" s="352"/>
      <c r="B2352" s="378"/>
      <c r="C2352" s="54" t="str">
        <f>IF(ISTEXT('Organizational Unit Summary'!$B$50),'Organizational Unit Summary'!$B$50,"")</f>
        <v>P-11</v>
      </c>
      <c r="D2352" s="51" t="str">
        <f>IF('Organizational Unit Summary'!$B$24="Benchmark or Sustainment",IF(E2352="OoS","OoS",IF(E2352=1,"DM",IF(E2352=2,"PM",IF(E2352=3,"LM",IF(E2352=4,"FM"))))),IF(E2352="OoS","OoS",IF(E2352&lt;=2,"H",IF(E2352=3,"M",IF(E2352=4,"L")))))</f>
        <v>DM</v>
      </c>
      <c r="E2352" s="58">
        <f>IF(OR(Processes!$C$71=TRUE,Processes!N$71=TRUE),IF(AND(G2352=1,H2352=1,NOT(ISTEXT(J2352))),4,IF(AND(G2352=1,H2352=1,ISTEXT(J2352)),3,IF(AND(OR(G2352=1,H2352=1),ISTEXT(J2352)),2,1))),"OoS")</f>
        <v>1</v>
      </c>
      <c r="F2352" s="57"/>
      <c r="G2352" s="59"/>
      <c r="H2352" s="59"/>
      <c r="I2352" s="59"/>
      <c r="J2352" s="59"/>
      <c r="K2352" s="59"/>
      <c r="L2352" s="59"/>
      <c r="M2352" s="59"/>
      <c r="N2352" s="59"/>
      <c r="O2352" s="59"/>
      <c r="P2352" s="370"/>
      <c r="Q2352" s="59"/>
      <c r="R2352" s="376"/>
    </row>
    <row r="2353" spans="1:18" x14ac:dyDescent="0.25">
      <c r="A2353" s="352"/>
      <c r="B2353" s="378"/>
      <c r="C2353" s="54" t="str">
        <f>IF(ISTEXT('Organizational Unit Summary'!$B$51),'Organizational Unit Summary'!$B$51,"")</f>
        <v>P-12</v>
      </c>
      <c r="D2353" s="51" t="str">
        <f>IF('Organizational Unit Summary'!$B$24="Benchmark or Sustainment",IF(E2353="OoS","OoS",IF(E2353=1,"DM",IF(E2353=2,"PM",IF(E2353=3,"LM",IF(E2353=4,"FM"))))),IF(E2353="OoS","OoS",IF(E2353&lt;=2,"H",IF(E2353=3,"M",IF(E2353=4,"L")))))</f>
        <v>DM</v>
      </c>
      <c r="E2353" s="58">
        <f>IF(OR(Processes!$C$71=TRUE,Processes!O$71=TRUE),IF(AND(G2353=1,H2353=1,NOT(ISTEXT(J2353))),4,IF(AND(G2353=1,H2353=1,ISTEXT(J2353)),3,IF(AND(OR(G2353=1,H2353=1),ISTEXT(J2353)),2,1))),"OoS")</f>
        <v>1</v>
      </c>
      <c r="F2353" s="57"/>
      <c r="G2353" s="59"/>
      <c r="H2353" s="59"/>
      <c r="I2353" s="59"/>
      <c r="J2353" s="59"/>
      <c r="K2353" s="59"/>
      <c r="L2353" s="59"/>
      <c r="M2353" s="59"/>
      <c r="N2353" s="59"/>
      <c r="O2353" s="59"/>
      <c r="P2353" s="370"/>
      <c r="Q2353" s="59"/>
      <c r="R2353" s="376"/>
    </row>
    <row r="2354" spans="1:18" x14ac:dyDescent="0.25">
      <c r="A2354" s="352"/>
      <c r="B2354" s="378"/>
      <c r="C2354" s="54" t="str">
        <f>IF(ISTEXT('Organizational Unit Summary'!$B$52),'Organizational Unit Summary'!$B$52,"")</f>
        <v>P-13</v>
      </c>
      <c r="D2354" s="51" t="str">
        <f>IF('Organizational Unit Summary'!$B$24="Benchmark or Sustainment",IF(E2354="OoS","OoS",IF(E2354=1,"DM",IF(E2354=2,"PM",IF(E2354=3,"LM",IF(E2354=4,"FM"))))),IF(E2354="OoS","OoS",IF(E2354&lt;=2,"H",IF(E2354=3,"M",IF(E2354=4,"L")))))</f>
        <v>DM</v>
      </c>
      <c r="E2354" s="58">
        <f>IF(OR(Processes!$C$71=TRUE,Processes!P$71=TRUE),IF(AND(G2354=1,H2354=1,NOT(ISTEXT(J2354))),4,IF(AND(G2354=1,H2354=1,ISTEXT(J2354)),3,IF(AND(OR(G2354=1,H2354=1),ISTEXT(J2354)),2,1))),"OoS")</f>
        <v>1</v>
      </c>
      <c r="F2354" s="57"/>
      <c r="G2354" s="59"/>
      <c r="H2354" s="59"/>
      <c r="I2354" s="59"/>
      <c r="J2354" s="59"/>
      <c r="K2354" s="59"/>
      <c r="L2354" s="59"/>
      <c r="M2354" s="59"/>
      <c r="N2354" s="59"/>
      <c r="O2354" s="59"/>
      <c r="P2354" s="370"/>
      <c r="Q2354" s="59"/>
      <c r="R2354" s="376"/>
    </row>
    <row r="2355" spans="1:18" x14ac:dyDescent="0.25">
      <c r="A2355" s="352"/>
      <c r="B2355" s="378"/>
      <c r="C2355" s="54" t="str">
        <f>IF(ISTEXT('Organizational Unit Summary'!$B$53),'Organizational Unit Summary'!$B$53,"")</f>
        <v>P-14</v>
      </c>
      <c r="D2355" s="51" t="str">
        <f>IF('Organizational Unit Summary'!$B$24="Benchmark or Sustainment",IF(E2355="OoS","OoS",IF(E2355=1,"DM",IF(E2355=2,"PM",IF(E2355=3,"LM",IF(E2355=4,"FM"))))),IF(E2355="OoS","OoS",IF(E2355&lt;=2,"H",IF(E2355=3,"M",IF(E2355=4,"L")))))</f>
        <v>DM</v>
      </c>
      <c r="E2355" s="58">
        <f>IF(OR(Processes!$C$71=TRUE,Processes!Q$71=TRUE),IF(AND(G2355=1,H2355=1,NOT(ISTEXT(J2355))),4,IF(AND(G2355=1,H2355=1,ISTEXT(J2355)),3,IF(AND(OR(G2355=1,H2355=1),ISTEXT(J2355)),2,1))),"OoS")</f>
        <v>1</v>
      </c>
      <c r="F2355" s="57"/>
      <c r="G2355" s="59"/>
      <c r="H2355" s="59"/>
      <c r="I2355" s="59"/>
      <c r="J2355" s="59"/>
      <c r="K2355" s="59"/>
      <c r="L2355" s="59"/>
      <c r="M2355" s="59"/>
      <c r="N2355" s="59"/>
      <c r="O2355" s="59"/>
      <c r="P2355" s="370"/>
      <c r="Q2355" s="59"/>
      <c r="R2355" s="376"/>
    </row>
    <row r="2356" spans="1:18" x14ac:dyDescent="0.25">
      <c r="A2356" s="352"/>
      <c r="B2356" s="378"/>
      <c r="C2356" s="54" t="str">
        <f>IF(ISTEXT('Organizational Unit Summary'!$B$54),'Organizational Unit Summary'!$B$54,"")</f>
        <v>P-15</v>
      </c>
      <c r="D2356" s="51" t="str">
        <f>IF('Organizational Unit Summary'!$B$24="Benchmark or Sustainment",IF(E2356="OoS","OoS",IF(E2356=1,"DM",IF(E2356=2,"PM",IF(E2356=3,"LM",IF(E2356=4,"FM"))))),IF(E2356="OoS","OoS",IF(E2356&lt;=2,"H",IF(E2356=3,"M",IF(E2356=4,"L")))))</f>
        <v>DM</v>
      </c>
      <c r="E2356" s="58">
        <f>IF(OR(Processes!$C$71=TRUE,Processes!R$71=TRUE),IF(AND(G2356=1,H2356=1,NOT(ISTEXT(J2356))),4,IF(AND(G2356=1,H2356=1,ISTEXT(J2356)),3,IF(AND(OR(G2356=1,H2356=1),ISTEXT(J2356)),2,1))),"OoS")</f>
        <v>1</v>
      </c>
      <c r="F2356" s="57"/>
      <c r="G2356" s="59"/>
      <c r="H2356" s="59"/>
      <c r="I2356" s="59"/>
      <c r="J2356" s="59"/>
      <c r="K2356" s="59"/>
      <c r="L2356" s="59"/>
      <c r="M2356" s="59"/>
      <c r="N2356" s="59"/>
      <c r="O2356" s="59"/>
      <c r="P2356" s="370"/>
      <c r="Q2356" s="59"/>
      <c r="R2356" s="376"/>
    </row>
    <row r="2357" spans="1:18" x14ac:dyDescent="0.25">
      <c r="A2357" s="352"/>
      <c r="B2357" s="378"/>
      <c r="C2357" s="54" t="str">
        <f>IF(ISTEXT('Organizational Unit Summary'!$B$55),'Organizational Unit Summary'!$B$55,"")</f>
        <v>P-16</v>
      </c>
      <c r="D2357" s="51" t="str">
        <f>IF('Organizational Unit Summary'!$B$24="Benchmark or Sustainment",IF(E2357="OoS","OoS",IF(E2357=1,"DM",IF(E2357=2,"PM",IF(E2357=3,"LM",IF(E2357=4,"FM"))))),IF(E2357="OoS","OoS",IF(E2357&lt;=2,"H",IF(E2357=3,"M",IF(E2357=4,"L")))))</f>
        <v>DM</v>
      </c>
      <c r="E2357" s="58">
        <f>IF(OR(Processes!$C$71=TRUE,Processes!S$71=TRUE),IF(AND(G2357=1,H2357=1,NOT(ISTEXT(J2357))),4,IF(AND(G2357=1,H2357=1,ISTEXT(J2357)),3,IF(AND(OR(G2357=1,H2357=1),ISTEXT(J2357)),2,1))),"OoS")</f>
        <v>1</v>
      </c>
      <c r="F2357" s="57"/>
      <c r="G2357" s="59"/>
      <c r="H2357" s="59"/>
      <c r="I2357" s="59"/>
      <c r="J2357" s="59"/>
      <c r="K2357" s="59"/>
      <c r="L2357" s="59"/>
      <c r="M2357" s="59"/>
      <c r="N2357" s="59"/>
      <c r="O2357" s="59"/>
      <c r="P2357" s="370"/>
      <c r="Q2357" s="59"/>
      <c r="R2357" s="376"/>
    </row>
    <row r="2358" spans="1:18" x14ac:dyDescent="0.25">
      <c r="A2358" s="352"/>
      <c r="B2358" s="378"/>
      <c r="C2358" s="54" t="str">
        <f>IF(ISTEXT('Organizational Unit Summary'!$B$56),'Organizational Unit Summary'!$B$56,"")</f>
        <v>P-17</v>
      </c>
      <c r="D2358" s="51" t="str">
        <f>IF('Organizational Unit Summary'!$B$24="Benchmark or Sustainment",IF(E2358="OoS","OoS",IF(E2358=1,"DM",IF(E2358=2,"PM",IF(E2358=3,"LM",IF(E2358=4,"FM"))))),IF(E2358="OoS","OoS",IF(E2358&lt;=2,"H",IF(E2358=3,"M",IF(E2358=4,"L")))))</f>
        <v>DM</v>
      </c>
      <c r="E2358" s="58">
        <f>IF(OR(Processes!$C$71=TRUE,Processes!T$71=TRUE),IF(AND(G2358=1,H2358=1,NOT(ISTEXT(J2358))),4,IF(AND(G2358=1,H2358=1,ISTEXT(J2358)),3,IF(AND(OR(G2358=1,H2358=1),ISTEXT(J2358)),2,1))),"OoS")</f>
        <v>1</v>
      </c>
      <c r="F2358" s="57"/>
      <c r="G2358" s="59"/>
      <c r="H2358" s="59"/>
      <c r="I2358" s="59"/>
      <c r="J2358" s="59"/>
      <c r="K2358" s="59"/>
      <c r="L2358" s="59"/>
      <c r="M2358" s="59"/>
      <c r="N2358" s="59"/>
      <c r="O2358" s="59"/>
      <c r="P2358" s="370"/>
      <c r="Q2358" s="59"/>
      <c r="R2358" s="376"/>
    </row>
    <row r="2359" spans="1:18" x14ac:dyDescent="0.25">
      <c r="A2359" s="352"/>
      <c r="B2359" s="378"/>
      <c r="C2359" s="54" t="str">
        <f>IF(ISTEXT('Organizational Unit Summary'!$B$57),'Organizational Unit Summary'!$B$57,"")</f>
        <v>P-18</v>
      </c>
      <c r="D2359" s="51" t="str">
        <f>IF('Organizational Unit Summary'!$B$24="Benchmark or Sustainment",IF(E2359="OoS","OoS",IF(E2359=1,"DM",IF(E2359=2,"PM",IF(E2359=3,"LM",IF(E2359=4,"FM"))))),IF(E2359="OoS","OoS",IF(E2359&lt;=2,"H",IF(E2359=3,"M",IF(E2359=4,"L")))))</f>
        <v>DM</v>
      </c>
      <c r="E2359" s="58">
        <f>IF(OR(Processes!$C$71=TRUE,Processes!U$71=TRUE),IF(AND(G2359=1,H2359=1,NOT(ISTEXT(J2359))),4,IF(AND(G2359=1,H2359=1,ISTEXT(J2359)),3,IF(AND(OR(G2359=1,H2359=1),ISTEXT(J2359)),2,1))),"OoS")</f>
        <v>1</v>
      </c>
      <c r="F2359" s="57"/>
      <c r="G2359" s="59"/>
      <c r="H2359" s="59"/>
      <c r="I2359" s="59"/>
      <c r="J2359" s="59"/>
      <c r="K2359" s="59"/>
      <c r="L2359" s="59"/>
      <c r="M2359" s="59"/>
      <c r="N2359" s="59"/>
      <c r="O2359" s="59"/>
      <c r="P2359" s="370"/>
      <c r="Q2359" s="59"/>
      <c r="R2359" s="376"/>
    </row>
    <row r="2360" spans="1:18" x14ac:dyDescent="0.25">
      <c r="A2360" s="352"/>
      <c r="B2360" s="378"/>
      <c r="C2360" s="54" t="str">
        <f>IF(ISTEXT('Organizational Unit Summary'!$B$58),'Organizational Unit Summary'!$B$58,"")</f>
        <v>P-19</v>
      </c>
      <c r="D2360" s="51" t="str">
        <f>IF('Organizational Unit Summary'!$B$24="Benchmark or Sustainment",IF(E2360="OoS","OoS",IF(E2360=1,"DM",IF(E2360=2,"PM",IF(E2360=3,"LM",IF(E2360=4,"FM"))))),IF(E2360="OoS","OoS",IF(E2360&lt;=2,"H",IF(E2360=3,"M",IF(E2360=4,"L")))))</f>
        <v>DM</v>
      </c>
      <c r="E2360" s="58">
        <f>IF(OR(Processes!$C$71=TRUE,Processes!V$71=TRUE),IF(AND(G2360=1,H2360=1,NOT(ISTEXT(J2360))),4,IF(AND(G2360=1,H2360=1,ISTEXT(J2360)),3,IF(AND(OR(G2360=1,H2360=1),ISTEXT(J2360)),2,1))),"OoS")</f>
        <v>1</v>
      </c>
      <c r="F2360" s="57"/>
      <c r="G2360" s="59"/>
      <c r="H2360" s="59"/>
      <c r="I2360" s="59"/>
      <c r="J2360" s="59"/>
      <c r="K2360" s="59"/>
      <c r="L2360" s="59"/>
      <c r="M2360" s="59"/>
      <c r="N2360" s="59"/>
      <c r="O2360" s="59"/>
      <c r="P2360" s="370"/>
      <c r="Q2360" s="59"/>
      <c r="R2360" s="376"/>
    </row>
    <row r="2361" spans="1:18" ht="13.5" thickBot="1" x14ac:dyDescent="0.3">
      <c r="A2361" s="352"/>
      <c r="B2361" s="378"/>
      <c r="C2361" s="54" t="str">
        <f>IF(ISTEXT('Organizational Unit Summary'!$B$59),'Organizational Unit Summary'!$B$59,"")</f>
        <v>P-20</v>
      </c>
      <c r="D2361" s="51" t="str">
        <f>IF('Organizational Unit Summary'!$B$24="Benchmark or Sustainment",IF(E2361="OoS","OoS",IF(E2361=1,"DM",IF(E2361=2,"PM",IF(E2361=3,"LM",IF(E2361=4,"FM"))))),IF(E2361="OoS","OoS",IF(E2361&lt;=2,"H",IF(E2361=3,"M",IF(E2361=4,"L")))))</f>
        <v>DM</v>
      </c>
      <c r="E2361" s="58">
        <f>IF(OR(Processes!$C$71=TRUE,Processes!W$71=TRUE),IF(AND(G2361=1,H2361=1,NOT(ISTEXT(J2361))),4,IF(AND(G2361=1,H2361=1,ISTEXT(J2361)),3,IF(AND(OR(G2361=1,H2361=1),ISTEXT(J2361)),2,1))),"OoS")</f>
        <v>1</v>
      </c>
      <c r="F2361" s="57"/>
      <c r="G2361" s="59"/>
      <c r="H2361" s="59"/>
      <c r="I2361" s="59"/>
      <c r="J2361" s="59"/>
      <c r="K2361" s="59"/>
      <c r="L2361" s="59"/>
      <c r="M2361" s="59"/>
      <c r="N2361" s="59"/>
      <c r="O2361" s="59"/>
      <c r="P2361" s="371"/>
      <c r="Q2361" s="59"/>
      <c r="R2361" s="376"/>
    </row>
    <row r="2362" spans="1:18" x14ac:dyDescent="0.25">
      <c r="A2362" s="352"/>
      <c r="B2362" s="378" t="str">
        <f>IF(ISTEXT(Processes!$B$21),Processes!$B$21,"")</f>
        <v>Process 19</v>
      </c>
      <c r="C2362" s="54" t="str">
        <f>IF(ISTEXT('Organizational Unit Summary'!$B$40),'Organizational Unit Summary'!$B$40,"")</f>
        <v>P-1</v>
      </c>
      <c r="D2362" s="51" t="str">
        <f>IF('Organizational Unit Summary'!$B$24="Benchmark or Sustainment",IF(E2362="OoS","OoS",IF(E2362=1,"DM",IF(E2362=2,"PM",IF(E2362=3,"LM",IF(E2362=4,"FM"))))),IF(E2362="OoS","OoS",IF(E2362&lt;=2,"H",IF(E2362=3,"M",IF(E2362=4,"L")))))</f>
        <v>DM</v>
      </c>
      <c r="E2362" s="58">
        <f>IF(OR(Processes!$C$72=TRUE,Processes!D$72=TRUE),IF(AND(G2362=1,H2362=1,NOT(ISTEXT(J2362))),4,IF(AND(G2362=1,H2362=1,ISTEXT(J2362)),3,IF(AND(OR(G2362=1,H2362=1),ISTEXT(J2362)),2,1))),"OoS")</f>
        <v>1</v>
      </c>
      <c r="F2362" s="57"/>
      <c r="G2362" s="59"/>
      <c r="H2362" s="59"/>
      <c r="I2362" s="59"/>
      <c r="J2362" s="59"/>
      <c r="K2362" s="59"/>
      <c r="L2362" s="59"/>
      <c r="M2362" s="59"/>
      <c r="N2362" s="59"/>
      <c r="O2362" s="59"/>
      <c r="P2362" s="369"/>
      <c r="Q2362" s="59"/>
      <c r="R2362" s="376"/>
    </row>
    <row r="2363" spans="1:18" x14ac:dyDescent="0.25">
      <c r="A2363" s="352"/>
      <c r="B2363" s="378"/>
      <c r="C2363" s="54" t="str">
        <f>IF(ISTEXT('Organizational Unit Summary'!$B$41),'Organizational Unit Summary'!$B$41,"")</f>
        <v>P-2</v>
      </c>
      <c r="D2363" s="51" t="str">
        <f>IF('Organizational Unit Summary'!$B$24="Benchmark or Sustainment",IF(E2363="OoS","OoS",IF(E2363=1,"DM",IF(E2363=2,"PM",IF(E2363=3,"LM",IF(E2363=4,"FM"))))),IF(E2363="OoS","OoS",IF(E2363&lt;=2,"H",IF(E2363=3,"M",IF(E2363=4,"L")))))</f>
        <v>DM</v>
      </c>
      <c r="E2363" s="58">
        <f>IF(OR(Processes!$C$72=TRUE,Processes!E$72=TRUE),IF(AND(G2363=1,H2363=1,NOT(ISTEXT(J2363))),4,IF(AND(G2363=1,H2363=1,ISTEXT(J2363)),3,IF(AND(OR(G2363=1,H2363=1),ISTEXT(J2363)),2,1))),"OoS")</f>
        <v>1</v>
      </c>
      <c r="F2363" s="57"/>
      <c r="G2363" s="59"/>
      <c r="H2363" s="59"/>
      <c r="I2363" s="59"/>
      <c r="J2363" s="59"/>
      <c r="K2363" s="59"/>
      <c r="L2363" s="59"/>
      <c r="M2363" s="59"/>
      <c r="N2363" s="59"/>
      <c r="O2363" s="59"/>
      <c r="P2363" s="370"/>
      <c r="Q2363" s="59"/>
      <c r="R2363" s="376"/>
    </row>
    <row r="2364" spans="1:18" x14ac:dyDescent="0.25">
      <c r="A2364" s="352"/>
      <c r="B2364" s="378"/>
      <c r="C2364" s="54" t="str">
        <f>IF(ISTEXT('Organizational Unit Summary'!$B$42),'Organizational Unit Summary'!$B$42,"")</f>
        <v>P-3</v>
      </c>
      <c r="D2364" s="51" t="str">
        <f>IF('Organizational Unit Summary'!$B$24="Benchmark or Sustainment",IF(E2364="OoS","OoS",IF(E2364=1,"DM",IF(E2364=2,"PM",IF(E2364=3,"LM",IF(E2364=4,"FM"))))),IF(E2364="OoS","OoS",IF(E2364&lt;=2,"H",IF(E2364=3,"M",IF(E2364=4,"L")))))</f>
        <v>DM</v>
      </c>
      <c r="E2364" s="58">
        <f>IF(OR(Processes!$C$72=TRUE,Processes!F$72=TRUE),IF(AND(G2364=1,H2364=1,NOT(ISTEXT(J2364))),4,IF(AND(G2364=1,H2364=1,ISTEXT(J2364)),3,IF(AND(OR(G2364=1,H2364=1),ISTEXT(J2364)),2,1))),"OoS")</f>
        <v>1</v>
      </c>
      <c r="F2364" s="57"/>
      <c r="G2364" s="59"/>
      <c r="H2364" s="59"/>
      <c r="I2364" s="59"/>
      <c r="J2364" s="59"/>
      <c r="K2364" s="59"/>
      <c r="L2364" s="59"/>
      <c r="M2364" s="59"/>
      <c r="N2364" s="59"/>
      <c r="O2364" s="59"/>
      <c r="P2364" s="370"/>
      <c r="Q2364" s="59"/>
      <c r="R2364" s="376"/>
    </row>
    <row r="2365" spans="1:18" x14ac:dyDescent="0.25">
      <c r="A2365" s="352"/>
      <c r="B2365" s="378"/>
      <c r="C2365" s="54" t="str">
        <f>IF(ISTEXT('Organizational Unit Summary'!$B$43),'Organizational Unit Summary'!$B$43,"")</f>
        <v>P-4</v>
      </c>
      <c r="D2365" s="51" t="str">
        <f>IF('Organizational Unit Summary'!$B$24="Benchmark or Sustainment",IF(E2365="OoS","OoS",IF(E2365=1,"DM",IF(E2365=2,"PM",IF(E2365=3,"LM",IF(E2365=4,"FM"))))),IF(E2365="OoS","OoS",IF(E2365&lt;=2,"H",IF(E2365=3,"M",IF(E2365=4,"L")))))</f>
        <v>DM</v>
      </c>
      <c r="E2365" s="58">
        <f>IF(OR(Processes!$C$72=TRUE,Processes!G$72=TRUE),IF(AND(G2365=1,H2365=1,NOT(ISTEXT(J2365))),4,IF(AND(G2365=1,H2365=1,ISTEXT(J2365)),3,IF(AND(OR(G2365=1,H2365=1),ISTEXT(J2365)),2,1))),"OoS")</f>
        <v>1</v>
      </c>
      <c r="F2365" s="57"/>
      <c r="G2365" s="59"/>
      <c r="H2365" s="59"/>
      <c r="I2365" s="59"/>
      <c r="J2365" s="59"/>
      <c r="K2365" s="59"/>
      <c r="L2365" s="59"/>
      <c r="M2365" s="59"/>
      <c r="N2365" s="59"/>
      <c r="O2365" s="59"/>
      <c r="P2365" s="370"/>
      <c r="Q2365" s="59"/>
      <c r="R2365" s="376"/>
    </row>
    <row r="2366" spans="1:18" x14ac:dyDescent="0.25">
      <c r="A2366" s="352"/>
      <c r="B2366" s="378"/>
      <c r="C2366" s="54" t="str">
        <f>IF(ISTEXT('Organizational Unit Summary'!$B$44),'Organizational Unit Summary'!$B$44,"")</f>
        <v>P-5</v>
      </c>
      <c r="D2366" s="51" t="str">
        <f>IF('Organizational Unit Summary'!$B$24="Benchmark or Sustainment",IF(E2366="OoS","OoS",IF(E2366=1,"DM",IF(E2366=2,"PM",IF(E2366=3,"LM",IF(E2366=4,"FM"))))),IF(E2366="OoS","OoS",IF(E2366&lt;=2,"H",IF(E2366=3,"M",IF(E2366=4,"L")))))</f>
        <v>DM</v>
      </c>
      <c r="E2366" s="58">
        <f>IF(OR(Processes!$C$72=TRUE,Processes!H$72=TRUE),IF(AND(G2366=1,H2366=1,NOT(ISTEXT(J2366))),4,IF(AND(G2366=1,H2366=1,ISTEXT(J2366)),3,IF(AND(OR(G2366=1,H2366=1),ISTEXT(J2366)),2,1))),"OoS")</f>
        <v>1</v>
      </c>
      <c r="F2366" s="57"/>
      <c r="G2366" s="59"/>
      <c r="H2366" s="59"/>
      <c r="I2366" s="59"/>
      <c r="J2366" s="59"/>
      <c r="K2366" s="59"/>
      <c r="L2366" s="59"/>
      <c r="M2366" s="59"/>
      <c r="N2366" s="59"/>
      <c r="O2366" s="59"/>
      <c r="P2366" s="370"/>
      <c r="Q2366" s="59"/>
      <c r="R2366" s="376"/>
    </row>
    <row r="2367" spans="1:18" x14ac:dyDescent="0.25">
      <c r="A2367" s="352"/>
      <c r="B2367" s="378"/>
      <c r="C2367" s="54" t="str">
        <f>IF(ISTEXT('Organizational Unit Summary'!$B$45),'Organizational Unit Summary'!$B$45,"")</f>
        <v>P-6</v>
      </c>
      <c r="D2367" s="51" t="str">
        <f>IF('Organizational Unit Summary'!$B$24="Benchmark or Sustainment",IF(E2367="OoS","OoS",IF(E2367=1,"DM",IF(E2367=2,"PM",IF(E2367=3,"LM",IF(E2367=4,"FM"))))),IF(E2367="OoS","OoS",IF(E2367&lt;=2,"H",IF(E2367=3,"M",IF(E2367=4,"L")))))</f>
        <v>DM</v>
      </c>
      <c r="E2367" s="58">
        <f>IF(OR(Processes!$C$72=TRUE,Processes!I$72=TRUE),IF(AND(G2367=1,H2367=1,NOT(ISTEXT(J2367))),4,IF(AND(G2367=1,H2367=1,ISTEXT(J2367)),3,IF(AND(OR(G2367=1,H2367=1),ISTEXT(J2367)),2,1))),"OoS")</f>
        <v>1</v>
      </c>
      <c r="F2367" s="57"/>
      <c r="G2367" s="59"/>
      <c r="H2367" s="59"/>
      <c r="I2367" s="59"/>
      <c r="J2367" s="59"/>
      <c r="K2367" s="59"/>
      <c r="L2367" s="59"/>
      <c r="M2367" s="59"/>
      <c r="N2367" s="59"/>
      <c r="O2367" s="59"/>
      <c r="P2367" s="370"/>
      <c r="Q2367" s="59"/>
      <c r="R2367" s="376"/>
    </row>
    <row r="2368" spans="1:18" x14ac:dyDescent="0.25">
      <c r="A2368" s="352"/>
      <c r="B2368" s="378"/>
      <c r="C2368" s="54" t="str">
        <f>IF(ISTEXT('Organizational Unit Summary'!$B$46),'Organizational Unit Summary'!$B$46,"")</f>
        <v>P-7</v>
      </c>
      <c r="D2368" s="51" t="str">
        <f>IF('Organizational Unit Summary'!$B$24="Benchmark or Sustainment",IF(E2368="OoS","OoS",IF(E2368=1,"DM",IF(E2368=2,"PM",IF(E2368=3,"LM",IF(E2368=4,"FM"))))),IF(E2368="OoS","OoS",IF(E2368&lt;=2,"H",IF(E2368=3,"M",IF(E2368=4,"L")))))</f>
        <v>DM</v>
      </c>
      <c r="E2368" s="58">
        <f>IF(OR(Processes!$C$72=TRUE,Processes!J$72=TRUE),IF(AND(G2368=1,H2368=1,NOT(ISTEXT(J2368))),4,IF(AND(G2368=1,H2368=1,ISTEXT(J2368)),3,IF(AND(OR(G2368=1,H2368=1),ISTEXT(J2368)),2,1))),"OoS")</f>
        <v>1</v>
      </c>
      <c r="F2368" s="57"/>
      <c r="G2368" s="59"/>
      <c r="H2368" s="59"/>
      <c r="I2368" s="59"/>
      <c r="J2368" s="59"/>
      <c r="K2368" s="59"/>
      <c r="L2368" s="59"/>
      <c r="M2368" s="59"/>
      <c r="N2368" s="59"/>
      <c r="O2368" s="59"/>
      <c r="P2368" s="370"/>
      <c r="Q2368" s="59"/>
      <c r="R2368" s="376"/>
    </row>
    <row r="2369" spans="1:18" x14ac:dyDescent="0.25">
      <c r="A2369" s="352"/>
      <c r="B2369" s="378"/>
      <c r="C2369" s="54" t="str">
        <f>IF(ISTEXT('Organizational Unit Summary'!$B$47),'Organizational Unit Summary'!$B$47,"")</f>
        <v>P-8</v>
      </c>
      <c r="D2369" s="51" t="str">
        <f>IF('Organizational Unit Summary'!$B$24="Benchmark or Sustainment",IF(E2369="OoS","OoS",IF(E2369=1,"DM",IF(E2369=2,"PM",IF(E2369=3,"LM",IF(E2369=4,"FM"))))),IF(E2369="OoS","OoS",IF(E2369&lt;=2,"H",IF(E2369=3,"M",IF(E2369=4,"L")))))</f>
        <v>DM</v>
      </c>
      <c r="E2369" s="58">
        <f>IF(OR(Processes!$C$72=TRUE,Processes!K$72=TRUE),IF(AND(G2369=1,H2369=1,NOT(ISTEXT(J2369))),4,IF(AND(G2369=1,H2369=1,ISTEXT(J2369)),3,IF(AND(OR(G2369=1,H2369=1),ISTEXT(J2369)),2,1))),"OoS")</f>
        <v>1</v>
      </c>
      <c r="F2369" s="57"/>
      <c r="G2369" s="59"/>
      <c r="H2369" s="59"/>
      <c r="I2369" s="59"/>
      <c r="J2369" s="59"/>
      <c r="K2369" s="59"/>
      <c r="L2369" s="59"/>
      <c r="M2369" s="59"/>
      <c r="N2369" s="59"/>
      <c r="O2369" s="59"/>
      <c r="P2369" s="370"/>
      <c r="Q2369" s="59"/>
      <c r="R2369" s="376"/>
    </row>
    <row r="2370" spans="1:18" x14ac:dyDescent="0.25">
      <c r="A2370" s="352"/>
      <c r="B2370" s="378"/>
      <c r="C2370" s="54" t="str">
        <f>IF(ISTEXT('Organizational Unit Summary'!$B$48),'Organizational Unit Summary'!$B$48,"")</f>
        <v>P-9</v>
      </c>
      <c r="D2370" s="51" t="str">
        <f>IF('Organizational Unit Summary'!$B$24="Benchmark or Sustainment",IF(E2370="OoS","OoS",IF(E2370=1,"DM",IF(E2370=2,"PM",IF(E2370=3,"LM",IF(E2370=4,"FM"))))),IF(E2370="OoS","OoS",IF(E2370&lt;=2,"H",IF(E2370=3,"M",IF(E2370=4,"L")))))</f>
        <v>DM</v>
      </c>
      <c r="E2370" s="58">
        <f>IF(OR(Processes!$C$72=TRUE,Processes!L$72=TRUE),IF(AND(G2370=1,H2370=1,NOT(ISTEXT(J2370))),4,IF(AND(G2370=1,H2370=1,ISTEXT(J2370)),3,IF(AND(OR(G2370=1,H2370=1),ISTEXT(J2370)),2,1))),"OoS")</f>
        <v>1</v>
      </c>
      <c r="F2370" s="57"/>
      <c r="G2370" s="59"/>
      <c r="H2370" s="59"/>
      <c r="I2370" s="59"/>
      <c r="J2370" s="59"/>
      <c r="K2370" s="59"/>
      <c r="L2370" s="59"/>
      <c r="M2370" s="59"/>
      <c r="N2370" s="59"/>
      <c r="O2370" s="59"/>
      <c r="P2370" s="370"/>
      <c r="Q2370" s="59"/>
      <c r="R2370" s="376"/>
    </row>
    <row r="2371" spans="1:18" x14ac:dyDescent="0.25">
      <c r="A2371" s="352"/>
      <c r="B2371" s="378"/>
      <c r="C2371" s="54" t="str">
        <f>IF(ISTEXT('Organizational Unit Summary'!$B$49),'Organizational Unit Summary'!$B$49,"")</f>
        <v>P-10</v>
      </c>
      <c r="D2371" s="51" t="str">
        <f>IF('Organizational Unit Summary'!$B$24="Benchmark or Sustainment",IF(E2371="OoS","OoS",IF(E2371=1,"DM",IF(E2371=2,"PM",IF(E2371=3,"LM",IF(E2371=4,"FM"))))),IF(E2371="OoS","OoS",IF(E2371&lt;=2,"H",IF(E2371=3,"M",IF(E2371=4,"L")))))</f>
        <v>DM</v>
      </c>
      <c r="E2371" s="58">
        <f>IF(OR(Processes!$C$72=TRUE,Processes!M$72=TRUE),IF(AND(G2371=1,H2371=1,NOT(ISTEXT(J2371))),4,IF(AND(G2371=1,H2371=1,ISTEXT(J2371)),3,IF(AND(OR(G2371=1,H2371=1),ISTEXT(J2371)),2,1))),"OoS")</f>
        <v>1</v>
      </c>
      <c r="F2371" s="57"/>
      <c r="G2371" s="59"/>
      <c r="H2371" s="59"/>
      <c r="I2371" s="59"/>
      <c r="J2371" s="59"/>
      <c r="K2371" s="59"/>
      <c r="L2371" s="59"/>
      <c r="M2371" s="59"/>
      <c r="N2371" s="59"/>
      <c r="O2371" s="59"/>
      <c r="P2371" s="370"/>
      <c r="Q2371" s="59"/>
      <c r="R2371" s="376"/>
    </row>
    <row r="2372" spans="1:18" x14ac:dyDescent="0.25">
      <c r="A2372" s="352"/>
      <c r="B2372" s="378"/>
      <c r="C2372" s="54" t="str">
        <f>IF(ISTEXT('Organizational Unit Summary'!$B$50),'Organizational Unit Summary'!$B$50,"")</f>
        <v>P-11</v>
      </c>
      <c r="D2372" s="51" t="str">
        <f>IF('Organizational Unit Summary'!$B$24="Benchmark or Sustainment",IF(E2372="OoS","OoS",IF(E2372=1,"DM",IF(E2372=2,"PM",IF(E2372=3,"LM",IF(E2372=4,"FM"))))),IF(E2372="OoS","OoS",IF(E2372&lt;=2,"H",IF(E2372=3,"M",IF(E2372=4,"L")))))</f>
        <v>DM</v>
      </c>
      <c r="E2372" s="58">
        <f>IF(OR(Processes!$C$72=TRUE,Processes!N$72=TRUE),IF(AND(G2372=1,H2372=1,NOT(ISTEXT(J2372))),4,IF(AND(G2372=1,H2372=1,ISTEXT(J2372)),3,IF(AND(OR(G2372=1,H2372=1),ISTEXT(J2372)),2,1))),"OoS")</f>
        <v>1</v>
      </c>
      <c r="F2372" s="57"/>
      <c r="G2372" s="59"/>
      <c r="H2372" s="59"/>
      <c r="I2372" s="59"/>
      <c r="J2372" s="59"/>
      <c r="K2372" s="59"/>
      <c r="L2372" s="59"/>
      <c r="M2372" s="59"/>
      <c r="N2372" s="59"/>
      <c r="O2372" s="59"/>
      <c r="P2372" s="370"/>
      <c r="Q2372" s="59"/>
      <c r="R2372" s="376"/>
    </row>
    <row r="2373" spans="1:18" x14ac:dyDescent="0.25">
      <c r="A2373" s="352"/>
      <c r="B2373" s="378"/>
      <c r="C2373" s="54" t="str">
        <f>IF(ISTEXT('Organizational Unit Summary'!$B$51),'Organizational Unit Summary'!$B$51,"")</f>
        <v>P-12</v>
      </c>
      <c r="D2373" s="51" t="str">
        <f>IF('Organizational Unit Summary'!$B$24="Benchmark or Sustainment",IF(E2373="OoS","OoS",IF(E2373=1,"DM",IF(E2373=2,"PM",IF(E2373=3,"LM",IF(E2373=4,"FM"))))),IF(E2373="OoS","OoS",IF(E2373&lt;=2,"H",IF(E2373=3,"M",IF(E2373=4,"L")))))</f>
        <v>DM</v>
      </c>
      <c r="E2373" s="58">
        <f>IF(OR(Processes!$C$72=TRUE,Processes!O$72=TRUE),IF(AND(G2373=1,H2373=1,NOT(ISTEXT(J2373))),4,IF(AND(G2373=1,H2373=1,ISTEXT(J2373)),3,IF(AND(OR(G2373=1,H2373=1),ISTEXT(J2373)),2,1))),"OoS")</f>
        <v>1</v>
      </c>
      <c r="F2373" s="57"/>
      <c r="G2373" s="59"/>
      <c r="H2373" s="59"/>
      <c r="I2373" s="59"/>
      <c r="J2373" s="59"/>
      <c r="K2373" s="59"/>
      <c r="L2373" s="59"/>
      <c r="M2373" s="59"/>
      <c r="N2373" s="59"/>
      <c r="O2373" s="59"/>
      <c r="P2373" s="370"/>
      <c r="Q2373" s="59"/>
      <c r="R2373" s="376"/>
    </row>
    <row r="2374" spans="1:18" x14ac:dyDescent="0.25">
      <c r="A2374" s="352"/>
      <c r="B2374" s="378"/>
      <c r="C2374" s="54" t="str">
        <f>IF(ISTEXT('Organizational Unit Summary'!$B$52),'Organizational Unit Summary'!$B$52,"")</f>
        <v>P-13</v>
      </c>
      <c r="D2374" s="51" t="str">
        <f>IF('Organizational Unit Summary'!$B$24="Benchmark or Sustainment",IF(E2374="OoS","OoS",IF(E2374=1,"DM",IF(E2374=2,"PM",IF(E2374=3,"LM",IF(E2374=4,"FM"))))),IF(E2374="OoS","OoS",IF(E2374&lt;=2,"H",IF(E2374=3,"M",IF(E2374=4,"L")))))</f>
        <v>DM</v>
      </c>
      <c r="E2374" s="58">
        <f>IF(OR(Processes!$C$72=TRUE,Processes!P$72=TRUE),IF(AND(G2374=1,H2374=1,NOT(ISTEXT(J2374))),4,IF(AND(G2374=1,H2374=1,ISTEXT(J2374)),3,IF(AND(OR(G2374=1,H2374=1),ISTEXT(J2374)),2,1))),"OoS")</f>
        <v>1</v>
      </c>
      <c r="F2374" s="57"/>
      <c r="G2374" s="59"/>
      <c r="H2374" s="59"/>
      <c r="I2374" s="59"/>
      <c r="J2374" s="59"/>
      <c r="K2374" s="59"/>
      <c r="L2374" s="59"/>
      <c r="M2374" s="59"/>
      <c r="N2374" s="59"/>
      <c r="O2374" s="59"/>
      <c r="P2374" s="370"/>
      <c r="Q2374" s="59"/>
      <c r="R2374" s="376"/>
    </row>
    <row r="2375" spans="1:18" x14ac:dyDescent="0.25">
      <c r="A2375" s="352"/>
      <c r="B2375" s="378"/>
      <c r="C2375" s="54" t="str">
        <f>IF(ISTEXT('Organizational Unit Summary'!$B$53),'Organizational Unit Summary'!$B$53,"")</f>
        <v>P-14</v>
      </c>
      <c r="D2375" s="51" t="str">
        <f>IF('Organizational Unit Summary'!$B$24="Benchmark or Sustainment",IF(E2375="OoS","OoS",IF(E2375=1,"DM",IF(E2375=2,"PM",IF(E2375=3,"LM",IF(E2375=4,"FM"))))),IF(E2375="OoS","OoS",IF(E2375&lt;=2,"H",IF(E2375=3,"M",IF(E2375=4,"L")))))</f>
        <v>DM</v>
      </c>
      <c r="E2375" s="58">
        <f>IF(OR(Processes!$C$72=TRUE,Processes!Q$72=TRUE),IF(AND(G2375=1,H2375=1,NOT(ISTEXT(J2375))),4,IF(AND(G2375=1,H2375=1,ISTEXT(J2375)),3,IF(AND(OR(G2375=1,H2375=1),ISTEXT(J2375)),2,1))),"OoS")</f>
        <v>1</v>
      </c>
      <c r="F2375" s="57"/>
      <c r="G2375" s="59"/>
      <c r="H2375" s="59"/>
      <c r="I2375" s="59"/>
      <c r="J2375" s="59"/>
      <c r="K2375" s="59"/>
      <c r="L2375" s="59"/>
      <c r="M2375" s="59"/>
      <c r="N2375" s="59"/>
      <c r="O2375" s="59"/>
      <c r="P2375" s="370"/>
      <c r="Q2375" s="59"/>
      <c r="R2375" s="376"/>
    </row>
    <row r="2376" spans="1:18" x14ac:dyDescent="0.25">
      <c r="A2376" s="352"/>
      <c r="B2376" s="378"/>
      <c r="C2376" s="54" t="str">
        <f>IF(ISTEXT('Organizational Unit Summary'!$B$54),'Organizational Unit Summary'!$B$54,"")</f>
        <v>P-15</v>
      </c>
      <c r="D2376" s="51" t="str">
        <f>IF('Organizational Unit Summary'!$B$24="Benchmark or Sustainment",IF(E2376="OoS","OoS",IF(E2376=1,"DM",IF(E2376=2,"PM",IF(E2376=3,"LM",IF(E2376=4,"FM"))))),IF(E2376="OoS","OoS",IF(E2376&lt;=2,"H",IF(E2376=3,"M",IF(E2376=4,"L")))))</f>
        <v>DM</v>
      </c>
      <c r="E2376" s="58">
        <f>IF(OR(Processes!$C$72=TRUE,Processes!R$72=TRUE),IF(AND(G2376=1,H2376=1,NOT(ISTEXT(J2376))),4,IF(AND(G2376=1,H2376=1,ISTEXT(J2376)),3,IF(AND(OR(G2376=1,H2376=1),ISTEXT(J2376)),2,1))),"OoS")</f>
        <v>1</v>
      </c>
      <c r="F2376" s="57"/>
      <c r="G2376" s="59"/>
      <c r="H2376" s="59"/>
      <c r="I2376" s="59"/>
      <c r="J2376" s="59"/>
      <c r="K2376" s="59"/>
      <c r="L2376" s="59"/>
      <c r="M2376" s="59"/>
      <c r="N2376" s="59"/>
      <c r="O2376" s="59"/>
      <c r="P2376" s="370"/>
      <c r="Q2376" s="59"/>
      <c r="R2376" s="376"/>
    </row>
    <row r="2377" spans="1:18" x14ac:dyDescent="0.25">
      <c r="A2377" s="352"/>
      <c r="B2377" s="378"/>
      <c r="C2377" s="54" t="str">
        <f>IF(ISTEXT('Organizational Unit Summary'!$B$55),'Organizational Unit Summary'!$B$55,"")</f>
        <v>P-16</v>
      </c>
      <c r="D2377" s="51" t="str">
        <f>IF('Organizational Unit Summary'!$B$24="Benchmark or Sustainment",IF(E2377="OoS","OoS",IF(E2377=1,"DM",IF(E2377=2,"PM",IF(E2377=3,"LM",IF(E2377=4,"FM"))))),IF(E2377="OoS","OoS",IF(E2377&lt;=2,"H",IF(E2377=3,"M",IF(E2377=4,"L")))))</f>
        <v>DM</v>
      </c>
      <c r="E2377" s="58">
        <f>IF(OR(Processes!$C$72=TRUE,Processes!S$72=TRUE),IF(AND(G2377=1,H2377=1,NOT(ISTEXT(J2377))),4,IF(AND(G2377=1,H2377=1,ISTEXT(J2377)),3,IF(AND(OR(G2377=1,H2377=1),ISTEXT(J2377)),2,1))),"OoS")</f>
        <v>1</v>
      </c>
      <c r="F2377" s="57"/>
      <c r="G2377" s="59"/>
      <c r="H2377" s="59"/>
      <c r="I2377" s="59"/>
      <c r="J2377" s="59"/>
      <c r="K2377" s="59"/>
      <c r="L2377" s="59"/>
      <c r="M2377" s="59"/>
      <c r="N2377" s="59"/>
      <c r="O2377" s="59"/>
      <c r="P2377" s="370"/>
      <c r="Q2377" s="59"/>
      <c r="R2377" s="376"/>
    </row>
    <row r="2378" spans="1:18" x14ac:dyDescent="0.25">
      <c r="A2378" s="352"/>
      <c r="B2378" s="378"/>
      <c r="C2378" s="54" t="str">
        <f>IF(ISTEXT('Organizational Unit Summary'!$B$56),'Organizational Unit Summary'!$B$56,"")</f>
        <v>P-17</v>
      </c>
      <c r="D2378" s="51" t="str">
        <f>IF('Organizational Unit Summary'!$B$24="Benchmark or Sustainment",IF(E2378="OoS","OoS",IF(E2378=1,"DM",IF(E2378=2,"PM",IF(E2378=3,"LM",IF(E2378=4,"FM"))))),IF(E2378="OoS","OoS",IF(E2378&lt;=2,"H",IF(E2378=3,"M",IF(E2378=4,"L")))))</f>
        <v>DM</v>
      </c>
      <c r="E2378" s="58">
        <f>IF(OR(Processes!$C$72=TRUE,Processes!T$72=TRUE),IF(AND(G2378=1,H2378=1,NOT(ISTEXT(J2378))),4,IF(AND(G2378=1,H2378=1,ISTEXT(J2378)),3,IF(AND(OR(G2378=1,H2378=1),ISTEXT(J2378)),2,1))),"OoS")</f>
        <v>1</v>
      </c>
      <c r="F2378" s="57"/>
      <c r="G2378" s="59"/>
      <c r="H2378" s="59"/>
      <c r="I2378" s="59"/>
      <c r="J2378" s="59"/>
      <c r="K2378" s="59"/>
      <c r="L2378" s="59"/>
      <c r="M2378" s="59"/>
      <c r="N2378" s="59"/>
      <c r="O2378" s="59"/>
      <c r="P2378" s="370"/>
      <c r="Q2378" s="59"/>
      <c r="R2378" s="376"/>
    </row>
    <row r="2379" spans="1:18" x14ac:dyDescent="0.25">
      <c r="A2379" s="352"/>
      <c r="B2379" s="378"/>
      <c r="C2379" s="54" t="str">
        <f>IF(ISTEXT('Organizational Unit Summary'!$B$57),'Organizational Unit Summary'!$B$57,"")</f>
        <v>P-18</v>
      </c>
      <c r="D2379" s="51" t="str">
        <f>IF('Organizational Unit Summary'!$B$24="Benchmark or Sustainment",IF(E2379="OoS","OoS",IF(E2379=1,"DM",IF(E2379=2,"PM",IF(E2379=3,"LM",IF(E2379=4,"FM"))))),IF(E2379="OoS","OoS",IF(E2379&lt;=2,"H",IF(E2379=3,"M",IF(E2379=4,"L")))))</f>
        <v>DM</v>
      </c>
      <c r="E2379" s="58">
        <f>IF(OR(Processes!$C$72=TRUE,Processes!U$72=TRUE),IF(AND(G2379=1,H2379=1,NOT(ISTEXT(J2379))),4,IF(AND(G2379=1,H2379=1,ISTEXT(J2379)),3,IF(AND(OR(G2379=1,H2379=1),ISTEXT(J2379)),2,1))),"OoS")</f>
        <v>1</v>
      </c>
      <c r="F2379" s="57"/>
      <c r="G2379" s="59"/>
      <c r="H2379" s="59"/>
      <c r="I2379" s="59"/>
      <c r="J2379" s="59"/>
      <c r="K2379" s="59"/>
      <c r="L2379" s="59"/>
      <c r="M2379" s="59"/>
      <c r="N2379" s="59"/>
      <c r="O2379" s="59"/>
      <c r="P2379" s="370"/>
      <c r="Q2379" s="59"/>
      <c r="R2379" s="376"/>
    </row>
    <row r="2380" spans="1:18" x14ac:dyDescent="0.25">
      <c r="A2380" s="352"/>
      <c r="B2380" s="378"/>
      <c r="C2380" s="54" t="str">
        <f>IF(ISTEXT('Organizational Unit Summary'!$B$58),'Organizational Unit Summary'!$B$58,"")</f>
        <v>P-19</v>
      </c>
      <c r="D2380" s="51" t="str">
        <f>IF('Organizational Unit Summary'!$B$24="Benchmark or Sustainment",IF(E2380="OoS","OoS",IF(E2380=1,"DM",IF(E2380=2,"PM",IF(E2380=3,"LM",IF(E2380=4,"FM"))))),IF(E2380="OoS","OoS",IF(E2380&lt;=2,"H",IF(E2380=3,"M",IF(E2380=4,"L")))))</f>
        <v>DM</v>
      </c>
      <c r="E2380" s="58">
        <f>IF(OR(Processes!$C$72=TRUE,Processes!V$72=TRUE),IF(AND(G2380=1,H2380=1,NOT(ISTEXT(J2380))),4,IF(AND(G2380=1,H2380=1,ISTEXT(J2380)),3,IF(AND(OR(G2380=1,H2380=1),ISTEXT(J2380)),2,1))),"OoS")</f>
        <v>1</v>
      </c>
      <c r="F2380" s="57"/>
      <c r="G2380" s="59"/>
      <c r="H2380" s="59"/>
      <c r="I2380" s="59"/>
      <c r="J2380" s="59"/>
      <c r="K2380" s="59"/>
      <c r="L2380" s="59"/>
      <c r="M2380" s="59"/>
      <c r="N2380" s="59"/>
      <c r="O2380" s="59"/>
      <c r="P2380" s="370"/>
      <c r="Q2380" s="59"/>
      <c r="R2380" s="376"/>
    </row>
    <row r="2381" spans="1:18" ht="13.5" thickBot="1" x14ac:dyDescent="0.3">
      <c r="A2381" s="352"/>
      <c r="B2381" s="378"/>
      <c r="C2381" s="54" t="str">
        <f>IF(ISTEXT('Organizational Unit Summary'!$B$59),'Organizational Unit Summary'!$B$59,"")</f>
        <v>P-20</v>
      </c>
      <c r="D2381" s="51" t="str">
        <f>IF('Organizational Unit Summary'!$B$24="Benchmark or Sustainment",IF(E2381="OoS","OoS",IF(E2381=1,"DM",IF(E2381=2,"PM",IF(E2381=3,"LM",IF(E2381=4,"FM"))))),IF(E2381="OoS","OoS",IF(E2381&lt;=2,"H",IF(E2381=3,"M",IF(E2381=4,"L")))))</f>
        <v>DM</v>
      </c>
      <c r="E2381" s="58">
        <f>IF(OR(Processes!$C$72=TRUE,Processes!W$72=TRUE),IF(AND(G2381=1,H2381=1,NOT(ISTEXT(J2381))),4,IF(AND(G2381=1,H2381=1,ISTEXT(J2381)),3,IF(AND(OR(G2381=1,H2381=1),ISTEXT(J2381)),2,1))),"OoS")</f>
        <v>1</v>
      </c>
      <c r="F2381" s="57"/>
      <c r="G2381" s="59"/>
      <c r="H2381" s="59"/>
      <c r="I2381" s="59"/>
      <c r="J2381" s="59"/>
      <c r="K2381" s="59"/>
      <c r="L2381" s="59"/>
      <c r="M2381" s="59"/>
      <c r="N2381" s="59"/>
      <c r="O2381" s="59"/>
      <c r="P2381" s="371"/>
      <c r="Q2381" s="59"/>
      <c r="R2381" s="376"/>
    </row>
    <row r="2382" spans="1:18" x14ac:dyDescent="0.25">
      <c r="A2382" s="352"/>
      <c r="B2382" s="378" t="str">
        <f>IF(ISTEXT(Processes!$B$22),Processes!$B$22,"")</f>
        <v>Process 20</v>
      </c>
      <c r="C2382" s="54" t="str">
        <f>IF(ISTEXT('Organizational Unit Summary'!$B$40),'Organizational Unit Summary'!$B$40,"")</f>
        <v>P-1</v>
      </c>
      <c r="D2382" s="51" t="str">
        <f>IF('Organizational Unit Summary'!$B$24="Benchmark or Sustainment",IF(E2382="OoS","OoS",IF(E2382=1,"DM",IF(E2382=2,"PM",IF(E2382=3,"LM",IF(E2382=4,"FM"))))),IF(E2382="OoS","OoS",IF(E2382&lt;=2,"H",IF(E2382=3,"M",IF(E2382=4,"L")))))</f>
        <v>DM</v>
      </c>
      <c r="E2382" s="58">
        <f>IF(OR(Processes!$C$73=TRUE,Processes!D$73=TRUE),IF(AND(G2382=1,H2382=1,NOT(ISTEXT(J2382))),4,IF(AND(G2382=1,H2382=1,ISTEXT(J2382)),3,IF(AND(OR(G2382=1,H2382=1),ISTEXT(J2382)),2,1))),"OoS")</f>
        <v>1</v>
      </c>
      <c r="F2382" s="57"/>
      <c r="G2382" s="59"/>
      <c r="H2382" s="59"/>
      <c r="I2382" s="59"/>
      <c r="J2382" s="59"/>
      <c r="K2382" s="59"/>
      <c r="L2382" s="59"/>
      <c r="M2382" s="59"/>
      <c r="N2382" s="59"/>
      <c r="O2382" s="59"/>
      <c r="P2382" s="369"/>
      <c r="Q2382" s="59"/>
      <c r="R2382" s="376"/>
    </row>
    <row r="2383" spans="1:18" x14ac:dyDescent="0.25">
      <c r="A2383" s="352"/>
      <c r="B2383" s="378"/>
      <c r="C2383" s="54" t="str">
        <f>IF(ISTEXT('Organizational Unit Summary'!$B$41),'Organizational Unit Summary'!$B$41,"")</f>
        <v>P-2</v>
      </c>
      <c r="D2383" s="51" t="str">
        <f>IF('Organizational Unit Summary'!$B$24="Benchmark or Sustainment",IF(E2383="OoS","OoS",IF(E2383=1,"DM",IF(E2383=2,"PM",IF(E2383=3,"LM",IF(E2383=4,"FM"))))),IF(E2383="OoS","OoS",IF(E2383&lt;=2,"H",IF(E2383=3,"M",IF(E2383=4,"L")))))</f>
        <v>DM</v>
      </c>
      <c r="E2383" s="58">
        <f>IF(OR(Processes!$C$73=TRUE,Processes!E$73=TRUE),IF(AND(G2383=1,H2383=1,NOT(ISTEXT(J2383))),4,IF(AND(G2383=1,H2383=1,ISTEXT(J2383)),3,IF(AND(OR(G2383=1,H2383=1),ISTEXT(J2383)),2,1))),"OoS")</f>
        <v>1</v>
      </c>
      <c r="F2383" s="57"/>
      <c r="G2383" s="59"/>
      <c r="H2383" s="59"/>
      <c r="I2383" s="59"/>
      <c r="J2383" s="59"/>
      <c r="K2383" s="59"/>
      <c r="L2383" s="59"/>
      <c r="M2383" s="59"/>
      <c r="N2383" s="59"/>
      <c r="O2383" s="59"/>
      <c r="P2383" s="370"/>
      <c r="Q2383" s="59"/>
      <c r="R2383" s="376"/>
    </row>
    <row r="2384" spans="1:18" x14ac:dyDescent="0.25">
      <c r="A2384" s="352"/>
      <c r="B2384" s="378"/>
      <c r="C2384" s="54" t="str">
        <f>IF(ISTEXT('Organizational Unit Summary'!$B$42),'Organizational Unit Summary'!$B$42,"")</f>
        <v>P-3</v>
      </c>
      <c r="D2384" s="51" t="str">
        <f>IF('Organizational Unit Summary'!$B$24="Benchmark or Sustainment",IF(E2384="OoS","OoS",IF(E2384=1,"DM",IF(E2384=2,"PM",IF(E2384=3,"LM",IF(E2384=4,"FM"))))),IF(E2384="OoS","OoS",IF(E2384&lt;=2,"H",IF(E2384=3,"M",IF(E2384=4,"L")))))</f>
        <v>DM</v>
      </c>
      <c r="E2384" s="58">
        <f>IF(OR(Processes!$C$73=TRUE,Processes!F$73=TRUE),IF(AND(G2384=1,H2384=1,NOT(ISTEXT(J2384))),4,IF(AND(G2384=1,H2384=1,ISTEXT(J2384)),3,IF(AND(OR(G2384=1,H2384=1),ISTEXT(J2384)),2,1))),"OoS")</f>
        <v>1</v>
      </c>
      <c r="F2384" s="57"/>
      <c r="G2384" s="59"/>
      <c r="H2384" s="59"/>
      <c r="I2384" s="59"/>
      <c r="J2384" s="59"/>
      <c r="K2384" s="59"/>
      <c r="L2384" s="59"/>
      <c r="M2384" s="59"/>
      <c r="N2384" s="59"/>
      <c r="O2384" s="59"/>
      <c r="P2384" s="370"/>
      <c r="Q2384" s="59"/>
      <c r="R2384" s="376"/>
    </row>
    <row r="2385" spans="1:18" x14ac:dyDescent="0.25">
      <c r="A2385" s="352"/>
      <c r="B2385" s="378"/>
      <c r="C2385" s="54" t="str">
        <f>IF(ISTEXT('Organizational Unit Summary'!$B$43),'Organizational Unit Summary'!$B$43,"")</f>
        <v>P-4</v>
      </c>
      <c r="D2385" s="51" t="str">
        <f>IF('Organizational Unit Summary'!$B$24="Benchmark or Sustainment",IF(E2385="OoS","OoS",IF(E2385=1,"DM",IF(E2385=2,"PM",IF(E2385=3,"LM",IF(E2385=4,"FM"))))),IF(E2385="OoS","OoS",IF(E2385&lt;=2,"H",IF(E2385=3,"M",IF(E2385=4,"L")))))</f>
        <v>DM</v>
      </c>
      <c r="E2385" s="58">
        <f>IF(OR(Processes!$C$73=TRUE,Processes!G$73=TRUE),IF(AND(G2385=1,H2385=1,NOT(ISTEXT(J2385))),4,IF(AND(G2385=1,H2385=1,ISTEXT(J2385)),3,IF(AND(OR(G2385=1,H2385=1),ISTEXT(J2385)),2,1))),"OoS")</f>
        <v>1</v>
      </c>
      <c r="F2385" s="57"/>
      <c r="G2385" s="59"/>
      <c r="H2385" s="59"/>
      <c r="I2385" s="59"/>
      <c r="J2385" s="59"/>
      <c r="K2385" s="59"/>
      <c r="L2385" s="59"/>
      <c r="M2385" s="59"/>
      <c r="N2385" s="59"/>
      <c r="O2385" s="59"/>
      <c r="P2385" s="370"/>
      <c r="Q2385" s="59"/>
      <c r="R2385" s="376"/>
    </row>
    <row r="2386" spans="1:18" x14ac:dyDescent="0.25">
      <c r="A2386" s="352"/>
      <c r="B2386" s="378"/>
      <c r="C2386" s="54" t="str">
        <f>IF(ISTEXT('Organizational Unit Summary'!$B$44),'Organizational Unit Summary'!$B$44,"")</f>
        <v>P-5</v>
      </c>
      <c r="D2386" s="51" t="str">
        <f>IF('Organizational Unit Summary'!$B$24="Benchmark or Sustainment",IF(E2386="OoS","OoS",IF(E2386=1,"DM",IF(E2386=2,"PM",IF(E2386=3,"LM",IF(E2386=4,"FM"))))),IF(E2386="OoS","OoS",IF(E2386&lt;=2,"H",IF(E2386=3,"M",IF(E2386=4,"L")))))</f>
        <v>DM</v>
      </c>
      <c r="E2386" s="58">
        <f>IF(OR(Processes!$C$73=TRUE,Processes!H$73=TRUE),IF(AND(G2386=1,H2386=1,NOT(ISTEXT(J2386))),4,IF(AND(G2386=1,H2386=1,ISTEXT(J2386)),3,IF(AND(OR(G2386=1,H2386=1),ISTEXT(J2386)),2,1))),"OoS")</f>
        <v>1</v>
      </c>
      <c r="F2386" s="57"/>
      <c r="G2386" s="59"/>
      <c r="H2386" s="59"/>
      <c r="I2386" s="59"/>
      <c r="J2386" s="59"/>
      <c r="K2386" s="59"/>
      <c r="L2386" s="59"/>
      <c r="M2386" s="59"/>
      <c r="N2386" s="59"/>
      <c r="O2386" s="59"/>
      <c r="P2386" s="370"/>
      <c r="Q2386" s="59"/>
      <c r="R2386" s="376"/>
    </row>
    <row r="2387" spans="1:18" x14ac:dyDescent="0.25">
      <c r="A2387" s="352"/>
      <c r="B2387" s="378"/>
      <c r="C2387" s="54" t="str">
        <f>IF(ISTEXT('Organizational Unit Summary'!$B$45),'Organizational Unit Summary'!$B$45,"")</f>
        <v>P-6</v>
      </c>
      <c r="D2387" s="51" t="str">
        <f>IF('Organizational Unit Summary'!$B$24="Benchmark or Sustainment",IF(E2387="OoS","OoS",IF(E2387=1,"DM",IF(E2387=2,"PM",IF(E2387=3,"LM",IF(E2387=4,"FM"))))),IF(E2387="OoS","OoS",IF(E2387&lt;=2,"H",IF(E2387=3,"M",IF(E2387=4,"L")))))</f>
        <v>DM</v>
      </c>
      <c r="E2387" s="58">
        <f>IF(OR(Processes!$C$73=TRUE,Processes!I$73=TRUE),IF(AND(G2387=1,H2387=1,NOT(ISTEXT(J2387))),4,IF(AND(G2387=1,H2387=1,ISTEXT(J2387)),3,IF(AND(OR(G2387=1,H2387=1),ISTEXT(J2387)),2,1))),"OoS")</f>
        <v>1</v>
      </c>
      <c r="F2387" s="57"/>
      <c r="G2387" s="59"/>
      <c r="H2387" s="59"/>
      <c r="I2387" s="59"/>
      <c r="J2387" s="59"/>
      <c r="K2387" s="59"/>
      <c r="L2387" s="59"/>
      <c r="M2387" s="59"/>
      <c r="N2387" s="59"/>
      <c r="O2387" s="59"/>
      <c r="P2387" s="370"/>
      <c r="Q2387" s="59"/>
      <c r="R2387" s="376"/>
    </row>
    <row r="2388" spans="1:18" x14ac:dyDescent="0.25">
      <c r="A2388" s="352"/>
      <c r="B2388" s="378"/>
      <c r="C2388" s="54" t="str">
        <f>IF(ISTEXT('Organizational Unit Summary'!$B$46),'Organizational Unit Summary'!$B$46,"")</f>
        <v>P-7</v>
      </c>
      <c r="D2388" s="51" t="str">
        <f>IF('Organizational Unit Summary'!$B$24="Benchmark or Sustainment",IF(E2388="OoS","OoS",IF(E2388=1,"DM",IF(E2388=2,"PM",IF(E2388=3,"LM",IF(E2388=4,"FM"))))),IF(E2388="OoS","OoS",IF(E2388&lt;=2,"H",IF(E2388=3,"M",IF(E2388=4,"L")))))</f>
        <v>DM</v>
      </c>
      <c r="E2388" s="58">
        <f>IF(OR(Processes!$C$73=TRUE,Processes!J$73=TRUE),IF(AND(G2388=1,H2388=1,NOT(ISTEXT(J2388))),4,IF(AND(G2388=1,H2388=1,ISTEXT(J2388)),3,IF(AND(OR(G2388=1,H2388=1),ISTEXT(J2388)),2,1))),"OoS")</f>
        <v>1</v>
      </c>
      <c r="F2388" s="57"/>
      <c r="G2388" s="59"/>
      <c r="H2388" s="59"/>
      <c r="I2388" s="59"/>
      <c r="J2388" s="59"/>
      <c r="K2388" s="59"/>
      <c r="L2388" s="59"/>
      <c r="M2388" s="59"/>
      <c r="N2388" s="59"/>
      <c r="O2388" s="59"/>
      <c r="P2388" s="370"/>
      <c r="Q2388" s="59"/>
      <c r="R2388" s="376"/>
    </row>
    <row r="2389" spans="1:18" x14ac:dyDescent="0.25">
      <c r="A2389" s="352"/>
      <c r="B2389" s="378"/>
      <c r="C2389" s="54" t="str">
        <f>IF(ISTEXT('Organizational Unit Summary'!$B$47),'Organizational Unit Summary'!$B$47,"")</f>
        <v>P-8</v>
      </c>
      <c r="D2389" s="51" t="str">
        <f>IF('Organizational Unit Summary'!$B$24="Benchmark or Sustainment",IF(E2389="OoS","OoS",IF(E2389=1,"DM",IF(E2389=2,"PM",IF(E2389=3,"LM",IF(E2389=4,"FM"))))),IF(E2389="OoS","OoS",IF(E2389&lt;=2,"H",IF(E2389=3,"M",IF(E2389=4,"L")))))</f>
        <v>DM</v>
      </c>
      <c r="E2389" s="58">
        <f>IF(OR(Processes!$C$73=TRUE,Processes!K$73=TRUE),IF(AND(G2389=1,H2389=1,NOT(ISTEXT(J2389))),4,IF(AND(G2389=1,H2389=1,ISTEXT(J2389)),3,IF(AND(OR(G2389=1,H2389=1),ISTEXT(J2389)),2,1))),"OoS")</f>
        <v>1</v>
      </c>
      <c r="F2389" s="57"/>
      <c r="G2389" s="59"/>
      <c r="H2389" s="59"/>
      <c r="I2389" s="59"/>
      <c r="J2389" s="59"/>
      <c r="K2389" s="59"/>
      <c r="L2389" s="59"/>
      <c r="M2389" s="59"/>
      <c r="N2389" s="59"/>
      <c r="O2389" s="59"/>
      <c r="P2389" s="370"/>
      <c r="Q2389" s="59"/>
      <c r="R2389" s="376"/>
    </row>
    <row r="2390" spans="1:18" x14ac:dyDescent="0.25">
      <c r="A2390" s="352"/>
      <c r="B2390" s="378"/>
      <c r="C2390" s="54" t="str">
        <f>IF(ISTEXT('Organizational Unit Summary'!$B$48),'Organizational Unit Summary'!$B$48,"")</f>
        <v>P-9</v>
      </c>
      <c r="D2390" s="51" t="str">
        <f>IF('Organizational Unit Summary'!$B$24="Benchmark or Sustainment",IF(E2390="OoS","OoS",IF(E2390=1,"DM",IF(E2390=2,"PM",IF(E2390=3,"LM",IF(E2390=4,"FM"))))),IF(E2390="OoS","OoS",IF(E2390&lt;=2,"H",IF(E2390=3,"M",IF(E2390=4,"L")))))</f>
        <v>DM</v>
      </c>
      <c r="E2390" s="58">
        <f>IF(OR(Processes!$C$73=TRUE,Processes!L$73=TRUE),IF(AND(G2390=1,H2390=1,NOT(ISTEXT(J2390))),4,IF(AND(G2390=1,H2390=1,ISTEXT(J2390)),3,IF(AND(OR(G2390=1,H2390=1),ISTEXT(J2390)),2,1))),"OoS")</f>
        <v>1</v>
      </c>
      <c r="F2390" s="57"/>
      <c r="G2390" s="59"/>
      <c r="H2390" s="59"/>
      <c r="I2390" s="59"/>
      <c r="J2390" s="59"/>
      <c r="K2390" s="59"/>
      <c r="L2390" s="59"/>
      <c r="M2390" s="59"/>
      <c r="N2390" s="59"/>
      <c r="O2390" s="59"/>
      <c r="P2390" s="370"/>
      <c r="Q2390" s="59"/>
      <c r="R2390" s="376"/>
    </row>
    <row r="2391" spans="1:18" x14ac:dyDescent="0.25">
      <c r="A2391" s="352"/>
      <c r="B2391" s="378"/>
      <c r="C2391" s="54" t="str">
        <f>IF(ISTEXT('Organizational Unit Summary'!$B$49),'Organizational Unit Summary'!$B$49,"")</f>
        <v>P-10</v>
      </c>
      <c r="D2391" s="51" t="str">
        <f>IF('Organizational Unit Summary'!$B$24="Benchmark or Sustainment",IF(E2391="OoS","OoS",IF(E2391=1,"DM",IF(E2391=2,"PM",IF(E2391=3,"LM",IF(E2391=4,"FM"))))),IF(E2391="OoS","OoS",IF(E2391&lt;=2,"H",IF(E2391=3,"M",IF(E2391=4,"L")))))</f>
        <v>DM</v>
      </c>
      <c r="E2391" s="58">
        <f>IF(OR(Processes!$C$73=TRUE,Processes!M$73=TRUE),IF(AND(G2391=1,H2391=1,NOT(ISTEXT(J2391))),4,IF(AND(G2391=1,H2391=1,ISTEXT(J2391)),3,IF(AND(OR(G2391=1,H2391=1),ISTEXT(J2391)),2,1))),"OoS")</f>
        <v>1</v>
      </c>
      <c r="F2391" s="57"/>
      <c r="G2391" s="59"/>
      <c r="H2391" s="59"/>
      <c r="I2391" s="59"/>
      <c r="J2391" s="59"/>
      <c r="K2391" s="59"/>
      <c r="L2391" s="59"/>
      <c r="M2391" s="59"/>
      <c r="N2391" s="59"/>
      <c r="O2391" s="59"/>
      <c r="P2391" s="370"/>
      <c r="Q2391" s="59"/>
      <c r="R2391" s="376"/>
    </row>
    <row r="2392" spans="1:18" x14ac:dyDescent="0.25">
      <c r="A2392" s="352"/>
      <c r="B2392" s="378"/>
      <c r="C2392" s="54" t="str">
        <f>IF(ISTEXT('Organizational Unit Summary'!$B$50),'Organizational Unit Summary'!$B$50,"")</f>
        <v>P-11</v>
      </c>
      <c r="D2392" s="51" t="str">
        <f>IF('Organizational Unit Summary'!$B$24="Benchmark or Sustainment",IF(E2392="OoS","OoS",IF(E2392=1,"DM",IF(E2392=2,"PM",IF(E2392=3,"LM",IF(E2392=4,"FM"))))),IF(E2392="OoS","OoS",IF(E2392&lt;=2,"H",IF(E2392=3,"M",IF(E2392=4,"L")))))</f>
        <v>DM</v>
      </c>
      <c r="E2392" s="58">
        <f>IF(OR(Processes!$C$73=TRUE,Processes!N$73=TRUE),IF(AND(G2392=1,H2392=1,NOT(ISTEXT(J2392))),4,IF(AND(G2392=1,H2392=1,ISTEXT(J2392)),3,IF(AND(OR(G2392=1,H2392=1),ISTEXT(J2392)),2,1))),"OoS")</f>
        <v>1</v>
      </c>
      <c r="F2392" s="57"/>
      <c r="G2392" s="59"/>
      <c r="H2392" s="59"/>
      <c r="I2392" s="59"/>
      <c r="J2392" s="59"/>
      <c r="K2392" s="59"/>
      <c r="L2392" s="59"/>
      <c r="M2392" s="59"/>
      <c r="N2392" s="59"/>
      <c r="O2392" s="59"/>
      <c r="P2392" s="370"/>
      <c r="Q2392" s="59"/>
      <c r="R2392" s="376"/>
    </row>
    <row r="2393" spans="1:18" x14ac:dyDescent="0.25">
      <c r="A2393" s="352"/>
      <c r="B2393" s="378"/>
      <c r="C2393" s="54" t="str">
        <f>IF(ISTEXT('Organizational Unit Summary'!$B$51),'Organizational Unit Summary'!$B$51,"")</f>
        <v>P-12</v>
      </c>
      <c r="D2393" s="51" t="str">
        <f>IF('Organizational Unit Summary'!$B$24="Benchmark or Sustainment",IF(E2393="OoS","OoS",IF(E2393=1,"DM",IF(E2393=2,"PM",IF(E2393=3,"LM",IF(E2393=4,"FM"))))),IF(E2393="OoS","OoS",IF(E2393&lt;=2,"H",IF(E2393=3,"M",IF(E2393=4,"L")))))</f>
        <v>DM</v>
      </c>
      <c r="E2393" s="58">
        <f>IF(OR(Processes!$C$73=TRUE,Processes!O$73=TRUE),IF(AND(G2393=1,H2393=1,NOT(ISTEXT(J2393))),4,IF(AND(G2393=1,H2393=1,ISTEXT(J2393)),3,IF(AND(OR(G2393=1,H2393=1),ISTEXT(J2393)),2,1))),"OoS")</f>
        <v>1</v>
      </c>
      <c r="F2393" s="57"/>
      <c r="G2393" s="59"/>
      <c r="H2393" s="59"/>
      <c r="I2393" s="59"/>
      <c r="J2393" s="59"/>
      <c r="K2393" s="59"/>
      <c r="L2393" s="59"/>
      <c r="M2393" s="59"/>
      <c r="N2393" s="59"/>
      <c r="O2393" s="59"/>
      <c r="P2393" s="370"/>
      <c r="Q2393" s="59"/>
      <c r="R2393" s="376"/>
    </row>
    <row r="2394" spans="1:18" x14ac:dyDescent="0.25">
      <c r="A2394" s="352"/>
      <c r="B2394" s="378"/>
      <c r="C2394" s="54" t="str">
        <f>IF(ISTEXT('Organizational Unit Summary'!$B$52),'Organizational Unit Summary'!$B$52,"")</f>
        <v>P-13</v>
      </c>
      <c r="D2394" s="51" t="str">
        <f>IF('Organizational Unit Summary'!$B$24="Benchmark or Sustainment",IF(E2394="OoS","OoS",IF(E2394=1,"DM",IF(E2394=2,"PM",IF(E2394=3,"LM",IF(E2394=4,"FM"))))),IF(E2394="OoS","OoS",IF(E2394&lt;=2,"H",IF(E2394=3,"M",IF(E2394=4,"L")))))</f>
        <v>DM</v>
      </c>
      <c r="E2394" s="58">
        <f>IF(OR(Processes!$C$73=TRUE,Processes!P$73=TRUE),IF(AND(G2394=1,H2394=1,NOT(ISTEXT(J2394))),4,IF(AND(G2394=1,H2394=1,ISTEXT(J2394)),3,IF(AND(OR(G2394=1,H2394=1),ISTEXT(J2394)),2,1))),"OoS")</f>
        <v>1</v>
      </c>
      <c r="F2394" s="57"/>
      <c r="G2394" s="59"/>
      <c r="H2394" s="59"/>
      <c r="I2394" s="59"/>
      <c r="J2394" s="59"/>
      <c r="K2394" s="59"/>
      <c r="L2394" s="59"/>
      <c r="M2394" s="59"/>
      <c r="N2394" s="59"/>
      <c r="O2394" s="59"/>
      <c r="P2394" s="370"/>
      <c r="Q2394" s="59"/>
      <c r="R2394" s="376"/>
    </row>
    <row r="2395" spans="1:18" x14ac:dyDescent="0.25">
      <c r="A2395" s="352"/>
      <c r="B2395" s="378"/>
      <c r="C2395" s="54" t="str">
        <f>IF(ISTEXT('Organizational Unit Summary'!$B$53),'Organizational Unit Summary'!$B$53,"")</f>
        <v>P-14</v>
      </c>
      <c r="D2395" s="51" t="str">
        <f>IF('Organizational Unit Summary'!$B$24="Benchmark or Sustainment",IF(E2395="OoS","OoS",IF(E2395=1,"DM",IF(E2395=2,"PM",IF(E2395=3,"LM",IF(E2395=4,"FM"))))),IF(E2395="OoS","OoS",IF(E2395&lt;=2,"H",IF(E2395=3,"M",IF(E2395=4,"L")))))</f>
        <v>DM</v>
      </c>
      <c r="E2395" s="58">
        <f>IF(OR(Processes!$C$73=TRUE,Processes!Q$73=TRUE),IF(AND(G2395=1,H2395=1,NOT(ISTEXT(J2395))),4,IF(AND(G2395=1,H2395=1,ISTEXT(J2395)),3,IF(AND(OR(G2395=1,H2395=1),ISTEXT(J2395)),2,1))),"OoS")</f>
        <v>1</v>
      </c>
      <c r="F2395" s="57"/>
      <c r="G2395" s="59"/>
      <c r="H2395" s="59"/>
      <c r="I2395" s="59"/>
      <c r="J2395" s="59"/>
      <c r="K2395" s="59"/>
      <c r="L2395" s="59"/>
      <c r="M2395" s="59"/>
      <c r="N2395" s="59"/>
      <c r="O2395" s="59"/>
      <c r="P2395" s="370"/>
      <c r="Q2395" s="59"/>
      <c r="R2395" s="376"/>
    </row>
    <row r="2396" spans="1:18" x14ac:dyDescent="0.25">
      <c r="A2396" s="352"/>
      <c r="B2396" s="378"/>
      <c r="C2396" s="54" t="str">
        <f>IF(ISTEXT('Organizational Unit Summary'!$B$54),'Organizational Unit Summary'!$B$54,"")</f>
        <v>P-15</v>
      </c>
      <c r="D2396" s="51" t="str">
        <f>IF('Organizational Unit Summary'!$B$24="Benchmark or Sustainment",IF(E2396="OoS","OoS",IF(E2396=1,"DM",IF(E2396=2,"PM",IF(E2396=3,"LM",IF(E2396=4,"FM"))))),IF(E2396="OoS","OoS",IF(E2396&lt;=2,"H",IF(E2396=3,"M",IF(E2396=4,"L")))))</f>
        <v>DM</v>
      </c>
      <c r="E2396" s="58">
        <f>IF(OR(Processes!$C$73=TRUE,Processes!R$73=TRUE),IF(AND(G2396=1,H2396=1,NOT(ISTEXT(J2396))),4,IF(AND(G2396=1,H2396=1,ISTEXT(J2396)),3,IF(AND(OR(G2396=1,H2396=1),ISTEXT(J2396)),2,1))),"OoS")</f>
        <v>1</v>
      </c>
      <c r="F2396" s="57"/>
      <c r="G2396" s="59"/>
      <c r="H2396" s="59"/>
      <c r="I2396" s="59"/>
      <c r="J2396" s="59"/>
      <c r="K2396" s="59"/>
      <c r="L2396" s="59"/>
      <c r="M2396" s="59"/>
      <c r="N2396" s="59"/>
      <c r="O2396" s="59"/>
      <c r="P2396" s="370"/>
      <c r="Q2396" s="59"/>
      <c r="R2396" s="376"/>
    </row>
    <row r="2397" spans="1:18" x14ac:dyDescent="0.25">
      <c r="A2397" s="352"/>
      <c r="B2397" s="378"/>
      <c r="C2397" s="54" t="str">
        <f>IF(ISTEXT('Organizational Unit Summary'!$B$55),'Organizational Unit Summary'!$B$55,"")</f>
        <v>P-16</v>
      </c>
      <c r="D2397" s="51" t="str">
        <f>IF('Organizational Unit Summary'!$B$24="Benchmark or Sustainment",IF(E2397="OoS","OoS",IF(E2397=1,"DM",IF(E2397=2,"PM",IF(E2397=3,"LM",IF(E2397=4,"FM"))))),IF(E2397="OoS","OoS",IF(E2397&lt;=2,"H",IF(E2397=3,"M",IF(E2397=4,"L")))))</f>
        <v>DM</v>
      </c>
      <c r="E2397" s="58">
        <f>IF(OR(Processes!$C$73=TRUE,Processes!S$73=TRUE),IF(AND(G2397=1,H2397=1,NOT(ISTEXT(J2397))),4,IF(AND(G2397=1,H2397=1,ISTEXT(J2397)),3,IF(AND(OR(G2397=1,H2397=1),ISTEXT(J2397)),2,1))),"OoS")</f>
        <v>1</v>
      </c>
      <c r="F2397" s="57"/>
      <c r="G2397" s="59"/>
      <c r="H2397" s="59"/>
      <c r="I2397" s="59"/>
      <c r="J2397" s="59"/>
      <c r="K2397" s="59"/>
      <c r="L2397" s="59"/>
      <c r="M2397" s="59"/>
      <c r="N2397" s="59"/>
      <c r="O2397" s="59"/>
      <c r="P2397" s="370"/>
      <c r="Q2397" s="59"/>
      <c r="R2397" s="376"/>
    </row>
    <row r="2398" spans="1:18" x14ac:dyDescent="0.25">
      <c r="A2398" s="352"/>
      <c r="B2398" s="378"/>
      <c r="C2398" s="54" t="str">
        <f>IF(ISTEXT('Organizational Unit Summary'!$B$56),'Organizational Unit Summary'!$B$56,"")</f>
        <v>P-17</v>
      </c>
      <c r="D2398" s="51" t="str">
        <f>IF('Organizational Unit Summary'!$B$24="Benchmark or Sustainment",IF(E2398="OoS","OoS",IF(E2398=1,"DM",IF(E2398=2,"PM",IF(E2398=3,"LM",IF(E2398=4,"FM"))))),IF(E2398="OoS","OoS",IF(E2398&lt;=2,"H",IF(E2398=3,"M",IF(E2398=4,"L")))))</f>
        <v>DM</v>
      </c>
      <c r="E2398" s="58">
        <f>IF(OR(Processes!$C$73=TRUE,Processes!T$73=TRUE),IF(AND(G2398=1,H2398=1,NOT(ISTEXT(J2398))),4,IF(AND(G2398=1,H2398=1,ISTEXT(J2398)),3,IF(AND(OR(G2398=1,H2398=1),ISTEXT(J2398)),2,1))),"OoS")</f>
        <v>1</v>
      </c>
      <c r="F2398" s="57"/>
      <c r="G2398" s="59"/>
      <c r="H2398" s="59"/>
      <c r="I2398" s="59"/>
      <c r="J2398" s="59"/>
      <c r="K2398" s="59"/>
      <c r="L2398" s="59"/>
      <c r="M2398" s="59"/>
      <c r="N2398" s="59"/>
      <c r="O2398" s="59"/>
      <c r="P2398" s="370"/>
      <c r="Q2398" s="59"/>
      <c r="R2398" s="376"/>
    </row>
    <row r="2399" spans="1:18" x14ac:dyDescent="0.25">
      <c r="A2399" s="352"/>
      <c r="B2399" s="378"/>
      <c r="C2399" s="54" t="str">
        <f>IF(ISTEXT('Organizational Unit Summary'!$B$57),'Organizational Unit Summary'!$B$57,"")</f>
        <v>P-18</v>
      </c>
      <c r="D2399" s="51" t="str">
        <f>IF('Organizational Unit Summary'!$B$24="Benchmark or Sustainment",IF(E2399="OoS","OoS",IF(E2399=1,"DM",IF(E2399=2,"PM",IF(E2399=3,"LM",IF(E2399=4,"FM"))))),IF(E2399="OoS","OoS",IF(E2399&lt;=2,"H",IF(E2399=3,"M",IF(E2399=4,"L")))))</f>
        <v>DM</v>
      </c>
      <c r="E2399" s="58">
        <f>IF(OR(Processes!$C$73=TRUE,Processes!U$73=TRUE),IF(AND(G2399=1,H2399=1,NOT(ISTEXT(J2399))),4,IF(AND(G2399=1,H2399=1,ISTEXT(J2399)),3,IF(AND(OR(G2399=1,H2399=1),ISTEXT(J2399)),2,1))),"OoS")</f>
        <v>1</v>
      </c>
      <c r="F2399" s="57"/>
      <c r="G2399" s="59"/>
      <c r="H2399" s="59"/>
      <c r="I2399" s="59"/>
      <c r="J2399" s="59"/>
      <c r="K2399" s="59"/>
      <c r="L2399" s="59"/>
      <c r="M2399" s="59"/>
      <c r="N2399" s="59"/>
      <c r="O2399" s="59"/>
      <c r="P2399" s="370"/>
      <c r="Q2399" s="59"/>
      <c r="R2399" s="376"/>
    </row>
    <row r="2400" spans="1:18" x14ac:dyDescent="0.25">
      <c r="A2400" s="352"/>
      <c r="B2400" s="378"/>
      <c r="C2400" s="54" t="str">
        <f>IF(ISTEXT('Organizational Unit Summary'!$B$58),'Organizational Unit Summary'!$B$58,"")</f>
        <v>P-19</v>
      </c>
      <c r="D2400" s="51" t="str">
        <f>IF('Organizational Unit Summary'!$B$24="Benchmark or Sustainment",IF(E2400="OoS","OoS",IF(E2400=1,"DM",IF(E2400=2,"PM",IF(E2400=3,"LM",IF(E2400=4,"FM"))))),IF(E2400="OoS","OoS",IF(E2400&lt;=2,"H",IF(E2400=3,"M",IF(E2400=4,"L")))))</f>
        <v>DM</v>
      </c>
      <c r="E2400" s="58">
        <f>IF(OR(Processes!$C$73=TRUE,Processes!V$73=TRUE),IF(AND(G2400=1,H2400=1,NOT(ISTEXT(J2400))),4,IF(AND(G2400=1,H2400=1,ISTEXT(J2400)),3,IF(AND(OR(G2400=1,H2400=1),ISTEXT(J2400)),2,1))),"OoS")</f>
        <v>1</v>
      </c>
      <c r="F2400" s="57"/>
      <c r="G2400" s="59"/>
      <c r="H2400" s="59"/>
      <c r="I2400" s="59"/>
      <c r="J2400" s="59"/>
      <c r="K2400" s="59"/>
      <c r="L2400" s="59"/>
      <c r="M2400" s="59"/>
      <c r="N2400" s="59"/>
      <c r="O2400" s="59"/>
      <c r="P2400" s="370"/>
      <c r="Q2400" s="59"/>
      <c r="R2400" s="376"/>
    </row>
    <row r="2401" spans="1:18" ht="13.5" thickBot="1" x14ac:dyDescent="0.3">
      <c r="A2401" s="352"/>
      <c r="B2401" s="378"/>
      <c r="C2401" s="54" t="str">
        <f>IF(ISTEXT('Organizational Unit Summary'!$B$59),'Organizational Unit Summary'!$B$59,"")</f>
        <v>P-20</v>
      </c>
      <c r="D2401" s="51" t="str">
        <f>IF('Organizational Unit Summary'!$B$24="Benchmark or Sustainment",IF(E2401="OoS","OoS",IF(E2401=1,"DM",IF(E2401=2,"PM",IF(E2401=3,"LM",IF(E2401=4,"FM"))))),IF(E2401="OoS","OoS",IF(E2401&lt;=2,"H",IF(E2401=3,"M",IF(E2401=4,"L")))))</f>
        <v>DM</v>
      </c>
      <c r="E2401" s="58">
        <f>IF(OR(Processes!$C$73=TRUE,Processes!W$73=TRUE),IF(AND(G2401=1,H2401=1,NOT(ISTEXT(J2401))),4,IF(AND(G2401=1,H2401=1,ISTEXT(J2401)),3,IF(AND(OR(G2401=1,H2401=1),ISTEXT(J2401)),2,1))),"OoS")</f>
        <v>1</v>
      </c>
      <c r="F2401" s="57"/>
      <c r="G2401" s="59"/>
      <c r="H2401" s="59"/>
      <c r="I2401" s="59"/>
      <c r="J2401" s="59"/>
      <c r="K2401" s="59"/>
      <c r="L2401" s="59"/>
      <c r="M2401" s="59"/>
      <c r="N2401" s="59"/>
      <c r="O2401" s="59"/>
      <c r="P2401" s="371"/>
      <c r="Q2401" s="59"/>
      <c r="R2401" s="376"/>
    </row>
    <row r="2402" spans="1:18" x14ac:dyDescent="0.25">
      <c r="A2402" s="352"/>
      <c r="B2402" s="378" t="str">
        <f>IF(ISTEXT(Processes!$B$23),Processes!$B$23,"")</f>
        <v>Process 21</v>
      </c>
      <c r="C2402" s="54" t="str">
        <f>IF(ISTEXT('Organizational Unit Summary'!$B$40),'Organizational Unit Summary'!$B$40,"")</f>
        <v>P-1</v>
      </c>
      <c r="D2402" s="51" t="str">
        <f>IF('Organizational Unit Summary'!$B$24="Benchmark or Sustainment",IF(E2402="OoS","OoS",IF(E2402=1,"DM",IF(E2402=2,"PM",IF(E2402=3,"LM",IF(E2402=4,"FM"))))),IF(E2402="OoS","OoS",IF(E2402&lt;=2,"H",IF(E2402=3,"M",IF(E2402=4,"L")))))</f>
        <v>DM</v>
      </c>
      <c r="E2402" s="58">
        <f>IF(OR(Processes!$C$74=TRUE,Processes!D$74=TRUE),IF(AND(G2402=1,H2402=1,NOT(ISTEXT(J2402))),4,IF(AND(G2402=1,H2402=1,ISTEXT(J2402)),3,IF(AND(OR(G2402=1,H2402=1),ISTEXT(J2402)),2,1))),"OoS")</f>
        <v>1</v>
      </c>
      <c r="F2402" s="57"/>
      <c r="G2402" s="59"/>
      <c r="H2402" s="59"/>
      <c r="I2402" s="59"/>
      <c r="J2402" s="59"/>
      <c r="K2402" s="59"/>
      <c r="L2402" s="59"/>
      <c r="M2402" s="59"/>
      <c r="N2402" s="59"/>
      <c r="O2402" s="59"/>
      <c r="P2402" s="369"/>
      <c r="Q2402" s="59"/>
      <c r="R2402" s="376"/>
    </row>
    <row r="2403" spans="1:18" x14ac:dyDescent="0.25">
      <c r="A2403" s="352"/>
      <c r="B2403" s="378"/>
      <c r="C2403" s="54" t="str">
        <f>IF(ISTEXT('Organizational Unit Summary'!$B$41),'Organizational Unit Summary'!$B$41,"")</f>
        <v>P-2</v>
      </c>
      <c r="D2403" s="51" t="str">
        <f>IF('Organizational Unit Summary'!$B$24="Benchmark or Sustainment",IF(E2403="OoS","OoS",IF(E2403=1,"DM",IF(E2403=2,"PM",IF(E2403=3,"LM",IF(E2403=4,"FM"))))),IF(E2403="OoS","OoS",IF(E2403&lt;=2,"H",IF(E2403=3,"M",IF(E2403=4,"L")))))</f>
        <v>DM</v>
      </c>
      <c r="E2403" s="58">
        <f>IF(OR(Processes!$C$74=TRUE,Processes!E$74=TRUE),IF(AND(G2403=1,H2403=1,NOT(ISTEXT(J2403))),4,IF(AND(G2403=1,H2403=1,ISTEXT(J2403)),3,IF(AND(OR(G2403=1,H2403=1),ISTEXT(J2403)),2,1))),"OoS")</f>
        <v>1</v>
      </c>
      <c r="F2403" s="57"/>
      <c r="G2403" s="59"/>
      <c r="H2403" s="59"/>
      <c r="I2403" s="59"/>
      <c r="J2403" s="59"/>
      <c r="K2403" s="59"/>
      <c r="L2403" s="59"/>
      <c r="M2403" s="59"/>
      <c r="N2403" s="59"/>
      <c r="O2403" s="59"/>
      <c r="P2403" s="370"/>
      <c r="Q2403" s="59"/>
      <c r="R2403" s="376"/>
    </row>
    <row r="2404" spans="1:18" x14ac:dyDescent="0.25">
      <c r="A2404" s="352"/>
      <c r="B2404" s="378"/>
      <c r="C2404" s="54" t="str">
        <f>IF(ISTEXT('Organizational Unit Summary'!$B$42),'Organizational Unit Summary'!$B$42,"")</f>
        <v>P-3</v>
      </c>
      <c r="D2404" s="51" t="str">
        <f>IF('Organizational Unit Summary'!$B$24="Benchmark or Sustainment",IF(E2404="OoS","OoS",IF(E2404=1,"DM",IF(E2404=2,"PM",IF(E2404=3,"LM",IF(E2404=4,"FM"))))),IF(E2404="OoS","OoS",IF(E2404&lt;=2,"H",IF(E2404=3,"M",IF(E2404=4,"L")))))</f>
        <v>DM</v>
      </c>
      <c r="E2404" s="58">
        <f>IF(OR(Processes!$C$74=TRUE,Processes!F$74=TRUE),IF(AND(G2404=1,H2404=1,NOT(ISTEXT(J2404))),4,IF(AND(G2404=1,H2404=1,ISTEXT(J2404)),3,IF(AND(OR(G2404=1,H2404=1),ISTEXT(J2404)),2,1))),"OoS")</f>
        <v>1</v>
      </c>
      <c r="F2404" s="57"/>
      <c r="G2404" s="59"/>
      <c r="H2404" s="59"/>
      <c r="I2404" s="59"/>
      <c r="J2404" s="59"/>
      <c r="K2404" s="59"/>
      <c r="L2404" s="59"/>
      <c r="M2404" s="59"/>
      <c r="N2404" s="59"/>
      <c r="O2404" s="59"/>
      <c r="P2404" s="370"/>
      <c r="Q2404" s="59"/>
      <c r="R2404" s="376"/>
    </row>
    <row r="2405" spans="1:18" x14ac:dyDescent="0.25">
      <c r="A2405" s="352"/>
      <c r="B2405" s="378"/>
      <c r="C2405" s="54" t="str">
        <f>IF(ISTEXT('Organizational Unit Summary'!$B$43),'Organizational Unit Summary'!$B$43,"")</f>
        <v>P-4</v>
      </c>
      <c r="D2405" s="51" t="str">
        <f>IF('Organizational Unit Summary'!$B$24="Benchmark or Sustainment",IF(E2405="OoS","OoS",IF(E2405=1,"DM",IF(E2405=2,"PM",IF(E2405=3,"LM",IF(E2405=4,"FM"))))),IF(E2405="OoS","OoS",IF(E2405&lt;=2,"H",IF(E2405=3,"M",IF(E2405=4,"L")))))</f>
        <v>DM</v>
      </c>
      <c r="E2405" s="58">
        <f>IF(OR(Processes!$C$74=TRUE,Processes!G$74=TRUE),IF(AND(G2405=1,H2405=1,NOT(ISTEXT(J2405))),4,IF(AND(G2405=1,H2405=1,ISTEXT(J2405)),3,IF(AND(OR(G2405=1,H2405=1),ISTEXT(J2405)),2,1))),"OoS")</f>
        <v>1</v>
      </c>
      <c r="F2405" s="57"/>
      <c r="G2405" s="59"/>
      <c r="H2405" s="59"/>
      <c r="I2405" s="59"/>
      <c r="J2405" s="59"/>
      <c r="K2405" s="59"/>
      <c r="L2405" s="59"/>
      <c r="M2405" s="59"/>
      <c r="N2405" s="59"/>
      <c r="O2405" s="59"/>
      <c r="P2405" s="370"/>
      <c r="Q2405" s="59"/>
      <c r="R2405" s="376"/>
    </row>
    <row r="2406" spans="1:18" x14ac:dyDescent="0.25">
      <c r="A2406" s="352"/>
      <c r="B2406" s="378"/>
      <c r="C2406" s="54" t="str">
        <f>IF(ISTEXT('Organizational Unit Summary'!$B$44),'Organizational Unit Summary'!$B$44,"")</f>
        <v>P-5</v>
      </c>
      <c r="D2406" s="51" t="str">
        <f>IF('Organizational Unit Summary'!$B$24="Benchmark or Sustainment",IF(E2406="OoS","OoS",IF(E2406=1,"DM",IF(E2406=2,"PM",IF(E2406=3,"LM",IF(E2406=4,"FM"))))),IF(E2406="OoS","OoS",IF(E2406&lt;=2,"H",IF(E2406=3,"M",IF(E2406=4,"L")))))</f>
        <v>DM</v>
      </c>
      <c r="E2406" s="58">
        <f>IF(OR(Processes!$C$74=TRUE,Processes!H$74=TRUE),IF(AND(G2406=1,H2406=1,NOT(ISTEXT(J2406))),4,IF(AND(G2406=1,H2406=1,ISTEXT(J2406)),3,IF(AND(OR(G2406=1,H2406=1),ISTEXT(J2406)),2,1))),"OoS")</f>
        <v>1</v>
      </c>
      <c r="F2406" s="57"/>
      <c r="G2406" s="59"/>
      <c r="H2406" s="59"/>
      <c r="I2406" s="59"/>
      <c r="J2406" s="59"/>
      <c r="K2406" s="59"/>
      <c r="L2406" s="59"/>
      <c r="M2406" s="59"/>
      <c r="N2406" s="59"/>
      <c r="O2406" s="59"/>
      <c r="P2406" s="370"/>
      <c r="Q2406" s="59"/>
      <c r="R2406" s="376"/>
    </row>
    <row r="2407" spans="1:18" x14ac:dyDescent="0.25">
      <c r="A2407" s="352"/>
      <c r="B2407" s="378"/>
      <c r="C2407" s="54" t="str">
        <f>IF(ISTEXT('Organizational Unit Summary'!$B$45),'Organizational Unit Summary'!$B$45,"")</f>
        <v>P-6</v>
      </c>
      <c r="D2407" s="51" t="str">
        <f>IF('Organizational Unit Summary'!$B$24="Benchmark or Sustainment",IF(E2407="OoS","OoS",IF(E2407=1,"DM",IF(E2407=2,"PM",IF(E2407=3,"LM",IF(E2407=4,"FM"))))),IF(E2407="OoS","OoS",IF(E2407&lt;=2,"H",IF(E2407=3,"M",IF(E2407=4,"L")))))</f>
        <v>DM</v>
      </c>
      <c r="E2407" s="58">
        <f>IF(OR(Processes!$C$74=TRUE,Processes!I$74=TRUE),IF(AND(G2407=1,H2407=1,NOT(ISTEXT(J2407))),4,IF(AND(G2407=1,H2407=1,ISTEXT(J2407)),3,IF(AND(OR(G2407=1,H2407=1),ISTEXT(J2407)),2,1))),"OoS")</f>
        <v>1</v>
      </c>
      <c r="F2407" s="57"/>
      <c r="G2407" s="59"/>
      <c r="H2407" s="59"/>
      <c r="I2407" s="59"/>
      <c r="J2407" s="59"/>
      <c r="K2407" s="59"/>
      <c r="L2407" s="59"/>
      <c r="M2407" s="59"/>
      <c r="N2407" s="59"/>
      <c r="O2407" s="59"/>
      <c r="P2407" s="370"/>
      <c r="Q2407" s="59"/>
      <c r="R2407" s="376"/>
    </row>
    <row r="2408" spans="1:18" x14ac:dyDescent="0.25">
      <c r="A2408" s="352"/>
      <c r="B2408" s="378"/>
      <c r="C2408" s="54" t="str">
        <f>IF(ISTEXT('Organizational Unit Summary'!$B$46),'Organizational Unit Summary'!$B$46,"")</f>
        <v>P-7</v>
      </c>
      <c r="D2408" s="51" t="str">
        <f>IF('Organizational Unit Summary'!$B$24="Benchmark or Sustainment",IF(E2408="OoS","OoS",IF(E2408=1,"DM",IF(E2408=2,"PM",IF(E2408=3,"LM",IF(E2408=4,"FM"))))),IF(E2408="OoS","OoS",IF(E2408&lt;=2,"H",IF(E2408=3,"M",IF(E2408=4,"L")))))</f>
        <v>DM</v>
      </c>
      <c r="E2408" s="58">
        <f>IF(OR(Processes!$C$74=TRUE,Processes!J$74=TRUE),IF(AND(G2408=1,H2408=1,NOT(ISTEXT(J2408))),4,IF(AND(G2408=1,H2408=1,ISTEXT(J2408)),3,IF(AND(OR(G2408=1,H2408=1),ISTEXT(J2408)),2,1))),"OoS")</f>
        <v>1</v>
      </c>
      <c r="F2408" s="57"/>
      <c r="G2408" s="59"/>
      <c r="H2408" s="59"/>
      <c r="I2408" s="59"/>
      <c r="J2408" s="59"/>
      <c r="K2408" s="59"/>
      <c r="L2408" s="59"/>
      <c r="M2408" s="59"/>
      <c r="N2408" s="59"/>
      <c r="O2408" s="59"/>
      <c r="P2408" s="370"/>
      <c r="Q2408" s="59"/>
      <c r="R2408" s="376"/>
    </row>
    <row r="2409" spans="1:18" x14ac:dyDescent="0.25">
      <c r="A2409" s="352"/>
      <c r="B2409" s="378"/>
      <c r="C2409" s="54" t="str">
        <f>IF(ISTEXT('Organizational Unit Summary'!$B$47),'Organizational Unit Summary'!$B$47,"")</f>
        <v>P-8</v>
      </c>
      <c r="D2409" s="51" t="str">
        <f>IF('Organizational Unit Summary'!$B$24="Benchmark or Sustainment",IF(E2409="OoS","OoS",IF(E2409=1,"DM",IF(E2409=2,"PM",IF(E2409=3,"LM",IF(E2409=4,"FM"))))),IF(E2409="OoS","OoS",IF(E2409&lt;=2,"H",IF(E2409=3,"M",IF(E2409=4,"L")))))</f>
        <v>DM</v>
      </c>
      <c r="E2409" s="58">
        <f>IF(OR(Processes!$C$74=TRUE,Processes!K$74=TRUE),IF(AND(G2409=1,H2409=1,NOT(ISTEXT(J2409))),4,IF(AND(G2409=1,H2409=1,ISTEXT(J2409)),3,IF(AND(OR(G2409=1,H2409=1),ISTEXT(J2409)),2,1))),"OoS")</f>
        <v>1</v>
      </c>
      <c r="F2409" s="57"/>
      <c r="G2409" s="59"/>
      <c r="H2409" s="59"/>
      <c r="I2409" s="59"/>
      <c r="J2409" s="59"/>
      <c r="K2409" s="59"/>
      <c r="L2409" s="59"/>
      <c r="M2409" s="59"/>
      <c r="N2409" s="59"/>
      <c r="O2409" s="59"/>
      <c r="P2409" s="370"/>
      <c r="Q2409" s="59"/>
      <c r="R2409" s="376"/>
    </row>
    <row r="2410" spans="1:18" x14ac:dyDescent="0.25">
      <c r="A2410" s="352"/>
      <c r="B2410" s="378"/>
      <c r="C2410" s="54" t="str">
        <f>IF(ISTEXT('Organizational Unit Summary'!$B$48),'Organizational Unit Summary'!$B$48,"")</f>
        <v>P-9</v>
      </c>
      <c r="D2410" s="51" t="str">
        <f>IF('Organizational Unit Summary'!$B$24="Benchmark or Sustainment",IF(E2410="OoS","OoS",IF(E2410=1,"DM",IF(E2410=2,"PM",IF(E2410=3,"LM",IF(E2410=4,"FM"))))),IF(E2410="OoS","OoS",IF(E2410&lt;=2,"H",IF(E2410=3,"M",IF(E2410=4,"L")))))</f>
        <v>DM</v>
      </c>
      <c r="E2410" s="58">
        <f>IF(OR(Processes!$C$74=TRUE,Processes!L$74=TRUE),IF(AND(G2410=1,H2410=1,NOT(ISTEXT(J2410))),4,IF(AND(G2410=1,H2410=1,ISTEXT(J2410)),3,IF(AND(OR(G2410=1,H2410=1),ISTEXT(J2410)),2,1))),"OoS")</f>
        <v>1</v>
      </c>
      <c r="F2410" s="57"/>
      <c r="G2410" s="59"/>
      <c r="H2410" s="59"/>
      <c r="I2410" s="59"/>
      <c r="J2410" s="59"/>
      <c r="K2410" s="59"/>
      <c r="L2410" s="59"/>
      <c r="M2410" s="59"/>
      <c r="N2410" s="59"/>
      <c r="O2410" s="59"/>
      <c r="P2410" s="370"/>
      <c r="Q2410" s="59"/>
      <c r="R2410" s="376"/>
    </row>
    <row r="2411" spans="1:18" x14ac:dyDescent="0.25">
      <c r="A2411" s="352"/>
      <c r="B2411" s="378"/>
      <c r="C2411" s="54" t="str">
        <f>IF(ISTEXT('Organizational Unit Summary'!$B$49),'Organizational Unit Summary'!$B$49,"")</f>
        <v>P-10</v>
      </c>
      <c r="D2411" s="51" t="str">
        <f>IF('Organizational Unit Summary'!$B$24="Benchmark or Sustainment",IF(E2411="OoS","OoS",IF(E2411=1,"DM",IF(E2411=2,"PM",IF(E2411=3,"LM",IF(E2411=4,"FM"))))),IF(E2411="OoS","OoS",IF(E2411&lt;=2,"H",IF(E2411=3,"M",IF(E2411=4,"L")))))</f>
        <v>DM</v>
      </c>
      <c r="E2411" s="58">
        <f>IF(OR(Processes!$C$74=TRUE,Processes!M$74=TRUE),IF(AND(G2411=1,H2411=1,NOT(ISTEXT(J2411))),4,IF(AND(G2411=1,H2411=1,ISTEXT(J2411)),3,IF(AND(OR(G2411=1,H2411=1),ISTEXT(J2411)),2,1))),"OoS")</f>
        <v>1</v>
      </c>
      <c r="F2411" s="57"/>
      <c r="G2411" s="59"/>
      <c r="H2411" s="59"/>
      <c r="I2411" s="59"/>
      <c r="J2411" s="59"/>
      <c r="K2411" s="59"/>
      <c r="L2411" s="59"/>
      <c r="M2411" s="59"/>
      <c r="N2411" s="59"/>
      <c r="O2411" s="59"/>
      <c r="P2411" s="370"/>
      <c r="Q2411" s="59"/>
      <c r="R2411" s="376"/>
    </row>
    <row r="2412" spans="1:18" x14ac:dyDescent="0.25">
      <c r="A2412" s="352"/>
      <c r="B2412" s="378"/>
      <c r="C2412" s="54" t="str">
        <f>IF(ISTEXT('Organizational Unit Summary'!$B$50),'Organizational Unit Summary'!$B$50,"")</f>
        <v>P-11</v>
      </c>
      <c r="D2412" s="51" t="str">
        <f>IF('Organizational Unit Summary'!$B$24="Benchmark or Sustainment",IF(E2412="OoS","OoS",IF(E2412=1,"DM",IF(E2412=2,"PM",IF(E2412=3,"LM",IF(E2412=4,"FM"))))),IF(E2412="OoS","OoS",IF(E2412&lt;=2,"H",IF(E2412=3,"M",IF(E2412=4,"L")))))</f>
        <v>DM</v>
      </c>
      <c r="E2412" s="58">
        <f>IF(OR(Processes!$C$74=TRUE,Processes!N$74=TRUE),IF(AND(G2412=1,H2412=1,NOT(ISTEXT(J2412))),4,IF(AND(G2412=1,H2412=1,ISTEXT(J2412)),3,IF(AND(OR(G2412=1,H2412=1),ISTEXT(J2412)),2,1))),"OoS")</f>
        <v>1</v>
      </c>
      <c r="F2412" s="57"/>
      <c r="G2412" s="59"/>
      <c r="H2412" s="59"/>
      <c r="I2412" s="59"/>
      <c r="J2412" s="59"/>
      <c r="K2412" s="59"/>
      <c r="L2412" s="59"/>
      <c r="M2412" s="59"/>
      <c r="N2412" s="59"/>
      <c r="O2412" s="59"/>
      <c r="P2412" s="370"/>
      <c r="Q2412" s="59"/>
      <c r="R2412" s="376"/>
    </row>
    <row r="2413" spans="1:18" x14ac:dyDescent="0.25">
      <c r="A2413" s="352"/>
      <c r="B2413" s="378"/>
      <c r="C2413" s="54" t="str">
        <f>IF(ISTEXT('Organizational Unit Summary'!$B$51),'Organizational Unit Summary'!$B$51,"")</f>
        <v>P-12</v>
      </c>
      <c r="D2413" s="51" t="str">
        <f>IF('Organizational Unit Summary'!$B$24="Benchmark or Sustainment",IF(E2413="OoS","OoS",IF(E2413=1,"DM",IF(E2413=2,"PM",IF(E2413=3,"LM",IF(E2413=4,"FM"))))),IF(E2413="OoS","OoS",IF(E2413&lt;=2,"H",IF(E2413=3,"M",IF(E2413=4,"L")))))</f>
        <v>DM</v>
      </c>
      <c r="E2413" s="58">
        <f>IF(OR(Processes!$C$74=TRUE,Processes!O$74=TRUE),IF(AND(G2413=1,H2413=1,NOT(ISTEXT(J2413))),4,IF(AND(G2413=1,H2413=1,ISTEXT(J2413)),3,IF(AND(OR(G2413=1,H2413=1),ISTEXT(J2413)),2,1))),"OoS")</f>
        <v>1</v>
      </c>
      <c r="F2413" s="57"/>
      <c r="G2413" s="59"/>
      <c r="H2413" s="59"/>
      <c r="I2413" s="59"/>
      <c r="J2413" s="59"/>
      <c r="K2413" s="59"/>
      <c r="L2413" s="59"/>
      <c r="M2413" s="59"/>
      <c r="N2413" s="59"/>
      <c r="O2413" s="59"/>
      <c r="P2413" s="370"/>
      <c r="Q2413" s="59"/>
      <c r="R2413" s="376"/>
    </row>
    <row r="2414" spans="1:18" x14ac:dyDescent="0.25">
      <c r="A2414" s="352"/>
      <c r="B2414" s="378"/>
      <c r="C2414" s="54" t="str">
        <f>IF(ISTEXT('Organizational Unit Summary'!$B$52),'Organizational Unit Summary'!$B$52,"")</f>
        <v>P-13</v>
      </c>
      <c r="D2414" s="51" t="str">
        <f>IF('Organizational Unit Summary'!$B$24="Benchmark or Sustainment",IF(E2414="OoS","OoS",IF(E2414=1,"DM",IF(E2414=2,"PM",IF(E2414=3,"LM",IF(E2414=4,"FM"))))),IF(E2414="OoS","OoS",IF(E2414&lt;=2,"H",IF(E2414=3,"M",IF(E2414=4,"L")))))</f>
        <v>DM</v>
      </c>
      <c r="E2414" s="58">
        <f>IF(OR(Processes!$C$74=TRUE,Processes!P$74=TRUE),IF(AND(G2414=1,H2414=1,NOT(ISTEXT(J2414))),4,IF(AND(G2414=1,H2414=1,ISTEXT(J2414)),3,IF(AND(OR(G2414=1,H2414=1),ISTEXT(J2414)),2,1))),"OoS")</f>
        <v>1</v>
      </c>
      <c r="F2414" s="57"/>
      <c r="G2414" s="59"/>
      <c r="H2414" s="59"/>
      <c r="I2414" s="59"/>
      <c r="J2414" s="59"/>
      <c r="K2414" s="59"/>
      <c r="L2414" s="59"/>
      <c r="M2414" s="59"/>
      <c r="N2414" s="59"/>
      <c r="O2414" s="59"/>
      <c r="P2414" s="370"/>
      <c r="Q2414" s="59"/>
      <c r="R2414" s="376"/>
    </row>
    <row r="2415" spans="1:18" x14ac:dyDescent="0.25">
      <c r="A2415" s="352"/>
      <c r="B2415" s="378"/>
      <c r="C2415" s="54" t="str">
        <f>IF(ISTEXT('Organizational Unit Summary'!$B$53),'Organizational Unit Summary'!$B$53,"")</f>
        <v>P-14</v>
      </c>
      <c r="D2415" s="51" t="str">
        <f>IF('Organizational Unit Summary'!$B$24="Benchmark or Sustainment",IF(E2415="OoS","OoS",IF(E2415=1,"DM",IF(E2415=2,"PM",IF(E2415=3,"LM",IF(E2415=4,"FM"))))),IF(E2415="OoS","OoS",IF(E2415&lt;=2,"H",IF(E2415=3,"M",IF(E2415=4,"L")))))</f>
        <v>DM</v>
      </c>
      <c r="E2415" s="58">
        <f>IF(OR(Processes!$C$74=TRUE,Processes!Q$74=TRUE),IF(AND(G2415=1,H2415=1,NOT(ISTEXT(J2415))),4,IF(AND(G2415=1,H2415=1,ISTEXT(J2415)),3,IF(AND(OR(G2415=1,H2415=1),ISTEXT(J2415)),2,1))),"OoS")</f>
        <v>1</v>
      </c>
      <c r="F2415" s="57"/>
      <c r="G2415" s="59"/>
      <c r="H2415" s="59"/>
      <c r="I2415" s="59"/>
      <c r="J2415" s="59"/>
      <c r="K2415" s="59"/>
      <c r="L2415" s="59"/>
      <c r="M2415" s="59"/>
      <c r="N2415" s="59"/>
      <c r="O2415" s="59"/>
      <c r="P2415" s="370"/>
      <c r="Q2415" s="59"/>
      <c r="R2415" s="376"/>
    </row>
    <row r="2416" spans="1:18" x14ac:dyDescent="0.25">
      <c r="A2416" s="352"/>
      <c r="B2416" s="378"/>
      <c r="C2416" s="54" t="str">
        <f>IF(ISTEXT('Organizational Unit Summary'!$B$54),'Organizational Unit Summary'!$B$54,"")</f>
        <v>P-15</v>
      </c>
      <c r="D2416" s="51" t="str">
        <f>IF('Organizational Unit Summary'!$B$24="Benchmark or Sustainment",IF(E2416="OoS","OoS",IF(E2416=1,"DM",IF(E2416=2,"PM",IF(E2416=3,"LM",IF(E2416=4,"FM"))))),IF(E2416="OoS","OoS",IF(E2416&lt;=2,"H",IF(E2416=3,"M",IF(E2416=4,"L")))))</f>
        <v>DM</v>
      </c>
      <c r="E2416" s="58">
        <f>IF(OR(Processes!$C$74=TRUE,Processes!R$74=TRUE),IF(AND(G2416=1,H2416=1,NOT(ISTEXT(J2416))),4,IF(AND(G2416=1,H2416=1,ISTEXT(J2416)),3,IF(AND(OR(G2416=1,H2416=1),ISTEXT(J2416)),2,1))),"OoS")</f>
        <v>1</v>
      </c>
      <c r="F2416" s="57"/>
      <c r="G2416" s="59"/>
      <c r="H2416" s="59"/>
      <c r="I2416" s="59"/>
      <c r="J2416" s="59"/>
      <c r="K2416" s="59"/>
      <c r="L2416" s="59"/>
      <c r="M2416" s="59"/>
      <c r="N2416" s="59"/>
      <c r="O2416" s="59"/>
      <c r="P2416" s="370"/>
      <c r="Q2416" s="59"/>
      <c r="R2416" s="376"/>
    </row>
    <row r="2417" spans="1:18" x14ac:dyDescent="0.25">
      <c r="A2417" s="352"/>
      <c r="B2417" s="378"/>
      <c r="C2417" s="54" t="str">
        <f>IF(ISTEXT('Organizational Unit Summary'!$B$55),'Organizational Unit Summary'!$B$55,"")</f>
        <v>P-16</v>
      </c>
      <c r="D2417" s="51" t="str">
        <f>IF('Organizational Unit Summary'!$B$24="Benchmark or Sustainment",IF(E2417="OoS","OoS",IF(E2417=1,"DM",IF(E2417=2,"PM",IF(E2417=3,"LM",IF(E2417=4,"FM"))))),IF(E2417="OoS","OoS",IF(E2417&lt;=2,"H",IF(E2417=3,"M",IF(E2417=4,"L")))))</f>
        <v>DM</v>
      </c>
      <c r="E2417" s="58">
        <f>IF(OR(Processes!$C$74=TRUE,Processes!S$74=TRUE),IF(AND(G2417=1,H2417=1,NOT(ISTEXT(J2417))),4,IF(AND(G2417=1,H2417=1,ISTEXT(J2417)),3,IF(AND(OR(G2417=1,H2417=1),ISTEXT(J2417)),2,1))),"OoS")</f>
        <v>1</v>
      </c>
      <c r="F2417" s="57"/>
      <c r="G2417" s="59"/>
      <c r="H2417" s="59"/>
      <c r="I2417" s="59"/>
      <c r="J2417" s="59"/>
      <c r="K2417" s="59"/>
      <c r="L2417" s="59"/>
      <c r="M2417" s="59"/>
      <c r="N2417" s="59"/>
      <c r="O2417" s="59"/>
      <c r="P2417" s="370"/>
      <c r="Q2417" s="59"/>
      <c r="R2417" s="376"/>
    </row>
    <row r="2418" spans="1:18" x14ac:dyDescent="0.25">
      <c r="A2418" s="352"/>
      <c r="B2418" s="378"/>
      <c r="C2418" s="54" t="str">
        <f>IF(ISTEXT('Organizational Unit Summary'!$B$56),'Organizational Unit Summary'!$B$56,"")</f>
        <v>P-17</v>
      </c>
      <c r="D2418" s="51" t="str">
        <f>IF('Organizational Unit Summary'!$B$24="Benchmark or Sustainment",IF(E2418="OoS","OoS",IF(E2418=1,"DM",IF(E2418=2,"PM",IF(E2418=3,"LM",IF(E2418=4,"FM"))))),IF(E2418="OoS","OoS",IF(E2418&lt;=2,"H",IF(E2418=3,"M",IF(E2418=4,"L")))))</f>
        <v>DM</v>
      </c>
      <c r="E2418" s="58">
        <f>IF(OR(Processes!$C$74=TRUE,Processes!T$74=TRUE),IF(AND(G2418=1,H2418=1,NOT(ISTEXT(J2418))),4,IF(AND(G2418=1,H2418=1,ISTEXT(J2418)),3,IF(AND(OR(G2418=1,H2418=1),ISTEXT(J2418)),2,1))),"OoS")</f>
        <v>1</v>
      </c>
      <c r="F2418" s="57"/>
      <c r="G2418" s="59"/>
      <c r="H2418" s="59"/>
      <c r="I2418" s="59"/>
      <c r="J2418" s="59"/>
      <c r="K2418" s="59"/>
      <c r="L2418" s="59"/>
      <c r="M2418" s="59"/>
      <c r="N2418" s="59"/>
      <c r="O2418" s="59"/>
      <c r="P2418" s="370"/>
      <c r="Q2418" s="59"/>
      <c r="R2418" s="376"/>
    </row>
    <row r="2419" spans="1:18" x14ac:dyDescent="0.25">
      <c r="A2419" s="352"/>
      <c r="B2419" s="378"/>
      <c r="C2419" s="54" t="str">
        <f>IF(ISTEXT('Organizational Unit Summary'!$B$57),'Organizational Unit Summary'!$B$57,"")</f>
        <v>P-18</v>
      </c>
      <c r="D2419" s="51" t="str">
        <f>IF('Organizational Unit Summary'!$B$24="Benchmark or Sustainment",IF(E2419="OoS","OoS",IF(E2419=1,"DM",IF(E2419=2,"PM",IF(E2419=3,"LM",IF(E2419=4,"FM"))))),IF(E2419="OoS","OoS",IF(E2419&lt;=2,"H",IF(E2419=3,"M",IF(E2419=4,"L")))))</f>
        <v>DM</v>
      </c>
      <c r="E2419" s="58">
        <f>IF(OR(Processes!$C$74=TRUE,Processes!U$74=TRUE),IF(AND(G2419=1,H2419=1,NOT(ISTEXT(J2419))),4,IF(AND(G2419=1,H2419=1,ISTEXT(J2419)),3,IF(AND(OR(G2419=1,H2419=1),ISTEXT(J2419)),2,1))),"OoS")</f>
        <v>1</v>
      </c>
      <c r="F2419" s="57"/>
      <c r="G2419" s="59"/>
      <c r="H2419" s="59"/>
      <c r="I2419" s="59"/>
      <c r="J2419" s="59"/>
      <c r="K2419" s="59"/>
      <c r="L2419" s="59"/>
      <c r="M2419" s="59"/>
      <c r="N2419" s="59"/>
      <c r="O2419" s="59"/>
      <c r="P2419" s="370"/>
      <c r="Q2419" s="59"/>
      <c r="R2419" s="376"/>
    </row>
    <row r="2420" spans="1:18" x14ac:dyDescent="0.25">
      <c r="A2420" s="352"/>
      <c r="B2420" s="378"/>
      <c r="C2420" s="54" t="str">
        <f>IF(ISTEXT('Organizational Unit Summary'!$B$58),'Organizational Unit Summary'!$B$58,"")</f>
        <v>P-19</v>
      </c>
      <c r="D2420" s="51" t="str">
        <f>IF('Organizational Unit Summary'!$B$24="Benchmark or Sustainment",IF(E2420="OoS","OoS",IF(E2420=1,"DM",IF(E2420=2,"PM",IF(E2420=3,"LM",IF(E2420=4,"FM"))))),IF(E2420="OoS","OoS",IF(E2420&lt;=2,"H",IF(E2420=3,"M",IF(E2420=4,"L")))))</f>
        <v>DM</v>
      </c>
      <c r="E2420" s="58">
        <f>IF(OR(Processes!$C$74=TRUE,Processes!V$74=TRUE),IF(AND(G2420=1,H2420=1,NOT(ISTEXT(J2420))),4,IF(AND(G2420=1,H2420=1,ISTEXT(J2420)),3,IF(AND(OR(G2420=1,H2420=1),ISTEXT(J2420)),2,1))),"OoS")</f>
        <v>1</v>
      </c>
      <c r="F2420" s="57"/>
      <c r="G2420" s="59"/>
      <c r="H2420" s="59"/>
      <c r="I2420" s="59"/>
      <c r="J2420" s="59"/>
      <c r="K2420" s="59"/>
      <c r="L2420" s="59"/>
      <c r="M2420" s="59"/>
      <c r="N2420" s="59"/>
      <c r="O2420" s="59"/>
      <c r="P2420" s="370"/>
      <c r="Q2420" s="59"/>
      <c r="R2420" s="376"/>
    </row>
    <row r="2421" spans="1:18" ht="13.5" thickBot="1" x14ac:dyDescent="0.3">
      <c r="A2421" s="352"/>
      <c r="B2421" s="378"/>
      <c r="C2421" s="54" t="str">
        <f>IF(ISTEXT('Organizational Unit Summary'!$B$59),'Organizational Unit Summary'!$B$59,"")</f>
        <v>P-20</v>
      </c>
      <c r="D2421" s="51" t="str">
        <f>IF('Organizational Unit Summary'!$B$24="Benchmark or Sustainment",IF(E2421="OoS","OoS",IF(E2421=1,"DM",IF(E2421=2,"PM",IF(E2421=3,"LM",IF(E2421=4,"FM"))))),IF(E2421="OoS","OoS",IF(E2421&lt;=2,"H",IF(E2421=3,"M",IF(E2421=4,"L")))))</f>
        <v>DM</v>
      </c>
      <c r="E2421" s="58">
        <f>IF(OR(Processes!$C$74=TRUE,Processes!W$74=TRUE),IF(AND(G2421=1,H2421=1,NOT(ISTEXT(J2421))),4,IF(AND(G2421=1,H2421=1,ISTEXT(J2421)),3,IF(AND(OR(G2421=1,H2421=1),ISTEXT(J2421)),2,1))),"OoS")</f>
        <v>1</v>
      </c>
      <c r="F2421" s="57"/>
      <c r="G2421" s="59"/>
      <c r="H2421" s="59"/>
      <c r="I2421" s="59"/>
      <c r="J2421" s="59"/>
      <c r="K2421" s="59"/>
      <c r="L2421" s="59"/>
      <c r="M2421" s="59"/>
      <c r="N2421" s="59"/>
      <c r="O2421" s="59"/>
      <c r="P2421" s="371"/>
      <c r="Q2421" s="59"/>
      <c r="R2421" s="376"/>
    </row>
    <row r="2422" spans="1:18" x14ac:dyDescent="0.25">
      <c r="A2422" s="352"/>
      <c r="B2422" s="378" t="str">
        <f>IF(ISTEXT(Processes!$B$24),Processes!$B$24,"")</f>
        <v>Process 22</v>
      </c>
      <c r="C2422" s="54" t="str">
        <f>IF(ISTEXT('Organizational Unit Summary'!$B$40),'Organizational Unit Summary'!$B$40,"")</f>
        <v>P-1</v>
      </c>
      <c r="D2422" s="51" t="str">
        <f>IF('Organizational Unit Summary'!$B$24="Benchmark or Sustainment",IF(E2422="OoS","OoS",IF(E2422=1,"DM",IF(E2422=2,"PM",IF(E2422=3,"LM",IF(E2422=4,"FM"))))),IF(E2422="OoS","OoS",IF(E2422&lt;=2,"H",IF(E2422=3,"M",IF(E2422=4,"L")))))</f>
        <v>DM</v>
      </c>
      <c r="E2422" s="58">
        <f>IF(OR(Processes!$C$75=TRUE,Processes!D$75=TRUE),IF(AND(G2422=1,H2422=1,NOT(ISTEXT(J2422))),4,IF(AND(G2422=1,H2422=1,ISTEXT(J2422)),3,IF(AND(OR(G2422=1,H2422=1),ISTEXT(J2422)),2,1))),"OoS")</f>
        <v>1</v>
      </c>
      <c r="F2422" s="57"/>
      <c r="G2422" s="59"/>
      <c r="H2422" s="59"/>
      <c r="I2422" s="59"/>
      <c r="J2422" s="59"/>
      <c r="K2422" s="59"/>
      <c r="L2422" s="59"/>
      <c r="M2422" s="59"/>
      <c r="N2422" s="59"/>
      <c r="O2422" s="59"/>
      <c r="P2422" s="369"/>
      <c r="Q2422" s="59"/>
      <c r="R2422" s="376"/>
    </row>
    <row r="2423" spans="1:18" x14ac:dyDescent="0.25">
      <c r="A2423" s="352"/>
      <c r="B2423" s="378"/>
      <c r="C2423" s="54" t="str">
        <f>IF(ISTEXT('Organizational Unit Summary'!$B$41),'Organizational Unit Summary'!$B$41,"")</f>
        <v>P-2</v>
      </c>
      <c r="D2423" s="51" t="str">
        <f>IF('Organizational Unit Summary'!$B$24="Benchmark or Sustainment",IF(E2423="OoS","OoS",IF(E2423=1,"DM",IF(E2423=2,"PM",IF(E2423=3,"LM",IF(E2423=4,"FM"))))),IF(E2423="OoS","OoS",IF(E2423&lt;=2,"H",IF(E2423=3,"M",IF(E2423=4,"L")))))</f>
        <v>DM</v>
      </c>
      <c r="E2423" s="58">
        <f>IF(OR(Processes!$C$75=TRUE,Processes!E$75=TRUE),IF(AND(G2423=1,H2423=1,NOT(ISTEXT(J2423))),4,IF(AND(G2423=1,H2423=1,ISTEXT(J2423)),3,IF(AND(OR(G2423=1,H2423=1),ISTEXT(J2423)),2,1))),"OoS")</f>
        <v>1</v>
      </c>
      <c r="F2423" s="57"/>
      <c r="G2423" s="59"/>
      <c r="H2423" s="59"/>
      <c r="I2423" s="59"/>
      <c r="J2423" s="59"/>
      <c r="K2423" s="59"/>
      <c r="L2423" s="59"/>
      <c r="M2423" s="59"/>
      <c r="N2423" s="59"/>
      <c r="O2423" s="59"/>
      <c r="P2423" s="370"/>
      <c r="Q2423" s="59"/>
      <c r="R2423" s="376"/>
    </row>
    <row r="2424" spans="1:18" x14ac:dyDescent="0.25">
      <c r="A2424" s="352"/>
      <c r="B2424" s="378"/>
      <c r="C2424" s="54" t="str">
        <f>IF(ISTEXT('Organizational Unit Summary'!$B$42),'Organizational Unit Summary'!$B$42,"")</f>
        <v>P-3</v>
      </c>
      <c r="D2424" s="51" t="str">
        <f>IF('Organizational Unit Summary'!$B$24="Benchmark or Sustainment",IF(E2424="OoS","OoS",IF(E2424=1,"DM",IF(E2424=2,"PM",IF(E2424=3,"LM",IF(E2424=4,"FM"))))),IF(E2424="OoS","OoS",IF(E2424&lt;=2,"H",IF(E2424=3,"M",IF(E2424=4,"L")))))</f>
        <v>DM</v>
      </c>
      <c r="E2424" s="58">
        <f>IF(OR(Processes!$C$75=TRUE,Processes!F$75=TRUE),IF(AND(G2424=1,H2424=1,NOT(ISTEXT(J2424))),4,IF(AND(G2424=1,H2424=1,ISTEXT(J2424)),3,IF(AND(OR(G2424=1,H2424=1),ISTEXT(J2424)),2,1))),"OoS")</f>
        <v>1</v>
      </c>
      <c r="F2424" s="57"/>
      <c r="G2424" s="59"/>
      <c r="H2424" s="59"/>
      <c r="I2424" s="59"/>
      <c r="J2424" s="59"/>
      <c r="K2424" s="59"/>
      <c r="L2424" s="59"/>
      <c r="M2424" s="59"/>
      <c r="N2424" s="59"/>
      <c r="O2424" s="59"/>
      <c r="P2424" s="370"/>
      <c r="Q2424" s="59"/>
      <c r="R2424" s="376"/>
    </row>
    <row r="2425" spans="1:18" x14ac:dyDescent="0.25">
      <c r="A2425" s="352"/>
      <c r="B2425" s="378"/>
      <c r="C2425" s="54" t="str">
        <f>IF(ISTEXT('Organizational Unit Summary'!$B$43),'Organizational Unit Summary'!$B$43,"")</f>
        <v>P-4</v>
      </c>
      <c r="D2425" s="51" t="str">
        <f>IF('Organizational Unit Summary'!$B$24="Benchmark or Sustainment",IF(E2425="OoS","OoS",IF(E2425=1,"DM",IF(E2425=2,"PM",IF(E2425=3,"LM",IF(E2425=4,"FM"))))),IF(E2425="OoS","OoS",IF(E2425&lt;=2,"H",IF(E2425=3,"M",IF(E2425=4,"L")))))</f>
        <v>DM</v>
      </c>
      <c r="E2425" s="58">
        <f>IF(OR(Processes!$C$75=TRUE,Processes!G$75=TRUE),IF(AND(G2425=1,H2425=1,NOT(ISTEXT(J2425))),4,IF(AND(G2425=1,H2425=1,ISTEXT(J2425)),3,IF(AND(OR(G2425=1,H2425=1),ISTEXT(J2425)),2,1))),"OoS")</f>
        <v>1</v>
      </c>
      <c r="F2425" s="57"/>
      <c r="G2425" s="59"/>
      <c r="H2425" s="59"/>
      <c r="I2425" s="59"/>
      <c r="J2425" s="59"/>
      <c r="K2425" s="59"/>
      <c r="L2425" s="59"/>
      <c r="M2425" s="59"/>
      <c r="N2425" s="59"/>
      <c r="O2425" s="59"/>
      <c r="P2425" s="370"/>
      <c r="Q2425" s="59"/>
      <c r="R2425" s="376"/>
    </row>
    <row r="2426" spans="1:18" x14ac:dyDescent="0.25">
      <c r="A2426" s="352"/>
      <c r="B2426" s="378"/>
      <c r="C2426" s="54" t="str">
        <f>IF(ISTEXT('Organizational Unit Summary'!$B$44),'Organizational Unit Summary'!$B$44,"")</f>
        <v>P-5</v>
      </c>
      <c r="D2426" s="51" t="str">
        <f>IF('Organizational Unit Summary'!$B$24="Benchmark or Sustainment",IF(E2426="OoS","OoS",IF(E2426=1,"DM",IF(E2426=2,"PM",IF(E2426=3,"LM",IF(E2426=4,"FM"))))),IF(E2426="OoS","OoS",IF(E2426&lt;=2,"H",IF(E2426=3,"M",IF(E2426=4,"L")))))</f>
        <v>DM</v>
      </c>
      <c r="E2426" s="58">
        <f>IF(OR(Processes!$C$75=TRUE,Processes!H$75=TRUE),IF(AND(G2426=1,H2426=1,NOT(ISTEXT(J2426))),4,IF(AND(G2426=1,H2426=1,ISTEXT(J2426)),3,IF(AND(OR(G2426=1,H2426=1),ISTEXT(J2426)),2,1))),"OoS")</f>
        <v>1</v>
      </c>
      <c r="F2426" s="57"/>
      <c r="G2426" s="59"/>
      <c r="H2426" s="59"/>
      <c r="I2426" s="59"/>
      <c r="J2426" s="59"/>
      <c r="K2426" s="59"/>
      <c r="L2426" s="59"/>
      <c r="M2426" s="59"/>
      <c r="N2426" s="59"/>
      <c r="O2426" s="59"/>
      <c r="P2426" s="370"/>
      <c r="Q2426" s="59"/>
      <c r="R2426" s="376"/>
    </row>
    <row r="2427" spans="1:18" x14ac:dyDescent="0.25">
      <c r="A2427" s="352"/>
      <c r="B2427" s="378"/>
      <c r="C2427" s="54" t="str">
        <f>IF(ISTEXT('Organizational Unit Summary'!$B$45),'Organizational Unit Summary'!$B$45,"")</f>
        <v>P-6</v>
      </c>
      <c r="D2427" s="51" t="str">
        <f>IF('Organizational Unit Summary'!$B$24="Benchmark or Sustainment",IF(E2427="OoS","OoS",IF(E2427=1,"DM",IF(E2427=2,"PM",IF(E2427=3,"LM",IF(E2427=4,"FM"))))),IF(E2427="OoS","OoS",IF(E2427&lt;=2,"H",IF(E2427=3,"M",IF(E2427=4,"L")))))</f>
        <v>DM</v>
      </c>
      <c r="E2427" s="58">
        <f>IF(OR(Processes!$C$75=TRUE,Processes!I$75=TRUE),IF(AND(G2427=1,H2427=1,NOT(ISTEXT(J2427))),4,IF(AND(G2427=1,H2427=1,ISTEXT(J2427)),3,IF(AND(OR(G2427=1,H2427=1),ISTEXT(J2427)),2,1))),"OoS")</f>
        <v>1</v>
      </c>
      <c r="F2427" s="57"/>
      <c r="G2427" s="59"/>
      <c r="H2427" s="59"/>
      <c r="I2427" s="59"/>
      <c r="J2427" s="59"/>
      <c r="K2427" s="59"/>
      <c r="L2427" s="59"/>
      <c r="M2427" s="59"/>
      <c r="N2427" s="59"/>
      <c r="O2427" s="59"/>
      <c r="P2427" s="370"/>
      <c r="Q2427" s="59"/>
      <c r="R2427" s="376"/>
    </row>
    <row r="2428" spans="1:18" x14ac:dyDescent="0.25">
      <c r="A2428" s="352"/>
      <c r="B2428" s="378"/>
      <c r="C2428" s="54" t="str">
        <f>IF(ISTEXT('Organizational Unit Summary'!$B$46),'Organizational Unit Summary'!$B$46,"")</f>
        <v>P-7</v>
      </c>
      <c r="D2428" s="51" t="str">
        <f>IF('Organizational Unit Summary'!$B$24="Benchmark or Sustainment",IF(E2428="OoS","OoS",IF(E2428=1,"DM",IF(E2428=2,"PM",IF(E2428=3,"LM",IF(E2428=4,"FM"))))),IF(E2428="OoS","OoS",IF(E2428&lt;=2,"H",IF(E2428=3,"M",IF(E2428=4,"L")))))</f>
        <v>DM</v>
      </c>
      <c r="E2428" s="58">
        <f>IF(OR(Processes!$C$75=TRUE,Processes!J$75=TRUE),IF(AND(G2428=1,H2428=1,NOT(ISTEXT(J2428))),4,IF(AND(G2428=1,H2428=1,ISTEXT(J2428)),3,IF(AND(OR(G2428=1,H2428=1),ISTEXT(J2428)),2,1))),"OoS")</f>
        <v>1</v>
      </c>
      <c r="F2428" s="57"/>
      <c r="G2428" s="59"/>
      <c r="H2428" s="59"/>
      <c r="I2428" s="59"/>
      <c r="J2428" s="59"/>
      <c r="K2428" s="59"/>
      <c r="L2428" s="59"/>
      <c r="M2428" s="59"/>
      <c r="N2428" s="59"/>
      <c r="O2428" s="59"/>
      <c r="P2428" s="370"/>
      <c r="Q2428" s="59"/>
      <c r="R2428" s="376"/>
    </row>
    <row r="2429" spans="1:18" x14ac:dyDescent="0.25">
      <c r="A2429" s="352"/>
      <c r="B2429" s="378"/>
      <c r="C2429" s="54" t="str">
        <f>IF(ISTEXT('Organizational Unit Summary'!$B$47),'Organizational Unit Summary'!$B$47,"")</f>
        <v>P-8</v>
      </c>
      <c r="D2429" s="51" t="str">
        <f>IF('Organizational Unit Summary'!$B$24="Benchmark or Sustainment",IF(E2429="OoS","OoS",IF(E2429=1,"DM",IF(E2429=2,"PM",IF(E2429=3,"LM",IF(E2429=4,"FM"))))),IF(E2429="OoS","OoS",IF(E2429&lt;=2,"H",IF(E2429=3,"M",IF(E2429=4,"L")))))</f>
        <v>DM</v>
      </c>
      <c r="E2429" s="58">
        <f>IF(OR(Processes!$C$75=TRUE,Processes!K$75=TRUE),IF(AND(G2429=1,H2429=1,NOT(ISTEXT(J2429))),4,IF(AND(G2429=1,H2429=1,ISTEXT(J2429)),3,IF(AND(OR(G2429=1,H2429=1),ISTEXT(J2429)),2,1))),"OoS")</f>
        <v>1</v>
      </c>
      <c r="F2429" s="57"/>
      <c r="G2429" s="59"/>
      <c r="H2429" s="59"/>
      <c r="I2429" s="59"/>
      <c r="J2429" s="59"/>
      <c r="K2429" s="59"/>
      <c r="L2429" s="59"/>
      <c r="M2429" s="59"/>
      <c r="N2429" s="59"/>
      <c r="O2429" s="59"/>
      <c r="P2429" s="370"/>
      <c r="Q2429" s="59"/>
      <c r="R2429" s="376"/>
    </row>
    <row r="2430" spans="1:18" x14ac:dyDescent="0.25">
      <c r="A2430" s="352"/>
      <c r="B2430" s="378"/>
      <c r="C2430" s="54" t="str">
        <f>IF(ISTEXT('Organizational Unit Summary'!$B$48),'Organizational Unit Summary'!$B$48,"")</f>
        <v>P-9</v>
      </c>
      <c r="D2430" s="51" t="str">
        <f>IF('Organizational Unit Summary'!$B$24="Benchmark or Sustainment",IF(E2430="OoS","OoS",IF(E2430=1,"DM",IF(E2430=2,"PM",IF(E2430=3,"LM",IF(E2430=4,"FM"))))),IF(E2430="OoS","OoS",IF(E2430&lt;=2,"H",IF(E2430=3,"M",IF(E2430=4,"L")))))</f>
        <v>DM</v>
      </c>
      <c r="E2430" s="58">
        <f>IF(OR(Processes!$C$75=TRUE,Processes!L$75=TRUE),IF(AND(G2430=1,H2430=1,NOT(ISTEXT(J2430))),4,IF(AND(G2430=1,H2430=1,ISTEXT(J2430)),3,IF(AND(OR(G2430=1,H2430=1),ISTEXT(J2430)),2,1))),"OoS")</f>
        <v>1</v>
      </c>
      <c r="F2430" s="57"/>
      <c r="G2430" s="59"/>
      <c r="H2430" s="59"/>
      <c r="I2430" s="59"/>
      <c r="J2430" s="59"/>
      <c r="K2430" s="59"/>
      <c r="L2430" s="59"/>
      <c r="M2430" s="59"/>
      <c r="N2430" s="59"/>
      <c r="O2430" s="59"/>
      <c r="P2430" s="370"/>
      <c r="Q2430" s="59"/>
      <c r="R2430" s="376"/>
    </row>
    <row r="2431" spans="1:18" x14ac:dyDescent="0.25">
      <c r="A2431" s="352"/>
      <c r="B2431" s="378"/>
      <c r="C2431" s="54" t="str">
        <f>IF(ISTEXT('Organizational Unit Summary'!$B$49),'Organizational Unit Summary'!$B$49,"")</f>
        <v>P-10</v>
      </c>
      <c r="D2431" s="51" t="str">
        <f>IF('Organizational Unit Summary'!$B$24="Benchmark or Sustainment",IF(E2431="OoS","OoS",IF(E2431=1,"DM",IF(E2431=2,"PM",IF(E2431=3,"LM",IF(E2431=4,"FM"))))),IF(E2431="OoS","OoS",IF(E2431&lt;=2,"H",IF(E2431=3,"M",IF(E2431=4,"L")))))</f>
        <v>DM</v>
      </c>
      <c r="E2431" s="58">
        <f>IF(OR(Processes!$C$75=TRUE,Processes!M$75=TRUE),IF(AND(G2431=1,H2431=1,NOT(ISTEXT(J2431))),4,IF(AND(G2431=1,H2431=1,ISTEXT(J2431)),3,IF(AND(OR(G2431=1,H2431=1),ISTEXT(J2431)),2,1))),"OoS")</f>
        <v>1</v>
      </c>
      <c r="F2431" s="57"/>
      <c r="G2431" s="59"/>
      <c r="H2431" s="59"/>
      <c r="I2431" s="59"/>
      <c r="J2431" s="59"/>
      <c r="K2431" s="59"/>
      <c r="L2431" s="59"/>
      <c r="M2431" s="59"/>
      <c r="N2431" s="59"/>
      <c r="O2431" s="59"/>
      <c r="P2431" s="370"/>
      <c r="Q2431" s="59"/>
      <c r="R2431" s="376"/>
    </row>
    <row r="2432" spans="1:18" x14ac:dyDescent="0.25">
      <c r="A2432" s="352"/>
      <c r="B2432" s="378"/>
      <c r="C2432" s="54" t="str">
        <f>IF(ISTEXT('Organizational Unit Summary'!$B$50),'Organizational Unit Summary'!$B$50,"")</f>
        <v>P-11</v>
      </c>
      <c r="D2432" s="51" t="str">
        <f>IF('Organizational Unit Summary'!$B$24="Benchmark or Sustainment",IF(E2432="OoS","OoS",IF(E2432=1,"DM",IF(E2432=2,"PM",IF(E2432=3,"LM",IF(E2432=4,"FM"))))),IF(E2432="OoS","OoS",IF(E2432&lt;=2,"H",IF(E2432=3,"M",IF(E2432=4,"L")))))</f>
        <v>DM</v>
      </c>
      <c r="E2432" s="58">
        <f>IF(OR(Processes!$C$75=TRUE,Processes!N$75=TRUE),IF(AND(G2432=1,H2432=1,NOT(ISTEXT(J2432))),4,IF(AND(G2432=1,H2432=1,ISTEXT(J2432)),3,IF(AND(OR(G2432=1,H2432=1),ISTEXT(J2432)),2,1))),"OoS")</f>
        <v>1</v>
      </c>
      <c r="F2432" s="57"/>
      <c r="G2432" s="59"/>
      <c r="H2432" s="59"/>
      <c r="I2432" s="59"/>
      <c r="J2432" s="59"/>
      <c r="K2432" s="59"/>
      <c r="L2432" s="59"/>
      <c r="M2432" s="59"/>
      <c r="N2432" s="59"/>
      <c r="O2432" s="59"/>
      <c r="P2432" s="370"/>
      <c r="Q2432" s="59"/>
      <c r="R2432" s="376"/>
    </row>
    <row r="2433" spans="1:18" x14ac:dyDescent="0.25">
      <c r="A2433" s="352"/>
      <c r="B2433" s="378"/>
      <c r="C2433" s="54" t="str">
        <f>IF(ISTEXT('Organizational Unit Summary'!$B$51),'Organizational Unit Summary'!$B$51,"")</f>
        <v>P-12</v>
      </c>
      <c r="D2433" s="51" t="str">
        <f>IF('Organizational Unit Summary'!$B$24="Benchmark or Sustainment",IF(E2433="OoS","OoS",IF(E2433=1,"DM",IF(E2433=2,"PM",IF(E2433=3,"LM",IF(E2433=4,"FM"))))),IF(E2433="OoS","OoS",IF(E2433&lt;=2,"H",IF(E2433=3,"M",IF(E2433=4,"L")))))</f>
        <v>DM</v>
      </c>
      <c r="E2433" s="58">
        <f>IF(OR(Processes!$C$75=TRUE,Processes!O$75=TRUE),IF(AND(G2433=1,H2433=1,NOT(ISTEXT(J2433))),4,IF(AND(G2433=1,H2433=1,ISTEXT(J2433)),3,IF(AND(OR(G2433=1,H2433=1),ISTEXT(J2433)),2,1))),"OoS")</f>
        <v>1</v>
      </c>
      <c r="F2433" s="57"/>
      <c r="G2433" s="59"/>
      <c r="H2433" s="59"/>
      <c r="I2433" s="59"/>
      <c r="J2433" s="59"/>
      <c r="K2433" s="59"/>
      <c r="L2433" s="59"/>
      <c r="M2433" s="59"/>
      <c r="N2433" s="59"/>
      <c r="O2433" s="59"/>
      <c r="P2433" s="370"/>
      <c r="Q2433" s="59"/>
      <c r="R2433" s="376"/>
    </row>
    <row r="2434" spans="1:18" x14ac:dyDescent="0.25">
      <c r="A2434" s="352"/>
      <c r="B2434" s="378"/>
      <c r="C2434" s="54" t="str">
        <f>IF(ISTEXT('Organizational Unit Summary'!$B$52),'Organizational Unit Summary'!$B$52,"")</f>
        <v>P-13</v>
      </c>
      <c r="D2434" s="51" t="str">
        <f>IF('Organizational Unit Summary'!$B$24="Benchmark or Sustainment",IF(E2434="OoS","OoS",IF(E2434=1,"DM",IF(E2434=2,"PM",IF(E2434=3,"LM",IF(E2434=4,"FM"))))),IF(E2434="OoS","OoS",IF(E2434&lt;=2,"H",IF(E2434=3,"M",IF(E2434=4,"L")))))</f>
        <v>DM</v>
      </c>
      <c r="E2434" s="58">
        <f>IF(OR(Processes!$C$75=TRUE,Processes!P$75=TRUE),IF(AND(G2434=1,H2434=1,NOT(ISTEXT(J2434))),4,IF(AND(G2434=1,H2434=1,ISTEXT(J2434)),3,IF(AND(OR(G2434=1,H2434=1),ISTEXT(J2434)),2,1))),"OoS")</f>
        <v>1</v>
      </c>
      <c r="F2434" s="57"/>
      <c r="G2434" s="59"/>
      <c r="H2434" s="59"/>
      <c r="I2434" s="59"/>
      <c r="J2434" s="59"/>
      <c r="K2434" s="59"/>
      <c r="L2434" s="59"/>
      <c r="M2434" s="59"/>
      <c r="N2434" s="59"/>
      <c r="O2434" s="59"/>
      <c r="P2434" s="370"/>
      <c r="Q2434" s="59"/>
      <c r="R2434" s="376"/>
    </row>
    <row r="2435" spans="1:18" x14ac:dyDescent="0.25">
      <c r="A2435" s="352"/>
      <c r="B2435" s="378"/>
      <c r="C2435" s="54" t="str">
        <f>IF(ISTEXT('Organizational Unit Summary'!$B$53),'Organizational Unit Summary'!$B$53,"")</f>
        <v>P-14</v>
      </c>
      <c r="D2435" s="51" t="str">
        <f>IF('Organizational Unit Summary'!$B$24="Benchmark or Sustainment",IF(E2435="OoS","OoS",IF(E2435=1,"DM",IF(E2435=2,"PM",IF(E2435=3,"LM",IF(E2435=4,"FM"))))),IF(E2435="OoS","OoS",IF(E2435&lt;=2,"H",IF(E2435=3,"M",IF(E2435=4,"L")))))</f>
        <v>DM</v>
      </c>
      <c r="E2435" s="58">
        <f>IF(OR(Processes!$C$75=TRUE,Processes!Q$75=TRUE),IF(AND(G2435=1,H2435=1,NOT(ISTEXT(J2435))),4,IF(AND(G2435=1,H2435=1,ISTEXT(J2435)),3,IF(AND(OR(G2435=1,H2435=1),ISTEXT(J2435)),2,1))),"OoS")</f>
        <v>1</v>
      </c>
      <c r="F2435" s="57"/>
      <c r="G2435" s="59"/>
      <c r="H2435" s="59"/>
      <c r="I2435" s="59"/>
      <c r="J2435" s="59"/>
      <c r="K2435" s="59"/>
      <c r="L2435" s="59"/>
      <c r="M2435" s="59"/>
      <c r="N2435" s="59"/>
      <c r="O2435" s="59"/>
      <c r="P2435" s="370"/>
      <c r="Q2435" s="59"/>
      <c r="R2435" s="376"/>
    </row>
    <row r="2436" spans="1:18" x14ac:dyDescent="0.25">
      <c r="A2436" s="352"/>
      <c r="B2436" s="378"/>
      <c r="C2436" s="54" t="str">
        <f>IF(ISTEXT('Organizational Unit Summary'!$B$54),'Organizational Unit Summary'!$B$54,"")</f>
        <v>P-15</v>
      </c>
      <c r="D2436" s="51" t="str">
        <f>IF('Organizational Unit Summary'!$B$24="Benchmark or Sustainment",IF(E2436="OoS","OoS",IF(E2436=1,"DM",IF(E2436=2,"PM",IF(E2436=3,"LM",IF(E2436=4,"FM"))))),IF(E2436="OoS","OoS",IF(E2436&lt;=2,"H",IF(E2436=3,"M",IF(E2436=4,"L")))))</f>
        <v>DM</v>
      </c>
      <c r="E2436" s="58">
        <f>IF(OR(Processes!$C$75=TRUE,Processes!R$75=TRUE),IF(AND(G2436=1,H2436=1,NOT(ISTEXT(J2436))),4,IF(AND(G2436=1,H2436=1,ISTEXT(J2436)),3,IF(AND(OR(G2436=1,H2436=1),ISTEXT(J2436)),2,1))),"OoS")</f>
        <v>1</v>
      </c>
      <c r="F2436" s="57"/>
      <c r="G2436" s="59"/>
      <c r="H2436" s="59"/>
      <c r="I2436" s="59"/>
      <c r="J2436" s="59"/>
      <c r="K2436" s="59"/>
      <c r="L2436" s="59"/>
      <c r="M2436" s="59"/>
      <c r="N2436" s="59"/>
      <c r="O2436" s="59"/>
      <c r="P2436" s="370"/>
      <c r="Q2436" s="59"/>
      <c r="R2436" s="376"/>
    </row>
    <row r="2437" spans="1:18" x14ac:dyDescent="0.25">
      <c r="A2437" s="352"/>
      <c r="B2437" s="378"/>
      <c r="C2437" s="54" t="str">
        <f>IF(ISTEXT('Organizational Unit Summary'!$B$55),'Organizational Unit Summary'!$B$55,"")</f>
        <v>P-16</v>
      </c>
      <c r="D2437" s="51" t="str">
        <f>IF('Organizational Unit Summary'!$B$24="Benchmark or Sustainment",IF(E2437="OoS","OoS",IF(E2437=1,"DM",IF(E2437=2,"PM",IF(E2437=3,"LM",IF(E2437=4,"FM"))))),IF(E2437="OoS","OoS",IF(E2437&lt;=2,"H",IF(E2437=3,"M",IF(E2437=4,"L")))))</f>
        <v>DM</v>
      </c>
      <c r="E2437" s="58">
        <f>IF(OR(Processes!$C$75=TRUE,Processes!S$75=TRUE),IF(AND(G2437=1,H2437=1,NOT(ISTEXT(J2437))),4,IF(AND(G2437=1,H2437=1,ISTEXT(J2437)),3,IF(AND(OR(G2437=1,H2437=1),ISTEXT(J2437)),2,1))),"OoS")</f>
        <v>1</v>
      </c>
      <c r="F2437" s="57"/>
      <c r="G2437" s="59"/>
      <c r="H2437" s="59"/>
      <c r="I2437" s="59"/>
      <c r="J2437" s="59"/>
      <c r="K2437" s="59"/>
      <c r="L2437" s="59"/>
      <c r="M2437" s="59"/>
      <c r="N2437" s="59"/>
      <c r="O2437" s="59"/>
      <c r="P2437" s="370"/>
      <c r="Q2437" s="59"/>
      <c r="R2437" s="376"/>
    </row>
    <row r="2438" spans="1:18" x14ac:dyDescent="0.25">
      <c r="A2438" s="352"/>
      <c r="B2438" s="378"/>
      <c r="C2438" s="54" t="str">
        <f>IF(ISTEXT('Organizational Unit Summary'!$B$56),'Organizational Unit Summary'!$B$56,"")</f>
        <v>P-17</v>
      </c>
      <c r="D2438" s="51" t="str">
        <f>IF('Organizational Unit Summary'!$B$24="Benchmark or Sustainment",IF(E2438="OoS","OoS",IF(E2438=1,"DM",IF(E2438=2,"PM",IF(E2438=3,"LM",IF(E2438=4,"FM"))))),IF(E2438="OoS","OoS",IF(E2438&lt;=2,"H",IF(E2438=3,"M",IF(E2438=4,"L")))))</f>
        <v>DM</v>
      </c>
      <c r="E2438" s="58">
        <f>IF(OR(Processes!$C$75=TRUE,Processes!T$75=TRUE),IF(AND(G2438=1,H2438=1,NOT(ISTEXT(J2438))),4,IF(AND(G2438=1,H2438=1,ISTEXT(J2438)),3,IF(AND(OR(G2438=1,H2438=1),ISTEXT(J2438)),2,1))),"OoS")</f>
        <v>1</v>
      </c>
      <c r="F2438" s="57"/>
      <c r="G2438" s="59"/>
      <c r="H2438" s="59"/>
      <c r="I2438" s="59"/>
      <c r="J2438" s="59"/>
      <c r="K2438" s="59"/>
      <c r="L2438" s="59"/>
      <c r="M2438" s="59"/>
      <c r="N2438" s="59"/>
      <c r="O2438" s="59"/>
      <c r="P2438" s="370"/>
      <c r="Q2438" s="59"/>
      <c r="R2438" s="376"/>
    </row>
    <row r="2439" spans="1:18" x14ac:dyDescent="0.25">
      <c r="A2439" s="352"/>
      <c r="B2439" s="378"/>
      <c r="C2439" s="54" t="str">
        <f>IF(ISTEXT('Organizational Unit Summary'!$B$57),'Organizational Unit Summary'!$B$57,"")</f>
        <v>P-18</v>
      </c>
      <c r="D2439" s="51" t="str">
        <f>IF('Organizational Unit Summary'!$B$24="Benchmark or Sustainment",IF(E2439="OoS","OoS",IF(E2439=1,"DM",IF(E2439=2,"PM",IF(E2439=3,"LM",IF(E2439=4,"FM"))))),IF(E2439="OoS","OoS",IF(E2439&lt;=2,"H",IF(E2439=3,"M",IF(E2439=4,"L")))))</f>
        <v>DM</v>
      </c>
      <c r="E2439" s="58">
        <f>IF(OR(Processes!$C$75=TRUE,Processes!U$75=TRUE),IF(AND(G2439=1,H2439=1,NOT(ISTEXT(J2439))),4,IF(AND(G2439=1,H2439=1,ISTEXT(J2439)),3,IF(AND(OR(G2439=1,H2439=1),ISTEXT(J2439)),2,1))),"OoS")</f>
        <v>1</v>
      </c>
      <c r="F2439" s="57"/>
      <c r="G2439" s="59"/>
      <c r="H2439" s="59"/>
      <c r="I2439" s="59"/>
      <c r="J2439" s="59"/>
      <c r="K2439" s="59"/>
      <c r="L2439" s="59"/>
      <c r="M2439" s="59"/>
      <c r="N2439" s="59"/>
      <c r="O2439" s="59"/>
      <c r="P2439" s="370"/>
      <c r="Q2439" s="59"/>
      <c r="R2439" s="376"/>
    </row>
    <row r="2440" spans="1:18" x14ac:dyDescent="0.25">
      <c r="A2440" s="352"/>
      <c r="B2440" s="378"/>
      <c r="C2440" s="54" t="str">
        <f>IF(ISTEXT('Organizational Unit Summary'!$B$58),'Organizational Unit Summary'!$B$58,"")</f>
        <v>P-19</v>
      </c>
      <c r="D2440" s="51" t="str">
        <f>IF('Organizational Unit Summary'!$B$24="Benchmark or Sustainment",IF(E2440="OoS","OoS",IF(E2440=1,"DM",IF(E2440=2,"PM",IF(E2440=3,"LM",IF(E2440=4,"FM"))))),IF(E2440="OoS","OoS",IF(E2440&lt;=2,"H",IF(E2440=3,"M",IF(E2440=4,"L")))))</f>
        <v>DM</v>
      </c>
      <c r="E2440" s="58">
        <f>IF(OR(Processes!$C$75=TRUE,Processes!V$75=TRUE),IF(AND(G2440=1,H2440=1,NOT(ISTEXT(J2440))),4,IF(AND(G2440=1,H2440=1,ISTEXT(J2440)),3,IF(AND(OR(G2440=1,H2440=1),ISTEXT(J2440)),2,1))),"OoS")</f>
        <v>1</v>
      </c>
      <c r="F2440" s="57"/>
      <c r="G2440" s="59"/>
      <c r="H2440" s="59"/>
      <c r="I2440" s="59"/>
      <c r="J2440" s="59"/>
      <c r="K2440" s="59"/>
      <c r="L2440" s="59"/>
      <c r="M2440" s="59"/>
      <c r="N2440" s="59"/>
      <c r="O2440" s="59"/>
      <c r="P2440" s="370"/>
      <c r="Q2440" s="59"/>
      <c r="R2440" s="376"/>
    </row>
    <row r="2441" spans="1:18" ht="13.5" thickBot="1" x14ac:dyDescent="0.3">
      <c r="A2441" s="352"/>
      <c r="B2441" s="378"/>
      <c r="C2441" s="54" t="str">
        <f>IF(ISTEXT('Organizational Unit Summary'!$B$59),'Organizational Unit Summary'!$B$59,"")</f>
        <v>P-20</v>
      </c>
      <c r="D2441" s="51" t="str">
        <f>IF('Organizational Unit Summary'!$B$24="Benchmark or Sustainment",IF(E2441="OoS","OoS",IF(E2441=1,"DM",IF(E2441=2,"PM",IF(E2441=3,"LM",IF(E2441=4,"FM"))))),IF(E2441="OoS","OoS",IF(E2441&lt;=2,"H",IF(E2441=3,"M",IF(E2441=4,"L")))))</f>
        <v>DM</v>
      </c>
      <c r="E2441" s="58">
        <f>IF(OR(Processes!$C$75=TRUE,Processes!W$75=TRUE),IF(AND(G2441=1,H2441=1,NOT(ISTEXT(J2441))),4,IF(AND(G2441=1,H2441=1,ISTEXT(J2441)),3,IF(AND(OR(G2441=1,H2441=1),ISTEXT(J2441)),2,1))),"OoS")</f>
        <v>1</v>
      </c>
      <c r="F2441" s="57"/>
      <c r="G2441" s="59"/>
      <c r="H2441" s="59"/>
      <c r="I2441" s="59"/>
      <c r="J2441" s="59"/>
      <c r="K2441" s="59"/>
      <c r="L2441" s="59"/>
      <c r="M2441" s="59"/>
      <c r="N2441" s="59"/>
      <c r="O2441" s="59"/>
      <c r="P2441" s="371"/>
      <c r="Q2441" s="59"/>
      <c r="R2441" s="376"/>
    </row>
    <row r="2442" spans="1:18" x14ac:dyDescent="0.25">
      <c r="A2442" s="352"/>
      <c r="B2442" s="378" t="str">
        <f>IF(ISTEXT(Processes!$B$25),Processes!$B$25,"")</f>
        <v>Process 23</v>
      </c>
      <c r="C2442" s="54" t="str">
        <f>IF(ISTEXT('Organizational Unit Summary'!$B$40),'Organizational Unit Summary'!$B$40,"")</f>
        <v>P-1</v>
      </c>
      <c r="D2442" s="51" t="str">
        <f>IF('Organizational Unit Summary'!$B$24="Benchmark or Sustainment",IF(E2442="OoS","OoS",IF(E2442=1,"DM",IF(E2442=2,"PM",IF(E2442=3,"LM",IF(E2442=4,"FM"))))),IF(E2442="OoS","OoS",IF(E2442&lt;=2,"H",IF(E2442=3,"M",IF(E2442=4,"L")))))</f>
        <v>DM</v>
      </c>
      <c r="E2442" s="58">
        <f>IF(OR(Processes!$C$76=TRUE,Processes!D$76=TRUE),IF(AND(G2442=1,H2442=1,NOT(ISTEXT(J2442))),4,IF(AND(G2442=1,H2442=1,ISTEXT(J2442)),3,IF(AND(OR(G2442=1,H2442=1),ISTEXT(J2442)),2,1))),"OoS")</f>
        <v>1</v>
      </c>
      <c r="F2442" s="57"/>
      <c r="G2442" s="59"/>
      <c r="H2442" s="59"/>
      <c r="I2442" s="59"/>
      <c r="J2442" s="59"/>
      <c r="K2442" s="59"/>
      <c r="L2442" s="59"/>
      <c r="M2442" s="59"/>
      <c r="N2442" s="59"/>
      <c r="O2442" s="59"/>
      <c r="P2442" s="369"/>
      <c r="Q2442" s="59"/>
      <c r="R2442" s="376"/>
    </row>
    <row r="2443" spans="1:18" x14ac:dyDescent="0.25">
      <c r="A2443" s="352"/>
      <c r="B2443" s="378"/>
      <c r="C2443" s="54" t="str">
        <f>IF(ISTEXT('Organizational Unit Summary'!$B$41),'Organizational Unit Summary'!$B$41,"")</f>
        <v>P-2</v>
      </c>
      <c r="D2443" s="51" t="str">
        <f>IF('Organizational Unit Summary'!$B$24="Benchmark or Sustainment",IF(E2443="OoS","OoS",IF(E2443=1,"DM",IF(E2443=2,"PM",IF(E2443=3,"LM",IF(E2443=4,"FM"))))),IF(E2443="OoS","OoS",IF(E2443&lt;=2,"H",IF(E2443=3,"M",IF(E2443=4,"L")))))</f>
        <v>DM</v>
      </c>
      <c r="E2443" s="58">
        <f>IF(OR(Processes!$C$76=TRUE,Processes!E$76=TRUE),IF(AND(G2443=1,H2443=1,NOT(ISTEXT(J2443))),4,IF(AND(G2443=1,H2443=1,ISTEXT(J2443)),3,IF(AND(OR(G2443=1,H2443=1),ISTEXT(J2443)),2,1))),"OoS")</f>
        <v>1</v>
      </c>
      <c r="F2443" s="57"/>
      <c r="G2443" s="59"/>
      <c r="H2443" s="59"/>
      <c r="I2443" s="59"/>
      <c r="J2443" s="59"/>
      <c r="K2443" s="59"/>
      <c r="L2443" s="59"/>
      <c r="M2443" s="59"/>
      <c r="N2443" s="59"/>
      <c r="O2443" s="59"/>
      <c r="P2443" s="370"/>
      <c r="Q2443" s="59"/>
      <c r="R2443" s="376"/>
    </row>
    <row r="2444" spans="1:18" x14ac:dyDescent="0.25">
      <c r="A2444" s="352"/>
      <c r="B2444" s="378"/>
      <c r="C2444" s="54" t="str">
        <f>IF(ISTEXT('Organizational Unit Summary'!$B$42),'Organizational Unit Summary'!$B$42,"")</f>
        <v>P-3</v>
      </c>
      <c r="D2444" s="51" t="str">
        <f>IF('Organizational Unit Summary'!$B$24="Benchmark or Sustainment",IF(E2444="OoS","OoS",IF(E2444=1,"DM",IF(E2444=2,"PM",IF(E2444=3,"LM",IF(E2444=4,"FM"))))),IF(E2444="OoS","OoS",IF(E2444&lt;=2,"H",IF(E2444=3,"M",IF(E2444=4,"L")))))</f>
        <v>DM</v>
      </c>
      <c r="E2444" s="58">
        <f>IF(OR(Processes!$C$76=TRUE,Processes!F$76=TRUE),IF(AND(G2444=1,H2444=1,NOT(ISTEXT(J2444))),4,IF(AND(G2444=1,H2444=1,ISTEXT(J2444)),3,IF(AND(OR(G2444=1,H2444=1),ISTEXT(J2444)),2,1))),"OoS")</f>
        <v>1</v>
      </c>
      <c r="F2444" s="57"/>
      <c r="G2444" s="59"/>
      <c r="H2444" s="59"/>
      <c r="I2444" s="59"/>
      <c r="J2444" s="59"/>
      <c r="K2444" s="59"/>
      <c r="L2444" s="59"/>
      <c r="M2444" s="59"/>
      <c r="N2444" s="59"/>
      <c r="O2444" s="59"/>
      <c r="P2444" s="370"/>
      <c r="Q2444" s="59"/>
      <c r="R2444" s="376"/>
    </row>
    <row r="2445" spans="1:18" x14ac:dyDescent="0.25">
      <c r="A2445" s="352"/>
      <c r="B2445" s="378"/>
      <c r="C2445" s="54" t="str">
        <f>IF(ISTEXT('Organizational Unit Summary'!$B$43),'Organizational Unit Summary'!$B$43,"")</f>
        <v>P-4</v>
      </c>
      <c r="D2445" s="51" t="str">
        <f>IF('Organizational Unit Summary'!$B$24="Benchmark or Sustainment",IF(E2445="OoS","OoS",IF(E2445=1,"DM",IF(E2445=2,"PM",IF(E2445=3,"LM",IF(E2445=4,"FM"))))),IF(E2445="OoS","OoS",IF(E2445&lt;=2,"H",IF(E2445=3,"M",IF(E2445=4,"L")))))</f>
        <v>DM</v>
      </c>
      <c r="E2445" s="58">
        <f>IF(OR(Processes!$C$76=TRUE,Processes!G$76=TRUE),IF(AND(G2445=1,H2445=1,NOT(ISTEXT(J2445))),4,IF(AND(G2445=1,H2445=1,ISTEXT(J2445)),3,IF(AND(OR(G2445=1,H2445=1),ISTEXT(J2445)),2,1))),"OoS")</f>
        <v>1</v>
      </c>
      <c r="F2445" s="57"/>
      <c r="G2445" s="59"/>
      <c r="H2445" s="59"/>
      <c r="I2445" s="59"/>
      <c r="J2445" s="59"/>
      <c r="K2445" s="59"/>
      <c r="L2445" s="59"/>
      <c r="M2445" s="59"/>
      <c r="N2445" s="59"/>
      <c r="O2445" s="59"/>
      <c r="P2445" s="370"/>
      <c r="Q2445" s="59"/>
      <c r="R2445" s="376"/>
    </row>
    <row r="2446" spans="1:18" x14ac:dyDescent="0.25">
      <c r="A2446" s="352"/>
      <c r="B2446" s="378"/>
      <c r="C2446" s="54" t="str">
        <f>IF(ISTEXT('Organizational Unit Summary'!$B$44),'Organizational Unit Summary'!$B$44,"")</f>
        <v>P-5</v>
      </c>
      <c r="D2446" s="51" t="str">
        <f>IF('Organizational Unit Summary'!$B$24="Benchmark or Sustainment",IF(E2446="OoS","OoS",IF(E2446=1,"DM",IF(E2446=2,"PM",IF(E2446=3,"LM",IF(E2446=4,"FM"))))),IF(E2446="OoS","OoS",IF(E2446&lt;=2,"H",IF(E2446=3,"M",IF(E2446=4,"L")))))</f>
        <v>DM</v>
      </c>
      <c r="E2446" s="58">
        <f>IF(OR(Processes!$C$76=TRUE,Processes!H$76=TRUE),IF(AND(G2446=1,H2446=1,NOT(ISTEXT(J2446))),4,IF(AND(G2446=1,H2446=1,ISTEXT(J2446)),3,IF(AND(OR(G2446=1,H2446=1),ISTEXT(J2446)),2,1))),"OoS")</f>
        <v>1</v>
      </c>
      <c r="F2446" s="57"/>
      <c r="G2446" s="59"/>
      <c r="H2446" s="59"/>
      <c r="I2446" s="59"/>
      <c r="J2446" s="59"/>
      <c r="K2446" s="59"/>
      <c r="L2446" s="59"/>
      <c r="M2446" s="59"/>
      <c r="N2446" s="59"/>
      <c r="O2446" s="59"/>
      <c r="P2446" s="370"/>
      <c r="Q2446" s="59"/>
      <c r="R2446" s="376"/>
    </row>
    <row r="2447" spans="1:18" x14ac:dyDescent="0.25">
      <c r="A2447" s="352"/>
      <c r="B2447" s="378"/>
      <c r="C2447" s="54" t="str">
        <f>IF(ISTEXT('Organizational Unit Summary'!$B$45),'Organizational Unit Summary'!$B$45,"")</f>
        <v>P-6</v>
      </c>
      <c r="D2447" s="51" t="str">
        <f>IF('Organizational Unit Summary'!$B$24="Benchmark or Sustainment",IF(E2447="OoS","OoS",IF(E2447=1,"DM",IF(E2447=2,"PM",IF(E2447=3,"LM",IF(E2447=4,"FM"))))),IF(E2447="OoS","OoS",IF(E2447&lt;=2,"H",IF(E2447=3,"M",IF(E2447=4,"L")))))</f>
        <v>DM</v>
      </c>
      <c r="E2447" s="58">
        <f>IF(OR(Processes!$C$76=TRUE,Processes!I$76=TRUE),IF(AND(G2447=1,H2447=1,NOT(ISTEXT(J2447))),4,IF(AND(G2447=1,H2447=1,ISTEXT(J2447)),3,IF(AND(OR(G2447=1,H2447=1),ISTEXT(J2447)),2,1))),"OoS")</f>
        <v>1</v>
      </c>
      <c r="F2447" s="57"/>
      <c r="G2447" s="59"/>
      <c r="H2447" s="59"/>
      <c r="I2447" s="59"/>
      <c r="J2447" s="59"/>
      <c r="K2447" s="59"/>
      <c r="L2447" s="59"/>
      <c r="M2447" s="59"/>
      <c r="N2447" s="59"/>
      <c r="O2447" s="59"/>
      <c r="P2447" s="370"/>
      <c r="Q2447" s="59"/>
      <c r="R2447" s="376"/>
    </row>
    <row r="2448" spans="1:18" x14ac:dyDescent="0.25">
      <c r="A2448" s="352"/>
      <c r="B2448" s="378"/>
      <c r="C2448" s="54" t="str">
        <f>IF(ISTEXT('Organizational Unit Summary'!$B$46),'Organizational Unit Summary'!$B$46,"")</f>
        <v>P-7</v>
      </c>
      <c r="D2448" s="51" t="str">
        <f>IF('Organizational Unit Summary'!$B$24="Benchmark or Sustainment",IF(E2448="OoS","OoS",IF(E2448=1,"DM",IF(E2448=2,"PM",IF(E2448=3,"LM",IF(E2448=4,"FM"))))),IF(E2448="OoS","OoS",IF(E2448&lt;=2,"H",IF(E2448=3,"M",IF(E2448=4,"L")))))</f>
        <v>DM</v>
      </c>
      <c r="E2448" s="58">
        <f>IF(OR(Processes!$C$76=TRUE,Processes!J$76=TRUE),IF(AND(G2448=1,H2448=1,NOT(ISTEXT(J2448))),4,IF(AND(G2448=1,H2448=1,ISTEXT(J2448)),3,IF(AND(OR(G2448=1,H2448=1),ISTEXT(J2448)),2,1))),"OoS")</f>
        <v>1</v>
      </c>
      <c r="F2448" s="57"/>
      <c r="G2448" s="59"/>
      <c r="H2448" s="59"/>
      <c r="I2448" s="59"/>
      <c r="J2448" s="59"/>
      <c r="K2448" s="59"/>
      <c r="L2448" s="59"/>
      <c r="M2448" s="59"/>
      <c r="N2448" s="59"/>
      <c r="O2448" s="59"/>
      <c r="P2448" s="370"/>
      <c r="Q2448" s="59"/>
      <c r="R2448" s="376"/>
    </row>
    <row r="2449" spans="1:18" x14ac:dyDescent="0.25">
      <c r="A2449" s="352"/>
      <c r="B2449" s="378"/>
      <c r="C2449" s="54" t="str">
        <f>IF(ISTEXT('Organizational Unit Summary'!$B$47),'Organizational Unit Summary'!$B$47,"")</f>
        <v>P-8</v>
      </c>
      <c r="D2449" s="51" t="str">
        <f>IF('Organizational Unit Summary'!$B$24="Benchmark or Sustainment",IF(E2449="OoS","OoS",IF(E2449=1,"DM",IF(E2449=2,"PM",IF(E2449=3,"LM",IF(E2449=4,"FM"))))),IF(E2449="OoS","OoS",IF(E2449&lt;=2,"H",IF(E2449=3,"M",IF(E2449=4,"L")))))</f>
        <v>DM</v>
      </c>
      <c r="E2449" s="58">
        <f>IF(OR(Processes!$C$76=TRUE,Processes!K$76=TRUE),IF(AND(G2449=1,H2449=1,NOT(ISTEXT(J2449))),4,IF(AND(G2449=1,H2449=1,ISTEXT(J2449)),3,IF(AND(OR(G2449=1,H2449=1),ISTEXT(J2449)),2,1))),"OoS")</f>
        <v>1</v>
      </c>
      <c r="F2449" s="57"/>
      <c r="G2449" s="59"/>
      <c r="H2449" s="59"/>
      <c r="I2449" s="59"/>
      <c r="J2449" s="59"/>
      <c r="K2449" s="59"/>
      <c r="L2449" s="59"/>
      <c r="M2449" s="59"/>
      <c r="N2449" s="59"/>
      <c r="O2449" s="59"/>
      <c r="P2449" s="370"/>
      <c r="Q2449" s="59"/>
      <c r="R2449" s="376"/>
    </row>
    <row r="2450" spans="1:18" x14ac:dyDescent="0.25">
      <c r="A2450" s="352"/>
      <c r="B2450" s="378"/>
      <c r="C2450" s="54" t="str">
        <f>IF(ISTEXT('Organizational Unit Summary'!$B$48),'Organizational Unit Summary'!$B$48,"")</f>
        <v>P-9</v>
      </c>
      <c r="D2450" s="51" t="str">
        <f>IF('Organizational Unit Summary'!$B$24="Benchmark or Sustainment",IF(E2450="OoS","OoS",IF(E2450=1,"DM",IF(E2450=2,"PM",IF(E2450=3,"LM",IF(E2450=4,"FM"))))),IF(E2450="OoS","OoS",IF(E2450&lt;=2,"H",IF(E2450=3,"M",IF(E2450=4,"L")))))</f>
        <v>DM</v>
      </c>
      <c r="E2450" s="58">
        <f>IF(OR(Processes!$C$76=TRUE,Processes!L$76=TRUE),IF(AND(G2450=1,H2450=1,NOT(ISTEXT(J2450))),4,IF(AND(G2450=1,H2450=1,ISTEXT(J2450)),3,IF(AND(OR(G2450=1,H2450=1),ISTEXT(J2450)),2,1))),"OoS")</f>
        <v>1</v>
      </c>
      <c r="F2450" s="57"/>
      <c r="G2450" s="59"/>
      <c r="H2450" s="59"/>
      <c r="I2450" s="59"/>
      <c r="J2450" s="59"/>
      <c r="K2450" s="59"/>
      <c r="L2450" s="59"/>
      <c r="M2450" s="59"/>
      <c r="N2450" s="59"/>
      <c r="O2450" s="59"/>
      <c r="P2450" s="370"/>
      <c r="Q2450" s="59"/>
      <c r="R2450" s="376"/>
    </row>
    <row r="2451" spans="1:18" x14ac:dyDescent="0.25">
      <c r="A2451" s="352"/>
      <c r="B2451" s="378"/>
      <c r="C2451" s="54" t="str">
        <f>IF(ISTEXT('Organizational Unit Summary'!$B$49),'Organizational Unit Summary'!$B$49,"")</f>
        <v>P-10</v>
      </c>
      <c r="D2451" s="51" t="str">
        <f>IF('Organizational Unit Summary'!$B$24="Benchmark or Sustainment",IF(E2451="OoS","OoS",IF(E2451=1,"DM",IF(E2451=2,"PM",IF(E2451=3,"LM",IF(E2451=4,"FM"))))),IF(E2451="OoS","OoS",IF(E2451&lt;=2,"H",IF(E2451=3,"M",IF(E2451=4,"L")))))</f>
        <v>DM</v>
      </c>
      <c r="E2451" s="58">
        <f>IF(OR(Processes!$C$76=TRUE,Processes!M$76=TRUE),IF(AND(G2451=1,H2451=1,NOT(ISTEXT(J2451))),4,IF(AND(G2451=1,H2451=1,ISTEXT(J2451)),3,IF(AND(OR(G2451=1,H2451=1),ISTEXT(J2451)),2,1))),"OoS")</f>
        <v>1</v>
      </c>
      <c r="F2451" s="57"/>
      <c r="G2451" s="59"/>
      <c r="H2451" s="59"/>
      <c r="I2451" s="59"/>
      <c r="J2451" s="59"/>
      <c r="K2451" s="59"/>
      <c r="L2451" s="59"/>
      <c r="M2451" s="59"/>
      <c r="N2451" s="59"/>
      <c r="O2451" s="59"/>
      <c r="P2451" s="370"/>
      <c r="Q2451" s="59"/>
      <c r="R2451" s="376"/>
    </row>
    <row r="2452" spans="1:18" x14ac:dyDescent="0.25">
      <c r="A2452" s="352"/>
      <c r="B2452" s="378"/>
      <c r="C2452" s="54" t="str">
        <f>IF(ISTEXT('Organizational Unit Summary'!$B$50),'Organizational Unit Summary'!$B$50,"")</f>
        <v>P-11</v>
      </c>
      <c r="D2452" s="51" t="str">
        <f>IF('Organizational Unit Summary'!$B$24="Benchmark or Sustainment",IF(E2452="OoS","OoS",IF(E2452=1,"DM",IF(E2452=2,"PM",IF(E2452=3,"LM",IF(E2452=4,"FM"))))),IF(E2452="OoS","OoS",IF(E2452&lt;=2,"H",IF(E2452=3,"M",IF(E2452=4,"L")))))</f>
        <v>DM</v>
      </c>
      <c r="E2452" s="58">
        <f>IF(OR(Processes!$C$76=TRUE,Processes!N$76=TRUE),IF(AND(G2452=1,H2452=1,NOT(ISTEXT(J2452))),4,IF(AND(G2452=1,H2452=1,ISTEXT(J2452)),3,IF(AND(OR(G2452=1,H2452=1),ISTEXT(J2452)),2,1))),"OoS")</f>
        <v>1</v>
      </c>
      <c r="F2452" s="57"/>
      <c r="G2452" s="59"/>
      <c r="H2452" s="59"/>
      <c r="I2452" s="59"/>
      <c r="J2452" s="59"/>
      <c r="K2452" s="59"/>
      <c r="L2452" s="59"/>
      <c r="M2452" s="59"/>
      <c r="N2452" s="59"/>
      <c r="O2452" s="59"/>
      <c r="P2452" s="370"/>
      <c r="Q2452" s="59"/>
      <c r="R2452" s="376"/>
    </row>
    <row r="2453" spans="1:18" x14ac:dyDescent="0.25">
      <c r="A2453" s="352"/>
      <c r="B2453" s="378"/>
      <c r="C2453" s="54" t="str">
        <f>IF(ISTEXT('Organizational Unit Summary'!$B$51),'Organizational Unit Summary'!$B$51,"")</f>
        <v>P-12</v>
      </c>
      <c r="D2453" s="51" t="str">
        <f>IF('Organizational Unit Summary'!$B$24="Benchmark or Sustainment",IF(E2453="OoS","OoS",IF(E2453=1,"DM",IF(E2453=2,"PM",IF(E2453=3,"LM",IF(E2453=4,"FM"))))),IF(E2453="OoS","OoS",IF(E2453&lt;=2,"H",IF(E2453=3,"M",IF(E2453=4,"L")))))</f>
        <v>DM</v>
      </c>
      <c r="E2453" s="58">
        <f>IF(OR(Processes!$C$76=TRUE,Processes!O$76=TRUE),IF(AND(G2453=1,H2453=1,NOT(ISTEXT(J2453))),4,IF(AND(G2453=1,H2453=1,ISTEXT(J2453)),3,IF(AND(OR(G2453=1,H2453=1),ISTEXT(J2453)),2,1))),"OoS")</f>
        <v>1</v>
      </c>
      <c r="F2453" s="57"/>
      <c r="G2453" s="59"/>
      <c r="H2453" s="59"/>
      <c r="I2453" s="59"/>
      <c r="J2453" s="59"/>
      <c r="K2453" s="59"/>
      <c r="L2453" s="59"/>
      <c r="M2453" s="59"/>
      <c r="N2453" s="59"/>
      <c r="O2453" s="59"/>
      <c r="P2453" s="370"/>
      <c r="Q2453" s="59"/>
      <c r="R2453" s="376"/>
    </row>
    <row r="2454" spans="1:18" x14ac:dyDescent="0.25">
      <c r="A2454" s="352"/>
      <c r="B2454" s="378"/>
      <c r="C2454" s="54" t="str">
        <f>IF(ISTEXT('Organizational Unit Summary'!$B$52),'Organizational Unit Summary'!$B$52,"")</f>
        <v>P-13</v>
      </c>
      <c r="D2454" s="51" t="str">
        <f>IF('Organizational Unit Summary'!$B$24="Benchmark or Sustainment",IF(E2454="OoS","OoS",IF(E2454=1,"DM",IF(E2454=2,"PM",IF(E2454=3,"LM",IF(E2454=4,"FM"))))),IF(E2454="OoS","OoS",IF(E2454&lt;=2,"H",IF(E2454=3,"M",IF(E2454=4,"L")))))</f>
        <v>DM</v>
      </c>
      <c r="E2454" s="58">
        <f>IF(OR(Processes!$C$76=TRUE,Processes!P$76=TRUE),IF(AND(G2454=1,H2454=1,NOT(ISTEXT(J2454))),4,IF(AND(G2454=1,H2454=1,ISTEXT(J2454)),3,IF(AND(OR(G2454=1,H2454=1),ISTEXT(J2454)),2,1))),"OoS")</f>
        <v>1</v>
      </c>
      <c r="F2454" s="57"/>
      <c r="G2454" s="59"/>
      <c r="H2454" s="59"/>
      <c r="I2454" s="59"/>
      <c r="J2454" s="59"/>
      <c r="K2454" s="59"/>
      <c r="L2454" s="59"/>
      <c r="M2454" s="59"/>
      <c r="N2454" s="59"/>
      <c r="O2454" s="59"/>
      <c r="P2454" s="370"/>
      <c r="Q2454" s="59"/>
      <c r="R2454" s="376"/>
    </row>
    <row r="2455" spans="1:18" x14ac:dyDescent="0.25">
      <c r="A2455" s="352"/>
      <c r="B2455" s="378"/>
      <c r="C2455" s="54" t="str">
        <f>IF(ISTEXT('Organizational Unit Summary'!$B$53),'Organizational Unit Summary'!$B$53,"")</f>
        <v>P-14</v>
      </c>
      <c r="D2455" s="51" t="str">
        <f>IF('Organizational Unit Summary'!$B$24="Benchmark or Sustainment",IF(E2455="OoS","OoS",IF(E2455=1,"DM",IF(E2455=2,"PM",IF(E2455=3,"LM",IF(E2455=4,"FM"))))),IF(E2455="OoS","OoS",IF(E2455&lt;=2,"H",IF(E2455=3,"M",IF(E2455=4,"L")))))</f>
        <v>DM</v>
      </c>
      <c r="E2455" s="58">
        <f>IF(OR(Processes!$C$76=TRUE,Processes!Q$76=TRUE),IF(AND(G2455=1,H2455=1,NOT(ISTEXT(J2455))),4,IF(AND(G2455=1,H2455=1,ISTEXT(J2455)),3,IF(AND(OR(G2455=1,H2455=1),ISTEXT(J2455)),2,1))),"OoS")</f>
        <v>1</v>
      </c>
      <c r="F2455" s="57"/>
      <c r="G2455" s="59"/>
      <c r="H2455" s="59"/>
      <c r="I2455" s="59"/>
      <c r="J2455" s="59"/>
      <c r="K2455" s="59"/>
      <c r="L2455" s="59"/>
      <c r="M2455" s="59"/>
      <c r="N2455" s="59"/>
      <c r="O2455" s="59"/>
      <c r="P2455" s="370"/>
      <c r="Q2455" s="59"/>
      <c r="R2455" s="376"/>
    </row>
    <row r="2456" spans="1:18" x14ac:dyDescent="0.25">
      <c r="A2456" s="352"/>
      <c r="B2456" s="378"/>
      <c r="C2456" s="54" t="str">
        <f>IF(ISTEXT('Organizational Unit Summary'!$B$54),'Organizational Unit Summary'!$B$54,"")</f>
        <v>P-15</v>
      </c>
      <c r="D2456" s="51" t="str">
        <f>IF('Organizational Unit Summary'!$B$24="Benchmark or Sustainment",IF(E2456="OoS","OoS",IF(E2456=1,"DM",IF(E2456=2,"PM",IF(E2456=3,"LM",IF(E2456=4,"FM"))))),IF(E2456="OoS","OoS",IF(E2456&lt;=2,"H",IF(E2456=3,"M",IF(E2456=4,"L")))))</f>
        <v>DM</v>
      </c>
      <c r="E2456" s="58">
        <f>IF(OR(Processes!$C$76=TRUE,Processes!R$76=TRUE),IF(AND(G2456=1,H2456=1,NOT(ISTEXT(J2456))),4,IF(AND(G2456=1,H2456=1,ISTEXT(J2456)),3,IF(AND(OR(G2456=1,H2456=1),ISTEXT(J2456)),2,1))),"OoS")</f>
        <v>1</v>
      </c>
      <c r="F2456" s="57"/>
      <c r="G2456" s="59"/>
      <c r="H2456" s="59"/>
      <c r="I2456" s="59"/>
      <c r="J2456" s="59"/>
      <c r="K2456" s="59"/>
      <c r="L2456" s="59"/>
      <c r="M2456" s="59"/>
      <c r="N2456" s="59"/>
      <c r="O2456" s="59"/>
      <c r="P2456" s="370"/>
      <c r="Q2456" s="59"/>
      <c r="R2456" s="376"/>
    </row>
    <row r="2457" spans="1:18" x14ac:dyDescent="0.25">
      <c r="A2457" s="352"/>
      <c r="B2457" s="378"/>
      <c r="C2457" s="54" t="str">
        <f>IF(ISTEXT('Organizational Unit Summary'!$B$55),'Organizational Unit Summary'!$B$55,"")</f>
        <v>P-16</v>
      </c>
      <c r="D2457" s="51" t="str">
        <f>IF('Organizational Unit Summary'!$B$24="Benchmark or Sustainment",IF(E2457="OoS","OoS",IF(E2457=1,"DM",IF(E2457=2,"PM",IF(E2457=3,"LM",IF(E2457=4,"FM"))))),IF(E2457="OoS","OoS",IF(E2457&lt;=2,"H",IF(E2457=3,"M",IF(E2457=4,"L")))))</f>
        <v>DM</v>
      </c>
      <c r="E2457" s="58">
        <f>IF(OR(Processes!$C$76=TRUE,Processes!S$76=TRUE),IF(AND(G2457=1,H2457=1,NOT(ISTEXT(J2457))),4,IF(AND(G2457=1,H2457=1,ISTEXT(J2457)),3,IF(AND(OR(G2457=1,H2457=1),ISTEXT(J2457)),2,1))),"OoS")</f>
        <v>1</v>
      </c>
      <c r="F2457" s="57"/>
      <c r="G2457" s="59"/>
      <c r="H2457" s="59"/>
      <c r="I2457" s="59"/>
      <c r="J2457" s="59"/>
      <c r="K2457" s="59"/>
      <c r="L2457" s="59"/>
      <c r="M2457" s="59"/>
      <c r="N2457" s="59"/>
      <c r="O2457" s="59"/>
      <c r="P2457" s="370"/>
      <c r="Q2457" s="59"/>
      <c r="R2457" s="376"/>
    </row>
    <row r="2458" spans="1:18" x14ac:dyDescent="0.25">
      <c r="A2458" s="352"/>
      <c r="B2458" s="378"/>
      <c r="C2458" s="54" t="str">
        <f>IF(ISTEXT('Organizational Unit Summary'!$B$56),'Organizational Unit Summary'!$B$56,"")</f>
        <v>P-17</v>
      </c>
      <c r="D2458" s="51" t="str">
        <f>IF('Organizational Unit Summary'!$B$24="Benchmark or Sustainment",IF(E2458="OoS","OoS",IF(E2458=1,"DM",IF(E2458=2,"PM",IF(E2458=3,"LM",IF(E2458=4,"FM"))))),IF(E2458="OoS","OoS",IF(E2458&lt;=2,"H",IF(E2458=3,"M",IF(E2458=4,"L")))))</f>
        <v>DM</v>
      </c>
      <c r="E2458" s="58">
        <f>IF(OR(Processes!$C$76=TRUE,Processes!T$76=TRUE),IF(AND(G2458=1,H2458=1,NOT(ISTEXT(J2458))),4,IF(AND(G2458=1,H2458=1,ISTEXT(J2458)),3,IF(AND(OR(G2458=1,H2458=1),ISTEXT(J2458)),2,1))),"OoS")</f>
        <v>1</v>
      </c>
      <c r="F2458" s="57"/>
      <c r="G2458" s="59"/>
      <c r="H2458" s="59"/>
      <c r="I2458" s="59"/>
      <c r="J2458" s="59"/>
      <c r="K2458" s="59"/>
      <c r="L2458" s="59"/>
      <c r="M2458" s="59"/>
      <c r="N2458" s="59"/>
      <c r="O2458" s="59"/>
      <c r="P2458" s="370"/>
      <c r="Q2458" s="59"/>
      <c r="R2458" s="376"/>
    </row>
    <row r="2459" spans="1:18" x14ac:dyDescent="0.25">
      <c r="A2459" s="352"/>
      <c r="B2459" s="378"/>
      <c r="C2459" s="54" t="str">
        <f>IF(ISTEXT('Organizational Unit Summary'!$B$57),'Organizational Unit Summary'!$B$57,"")</f>
        <v>P-18</v>
      </c>
      <c r="D2459" s="51" t="str">
        <f>IF('Organizational Unit Summary'!$B$24="Benchmark or Sustainment",IF(E2459="OoS","OoS",IF(E2459=1,"DM",IF(E2459=2,"PM",IF(E2459=3,"LM",IF(E2459=4,"FM"))))),IF(E2459="OoS","OoS",IF(E2459&lt;=2,"H",IF(E2459=3,"M",IF(E2459=4,"L")))))</f>
        <v>DM</v>
      </c>
      <c r="E2459" s="58">
        <f>IF(OR(Processes!$C$76=TRUE,Processes!U$76=TRUE),IF(AND(G2459=1,H2459=1,NOT(ISTEXT(J2459))),4,IF(AND(G2459=1,H2459=1,ISTEXT(J2459)),3,IF(AND(OR(G2459=1,H2459=1),ISTEXT(J2459)),2,1))),"OoS")</f>
        <v>1</v>
      </c>
      <c r="F2459" s="57"/>
      <c r="G2459" s="59"/>
      <c r="H2459" s="59"/>
      <c r="I2459" s="59"/>
      <c r="J2459" s="59"/>
      <c r="K2459" s="59"/>
      <c r="L2459" s="59"/>
      <c r="M2459" s="59"/>
      <c r="N2459" s="59"/>
      <c r="O2459" s="59"/>
      <c r="P2459" s="370"/>
      <c r="Q2459" s="59"/>
      <c r="R2459" s="376"/>
    </row>
    <row r="2460" spans="1:18" x14ac:dyDescent="0.25">
      <c r="A2460" s="352"/>
      <c r="B2460" s="378"/>
      <c r="C2460" s="54" t="str">
        <f>IF(ISTEXT('Organizational Unit Summary'!$B$58),'Organizational Unit Summary'!$B$58,"")</f>
        <v>P-19</v>
      </c>
      <c r="D2460" s="51" t="str">
        <f>IF('Organizational Unit Summary'!$B$24="Benchmark or Sustainment",IF(E2460="OoS","OoS",IF(E2460=1,"DM",IF(E2460=2,"PM",IF(E2460=3,"LM",IF(E2460=4,"FM"))))),IF(E2460="OoS","OoS",IF(E2460&lt;=2,"H",IF(E2460=3,"M",IF(E2460=4,"L")))))</f>
        <v>DM</v>
      </c>
      <c r="E2460" s="58">
        <f>IF(OR(Processes!$C$76=TRUE,Processes!V$76=TRUE),IF(AND(G2460=1,H2460=1,NOT(ISTEXT(J2460))),4,IF(AND(G2460=1,H2460=1,ISTEXT(J2460)),3,IF(AND(OR(G2460=1,H2460=1),ISTEXT(J2460)),2,1))),"OoS")</f>
        <v>1</v>
      </c>
      <c r="F2460" s="57"/>
      <c r="G2460" s="59"/>
      <c r="H2460" s="59"/>
      <c r="I2460" s="59"/>
      <c r="J2460" s="59"/>
      <c r="K2460" s="59"/>
      <c r="L2460" s="59"/>
      <c r="M2460" s="59"/>
      <c r="N2460" s="59"/>
      <c r="O2460" s="59"/>
      <c r="P2460" s="370"/>
      <c r="Q2460" s="59"/>
      <c r="R2460" s="376"/>
    </row>
    <row r="2461" spans="1:18" ht="13.5" thickBot="1" x14ac:dyDescent="0.3">
      <c r="A2461" s="352"/>
      <c r="B2461" s="378"/>
      <c r="C2461" s="54" t="str">
        <f>IF(ISTEXT('Organizational Unit Summary'!$B$59),'Organizational Unit Summary'!$B$59,"")</f>
        <v>P-20</v>
      </c>
      <c r="D2461" s="51" t="str">
        <f>IF('Organizational Unit Summary'!$B$24="Benchmark or Sustainment",IF(E2461="OoS","OoS",IF(E2461=1,"DM",IF(E2461=2,"PM",IF(E2461=3,"LM",IF(E2461=4,"FM"))))),IF(E2461="OoS","OoS",IF(E2461&lt;=2,"H",IF(E2461=3,"M",IF(E2461=4,"L")))))</f>
        <v>DM</v>
      </c>
      <c r="E2461" s="58">
        <f>IF(OR(Processes!$C$76=TRUE,Processes!W$76=TRUE),IF(AND(G2461=1,H2461=1,NOT(ISTEXT(J2461))),4,IF(AND(G2461=1,H2461=1,ISTEXT(J2461)),3,IF(AND(OR(G2461=1,H2461=1),ISTEXT(J2461)),2,1))),"OoS")</f>
        <v>1</v>
      </c>
      <c r="F2461" s="57"/>
      <c r="G2461" s="59"/>
      <c r="H2461" s="59"/>
      <c r="I2461" s="59"/>
      <c r="J2461" s="59"/>
      <c r="K2461" s="59"/>
      <c r="L2461" s="59"/>
      <c r="M2461" s="59"/>
      <c r="N2461" s="59"/>
      <c r="O2461" s="59"/>
      <c r="P2461" s="371"/>
      <c r="Q2461" s="59"/>
      <c r="R2461" s="376"/>
    </row>
    <row r="2462" spans="1:18" x14ac:dyDescent="0.25">
      <c r="A2462" s="352"/>
      <c r="B2462" s="378" t="str">
        <f>IF(ISTEXT(Processes!$B$26),Processes!$B$26,"")</f>
        <v>Process 24</v>
      </c>
      <c r="C2462" s="54" t="str">
        <f>IF(ISTEXT('Organizational Unit Summary'!$B$40),'Organizational Unit Summary'!$B$40,"")</f>
        <v>P-1</v>
      </c>
      <c r="D2462" s="51" t="str">
        <f>IF('Organizational Unit Summary'!$B$24="Benchmark or Sustainment",IF(E2462="OoS","OoS",IF(E2462=1,"DM",IF(E2462=2,"PM",IF(E2462=3,"LM",IF(E2462=4,"FM"))))),IF(E2462="OoS","OoS",IF(E2462&lt;=2,"H",IF(E2462=3,"M",IF(E2462=4,"L")))))</f>
        <v>DM</v>
      </c>
      <c r="E2462" s="58">
        <f>IF(OR(Processes!$C$77=TRUE,Processes!D$77=TRUE),IF(AND(G2462=1,H2462=1,NOT(ISTEXT(J2462))),4,IF(AND(G2462=1,H2462=1,ISTEXT(J2462)),3,IF(AND(OR(G2462=1,H2462=1),ISTEXT(J2462)),2,1))),"OoS")</f>
        <v>1</v>
      </c>
      <c r="F2462" s="57"/>
      <c r="G2462" s="59"/>
      <c r="H2462" s="59"/>
      <c r="I2462" s="59"/>
      <c r="J2462" s="59"/>
      <c r="K2462" s="59"/>
      <c r="L2462" s="59"/>
      <c r="M2462" s="59"/>
      <c r="N2462" s="59"/>
      <c r="O2462" s="59"/>
      <c r="P2462" s="369"/>
      <c r="Q2462" s="59"/>
      <c r="R2462" s="376"/>
    </row>
    <row r="2463" spans="1:18" x14ac:dyDescent="0.25">
      <c r="A2463" s="352"/>
      <c r="B2463" s="378"/>
      <c r="C2463" s="54" t="str">
        <f>IF(ISTEXT('Organizational Unit Summary'!$B$41),'Organizational Unit Summary'!$B$41,"")</f>
        <v>P-2</v>
      </c>
      <c r="D2463" s="51" t="str">
        <f>IF('Organizational Unit Summary'!$B$24="Benchmark or Sustainment",IF(E2463="OoS","OoS",IF(E2463=1,"DM",IF(E2463=2,"PM",IF(E2463=3,"LM",IF(E2463=4,"FM"))))),IF(E2463="OoS","OoS",IF(E2463&lt;=2,"H",IF(E2463=3,"M",IF(E2463=4,"L")))))</f>
        <v>DM</v>
      </c>
      <c r="E2463" s="58">
        <f>IF(OR(Processes!$C$77=TRUE,Processes!E$77=TRUE),IF(AND(G2463=1,H2463=1,NOT(ISTEXT(J2463))),4,IF(AND(G2463=1,H2463=1,ISTEXT(J2463)),3,IF(AND(OR(G2463=1,H2463=1),ISTEXT(J2463)),2,1))),"OoS")</f>
        <v>1</v>
      </c>
      <c r="F2463" s="57"/>
      <c r="G2463" s="59"/>
      <c r="H2463" s="59"/>
      <c r="I2463" s="59"/>
      <c r="J2463" s="59"/>
      <c r="K2463" s="59"/>
      <c r="L2463" s="59"/>
      <c r="M2463" s="59"/>
      <c r="N2463" s="59"/>
      <c r="O2463" s="59"/>
      <c r="P2463" s="370"/>
      <c r="Q2463" s="59"/>
      <c r="R2463" s="376"/>
    </row>
    <row r="2464" spans="1:18" x14ac:dyDescent="0.25">
      <c r="A2464" s="352"/>
      <c r="B2464" s="378"/>
      <c r="C2464" s="54" t="str">
        <f>IF(ISTEXT('Organizational Unit Summary'!$B$42),'Organizational Unit Summary'!$B$42,"")</f>
        <v>P-3</v>
      </c>
      <c r="D2464" s="51" t="str">
        <f>IF('Organizational Unit Summary'!$B$24="Benchmark or Sustainment",IF(E2464="OoS","OoS",IF(E2464=1,"DM",IF(E2464=2,"PM",IF(E2464=3,"LM",IF(E2464=4,"FM"))))),IF(E2464="OoS","OoS",IF(E2464&lt;=2,"H",IF(E2464=3,"M",IF(E2464=4,"L")))))</f>
        <v>DM</v>
      </c>
      <c r="E2464" s="58">
        <f>IF(OR(Processes!$C$77=TRUE,Processes!F$77=TRUE),IF(AND(G2464=1,H2464=1,NOT(ISTEXT(J2464))),4,IF(AND(G2464=1,H2464=1,ISTEXT(J2464)),3,IF(AND(OR(G2464=1,H2464=1),ISTEXT(J2464)),2,1))),"OoS")</f>
        <v>1</v>
      </c>
      <c r="F2464" s="57"/>
      <c r="G2464" s="59"/>
      <c r="H2464" s="59"/>
      <c r="I2464" s="59"/>
      <c r="J2464" s="59"/>
      <c r="K2464" s="59"/>
      <c r="L2464" s="59"/>
      <c r="M2464" s="59"/>
      <c r="N2464" s="59"/>
      <c r="O2464" s="59"/>
      <c r="P2464" s="370"/>
      <c r="Q2464" s="59"/>
      <c r="R2464" s="376"/>
    </row>
    <row r="2465" spans="1:18" x14ac:dyDescent="0.25">
      <c r="A2465" s="352"/>
      <c r="B2465" s="378"/>
      <c r="C2465" s="54" t="str">
        <f>IF(ISTEXT('Organizational Unit Summary'!$B$43),'Organizational Unit Summary'!$B$43,"")</f>
        <v>P-4</v>
      </c>
      <c r="D2465" s="51" t="str">
        <f>IF('Organizational Unit Summary'!$B$24="Benchmark or Sustainment",IF(E2465="OoS","OoS",IF(E2465=1,"DM",IF(E2465=2,"PM",IF(E2465=3,"LM",IF(E2465=4,"FM"))))),IF(E2465="OoS","OoS",IF(E2465&lt;=2,"H",IF(E2465=3,"M",IF(E2465=4,"L")))))</f>
        <v>DM</v>
      </c>
      <c r="E2465" s="58">
        <f>IF(OR(Processes!$C$77=TRUE,Processes!G$77=TRUE),IF(AND(G2465=1,H2465=1,NOT(ISTEXT(J2465))),4,IF(AND(G2465=1,H2465=1,ISTEXT(J2465)),3,IF(AND(OR(G2465=1,H2465=1),ISTEXT(J2465)),2,1))),"OoS")</f>
        <v>1</v>
      </c>
      <c r="F2465" s="57"/>
      <c r="G2465" s="59"/>
      <c r="H2465" s="59"/>
      <c r="I2465" s="59"/>
      <c r="J2465" s="59"/>
      <c r="K2465" s="59"/>
      <c r="L2465" s="59"/>
      <c r="M2465" s="59"/>
      <c r="N2465" s="59"/>
      <c r="O2465" s="59"/>
      <c r="P2465" s="370"/>
      <c r="Q2465" s="59"/>
      <c r="R2465" s="376"/>
    </row>
    <row r="2466" spans="1:18" x14ac:dyDescent="0.25">
      <c r="A2466" s="352"/>
      <c r="B2466" s="378"/>
      <c r="C2466" s="54" t="str">
        <f>IF(ISTEXT('Organizational Unit Summary'!$B$44),'Organizational Unit Summary'!$B$44,"")</f>
        <v>P-5</v>
      </c>
      <c r="D2466" s="51" t="str">
        <f>IF('Organizational Unit Summary'!$B$24="Benchmark or Sustainment",IF(E2466="OoS","OoS",IF(E2466=1,"DM",IF(E2466=2,"PM",IF(E2466=3,"LM",IF(E2466=4,"FM"))))),IF(E2466="OoS","OoS",IF(E2466&lt;=2,"H",IF(E2466=3,"M",IF(E2466=4,"L")))))</f>
        <v>DM</v>
      </c>
      <c r="E2466" s="58">
        <f>IF(OR(Processes!$C$77=TRUE,Processes!H$77=TRUE),IF(AND(G2466=1,H2466=1,NOT(ISTEXT(J2466))),4,IF(AND(G2466=1,H2466=1,ISTEXT(J2466)),3,IF(AND(OR(G2466=1,H2466=1),ISTEXT(J2466)),2,1))),"OoS")</f>
        <v>1</v>
      </c>
      <c r="F2466" s="57"/>
      <c r="G2466" s="59"/>
      <c r="H2466" s="59"/>
      <c r="I2466" s="59"/>
      <c r="J2466" s="59"/>
      <c r="K2466" s="59"/>
      <c r="L2466" s="59"/>
      <c r="M2466" s="59"/>
      <c r="N2466" s="59"/>
      <c r="O2466" s="59"/>
      <c r="P2466" s="370"/>
      <c r="Q2466" s="59"/>
      <c r="R2466" s="376"/>
    </row>
    <row r="2467" spans="1:18" x14ac:dyDescent="0.25">
      <c r="A2467" s="352"/>
      <c r="B2467" s="378"/>
      <c r="C2467" s="54" t="str">
        <f>IF(ISTEXT('Organizational Unit Summary'!$B$45),'Organizational Unit Summary'!$B$45,"")</f>
        <v>P-6</v>
      </c>
      <c r="D2467" s="51" t="str">
        <f>IF('Organizational Unit Summary'!$B$24="Benchmark or Sustainment",IF(E2467="OoS","OoS",IF(E2467=1,"DM",IF(E2467=2,"PM",IF(E2467=3,"LM",IF(E2467=4,"FM"))))),IF(E2467="OoS","OoS",IF(E2467&lt;=2,"H",IF(E2467=3,"M",IF(E2467=4,"L")))))</f>
        <v>DM</v>
      </c>
      <c r="E2467" s="58">
        <f>IF(OR(Processes!$C$77=TRUE,Processes!I$77=TRUE),IF(AND(G2467=1,H2467=1,NOT(ISTEXT(J2467))),4,IF(AND(G2467=1,H2467=1,ISTEXT(J2467)),3,IF(AND(OR(G2467=1,H2467=1),ISTEXT(J2467)),2,1))),"OoS")</f>
        <v>1</v>
      </c>
      <c r="F2467" s="57"/>
      <c r="G2467" s="59"/>
      <c r="H2467" s="59"/>
      <c r="I2467" s="59"/>
      <c r="J2467" s="59"/>
      <c r="K2467" s="59"/>
      <c r="L2467" s="59"/>
      <c r="M2467" s="59"/>
      <c r="N2467" s="59"/>
      <c r="O2467" s="59"/>
      <c r="P2467" s="370"/>
      <c r="Q2467" s="59"/>
      <c r="R2467" s="376"/>
    </row>
    <row r="2468" spans="1:18" x14ac:dyDescent="0.25">
      <c r="A2468" s="352"/>
      <c r="B2468" s="378"/>
      <c r="C2468" s="54" t="str">
        <f>IF(ISTEXT('Organizational Unit Summary'!$B$46),'Organizational Unit Summary'!$B$46,"")</f>
        <v>P-7</v>
      </c>
      <c r="D2468" s="51" t="str">
        <f>IF('Organizational Unit Summary'!$B$24="Benchmark or Sustainment",IF(E2468="OoS","OoS",IF(E2468=1,"DM",IF(E2468=2,"PM",IF(E2468=3,"LM",IF(E2468=4,"FM"))))),IF(E2468="OoS","OoS",IF(E2468&lt;=2,"H",IF(E2468=3,"M",IF(E2468=4,"L")))))</f>
        <v>DM</v>
      </c>
      <c r="E2468" s="58">
        <f>IF(OR(Processes!$C$77=TRUE,Processes!J$77=TRUE),IF(AND(G2468=1,H2468=1,NOT(ISTEXT(J2468))),4,IF(AND(G2468=1,H2468=1,ISTEXT(J2468)),3,IF(AND(OR(G2468=1,H2468=1),ISTEXT(J2468)),2,1))),"OoS")</f>
        <v>1</v>
      </c>
      <c r="F2468" s="57"/>
      <c r="G2468" s="59"/>
      <c r="H2468" s="59"/>
      <c r="I2468" s="59"/>
      <c r="J2468" s="59"/>
      <c r="K2468" s="59"/>
      <c r="L2468" s="59"/>
      <c r="M2468" s="59"/>
      <c r="N2468" s="59"/>
      <c r="O2468" s="59"/>
      <c r="P2468" s="370"/>
      <c r="Q2468" s="59"/>
      <c r="R2468" s="376"/>
    </row>
    <row r="2469" spans="1:18" x14ac:dyDescent="0.25">
      <c r="A2469" s="352"/>
      <c r="B2469" s="378"/>
      <c r="C2469" s="54" t="str">
        <f>IF(ISTEXT('Organizational Unit Summary'!$B$47),'Organizational Unit Summary'!$B$47,"")</f>
        <v>P-8</v>
      </c>
      <c r="D2469" s="51" t="str">
        <f>IF('Organizational Unit Summary'!$B$24="Benchmark or Sustainment",IF(E2469="OoS","OoS",IF(E2469=1,"DM",IF(E2469=2,"PM",IF(E2469=3,"LM",IF(E2469=4,"FM"))))),IF(E2469="OoS","OoS",IF(E2469&lt;=2,"H",IF(E2469=3,"M",IF(E2469=4,"L")))))</f>
        <v>DM</v>
      </c>
      <c r="E2469" s="58">
        <f>IF(OR(Processes!$C$77=TRUE,Processes!K$77=TRUE),IF(AND(G2469=1,H2469=1,NOT(ISTEXT(J2469))),4,IF(AND(G2469=1,H2469=1,ISTEXT(J2469)),3,IF(AND(OR(G2469=1,H2469=1),ISTEXT(J2469)),2,1))),"OoS")</f>
        <v>1</v>
      </c>
      <c r="F2469" s="57"/>
      <c r="G2469" s="59"/>
      <c r="H2469" s="59"/>
      <c r="I2469" s="59"/>
      <c r="J2469" s="59"/>
      <c r="K2469" s="59"/>
      <c r="L2469" s="59"/>
      <c r="M2469" s="59"/>
      <c r="N2469" s="59"/>
      <c r="O2469" s="59"/>
      <c r="P2469" s="370"/>
      <c r="Q2469" s="59"/>
      <c r="R2469" s="376"/>
    </row>
    <row r="2470" spans="1:18" x14ac:dyDescent="0.25">
      <c r="A2470" s="352"/>
      <c r="B2470" s="378"/>
      <c r="C2470" s="54" t="str">
        <f>IF(ISTEXT('Organizational Unit Summary'!$B$48),'Organizational Unit Summary'!$B$48,"")</f>
        <v>P-9</v>
      </c>
      <c r="D2470" s="51" t="str">
        <f>IF('Organizational Unit Summary'!$B$24="Benchmark or Sustainment",IF(E2470="OoS","OoS",IF(E2470=1,"DM",IF(E2470=2,"PM",IF(E2470=3,"LM",IF(E2470=4,"FM"))))),IF(E2470="OoS","OoS",IF(E2470&lt;=2,"H",IF(E2470=3,"M",IF(E2470=4,"L")))))</f>
        <v>DM</v>
      </c>
      <c r="E2470" s="58">
        <f>IF(OR(Processes!$C$77=TRUE,Processes!L$77=TRUE),IF(AND(G2470=1,H2470=1,NOT(ISTEXT(J2470))),4,IF(AND(G2470=1,H2470=1,ISTEXT(J2470)),3,IF(AND(OR(G2470=1,H2470=1),ISTEXT(J2470)),2,1))),"OoS")</f>
        <v>1</v>
      </c>
      <c r="F2470" s="57"/>
      <c r="G2470" s="59"/>
      <c r="H2470" s="59"/>
      <c r="I2470" s="59"/>
      <c r="J2470" s="59"/>
      <c r="K2470" s="59"/>
      <c r="L2470" s="59"/>
      <c r="M2470" s="59"/>
      <c r="N2470" s="59"/>
      <c r="O2470" s="59"/>
      <c r="P2470" s="370"/>
      <c r="Q2470" s="59"/>
      <c r="R2470" s="376"/>
    </row>
    <row r="2471" spans="1:18" x14ac:dyDescent="0.25">
      <c r="A2471" s="352"/>
      <c r="B2471" s="378"/>
      <c r="C2471" s="54" t="str">
        <f>IF(ISTEXT('Organizational Unit Summary'!$B$49),'Organizational Unit Summary'!$B$49,"")</f>
        <v>P-10</v>
      </c>
      <c r="D2471" s="51" t="str">
        <f>IF('Organizational Unit Summary'!$B$24="Benchmark or Sustainment",IF(E2471="OoS","OoS",IF(E2471=1,"DM",IF(E2471=2,"PM",IF(E2471=3,"LM",IF(E2471=4,"FM"))))),IF(E2471="OoS","OoS",IF(E2471&lt;=2,"H",IF(E2471=3,"M",IF(E2471=4,"L")))))</f>
        <v>DM</v>
      </c>
      <c r="E2471" s="58">
        <f>IF(OR(Processes!$C$77=TRUE,Processes!M$77=TRUE),IF(AND(G2471=1,H2471=1,NOT(ISTEXT(J2471))),4,IF(AND(G2471=1,H2471=1,ISTEXT(J2471)),3,IF(AND(OR(G2471=1,H2471=1),ISTEXT(J2471)),2,1))),"OoS")</f>
        <v>1</v>
      </c>
      <c r="F2471" s="57"/>
      <c r="G2471" s="59"/>
      <c r="H2471" s="59"/>
      <c r="I2471" s="59"/>
      <c r="J2471" s="59"/>
      <c r="K2471" s="59"/>
      <c r="L2471" s="59"/>
      <c r="M2471" s="59"/>
      <c r="N2471" s="59"/>
      <c r="O2471" s="59"/>
      <c r="P2471" s="370"/>
      <c r="Q2471" s="59"/>
      <c r="R2471" s="376"/>
    </row>
    <row r="2472" spans="1:18" x14ac:dyDescent="0.25">
      <c r="A2472" s="352"/>
      <c r="B2472" s="378"/>
      <c r="C2472" s="54" t="str">
        <f>IF(ISTEXT('Organizational Unit Summary'!$B$50),'Organizational Unit Summary'!$B$50,"")</f>
        <v>P-11</v>
      </c>
      <c r="D2472" s="51" t="str">
        <f>IF('Organizational Unit Summary'!$B$24="Benchmark or Sustainment",IF(E2472="OoS","OoS",IF(E2472=1,"DM",IF(E2472=2,"PM",IF(E2472=3,"LM",IF(E2472=4,"FM"))))),IF(E2472="OoS","OoS",IF(E2472&lt;=2,"H",IF(E2472=3,"M",IF(E2472=4,"L")))))</f>
        <v>DM</v>
      </c>
      <c r="E2472" s="58">
        <f>IF(OR(Processes!$C$77=TRUE,Processes!N$77=TRUE),IF(AND(G2472=1,H2472=1,NOT(ISTEXT(J2472))),4,IF(AND(G2472=1,H2472=1,ISTEXT(J2472)),3,IF(AND(OR(G2472=1,H2472=1),ISTEXT(J2472)),2,1))),"OoS")</f>
        <v>1</v>
      </c>
      <c r="F2472" s="57"/>
      <c r="G2472" s="59"/>
      <c r="H2472" s="59"/>
      <c r="I2472" s="59"/>
      <c r="J2472" s="59"/>
      <c r="K2472" s="59"/>
      <c r="L2472" s="59"/>
      <c r="M2472" s="59"/>
      <c r="N2472" s="59"/>
      <c r="O2472" s="59"/>
      <c r="P2472" s="370"/>
      <c r="Q2472" s="59"/>
      <c r="R2472" s="376"/>
    </row>
    <row r="2473" spans="1:18" x14ac:dyDescent="0.25">
      <c r="A2473" s="352"/>
      <c r="B2473" s="378"/>
      <c r="C2473" s="54" t="str">
        <f>IF(ISTEXT('Organizational Unit Summary'!$B$51),'Organizational Unit Summary'!$B$51,"")</f>
        <v>P-12</v>
      </c>
      <c r="D2473" s="51" t="str">
        <f>IF('Organizational Unit Summary'!$B$24="Benchmark or Sustainment",IF(E2473="OoS","OoS",IF(E2473=1,"DM",IF(E2473=2,"PM",IF(E2473=3,"LM",IF(E2473=4,"FM"))))),IF(E2473="OoS","OoS",IF(E2473&lt;=2,"H",IF(E2473=3,"M",IF(E2473=4,"L")))))</f>
        <v>DM</v>
      </c>
      <c r="E2473" s="58">
        <f>IF(OR(Processes!$C$77=TRUE,Processes!O$77=TRUE),IF(AND(G2473=1,H2473=1,NOT(ISTEXT(J2473))),4,IF(AND(G2473=1,H2473=1,ISTEXT(J2473)),3,IF(AND(OR(G2473=1,H2473=1),ISTEXT(J2473)),2,1))),"OoS")</f>
        <v>1</v>
      </c>
      <c r="F2473" s="57"/>
      <c r="G2473" s="59"/>
      <c r="H2473" s="59"/>
      <c r="I2473" s="59"/>
      <c r="J2473" s="59"/>
      <c r="K2473" s="59"/>
      <c r="L2473" s="59"/>
      <c r="M2473" s="59"/>
      <c r="N2473" s="59"/>
      <c r="O2473" s="59"/>
      <c r="P2473" s="370"/>
      <c r="Q2473" s="59"/>
      <c r="R2473" s="376"/>
    </row>
    <row r="2474" spans="1:18" x14ac:dyDescent="0.25">
      <c r="A2474" s="352"/>
      <c r="B2474" s="378"/>
      <c r="C2474" s="54" t="str">
        <f>IF(ISTEXT('Organizational Unit Summary'!$B$52),'Organizational Unit Summary'!$B$52,"")</f>
        <v>P-13</v>
      </c>
      <c r="D2474" s="51" t="str">
        <f>IF('Organizational Unit Summary'!$B$24="Benchmark or Sustainment",IF(E2474="OoS","OoS",IF(E2474=1,"DM",IF(E2474=2,"PM",IF(E2474=3,"LM",IF(E2474=4,"FM"))))),IF(E2474="OoS","OoS",IF(E2474&lt;=2,"H",IF(E2474=3,"M",IF(E2474=4,"L")))))</f>
        <v>DM</v>
      </c>
      <c r="E2474" s="58">
        <f>IF(OR(Processes!$C$77=TRUE,Processes!P$77=TRUE),IF(AND(G2474=1,H2474=1,NOT(ISTEXT(J2474))),4,IF(AND(G2474=1,H2474=1,ISTEXT(J2474)),3,IF(AND(OR(G2474=1,H2474=1),ISTEXT(J2474)),2,1))),"OoS")</f>
        <v>1</v>
      </c>
      <c r="F2474" s="57"/>
      <c r="G2474" s="59"/>
      <c r="H2474" s="59"/>
      <c r="I2474" s="59"/>
      <c r="J2474" s="59"/>
      <c r="K2474" s="59"/>
      <c r="L2474" s="59"/>
      <c r="M2474" s="59"/>
      <c r="N2474" s="59"/>
      <c r="O2474" s="59"/>
      <c r="P2474" s="370"/>
      <c r="Q2474" s="59"/>
      <c r="R2474" s="376"/>
    </row>
    <row r="2475" spans="1:18" x14ac:dyDescent="0.25">
      <c r="A2475" s="352"/>
      <c r="B2475" s="378"/>
      <c r="C2475" s="54" t="str">
        <f>IF(ISTEXT('Organizational Unit Summary'!$B$53),'Organizational Unit Summary'!$B$53,"")</f>
        <v>P-14</v>
      </c>
      <c r="D2475" s="51" t="str">
        <f>IF('Organizational Unit Summary'!$B$24="Benchmark or Sustainment",IF(E2475="OoS","OoS",IF(E2475=1,"DM",IF(E2475=2,"PM",IF(E2475=3,"LM",IF(E2475=4,"FM"))))),IF(E2475="OoS","OoS",IF(E2475&lt;=2,"H",IF(E2475=3,"M",IF(E2475=4,"L")))))</f>
        <v>DM</v>
      </c>
      <c r="E2475" s="58">
        <f>IF(OR(Processes!$C$77=TRUE,Processes!Q$77=TRUE),IF(AND(G2475=1,H2475=1,NOT(ISTEXT(J2475))),4,IF(AND(G2475=1,H2475=1,ISTEXT(J2475)),3,IF(AND(OR(G2475=1,H2475=1),ISTEXT(J2475)),2,1))),"OoS")</f>
        <v>1</v>
      </c>
      <c r="F2475" s="57"/>
      <c r="G2475" s="59"/>
      <c r="H2475" s="59"/>
      <c r="I2475" s="59"/>
      <c r="J2475" s="59"/>
      <c r="K2475" s="59"/>
      <c r="L2475" s="59"/>
      <c r="M2475" s="59"/>
      <c r="N2475" s="59"/>
      <c r="O2475" s="59"/>
      <c r="P2475" s="370"/>
      <c r="Q2475" s="59"/>
      <c r="R2475" s="376"/>
    </row>
    <row r="2476" spans="1:18" x14ac:dyDescent="0.25">
      <c r="A2476" s="352"/>
      <c r="B2476" s="378"/>
      <c r="C2476" s="54" t="str">
        <f>IF(ISTEXT('Organizational Unit Summary'!$B$54),'Organizational Unit Summary'!$B$54,"")</f>
        <v>P-15</v>
      </c>
      <c r="D2476" s="51" t="str">
        <f>IF('Organizational Unit Summary'!$B$24="Benchmark or Sustainment",IF(E2476="OoS","OoS",IF(E2476=1,"DM",IF(E2476=2,"PM",IF(E2476=3,"LM",IF(E2476=4,"FM"))))),IF(E2476="OoS","OoS",IF(E2476&lt;=2,"H",IF(E2476=3,"M",IF(E2476=4,"L")))))</f>
        <v>DM</v>
      </c>
      <c r="E2476" s="58">
        <f>IF(OR(Processes!$C$77=TRUE,Processes!R$77=TRUE),IF(AND(G2476=1,H2476=1,NOT(ISTEXT(J2476))),4,IF(AND(G2476=1,H2476=1,ISTEXT(J2476)),3,IF(AND(OR(G2476=1,H2476=1),ISTEXT(J2476)),2,1))),"OoS")</f>
        <v>1</v>
      </c>
      <c r="F2476" s="57"/>
      <c r="G2476" s="59"/>
      <c r="H2476" s="59"/>
      <c r="I2476" s="59"/>
      <c r="J2476" s="59"/>
      <c r="K2476" s="59"/>
      <c r="L2476" s="59"/>
      <c r="M2476" s="59"/>
      <c r="N2476" s="59"/>
      <c r="O2476" s="59"/>
      <c r="P2476" s="370"/>
      <c r="Q2476" s="59"/>
      <c r="R2476" s="376"/>
    </row>
    <row r="2477" spans="1:18" x14ac:dyDescent="0.25">
      <c r="A2477" s="352"/>
      <c r="B2477" s="378"/>
      <c r="C2477" s="54" t="str">
        <f>IF(ISTEXT('Organizational Unit Summary'!$B$55),'Organizational Unit Summary'!$B$55,"")</f>
        <v>P-16</v>
      </c>
      <c r="D2477" s="51" t="str">
        <f>IF('Organizational Unit Summary'!$B$24="Benchmark or Sustainment",IF(E2477="OoS","OoS",IF(E2477=1,"DM",IF(E2477=2,"PM",IF(E2477=3,"LM",IF(E2477=4,"FM"))))),IF(E2477="OoS","OoS",IF(E2477&lt;=2,"H",IF(E2477=3,"M",IF(E2477=4,"L")))))</f>
        <v>DM</v>
      </c>
      <c r="E2477" s="58">
        <f>IF(OR(Processes!$C$77=TRUE,Processes!S$77=TRUE),IF(AND(G2477=1,H2477=1,NOT(ISTEXT(J2477))),4,IF(AND(G2477=1,H2477=1,ISTEXT(J2477)),3,IF(AND(OR(G2477=1,H2477=1),ISTEXT(J2477)),2,1))),"OoS")</f>
        <v>1</v>
      </c>
      <c r="F2477" s="57"/>
      <c r="G2477" s="59"/>
      <c r="H2477" s="59"/>
      <c r="I2477" s="59"/>
      <c r="J2477" s="59"/>
      <c r="K2477" s="59"/>
      <c r="L2477" s="59"/>
      <c r="M2477" s="59"/>
      <c r="N2477" s="59"/>
      <c r="O2477" s="59"/>
      <c r="P2477" s="370"/>
      <c r="Q2477" s="59"/>
      <c r="R2477" s="376"/>
    </row>
    <row r="2478" spans="1:18" x14ac:dyDescent="0.25">
      <c r="A2478" s="352"/>
      <c r="B2478" s="378"/>
      <c r="C2478" s="54" t="str">
        <f>IF(ISTEXT('Organizational Unit Summary'!$B$56),'Organizational Unit Summary'!$B$56,"")</f>
        <v>P-17</v>
      </c>
      <c r="D2478" s="51" t="str">
        <f>IF('Organizational Unit Summary'!$B$24="Benchmark or Sustainment",IF(E2478="OoS","OoS",IF(E2478=1,"DM",IF(E2478=2,"PM",IF(E2478=3,"LM",IF(E2478=4,"FM"))))),IF(E2478="OoS","OoS",IF(E2478&lt;=2,"H",IF(E2478=3,"M",IF(E2478=4,"L")))))</f>
        <v>DM</v>
      </c>
      <c r="E2478" s="58">
        <f>IF(OR(Processes!$C$77=TRUE,Processes!T$77=TRUE),IF(AND(G2478=1,H2478=1,NOT(ISTEXT(J2478))),4,IF(AND(G2478=1,H2478=1,ISTEXT(J2478)),3,IF(AND(OR(G2478=1,H2478=1),ISTEXT(J2478)),2,1))),"OoS")</f>
        <v>1</v>
      </c>
      <c r="F2478" s="57"/>
      <c r="G2478" s="59"/>
      <c r="H2478" s="59"/>
      <c r="I2478" s="59"/>
      <c r="J2478" s="59"/>
      <c r="K2478" s="59"/>
      <c r="L2478" s="59"/>
      <c r="M2478" s="59"/>
      <c r="N2478" s="59"/>
      <c r="O2478" s="59"/>
      <c r="P2478" s="370"/>
      <c r="Q2478" s="59"/>
      <c r="R2478" s="376"/>
    </row>
    <row r="2479" spans="1:18" x14ac:dyDescent="0.25">
      <c r="A2479" s="352"/>
      <c r="B2479" s="378"/>
      <c r="C2479" s="54" t="str">
        <f>IF(ISTEXT('Organizational Unit Summary'!$B$57),'Organizational Unit Summary'!$B$57,"")</f>
        <v>P-18</v>
      </c>
      <c r="D2479" s="51" t="str">
        <f>IF('Organizational Unit Summary'!$B$24="Benchmark or Sustainment",IF(E2479="OoS","OoS",IF(E2479=1,"DM",IF(E2479=2,"PM",IF(E2479=3,"LM",IF(E2479=4,"FM"))))),IF(E2479="OoS","OoS",IF(E2479&lt;=2,"H",IF(E2479=3,"M",IF(E2479=4,"L")))))</f>
        <v>DM</v>
      </c>
      <c r="E2479" s="58">
        <f>IF(OR(Processes!$C$77=TRUE,Processes!U$77=TRUE),IF(AND(G2479=1,H2479=1,NOT(ISTEXT(J2479))),4,IF(AND(G2479=1,H2479=1,ISTEXT(J2479)),3,IF(AND(OR(G2479=1,H2479=1),ISTEXT(J2479)),2,1))),"OoS")</f>
        <v>1</v>
      </c>
      <c r="F2479" s="57"/>
      <c r="G2479" s="59"/>
      <c r="H2479" s="59"/>
      <c r="I2479" s="59"/>
      <c r="J2479" s="59"/>
      <c r="K2479" s="59"/>
      <c r="L2479" s="59"/>
      <c r="M2479" s="59"/>
      <c r="N2479" s="59"/>
      <c r="O2479" s="59"/>
      <c r="P2479" s="370"/>
      <c r="Q2479" s="59"/>
      <c r="R2479" s="376"/>
    </row>
    <row r="2480" spans="1:18" x14ac:dyDescent="0.25">
      <c r="A2480" s="352"/>
      <c r="B2480" s="378"/>
      <c r="C2480" s="54" t="str">
        <f>IF(ISTEXT('Organizational Unit Summary'!$B$58),'Organizational Unit Summary'!$B$58,"")</f>
        <v>P-19</v>
      </c>
      <c r="D2480" s="51" t="str">
        <f>IF('Organizational Unit Summary'!$B$24="Benchmark or Sustainment",IF(E2480="OoS","OoS",IF(E2480=1,"DM",IF(E2480=2,"PM",IF(E2480=3,"LM",IF(E2480=4,"FM"))))),IF(E2480="OoS","OoS",IF(E2480&lt;=2,"H",IF(E2480=3,"M",IF(E2480=4,"L")))))</f>
        <v>DM</v>
      </c>
      <c r="E2480" s="58">
        <f>IF(OR(Processes!$C$77=TRUE,Processes!V$77=TRUE),IF(AND(G2480=1,H2480=1,NOT(ISTEXT(J2480))),4,IF(AND(G2480=1,H2480=1,ISTEXT(J2480)),3,IF(AND(OR(G2480=1,H2480=1),ISTEXT(J2480)),2,1))),"OoS")</f>
        <v>1</v>
      </c>
      <c r="F2480" s="57"/>
      <c r="G2480" s="59"/>
      <c r="H2480" s="59"/>
      <c r="I2480" s="59"/>
      <c r="J2480" s="59"/>
      <c r="K2480" s="59"/>
      <c r="L2480" s="59"/>
      <c r="M2480" s="59"/>
      <c r="N2480" s="59"/>
      <c r="O2480" s="59"/>
      <c r="P2480" s="370"/>
      <c r="Q2480" s="59"/>
      <c r="R2480" s="376"/>
    </row>
    <row r="2481" spans="1:18" ht="13.5" thickBot="1" x14ac:dyDescent="0.3">
      <c r="A2481" s="352"/>
      <c r="B2481" s="378"/>
      <c r="C2481" s="54" t="str">
        <f>IF(ISTEXT('Organizational Unit Summary'!$B$59),'Organizational Unit Summary'!$B$59,"")</f>
        <v>P-20</v>
      </c>
      <c r="D2481" s="51" t="str">
        <f>IF('Organizational Unit Summary'!$B$24="Benchmark or Sustainment",IF(E2481="OoS","OoS",IF(E2481=1,"DM",IF(E2481=2,"PM",IF(E2481=3,"LM",IF(E2481=4,"FM"))))),IF(E2481="OoS","OoS",IF(E2481&lt;=2,"H",IF(E2481=3,"M",IF(E2481=4,"L")))))</f>
        <v>DM</v>
      </c>
      <c r="E2481" s="58">
        <f>IF(OR(Processes!$C$77=TRUE,Processes!W$77=TRUE),IF(AND(G2481=1,H2481=1,NOT(ISTEXT(J2481))),4,IF(AND(G2481=1,H2481=1,ISTEXT(J2481)),3,IF(AND(OR(G2481=1,H2481=1),ISTEXT(J2481)),2,1))),"OoS")</f>
        <v>1</v>
      </c>
      <c r="F2481" s="57"/>
      <c r="G2481" s="59"/>
      <c r="H2481" s="59"/>
      <c r="I2481" s="59"/>
      <c r="J2481" s="59"/>
      <c r="K2481" s="59"/>
      <c r="L2481" s="59"/>
      <c r="M2481" s="59"/>
      <c r="N2481" s="59"/>
      <c r="O2481" s="59"/>
      <c r="P2481" s="371"/>
      <c r="Q2481" s="59"/>
      <c r="R2481" s="376"/>
    </row>
    <row r="2482" spans="1:18" x14ac:dyDescent="0.25">
      <c r="A2482" s="352"/>
      <c r="B2482" s="378" t="str">
        <f>IF(ISTEXT(Processes!$B$27),Processes!$B$27,"")</f>
        <v>Process 25</v>
      </c>
      <c r="C2482" s="54" t="str">
        <f>IF(ISTEXT('Organizational Unit Summary'!$B$40),'Organizational Unit Summary'!$B$40,"")</f>
        <v>P-1</v>
      </c>
      <c r="D2482" s="51" t="str">
        <f>IF('Organizational Unit Summary'!$B$24="Benchmark or Sustainment",IF(E2482="OoS","OoS",IF(E2482=1,"DM",IF(E2482=2,"PM",IF(E2482=3,"LM",IF(E2482=4,"FM"))))),IF(E2482="OoS","OoS",IF(E2482&lt;=2,"H",IF(E2482=3,"M",IF(E2482=4,"L")))))</f>
        <v>DM</v>
      </c>
      <c r="E2482" s="58">
        <f>IF(OR(Processes!$C$78=TRUE,Processes!D$78=TRUE),IF(AND(G2482=1,H2482=1,NOT(ISTEXT(J2482))),4,IF(AND(G2482=1,H2482=1,ISTEXT(J2482)),3,IF(AND(OR(G2482=1,H2482=1),ISTEXT(J2482)),2,1))),"OoS")</f>
        <v>1</v>
      </c>
      <c r="F2482" s="57"/>
      <c r="G2482" s="59"/>
      <c r="H2482" s="59"/>
      <c r="I2482" s="59"/>
      <c r="J2482" s="59"/>
      <c r="K2482" s="59"/>
      <c r="L2482" s="59"/>
      <c r="M2482" s="59"/>
      <c r="N2482" s="59"/>
      <c r="O2482" s="59"/>
      <c r="P2482" s="369"/>
      <c r="Q2482" s="59"/>
      <c r="R2482" s="376"/>
    </row>
    <row r="2483" spans="1:18" x14ac:dyDescent="0.25">
      <c r="A2483" s="352"/>
      <c r="B2483" s="378"/>
      <c r="C2483" s="54" t="str">
        <f>IF(ISTEXT('Organizational Unit Summary'!$B$41),'Organizational Unit Summary'!$B$41,"")</f>
        <v>P-2</v>
      </c>
      <c r="D2483" s="51" t="str">
        <f>IF('Organizational Unit Summary'!$B$24="Benchmark or Sustainment",IF(E2483="OoS","OoS",IF(E2483=1,"DM",IF(E2483=2,"PM",IF(E2483=3,"LM",IF(E2483=4,"FM"))))),IF(E2483="OoS","OoS",IF(E2483&lt;=2,"H",IF(E2483=3,"M",IF(E2483=4,"L")))))</f>
        <v>DM</v>
      </c>
      <c r="E2483" s="58">
        <f>IF(OR(Processes!$C$78=TRUE,Processes!E$78=TRUE),IF(AND(G2483=1,H2483=1,NOT(ISTEXT(J2483))),4,IF(AND(G2483=1,H2483=1,ISTEXT(J2483)),3,IF(AND(OR(G2483=1,H2483=1),ISTEXT(J2483)),2,1))),"OoS")</f>
        <v>1</v>
      </c>
      <c r="F2483" s="57"/>
      <c r="G2483" s="59"/>
      <c r="H2483" s="59"/>
      <c r="I2483" s="59"/>
      <c r="J2483" s="59"/>
      <c r="K2483" s="59"/>
      <c r="L2483" s="59"/>
      <c r="M2483" s="59"/>
      <c r="N2483" s="59"/>
      <c r="O2483" s="59"/>
      <c r="P2483" s="370"/>
      <c r="Q2483" s="59"/>
      <c r="R2483" s="376"/>
    </row>
    <row r="2484" spans="1:18" x14ac:dyDescent="0.25">
      <c r="A2484" s="352"/>
      <c r="B2484" s="378"/>
      <c r="C2484" s="54" t="str">
        <f>IF(ISTEXT('Organizational Unit Summary'!$B$42),'Organizational Unit Summary'!$B$42,"")</f>
        <v>P-3</v>
      </c>
      <c r="D2484" s="51" t="str">
        <f>IF('Organizational Unit Summary'!$B$24="Benchmark or Sustainment",IF(E2484="OoS","OoS",IF(E2484=1,"DM",IF(E2484=2,"PM",IF(E2484=3,"LM",IF(E2484=4,"FM"))))),IF(E2484="OoS","OoS",IF(E2484&lt;=2,"H",IF(E2484=3,"M",IF(E2484=4,"L")))))</f>
        <v>DM</v>
      </c>
      <c r="E2484" s="58">
        <f>IF(OR(Processes!$C$78=TRUE,Processes!F$78=TRUE),IF(AND(G2484=1,H2484=1,NOT(ISTEXT(J2484))),4,IF(AND(G2484=1,H2484=1,ISTEXT(J2484)),3,IF(AND(OR(G2484=1,H2484=1),ISTEXT(J2484)),2,1))),"OoS")</f>
        <v>1</v>
      </c>
      <c r="F2484" s="57"/>
      <c r="G2484" s="59"/>
      <c r="H2484" s="59"/>
      <c r="I2484" s="59"/>
      <c r="J2484" s="59"/>
      <c r="K2484" s="59"/>
      <c r="L2484" s="59"/>
      <c r="M2484" s="59"/>
      <c r="N2484" s="59"/>
      <c r="O2484" s="59"/>
      <c r="P2484" s="370"/>
      <c r="Q2484" s="59"/>
      <c r="R2484" s="376"/>
    </row>
    <row r="2485" spans="1:18" x14ac:dyDescent="0.25">
      <c r="A2485" s="352"/>
      <c r="B2485" s="378"/>
      <c r="C2485" s="54" t="str">
        <f>IF(ISTEXT('Organizational Unit Summary'!$B$43),'Organizational Unit Summary'!$B$43,"")</f>
        <v>P-4</v>
      </c>
      <c r="D2485" s="51" t="str">
        <f>IF('Organizational Unit Summary'!$B$24="Benchmark or Sustainment",IF(E2485="OoS","OoS",IF(E2485=1,"DM",IF(E2485=2,"PM",IF(E2485=3,"LM",IF(E2485=4,"FM"))))),IF(E2485="OoS","OoS",IF(E2485&lt;=2,"H",IF(E2485=3,"M",IF(E2485=4,"L")))))</f>
        <v>DM</v>
      </c>
      <c r="E2485" s="58">
        <f>IF(OR(Processes!$C$78=TRUE,Processes!G$78=TRUE),IF(AND(G2485=1,H2485=1,NOT(ISTEXT(J2485))),4,IF(AND(G2485=1,H2485=1,ISTEXT(J2485)),3,IF(AND(OR(G2485=1,H2485=1),ISTEXT(J2485)),2,1))),"OoS")</f>
        <v>1</v>
      </c>
      <c r="F2485" s="57"/>
      <c r="G2485" s="59"/>
      <c r="H2485" s="59"/>
      <c r="I2485" s="59"/>
      <c r="J2485" s="59"/>
      <c r="K2485" s="59"/>
      <c r="L2485" s="59"/>
      <c r="M2485" s="59"/>
      <c r="N2485" s="59"/>
      <c r="O2485" s="59"/>
      <c r="P2485" s="370"/>
      <c r="Q2485" s="59"/>
      <c r="R2485" s="376"/>
    </row>
    <row r="2486" spans="1:18" x14ac:dyDescent="0.25">
      <c r="A2486" s="352"/>
      <c r="B2486" s="378"/>
      <c r="C2486" s="54" t="str">
        <f>IF(ISTEXT('Organizational Unit Summary'!$B$44),'Organizational Unit Summary'!$B$44,"")</f>
        <v>P-5</v>
      </c>
      <c r="D2486" s="51" t="str">
        <f>IF('Organizational Unit Summary'!$B$24="Benchmark or Sustainment",IF(E2486="OoS","OoS",IF(E2486=1,"DM",IF(E2486=2,"PM",IF(E2486=3,"LM",IF(E2486=4,"FM"))))),IF(E2486="OoS","OoS",IF(E2486&lt;=2,"H",IF(E2486=3,"M",IF(E2486=4,"L")))))</f>
        <v>DM</v>
      </c>
      <c r="E2486" s="58">
        <f>IF(OR(Processes!$C$78=TRUE,Processes!H$78=TRUE),IF(AND(G2486=1,H2486=1,NOT(ISTEXT(J2486))),4,IF(AND(G2486=1,H2486=1,ISTEXT(J2486)),3,IF(AND(OR(G2486=1,H2486=1),ISTEXT(J2486)),2,1))),"OoS")</f>
        <v>1</v>
      </c>
      <c r="F2486" s="57"/>
      <c r="G2486" s="59"/>
      <c r="H2486" s="59"/>
      <c r="I2486" s="59"/>
      <c r="J2486" s="59"/>
      <c r="K2486" s="59"/>
      <c r="L2486" s="59"/>
      <c r="M2486" s="59"/>
      <c r="N2486" s="59"/>
      <c r="O2486" s="59"/>
      <c r="P2486" s="370"/>
      <c r="Q2486" s="59"/>
      <c r="R2486" s="376"/>
    </row>
    <row r="2487" spans="1:18" x14ac:dyDescent="0.25">
      <c r="A2487" s="352"/>
      <c r="B2487" s="378"/>
      <c r="C2487" s="54" t="str">
        <f>IF(ISTEXT('Organizational Unit Summary'!$B$45),'Organizational Unit Summary'!$B$45,"")</f>
        <v>P-6</v>
      </c>
      <c r="D2487" s="51" t="str">
        <f>IF('Organizational Unit Summary'!$B$24="Benchmark or Sustainment",IF(E2487="OoS","OoS",IF(E2487=1,"DM",IF(E2487=2,"PM",IF(E2487=3,"LM",IF(E2487=4,"FM"))))),IF(E2487="OoS","OoS",IF(E2487&lt;=2,"H",IF(E2487=3,"M",IF(E2487=4,"L")))))</f>
        <v>DM</v>
      </c>
      <c r="E2487" s="58">
        <f>IF(OR(Processes!$C$78=TRUE,Processes!I$78=TRUE),IF(AND(G2487=1,H2487=1,NOT(ISTEXT(J2487))),4,IF(AND(G2487=1,H2487=1,ISTEXT(J2487)),3,IF(AND(OR(G2487=1,H2487=1),ISTEXT(J2487)),2,1))),"OoS")</f>
        <v>1</v>
      </c>
      <c r="F2487" s="57"/>
      <c r="G2487" s="59"/>
      <c r="H2487" s="59"/>
      <c r="I2487" s="59"/>
      <c r="J2487" s="59"/>
      <c r="K2487" s="59"/>
      <c r="L2487" s="59"/>
      <c r="M2487" s="59"/>
      <c r="N2487" s="59"/>
      <c r="O2487" s="59"/>
      <c r="P2487" s="370"/>
      <c r="Q2487" s="59"/>
      <c r="R2487" s="376"/>
    </row>
    <row r="2488" spans="1:18" x14ac:dyDescent="0.25">
      <c r="A2488" s="352"/>
      <c r="B2488" s="378"/>
      <c r="C2488" s="54" t="str">
        <f>IF(ISTEXT('Organizational Unit Summary'!$B$46),'Organizational Unit Summary'!$B$46,"")</f>
        <v>P-7</v>
      </c>
      <c r="D2488" s="51" t="str">
        <f>IF('Organizational Unit Summary'!$B$24="Benchmark or Sustainment",IF(E2488="OoS","OoS",IF(E2488=1,"DM",IF(E2488=2,"PM",IF(E2488=3,"LM",IF(E2488=4,"FM"))))),IF(E2488="OoS","OoS",IF(E2488&lt;=2,"H",IF(E2488=3,"M",IF(E2488=4,"L")))))</f>
        <v>DM</v>
      </c>
      <c r="E2488" s="58">
        <f>IF(OR(Processes!$C$78=TRUE,Processes!J$78=TRUE),IF(AND(G2488=1,H2488=1,NOT(ISTEXT(J2488))),4,IF(AND(G2488=1,H2488=1,ISTEXT(J2488)),3,IF(AND(OR(G2488=1,H2488=1),ISTEXT(J2488)),2,1))),"OoS")</f>
        <v>1</v>
      </c>
      <c r="F2488" s="57"/>
      <c r="G2488" s="59"/>
      <c r="H2488" s="59"/>
      <c r="I2488" s="59"/>
      <c r="J2488" s="59"/>
      <c r="K2488" s="59"/>
      <c r="L2488" s="59"/>
      <c r="M2488" s="59"/>
      <c r="N2488" s="59"/>
      <c r="O2488" s="59"/>
      <c r="P2488" s="370"/>
      <c r="Q2488" s="59"/>
      <c r="R2488" s="376"/>
    </row>
    <row r="2489" spans="1:18" x14ac:dyDescent="0.25">
      <c r="A2489" s="352"/>
      <c r="B2489" s="378"/>
      <c r="C2489" s="54" t="str">
        <f>IF(ISTEXT('Organizational Unit Summary'!$B$47),'Organizational Unit Summary'!$B$47,"")</f>
        <v>P-8</v>
      </c>
      <c r="D2489" s="51" t="str">
        <f>IF('Organizational Unit Summary'!$B$24="Benchmark or Sustainment",IF(E2489="OoS","OoS",IF(E2489=1,"DM",IF(E2489=2,"PM",IF(E2489=3,"LM",IF(E2489=4,"FM"))))),IF(E2489="OoS","OoS",IF(E2489&lt;=2,"H",IF(E2489=3,"M",IF(E2489=4,"L")))))</f>
        <v>DM</v>
      </c>
      <c r="E2489" s="58">
        <f>IF(OR(Processes!$C$78=TRUE,Processes!K$78=TRUE),IF(AND(G2489=1,H2489=1,NOT(ISTEXT(J2489))),4,IF(AND(G2489=1,H2489=1,ISTEXT(J2489)),3,IF(AND(OR(G2489=1,H2489=1),ISTEXT(J2489)),2,1))),"OoS")</f>
        <v>1</v>
      </c>
      <c r="F2489" s="57"/>
      <c r="G2489" s="59"/>
      <c r="H2489" s="59"/>
      <c r="I2489" s="59"/>
      <c r="J2489" s="59"/>
      <c r="K2489" s="59"/>
      <c r="L2489" s="59"/>
      <c r="M2489" s="59"/>
      <c r="N2489" s="59"/>
      <c r="O2489" s="59"/>
      <c r="P2489" s="370"/>
      <c r="Q2489" s="59"/>
      <c r="R2489" s="376"/>
    </row>
    <row r="2490" spans="1:18" x14ac:dyDescent="0.25">
      <c r="A2490" s="352"/>
      <c r="B2490" s="378"/>
      <c r="C2490" s="54" t="str">
        <f>IF(ISTEXT('Organizational Unit Summary'!$B$48),'Organizational Unit Summary'!$B$48,"")</f>
        <v>P-9</v>
      </c>
      <c r="D2490" s="51" t="str">
        <f>IF('Organizational Unit Summary'!$B$24="Benchmark or Sustainment",IF(E2490="OoS","OoS",IF(E2490=1,"DM",IF(E2490=2,"PM",IF(E2490=3,"LM",IF(E2490=4,"FM"))))),IF(E2490="OoS","OoS",IF(E2490&lt;=2,"H",IF(E2490=3,"M",IF(E2490=4,"L")))))</f>
        <v>DM</v>
      </c>
      <c r="E2490" s="58">
        <f>IF(OR(Processes!$C$78=TRUE,Processes!L$78=TRUE),IF(AND(G2490=1,H2490=1,NOT(ISTEXT(J2490))),4,IF(AND(G2490=1,H2490=1,ISTEXT(J2490)),3,IF(AND(OR(G2490=1,H2490=1),ISTEXT(J2490)),2,1))),"OoS")</f>
        <v>1</v>
      </c>
      <c r="F2490" s="57"/>
      <c r="G2490" s="59"/>
      <c r="H2490" s="59"/>
      <c r="I2490" s="59"/>
      <c r="J2490" s="59"/>
      <c r="K2490" s="59"/>
      <c r="L2490" s="59"/>
      <c r="M2490" s="59"/>
      <c r="N2490" s="59"/>
      <c r="O2490" s="59"/>
      <c r="P2490" s="370"/>
      <c r="Q2490" s="59"/>
      <c r="R2490" s="376"/>
    </row>
    <row r="2491" spans="1:18" x14ac:dyDescent="0.25">
      <c r="A2491" s="352"/>
      <c r="B2491" s="378"/>
      <c r="C2491" s="54" t="str">
        <f>IF(ISTEXT('Organizational Unit Summary'!$B$49),'Organizational Unit Summary'!$B$49,"")</f>
        <v>P-10</v>
      </c>
      <c r="D2491" s="51" t="str">
        <f>IF('Organizational Unit Summary'!$B$24="Benchmark or Sustainment",IF(E2491="OoS","OoS",IF(E2491=1,"DM",IF(E2491=2,"PM",IF(E2491=3,"LM",IF(E2491=4,"FM"))))),IF(E2491="OoS","OoS",IF(E2491&lt;=2,"H",IF(E2491=3,"M",IF(E2491=4,"L")))))</f>
        <v>DM</v>
      </c>
      <c r="E2491" s="58">
        <f>IF(OR(Processes!$C$78=TRUE,Processes!M$78=TRUE),IF(AND(G2491=1,H2491=1,NOT(ISTEXT(J2491))),4,IF(AND(G2491=1,H2491=1,ISTEXT(J2491)),3,IF(AND(OR(G2491=1,H2491=1),ISTEXT(J2491)),2,1))),"OoS")</f>
        <v>1</v>
      </c>
      <c r="F2491" s="57"/>
      <c r="G2491" s="59"/>
      <c r="H2491" s="59"/>
      <c r="I2491" s="59"/>
      <c r="J2491" s="59"/>
      <c r="K2491" s="59"/>
      <c r="L2491" s="59"/>
      <c r="M2491" s="59"/>
      <c r="N2491" s="59"/>
      <c r="O2491" s="59"/>
      <c r="P2491" s="370"/>
      <c r="Q2491" s="59"/>
      <c r="R2491" s="376"/>
    </row>
    <row r="2492" spans="1:18" x14ac:dyDescent="0.25">
      <c r="A2492" s="352"/>
      <c r="B2492" s="378"/>
      <c r="C2492" s="54" t="str">
        <f>IF(ISTEXT('Organizational Unit Summary'!$B$50),'Organizational Unit Summary'!$B$50,"")</f>
        <v>P-11</v>
      </c>
      <c r="D2492" s="51" t="str">
        <f>IF('Organizational Unit Summary'!$B$24="Benchmark or Sustainment",IF(E2492="OoS","OoS",IF(E2492=1,"DM",IF(E2492=2,"PM",IF(E2492=3,"LM",IF(E2492=4,"FM"))))),IF(E2492="OoS","OoS",IF(E2492&lt;=2,"H",IF(E2492=3,"M",IF(E2492=4,"L")))))</f>
        <v>DM</v>
      </c>
      <c r="E2492" s="58">
        <f>IF(OR(Processes!$C$78=TRUE,Processes!N$78=TRUE),IF(AND(G2492=1,H2492=1,NOT(ISTEXT(J2492))),4,IF(AND(G2492=1,H2492=1,ISTEXT(J2492)),3,IF(AND(OR(G2492=1,H2492=1),ISTEXT(J2492)),2,1))),"OoS")</f>
        <v>1</v>
      </c>
      <c r="F2492" s="57"/>
      <c r="G2492" s="59"/>
      <c r="H2492" s="59"/>
      <c r="I2492" s="59"/>
      <c r="J2492" s="59"/>
      <c r="K2492" s="59"/>
      <c r="L2492" s="59"/>
      <c r="M2492" s="59"/>
      <c r="N2492" s="59"/>
      <c r="O2492" s="59"/>
      <c r="P2492" s="370"/>
      <c r="Q2492" s="59"/>
      <c r="R2492" s="376"/>
    </row>
    <row r="2493" spans="1:18" x14ac:dyDescent="0.25">
      <c r="A2493" s="352"/>
      <c r="B2493" s="378"/>
      <c r="C2493" s="54" t="str">
        <f>IF(ISTEXT('Organizational Unit Summary'!$B$51),'Organizational Unit Summary'!$B$51,"")</f>
        <v>P-12</v>
      </c>
      <c r="D2493" s="51" t="str">
        <f>IF('Organizational Unit Summary'!$B$24="Benchmark or Sustainment",IF(E2493="OoS","OoS",IF(E2493=1,"DM",IF(E2493=2,"PM",IF(E2493=3,"LM",IF(E2493=4,"FM"))))),IF(E2493="OoS","OoS",IF(E2493&lt;=2,"H",IF(E2493=3,"M",IF(E2493=4,"L")))))</f>
        <v>DM</v>
      </c>
      <c r="E2493" s="58">
        <f>IF(OR(Processes!$C$78=TRUE,Processes!O$78=TRUE),IF(AND(G2493=1,H2493=1,NOT(ISTEXT(J2493))),4,IF(AND(G2493=1,H2493=1,ISTEXT(J2493)),3,IF(AND(OR(G2493=1,H2493=1),ISTEXT(J2493)),2,1))),"OoS")</f>
        <v>1</v>
      </c>
      <c r="F2493" s="57"/>
      <c r="G2493" s="59"/>
      <c r="H2493" s="59"/>
      <c r="I2493" s="59"/>
      <c r="J2493" s="59"/>
      <c r="K2493" s="59"/>
      <c r="L2493" s="59"/>
      <c r="M2493" s="59"/>
      <c r="N2493" s="59"/>
      <c r="O2493" s="59"/>
      <c r="P2493" s="370"/>
      <c r="Q2493" s="59"/>
      <c r="R2493" s="376"/>
    </row>
    <row r="2494" spans="1:18" x14ac:dyDescent="0.25">
      <c r="A2494" s="352"/>
      <c r="B2494" s="378"/>
      <c r="C2494" s="54" t="str">
        <f>IF(ISTEXT('Organizational Unit Summary'!$B$52),'Organizational Unit Summary'!$B$52,"")</f>
        <v>P-13</v>
      </c>
      <c r="D2494" s="51" t="str">
        <f>IF('Organizational Unit Summary'!$B$24="Benchmark or Sustainment",IF(E2494="OoS","OoS",IF(E2494=1,"DM",IF(E2494=2,"PM",IF(E2494=3,"LM",IF(E2494=4,"FM"))))),IF(E2494="OoS","OoS",IF(E2494&lt;=2,"H",IF(E2494=3,"M",IF(E2494=4,"L")))))</f>
        <v>DM</v>
      </c>
      <c r="E2494" s="58">
        <f>IF(OR(Processes!$C$78=TRUE,Processes!P$78=TRUE),IF(AND(G2494=1,H2494=1,NOT(ISTEXT(J2494))),4,IF(AND(G2494=1,H2494=1,ISTEXT(J2494)),3,IF(AND(OR(G2494=1,H2494=1),ISTEXT(J2494)),2,1))),"OoS")</f>
        <v>1</v>
      </c>
      <c r="F2494" s="57"/>
      <c r="G2494" s="59"/>
      <c r="H2494" s="59"/>
      <c r="I2494" s="59"/>
      <c r="J2494" s="59"/>
      <c r="K2494" s="59"/>
      <c r="L2494" s="59"/>
      <c r="M2494" s="59"/>
      <c r="N2494" s="59"/>
      <c r="O2494" s="59"/>
      <c r="P2494" s="370"/>
      <c r="Q2494" s="59"/>
      <c r="R2494" s="376"/>
    </row>
    <row r="2495" spans="1:18" x14ac:dyDescent="0.25">
      <c r="A2495" s="352"/>
      <c r="B2495" s="378"/>
      <c r="C2495" s="54" t="str">
        <f>IF(ISTEXT('Organizational Unit Summary'!$B$53),'Organizational Unit Summary'!$B$53,"")</f>
        <v>P-14</v>
      </c>
      <c r="D2495" s="51" t="str">
        <f>IF('Organizational Unit Summary'!$B$24="Benchmark or Sustainment",IF(E2495="OoS","OoS",IF(E2495=1,"DM",IF(E2495=2,"PM",IF(E2495=3,"LM",IF(E2495=4,"FM"))))),IF(E2495="OoS","OoS",IF(E2495&lt;=2,"H",IF(E2495=3,"M",IF(E2495=4,"L")))))</f>
        <v>DM</v>
      </c>
      <c r="E2495" s="58">
        <f>IF(OR(Processes!$C$78=TRUE,Processes!Q$78=TRUE),IF(AND(G2495=1,H2495=1,NOT(ISTEXT(J2495))),4,IF(AND(G2495=1,H2495=1,ISTEXT(J2495)),3,IF(AND(OR(G2495=1,H2495=1),ISTEXT(J2495)),2,1))),"OoS")</f>
        <v>1</v>
      </c>
      <c r="F2495" s="57"/>
      <c r="G2495" s="59"/>
      <c r="H2495" s="59"/>
      <c r="I2495" s="59"/>
      <c r="J2495" s="59"/>
      <c r="K2495" s="59"/>
      <c r="L2495" s="59"/>
      <c r="M2495" s="59"/>
      <c r="N2495" s="59"/>
      <c r="O2495" s="59"/>
      <c r="P2495" s="370"/>
      <c r="Q2495" s="59"/>
      <c r="R2495" s="376"/>
    </row>
    <row r="2496" spans="1:18" x14ac:dyDescent="0.25">
      <c r="A2496" s="352"/>
      <c r="B2496" s="378"/>
      <c r="C2496" s="54" t="str">
        <f>IF(ISTEXT('Organizational Unit Summary'!$B$54),'Organizational Unit Summary'!$B$54,"")</f>
        <v>P-15</v>
      </c>
      <c r="D2496" s="51" t="str">
        <f>IF('Organizational Unit Summary'!$B$24="Benchmark or Sustainment",IF(E2496="OoS","OoS",IF(E2496=1,"DM",IF(E2496=2,"PM",IF(E2496=3,"LM",IF(E2496=4,"FM"))))),IF(E2496="OoS","OoS",IF(E2496&lt;=2,"H",IF(E2496=3,"M",IF(E2496=4,"L")))))</f>
        <v>DM</v>
      </c>
      <c r="E2496" s="58">
        <f>IF(OR(Processes!$C$78=TRUE,Processes!R$78=TRUE),IF(AND(G2496=1,H2496=1,NOT(ISTEXT(J2496))),4,IF(AND(G2496=1,H2496=1,ISTEXT(J2496)),3,IF(AND(OR(G2496=1,H2496=1),ISTEXT(J2496)),2,1))),"OoS")</f>
        <v>1</v>
      </c>
      <c r="F2496" s="57"/>
      <c r="G2496" s="59"/>
      <c r="H2496" s="59"/>
      <c r="I2496" s="59"/>
      <c r="J2496" s="59"/>
      <c r="K2496" s="59"/>
      <c r="L2496" s="59"/>
      <c r="M2496" s="59"/>
      <c r="N2496" s="59"/>
      <c r="O2496" s="59"/>
      <c r="P2496" s="370"/>
      <c r="Q2496" s="59"/>
      <c r="R2496" s="376"/>
    </row>
    <row r="2497" spans="1:18" x14ac:dyDescent="0.25">
      <c r="A2497" s="352"/>
      <c r="B2497" s="378"/>
      <c r="C2497" s="54" t="str">
        <f>IF(ISTEXT('Organizational Unit Summary'!$B$55),'Organizational Unit Summary'!$B$55,"")</f>
        <v>P-16</v>
      </c>
      <c r="D2497" s="51" t="str">
        <f>IF('Organizational Unit Summary'!$B$24="Benchmark or Sustainment",IF(E2497="OoS","OoS",IF(E2497=1,"DM",IF(E2497=2,"PM",IF(E2497=3,"LM",IF(E2497=4,"FM"))))),IF(E2497="OoS","OoS",IF(E2497&lt;=2,"H",IF(E2497=3,"M",IF(E2497=4,"L")))))</f>
        <v>DM</v>
      </c>
      <c r="E2497" s="58">
        <f>IF(OR(Processes!$C$78=TRUE,Processes!S$78=TRUE),IF(AND(G2497=1,H2497=1,NOT(ISTEXT(J2497))),4,IF(AND(G2497=1,H2497=1,ISTEXT(J2497)),3,IF(AND(OR(G2497=1,H2497=1),ISTEXT(J2497)),2,1))),"OoS")</f>
        <v>1</v>
      </c>
      <c r="F2497" s="57"/>
      <c r="G2497" s="59"/>
      <c r="H2497" s="59"/>
      <c r="I2497" s="59"/>
      <c r="J2497" s="59"/>
      <c r="K2497" s="59"/>
      <c r="L2497" s="59"/>
      <c r="M2497" s="59"/>
      <c r="N2497" s="59"/>
      <c r="O2497" s="59"/>
      <c r="P2497" s="370"/>
      <c r="Q2497" s="59"/>
      <c r="R2497" s="376"/>
    </row>
    <row r="2498" spans="1:18" x14ac:dyDescent="0.25">
      <c r="A2498" s="352"/>
      <c r="B2498" s="378"/>
      <c r="C2498" s="54" t="str">
        <f>IF(ISTEXT('Organizational Unit Summary'!$B$56),'Organizational Unit Summary'!$B$56,"")</f>
        <v>P-17</v>
      </c>
      <c r="D2498" s="51" t="str">
        <f>IF('Organizational Unit Summary'!$B$24="Benchmark or Sustainment",IF(E2498="OoS","OoS",IF(E2498=1,"DM",IF(E2498=2,"PM",IF(E2498=3,"LM",IF(E2498=4,"FM"))))),IF(E2498="OoS","OoS",IF(E2498&lt;=2,"H",IF(E2498=3,"M",IF(E2498=4,"L")))))</f>
        <v>DM</v>
      </c>
      <c r="E2498" s="58">
        <f>IF(OR(Processes!$C$78=TRUE,Processes!T$78=TRUE),IF(AND(G2498=1,H2498=1,NOT(ISTEXT(J2498))),4,IF(AND(G2498=1,H2498=1,ISTEXT(J2498)),3,IF(AND(OR(G2498=1,H2498=1),ISTEXT(J2498)),2,1))),"OoS")</f>
        <v>1</v>
      </c>
      <c r="F2498" s="57"/>
      <c r="G2498" s="59"/>
      <c r="H2498" s="59"/>
      <c r="I2498" s="59"/>
      <c r="J2498" s="59"/>
      <c r="K2498" s="59"/>
      <c r="L2498" s="59"/>
      <c r="M2498" s="59"/>
      <c r="N2498" s="59"/>
      <c r="O2498" s="59"/>
      <c r="P2498" s="370"/>
      <c r="Q2498" s="59"/>
      <c r="R2498" s="376"/>
    </row>
    <row r="2499" spans="1:18" x14ac:dyDescent="0.25">
      <c r="A2499" s="352"/>
      <c r="B2499" s="378"/>
      <c r="C2499" s="54" t="str">
        <f>IF(ISTEXT('Organizational Unit Summary'!$B$57),'Organizational Unit Summary'!$B$57,"")</f>
        <v>P-18</v>
      </c>
      <c r="D2499" s="51" t="str">
        <f>IF('Organizational Unit Summary'!$B$24="Benchmark or Sustainment",IF(E2499="OoS","OoS",IF(E2499=1,"DM",IF(E2499=2,"PM",IF(E2499=3,"LM",IF(E2499=4,"FM"))))),IF(E2499="OoS","OoS",IF(E2499&lt;=2,"H",IF(E2499=3,"M",IF(E2499=4,"L")))))</f>
        <v>DM</v>
      </c>
      <c r="E2499" s="58">
        <f>IF(OR(Processes!$C$78=TRUE,Processes!U$78=TRUE),IF(AND(G2499=1,H2499=1,NOT(ISTEXT(J2499))),4,IF(AND(G2499=1,H2499=1,ISTEXT(J2499)),3,IF(AND(OR(G2499=1,H2499=1),ISTEXT(J2499)),2,1))),"OoS")</f>
        <v>1</v>
      </c>
      <c r="F2499" s="57"/>
      <c r="G2499" s="59"/>
      <c r="H2499" s="59"/>
      <c r="I2499" s="59"/>
      <c r="J2499" s="59"/>
      <c r="K2499" s="59"/>
      <c r="L2499" s="59"/>
      <c r="M2499" s="59"/>
      <c r="N2499" s="59"/>
      <c r="O2499" s="59"/>
      <c r="P2499" s="370"/>
      <c r="Q2499" s="59"/>
      <c r="R2499" s="376"/>
    </row>
    <row r="2500" spans="1:18" x14ac:dyDescent="0.25">
      <c r="A2500" s="352"/>
      <c r="B2500" s="378"/>
      <c r="C2500" s="54" t="str">
        <f>IF(ISTEXT('Organizational Unit Summary'!$B$58),'Organizational Unit Summary'!$B$58,"")</f>
        <v>P-19</v>
      </c>
      <c r="D2500" s="51" t="str">
        <f>IF('Organizational Unit Summary'!$B$24="Benchmark or Sustainment",IF(E2500="OoS","OoS",IF(E2500=1,"DM",IF(E2500=2,"PM",IF(E2500=3,"LM",IF(E2500=4,"FM"))))),IF(E2500="OoS","OoS",IF(E2500&lt;=2,"H",IF(E2500=3,"M",IF(E2500=4,"L")))))</f>
        <v>DM</v>
      </c>
      <c r="E2500" s="58">
        <f>IF(OR(Processes!$C$78=TRUE,Processes!V$78=TRUE),IF(AND(G2500=1,H2500=1,NOT(ISTEXT(J2500))),4,IF(AND(G2500=1,H2500=1,ISTEXT(J2500)),3,IF(AND(OR(G2500=1,H2500=1),ISTEXT(J2500)),2,1))),"OoS")</f>
        <v>1</v>
      </c>
      <c r="F2500" s="57"/>
      <c r="G2500" s="59"/>
      <c r="H2500" s="59"/>
      <c r="I2500" s="59"/>
      <c r="J2500" s="59"/>
      <c r="K2500" s="59"/>
      <c r="L2500" s="59"/>
      <c r="M2500" s="59"/>
      <c r="N2500" s="59"/>
      <c r="O2500" s="59"/>
      <c r="P2500" s="370"/>
      <c r="Q2500" s="59"/>
      <c r="R2500" s="376"/>
    </row>
    <row r="2501" spans="1:18" ht="13.5" thickBot="1" x14ac:dyDescent="0.3">
      <c r="A2501" s="353"/>
      <c r="B2501" s="378"/>
      <c r="C2501" s="54" t="str">
        <f>IF(ISTEXT('Organizational Unit Summary'!$B$59),'Organizational Unit Summary'!$B$59,"")</f>
        <v>P-20</v>
      </c>
      <c r="D2501" s="51" t="str">
        <f>IF('Organizational Unit Summary'!$B$24="Benchmark or Sustainment",IF(E2501="OoS","OoS",IF(E2501=1,"DM",IF(E2501=2,"PM",IF(E2501=3,"LM",IF(E2501=4,"FM"))))),IF(E2501="OoS","OoS",IF(E2501&lt;=2,"H",IF(E2501=3,"M",IF(E2501=4,"L")))))</f>
        <v>DM</v>
      </c>
      <c r="E2501" s="58">
        <f>IF(OR(Processes!$C$78=TRUE,Processes!W$78=TRUE),IF(AND(G2501=1,H2501=1,NOT(ISTEXT(J2501))),4,IF(AND(G2501=1,H2501=1,ISTEXT(J2501)),3,IF(AND(OR(G2501=1,H2501=1),ISTEXT(J2501)),2,1))),"OoS")</f>
        <v>1</v>
      </c>
      <c r="F2501" s="57"/>
      <c r="G2501" s="59"/>
      <c r="H2501" s="59"/>
      <c r="I2501" s="59"/>
      <c r="J2501" s="59"/>
      <c r="K2501" s="59"/>
      <c r="L2501" s="59"/>
      <c r="M2501" s="59"/>
      <c r="N2501" s="59"/>
      <c r="O2501" s="59"/>
      <c r="P2501" s="371"/>
      <c r="Q2501" s="59"/>
      <c r="R2501" s="377"/>
    </row>
    <row r="2502" spans="1:18" ht="12.75" customHeight="1" x14ac:dyDescent="0.25">
      <c r="A2502" s="351" t="s">
        <v>304</v>
      </c>
      <c r="B2502" s="378" t="str">
        <f>IF(ISTEXT(Processes!$B$3),Processes!$B$3,"")</f>
        <v>Process 1</v>
      </c>
      <c r="C2502" s="54" t="str">
        <f>IF(ISTEXT('Organizational Unit Summary'!$B$40),'Organizational Unit Summary'!$B$40,"")</f>
        <v>P-1</v>
      </c>
      <c r="D2502" s="51" t="str">
        <f>IF('Organizational Unit Summary'!$B$24="Benchmark or Sustainment",IF(E2502="OoS","OoS",IF(E2502=1,"DM",IF(E2502=2,"PM",IF(E2502=3,"LM",IF(E2502=4,"FM"))))),IF(E2502="OoS","OoS",IF(E2502&lt;=2,"H",IF(E2502=3,"M",IF(E2502=4,"L")))))</f>
        <v>DM</v>
      </c>
      <c r="E2502" s="58">
        <f>IF(OR(Processes!$C$54=TRUE,Processes!D$54=TRUE),IF(AND(G2502=1,H2502=1,NOT(ISTEXT(J2502))),4,IF(AND(G2502=1,H2502=1,ISTEXT(J2502)),3,IF(AND(OR(G2502=1,H2502=1),ISTEXT(J2502)),2,1))),"OoS")</f>
        <v>1</v>
      </c>
      <c r="F2502" s="57"/>
      <c r="G2502" s="59"/>
      <c r="H2502" s="59"/>
      <c r="I2502" s="59"/>
      <c r="J2502" s="59"/>
      <c r="K2502" s="59"/>
      <c r="L2502" s="59"/>
      <c r="M2502" s="59"/>
      <c r="N2502" s="59"/>
      <c r="O2502" s="59"/>
      <c r="P2502" s="369"/>
      <c r="Q2502" s="59"/>
      <c r="R2502" s="375"/>
    </row>
    <row r="2503" spans="1:18" x14ac:dyDescent="0.25">
      <c r="A2503" s="352"/>
      <c r="B2503" s="378"/>
      <c r="C2503" s="54" t="str">
        <f>IF(ISTEXT('Organizational Unit Summary'!$B$41),'Organizational Unit Summary'!$B$41,"")</f>
        <v>P-2</v>
      </c>
      <c r="D2503" s="51" t="str">
        <f>IF('Organizational Unit Summary'!$B$24="Benchmark or Sustainment",IF(E2503="OoS","OoS",IF(E2503=1,"DM",IF(E2503=2,"PM",IF(E2503=3,"LM",IF(E2503=4,"FM"))))),IF(E2503="OoS","OoS",IF(E2503&lt;=2,"H",IF(E2503=3,"M",IF(E2503=4,"L")))))</f>
        <v>DM</v>
      </c>
      <c r="E2503" s="58">
        <f>IF(OR(Processes!$C$54=TRUE,Processes!E$54=TRUE),IF(AND(G2503=1,H2503=1,NOT(ISTEXT(J2503))),4,IF(AND(G2503=1,H2503=1,ISTEXT(J2503)),3,IF(AND(OR(G2503=1,H2503=1),ISTEXT(J2503)),2,1))),"OoS")</f>
        <v>1</v>
      </c>
      <c r="F2503" s="57"/>
      <c r="G2503" s="59"/>
      <c r="H2503" s="59"/>
      <c r="I2503" s="59"/>
      <c r="J2503" s="59"/>
      <c r="K2503" s="59"/>
      <c r="L2503" s="59"/>
      <c r="M2503" s="59"/>
      <c r="N2503" s="59"/>
      <c r="O2503" s="59"/>
      <c r="P2503" s="370"/>
      <c r="Q2503" s="59"/>
      <c r="R2503" s="376"/>
    </row>
    <row r="2504" spans="1:18" x14ac:dyDescent="0.25">
      <c r="A2504" s="352"/>
      <c r="B2504" s="378"/>
      <c r="C2504" s="54" t="str">
        <f>IF(ISTEXT('Organizational Unit Summary'!$B$42),'Organizational Unit Summary'!$B$42,"")</f>
        <v>P-3</v>
      </c>
      <c r="D2504" s="51" t="str">
        <f>IF('Organizational Unit Summary'!$B$24="Benchmark or Sustainment",IF(E2504="OoS","OoS",IF(E2504=1,"DM",IF(E2504=2,"PM",IF(E2504=3,"LM",IF(E2504=4,"FM"))))),IF(E2504="OoS","OoS",IF(E2504&lt;=2,"H",IF(E2504=3,"M",IF(E2504=4,"L")))))</f>
        <v>DM</v>
      </c>
      <c r="E2504" s="58">
        <f>IF(OR(Processes!$C$54=TRUE,Processes!F$54=TRUE),IF(AND(G2504=1,H2504=1,NOT(ISTEXT(J2504))),4,IF(AND(G2504=1,H2504=1,ISTEXT(J2504)),3,IF(AND(OR(G2504=1,H2504=1),ISTEXT(J2504)),2,1))),"OoS")</f>
        <v>1</v>
      </c>
      <c r="F2504" s="57"/>
      <c r="G2504" s="59"/>
      <c r="H2504" s="59"/>
      <c r="I2504" s="59"/>
      <c r="J2504" s="59"/>
      <c r="K2504" s="59"/>
      <c r="L2504" s="59"/>
      <c r="M2504" s="59"/>
      <c r="N2504" s="59"/>
      <c r="O2504" s="59"/>
      <c r="P2504" s="370"/>
      <c r="Q2504" s="59"/>
      <c r="R2504" s="376"/>
    </row>
    <row r="2505" spans="1:18" x14ac:dyDescent="0.25">
      <c r="A2505" s="352"/>
      <c r="B2505" s="378"/>
      <c r="C2505" s="54" t="str">
        <f>IF(ISTEXT('Organizational Unit Summary'!$B$43),'Organizational Unit Summary'!$B$43,"")</f>
        <v>P-4</v>
      </c>
      <c r="D2505" s="51" t="str">
        <f>IF('Organizational Unit Summary'!$B$24="Benchmark or Sustainment",IF(E2505="OoS","OoS",IF(E2505=1,"DM",IF(E2505=2,"PM",IF(E2505=3,"LM",IF(E2505=4,"FM"))))),IF(E2505="OoS","OoS",IF(E2505&lt;=2,"H",IF(E2505=3,"M",IF(E2505=4,"L")))))</f>
        <v>DM</v>
      </c>
      <c r="E2505" s="58">
        <f>IF(OR(Processes!$C$54=TRUE,Processes!G$54=TRUE),IF(AND(G2505=1,H2505=1,NOT(ISTEXT(J2505))),4,IF(AND(G2505=1,H2505=1,ISTEXT(J2505)),3,IF(AND(OR(G2505=1,H2505=1),ISTEXT(J2505)),2,1))),"OoS")</f>
        <v>1</v>
      </c>
      <c r="F2505" s="57"/>
      <c r="G2505" s="59"/>
      <c r="H2505" s="59"/>
      <c r="I2505" s="59"/>
      <c r="J2505" s="59"/>
      <c r="K2505" s="59"/>
      <c r="L2505" s="59"/>
      <c r="M2505" s="59"/>
      <c r="N2505" s="59"/>
      <c r="O2505" s="59"/>
      <c r="P2505" s="370"/>
      <c r="Q2505" s="59"/>
      <c r="R2505" s="376"/>
    </row>
    <row r="2506" spans="1:18" x14ac:dyDescent="0.25">
      <c r="A2506" s="352"/>
      <c r="B2506" s="378"/>
      <c r="C2506" s="54" t="str">
        <f>IF(ISTEXT('Organizational Unit Summary'!$B$44),'Organizational Unit Summary'!$B$44,"")</f>
        <v>P-5</v>
      </c>
      <c r="D2506" s="51" t="str">
        <f>IF('Organizational Unit Summary'!$B$24="Benchmark or Sustainment",IF(E2506="OoS","OoS",IF(E2506=1,"DM",IF(E2506=2,"PM",IF(E2506=3,"LM",IF(E2506=4,"FM"))))),IF(E2506="OoS","OoS",IF(E2506&lt;=2,"H",IF(E2506=3,"M",IF(E2506=4,"L")))))</f>
        <v>DM</v>
      </c>
      <c r="E2506" s="58">
        <f>IF(OR(Processes!$C$54=TRUE,Processes!H$54=TRUE),IF(AND(G2506=1,H2506=1,NOT(ISTEXT(J2506))),4,IF(AND(G2506=1,H2506=1,ISTEXT(J2506)),3,IF(AND(OR(G2506=1,H2506=1),ISTEXT(J2506)),2,1))),"OoS")</f>
        <v>1</v>
      </c>
      <c r="F2506" s="57"/>
      <c r="G2506" s="59"/>
      <c r="H2506" s="59"/>
      <c r="I2506" s="59"/>
      <c r="J2506" s="59"/>
      <c r="K2506" s="59"/>
      <c r="L2506" s="59"/>
      <c r="M2506" s="59"/>
      <c r="N2506" s="59"/>
      <c r="O2506" s="59"/>
      <c r="P2506" s="370"/>
      <c r="Q2506" s="59"/>
      <c r="R2506" s="376"/>
    </row>
    <row r="2507" spans="1:18" x14ac:dyDescent="0.25">
      <c r="A2507" s="352"/>
      <c r="B2507" s="378"/>
      <c r="C2507" s="54" t="str">
        <f>IF(ISTEXT('Organizational Unit Summary'!$B$45),'Organizational Unit Summary'!$B$45,"")</f>
        <v>P-6</v>
      </c>
      <c r="D2507" s="51" t="str">
        <f>IF('Organizational Unit Summary'!$B$24="Benchmark or Sustainment",IF(E2507="OoS","OoS",IF(E2507=1,"DM",IF(E2507=2,"PM",IF(E2507=3,"LM",IF(E2507=4,"FM"))))),IF(E2507="OoS","OoS",IF(E2507&lt;=2,"H",IF(E2507=3,"M",IF(E2507=4,"L")))))</f>
        <v>DM</v>
      </c>
      <c r="E2507" s="58">
        <f>IF(OR(Processes!$C$54=TRUE,Processes!I$54=TRUE),IF(AND(G2507=1,H2507=1,NOT(ISTEXT(J2507))),4,IF(AND(G2507=1,H2507=1,ISTEXT(J2507)),3,IF(AND(OR(G2507=1,H2507=1),ISTEXT(J2507)),2,1))),"OoS")</f>
        <v>1</v>
      </c>
      <c r="F2507" s="57"/>
      <c r="G2507" s="59"/>
      <c r="H2507" s="59"/>
      <c r="I2507" s="59"/>
      <c r="J2507" s="59"/>
      <c r="K2507" s="59"/>
      <c r="L2507" s="59"/>
      <c r="M2507" s="59"/>
      <c r="N2507" s="59"/>
      <c r="O2507" s="59"/>
      <c r="P2507" s="370"/>
      <c r="Q2507" s="59"/>
      <c r="R2507" s="376"/>
    </row>
    <row r="2508" spans="1:18" x14ac:dyDescent="0.25">
      <c r="A2508" s="352"/>
      <c r="B2508" s="378"/>
      <c r="C2508" s="54" t="str">
        <f>IF(ISTEXT('Organizational Unit Summary'!$B$46),'Organizational Unit Summary'!$B$46,"")</f>
        <v>P-7</v>
      </c>
      <c r="D2508" s="51" t="str">
        <f>IF('Organizational Unit Summary'!$B$24="Benchmark or Sustainment",IF(E2508="OoS","OoS",IF(E2508=1,"DM",IF(E2508=2,"PM",IF(E2508=3,"LM",IF(E2508=4,"FM"))))),IF(E2508="OoS","OoS",IF(E2508&lt;=2,"H",IF(E2508=3,"M",IF(E2508=4,"L")))))</f>
        <v>DM</v>
      </c>
      <c r="E2508" s="58">
        <f>IF(OR(Processes!$C$54=TRUE,Processes!J$54=TRUE),IF(AND(G2508=1,H2508=1,NOT(ISTEXT(J2508))),4,IF(AND(G2508=1,H2508=1,ISTEXT(J2508)),3,IF(AND(OR(G2508=1,H2508=1),ISTEXT(J2508)),2,1))),"OoS")</f>
        <v>1</v>
      </c>
      <c r="F2508" s="57"/>
      <c r="G2508" s="59"/>
      <c r="H2508" s="59"/>
      <c r="I2508" s="59"/>
      <c r="J2508" s="59"/>
      <c r="K2508" s="59"/>
      <c r="L2508" s="59"/>
      <c r="M2508" s="59"/>
      <c r="N2508" s="59"/>
      <c r="O2508" s="59"/>
      <c r="P2508" s="370"/>
      <c r="Q2508" s="59"/>
      <c r="R2508" s="376"/>
    </row>
    <row r="2509" spans="1:18" x14ac:dyDescent="0.25">
      <c r="A2509" s="352"/>
      <c r="B2509" s="378"/>
      <c r="C2509" s="54" t="str">
        <f>IF(ISTEXT('Organizational Unit Summary'!$B$47),'Organizational Unit Summary'!$B$47,"")</f>
        <v>P-8</v>
      </c>
      <c r="D2509" s="51" t="str">
        <f>IF('Organizational Unit Summary'!$B$24="Benchmark or Sustainment",IF(E2509="OoS","OoS",IF(E2509=1,"DM",IF(E2509=2,"PM",IF(E2509=3,"LM",IF(E2509=4,"FM"))))),IF(E2509="OoS","OoS",IF(E2509&lt;=2,"H",IF(E2509=3,"M",IF(E2509=4,"L")))))</f>
        <v>DM</v>
      </c>
      <c r="E2509" s="58">
        <f>IF(OR(Processes!$C$54=TRUE,Processes!K$54=TRUE),IF(AND(G2509=1,H2509=1,NOT(ISTEXT(J2509))),4,IF(AND(G2509=1,H2509=1,ISTEXT(J2509)),3,IF(AND(OR(G2509=1,H2509=1),ISTEXT(J2509)),2,1))),"OoS")</f>
        <v>1</v>
      </c>
      <c r="F2509" s="57"/>
      <c r="G2509" s="59"/>
      <c r="H2509" s="59"/>
      <c r="I2509" s="59"/>
      <c r="J2509" s="59"/>
      <c r="K2509" s="59"/>
      <c r="L2509" s="59"/>
      <c r="M2509" s="59"/>
      <c r="N2509" s="59"/>
      <c r="O2509" s="59"/>
      <c r="P2509" s="370"/>
      <c r="Q2509" s="59"/>
      <c r="R2509" s="376"/>
    </row>
    <row r="2510" spans="1:18" x14ac:dyDescent="0.25">
      <c r="A2510" s="352"/>
      <c r="B2510" s="378"/>
      <c r="C2510" s="54" t="str">
        <f>IF(ISTEXT('Organizational Unit Summary'!$B$48),'Organizational Unit Summary'!$B$48,"")</f>
        <v>P-9</v>
      </c>
      <c r="D2510" s="51" t="str">
        <f>IF('Organizational Unit Summary'!$B$24="Benchmark or Sustainment",IF(E2510="OoS","OoS",IF(E2510=1,"DM",IF(E2510=2,"PM",IF(E2510=3,"LM",IF(E2510=4,"FM"))))),IF(E2510="OoS","OoS",IF(E2510&lt;=2,"H",IF(E2510=3,"M",IF(E2510=4,"L")))))</f>
        <v>DM</v>
      </c>
      <c r="E2510" s="58">
        <f>IF(OR(Processes!$C$54=TRUE,Processes!L$54=TRUE),IF(AND(G2510=1,H2510=1,NOT(ISTEXT(J2510))),4,IF(AND(G2510=1,H2510=1,ISTEXT(J2510)),3,IF(AND(OR(G2510=1,H2510=1),ISTEXT(J2510)),2,1))),"OoS")</f>
        <v>1</v>
      </c>
      <c r="F2510" s="57"/>
      <c r="G2510" s="59"/>
      <c r="H2510" s="59"/>
      <c r="I2510" s="59"/>
      <c r="J2510" s="59"/>
      <c r="K2510" s="59"/>
      <c r="L2510" s="59"/>
      <c r="M2510" s="59"/>
      <c r="N2510" s="59"/>
      <c r="O2510" s="59"/>
      <c r="P2510" s="370"/>
      <c r="Q2510" s="59"/>
      <c r="R2510" s="376"/>
    </row>
    <row r="2511" spans="1:18" x14ac:dyDescent="0.25">
      <c r="A2511" s="352"/>
      <c r="B2511" s="378"/>
      <c r="C2511" s="54" t="str">
        <f>IF(ISTEXT('Organizational Unit Summary'!$B$49),'Organizational Unit Summary'!$B$49,"")</f>
        <v>P-10</v>
      </c>
      <c r="D2511" s="51" t="str">
        <f>IF('Organizational Unit Summary'!$B$24="Benchmark or Sustainment",IF(E2511="OoS","OoS",IF(E2511=1,"DM",IF(E2511=2,"PM",IF(E2511=3,"LM",IF(E2511=4,"FM"))))),IF(E2511="OoS","OoS",IF(E2511&lt;=2,"H",IF(E2511=3,"M",IF(E2511=4,"L")))))</f>
        <v>DM</v>
      </c>
      <c r="E2511" s="58">
        <f>IF(OR(Processes!$C$54=TRUE,Processes!M$54=TRUE),IF(AND(G2511=1,H2511=1,NOT(ISTEXT(J2511))),4,IF(AND(G2511=1,H2511=1,ISTEXT(J2511)),3,IF(AND(OR(G2511=1,H2511=1),ISTEXT(J2511)),2,1))),"OoS")</f>
        <v>1</v>
      </c>
      <c r="F2511" s="57"/>
      <c r="G2511" s="59"/>
      <c r="H2511" s="59"/>
      <c r="I2511" s="59"/>
      <c r="J2511" s="59"/>
      <c r="K2511" s="59"/>
      <c r="L2511" s="59"/>
      <c r="M2511" s="59"/>
      <c r="N2511" s="59"/>
      <c r="O2511" s="59"/>
      <c r="P2511" s="370"/>
      <c r="Q2511" s="59"/>
      <c r="R2511" s="376"/>
    </row>
    <row r="2512" spans="1:18" x14ac:dyDescent="0.25">
      <c r="A2512" s="352"/>
      <c r="B2512" s="378"/>
      <c r="C2512" s="54" t="str">
        <f>IF(ISTEXT('Organizational Unit Summary'!$B$50),'Organizational Unit Summary'!$B$50,"")</f>
        <v>P-11</v>
      </c>
      <c r="D2512" s="51" t="str">
        <f>IF('Organizational Unit Summary'!$B$24="Benchmark or Sustainment",IF(E2512="OoS","OoS",IF(E2512=1,"DM",IF(E2512=2,"PM",IF(E2512=3,"LM",IF(E2512=4,"FM"))))),IF(E2512="OoS","OoS",IF(E2512&lt;=2,"H",IF(E2512=3,"M",IF(E2512=4,"L")))))</f>
        <v>DM</v>
      </c>
      <c r="E2512" s="58">
        <f>IF(OR(Processes!$C$54=TRUE,Processes!N$54=TRUE),IF(AND(G2512=1,H2512=1,NOT(ISTEXT(J2512))),4,IF(AND(G2512=1,H2512=1,ISTEXT(J2512)),3,IF(AND(OR(G2512=1,H2512=1),ISTEXT(J2512)),2,1))),"OoS")</f>
        <v>1</v>
      </c>
      <c r="F2512" s="57"/>
      <c r="G2512" s="59"/>
      <c r="H2512" s="59"/>
      <c r="I2512" s="59"/>
      <c r="J2512" s="59"/>
      <c r="K2512" s="59"/>
      <c r="L2512" s="59"/>
      <c r="M2512" s="59"/>
      <c r="N2512" s="59"/>
      <c r="O2512" s="59"/>
      <c r="P2512" s="370"/>
      <c r="Q2512" s="59"/>
      <c r="R2512" s="376"/>
    </row>
    <row r="2513" spans="1:18" x14ac:dyDescent="0.25">
      <c r="A2513" s="352"/>
      <c r="B2513" s="378"/>
      <c r="C2513" s="54" t="str">
        <f>IF(ISTEXT('Organizational Unit Summary'!$B$51),'Organizational Unit Summary'!$B$51,"")</f>
        <v>P-12</v>
      </c>
      <c r="D2513" s="51" t="str">
        <f>IF('Organizational Unit Summary'!$B$24="Benchmark or Sustainment",IF(E2513="OoS","OoS",IF(E2513=1,"DM",IF(E2513=2,"PM",IF(E2513=3,"LM",IF(E2513=4,"FM"))))),IF(E2513="OoS","OoS",IF(E2513&lt;=2,"H",IF(E2513=3,"M",IF(E2513=4,"L")))))</f>
        <v>DM</v>
      </c>
      <c r="E2513" s="58">
        <f>IF(OR(Processes!$C$54=TRUE,Processes!O$54=TRUE),IF(AND(G2513=1,H2513=1,NOT(ISTEXT(J2513))),4,IF(AND(G2513=1,H2513=1,ISTEXT(J2513)),3,IF(AND(OR(G2513=1,H2513=1),ISTEXT(J2513)),2,1))),"OoS")</f>
        <v>1</v>
      </c>
      <c r="F2513" s="57"/>
      <c r="G2513" s="59"/>
      <c r="H2513" s="59"/>
      <c r="I2513" s="59"/>
      <c r="J2513" s="59"/>
      <c r="K2513" s="59"/>
      <c r="L2513" s="59"/>
      <c r="M2513" s="59"/>
      <c r="N2513" s="59"/>
      <c r="O2513" s="59"/>
      <c r="P2513" s="370"/>
      <c r="Q2513" s="59"/>
      <c r="R2513" s="376"/>
    </row>
    <row r="2514" spans="1:18" x14ac:dyDescent="0.25">
      <c r="A2514" s="352"/>
      <c r="B2514" s="378"/>
      <c r="C2514" s="54" t="str">
        <f>IF(ISTEXT('Organizational Unit Summary'!$B$52),'Organizational Unit Summary'!$B$52,"")</f>
        <v>P-13</v>
      </c>
      <c r="D2514" s="51" t="str">
        <f>IF('Organizational Unit Summary'!$B$24="Benchmark or Sustainment",IF(E2514="OoS","OoS",IF(E2514=1,"DM",IF(E2514=2,"PM",IF(E2514=3,"LM",IF(E2514=4,"FM"))))),IF(E2514="OoS","OoS",IF(E2514&lt;=2,"H",IF(E2514=3,"M",IF(E2514=4,"L")))))</f>
        <v>DM</v>
      </c>
      <c r="E2514" s="58">
        <f>IF(OR(Processes!$C$54=TRUE,Processes!P$54=TRUE),IF(AND(G2514=1,H2514=1,NOT(ISTEXT(J2514))),4,IF(AND(G2514=1,H2514=1,ISTEXT(J2514)),3,IF(AND(OR(G2514=1,H2514=1),ISTEXT(J2514)),2,1))),"OoS")</f>
        <v>1</v>
      </c>
      <c r="F2514" s="57"/>
      <c r="G2514" s="59"/>
      <c r="H2514" s="59"/>
      <c r="I2514" s="59"/>
      <c r="J2514" s="59"/>
      <c r="K2514" s="59"/>
      <c r="L2514" s="59"/>
      <c r="M2514" s="59"/>
      <c r="N2514" s="59"/>
      <c r="O2514" s="59"/>
      <c r="P2514" s="370"/>
      <c r="Q2514" s="59"/>
      <c r="R2514" s="376"/>
    </row>
    <row r="2515" spans="1:18" x14ac:dyDescent="0.25">
      <c r="A2515" s="352"/>
      <c r="B2515" s="378"/>
      <c r="C2515" s="54" t="str">
        <f>IF(ISTEXT('Organizational Unit Summary'!$B$53),'Organizational Unit Summary'!$B$53,"")</f>
        <v>P-14</v>
      </c>
      <c r="D2515" s="51" t="str">
        <f>IF('Organizational Unit Summary'!$B$24="Benchmark or Sustainment",IF(E2515="OoS","OoS",IF(E2515=1,"DM",IF(E2515=2,"PM",IF(E2515=3,"LM",IF(E2515=4,"FM"))))),IF(E2515="OoS","OoS",IF(E2515&lt;=2,"H",IF(E2515=3,"M",IF(E2515=4,"L")))))</f>
        <v>DM</v>
      </c>
      <c r="E2515" s="58">
        <f>IF(OR(Processes!$C$54=TRUE,Processes!Q$54=TRUE),IF(AND(G2515=1,H2515=1,NOT(ISTEXT(J2515))),4,IF(AND(G2515=1,H2515=1,ISTEXT(J2515)),3,IF(AND(OR(G2515=1,H2515=1),ISTEXT(J2515)),2,1))),"OoS")</f>
        <v>1</v>
      </c>
      <c r="F2515" s="57"/>
      <c r="G2515" s="59"/>
      <c r="H2515" s="59"/>
      <c r="I2515" s="59"/>
      <c r="J2515" s="59"/>
      <c r="K2515" s="59"/>
      <c r="L2515" s="59"/>
      <c r="M2515" s="59"/>
      <c r="N2515" s="59"/>
      <c r="O2515" s="59"/>
      <c r="P2515" s="370"/>
      <c r="Q2515" s="59"/>
      <c r="R2515" s="376"/>
    </row>
    <row r="2516" spans="1:18" x14ac:dyDescent="0.25">
      <c r="A2516" s="352"/>
      <c r="B2516" s="378"/>
      <c r="C2516" s="54" t="str">
        <f>IF(ISTEXT('Organizational Unit Summary'!$B$54),'Organizational Unit Summary'!$B$54,"")</f>
        <v>P-15</v>
      </c>
      <c r="D2516" s="51" t="str">
        <f>IF('Organizational Unit Summary'!$B$24="Benchmark or Sustainment",IF(E2516="OoS","OoS",IF(E2516=1,"DM",IF(E2516=2,"PM",IF(E2516=3,"LM",IF(E2516=4,"FM"))))),IF(E2516="OoS","OoS",IF(E2516&lt;=2,"H",IF(E2516=3,"M",IF(E2516=4,"L")))))</f>
        <v>DM</v>
      </c>
      <c r="E2516" s="58">
        <f>IF(OR(Processes!$C$54=TRUE,Processes!R$54=TRUE),IF(AND(G2516=1,H2516=1,NOT(ISTEXT(J2516))),4,IF(AND(G2516=1,H2516=1,ISTEXT(J2516)),3,IF(AND(OR(G2516=1,H2516=1),ISTEXT(J2516)),2,1))),"OoS")</f>
        <v>1</v>
      </c>
      <c r="F2516" s="57"/>
      <c r="G2516" s="59"/>
      <c r="H2516" s="59"/>
      <c r="I2516" s="59"/>
      <c r="J2516" s="59"/>
      <c r="K2516" s="59"/>
      <c r="L2516" s="59"/>
      <c r="M2516" s="59"/>
      <c r="N2516" s="59"/>
      <c r="O2516" s="59"/>
      <c r="P2516" s="370"/>
      <c r="Q2516" s="59"/>
      <c r="R2516" s="376"/>
    </row>
    <row r="2517" spans="1:18" x14ac:dyDescent="0.25">
      <c r="A2517" s="352"/>
      <c r="B2517" s="378"/>
      <c r="C2517" s="54" t="str">
        <f>IF(ISTEXT('Organizational Unit Summary'!$B$55),'Organizational Unit Summary'!$B$55,"")</f>
        <v>P-16</v>
      </c>
      <c r="D2517" s="51" t="str">
        <f>IF('Organizational Unit Summary'!$B$24="Benchmark or Sustainment",IF(E2517="OoS","OoS",IF(E2517=1,"DM",IF(E2517=2,"PM",IF(E2517=3,"LM",IF(E2517=4,"FM"))))),IF(E2517="OoS","OoS",IF(E2517&lt;=2,"H",IF(E2517=3,"M",IF(E2517=4,"L")))))</f>
        <v>DM</v>
      </c>
      <c r="E2517" s="58">
        <f>IF(OR(Processes!$C$54=TRUE,Processes!S$54=TRUE),IF(AND(G2517=1,H2517=1,NOT(ISTEXT(J2517))),4,IF(AND(G2517=1,H2517=1,ISTEXT(J2517)),3,IF(AND(OR(G2517=1,H2517=1),ISTEXT(J2517)),2,1))),"OoS")</f>
        <v>1</v>
      </c>
      <c r="F2517" s="57"/>
      <c r="G2517" s="59"/>
      <c r="H2517" s="59"/>
      <c r="I2517" s="59"/>
      <c r="J2517" s="59"/>
      <c r="K2517" s="59"/>
      <c r="L2517" s="59"/>
      <c r="M2517" s="59"/>
      <c r="N2517" s="59"/>
      <c r="O2517" s="59"/>
      <c r="P2517" s="370"/>
      <c r="Q2517" s="59"/>
      <c r="R2517" s="376"/>
    </row>
    <row r="2518" spans="1:18" x14ac:dyDescent="0.25">
      <c r="A2518" s="352"/>
      <c r="B2518" s="378"/>
      <c r="C2518" s="54" t="str">
        <f>IF(ISTEXT('Organizational Unit Summary'!$B$56),'Organizational Unit Summary'!$B$56,"")</f>
        <v>P-17</v>
      </c>
      <c r="D2518" s="51" t="str">
        <f>IF('Organizational Unit Summary'!$B$24="Benchmark or Sustainment",IF(E2518="OoS","OoS",IF(E2518=1,"DM",IF(E2518=2,"PM",IF(E2518=3,"LM",IF(E2518=4,"FM"))))),IF(E2518="OoS","OoS",IF(E2518&lt;=2,"H",IF(E2518=3,"M",IF(E2518=4,"L")))))</f>
        <v>DM</v>
      </c>
      <c r="E2518" s="58">
        <f>IF(OR(Processes!$C$54=TRUE,Processes!T$54=TRUE),IF(AND(G2518=1,H2518=1,NOT(ISTEXT(J2518))),4,IF(AND(G2518=1,H2518=1,ISTEXT(J2518)),3,IF(AND(OR(G2518=1,H2518=1),ISTEXT(J2518)),2,1))),"OoS")</f>
        <v>1</v>
      </c>
      <c r="F2518" s="57"/>
      <c r="G2518" s="59"/>
      <c r="H2518" s="59"/>
      <c r="I2518" s="59"/>
      <c r="J2518" s="59"/>
      <c r="K2518" s="59"/>
      <c r="L2518" s="59"/>
      <c r="M2518" s="59"/>
      <c r="N2518" s="59"/>
      <c r="O2518" s="59"/>
      <c r="P2518" s="370"/>
      <c r="Q2518" s="59"/>
      <c r="R2518" s="376"/>
    </row>
    <row r="2519" spans="1:18" x14ac:dyDescent="0.25">
      <c r="A2519" s="352"/>
      <c r="B2519" s="378"/>
      <c r="C2519" s="54" t="str">
        <f>IF(ISTEXT('Organizational Unit Summary'!$B$57),'Organizational Unit Summary'!$B$57,"")</f>
        <v>P-18</v>
      </c>
      <c r="D2519" s="51" t="str">
        <f>IF('Organizational Unit Summary'!$B$24="Benchmark or Sustainment",IF(E2519="OoS","OoS",IF(E2519=1,"DM",IF(E2519=2,"PM",IF(E2519=3,"LM",IF(E2519=4,"FM"))))),IF(E2519="OoS","OoS",IF(E2519&lt;=2,"H",IF(E2519=3,"M",IF(E2519=4,"L")))))</f>
        <v>DM</v>
      </c>
      <c r="E2519" s="58">
        <f>IF(OR(Processes!$C$54=TRUE,Processes!U$54=TRUE),IF(AND(G2519=1,H2519=1,NOT(ISTEXT(J2519))),4,IF(AND(G2519=1,H2519=1,ISTEXT(J2519)),3,IF(AND(OR(G2519=1,H2519=1),ISTEXT(J2519)),2,1))),"OoS")</f>
        <v>1</v>
      </c>
      <c r="F2519" s="57"/>
      <c r="G2519" s="59"/>
      <c r="H2519" s="59"/>
      <c r="I2519" s="59"/>
      <c r="J2519" s="59"/>
      <c r="K2519" s="59"/>
      <c r="L2519" s="59"/>
      <c r="M2519" s="59"/>
      <c r="N2519" s="59"/>
      <c r="O2519" s="59"/>
      <c r="P2519" s="370"/>
      <c r="Q2519" s="59"/>
      <c r="R2519" s="376"/>
    </row>
    <row r="2520" spans="1:18" x14ac:dyDescent="0.25">
      <c r="A2520" s="352"/>
      <c r="B2520" s="378"/>
      <c r="C2520" s="54" t="str">
        <f>IF(ISTEXT('Organizational Unit Summary'!$B$58),'Organizational Unit Summary'!$B$58,"")</f>
        <v>P-19</v>
      </c>
      <c r="D2520" s="51" t="str">
        <f>IF('Organizational Unit Summary'!$B$24="Benchmark or Sustainment",IF(E2520="OoS","OoS",IF(E2520=1,"DM",IF(E2520=2,"PM",IF(E2520=3,"LM",IF(E2520=4,"FM"))))),IF(E2520="OoS","OoS",IF(E2520&lt;=2,"H",IF(E2520=3,"M",IF(E2520=4,"L")))))</f>
        <v>DM</v>
      </c>
      <c r="E2520" s="58">
        <f>IF(OR(Processes!$C$54=TRUE,Processes!V$54=TRUE),IF(AND(G2520=1,H2520=1,NOT(ISTEXT(J2520))),4,IF(AND(G2520=1,H2520=1,ISTEXT(J2520)),3,IF(AND(OR(G2520=1,H2520=1),ISTEXT(J2520)),2,1))),"OoS")</f>
        <v>1</v>
      </c>
      <c r="F2520" s="57"/>
      <c r="G2520" s="59"/>
      <c r="H2520" s="59"/>
      <c r="I2520" s="59"/>
      <c r="J2520" s="59"/>
      <c r="K2520" s="59"/>
      <c r="L2520" s="59"/>
      <c r="M2520" s="59"/>
      <c r="N2520" s="59"/>
      <c r="O2520" s="59"/>
      <c r="P2520" s="370"/>
      <c r="Q2520" s="59"/>
      <c r="R2520" s="376"/>
    </row>
    <row r="2521" spans="1:18" ht="13.5" thickBot="1" x14ac:dyDescent="0.3">
      <c r="A2521" s="352"/>
      <c r="B2521" s="378"/>
      <c r="C2521" s="54" t="str">
        <f>IF(ISTEXT('Organizational Unit Summary'!$B$59),'Organizational Unit Summary'!$B$59,"")</f>
        <v>P-20</v>
      </c>
      <c r="D2521" s="51" t="str">
        <f>IF('Organizational Unit Summary'!$B$24="Benchmark or Sustainment",IF(E2521="OoS","OoS",IF(E2521=1,"DM",IF(E2521=2,"PM",IF(E2521=3,"LM",IF(E2521=4,"FM"))))),IF(E2521="OoS","OoS",IF(E2521&lt;=2,"H",IF(E2521=3,"M",IF(E2521=4,"L")))))</f>
        <v>DM</v>
      </c>
      <c r="E2521" s="58">
        <f>IF(OR(Processes!$C$54=TRUE,Processes!W$54=TRUE),IF(AND(G2521=1,H2521=1,NOT(ISTEXT(J2521))),4,IF(AND(G2521=1,H2521=1,ISTEXT(J2521)),3,IF(AND(OR(G2521=1,H2521=1),ISTEXT(J2521)),2,1))),"OoS")</f>
        <v>1</v>
      </c>
      <c r="F2521" s="57"/>
      <c r="G2521" s="59"/>
      <c r="H2521" s="59"/>
      <c r="I2521" s="59"/>
      <c r="J2521" s="59"/>
      <c r="K2521" s="59"/>
      <c r="L2521" s="59"/>
      <c r="M2521" s="59"/>
      <c r="N2521" s="59"/>
      <c r="O2521" s="59"/>
      <c r="P2521" s="371"/>
      <c r="Q2521" s="59"/>
      <c r="R2521" s="376"/>
    </row>
    <row r="2522" spans="1:18" x14ac:dyDescent="0.25">
      <c r="A2522" s="352"/>
      <c r="B2522" s="378" t="str">
        <f>IF(ISTEXT(Processes!$B$4),Processes!$B$4,"")</f>
        <v>Process 2</v>
      </c>
      <c r="C2522" s="54" t="str">
        <f>IF(ISTEXT('Organizational Unit Summary'!$B$40),'Organizational Unit Summary'!$B$40,"")</f>
        <v>P-1</v>
      </c>
      <c r="D2522" s="51" t="str">
        <f>IF('Organizational Unit Summary'!$B$24="Benchmark or Sustainment",IF(E2522="OoS","OoS",IF(E2522=1,"DM",IF(E2522=2,"PM",IF(E2522=3,"LM",IF(E2522=4,"FM"))))),IF(E2522="OoS","OoS",IF(E2522&lt;=2,"H",IF(E2522=3,"M",IF(E2522=4,"L")))))</f>
        <v>DM</v>
      </c>
      <c r="E2522" s="58">
        <f>IF(OR(Processes!$C$55=TRUE,Processes!D$55=TRUE),IF(AND(G2522=1,H2522=1,NOT(ISTEXT(J2522))),4,IF(AND(G2522=1,H2522=1,ISTEXT(J2522)),3,IF(AND(OR(G2522=1,H2522=1),ISTEXT(J2522)),2,1))),"OoS")</f>
        <v>1</v>
      </c>
      <c r="F2522" s="57"/>
      <c r="G2522" s="59"/>
      <c r="H2522" s="59"/>
      <c r="I2522" s="59"/>
      <c r="J2522" s="59"/>
      <c r="K2522" s="59"/>
      <c r="L2522" s="59"/>
      <c r="M2522" s="59"/>
      <c r="N2522" s="59"/>
      <c r="O2522" s="59"/>
      <c r="P2522" s="369"/>
      <c r="Q2522" s="59"/>
      <c r="R2522" s="376"/>
    </row>
    <row r="2523" spans="1:18" x14ac:dyDescent="0.25">
      <c r="A2523" s="352"/>
      <c r="B2523" s="378"/>
      <c r="C2523" s="54" t="str">
        <f>IF(ISTEXT('Organizational Unit Summary'!$B$41),'Organizational Unit Summary'!$B$41,"")</f>
        <v>P-2</v>
      </c>
      <c r="D2523" s="51" t="str">
        <f>IF('Organizational Unit Summary'!$B$24="Benchmark or Sustainment",IF(E2523="OoS","OoS",IF(E2523=1,"DM",IF(E2523=2,"PM",IF(E2523=3,"LM",IF(E2523=4,"FM"))))),IF(E2523="OoS","OoS",IF(E2523&lt;=2,"H",IF(E2523=3,"M",IF(E2523=4,"L")))))</f>
        <v>DM</v>
      </c>
      <c r="E2523" s="58">
        <f>IF(OR(Processes!$C$55=TRUE,Processes!E$55=TRUE),IF(AND(G2523=1,H2523=1,NOT(ISTEXT(J2523))),4,IF(AND(G2523=1,H2523=1,ISTEXT(J2523)),3,IF(AND(OR(G2523=1,H2523=1),ISTEXT(J2523)),2,1))),"OoS")</f>
        <v>1</v>
      </c>
      <c r="F2523" s="57"/>
      <c r="G2523" s="59"/>
      <c r="H2523" s="59"/>
      <c r="I2523" s="59"/>
      <c r="J2523" s="59"/>
      <c r="K2523" s="59"/>
      <c r="L2523" s="59"/>
      <c r="M2523" s="59"/>
      <c r="N2523" s="59"/>
      <c r="O2523" s="59"/>
      <c r="P2523" s="370"/>
      <c r="Q2523" s="59"/>
      <c r="R2523" s="376"/>
    </row>
    <row r="2524" spans="1:18" x14ac:dyDescent="0.25">
      <c r="A2524" s="352"/>
      <c r="B2524" s="378"/>
      <c r="C2524" s="54" t="str">
        <f>IF(ISTEXT('Organizational Unit Summary'!$B$42),'Organizational Unit Summary'!$B$42,"")</f>
        <v>P-3</v>
      </c>
      <c r="D2524" s="51" t="str">
        <f>IF('Organizational Unit Summary'!$B$24="Benchmark or Sustainment",IF(E2524="OoS","OoS",IF(E2524=1,"DM",IF(E2524=2,"PM",IF(E2524=3,"LM",IF(E2524=4,"FM"))))),IF(E2524="OoS","OoS",IF(E2524&lt;=2,"H",IF(E2524=3,"M",IF(E2524=4,"L")))))</f>
        <v>DM</v>
      </c>
      <c r="E2524" s="58">
        <f>IF(OR(Processes!$C$55=TRUE,Processes!F$55=TRUE),IF(AND(G2524=1,H2524=1,NOT(ISTEXT(J2524))),4,IF(AND(G2524=1,H2524=1,ISTEXT(J2524)),3,IF(AND(OR(G2524=1,H2524=1),ISTEXT(J2524)),2,1))),"OoS")</f>
        <v>1</v>
      </c>
      <c r="F2524" s="57"/>
      <c r="G2524" s="59"/>
      <c r="H2524" s="59"/>
      <c r="I2524" s="59"/>
      <c r="J2524" s="59"/>
      <c r="K2524" s="59"/>
      <c r="L2524" s="59"/>
      <c r="M2524" s="59"/>
      <c r="N2524" s="59"/>
      <c r="O2524" s="59"/>
      <c r="P2524" s="370"/>
      <c r="Q2524" s="59"/>
      <c r="R2524" s="376"/>
    </row>
    <row r="2525" spans="1:18" x14ac:dyDescent="0.25">
      <c r="A2525" s="352"/>
      <c r="B2525" s="378"/>
      <c r="C2525" s="54" t="str">
        <f>IF(ISTEXT('Organizational Unit Summary'!$B$43),'Organizational Unit Summary'!$B$43,"")</f>
        <v>P-4</v>
      </c>
      <c r="D2525" s="51" t="str">
        <f>IF('Organizational Unit Summary'!$B$24="Benchmark or Sustainment",IF(E2525="OoS","OoS",IF(E2525=1,"DM",IF(E2525=2,"PM",IF(E2525=3,"LM",IF(E2525=4,"FM"))))),IF(E2525="OoS","OoS",IF(E2525&lt;=2,"H",IF(E2525=3,"M",IF(E2525=4,"L")))))</f>
        <v>DM</v>
      </c>
      <c r="E2525" s="58">
        <f>IF(OR(Processes!$C$55=TRUE,Processes!G$55=TRUE),IF(AND(G2525=1,H2525=1,NOT(ISTEXT(J2525))),4,IF(AND(G2525=1,H2525=1,ISTEXT(J2525)),3,IF(AND(OR(G2525=1,H2525=1),ISTEXT(J2525)),2,1))),"OoS")</f>
        <v>1</v>
      </c>
      <c r="F2525" s="57"/>
      <c r="G2525" s="59"/>
      <c r="H2525" s="59"/>
      <c r="I2525" s="59"/>
      <c r="J2525" s="59"/>
      <c r="K2525" s="59"/>
      <c r="L2525" s="59"/>
      <c r="M2525" s="59"/>
      <c r="N2525" s="59"/>
      <c r="O2525" s="59"/>
      <c r="P2525" s="370"/>
      <c r="Q2525" s="59"/>
      <c r="R2525" s="376"/>
    </row>
    <row r="2526" spans="1:18" x14ac:dyDescent="0.25">
      <c r="A2526" s="352"/>
      <c r="B2526" s="378"/>
      <c r="C2526" s="54" t="str">
        <f>IF(ISTEXT('Organizational Unit Summary'!$B$44),'Organizational Unit Summary'!$B$44,"")</f>
        <v>P-5</v>
      </c>
      <c r="D2526" s="51" t="str">
        <f>IF('Organizational Unit Summary'!$B$24="Benchmark or Sustainment",IF(E2526="OoS","OoS",IF(E2526=1,"DM",IF(E2526=2,"PM",IF(E2526=3,"LM",IF(E2526=4,"FM"))))),IF(E2526="OoS","OoS",IF(E2526&lt;=2,"H",IF(E2526=3,"M",IF(E2526=4,"L")))))</f>
        <v>DM</v>
      </c>
      <c r="E2526" s="58">
        <f>IF(OR(Processes!$C$55=TRUE,Processes!H$55=TRUE),IF(AND(G2526=1,H2526=1,NOT(ISTEXT(J2526))),4,IF(AND(G2526=1,H2526=1,ISTEXT(J2526)),3,IF(AND(OR(G2526=1,H2526=1),ISTEXT(J2526)),2,1))),"OoS")</f>
        <v>1</v>
      </c>
      <c r="F2526" s="57"/>
      <c r="G2526" s="59"/>
      <c r="H2526" s="59"/>
      <c r="I2526" s="59"/>
      <c r="J2526" s="59"/>
      <c r="K2526" s="59"/>
      <c r="L2526" s="59"/>
      <c r="M2526" s="59"/>
      <c r="N2526" s="59"/>
      <c r="O2526" s="59"/>
      <c r="P2526" s="370"/>
      <c r="Q2526" s="59"/>
      <c r="R2526" s="376"/>
    </row>
    <row r="2527" spans="1:18" x14ac:dyDescent="0.25">
      <c r="A2527" s="352"/>
      <c r="B2527" s="378"/>
      <c r="C2527" s="54" t="str">
        <f>IF(ISTEXT('Organizational Unit Summary'!$B$45),'Organizational Unit Summary'!$B$45,"")</f>
        <v>P-6</v>
      </c>
      <c r="D2527" s="51" t="str">
        <f>IF('Organizational Unit Summary'!$B$24="Benchmark or Sustainment",IF(E2527="OoS","OoS",IF(E2527=1,"DM",IF(E2527=2,"PM",IF(E2527=3,"LM",IF(E2527=4,"FM"))))),IF(E2527="OoS","OoS",IF(E2527&lt;=2,"H",IF(E2527=3,"M",IF(E2527=4,"L")))))</f>
        <v>DM</v>
      </c>
      <c r="E2527" s="58">
        <f>IF(OR(Processes!$C$55=TRUE,Processes!I$55=TRUE),IF(AND(G2527=1,H2527=1,NOT(ISTEXT(J2527))),4,IF(AND(G2527=1,H2527=1,ISTEXT(J2527)),3,IF(AND(OR(G2527=1,H2527=1),ISTEXT(J2527)),2,1))),"OoS")</f>
        <v>1</v>
      </c>
      <c r="F2527" s="57"/>
      <c r="G2527" s="59"/>
      <c r="H2527" s="59"/>
      <c r="I2527" s="59"/>
      <c r="J2527" s="59"/>
      <c r="K2527" s="59"/>
      <c r="L2527" s="59"/>
      <c r="M2527" s="59"/>
      <c r="N2527" s="59"/>
      <c r="O2527" s="59"/>
      <c r="P2527" s="370"/>
      <c r="Q2527" s="59"/>
      <c r="R2527" s="376"/>
    </row>
    <row r="2528" spans="1:18" x14ac:dyDescent="0.25">
      <c r="A2528" s="352"/>
      <c r="B2528" s="378"/>
      <c r="C2528" s="54" t="str">
        <f>IF(ISTEXT('Organizational Unit Summary'!$B$46),'Organizational Unit Summary'!$B$46,"")</f>
        <v>P-7</v>
      </c>
      <c r="D2528" s="51" t="str">
        <f>IF('Organizational Unit Summary'!$B$24="Benchmark or Sustainment",IF(E2528="OoS","OoS",IF(E2528=1,"DM",IF(E2528=2,"PM",IF(E2528=3,"LM",IF(E2528=4,"FM"))))),IF(E2528="OoS","OoS",IF(E2528&lt;=2,"H",IF(E2528=3,"M",IF(E2528=4,"L")))))</f>
        <v>DM</v>
      </c>
      <c r="E2528" s="58">
        <f>IF(OR(Processes!$C$55=TRUE,Processes!J$55=TRUE),IF(AND(G2528=1,H2528=1,NOT(ISTEXT(J2528))),4,IF(AND(G2528=1,H2528=1,ISTEXT(J2528)),3,IF(AND(OR(G2528=1,H2528=1),ISTEXT(J2528)),2,1))),"OoS")</f>
        <v>1</v>
      </c>
      <c r="F2528" s="57"/>
      <c r="G2528" s="59"/>
      <c r="H2528" s="59"/>
      <c r="I2528" s="59"/>
      <c r="J2528" s="59"/>
      <c r="K2528" s="59"/>
      <c r="L2528" s="59"/>
      <c r="M2528" s="59"/>
      <c r="N2528" s="59"/>
      <c r="O2528" s="59"/>
      <c r="P2528" s="370"/>
      <c r="Q2528" s="59"/>
      <c r="R2528" s="376"/>
    </row>
    <row r="2529" spans="1:18" x14ac:dyDescent="0.25">
      <c r="A2529" s="352"/>
      <c r="B2529" s="378"/>
      <c r="C2529" s="54" t="str">
        <f>IF(ISTEXT('Organizational Unit Summary'!$B$47),'Organizational Unit Summary'!$B$47,"")</f>
        <v>P-8</v>
      </c>
      <c r="D2529" s="51" t="str">
        <f>IF('Organizational Unit Summary'!$B$24="Benchmark or Sustainment",IF(E2529="OoS","OoS",IF(E2529=1,"DM",IF(E2529=2,"PM",IF(E2529=3,"LM",IF(E2529=4,"FM"))))),IF(E2529="OoS","OoS",IF(E2529&lt;=2,"H",IF(E2529=3,"M",IF(E2529=4,"L")))))</f>
        <v>DM</v>
      </c>
      <c r="E2529" s="58">
        <f>IF(OR(Processes!$C$55=TRUE,Processes!K$55=TRUE),IF(AND(G2529=1,H2529=1,NOT(ISTEXT(J2529))),4,IF(AND(G2529=1,H2529=1,ISTEXT(J2529)),3,IF(AND(OR(G2529=1,H2529=1),ISTEXT(J2529)),2,1))),"OoS")</f>
        <v>1</v>
      </c>
      <c r="F2529" s="57"/>
      <c r="G2529" s="59"/>
      <c r="H2529" s="59"/>
      <c r="I2529" s="59"/>
      <c r="J2529" s="59"/>
      <c r="K2529" s="59"/>
      <c r="L2529" s="59"/>
      <c r="M2529" s="59"/>
      <c r="N2529" s="59"/>
      <c r="O2529" s="59"/>
      <c r="P2529" s="370"/>
      <c r="Q2529" s="59"/>
      <c r="R2529" s="376"/>
    </row>
    <row r="2530" spans="1:18" x14ac:dyDescent="0.25">
      <c r="A2530" s="352"/>
      <c r="B2530" s="378"/>
      <c r="C2530" s="54" t="str">
        <f>IF(ISTEXT('Organizational Unit Summary'!$B$48),'Organizational Unit Summary'!$B$48,"")</f>
        <v>P-9</v>
      </c>
      <c r="D2530" s="51" t="str">
        <f>IF('Organizational Unit Summary'!$B$24="Benchmark or Sustainment",IF(E2530="OoS","OoS",IF(E2530=1,"DM",IF(E2530=2,"PM",IF(E2530=3,"LM",IF(E2530=4,"FM"))))),IF(E2530="OoS","OoS",IF(E2530&lt;=2,"H",IF(E2530=3,"M",IF(E2530=4,"L")))))</f>
        <v>DM</v>
      </c>
      <c r="E2530" s="58">
        <f>IF(OR(Processes!$C$55=TRUE,Processes!L$55=TRUE),IF(AND(G2530=1,H2530=1,NOT(ISTEXT(J2530))),4,IF(AND(G2530=1,H2530=1,ISTEXT(J2530)),3,IF(AND(OR(G2530=1,H2530=1),ISTEXT(J2530)),2,1))),"OoS")</f>
        <v>1</v>
      </c>
      <c r="F2530" s="57"/>
      <c r="G2530" s="59"/>
      <c r="H2530" s="59"/>
      <c r="I2530" s="59"/>
      <c r="J2530" s="59"/>
      <c r="K2530" s="59"/>
      <c r="L2530" s="59"/>
      <c r="M2530" s="59"/>
      <c r="N2530" s="59"/>
      <c r="O2530" s="59"/>
      <c r="P2530" s="370"/>
      <c r="Q2530" s="59"/>
      <c r="R2530" s="376"/>
    </row>
    <row r="2531" spans="1:18" x14ac:dyDescent="0.25">
      <c r="A2531" s="352"/>
      <c r="B2531" s="378"/>
      <c r="C2531" s="54" t="str">
        <f>IF(ISTEXT('Organizational Unit Summary'!$B$49),'Organizational Unit Summary'!$B$49,"")</f>
        <v>P-10</v>
      </c>
      <c r="D2531" s="51" t="str">
        <f>IF('Organizational Unit Summary'!$B$24="Benchmark or Sustainment",IF(E2531="OoS","OoS",IF(E2531=1,"DM",IF(E2531=2,"PM",IF(E2531=3,"LM",IF(E2531=4,"FM"))))),IF(E2531="OoS","OoS",IF(E2531&lt;=2,"H",IF(E2531=3,"M",IF(E2531=4,"L")))))</f>
        <v>DM</v>
      </c>
      <c r="E2531" s="58">
        <f>IF(OR(Processes!$C$55=TRUE,Processes!M$55=TRUE),IF(AND(G2531=1,H2531=1,NOT(ISTEXT(J2531))),4,IF(AND(G2531=1,H2531=1,ISTEXT(J2531)),3,IF(AND(OR(G2531=1,H2531=1),ISTEXT(J2531)),2,1))),"OoS")</f>
        <v>1</v>
      </c>
      <c r="F2531" s="57"/>
      <c r="G2531" s="59"/>
      <c r="H2531" s="59"/>
      <c r="I2531" s="59"/>
      <c r="J2531" s="59"/>
      <c r="K2531" s="59"/>
      <c r="L2531" s="59"/>
      <c r="M2531" s="59"/>
      <c r="N2531" s="59"/>
      <c r="O2531" s="59"/>
      <c r="P2531" s="370"/>
      <c r="Q2531" s="59"/>
      <c r="R2531" s="376"/>
    </row>
    <row r="2532" spans="1:18" x14ac:dyDescent="0.25">
      <c r="A2532" s="352"/>
      <c r="B2532" s="378"/>
      <c r="C2532" s="54" t="str">
        <f>IF(ISTEXT('Organizational Unit Summary'!$B$50),'Organizational Unit Summary'!$B$50,"")</f>
        <v>P-11</v>
      </c>
      <c r="D2532" s="51" t="str">
        <f>IF('Organizational Unit Summary'!$B$24="Benchmark or Sustainment",IF(E2532="OoS","OoS",IF(E2532=1,"DM",IF(E2532=2,"PM",IF(E2532=3,"LM",IF(E2532=4,"FM"))))),IF(E2532="OoS","OoS",IF(E2532&lt;=2,"H",IF(E2532=3,"M",IF(E2532=4,"L")))))</f>
        <v>DM</v>
      </c>
      <c r="E2532" s="58">
        <f>IF(OR(Processes!$C$55=TRUE,Processes!N$55=TRUE),IF(AND(G2532=1,H2532=1,NOT(ISTEXT(J2532))),4,IF(AND(G2532=1,H2532=1,ISTEXT(J2532)),3,IF(AND(OR(G2532=1,H2532=1),ISTEXT(J2532)),2,1))),"OoS")</f>
        <v>1</v>
      </c>
      <c r="F2532" s="57"/>
      <c r="G2532" s="59"/>
      <c r="H2532" s="59"/>
      <c r="I2532" s="59"/>
      <c r="J2532" s="59"/>
      <c r="K2532" s="59"/>
      <c r="L2532" s="59"/>
      <c r="M2532" s="59"/>
      <c r="N2532" s="59"/>
      <c r="O2532" s="59"/>
      <c r="P2532" s="370"/>
      <c r="Q2532" s="59"/>
      <c r="R2532" s="376"/>
    </row>
    <row r="2533" spans="1:18" x14ac:dyDescent="0.25">
      <c r="A2533" s="352"/>
      <c r="B2533" s="378"/>
      <c r="C2533" s="54" t="str">
        <f>IF(ISTEXT('Organizational Unit Summary'!$B$51),'Organizational Unit Summary'!$B$51,"")</f>
        <v>P-12</v>
      </c>
      <c r="D2533" s="51" t="str">
        <f>IF('Organizational Unit Summary'!$B$24="Benchmark or Sustainment",IF(E2533="OoS","OoS",IF(E2533=1,"DM",IF(E2533=2,"PM",IF(E2533=3,"LM",IF(E2533=4,"FM"))))),IF(E2533="OoS","OoS",IF(E2533&lt;=2,"H",IF(E2533=3,"M",IF(E2533=4,"L")))))</f>
        <v>DM</v>
      </c>
      <c r="E2533" s="58">
        <f>IF(OR(Processes!$C$55=TRUE,Processes!O$55=TRUE),IF(AND(G2533=1,H2533=1,NOT(ISTEXT(J2533))),4,IF(AND(G2533=1,H2533=1,ISTEXT(J2533)),3,IF(AND(OR(G2533=1,H2533=1),ISTEXT(J2533)),2,1))),"OoS")</f>
        <v>1</v>
      </c>
      <c r="F2533" s="57"/>
      <c r="G2533" s="59"/>
      <c r="H2533" s="59"/>
      <c r="I2533" s="59"/>
      <c r="J2533" s="59"/>
      <c r="K2533" s="59"/>
      <c r="L2533" s="59"/>
      <c r="M2533" s="59"/>
      <c r="N2533" s="59"/>
      <c r="O2533" s="59"/>
      <c r="P2533" s="370"/>
      <c r="Q2533" s="59"/>
      <c r="R2533" s="376"/>
    </row>
    <row r="2534" spans="1:18" x14ac:dyDescent="0.25">
      <c r="A2534" s="352"/>
      <c r="B2534" s="378"/>
      <c r="C2534" s="54" t="str">
        <f>IF(ISTEXT('Organizational Unit Summary'!$B$52),'Organizational Unit Summary'!$B$52,"")</f>
        <v>P-13</v>
      </c>
      <c r="D2534" s="51" t="str">
        <f>IF('Organizational Unit Summary'!$B$24="Benchmark or Sustainment",IF(E2534="OoS","OoS",IF(E2534=1,"DM",IF(E2534=2,"PM",IF(E2534=3,"LM",IF(E2534=4,"FM"))))),IF(E2534="OoS","OoS",IF(E2534&lt;=2,"H",IF(E2534=3,"M",IF(E2534=4,"L")))))</f>
        <v>DM</v>
      </c>
      <c r="E2534" s="58">
        <f>IF(OR(Processes!$C$55=TRUE,Processes!P$55=TRUE),IF(AND(G2534=1,H2534=1,NOT(ISTEXT(J2534))),4,IF(AND(G2534=1,H2534=1,ISTEXT(J2534)),3,IF(AND(OR(G2534=1,H2534=1),ISTEXT(J2534)),2,1))),"OoS")</f>
        <v>1</v>
      </c>
      <c r="F2534" s="57"/>
      <c r="G2534" s="59"/>
      <c r="H2534" s="59"/>
      <c r="I2534" s="59"/>
      <c r="J2534" s="59"/>
      <c r="K2534" s="59"/>
      <c r="L2534" s="59"/>
      <c r="M2534" s="59"/>
      <c r="N2534" s="59"/>
      <c r="O2534" s="59"/>
      <c r="P2534" s="370"/>
      <c r="Q2534" s="59"/>
      <c r="R2534" s="376"/>
    </row>
    <row r="2535" spans="1:18" x14ac:dyDescent="0.25">
      <c r="A2535" s="352"/>
      <c r="B2535" s="378"/>
      <c r="C2535" s="54" t="str">
        <f>IF(ISTEXT('Organizational Unit Summary'!$B$53),'Organizational Unit Summary'!$B$53,"")</f>
        <v>P-14</v>
      </c>
      <c r="D2535" s="51" t="str">
        <f>IF('Organizational Unit Summary'!$B$24="Benchmark or Sustainment",IF(E2535="OoS","OoS",IF(E2535=1,"DM",IF(E2535=2,"PM",IF(E2535=3,"LM",IF(E2535=4,"FM"))))),IF(E2535="OoS","OoS",IF(E2535&lt;=2,"H",IF(E2535=3,"M",IF(E2535=4,"L")))))</f>
        <v>DM</v>
      </c>
      <c r="E2535" s="58">
        <f>IF(OR(Processes!$C$55=TRUE,Processes!Q$55=TRUE),IF(AND(G2535=1,H2535=1,NOT(ISTEXT(J2535))),4,IF(AND(G2535=1,H2535=1,ISTEXT(J2535)),3,IF(AND(OR(G2535=1,H2535=1),ISTEXT(J2535)),2,1))),"OoS")</f>
        <v>1</v>
      </c>
      <c r="F2535" s="57"/>
      <c r="G2535" s="59"/>
      <c r="H2535" s="59"/>
      <c r="I2535" s="59"/>
      <c r="J2535" s="59"/>
      <c r="K2535" s="59"/>
      <c r="L2535" s="59"/>
      <c r="M2535" s="59"/>
      <c r="N2535" s="59"/>
      <c r="O2535" s="59"/>
      <c r="P2535" s="370"/>
      <c r="Q2535" s="59"/>
      <c r="R2535" s="376"/>
    </row>
    <row r="2536" spans="1:18" x14ac:dyDescent="0.25">
      <c r="A2536" s="352"/>
      <c r="B2536" s="378"/>
      <c r="C2536" s="54" t="str">
        <f>IF(ISTEXT('Organizational Unit Summary'!$B$54),'Organizational Unit Summary'!$B$54,"")</f>
        <v>P-15</v>
      </c>
      <c r="D2536" s="51" t="str">
        <f>IF('Organizational Unit Summary'!$B$24="Benchmark or Sustainment",IF(E2536="OoS","OoS",IF(E2536=1,"DM",IF(E2536=2,"PM",IF(E2536=3,"LM",IF(E2536=4,"FM"))))),IF(E2536="OoS","OoS",IF(E2536&lt;=2,"H",IF(E2536=3,"M",IF(E2536=4,"L")))))</f>
        <v>DM</v>
      </c>
      <c r="E2536" s="58">
        <f>IF(OR(Processes!$C$55=TRUE,Processes!R$55=TRUE),IF(AND(G2536=1,H2536=1,NOT(ISTEXT(J2536))),4,IF(AND(G2536=1,H2536=1,ISTEXT(J2536)),3,IF(AND(OR(G2536=1,H2536=1),ISTEXT(J2536)),2,1))),"OoS")</f>
        <v>1</v>
      </c>
      <c r="F2536" s="57"/>
      <c r="G2536" s="59"/>
      <c r="H2536" s="59"/>
      <c r="I2536" s="59"/>
      <c r="J2536" s="59"/>
      <c r="K2536" s="59"/>
      <c r="L2536" s="59"/>
      <c r="M2536" s="59"/>
      <c r="N2536" s="59"/>
      <c r="O2536" s="59"/>
      <c r="P2536" s="370"/>
      <c r="Q2536" s="59"/>
      <c r="R2536" s="376"/>
    </row>
    <row r="2537" spans="1:18" x14ac:dyDescent="0.25">
      <c r="A2537" s="352"/>
      <c r="B2537" s="378"/>
      <c r="C2537" s="54" t="str">
        <f>IF(ISTEXT('Organizational Unit Summary'!$B$55),'Organizational Unit Summary'!$B$55,"")</f>
        <v>P-16</v>
      </c>
      <c r="D2537" s="51" t="str">
        <f>IF('Organizational Unit Summary'!$B$24="Benchmark or Sustainment",IF(E2537="OoS","OoS",IF(E2537=1,"DM",IF(E2537=2,"PM",IF(E2537=3,"LM",IF(E2537=4,"FM"))))),IF(E2537="OoS","OoS",IF(E2537&lt;=2,"H",IF(E2537=3,"M",IF(E2537=4,"L")))))</f>
        <v>DM</v>
      </c>
      <c r="E2537" s="58">
        <f>IF(OR(Processes!$C$55=TRUE,Processes!S$55=TRUE),IF(AND(G2537=1,H2537=1,NOT(ISTEXT(J2537))),4,IF(AND(G2537=1,H2537=1,ISTEXT(J2537)),3,IF(AND(OR(G2537=1,H2537=1),ISTEXT(J2537)),2,1))),"OoS")</f>
        <v>1</v>
      </c>
      <c r="F2537" s="57"/>
      <c r="G2537" s="59"/>
      <c r="H2537" s="59"/>
      <c r="I2537" s="59"/>
      <c r="J2537" s="59"/>
      <c r="K2537" s="59"/>
      <c r="L2537" s="59"/>
      <c r="M2537" s="59"/>
      <c r="N2537" s="59"/>
      <c r="O2537" s="59"/>
      <c r="P2537" s="370"/>
      <c r="Q2537" s="59"/>
      <c r="R2537" s="376"/>
    </row>
    <row r="2538" spans="1:18" x14ac:dyDescent="0.25">
      <c r="A2538" s="352"/>
      <c r="B2538" s="378"/>
      <c r="C2538" s="54" t="str">
        <f>IF(ISTEXT('Organizational Unit Summary'!$B$56),'Organizational Unit Summary'!$B$56,"")</f>
        <v>P-17</v>
      </c>
      <c r="D2538" s="51" t="str">
        <f>IF('Organizational Unit Summary'!$B$24="Benchmark or Sustainment",IF(E2538="OoS","OoS",IF(E2538=1,"DM",IF(E2538=2,"PM",IF(E2538=3,"LM",IF(E2538=4,"FM"))))),IF(E2538="OoS","OoS",IF(E2538&lt;=2,"H",IF(E2538=3,"M",IF(E2538=4,"L")))))</f>
        <v>DM</v>
      </c>
      <c r="E2538" s="58">
        <f>IF(OR(Processes!$C$55=TRUE,Processes!T$55=TRUE),IF(AND(G2538=1,H2538=1,NOT(ISTEXT(J2538))),4,IF(AND(G2538=1,H2538=1,ISTEXT(J2538)),3,IF(AND(OR(G2538=1,H2538=1),ISTEXT(J2538)),2,1))),"OoS")</f>
        <v>1</v>
      </c>
      <c r="F2538" s="57"/>
      <c r="G2538" s="59"/>
      <c r="H2538" s="59"/>
      <c r="I2538" s="59"/>
      <c r="J2538" s="59"/>
      <c r="K2538" s="59"/>
      <c r="L2538" s="59"/>
      <c r="M2538" s="59"/>
      <c r="N2538" s="59"/>
      <c r="O2538" s="59"/>
      <c r="P2538" s="370"/>
      <c r="Q2538" s="59"/>
      <c r="R2538" s="376"/>
    </row>
    <row r="2539" spans="1:18" x14ac:dyDescent="0.25">
      <c r="A2539" s="352"/>
      <c r="B2539" s="378"/>
      <c r="C2539" s="54" t="str">
        <f>IF(ISTEXT('Organizational Unit Summary'!$B$57),'Organizational Unit Summary'!$B$57,"")</f>
        <v>P-18</v>
      </c>
      <c r="D2539" s="51" t="str">
        <f>IF('Organizational Unit Summary'!$B$24="Benchmark or Sustainment",IF(E2539="OoS","OoS",IF(E2539=1,"DM",IF(E2539=2,"PM",IF(E2539=3,"LM",IF(E2539=4,"FM"))))),IF(E2539="OoS","OoS",IF(E2539&lt;=2,"H",IF(E2539=3,"M",IF(E2539=4,"L")))))</f>
        <v>DM</v>
      </c>
      <c r="E2539" s="58">
        <f>IF(OR(Processes!$C$55=TRUE,Processes!U$55=TRUE),IF(AND(G2539=1,H2539=1,NOT(ISTEXT(J2539))),4,IF(AND(G2539=1,H2539=1,ISTEXT(J2539)),3,IF(AND(OR(G2539=1,H2539=1),ISTEXT(J2539)),2,1))),"OoS")</f>
        <v>1</v>
      </c>
      <c r="F2539" s="57"/>
      <c r="G2539" s="59"/>
      <c r="H2539" s="59"/>
      <c r="I2539" s="59"/>
      <c r="J2539" s="59"/>
      <c r="K2539" s="59"/>
      <c r="L2539" s="59"/>
      <c r="M2539" s="59"/>
      <c r="N2539" s="59"/>
      <c r="O2539" s="59"/>
      <c r="P2539" s="370"/>
      <c r="Q2539" s="59"/>
      <c r="R2539" s="376"/>
    </row>
    <row r="2540" spans="1:18" x14ac:dyDescent="0.25">
      <c r="A2540" s="352"/>
      <c r="B2540" s="378"/>
      <c r="C2540" s="54" t="str">
        <f>IF(ISTEXT('Organizational Unit Summary'!$B$58),'Organizational Unit Summary'!$B$58,"")</f>
        <v>P-19</v>
      </c>
      <c r="D2540" s="51" t="str">
        <f>IF('Organizational Unit Summary'!$B$24="Benchmark or Sustainment",IF(E2540="OoS","OoS",IF(E2540=1,"DM",IF(E2540=2,"PM",IF(E2540=3,"LM",IF(E2540=4,"FM"))))),IF(E2540="OoS","OoS",IF(E2540&lt;=2,"H",IF(E2540=3,"M",IF(E2540=4,"L")))))</f>
        <v>DM</v>
      </c>
      <c r="E2540" s="58">
        <f>IF(OR(Processes!$C$55=TRUE,Processes!V$55=TRUE),IF(AND(G2540=1,H2540=1,NOT(ISTEXT(J2540))),4,IF(AND(G2540=1,H2540=1,ISTEXT(J2540)),3,IF(AND(OR(G2540=1,H2540=1),ISTEXT(J2540)),2,1))),"OoS")</f>
        <v>1</v>
      </c>
      <c r="F2540" s="57"/>
      <c r="G2540" s="59"/>
      <c r="H2540" s="59"/>
      <c r="I2540" s="59"/>
      <c r="J2540" s="59"/>
      <c r="K2540" s="59"/>
      <c r="L2540" s="59"/>
      <c r="M2540" s="59"/>
      <c r="N2540" s="59"/>
      <c r="O2540" s="59"/>
      <c r="P2540" s="370"/>
      <c r="Q2540" s="59"/>
      <c r="R2540" s="376"/>
    </row>
    <row r="2541" spans="1:18" ht="13.5" thickBot="1" x14ac:dyDescent="0.3">
      <c r="A2541" s="352"/>
      <c r="B2541" s="378"/>
      <c r="C2541" s="54" t="str">
        <f>IF(ISTEXT('Organizational Unit Summary'!$B$59),'Organizational Unit Summary'!$B$59,"")</f>
        <v>P-20</v>
      </c>
      <c r="D2541" s="51" t="str">
        <f>IF('Organizational Unit Summary'!$B$24="Benchmark or Sustainment",IF(E2541="OoS","OoS",IF(E2541=1,"DM",IF(E2541=2,"PM",IF(E2541=3,"LM",IF(E2541=4,"FM"))))),IF(E2541="OoS","OoS",IF(E2541&lt;=2,"H",IF(E2541=3,"M",IF(E2541=4,"L")))))</f>
        <v>DM</v>
      </c>
      <c r="E2541" s="58">
        <f>IF(OR(Processes!$C$55=TRUE,Processes!W$55=TRUE),IF(AND(G2541=1,H2541=1,NOT(ISTEXT(J2541))),4,IF(AND(G2541=1,H2541=1,ISTEXT(J2541)),3,IF(AND(OR(G2541=1,H2541=1),ISTEXT(J2541)),2,1))),"OoS")</f>
        <v>1</v>
      </c>
      <c r="F2541" s="57"/>
      <c r="G2541" s="59"/>
      <c r="H2541" s="59"/>
      <c r="I2541" s="59"/>
      <c r="J2541" s="59"/>
      <c r="K2541" s="59"/>
      <c r="L2541" s="59"/>
      <c r="M2541" s="59"/>
      <c r="N2541" s="59"/>
      <c r="O2541" s="59"/>
      <c r="P2541" s="371"/>
      <c r="Q2541" s="59"/>
      <c r="R2541" s="376"/>
    </row>
    <row r="2542" spans="1:18" x14ac:dyDescent="0.25">
      <c r="A2542" s="352"/>
      <c r="B2542" s="378" t="str">
        <f>IF(ISTEXT(Processes!$B$5),Processes!$B$5,"")</f>
        <v>Process 3</v>
      </c>
      <c r="C2542" s="54" t="str">
        <f>IF(ISTEXT('Organizational Unit Summary'!$B$40),'Organizational Unit Summary'!$B$40,"")</f>
        <v>P-1</v>
      </c>
      <c r="D2542" s="51" t="str">
        <f>IF('Organizational Unit Summary'!$B$24="Benchmark or Sustainment",IF(E2542="OoS","OoS",IF(E2542=1,"DM",IF(E2542=2,"PM",IF(E2542=3,"LM",IF(E2542=4,"FM"))))),IF(E2542="OoS","OoS",IF(E2542&lt;=2,"H",IF(E2542=3,"M",IF(E2542=4,"L")))))</f>
        <v>DM</v>
      </c>
      <c r="E2542" s="58">
        <f>IF(OR(Processes!$C$56=TRUE,Processes!D$56=TRUE),IF(AND(G2542=1,H2542=1,NOT(ISTEXT(J2542))),4,IF(AND(G2542=1,H2542=1,ISTEXT(J2542)),3,IF(AND(OR(G2542=1,H2542=1),ISTEXT(J2542)),2,1))),"OoS")</f>
        <v>1</v>
      </c>
      <c r="F2542" s="57"/>
      <c r="G2542" s="59"/>
      <c r="H2542" s="59"/>
      <c r="I2542" s="59"/>
      <c r="J2542" s="59"/>
      <c r="K2542" s="59"/>
      <c r="L2542" s="59"/>
      <c r="M2542" s="59"/>
      <c r="N2542" s="59"/>
      <c r="O2542" s="59"/>
      <c r="P2542" s="369"/>
      <c r="Q2542" s="59"/>
      <c r="R2542" s="376"/>
    </row>
    <row r="2543" spans="1:18" x14ac:dyDescent="0.25">
      <c r="A2543" s="352"/>
      <c r="B2543" s="378"/>
      <c r="C2543" s="54" t="str">
        <f>IF(ISTEXT('Organizational Unit Summary'!$B$41),'Organizational Unit Summary'!$B$41,"")</f>
        <v>P-2</v>
      </c>
      <c r="D2543" s="51" t="str">
        <f>IF('Organizational Unit Summary'!$B$24="Benchmark or Sustainment",IF(E2543="OoS","OoS",IF(E2543=1,"DM",IF(E2543=2,"PM",IF(E2543=3,"LM",IF(E2543=4,"FM"))))),IF(E2543="OoS","OoS",IF(E2543&lt;=2,"H",IF(E2543=3,"M",IF(E2543=4,"L")))))</f>
        <v>DM</v>
      </c>
      <c r="E2543" s="58">
        <f>IF(OR(Processes!$C$56=TRUE,Processes!E$56=TRUE),IF(AND(G2543=1,H2543=1,NOT(ISTEXT(J2543))),4,IF(AND(G2543=1,H2543=1,ISTEXT(J2543)),3,IF(AND(OR(G2543=1,H2543=1),ISTEXT(J2543)),2,1))),"OoS")</f>
        <v>1</v>
      </c>
      <c r="F2543" s="57"/>
      <c r="G2543" s="59"/>
      <c r="H2543" s="59"/>
      <c r="I2543" s="59"/>
      <c r="J2543" s="59"/>
      <c r="K2543" s="59"/>
      <c r="L2543" s="59"/>
      <c r="M2543" s="59"/>
      <c r="N2543" s="59"/>
      <c r="O2543" s="59"/>
      <c r="P2543" s="370"/>
      <c r="Q2543" s="59"/>
      <c r="R2543" s="376"/>
    </row>
    <row r="2544" spans="1:18" x14ac:dyDescent="0.25">
      <c r="A2544" s="352"/>
      <c r="B2544" s="378"/>
      <c r="C2544" s="54" t="str">
        <f>IF(ISTEXT('Organizational Unit Summary'!$B$42),'Organizational Unit Summary'!$B$42,"")</f>
        <v>P-3</v>
      </c>
      <c r="D2544" s="51" t="str">
        <f>IF('Organizational Unit Summary'!$B$24="Benchmark or Sustainment",IF(E2544="OoS","OoS",IF(E2544=1,"DM",IF(E2544=2,"PM",IF(E2544=3,"LM",IF(E2544=4,"FM"))))),IF(E2544="OoS","OoS",IF(E2544&lt;=2,"H",IF(E2544=3,"M",IF(E2544=4,"L")))))</f>
        <v>DM</v>
      </c>
      <c r="E2544" s="58">
        <f>IF(OR(Processes!$C$56=TRUE,Processes!F$56=TRUE),IF(AND(G2544=1,H2544=1,NOT(ISTEXT(J2544))),4,IF(AND(G2544=1,H2544=1,ISTEXT(J2544)),3,IF(AND(OR(G2544=1,H2544=1),ISTEXT(J2544)),2,1))),"OoS")</f>
        <v>1</v>
      </c>
      <c r="F2544" s="57"/>
      <c r="G2544" s="59"/>
      <c r="H2544" s="59"/>
      <c r="I2544" s="59"/>
      <c r="J2544" s="59"/>
      <c r="K2544" s="59"/>
      <c r="L2544" s="59"/>
      <c r="M2544" s="59"/>
      <c r="N2544" s="59"/>
      <c r="O2544" s="59"/>
      <c r="P2544" s="370"/>
      <c r="Q2544" s="59"/>
      <c r="R2544" s="376"/>
    </row>
    <row r="2545" spans="1:18" x14ac:dyDescent="0.25">
      <c r="A2545" s="352"/>
      <c r="B2545" s="378"/>
      <c r="C2545" s="54" t="str">
        <f>IF(ISTEXT('Organizational Unit Summary'!$B$43),'Organizational Unit Summary'!$B$43,"")</f>
        <v>P-4</v>
      </c>
      <c r="D2545" s="51" t="str">
        <f>IF('Organizational Unit Summary'!$B$24="Benchmark or Sustainment",IF(E2545="OoS","OoS",IF(E2545=1,"DM",IF(E2545=2,"PM",IF(E2545=3,"LM",IF(E2545=4,"FM"))))),IF(E2545="OoS","OoS",IF(E2545&lt;=2,"H",IF(E2545=3,"M",IF(E2545=4,"L")))))</f>
        <v>DM</v>
      </c>
      <c r="E2545" s="58">
        <f>IF(OR(Processes!$C$56=TRUE,Processes!G$56=TRUE),IF(AND(G2545=1,H2545=1,NOT(ISTEXT(J2545))),4,IF(AND(G2545=1,H2545=1,ISTEXT(J2545)),3,IF(AND(OR(G2545=1,H2545=1),ISTEXT(J2545)),2,1))),"OoS")</f>
        <v>1</v>
      </c>
      <c r="F2545" s="57"/>
      <c r="G2545" s="59"/>
      <c r="H2545" s="59"/>
      <c r="I2545" s="59"/>
      <c r="J2545" s="59"/>
      <c r="K2545" s="59"/>
      <c r="L2545" s="59"/>
      <c r="M2545" s="59"/>
      <c r="N2545" s="59"/>
      <c r="O2545" s="59"/>
      <c r="P2545" s="370"/>
      <c r="Q2545" s="59"/>
      <c r="R2545" s="376"/>
    </row>
    <row r="2546" spans="1:18" x14ac:dyDescent="0.25">
      <c r="A2546" s="352"/>
      <c r="B2546" s="378"/>
      <c r="C2546" s="54" t="str">
        <f>IF(ISTEXT('Organizational Unit Summary'!$B$44),'Organizational Unit Summary'!$B$44,"")</f>
        <v>P-5</v>
      </c>
      <c r="D2546" s="51" t="str">
        <f>IF('Organizational Unit Summary'!$B$24="Benchmark or Sustainment",IF(E2546="OoS","OoS",IF(E2546=1,"DM",IF(E2546=2,"PM",IF(E2546=3,"LM",IF(E2546=4,"FM"))))),IF(E2546="OoS","OoS",IF(E2546&lt;=2,"H",IF(E2546=3,"M",IF(E2546=4,"L")))))</f>
        <v>DM</v>
      </c>
      <c r="E2546" s="58">
        <f>IF(OR(Processes!$C$56=TRUE,Processes!H$56=TRUE),IF(AND(G2546=1,H2546=1,NOT(ISTEXT(J2546))),4,IF(AND(G2546=1,H2546=1,ISTEXT(J2546)),3,IF(AND(OR(G2546=1,H2546=1),ISTEXT(J2546)),2,1))),"OoS")</f>
        <v>1</v>
      </c>
      <c r="F2546" s="57"/>
      <c r="G2546" s="59"/>
      <c r="H2546" s="59"/>
      <c r="I2546" s="59"/>
      <c r="J2546" s="59"/>
      <c r="K2546" s="59"/>
      <c r="L2546" s="59"/>
      <c r="M2546" s="59"/>
      <c r="N2546" s="59"/>
      <c r="O2546" s="59"/>
      <c r="P2546" s="370"/>
      <c r="Q2546" s="59"/>
      <c r="R2546" s="376"/>
    </row>
    <row r="2547" spans="1:18" x14ac:dyDescent="0.25">
      <c r="A2547" s="352"/>
      <c r="B2547" s="378"/>
      <c r="C2547" s="54" t="str">
        <f>IF(ISTEXT('Organizational Unit Summary'!$B$45),'Organizational Unit Summary'!$B$45,"")</f>
        <v>P-6</v>
      </c>
      <c r="D2547" s="51" t="str">
        <f>IF('Organizational Unit Summary'!$B$24="Benchmark or Sustainment",IF(E2547="OoS","OoS",IF(E2547=1,"DM",IF(E2547=2,"PM",IF(E2547=3,"LM",IF(E2547=4,"FM"))))),IF(E2547="OoS","OoS",IF(E2547&lt;=2,"H",IF(E2547=3,"M",IF(E2547=4,"L")))))</f>
        <v>DM</v>
      </c>
      <c r="E2547" s="58">
        <f>IF(OR(Processes!$C$56=TRUE,Processes!I$56=TRUE),IF(AND(G2547=1,H2547=1,NOT(ISTEXT(J2547))),4,IF(AND(G2547=1,H2547=1,ISTEXT(J2547)),3,IF(AND(OR(G2547=1,H2547=1),ISTEXT(J2547)),2,1))),"OoS")</f>
        <v>1</v>
      </c>
      <c r="F2547" s="57"/>
      <c r="G2547" s="59"/>
      <c r="H2547" s="59"/>
      <c r="I2547" s="59"/>
      <c r="J2547" s="59"/>
      <c r="K2547" s="59"/>
      <c r="L2547" s="59"/>
      <c r="M2547" s="59"/>
      <c r="N2547" s="59"/>
      <c r="O2547" s="59"/>
      <c r="P2547" s="370"/>
      <c r="Q2547" s="59"/>
      <c r="R2547" s="376"/>
    </row>
    <row r="2548" spans="1:18" x14ac:dyDescent="0.25">
      <c r="A2548" s="352"/>
      <c r="B2548" s="378"/>
      <c r="C2548" s="54" t="str">
        <f>IF(ISTEXT('Organizational Unit Summary'!$B$46),'Organizational Unit Summary'!$B$46,"")</f>
        <v>P-7</v>
      </c>
      <c r="D2548" s="51" t="str">
        <f>IF('Organizational Unit Summary'!$B$24="Benchmark or Sustainment",IF(E2548="OoS","OoS",IF(E2548=1,"DM",IF(E2548=2,"PM",IF(E2548=3,"LM",IF(E2548=4,"FM"))))),IF(E2548="OoS","OoS",IF(E2548&lt;=2,"H",IF(E2548=3,"M",IF(E2548=4,"L")))))</f>
        <v>DM</v>
      </c>
      <c r="E2548" s="58">
        <f>IF(OR(Processes!$C$56=TRUE,Processes!J$56=TRUE),IF(AND(G2548=1,H2548=1,NOT(ISTEXT(J2548))),4,IF(AND(G2548=1,H2548=1,ISTEXT(J2548)),3,IF(AND(OR(G2548=1,H2548=1),ISTEXT(J2548)),2,1))),"OoS")</f>
        <v>1</v>
      </c>
      <c r="F2548" s="57"/>
      <c r="G2548" s="59"/>
      <c r="H2548" s="59"/>
      <c r="I2548" s="59"/>
      <c r="J2548" s="59"/>
      <c r="K2548" s="59"/>
      <c r="L2548" s="59"/>
      <c r="M2548" s="59"/>
      <c r="N2548" s="59"/>
      <c r="O2548" s="59"/>
      <c r="P2548" s="370"/>
      <c r="Q2548" s="59"/>
      <c r="R2548" s="376"/>
    </row>
    <row r="2549" spans="1:18" x14ac:dyDescent="0.25">
      <c r="A2549" s="352"/>
      <c r="B2549" s="378"/>
      <c r="C2549" s="54" t="str">
        <f>IF(ISTEXT('Organizational Unit Summary'!$B$47),'Organizational Unit Summary'!$B$47,"")</f>
        <v>P-8</v>
      </c>
      <c r="D2549" s="51" t="str">
        <f>IF('Organizational Unit Summary'!$B$24="Benchmark or Sustainment",IF(E2549="OoS","OoS",IF(E2549=1,"DM",IF(E2549=2,"PM",IF(E2549=3,"LM",IF(E2549=4,"FM"))))),IF(E2549="OoS","OoS",IF(E2549&lt;=2,"H",IF(E2549=3,"M",IF(E2549=4,"L")))))</f>
        <v>DM</v>
      </c>
      <c r="E2549" s="58">
        <f>IF(OR(Processes!$C$56=TRUE,Processes!K$56=TRUE),IF(AND(G2549=1,H2549=1,NOT(ISTEXT(J2549))),4,IF(AND(G2549=1,H2549=1,ISTEXT(J2549)),3,IF(AND(OR(G2549=1,H2549=1),ISTEXT(J2549)),2,1))),"OoS")</f>
        <v>1</v>
      </c>
      <c r="F2549" s="57"/>
      <c r="G2549" s="59"/>
      <c r="H2549" s="59"/>
      <c r="I2549" s="59"/>
      <c r="J2549" s="59"/>
      <c r="K2549" s="59"/>
      <c r="L2549" s="59"/>
      <c r="M2549" s="59"/>
      <c r="N2549" s="59"/>
      <c r="O2549" s="59"/>
      <c r="P2549" s="370"/>
      <c r="Q2549" s="59"/>
      <c r="R2549" s="376"/>
    </row>
    <row r="2550" spans="1:18" x14ac:dyDescent="0.25">
      <c r="A2550" s="352"/>
      <c r="B2550" s="378"/>
      <c r="C2550" s="54" t="str">
        <f>IF(ISTEXT('Organizational Unit Summary'!$B$48),'Organizational Unit Summary'!$B$48,"")</f>
        <v>P-9</v>
      </c>
      <c r="D2550" s="51" t="str">
        <f>IF('Organizational Unit Summary'!$B$24="Benchmark or Sustainment",IF(E2550="OoS","OoS",IF(E2550=1,"DM",IF(E2550=2,"PM",IF(E2550=3,"LM",IF(E2550=4,"FM"))))),IF(E2550="OoS","OoS",IF(E2550&lt;=2,"H",IF(E2550=3,"M",IF(E2550=4,"L")))))</f>
        <v>DM</v>
      </c>
      <c r="E2550" s="58">
        <f>IF(OR(Processes!$C$56=TRUE,Processes!L$56=TRUE),IF(AND(G2550=1,H2550=1,NOT(ISTEXT(J2550))),4,IF(AND(G2550=1,H2550=1,ISTEXT(J2550)),3,IF(AND(OR(G2550=1,H2550=1),ISTEXT(J2550)),2,1))),"OoS")</f>
        <v>1</v>
      </c>
      <c r="F2550" s="57"/>
      <c r="G2550" s="59"/>
      <c r="H2550" s="59"/>
      <c r="I2550" s="59"/>
      <c r="J2550" s="59"/>
      <c r="K2550" s="59"/>
      <c r="L2550" s="59"/>
      <c r="M2550" s="59"/>
      <c r="N2550" s="59"/>
      <c r="O2550" s="59"/>
      <c r="P2550" s="370"/>
      <c r="Q2550" s="59"/>
      <c r="R2550" s="376"/>
    </row>
    <row r="2551" spans="1:18" x14ac:dyDescent="0.25">
      <c r="A2551" s="352"/>
      <c r="B2551" s="378"/>
      <c r="C2551" s="54" t="str">
        <f>IF(ISTEXT('Organizational Unit Summary'!$B$49),'Organizational Unit Summary'!$B$49,"")</f>
        <v>P-10</v>
      </c>
      <c r="D2551" s="51" t="str">
        <f>IF('Organizational Unit Summary'!$B$24="Benchmark or Sustainment",IF(E2551="OoS","OoS",IF(E2551=1,"DM",IF(E2551=2,"PM",IF(E2551=3,"LM",IF(E2551=4,"FM"))))),IF(E2551="OoS","OoS",IF(E2551&lt;=2,"H",IF(E2551=3,"M",IF(E2551=4,"L")))))</f>
        <v>DM</v>
      </c>
      <c r="E2551" s="58">
        <f>IF(OR(Processes!$C$56=TRUE,Processes!M$56=TRUE),IF(AND(G2551=1,H2551=1,NOT(ISTEXT(J2551))),4,IF(AND(G2551=1,H2551=1,ISTEXT(J2551)),3,IF(AND(OR(G2551=1,H2551=1),ISTEXT(J2551)),2,1))),"OoS")</f>
        <v>1</v>
      </c>
      <c r="F2551" s="57"/>
      <c r="G2551" s="59"/>
      <c r="H2551" s="59"/>
      <c r="I2551" s="59"/>
      <c r="J2551" s="59"/>
      <c r="K2551" s="59"/>
      <c r="L2551" s="59"/>
      <c r="M2551" s="59"/>
      <c r="N2551" s="59"/>
      <c r="O2551" s="59"/>
      <c r="P2551" s="370"/>
      <c r="Q2551" s="59"/>
      <c r="R2551" s="376"/>
    </row>
    <row r="2552" spans="1:18" x14ac:dyDescent="0.25">
      <c r="A2552" s="352"/>
      <c r="B2552" s="378"/>
      <c r="C2552" s="54" t="str">
        <f>IF(ISTEXT('Organizational Unit Summary'!$B$50),'Organizational Unit Summary'!$B$50,"")</f>
        <v>P-11</v>
      </c>
      <c r="D2552" s="51" t="str">
        <f>IF('Organizational Unit Summary'!$B$24="Benchmark or Sustainment",IF(E2552="OoS","OoS",IF(E2552=1,"DM",IF(E2552=2,"PM",IF(E2552=3,"LM",IF(E2552=4,"FM"))))),IF(E2552="OoS","OoS",IF(E2552&lt;=2,"H",IF(E2552=3,"M",IF(E2552=4,"L")))))</f>
        <v>DM</v>
      </c>
      <c r="E2552" s="58">
        <f>IF(OR(Processes!$C$56=TRUE,Processes!N$56=TRUE),IF(AND(G2552=1,H2552=1,NOT(ISTEXT(J2552))),4,IF(AND(G2552=1,H2552=1,ISTEXT(J2552)),3,IF(AND(OR(G2552=1,H2552=1),ISTEXT(J2552)),2,1))),"OoS")</f>
        <v>1</v>
      </c>
      <c r="F2552" s="57"/>
      <c r="G2552" s="59"/>
      <c r="H2552" s="59"/>
      <c r="I2552" s="59"/>
      <c r="J2552" s="59"/>
      <c r="K2552" s="59"/>
      <c r="L2552" s="59"/>
      <c r="M2552" s="59"/>
      <c r="N2552" s="59"/>
      <c r="O2552" s="59"/>
      <c r="P2552" s="370"/>
      <c r="Q2552" s="59"/>
      <c r="R2552" s="376"/>
    </row>
    <row r="2553" spans="1:18" x14ac:dyDescent="0.25">
      <c r="A2553" s="352"/>
      <c r="B2553" s="378"/>
      <c r="C2553" s="54" t="str">
        <f>IF(ISTEXT('Organizational Unit Summary'!$B$51),'Organizational Unit Summary'!$B$51,"")</f>
        <v>P-12</v>
      </c>
      <c r="D2553" s="51" t="str">
        <f>IF('Organizational Unit Summary'!$B$24="Benchmark or Sustainment",IF(E2553="OoS","OoS",IF(E2553=1,"DM",IF(E2553=2,"PM",IF(E2553=3,"LM",IF(E2553=4,"FM"))))),IF(E2553="OoS","OoS",IF(E2553&lt;=2,"H",IF(E2553=3,"M",IF(E2553=4,"L")))))</f>
        <v>DM</v>
      </c>
      <c r="E2553" s="58">
        <f>IF(OR(Processes!$C$56=TRUE,Processes!O$56=TRUE),IF(AND(G2553=1,H2553=1,NOT(ISTEXT(J2553))),4,IF(AND(G2553=1,H2553=1,ISTEXT(J2553)),3,IF(AND(OR(G2553=1,H2553=1),ISTEXT(J2553)),2,1))),"OoS")</f>
        <v>1</v>
      </c>
      <c r="F2553" s="57"/>
      <c r="G2553" s="59"/>
      <c r="H2553" s="59"/>
      <c r="I2553" s="59"/>
      <c r="J2553" s="59"/>
      <c r="K2553" s="59"/>
      <c r="L2553" s="59"/>
      <c r="M2553" s="59"/>
      <c r="N2553" s="59"/>
      <c r="O2553" s="59"/>
      <c r="P2553" s="370"/>
      <c r="Q2553" s="59"/>
      <c r="R2553" s="376"/>
    </row>
    <row r="2554" spans="1:18" x14ac:dyDescent="0.25">
      <c r="A2554" s="352"/>
      <c r="B2554" s="378"/>
      <c r="C2554" s="54" t="str">
        <f>IF(ISTEXT('Organizational Unit Summary'!$B$52),'Organizational Unit Summary'!$B$52,"")</f>
        <v>P-13</v>
      </c>
      <c r="D2554" s="51" t="str">
        <f>IF('Organizational Unit Summary'!$B$24="Benchmark or Sustainment",IF(E2554="OoS","OoS",IF(E2554=1,"DM",IF(E2554=2,"PM",IF(E2554=3,"LM",IF(E2554=4,"FM"))))),IF(E2554="OoS","OoS",IF(E2554&lt;=2,"H",IF(E2554=3,"M",IF(E2554=4,"L")))))</f>
        <v>DM</v>
      </c>
      <c r="E2554" s="58">
        <f>IF(OR(Processes!$C$56=TRUE,Processes!P$56=TRUE),IF(AND(G2554=1,H2554=1,NOT(ISTEXT(J2554))),4,IF(AND(G2554=1,H2554=1,ISTEXT(J2554)),3,IF(AND(OR(G2554=1,H2554=1),ISTEXT(J2554)),2,1))),"OoS")</f>
        <v>1</v>
      </c>
      <c r="F2554" s="57"/>
      <c r="G2554" s="59"/>
      <c r="H2554" s="59"/>
      <c r="I2554" s="59"/>
      <c r="J2554" s="59"/>
      <c r="K2554" s="59"/>
      <c r="L2554" s="59"/>
      <c r="M2554" s="59"/>
      <c r="N2554" s="59"/>
      <c r="O2554" s="59"/>
      <c r="P2554" s="370"/>
      <c r="Q2554" s="59"/>
      <c r="R2554" s="376"/>
    </row>
    <row r="2555" spans="1:18" x14ac:dyDescent="0.25">
      <c r="A2555" s="352"/>
      <c r="B2555" s="378"/>
      <c r="C2555" s="54" t="str">
        <f>IF(ISTEXT('Organizational Unit Summary'!$B$53),'Organizational Unit Summary'!$B$53,"")</f>
        <v>P-14</v>
      </c>
      <c r="D2555" s="51" t="str">
        <f>IF('Organizational Unit Summary'!$B$24="Benchmark or Sustainment",IF(E2555="OoS","OoS",IF(E2555=1,"DM",IF(E2555=2,"PM",IF(E2555=3,"LM",IF(E2555=4,"FM"))))),IF(E2555="OoS","OoS",IF(E2555&lt;=2,"H",IF(E2555=3,"M",IF(E2555=4,"L")))))</f>
        <v>DM</v>
      </c>
      <c r="E2555" s="58">
        <f>IF(OR(Processes!$C$56=TRUE,Processes!Q$56=TRUE),IF(AND(G2555=1,H2555=1,NOT(ISTEXT(J2555))),4,IF(AND(G2555=1,H2555=1,ISTEXT(J2555)),3,IF(AND(OR(G2555=1,H2555=1),ISTEXT(J2555)),2,1))),"OoS")</f>
        <v>1</v>
      </c>
      <c r="F2555" s="57"/>
      <c r="G2555" s="59"/>
      <c r="H2555" s="59"/>
      <c r="I2555" s="59"/>
      <c r="J2555" s="59"/>
      <c r="K2555" s="59"/>
      <c r="L2555" s="59"/>
      <c r="M2555" s="59"/>
      <c r="N2555" s="59"/>
      <c r="O2555" s="59"/>
      <c r="P2555" s="370"/>
      <c r="Q2555" s="59"/>
      <c r="R2555" s="376"/>
    </row>
    <row r="2556" spans="1:18" x14ac:dyDescent="0.25">
      <c r="A2556" s="352"/>
      <c r="B2556" s="378"/>
      <c r="C2556" s="54" t="str">
        <f>IF(ISTEXT('Organizational Unit Summary'!$B$54),'Organizational Unit Summary'!$B$54,"")</f>
        <v>P-15</v>
      </c>
      <c r="D2556" s="51" t="str">
        <f>IF('Organizational Unit Summary'!$B$24="Benchmark or Sustainment",IF(E2556="OoS","OoS",IF(E2556=1,"DM",IF(E2556=2,"PM",IF(E2556=3,"LM",IF(E2556=4,"FM"))))),IF(E2556="OoS","OoS",IF(E2556&lt;=2,"H",IF(E2556=3,"M",IF(E2556=4,"L")))))</f>
        <v>DM</v>
      </c>
      <c r="E2556" s="58">
        <f>IF(OR(Processes!$C$56=TRUE,Processes!R$56=TRUE),IF(AND(G2556=1,H2556=1,NOT(ISTEXT(J2556))),4,IF(AND(G2556=1,H2556=1,ISTEXT(J2556)),3,IF(AND(OR(G2556=1,H2556=1),ISTEXT(J2556)),2,1))),"OoS")</f>
        <v>1</v>
      </c>
      <c r="F2556" s="57"/>
      <c r="G2556" s="59"/>
      <c r="H2556" s="59"/>
      <c r="I2556" s="59"/>
      <c r="J2556" s="59"/>
      <c r="K2556" s="59"/>
      <c r="L2556" s="59"/>
      <c r="M2556" s="59"/>
      <c r="N2556" s="59"/>
      <c r="O2556" s="59"/>
      <c r="P2556" s="370"/>
      <c r="Q2556" s="59"/>
      <c r="R2556" s="376"/>
    </row>
    <row r="2557" spans="1:18" x14ac:dyDescent="0.25">
      <c r="A2557" s="352"/>
      <c r="B2557" s="378"/>
      <c r="C2557" s="54" t="str">
        <f>IF(ISTEXT('Organizational Unit Summary'!$B$55),'Organizational Unit Summary'!$B$55,"")</f>
        <v>P-16</v>
      </c>
      <c r="D2557" s="51" t="str">
        <f>IF('Organizational Unit Summary'!$B$24="Benchmark or Sustainment",IF(E2557="OoS","OoS",IF(E2557=1,"DM",IF(E2557=2,"PM",IF(E2557=3,"LM",IF(E2557=4,"FM"))))),IF(E2557="OoS","OoS",IF(E2557&lt;=2,"H",IF(E2557=3,"M",IF(E2557=4,"L")))))</f>
        <v>DM</v>
      </c>
      <c r="E2557" s="58">
        <f>IF(OR(Processes!$C$56=TRUE,Processes!S$56=TRUE),IF(AND(G2557=1,H2557=1,NOT(ISTEXT(J2557))),4,IF(AND(G2557=1,H2557=1,ISTEXT(J2557)),3,IF(AND(OR(G2557=1,H2557=1),ISTEXT(J2557)),2,1))),"OoS")</f>
        <v>1</v>
      </c>
      <c r="F2557" s="57"/>
      <c r="G2557" s="59"/>
      <c r="H2557" s="59"/>
      <c r="I2557" s="59"/>
      <c r="J2557" s="59"/>
      <c r="K2557" s="59"/>
      <c r="L2557" s="59"/>
      <c r="M2557" s="59"/>
      <c r="N2557" s="59"/>
      <c r="O2557" s="59"/>
      <c r="P2557" s="370"/>
      <c r="Q2557" s="59"/>
      <c r="R2557" s="376"/>
    </row>
    <row r="2558" spans="1:18" x14ac:dyDescent="0.25">
      <c r="A2558" s="352"/>
      <c r="B2558" s="378"/>
      <c r="C2558" s="54" t="str">
        <f>IF(ISTEXT('Organizational Unit Summary'!$B$56),'Organizational Unit Summary'!$B$56,"")</f>
        <v>P-17</v>
      </c>
      <c r="D2558" s="51" t="str">
        <f>IF('Organizational Unit Summary'!$B$24="Benchmark or Sustainment",IF(E2558="OoS","OoS",IF(E2558=1,"DM",IF(E2558=2,"PM",IF(E2558=3,"LM",IF(E2558=4,"FM"))))),IF(E2558="OoS","OoS",IF(E2558&lt;=2,"H",IF(E2558=3,"M",IF(E2558=4,"L")))))</f>
        <v>DM</v>
      </c>
      <c r="E2558" s="58">
        <f>IF(OR(Processes!$C$56=TRUE,Processes!T$56=TRUE),IF(AND(G2558=1,H2558=1,NOT(ISTEXT(J2558))),4,IF(AND(G2558=1,H2558=1,ISTEXT(J2558)),3,IF(AND(OR(G2558=1,H2558=1),ISTEXT(J2558)),2,1))),"OoS")</f>
        <v>1</v>
      </c>
      <c r="F2558" s="57"/>
      <c r="G2558" s="59"/>
      <c r="H2558" s="59"/>
      <c r="I2558" s="59"/>
      <c r="J2558" s="59"/>
      <c r="K2558" s="59"/>
      <c r="L2558" s="59"/>
      <c r="M2558" s="59"/>
      <c r="N2558" s="59"/>
      <c r="O2558" s="59"/>
      <c r="P2558" s="370"/>
      <c r="Q2558" s="59"/>
      <c r="R2558" s="376"/>
    </row>
    <row r="2559" spans="1:18" x14ac:dyDescent="0.25">
      <c r="A2559" s="352"/>
      <c r="B2559" s="378"/>
      <c r="C2559" s="54" t="str">
        <f>IF(ISTEXT('Organizational Unit Summary'!$B$57),'Organizational Unit Summary'!$B$57,"")</f>
        <v>P-18</v>
      </c>
      <c r="D2559" s="51" t="str">
        <f>IF('Organizational Unit Summary'!$B$24="Benchmark or Sustainment",IF(E2559="OoS","OoS",IF(E2559=1,"DM",IF(E2559=2,"PM",IF(E2559=3,"LM",IF(E2559=4,"FM"))))),IF(E2559="OoS","OoS",IF(E2559&lt;=2,"H",IF(E2559=3,"M",IF(E2559=4,"L")))))</f>
        <v>DM</v>
      </c>
      <c r="E2559" s="58">
        <f>IF(OR(Processes!$C$56=TRUE,Processes!U$56=TRUE),IF(AND(G2559=1,H2559=1,NOT(ISTEXT(J2559))),4,IF(AND(G2559=1,H2559=1,ISTEXT(J2559)),3,IF(AND(OR(G2559=1,H2559=1),ISTEXT(J2559)),2,1))),"OoS")</f>
        <v>1</v>
      </c>
      <c r="F2559" s="57"/>
      <c r="G2559" s="59"/>
      <c r="H2559" s="59"/>
      <c r="I2559" s="59"/>
      <c r="J2559" s="59"/>
      <c r="K2559" s="59"/>
      <c r="L2559" s="59"/>
      <c r="M2559" s="59"/>
      <c r="N2559" s="59"/>
      <c r="O2559" s="59"/>
      <c r="P2559" s="370"/>
      <c r="Q2559" s="59"/>
      <c r="R2559" s="376"/>
    </row>
    <row r="2560" spans="1:18" x14ac:dyDescent="0.25">
      <c r="A2560" s="352"/>
      <c r="B2560" s="378"/>
      <c r="C2560" s="54" t="str">
        <f>IF(ISTEXT('Organizational Unit Summary'!$B$58),'Organizational Unit Summary'!$B$58,"")</f>
        <v>P-19</v>
      </c>
      <c r="D2560" s="51" t="str">
        <f>IF('Organizational Unit Summary'!$B$24="Benchmark or Sustainment",IF(E2560="OoS","OoS",IF(E2560=1,"DM",IF(E2560=2,"PM",IF(E2560=3,"LM",IF(E2560=4,"FM"))))),IF(E2560="OoS","OoS",IF(E2560&lt;=2,"H",IF(E2560=3,"M",IF(E2560=4,"L")))))</f>
        <v>DM</v>
      </c>
      <c r="E2560" s="58">
        <f>IF(OR(Processes!$C$56=TRUE,Processes!V$56=TRUE),IF(AND(G2560=1,H2560=1,NOT(ISTEXT(J2560))),4,IF(AND(G2560=1,H2560=1,ISTEXT(J2560)),3,IF(AND(OR(G2560=1,H2560=1),ISTEXT(J2560)),2,1))),"OoS")</f>
        <v>1</v>
      </c>
      <c r="F2560" s="57"/>
      <c r="G2560" s="59"/>
      <c r="H2560" s="59"/>
      <c r="I2560" s="59"/>
      <c r="J2560" s="59"/>
      <c r="K2560" s="59"/>
      <c r="L2560" s="59"/>
      <c r="M2560" s="59"/>
      <c r="N2560" s="59"/>
      <c r="O2560" s="59"/>
      <c r="P2560" s="370"/>
      <c r="Q2560" s="59"/>
      <c r="R2560" s="376"/>
    </row>
    <row r="2561" spans="1:18" ht="13.5" thickBot="1" x14ac:dyDescent="0.3">
      <c r="A2561" s="352"/>
      <c r="B2561" s="378"/>
      <c r="C2561" s="54" t="str">
        <f>IF(ISTEXT('Organizational Unit Summary'!$B$59),'Organizational Unit Summary'!$B$59,"")</f>
        <v>P-20</v>
      </c>
      <c r="D2561" s="51" t="str">
        <f>IF('Organizational Unit Summary'!$B$24="Benchmark or Sustainment",IF(E2561="OoS","OoS",IF(E2561=1,"DM",IF(E2561=2,"PM",IF(E2561=3,"LM",IF(E2561=4,"FM"))))),IF(E2561="OoS","OoS",IF(E2561&lt;=2,"H",IF(E2561=3,"M",IF(E2561=4,"L")))))</f>
        <v>DM</v>
      </c>
      <c r="E2561" s="58">
        <f>IF(OR(Processes!$C$56=TRUE,Processes!W$56=TRUE),IF(AND(G2561=1,H2561=1,NOT(ISTEXT(J2561))),4,IF(AND(G2561=1,H2561=1,ISTEXT(J2561)),3,IF(AND(OR(G2561=1,H2561=1),ISTEXT(J2561)),2,1))),"OoS")</f>
        <v>1</v>
      </c>
      <c r="F2561" s="57"/>
      <c r="G2561" s="59"/>
      <c r="H2561" s="59"/>
      <c r="I2561" s="59"/>
      <c r="J2561" s="59"/>
      <c r="K2561" s="59"/>
      <c r="L2561" s="59"/>
      <c r="M2561" s="59"/>
      <c r="N2561" s="59"/>
      <c r="O2561" s="59"/>
      <c r="P2561" s="371"/>
      <c r="Q2561" s="59"/>
      <c r="R2561" s="376"/>
    </row>
    <row r="2562" spans="1:18" x14ac:dyDescent="0.25">
      <c r="A2562" s="352"/>
      <c r="B2562" s="378" t="str">
        <f>IF(ISTEXT(Processes!$B$6),Processes!$B$6,"")</f>
        <v>Process 4</v>
      </c>
      <c r="C2562" s="54" t="str">
        <f>IF(ISTEXT('Organizational Unit Summary'!$B$40),'Organizational Unit Summary'!$B$40,"")</f>
        <v>P-1</v>
      </c>
      <c r="D2562" s="51" t="str">
        <f>IF('Organizational Unit Summary'!$B$24="Benchmark or Sustainment",IF(E2562="OoS","OoS",IF(E2562=1,"DM",IF(E2562=2,"PM",IF(E2562=3,"LM",IF(E2562=4,"FM"))))),IF(E2562="OoS","OoS",IF(E2562&lt;=2,"H",IF(E2562=3,"M",IF(E2562=4,"L")))))</f>
        <v>DM</v>
      </c>
      <c r="E2562" s="58">
        <f>IF(OR(Processes!$C$57=TRUE,Processes!D$57=TRUE),IF(AND(G2562=1,H2562=1,NOT(ISTEXT(J2562))),4,IF(AND(G2562=1,H2562=1,ISTEXT(J2562)),3,IF(AND(OR(G2562=1,H2562=1),ISTEXT(J2562)),2,1))),"OoS")</f>
        <v>1</v>
      </c>
      <c r="F2562" s="57"/>
      <c r="G2562" s="59"/>
      <c r="H2562" s="59"/>
      <c r="I2562" s="59"/>
      <c r="J2562" s="59"/>
      <c r="K2562" s="59"/>
      <c r="L2562" s="59"/>
      <c r="M2562" s="59"/>
      <c r="N2562" s="59"/>
      <c r="O2562" s="59"/>
      <c r="P2562" s="369"/>
      <c r="Q2562" s="59"/>
      <c r="R2562" s="376"/>
    </row>
    <row r="2563" spans="1:18" x14ac:dyDescent="0.25">
      <c r="A2563" s="352"/>
      <c r="B2563" s="378"/>
      <c r="C2563" s="54" t="str">
        <f>IF(ISTEXT('Organizational Unit Summary'!$B$41),'Organizational Unit Summary'!$B$41,"")</f>
        <v>P-2</v>
      </c>
      <c r="D2563" s="51" t="str">
        <f>IF('Organizational Unit Summary'!$B$24="Benchmark or Sustainment",IF(E2563="OoS","OoS",IF(E2563=1,"DM",IF(E2563=2,"PM",IF(E2563=3,"LM",IF(E2563=4,"FM"))))),IF(E2563="OoS","OoS",IF(E2563&lt;=2,"H",IF(E2563=3,"M",IF(E2563=4,"L")))))</f>
        <v>DM</v>
      </c>
      <c r="E2563" s="58">
        <f>IF(OR(Processes!$C$57=TRUE,Processes!E$57=TRUE),IF(AND(G2563=1,H2563=1,NOT(ISTEXT(J2563))),4,IF(AND(G2563=1,H2563=1,ISTEXT(J2563)),3,IF(AND(OR(G2563=1,H2563=1),ISTEXT(J2563)),2,1))),"OoS")</f>
        <v>1</v>
      </c>
      <c r="F2563" s="57"/>
      <c r="G2563" s="59"/>
      <c r="H2563" s="59"/>
      <c r="I2563" s="59"/>
      <c r="J2563" s="59"/>
      <c r="K2563" s="59"/>
      <c r="L2563" s="59"/>
      <c r="M2563" s="59"/>
      <c r="N2563" s="59"/>
      <c r="O2563" s="59"/>
      <c r="P2563" s="370"/>
      <c r="Q2563" s="59"/>
      <c r="R2563" s="376"/>
    </row>
    <row r="2564" spans="1:18" x14ac:dyDescent="0.25">
      <c r="A2564" s="352"/>
      <c r="B2564" s="378"/>
      <c r="C2564" s="54" t="str">
        <f>IF(ISTEXT('Organizational Unit Summary'!$B$42),'Organizational Unit Summary'!$B$42,"")</f>
        <v>P-3</v>
      </c>
      <c r="D2564" s="51" t="str">
        <f>IF('Organizational Unit Summary'!$B$24="Benchmark or Sustainment",IF(E2564="OoS","OoS",IF(E2564=1,"DM",IF(E2564=2,"PM",IF(E2564=3,"LM",IF(E2564=4,"FM"))))),IF(E2564="OoS","OoS",IF(E2564&lt;=2,"H",IF(E2564=3,"M",IF(E2564=4,"L")))))</f>
        <v>DM</v>
      </c>
      <c r="E2564" s="58">
        <f>IF(OR(Processes!$C$57=TRUE,Processes!F$57=TRUE),IF(AND(G2564=1,H2564=1,NOT(ISTEXT(J2564))),4,IF(AND(G2564=1,H2564=1,ISTEXT(J2564)),3,IF(AND(OR(G2564=1,H2564=1),ISTEXT(J2564)),2,1))),"OoS")</f>
        <v>1</v>
      </c>
      <c r="F2564" s="57"/>
      <c r="G2564" s="59"/>
      <c r="H2564" s="59"/>
      <c r="I2564" s="59"/>
      <c r="J2564" s="59"/>
      <c r="K2564" s="59"/>
      <c r="L2564" s="59"/>
      <c r="M2564" s="59"/>
      <c r="N2564" s="59"/>
      <c r="O2564" s="59"/>
      <c r="P2564" s="370"/>
      <c r="Q2564" s="59"/>
      <c r="R2564" s="376"/>
    </row>
    <row r="2565" spans="1:18" x14ac:dyDescent="0.25">
      <c r="A2565" s="352"/>
      <c r="B2565" s="378"/>
      <c r="C2565" s="54" t="str">
        <f>IF(ISTEXT('Organizational Unit Summary'!$B$43),'Organizational Unit Summary'!$B$43,"")</f>
        <v>P-4</v>
      </c>
      <c r="D2565" s="51" t="str">
        <f>IF('Organizational Unit Summary'!$B$24="Benchmark or Sustainment",IF(E2565="OoS","OoS",IF(E2565=1,"DM",IF(E2565=2,"PM",IF(E2565=3,"LM",IF(E2565=4,"FM"))))),IF(E2565="OoS","OoS",IF(E2565&lt;=2,"H",IF(E2565=3,"M",IF(E2565=4,"L")))))</f>
        <v>DM</v>
      </c>
      <c r="E2565" s="58">
        <f>IF(OR(Processes!$C$57=TRUE,Processes!G$57=TRUE),IF(AND(G2565=1,H2565=1,NOT(ISTEXT(J2565))),4,IF(AND(G2565=1,H2565=1,ISTEXT(J2565)),3,IF(AND(OR(G2565=1,H2565=1),ISTEXT(J2565)),2,1))),"OoS")</f>
        <v>1</v>
      </c>
      <c r="F2565" s="57"/>
      <c r="G2565" s="59"/>
      <c r="H2565" s="59"/>
      <c r="I2565" s="59"/>
      <c r="J2565" s="59"/>
      <c r="K2565" s="59"/>
      <c r="L2565" s="59"/>
      <c r="M2565" s="59"/>
      <c r="N2565" s="59"/>
      <c r="O2565" s="59"/>
      <c r="P2565" s="370"/>
      <c r="Q2565" s="59"/>
      <c r="R2565" s="376"/>
    </row>
    <row r="2566" spans="1:18" x14ac:dyDescent="0.25">
      <c r="A2566" s="352"/>
      <c r="B2566" s="378"/>
      <c r="C2566" s="54" t="str">
        <f>IF(ISTEXT('Organizational Unit Summary'!$B$44),'Organizational Unit Summary'!$B$44,"")</f>
        <v>P-5</v>
      </c>
      <c r="D2566" s="51" t="str">
        <f>IF('Organizational Unit Summary'!$B$24="Benchmark or Sustainment",IF(E2566="OoS","OoS",IF(E2566=1,"DM",IF(E2566=2,"PM",IF(E2566=3,"LM",IF(E2566=4,"FM"))))),IF(E2566="OoS","OoS",IF(E2566&lt;=2,"H",IF(E2566=3,"M",IF(E2566=4,"L")))))</f>
        <v>DM</v>
      </c>
      <c r="E2566" s="58">
        <f>IF(OR(Processes!$C$57=TRUE,Processes!H$57=TRUE),IF(AND(G2566=1,H2566=1,NOT(ISTEXT(J2566))),4,IF(AND(G2566=1,H2566=1,ISTEXT(J2566)),3,IF(AND(OR(G2566=1,H2566=1),ISTEXT(J2566)),2,1))),"OoS")</f>
        <v>1</v>
      </c>
      <c r="F2566" s="57"/>
      <c r="G2566" s="59"/>
      <c r="H2566" s="59"/>
      <c r="I2566" s="59"/>
      <c r="J2566" s="59"/>
      <c r="K2566" s="59"/>
      <c r="L2566" s="59"/>
      <c r="M2566" s="59"/>
      <c r="N2566" s="59"/>
      <c r="O2566" s="59"/>
      <c r="P2566" s="370"/>
      <c r="Q2566" s="59"/>
      <c r="R2566" s="376"/>
    </row>
    <row r="2567" spans="1:18" x14ac:dyDescent="0.25">
      <c r="A2567" s="352"/>
      <c r="B2567" s="378"/>
      <c r="C2567" s="54" t="str">
        <f>IF(ISTEXT('Organizational Unit Summary'!$B$45),'Organizational Unit Summary'!$B$45,"")</f>
        <v>P-6</v>
      </c>
      <c r="D2567" s="51" t="str">
        <f>IF('Organizational Unit Summary'!$B$24="Benchmark or Sustainment",IF(E2567="OoS","OoS",IF(E2567=1,"DM",IF(E2567=2,"PM",IF(E2567=3,"LM",IF(E2567=4,"FM"))))),IF(E2567="OoS","OoS",IF(E2567&lt;=2,"H",IF(E2567=3,"M",IF(E2567=4,"L")))))</f>
        <v>DM</v>
      </c>
      <c r="E2567" s="58">
        <f>IF(OR(Processes!$C$57=TRUE,Processes!I$57=TRUE),IF(AND(G2567=1,H2567=1,NOT(ISTEXT(J2567))),4,IF(AND(G2567=1,H2567=1,ISTEXT(J2567)),3,IF(AND(OR(G2567=1,H2567=1),ISTEXT(J2567)),2,1))),"OoS")</f>
        <v>1</v>
      </c>
      <c r="F2567" s="57"/>
      <c r="G2567" s="59"/>
      <c r="H2567" s="59"/>
      <c r="I2567" s="59"/>
      <c r="J2567" s="59"/>
      <c r="K2567" s="59"/>
      <c r="L2567" s="59"/>
      <c r="M2567" s="59"/>
      <c r="N2567" s="59"/>
      <c r="O2567" s="59"/>
      <c r="P2567" s="370"/>
      <c r="Q2567" s="59"/>
      <c r="R2567" s="376"/>
    </row>
    <row r="2568" spans="1:18" x14ac:dyDescent="0.25">
      <c r="A2568" s="352"/>
      <c r="B2568" s="378"/>
      <c r="C2568" s="54" t="str">
        <f>IF(ISTEXT('Organizational Unit Summary'!$B$46),'Organizational Unit Summary'!$B$46,"")</f>
        <v>P-7</v>
      </c>
      <c r="D2568" s="51" t="str">
        <f>IF('Organizational Unit Summary'!$B$24="Benchmark or Sustainment",IF(E2568="OoS","OoS",IF(E2568=1,"DM",IF(E2568=2,"PM",IF(E2568=3,"LM",IF(E2568=4,"FM"))))),IF(E2568="OoS","OoS",IF(E2568&lt;=2,"H",IF(E2568=3,"M",IF(E2568=4,"L")))))</f>
        <v>DM</v>
      </c>
      <c r="E2568" s="58">
        <f>IF(OR(Processes!$C$57=TRUE,Processes!J$57=TRUE),IF(AND(G2568=1,H2568=1,NOT(ISTEXT(J2568))),4,IF(AND(G2568=1,H2568=1,ISTEXT(J2568)),3,IF(AND(OR(G2568=1,H2568=1),ISTEXT(J2568)),2,1))),"OoS")</f>
        <v>1</v>
      </c>
      <c r="F2568" s="57"/>
      <c r="G2568" s="59"/>
      <c r="H2568" s="59"/>
      <c r="I2568" s="59"/>
      <c r="J2568" s="59"/>
      <c r="K2568" s="59"/>
      <c r="L2568" s="59"/>
      <c r="M2568" s="59"/>
      <c r="N2568" s="59"/>
      <c r="O2568" s="59"/>
      <c r="P2568" s="370"/>
      <c r="Q2568" s="59"/>
      <c r="R2568" s="376"/>
    </row>
    <row r="2569" spans="1:18" x14ac:dyDescent="0.25">
      <c r="A2569" s="352"/>
      <c r="B2569" s="378"/>
      <c r="C2569" s="54" t="str">
        <f>IF(ISTEXT('Organizational Unit Summary'!$B$47),'Organizational Unit Summary'!$B$47,"")</f>
        <v>P-8</v>
      </c>
      <c r="D2569" s="51" t="str">
        <f>IF('Organizational Unit Summary'!$B$24="Benchmark or Sustainment",IF(E2569="OoS","OoS",IF(E2569=1,"DM",IF(E2569=2,"PM",IF(E2569=3,"LM",IF(E2569=4,"FM"))))),IF(E2569="OoS","OoS",IF(E2569&lt;=2,"H",IF(E2569=3,"M",IF(E2569=4,"L")))))</f>
        <v>DM</v>
      </c>
      <c r="E2569" s="58">
        <f>IF(OR(Processes!$C$57=TRUE,Processes!K$57=TRUE),IF(AND(G2569=1,H2569=1,NOT(ISTEXT(J2569))),4,IF(AND(G2569=1,H2569=1,ISTEXT(J2569)),3,IF(AND(OR(G2569=1,H2569=1),ISTEXT(J2569)),2,1))),"OoS")</f>
        <v>1</v>
      </c>
      <c r="F2569" s="57"/>
      <c r="G2569" s="59"/>
      <c r="H2569" s="59"/>
      <c r="I2569" s="59"/>
      <c r="J2569" s="59"/>
      <c r="K2569" s="59"/>
      <c r="L2569" s="59"/>
      <c r="M2569" s="59"/>
      <c r="N2569" s="59"/>
      <c r="O2569" s="59"/>
      <c r="P2569" s="370"/>
      <c r="Q2569" s="59"/>
      <c r="R2569" s="376"/>
    </row>
    <row r="2570" spans="1:18" x14ac:dyDescent="0.25">
      <c r="A2570" s="352"/>
      <c r="B2570" s="378"/>
      <c r="C2570" s="54" t="str">
        <f>IF(ISTEXT('Organizational Unit Summary'!$B$48),'Organizational Unit Summary'!$B$48,"")</f>
        <v>P-9</v>
      </c>
      <c r="D2570" s="51" t="str">
        <f>IF('Organizational Unit Summary'!$B$24="Benchmark or Sustainment",IF(E2570="OoS","OoS",IF(E2570=1,"DM",IF(E2570=2,"PM",IF(E2570=3,"LM",IF(E2570=4,"FM"))))),IF(E2570="OoS","OoS",IF(E2570&lt;=2,"H",IF(E2570=3,"M",IF(E2570=4,"L")))))</f>
        <v>DM</v>
      </c>
      <c r="E2570" s="58">
        <f>IF(OR(Processes!$C$57=TRUE,Processes!L$57=TRUE),IF(AND(G2570=1,H2570=1,NOT(ISTEXT(J2570))),4,IF(AND(G2570=1,H2570=1,ISTEXT(J2570)),3,IF(AND(OR(G2570=1,H2570=1),ISTEXT(J2570)),2,1))),"OoS")</f>
        <v>1</v>
      </c>
      <c r="F2570" s="57"/>
      <c r="G2570" s="59"/>
      <c r="H2570" s="59"/>
      <c r="I2570" s="59"/>
      <c r="J2570" s="59"/>
      <c r="K2570" s="59"/>
      <c r="L2570" s="59"/>
      <c r="M2570" s="59"/>
      <c r="N2570" s="59"/>
      <c r="O2570" s="59"/>
      <c r="P2570" s="370"/>
      <c r="Q2570" s="59"/>
      <c r="R2570" s="376"/>
    </row>
    <row r="2571" spans="1:18" x14ac:dyDescent="0.25">
      <c r="A2571" s="352"/>
      <c r="B2571" s="378"/>
      <c r="C2571" s="54" t="str">
        <f>IF(ISTEXT('Organizational Unit Summary'!$B$49),'Organizational Unit Summary'!$B$49,"")</f>
        <v>P-10</v>
      </c>
      <c r="D2571" s="51" t="str">
        <f>IF('Organizational Unit Summary'!$B$24="Benchmark or Sustainment",IF(E2571="OoS","OoS",IF(E2571=1,"DM",IF(E2571=2,"PM",IF(E2571=3,"LM",IF(E2571=4,"FM"))))),IF(E2571="OoS","OoS",IF(E2571&lt;=2,"H",IF(E2571=3,"M",IF(E2571=4,"L")))))</f>
        <v>DM</v>
      </c>
      <c r="E2571" s="58">
        <f>IF(OR(Processes!$C$57=TRUE,Processes!M$57=TRUE),IF(AND(G2571=1,H2571=1,NOT(ISTEXT(J2571))),4,IF(AND(G2571=1,H2571=1,ISTEXT(J2571)),3,IF(AND(OR(G2571=1,H2571=1),ISTEXT(J2571)),2,1))),"OoS")</f>
        <v>1</v>
      </c>
      <c r="F2571" s="57"/>
      <c r="G2571" s="59"/>
      <c r="H2571" s="59"/>
      <c r="I2571" s="59"/>
      <c r="J2571" s="59"/>
      <c r="K2571" s="59"/>
      <c r="L2571" s="59"/>
      <c r="M2571" s="59"/>
      <c r="N2571" s="59"/>
      <c r="O2571" s="59"/>
      <c r="P2571" s="370"/>
      <c r="Q2571" s="59"/>
      <c r="R2571" s="376"/>
    </row>
    <row r="2572" spans="1:18" x14ac:dyDescent="0.25">
      <c r="A2572" s="352"/>
      <c r="B2572" s="378"/>
      <c r="C2572" s="54" t="str">
        <f>IF(ISTEXT('Organizational Unit Summary'!$B$50),'Organizational Unit Summary'!$B$50,"")</f>
        <v>P-11</v>
      </c>
      <c r="D2572" s="51" t="str">
        <f>IF('Organizational Unit Summary'!$B$24="Benchmark or Sustainment",IF(E2572="OoS","OoS",IF(E2572=1,"DM",IF(E2572=2,"PM",IF(E2572=3,"LM",IF(E2572=4,"FM"))))),IF(E2572="OoS","OoS",IF(E2572&lt;=2,"H",IF(E2572=3,"M",IF(E2572=4,"L")))))</f>
        <v>DM</v>
      </c>
      <c r="E2572" s="58">
        <f>IF(OR(Processes!$C$57=TRUE,Processes!N$57=TRUE),IF(AND(G2572=1,H2572=1,NOT(ISTEXT(J2572))),4,IF(AND(G2572=1,H2572=1,ISTEXT(J2572)),3,IF(AND(OR(G2572=1,H2572=1),ISTEXT(J2572)),2,1))),"OoS")</f>
        <v>1</v>
      </c>
      <c r="F2572" s="57"/>
      <c r="G2572" s="59"/>
      <c r="H2572" s="59"/>
      <c r="I2572" s="59"/>
      <c r="J2572" s="59"/>
      <c r="K2572" s="59"/>
      <c r="L2572" s="59"/>
      <c r="M2572" s="59"/>
      <c r="N2572" s="59"/>
      <c r="O2572" s="59"/>
      <c r="P2572" s="370"/>
      <c r="Q2572" s="59"/>
      <c r="R2572" s="376"/>
    </row>
    <row r="2573" spans="1:18" x14ac:dyDescent="0.25">
      <c r="A2573" s="352"/>
      <c r="B2573" s="378"/>
      <c r="C2573" s="54" t="str">
        <f>IF(ISTEXT('Organizational Unit Summary'!$B$51),'Organizational Unit Summary'!$B$51,"")</f>
        <v>P-12</v>
      </c>
      <c r="D2573" s="51" t="str">
        <f>IF('Organizational Unit Summary'!$B$24="Benchmark or Sustainment",IF(E2573="OoS","OoS",IF(E2573=1,"DM",IF(E2573=2,"PM",IF(E2573=3,"LM",IF(E2573=4,"FM"))))),IF(E2573="OoS","OoS",IF(E2573&lt;=2,"H",IF(E2573=3,"M",IF(E2573=4,"L")))))</f>
        <v>DM</v>
      </c>
      <c r="E2573" s="58">
        <f>IF(OR(Processes!$C$57=TRUE,Processes!O$57=TRUE),IF(AND(G2573=1,H2573=1,NOT(ISTEXT(J2573))),4,IF(AND(G2573=1,H2573=1,ISTEXT(J2573)),3,IF(AND(OR(G2573=1,H2573=1),ISTEXT(J2573)),2,1))),"OoS")</f>
        <v>1</v>
      </c>
      <c r="F2573" s="57"/>
      <c r="G2573" s="59"/>
      <c r="H2573" s="59"/>
      <c r="I2573" s="59"/>
      <c r="J2573" s="59"/>
      <c r="K2573" s="59"/>
      <c r="L2573" s="59"/>
      <c r="M2573" s="59"/>
      <c r="N2573" s="59"/>
      <c r="O2573" s="59"/>
      <c r="P2573" s="370"/>
      <c r="Q2573" s="59"/>
      <c r="R2573" s="376"/>
    </row>
    <row r="2574" spans="1:18" x14ac:dyDescent="0.25">
      <c r="A2574" s="352"/>
      <c r="B2574" s="378"/>
      <c r="C2574" s="54" t="str">
        <f>IF(ISTEXT('Organizational Unit Summary'!$B$52),'Organizational Unit Summary'!$B$52,"")</f>
        <v>P-13</v>
      </c>
      <c r="D2574" s="51" t="str">
        <f>IF('Organizational Unit Summary'!$B$24="Benchmark or Sustainment",IF(E2574="OoS","OoS",IF(E2574=1,"DM",IF(E2574=2,"PM",IF(E2574=3,"LM",IF(E2574=4,"FM"))))),IF(E2574="OoS","OoS",IF(E2574&lt;=2,"H",IF(E2574=3,"M",IF(E2574=4,"L")))))</f>
        <v>DM</v>
      </c>
      <c r="E2574" s="58">
        <f>IF(OR(Processes!$C$57=TRUE,Processes!P$57=TRUE),IF(AND(G2574=1,H2574=1,NOT(ISTEXT(J2574))),4,IF(AND(G2574=1,H2574=1,ISTEXT(J2574)),3,IF(AND(OR(G2574=1,H2574=1),ISTEXT(J2574)),2,1))),"OoS")</f>
        <v>1</v>
      </c>
      <c r="F2574" s="57"/>
      <c r="G2574" s="59"/>
      <c r="H2574" s="59"/>
      <c r="I2574" s="59"/>
      <c r="J2574" s="59"/>
      <c r="K2574" s="59"/>
      <c r="L2574" s="59"/>
      <c r="M2574" s="59"/>
      <c r="N2574" s="59"/>
      <c r="O2574" s="59"/>
      <c r="P2574" s="370"/>
      <c r="Q2574" s="59"/>
      <c r="R2574" s="376"/>
    </row>
    <row r="2575" spans="1:18" x14ac:dyDescent="0.25">
      <c r="A2575" s="352"/>
      <c r="B2575" s="378"/>
      <c r="C2575" s="54" t="str">
        <f>IF(ISTEXT('Organizational Unit Summary'!$B$53),'Organizational Unit Summary'!$B$53,"")</f>
        <v>P-14</v>
      </c>
      <c r="D2575" s="51" t="str">
        <f>IF('Organizational Unit Summary'!$B$24="Benchmark or Sustainment",IF(E2575="OoS","OoS",IF(E2575=1,"DM",IF(E2575=2,"PM",IF(E2575=3,"LM",IF(E2575=4,"FM"))))),IF(E2575="OoS","OoS",IF(E2575&lt;=2,"H",IF(E2575=3,"M",IF(E2575=4,"L")))))</f>
        <v>DM</v>
      </c>
      <c r="E2575" s="58">
        <f>IF(OR(Processes!$C$57=TRUE,Processes!Q$57=TRUE),IF(AND(G2575=1,H2575=1,NOT(ISTEXT(J2575))),4,IF(AND(G2575=1,H2575=1,ISTEXT(J2575)),3,IF(AND(OR(G2575=1,H2575=1),ISTEXT(J2575)),2,1))),"OoS")</f>
        <v>1</v>
      </c>
      <c r="F2575" s="57"/>
      <c r="G2575" s="59"/>
      <c r="H2575" s="59"/>
      <c r="I2575" s="59"/>
      <c r="J2575" s="59"/>
      <c r="K2575" s="59"/>
      <c r="L2575" s="59"/>
      <c r="M2575" s="59"/>
      <c r="N2575" s="59"/>
      <c r="O2575" s="59"/>
      <c r="P2575" s="370"/>
      <c r="Q2575" s="59"/>
      <c r="R2575" s="376"/>
    </row>
    <row r="2576" spans="1:18" x14ac:dyDescent="0.25">
      <c r="A2576" s="352"/>
      <c r="B2576" s="378"/>
      <c r="C2576" s="54" t="str">
        <f>IF(ISTEXT('Organizational Unit Summary'!$B$54),'Organizational Unit Summary'!$B$54,"")</f>
        <v>P-15</v>
      </c>
      <c r="D2576" s="51" t="str">
        <f>IF('Organizational Unit Summary'!$B$24="Benchmark or Sustainment",IF(E2576="OoS","OoS",IF(E2576=1,"DM",IF(E2576=2,"PM",IF(E2576=3,"LM",IF(E2576=4,"FM"))))),IF(E2576="OoS","OoS",IF(E2576&lt;=2,"H",IF(E2576=3,"M",IF(E2576=4,"L")))))</f>
        <v>DM</v>
      </c>
      <c r="E2576" s="58">
        <f>IF(OR(Processes!$C$57=TRUE,Processes!R$57=TRUE),IF(AND(G2576=1,H2576=1,NOT(ISTEXT(J2576))),4,IF(AND(G2576=1,H2576=1,ISTEXT(J2576)),3,IF(AND(OR(G2576=1,H2576=1),ISTEXT(J2576)),2,1))),"OoS")</f>
        <v>1</v>
      </c>
      <c r="F2576" s="57"/>
      <c r="G2576" s="59"/>
      <c r="H2576" s="59"/>
      <c r="I2576" s="59"/>
      <c r="J2576" s="59"/>
      <c r="K2576" s="59"/>
      <c r="L2576" s="59"/>
      <c r="M2576" s="59"/>
      <c r="N2576" s="59"/>
      <c r="O2576" s="59"/>
      <c r="P2576" s="370"/>
      <c r="Q2576" s="59"/>
      <c r="R2576" s="376"/>
    </row>
    <row r="2577" spans="1:18" x14ac:dyDescent="0.25">
      <c r="A2577" s="352"/>
      <c r="B2577" s="378"/>
      <c r="C2577" s="54" t="str">
        <f>IF(ISTEXT('Organizational Unit Summary'!$B$55),'Organizational Unit Summary'!$B$55,"")</f>
        <v>P-16</v>
      </c>
      <c r="D2577" s="51" t="str">
        <f>IF('Organizational Unit Summary'!$B$24="Benchmark or Sustainment",IF(E2577="OoS","OoS",IF(E2577=1,"DM",IF(E2577=2,"PM",IF(E2577=3,"LM",IF(E2577=4,"FM"))))),IF(E2577="OoS","OoS",IF(E2577&lt;=2,"H",IF(E2577=3,"M",IF(E2577=4,"L")))))</f>
        <v>DM</v>
      </c>
      <c r="E2577" s="58">
        <f>IF(OR(Processes!$C$57=TRUE,Processes!S$57=TRUE),IF(AND(G2577=1,H2577=1,NOT(ISTEXT(J2577))),4,IF(AND(G2577=1,H2577=1,ISTEXT(J2577)),3,IF(AND(OR(G2577=1,H2577=1),ISTEXT(J2577)),2,1))),"OoS")</f>
        <v>1</v>
      </c>
      <c r="F2577" s="57"/>
      <c r="G2577" s="59"/>
      <c r="H2577" s="59"/>
      <c r="I2577" s="59"/>
      <c r="J2577" s="59"/>
      <c r="K2577" s="59"/>
      <c r="L2577" s="59"/>
      <c r="M2577" s="59"/>
      <c r="N2577" s="59"/>
      <c r="O2577" s="59"/>
      <c r="P2577" s="370"/>
      <c r="Q2577" s="59"/>
      <c r="R2577" s="376"/>
    </row>
    <row r="2578" spans="1:18" x14ac:dyDescent="0.25">
      <c r="A2578" s="352"/>
      <c r="B2578" s="378"/>
      <c r="C2578" s="54" t="str">
        <f>IF(ISTEXT('Organizational Unit Summary'!$B$56),'Organizational Unit Summary'!$B$56,"")</f>
        <v>P-17</v>
      </c>
      <c r="D2578" s="51" t="str">
        <f>IF('Organizational Unit Summary'!$B$24="Benchmark or Sustainment",IF(E2578="OoS","OoS",IF(E2578=1,"DM",IF(E2578=2,"PM",IF(E2578=3,"LM",IF(E2578=4,"FM"))))),IF(E2578="OoS","OoS",IF(E2578&lt;=2,"H",IF(E2578=3,"M",IF(E2578=4,"L")))))</f>
        <v>DM</v>
      </c>
      <c r="E2578" s="58">
        <f>IF(OR(Processes!$C$57=TRUE,Processes!T$57=TRUE),IF(AND(G2578=1,H2578=1,NOT(ISTEXT(J2578))),4,IF(AND(G2578=1,H2578=1,ISTEXT(J2578)),3,IF(AND(OR(G2578=1,H2578=1),ISTEXT(J2578)),2,1))),"OoS")</f>
        <v>1</v>
      </c>
      <c r="F2578" s="57"/>
      <c r="G2578" s="59"/>
      <c r="H2578" s="59"/>
      <c r="I2578" s="59"/>
      <c r="J2578" s="59"/>
      <c r="K2578" s="59"/>
      <c r="L2578" s="59"/>
      <c r="M2578" s="59"/>
      <c r="N2578" s="59"/>
      <c r="O2578" s="59"/>
      <c r="P2578" s="370"/>
      <c r="Q2578" s="59"/>
      <c r="R2578" s="376"/>
    </row>
    <row r="2579" spans="1:18" x14ac:dyDescent="0.25">
      <c r="A2579" s="352"/>
      <c r="B2579" s="378"/>
      <c r="C2579" s="54" t="str">
        <f>IF(ISTEXT('Organizational Unit Summary'!$B$57),'Organizational Unit Summary'!$B$57,"")</f>
        <v>P-18</v>
      </c>
      <c r="D2579" s="51" t="str">
        <f>IF('Organizational Unit Summary'!$B$24="Benchmark or Sustainment",IF(E2579="OoS","OoS",IF(E2579=1,"DM",IF(E2579=2,"PM",IF(E2579=3,"LM",IF(E2579=4,"FM"))))),IF(E2579="OoS","OoS",IF(E2579&lt;=2,"H",IF(E2579=3,"M",IF(E2579=4,"L")))))</f>
        <v>DM</v>
      </c>
      <c r="E2579" s="58">
        <f>IF(OR(Processes!$C$57=TRUE,Processes!U$57=TRUE),IF(AND(G2579=1,H2579=1,NOT(ISTEXT(J2579))),4,IF(AND(G2579=1,H2579=1,ISTEXT(J2579)),3,IF(AND(OR(G2579=1,H2579=1),ISTEXT(J2579)),2,1))),"OoS")</f>
        <v>1</v>
      </c>
      <c r="F2579" s="57"/>
      <c r="G2579" s="59"/>
      <c r="H2579" s="59"/>
      <c r="I2579" s="59"/>
      <c r="J2579" s="59"/>
      <c r="K2579" s="59"/>
      <c r="L2579" s="59"/>
      <c r="M2579" s="59"/>
      <c r="N2579" s="59"/>
      <c r="O2579" s="59"/>
      <c r="P2579" s="370"/>
      <c r="Q2579" s="59"/>
      <c r="R2579" s="376"/>
    </row>
    <row r="2580" spans="1:18" x14ac:dyDescent="0.25">
      <c r="A2580" s="352"/>
      <c r="B2580" s="378"/>
      <c r="C2580" s="54" t="str">
        <f>IF(ISTEXT('Organizational Unit Summary'!$B$58),'Organizational Unit Summary'!$B$58,"")</f>
        <v>P-19</v>
      </c>
      <c r="D2580" s="51" t="str">
        <f>IF('Organizational Unit Summary'!$B$24="Benchmark or Sustainment",IF(E2580="OoS","OoS",IF(E2580=1,"DM",IF(E2580=2,"PM",IF(E2580=3,"LM",IF(E2580=4,"FM"))))),IF(E2580="OoS","OoS",IF(E2580&lt;=2,"H",IF(E2580=3,"M",IF(E2580=4,"L")))))</f>
        <v>DM</v>
      </c>
      <c r="E2580" s="58">
        <f>IF(OR(Processes!$C$57=TRUE,Processes!V$57=TRUE),IF(AND(G2580=1,H2580=1,NOT(ISTEXT(J2580))),4,IF(AND(G2580=1,H2580=1,ISTEXT(J2580)),3,IF(AND(OR(G2580=1,H2580=1),ISTEXT(J2580)),2,1))),"OoS")</f>
        <v>1</v>
      </c>
      <c r="F2580" s="57"/>
      <c r="G2580" s="59"/>
      <c r="H2580" s="59"/>
      <c r="I2580" s="59"/>
      <c r="J2580" s="59"/>
      <c r="K2580" s="59"/>
      <c r="L2580" s="59"/>
      <c r="M2580" s="59"/>
      <c r="N2580" s="59"/>
      <c r="O2580" s="59"/>
      <c r="P2580" s="370"/>
      <c r="Q2580" s="59"/>
      <c r="R2580" s="376"/>
    </row>
    <row r="2581" spans="1:18" ht="13.5" thickBot="1" x14ac:dyDescent="0.3">
      <c r="A2581" s="352"/>
      <c r="B2581" s="378"/>
      <c r="C2581" s="54" t="str">
        <f>IF(ISTEXT('Organizational Unit Summary'!$B$59),'Organizational Unit Summary'!$B$59,"")</f>
        <v>P-20</v>
      </c>
      <c r="D2581" s="51" t="str">
        <f>IF('Organizational Unit Summary'!$B$24="Benchmark or Sustainment",IF(E2581="OoS","OoS",IF(E2581=1,"DM",IF(E2581=2,"PM",IF(E2581=3,"LM",IF(E2581=4,"FM"))))),IF(E2581="OoS","OoS",IF(E2581&lt;=2,"H",IF(E2581=3,"M",IF(E2581=4,"L")))))</f>
        <v>DM</v>
      </c>
      <c r="E2581" s="58">
        <f>IF(OR(Processes!$C$57=TRUE,Processes!W$57=TRUE),IF(AND(G2581=1,H2581=1,NOT(ISTEXT(J2581))),4,IF(AND(G2581=1,H2581=1,ISTEXT(J2581)),3,IF(AND(OR(G2581=1,H2581=1),ISTEXT(J2581)),2,1))),"OoS")</f>
        <v>1</v>
      </c>
      <c r="F2581" s="57"/>
      <c r="G2581" s="59"/>
      <c r="H2581" s="59"/>
      <c r="I2581" s="59"/>
      <c r="J2581" s="59"/>
      <c r="K2581" s="59"/>
      <c r="L2581" s="59"/>
      <c r="M2581" s="59"/>
      <c r="N2581" s="59"/>
      <c r="O2581" s="59"/>
      <c r="P2581" s="371"/>
      <c r="Q2581" s="59"/>
      <c r="R2581" s="376"/>
    </row>
    <row r="2582" spans="1:18" x14ac:dyDescent="0.25">
      <c r="A2582" s="352"/>
      <c r="B2582" s="378" t="str">
        <f>IF(ISTEXT(Processes!$B$7),Processes!$B$7,"")</f>
        <v>Process 5</v>
      </c>
      <c r="C2582" s="54" t="str">
        <f>IF(ISTEXT('Organizational Unit Summary'!$B$40),'Organizational Unit Summary'!$B$40,"")</f>
        <v>P-1</v>
      </c>
      <c r="D2582" s="51" t="str">
        <f>IF('Organizational Unit Summary'!$B$24="Benchmark or Sustainment",IF(E2582="OoS","OoS",IF(E2582=1,"DM",IF(E2582=2,"PM",IF(E2582=3,"LM",IF(E2582=4,"FM"))))),IF(E2582="OoS","OoS",IF(E2582&lt;=2,"H",IF(E2582=3,"M",IF(E2582=4,"L")))))</f>
        <v>DM</v>
      </c>
      <c r="E2582" s="58">
        <f>IF(OR(Processes!$C$58=TRUE,Processes!D$58=TRUE),IF(AND(G2582=1,H2582=1,NOT(ISTEXT(J2582))),4,IF(AND(G2582=1,H2582=1,ISTEXT(J2582)),3,IF(AND(OR(G2582=1,H2582=1),ISTEXT(J2582)),2,1))),"OoS")</f>
        <v>1</v>
      </c>
      <c r="F2582" s="57"/>
      <c r="G2582" s="59"/>
      <c r="H2582" s="59"/>
      <c r="I2582" s="59"/>
      <c r="J2582" s="59"/>
      <c r="K2582" s="59"/>
      <c r="L2582" s="59"/>
      <c r="M2582" s="59"/>
      <c r="N2582" s="59"/>
      <c r="O2582" s="59"/>
      <c r="P2582" s="369"/>
      <c r="Q2582" s="59"/>
      <c r="R2582" s="376"/>
    </row>
    <row r="2583" spans="1:18" x14ac:dyDescent="0.25">
      <c r="A2583" s="352"/>
      <c r="B2583" s="378"/>
      <c r="C2583" s="54" t="str">
        <f>IF(ISTEXT('Organizational Unit Summary'!$B$41),'Organizational Unit Summary'!$B$41,"")</f>
        <v>P-2</v>
      </c>
      <c r="D2583" s="51" t="str">
        <f>IF('Organizational Unit Summary'!$B$24="Benchmark or Sustainment",IF(E2583="OoS","OoS",IF(E2583=1,"DM",IF(E2583=2,"PM",IF(E2583=3,"LM",IF(E2583=4,"FM"))))),IF(E2583="OoS","OoS",IF(E2583&lt;=2,"H",IF(E2583=3,"M",IF(E2583=4,"L")))))</f>
        <v>DM</v>
      </c>
      <c r="E2583" s="58">
        <f>IF(OR(Processes!$C$58=TRUE,Processes!E$58=TRUE),IF(AND(G2583=1,H2583=1,NOT(ISTEXT(J2583))),4,IF(AND(G2583=1,H2583=1,ISTEXT(J2583)),3,IF(AND(OR(G2583=1,H2583=1),ISTEXT(J2583)),2,1))),"OoS")</f>
        <v>1</v>
      </c>
      <c r="F2583" s="57"/>
      <c r="G2583" s="59"/>
      <c r="H2583" s="59"/>
      <c r="I2583" s="59"/>
      <c r="J2583" s="59"/>
      <c r="K2583" s="59"/>
      <c r="L2583" s="59"/>
      <c r="M2583" s="59"/>
      <c r="N2583" s="59"/>
      <c r="O2583" s="59"/>
      <c r="P2583" s="370"/>
      <c r="Q2583" s="59"/>
      <c r="R2583" s="376"/>
    </row>
    <row r="2584" spans="1:18" x14ac:dyDescent="0.25">
      <c r="A2584" s="352"/>
      <c r="B2584" s="378"/>
      <c r="C2584" s="54" t="str">
        <f>IF(ISTEXT('Organizational Unit Summary'!$B$42),'Organizational Unit Summary'!$B$42,"")</f>
        <v>P-3</v>
      </c>
      <c r="D2584" s="51" t="str">
        <f>IF('Organizational Unit Summary'!$B$24="Benchmark or Sustainment",IF(E2584="OoS","OoS",IF(E2584=1,"DM",IF(E2584=2,"PM",IF(E2584=3,"LM",IF(E2584=4,"FM"))))),IF(E2584="OoS","OoS",IF(E2584&lt;=2,"H",IF(E2584=3,"M",IF(E2584=4,"L")))))</f>
        <v>DM</v>
      </c>
      <c r="E2584" s="58">
        <f>IF(OR(Processes!$C$58=TRUE,Processes!F$58=TRUE),IF(AND(G2584=1,H2584=1,NOT(ISTEXT(J2584))),4,IF(AND(G2584=1,H2584=1,ISTEXT(J2584)),3,IF(AND(OR(G2584=1,H2584=1),ISTEXT(J2584)),2,1))),"OoS")</f>
        <v>1</v>
      </c>
      <c r="F2584" s="57"/>
      <c r="G2584" s="59"/>
      <c r="H2584" s="59"/>
      <c r="I2584" s="59"/>
      <c r="J2584" s="59"/>
      <c r="K2584" s="59"/>
      <c r="L2584" s="59"/>
      <c r="M2584" s="59"/>
      <c r="N2584" s="59"/>
      <c r="O2584" s="59"/>
      <c r="P2584" s="370"/>
      <c r="Q2584" s="59"/>
      <c r="R2584" s="376"/>
    </row>
    <row r="2585" spans="1:18" x14ac:dyDescent="0.25">
      <c r="A2585" s="352"/>
      <c r="B2585" s="378"/>
      <c r="C2585" s="54" t="str">
        <f>IF(ISTEXT('Organizational Unit Summary'!$B$43),'Organizational Unit Summary'!$B$43,"")</f>
        <v>P-4</v>
      </c>
      <c r="D2585" s="51" t="str">
        <f>IF('Organizational Unit Summary'!$B$24="Benchmark or Sustainment",IF(E2585="OoS","OoS",IF(E2585=1,"DM",IF(E2585=2,"PM",IF(E2585=3,"LM",IF(E2585=4,"FM"))))),IF(E2585="OoS","OoS",IF(E2585&lt;=2,"H",IF(E2585=3,"M",IF(E2585=4,"L")))))</f>
        <v>DM</v>
      </c>
      <c r="E2585" s="58">
        <f>IF(OR(Processes!$C$58=TRUE,Processes!G$58=TRUE),IF(AND(G2585=1,H2585=1,NOT(ISTEXT(J2585))),4,IF(AND(G2585=1,H2585=1,ISTEXT(J2585)),3,IF(AND(OR(G2585=1,H2585=1),ISTEXT(J2585)),2,1))),"OoS")</f>
        <v>1</v>
      </c>
      <c r="F2585" s="57"/>
      <c r="G2585" s="59"/>
      <c r="H2585" s="59"/>
      <c r="I2585" s="59"/>
      <c r="J2585" s="59"/>
      <c r="K2585" s="59"/>
      <c r="L2585" s="59"/>
      <c r="M2585" s="59"/>
      <c r="N2585" s="59"/>
      <c r="O2585" s="59"/>
      <c r="P2585" s="370"/>
      <c r="Q2585" s="59"/>
      <c r="R2585" s="376"/>
    </row>
    <row r="2586" spans="1:18" x14ac:dyDescent="0.25">
      <c r="A2586" s="352"/>
      <c r="B2586" s="378"/>
      <c r="C2586" s="54" t="str">
        <f>IF(ISTEXT('Organizational Unit Summary'!$B$44),'Organizational Unit Summary'!$B$44,"")</f>
        <v>P-5</v>
      </c>
      <c r="D2586" s="51" t="str">
        <f>IF('Organizational Unit Summary'!$B$24="Benchmark or Sustainment",IF(E2586="OoS","OoS",IF(E2586=1,"DM",IF(E2586=2,"PM",IF(E2586=3,"LM",IF(E2586=4,"FM"))))),IF(E2586="OoS","OoS",IF(E2586&lt;=2,"H",IF(E2586=3,"M",IF(E2586=4,"L")))))</f>
        <v>DM</v>
      </c>
      <c r="E2586" s="58">
        <f>IF(OR(Processes!$C$58=TRUE,Processes!H$58=TRUE),IF(AND(G2586=1,H2586=1,NOT(ISTEXT(J2586))),4,IF(AND(G2586=1,H2586=1,ISTEXT(J2586)),3,IF(AND(OR(G2586=1,H2586=1),ISTEXT(J2586)),2,1))),"OoS")</f>
        <v>1</v>
      </c>
      <c r="F2586" s="57"/>
      <c r="G2586" s="59"/>
      <c r="H2586" s="59"/>
      <c r="I2586" s="59"/>
      <c r="J2586" s="59"/>
      <c r="K2586" s="59"/>
      <c r="L2586" s="59"/>
      <c r="M2586" s="59"/>
      <c r="N2586" s="59"/>
      <c r="O2586" s="59"/>
      <c r="P2586" s="370"/>
      <c r="Q2586" s="59"/>
      <c r="R2586" s="376"/>
    </row>
    <row r="2587" spans="1:18" x14ac:dyDescent="0.25">
      <c r="A2587" s="352"/>
      <c r="B2587" s="378"/>
      <c r="C2587" s="54" t="str">
        <f>IF(ISTEXT('Organizational Unit Summary'!$B$45),'Organizational Unit Summary'!$B$45,"")</f>
        <v>P-6</v>
      </c>
      <c r="D2587" s="51" t="str">
        <f>IF('Organizational Unit Summary'!$B$24="Benchmark or Sustainment",IF(E2587="OoS","OoS",IF(E2587=1,"DM",IF(E2587=2,"PM",IF(E2587=3,"LM",IF(E2587=4,"FM"))))),IF(E2587="OoS","OoS",IF(E2587&lt;=2,"H",IF(E2587=3,"M",IF(E2587=4,"L")))))</f>
        <v>DM</v>
      </c>
      <c r="E2587" s="58">
        <f>IF(OR(Processes!$C$58=TRUE,Processes!I$58=TRUE),IF(AND(G2587=1,H2587=1,NOT(ISTEXT(J2587))),4,IF(AND(G2587=1,H2587=1,ISTEXT(J2587)),3,IF(AND(OR(G2587=1,H2587=1),ISTEXT(J2587)),2,1))),"OoS")</f>
        <v>1</v>
      </c>
      <c r="F2587" s="57"/>
      <c r="G2587" s="59"/>
      <c r="H2587" s="59"/>
      <c r="I2587" s="59"/>
      <c r="J2587" s="59"/>
      <c r="K2587" s="59"/>
      <c r="L2587" s="59"/>
      <c r="M2587" s="59"/>
      <c r="N2587" s="59"/>
      <c r="O2587" s="59"/>
      <c r="P2587" s="370"/>
      <c r="Q2587" s="59"/>
      <c r="R2587" s="376"/>
    </row>
    <row r="2588" spans="1:18" x14ac:dyDescent="0.25">
      <c r="A2588" s="352"/>
      <c r="B2588" s="378"/>
      <c r="C2588" s="54" t="str">
        <f>IF(ISTEXT('Organizational Unit Summary'!$B$46),'Organizational Unit Summary'!$B$46,"")</f>
        <v>P-7</v>
      </c>
      <c r="D2588" s="51" t="str">
        <f>IF('Organizational Unit Summary'!$B$24="Benchmark or Sustainment",IF(E2588="OoS","OoS",IF(E2588=1,"DM",IF(E2588=2,"PM",IF(E2588=3,"LM",IF(E2588=4,"FM"))))),IF(E2588="OoS","OoS",IF(E2588&lt;=2,"H",IF(E2588=3,"M",IF(E2588=4,"L")))))</f>
        <v>DM</v>
      </c>
      <c r="E2588" s="58">
        <f>IF(OR(Processes!$C$58=TRUE,Processes!J$58=TRUE),IF(AND(G2588=1,H2588=1,NOT(ISTEXT(J2588))),4,IF(AND(G2588=1,H2588=1,ISTEXT(J2588)),3,IF(AND(OR(G2588=1,H2588=1),ISTEXT(J2588)),2,1))),"OoS")</f>
        <v>1</v>
      </c>
      <c r="F2588" s="57"/>
      <c r="G2588" s="59"/>
      <c r="H2588" s="59"/>
      <c r="I2588" s="59"/>
      <c r="J2588" s="59"/>
      <c r="K2588" s="59"/>
      <c r="L2588" s="59"/>
      <c r="M2588" s="59"/>
      <c r="N2588" s="59"/>
      <c r="O2588" s="59"/>
      <c r="P2588" s="370"/>
      <c r="Q2588" s="59"/>
      <c r="R2588" s="376"/>
    </row>
    <row r="2589" spans="1:18" x14ac:dyDescent="0.25">
      <c r="A2589" s="352"/>
      <c r="B2589" s="378"/>
      <c r="C2589" s="54" t="str">
        <f>IF(ISTEXT('Organizational Unit Summary'!$B$47),'Organizational Unit Summary'!$B$47,"")</f>
        <v>P-8</v>
      </c>
      <c r="D2589" s="51" t="str">
        <f>IF('Organizational Unit Summary'!$B$24="Benchmark or Sustainment",IF(E2589="OoS","OoS",IF(E2589=1,"DM",IF(E2589=2,"PM",IF(E2589=3,"LM",IF(E2589=4,"FM"))))),IF(E2589="OoS","OoS",IF(E2589&lt;=2,"H",IF(E2589=3,"M",IF(E2589=4,"L")))))</f>
        <v>DM</v>
      </c>
      <c r="E2589" s="58">
        <f>IF(OR(Processes!$C$58=TRUE,Processes!K$58=TRUE),IF(AND(G2589=1,H2589=1,NOT(ISTEXT(J2589))),4,IF(AND(G2589=1,H2589=1,ISTEXT(J2589)),3,IF(AND(OR(G2589=1,H2589=1),ISTEXT(J2589)),2,1))),"OoS")</f>
        <v>1</v>
      </c>
      <c r="F2589" s="57"/>
      <c r="G2589" s="59"/>
      <c r="H2589" s="59"/>
      <c r="I2589" s="59"/>
      <c r="J2589" s="59"/>
      <c r="K2589" s="59"/>
      <c r="L2589" s="59"/>
      <c r="M2589" s="59"/>
      <c r="N2589" s="59"/>
      <c r="O2589" s="59"/>
      <c r="P2589" s="370"/>
      <c r="Q2589" s="59"/>
      <c r="R2589" s="376"/>
    </row>
    <row r="2590" spans="1:18" x14ac:dyDescent="0.25">
      <c r="A2590" s="352"/>
      <c r="B2590" s="378"/>
      <c r="C2590" s="54" t="str">
        <f>IF(ISTEXT('Organizational Unit Summary'!$B$48),'Organizational Unit Summary'!$B$48,"")</f>
        <v>P-9</v>
      </c>
      <c r="D2590" s="51" t="str">
        <f>IF('Organizational Unit Summary'!$B$24="Benchmark or Sustainment",IF(E2590="OoS","OoS",IF(E2590=1,"DM",IF(E2590=2,"PM",IF(E2590=3,"LM",IF(E2590=4,"FM"))))),IF(E2590="OoS","OoS",IF(E2590&lt;=2,"H",IF(E2590=3,"M",IF(E2590=4,"L")))))</f>
        <v>DM</v>
      </c>
      <c r="E2590" s="58">
        <f>IF(OR(Processes!$C$58=TRUE,Processes!L$58=TRUE),IF(AND(G2590=1,H2590=1,NOT(ISTEXT(J2590))),4,IF(AND(G2590=1,H2590=1,ISTEXT(J2590)),3,IF(AND(OR(G2590=1,H2590=1),ISTEXT(J2590)),2,1))),"OoS")</f>
        <v>1</v>
      </c>
      <c r="F2590" s="57"/>
      <c r="G2590" s="59"/>
      <c r="H2590" s="59"/>
      <c r="I2590" s="59"/>
      <c r="J2590" s="59"/>
      <c r="K2590" s="59"/>
      <c r="L2590" s="59"/>
      <c r="M2590" s="59"/>
      <c r="N2590" s="59"/>
      <c r="O2590" s="59"/>
      <c r="P2590" s="370"/>
      <c r="Q2590" s="59"/>
      <c r="R2590" s="376"/>
    </row>
    <row r="2591" spans="1:18" x14ac:dyDescent="0.25">
      <c r="A2591" s="352"/>
      <c r="B2591" s="378"/>
      <c r="C2591" s="54" t="str">
        <f>IF(ISTEXT('Organizational Unit Summary'!$B$49),'Organizational Unit Summary'!$B$49,"")</f>
        <v>P-10</v>
      </c>
      <c r="D2591" s="51" t="str">
        <f>IF('Organizational Unit Summary'!$B$24="Benchmark or Sustainment",IF(E2591="OoS","OoS",IF(E2591=1,"DM",IF(E2591=2,"PM",IF(E2591=3,"LM",IF(E2591=4,"FM"))))),IF(E2591="OoS","OoS",IF(E2591&lt;=2,"H",IF(E2591=3,"M",IF(E2591=4,"L")))))</f>
        <v>DM</v>
      </c>
      <c r="E2591" s="58">
        <f>IF(OR(Processes!$C$58=TRUE,Processes!M$58=TRUE),IF(AND(G2591=1,H2591=1,NOT(ISTEXT(J2591))),4,IF(AND(G2591=1,H2591=1,ISTEXT(J2591)),3,IF(AND(OR(G2591=1,H2591=1),ISTEXT(J2591)),2,1))),"OoS")</f>
        <v>1</v>
      </c>
      <c r="F2591" s="57"/>
      <c r="G2591" s="59"/>
      <c r="H2591" s="59"/>
      <c r="I2591" s="59"/>
      <c r="J2591" s="59"/>
      <c r="K2591" s="59"/>
      <c r="L2591" s="59"/>
      <c r="M2591" s="59"/>
      <c r="N2591" s="59"/>
      <c r="O2591" s="59"/>
      <c r="P2591" s="370"/>
      <c r="Q2591" s="59"/>
      <c r="R2591" s="376"/>
    </row>
    <row r="2592" spans="1:18" x14ac:dyDescent="0.25">
      <c r="A2592" s="352"/>
      <c r="B2592" s="378"/>
      <c r="C2592" s="54" t="str">
        <f>IF(ISTEXT('Organizational Unit Summary'!$B$50),'Organizational Unit Summary'!$B$50,"")</f>
        <v>P-11</v>
      </c>
      <c r="D2592" s="51" t="str">
        <f>IF('Organizational Unit Summary'!$B$24="Benchmark or Sustainment",IF(E2592="OoS","OoS",IF(E2592=1,"DM",IF(E2592=2,"PM",IF(E2592=3,"LM",IF(E2592=4,"FM"))))),IF(E2592="OoS","OoS",IF(E2592&lt;=2,"H",IF(E2592=3,"M",IF(E2592=4,"L")))))</f>
        <v>DM</v>
      </c>
      <c r="E2592" s="58">
        <f>IF(OR(Processes!$C$58=TRUE,Processes!N$58=TRUE),IF(AND(G2592=1,H2592=1,NOT(ISTEXT(J2592))),4,IF(AND(G2592=1,H2592=1,ISTEXT(J2592)),3,IF(AND(OR(G2592=1,H2592=1),ISTEXT(J2592)),2,1))),"OoS")</f>
        <v>1</v>
      </c>
      <c r="F2592" s="57"/>
      <c r="G2592" s="59"/>
      <c r="H2592" s="59"/>
      <c r="I2592" s="59"/>
      <c r="J2592" s="59"/>
      <c r="K2592" s="59"/>
      <c r="L2592" s="59"/>
      <c r="M2592" s="59"/>
      <c r="N2592" s="59"/>
      <c r="O2592" s="59"/>
      <c r="P2592" s="370"/>
      <c r="Q2592" s="59"/>
      <c r="R2592" s="376"/>
    </row>
    <row r="2593" spans="1:18" x14ac:dyDescent="0.25">
      <c r="A2593" s="352"/>
      <c r="B2593" s="378"/>
      <c r="C2593" s="54" t="str">
        <f>IF(ISTEXT('Organizational Unit Summary'!$B$51),'Organizational Unit Summary'!$B$51,"")</f>
        <v>P-12</v>
      </c>
      <c r="D2593" s="51" t="str">
        <f>IF('Organizational Unit Summary'!$B$24="Benchmark or Sustainment",IF(E2593="OoS","OoS",IF(E2593=1,"DM",IF(E2593=2,"PM",IF(E2593=3,"LM",IF(E2593=4,"FM"))))),IF(E2593="OoS","OoS",IF(E2593&lt;=2,"H",IF(E2593=3,"M",IF(E2593=4,"L")))))</f>
        <v>DM</v>
      </c>
      <c r="E2593" s="58">
        <f>IF(OR(Processes!$C$58=TRUE,Processes!O$58=TRUE),IF(AND(G2593=1,H2593=1,NOT(ISTEXT(J2593))),4,IF(AND(G2593=1,H2593=1,ISTEXT(J2593)),3,IF(AND(OR(G2593=1,H2593=1),ISTEXT(J2593)),2,1))),"OoS")</f>
        <v>1</v>
      </c>
      <c r="F2593" s="57"/>
      <c r="G2593" s="59"/>
      <c r="H2593" s="59"/>
      <c r="I2593" s="59"/>
      <c r="J2593" s="59"/>
      <c r="K2593" s="59"/>
      <c r="L2593" s="59"/>
      <c r="M2593" s="59"/>
      <c r="N2593" s="59"/>
      <c r="O2593" s="59"/>
      <c r="P2593" s="370"/>
      <c r="Q2593" s="59"/>
      <c r="R2593" s="376"/>
    </row>
    <row r="2594" spans="1:18" x14ac:dyDescent="0.25">
      <c r="A2594" s="352"/>
      <c r="B2594" s="378"/>
      <c r="C2594" s="54" t="str">
        <f>IF(ISTEXT('Organizational Unit Summary'!$B$52),'Organizational Unit Summary'!$B$52,"")</f>
        <v>P-13</v>
      </c>
      <c r="D2594" s="51" t="str">
        <f>IF('Organizational Unit Summary'!$B$24="Benchmark or Sustainment",IF(E2594="OoS","OoS",IF(E2594=1,"DM",IF(E2594=2,"PM",IF(E2594=3,"LM",IF(E2594=4,"FM"))))),IF(E2594="OoS","OoS",IF(E2594&lt;=2,"H",IF(E2594=3,"M",IF(E2594=4,"L")))))</f>
        <v>DM</v>
      </c>
      <c r="E2594" s="58">
        <f>IF(OR(Processes!$C$58=TRUE,Processes!P$58=TRUE),IF(AND(G2594=1,H2594=1,NOT(ISTEXT(J2594))),4,IF(AND(G2594=1,H2594=1,ISTEXT(J2594)),3,IF(AND(OR(G2594=1,H2594=1),ISTEXT(J2594)),2,1))),"OoS")</f>
        <v>1</v>
      </c>
      <c r="F2594" s="57"/>
      <c r="G2594" s="59"/>
      <c r="H2594" s="59"/>
      <c r="I2594" s="59"/>
      <c r="J2594" s="59"/>
      <c r="K2594" s="59"/>
      <c r="L2594" s="59"/>
      <c r="M2594" s="59"/>
      <c r="N2594" s="59"/>
      <c r="O2594" s="59"/>
      <c r="P2594" s="370"/>
      <c r="Q2594" s="59"/>
      <c r="R2594" s="376"/>
    </row>
    <row r="2595" spans="1:18" x14ac:dyDescent="0.25">
      <c r="A2595" s="352"/>
      <c r="B2595" s="378"/>
      <c r="C2595" s="54" t="str">
        <f>IF(ISTEXT('Organizational Unit Summary'!$B$53),'Organizational Unit Summary'!$B$53,"")</f>
        <v>P-14</v>
      </c>
      <c r="D2595" s="51" t="str">
        <f>IF('Organizational Unit Summary'!$B$24="Benchmark or Sustainment",IF(E2595="OoS","OoS",IF(E2595=1,"DM",IF(E2595=2,"PM",IF(E2595=3,"LM",IF(E2595=4,"FM"))))),IF(E2595="OoS","OoS",IF(E2595&lt;=2,"H",IF(E2595=3,"M",IF(E2595=4,"L")))))</f>
        <v>DM</v>
      </c>
      <c r="E2595" s="58">
        <f>IF(OR(Processes!$C$58=TRUE,Processes!Q$58=TRUE),IF(AND(G2595=1,H2595=1,NOT(ISTEXT(J2595))),4,IF(AND(G2595=1,H2595=1,ISTEXT(J2595)),3,IF(AND(OR(G2595=1,H2595=1),ISTEXT(J2595)),2,1))),"OoS")</f>
        <v>1</v>
      </c>
      <c r="F2595" s="57"/>
      <c r="G2595" s="59"/>
      <c r="H2595" s="59"/>
      <c r="I2595" s="59"/>
      <c r="J2595" s="59"/>
      <c r="K2595" s="59"/>
      <c r="L2595" s="59"/>
      <c r="M2595" s="59"/>
      <c r="N2595" s="59"/>
      <c r="O2595" s="59"/>
      <c r="P2595" s="370"/>
      <c r="Q2595" s="59"/>
      <c r="R2595" s="376"/>
    </row>
    <row r="2596" spans="1:18" x14ac:dyDescent="0.25">
      <c r="A2596" s="352"/>
      <c r="B2596" s="378"/>
      <c r="C2596" s="54" t="str">
        <f>IF(ISTEXT('Organizational Unit Summary'!$B$54),'Organizational Unit Summary'!$B$54,"")</f>
        <v>P-15</v>
      </c>
      <c r="D2596" s="51" t="str">
        <f>IF('Organizational Unit Summary'!$B$24="Benchmark or Sustainment",IF(E2596="OoS","OoS",IF(E2596=1,"DM",IF(E2596=2,"PM",IF(E2596=3,"LM",IF(E2596=4,"FM"))))),IF(E2596="OoS","OoS",IF(E2596&lt;=2,"H",IF(E2596=3,"M",IF(E2596=4,"L")))))</f>
        <v>DM</v>
      </c>
      <c r="E2596" s="58">
        <f>IF(OR(Processes!$C$58=TRUE,Processes!R$58=TRUE),IF(AND(G2596=1,H2596=1,NOT(ISTEXT(J2596))),4,IF(AND(G2596=1,H2596=1,ISTEXT(J2596)),3,IF(AND(OR(G2596=1,H2596=1),ISTEXT(J2596)),2,1))),"OoS")</f>
        <v>1</v>
      </c>
      <c r="F2596" s="57"/>
      <c r="G2596" s="59"/>
      <c r="H2596" s="59"/>
      <c r="I2596" s="59"/>
      <c r="J2596" s="59"/>
      <c r="K2596" s="59"/>
      <c r="L2596" s="59"/>
      <c r="M2596" s="59"/>
      <c r="N2596" s="59"/>
      <c r="O2596" s="59"/>
      <c r="P2596" s="370"/>
      <c r="Q2596" s="59"/>
      <c r="R2596" s="376"/>
    </row>
    <row r="2597" spans="1:18" x14ac:dyDescent="0.25">
      <c r="A2597" s="352"/>
      <c r="B2597" s="378"/>
      <c r="C2597" s="54" t="str">
        <f>IF(ISTEXT('Organizational Unit Summary'!$B$55),'Organizational Unit Summary'!$B$55,"")</f>
        <v>P-16</v>
      </c>
      <c r="D2597" s="51" t="str">
        <f>IF('Organizational Unit Summary'!$B$24="Benchmark or Sustainment",IF(E2597="OoS","OoS",IF(E2597=1,"DM",IF(E2597=2,"PM",IF(E2597=3,"LM",IF(E2597=4,"FM"))))),IF(E2597="OoS","OoS",IF(E2597&lt;=2,"H",IF(E2597=3,"M",IF(E2597=4,"L")))))</f>
        <v>DM</v>
      </c>
      <c r="E2597" s="58">
        <f>IF(OR(Processes!$C$58=TRUE,Processes!S$58=TRUE),IF(AND(G2597=1,H2597=1,NOT(ISTEXT(J2597))),4,IF(AND(G2597=1,H2597=1,ISTEXT(J2597)),3,IF(AND(OR(G2597=1,H2597=1),ISTEXT(J2597)),2,1))),"OoS")</f>
        <v>1</v>
      </c>
      <c r="F2597" s="57"/>
      <c r="G2597" s="59"/>
      <c r="H2597" s="59"/>
      <c r="I2597" s="59"/>
      <c r="J2597" s="59"/>
      <c r="K2597" s="59"/>
      <c r="L2597" s="59"/>
      <c r="M2597" s="59"/>
      <c r="N2597" s="59"/>
      <c r="O2597" s="59"/>
      <c r="P2597" s="370"/>
      <c r="Q2597" s="59"/>
      <c r="R2597" s="376"/>
    </row>
    <row r="2598" spans="1:18" x14ac:dyDescent="0.25">
      <c r="A2598" s="352"/>
      <c r="B2598" s="378"/>
      <c r="C2598" s="54" t="str">
        <f>IF(ISTEXT('Organizational Unit Summary'!$B$56),'Organizational Unit Summary'!$B$56,"")</f>
        <v>P-17</v>
      </c>
      <c r="D2598" s="51" t="str">
        <f>IF('Organizational Unit Summary'!$B$24="Benchmark or Sustainment",IF(E2598="OoS","OoS",IF(E2598=1,"DM",IF(E2598=2,"PM",IF(E2598=3,"LM",IF(E2598=4,"FM"))))),IF(E2598="OoS","OoS",IF(E2598&lt;=2,"H",IF(E2598=3,"M",IF(E2598=4,"L")))))</f>
        <v>DM</v>
      </c>
      <c r="E2598" s="58">
        <f>IF(OR(Processes!$C$58=TRUE,Processes!T$58=TRUE),IF(AND(G2598=1,H2598=1,NOT(ISTEXT(J2598))),4,IF(AND(G2598=1,H2598=1,ISTEXT(J2598)),3,IF(AND(OR(G2598=1,H2598=1),ISTEXT(J2598)),2,1))),"OoS")</f>
        <v>1</v>
      </c>
      <c r="F2598" s="57"/>
      <c r="G2598" s="59"/>
      <c r="H2598" s="59"/>
      <c r="I2598" s="59"/>
      <c r="J2598" s="59"/>
      <c r="K2598" s="59"/>
      <c r="L2598" s="59"/>
      <c r="M2598" s="59"/>
      <c r="N2598" s="59"/>
      <c r="O2598" s="59"/>
      <c r="P2598" s="370"/>
      <c r="Q2598" s="59"/>
      <c r="R2598" s="376"/>
    </row>
    <row r="2599" spans="1:18" x14ac:dyDescent="0.25">
      <c r="A2599" s="352"/>
      <c r="B2599" s="378"/>
      <c r="C2599" s="54" t="str">
        <f>IF(ISTEXT('Organizational Unit Summary'!$B$57),'Organizational Unit Summary'!$B$57,"")</f>
        <v>P-18</v>
      </c>
      <c r="D2599" s="51" t="str">
        <f>IF('Organizational Unit Summary'!$B$24="Benchmark or Sustainment",IF(E2599="OoS","OoS",IF(E2599=1,"DM",IF(E2599=2,"PM",IF(E2599=3,"LM",IF(E2599=4,"FM"))))),IF(E2599="OoS","OoS",IF(E2599&lt;=2,"H",IF(E2599=3,"M",IF(E2599=4,"L")))))</f>
        <v>DM</v>
      </c>
      <c r="E2599" s="58">
        <f>IF(OR(Processes!$C$58=TRUE,Processes!U$58=TRUE),IF(AND(G2599=1,H2599=1,NOT(ISTEXT(J2599))),4,IF(AND(G2599=1,H2599=1,ISTEXT(J2599)),3,IF(AND(OR(G2599=1,H2599=1),ISTEXT(J2599)),2,1))),"OoS")</f>
        <v>1</v>
      </c>
      <c r="F2599" s="57"/>
      <c r="G2599" s="59"/>
      <c r="H2599" s="59"/>
      <c r="I2599" s="59"/>
      <c r="J2599" s="59"/>
      <c r="K2599" s="59"/>
      <c r="L2599" s="59"/>
      <c r="M2599" s="59"/>
      <c r="N2599" s="59"/>
      <c r="O2599" s="59"/>
      <c r="P2599" s="370"/>
      <c r="Q2599" s="59"/>
      <c r="R2599" s="376"/>
    </row>
    <row r="2600" spans="1:18" x14ac:dyDescent="0.25">
      <c r="A2600" s="352"/>
      <c r="B2600" s="378"/>
      <c r="C2600" s="54" t="str">
        <f>IF(ISTEXT('Organizational Unit Summary'!$B$58),'Organizational Unit Summary'!$B$58,"")</f>
        <v>P-19</v>
      </c>
      <c r="D2600" s="51" t="str">
        <f>IF('Organizational Unit Summary'!$B$24="Benchmark or Sustainment",IF(E2600="OoS","OoS",IF(E2600=1,"DM",IF(E2600=2,"PM",IF(E2600=3,"LM",IF(E2600=4,"FM"))))),IF(E2600="OoS","OoS",IF(E2600&lt;=2,"H",IF(E2600=3,"M",IF(E2600=4,"L")))))</f>
        <v>DM</v>
      </c>
      <c r="E2600" s="58">
        <f>IF(OR(Processes!$C$58=TRUE,Processes!V$58=TRUE),IF(AND(G2600=1,H2600=1,NOT(ISTEXT(J2600))),4,IF(AND(G2600=1,H2600=1,ISTEXT(J2600)),3,IF(AND(OR(G2600=1,H2600=1),ISTEXT(J2600)),2,1))),"OoS")</f>
        <v>1</v>
      </c>
      <c r="F2600" s="57"/>
      <c r="G2600" s="59"/>
      <c r="H2600" s="59"/>
      <c r="I2600" s="59"/>
      <c r="J2600" s="59"/>
      <c r="K2600" s="59"/>
      <c r="L2600" s="59"/>
      <c r="M2600" s="59"/>
      <c r="N2600" s="59"/>
      <c r="O2600" s="59"/>
      <c r="P2600" s="370"/>
      <c r="Q2600" s="59"/>
      <c r="R2600" s="376"/>
    </row>
    <row r="2601" spans="1:18" ht="13.5" thickBot="1" x14ac:dyDescent="0.3">
      <c r="A2601" s="352"/>
      <c r="B2601" s="378"/>
      <c r="C2601" s="54" t="str">
        <f>IF(ISTEXT('Organizational Unit Summary'!$B$59),'Organizational Unit Summary'!$B$59,"")</f>
        <v>P-20</v>
      </c>
      <c r="D2601" s="51" t="str">
        <f>IF('Organizational Unit Summary'!$B$24="Benchmark or Sustainment",IF(E2601="OoS","OoS",IF(E2601=1,"DM",IF(E2601=2,"PM",IF(E2601=3,"LM",IF(E2601=4,"FM"))))),IF(E2601="OoS","OoS",IF(E2601&lt;=2,"H",IF(E2601=3,"M",IF(E2601=4,"L")))))</f>
        <v>DM</v>
      </c>
      <c r="E2601" s="58">
        <f>IF(OR(Processes!$C$58=TRUE,Processes!W$58=TRUE),IF(AND(G2601=1,H2601=1,NOT(ISTEXT(J2601))),4,IF(AND(G2601=1,H2601=1,ISTEXT(J2601)),3,IF(AND(OR(G2601=1,H2601=1),ISTEXT(J2601)),2,1))),"OoS")</f>
        <v>1</v>
      </c>
      <c r="F2601" s="57"/>
      <c r="G2601" s="59"/>
      <c r="H2601" s="59"/>
      <c r="I2601" s="59"/>
      <c r="J2601" s="59"/>
      <c r="K2601" s="59"/>
      <c r="L2601" s="59"/>
      <c r="M2601" s="59"/>
      <c r="N2601" s="59"/>
      <c r="O2601" s="59"/>
      <c r="P2601" s="371"/>
      <c r="Q2601" s="59"/>
      <c r="R2601" s="376"/>
    </row>
    <row r="2602" spans="1:18" x14ac:dyDescent="0.25">
      <c r="A2602" s="352"/>
      <c r="B2602" s="378" t="str">
        <f>IF(ISTEXT(Processes!$B$8),Processes!$B$8,"")</f>
        <v>Process 6</v>
      </c>
      <c r="C2602" s="54" t="str">
        <f>IF(ISTEXT('Organizational Unit Summary'!$B$40),'Organizational Unit Summary'!$B$40,"")</f>
        <v>P-1</v>
      </c>
      <c r="D2602" s="51" t="str">
        <f>IF('Organizational Unit Summary'!$B$24="Benchmark or Sustainment",IF(E2602="OoS","OoS",IF(E2602=1,"DM",IF(E2602=2,"PM",IF(E2602=3,"LM",IF(E2602=4,"FM"))))),IF(E2602="OoS","OoS",IF(E2602&lt;=2,"H",IF(E2602=3,"M",IF(E2602=4,"L")))))</f>
        <v>DM</v>
      </c>
      <c r="E2602" s="58">
        <f>IF(OR(Processes!$C$59=TRUE,Processes!D$59=TRUE),IF(AND(G2602=1,H2602=1,NOT(ISTEXT(J2602))),4,IF(AND(G2602=1,H2602=1,ISTEXT(J2602)),3,IF(AND(OR(G2602=1,H2602=1),ISTEXT(J2602)),2,1))),"OoS")</f>
        <v>1</v>
      </c>
      <c r="F2602" s="57"/>
      <c r="G2602" s="59"/>
      <c r="H2602" s="59"/>
      <c r="I2602" s="59"/>
      <c r="J2602" s="59"/>
      <c r="K2602" s="59"/>
      <c r="L2602" s="59"/>
      <c r="M2602" s="59"/>
      <c r="N2602" s="59"/>
      <c r="O2602" s="59"/>
      <c r="P2602" s="369"/>
      <c r="Q2602" s="59"/>
      <c r="R2602" s="376"/>
    </row>
    <row r="2603" spans="1:18" x14ac:dyDescent="0.25">
      <c r="A2603" s="352"/>
      <c r="B2603" s="378"/>
      <c r="C2603" s="54" t="str">
        <f>IF(ISTEXT('Organizational Unit Summary'!$B$41),'Organizational Unit Summary'!$B$41,"")</f>
        <v>P-2</v>
      </c>
      <c r="D2603" s="51" t="str">
        <f>IF('Organizational Unit Summary'!$B$24="Benchmark or Sustainment",IF(E2603="OoS","OoS",IF(E2603=1,"DM",IF(E2603=2,"PM",IF(E2603=3,"LM",IF(E2603=4,"FM"))))),IF(E2603="OoS","OoS",IF(E2603&lt;=2,"H",IF(E2603=3,"M",IF(E2603=4,"L")))))</f>
        <v>DM</v>
      </c>
      <c r="E2603" s="58">
        <f>IF(OR(Processes!$C$59=TRUE,Processes!E$59=TRUE),IF(AND(G2603=1,H2603=1,NOT(ISTEXT(J2603))),4,IF(AND(G2603=1,H2603=1,ISTEXT(J2603)),3,IF(AND(OR(G2603=1,H2603=1),ISTEXT(J2603)),2,1))),"OoS")</f>
        <v>1</v>
      </c>
      <c r="F2603" s="57"/>
      <c r="G2603" s="59"/>
      <c r="H2603" s="59"/>
      <c r="I2603" s="59"/>
      <c r="J2603" s="59"/>
      <c r="K2603" s="59"/>
      <c r="L2603" s="59"/>
      <c r="M2603" s="59"/>
      <c r="N2603" s="59"/>
      <c r="O2603" s="59"/>
      <c r="P2603" s="370"/>
      <c r="Q2603" s="59"/>
      <c r="R2603" s="376"/>
    </row>
    <row r="2604" spans="1:18" x14ac:dyDescent="0.25">
      <c r="A2604" s="352"/>
      <c r="B2604" s="378"/>
      <c r="C2604" s="54" t="str">
        <f>IF(ISTEXT('Organizational Unit Summary'!$B$42),'Organizational Unit Summary'!$B$42,"")</f>
        <v>P-3</v>
      </c>
      <c r="D2604" s="51" t="str">
        <f>IF('Organizational Unit Summary'!$B$24="Benchmark or Sustainment",IF(E2604="OoS","OoS",IF(E2604=1,"DM",IF(E2604=2,"PM",IF(E2604=3,"LM",IF(E2604=4,"FM"))))),IF(E2604="OoS","OoS",IF(E2604&lt;=2,"H",IF(E2604=3,"M",IF(E2604=4,"L")))))</f>
        <v>DM</v>
      </c>
      <c r="E2604" s="58">
        <f>IF(OR(Processes!$C$59=TRUE,Processes!F$59=TRUE),IF(AND(G2604=1,H2604=1,NOT(ISTEXT(J2604))),4,IF(AND(G2604=1,H2604=1,ISTEXT(J2604)),3,IF(AND(OR(G2604=1,H2604=1),ISTEXT(J2604)),2,1))),"OoS")</f>
        <v>1</v>
      </c>
      <c r="F2604" s="57"/>
      <c r="G2604" s="59"/>
      <c r="H2604" s="59"/>
      <c r="I2604" s="59"/>
      <c r="J2604" s="59"/>
      <c r="K2604" s="59"/>
      <c r="L2604" s="59"/>
      <c r="M2604" s="59"/>
      <c r="N2604" s="59"/>
      <c r="O2604" s="59"/>
      <c r="P2604" s="370"/>
      <c r="Q2604" s="59"/>
      <c r="R2604" s="376"/>
    </row>
    <row r="2605" spans="1:18" x14ac:dyDescent="0.25">
      <c r="A2605" s="352"/>
      <c r="B2605" s="378"/>
      <c r="C2605" s="54" t="str">
        <f>IF(ISTEXT('Organizational Unit Summary'!$B$43),'Organizational Unit Summary'!$B$43,"")</f>
        <v>P-4</v>
      </c>
      <c r="D2605" s="51" t="str">
        <f>IF('Organizational Unit Summary'!$B$24="Benchmark or Sustainment",IF(E2605="OoS","OoS",IF(E2605=1,"DM",IF(E2605=2,"PM",IF(E2605=3,"LM",IF(E2605=4,"FM"))))),IF(E2605="OoS","OoS",IF(E2605&lt;=2,"H",IF(E2605=3,"M",IF(E2605=4,"L")))))</f>
        <v>DM</v>
      </c>
      <c r="E2605" s="58">
        <f>IF(OR(Processes!$C$59=TRUE,Processes!G$59=TRUE),IF(AND(G2605=1,H2605=1,NOT(ISTEXT(J2605))),4,IF(AND(G2605=1,H2605=1,ISTEXT(J2605)),3,IF(AND(OR(G2605=1,H2605=1),ISTEXT(J2605)),2,1))),"OoS")</f>
        <v>1</v>
      </c>
      <c r="F2605" s="57"/>
      <c r="G2605" s="59"/>
      <c r="H2605" s="59"/>
      <c r="I2605" s="59"/>
      <c r="J2605" s="59"/>
      <c r="K2605" s="59"/>
      <c r="L2605" s="59"/>
      <c r="M2605" s="59"/>
      <c r="N2605" s="59"/>
      <c r="O2605" s="59"/>
      <c r="P2605" s="370"/>
      <c r="Q2605" s="59"/>
      <c r="R2605" s="376"/>
    </row>
    <row r="2606" spans="1:18" x14ac:dyDescent="0.25">
      <c r="A2606" s="352"/>
      <c r="B2606" s="378"/>
      <c r="C2606" s="54" t="str">
        <f>IF(ISTEXT('Organizational Unit Summary'!$B$44),'Organizational Unit Summary'!$B$44,"")</f>
        <v>P-5</v>
      </c>
      <c r="D2606" s="51" t="str">
        <f>IF('Organizational Unit Summary'!$B$24="Benchmark or Sustainment",IF(E2606="OoS","OoS",IF(E2606=1,"DM",IF(E2606=2,"PM",IF(E2606=3,"LM",IF(E2606=4,"FM"))))),IF(E2606="OoS","OoS",IF(E2606&lt;=2,"H",IF(E2606=3,"M",IF(E2606=4,"L")))))</f>
        <v>DM</v>
      </c>
      <c r="E2606" s="58">
        <f>IF(OR(Processes!$C$59=TRUE,Processes!H$59=TRUE),IF(AND(G2606=1,H2606=1,NOT(ISTEXT(J2606))),4,IF(AND(G2606=1,H2606=1,ISTEXT(J2606)),3,IF(AND(OR(G2606=1,H2606=1),ISTEXT(J2606)),2,1))),"OoS")</f>
        <v>1</v>
      </c>
      <c r="F2606" s="57"/>
      <c r="G2606" s="59"/>
      <c r="H2606" s="59"/>
      <c r="I2606" s="59"/>
      <c r="J2606" s="59"/>
      <c r="K2606" s="59"/>
      <c r="L2606" s="59"/>
      <c r="M2606" s="59"/>
      <c r="N2606" s="59"/>
      <c r="O2606" s="59"/>
      <c r="P2606" s="370"/>
      <c r="Q2606" s="59"/>
      <c r="R2606" s="376"/>
    </row>
    <row r="2607" spans="1:18" x14ac:dyDescent="0.25">
      <c r="A2607" s="352"/>
      <c r="B2607" s="378"/>
      <c r="C2607" s="54" t="str">
        <f>IF(ISTEXT('Organizational Unit Summary'!$B$45),'Organizational Unit Summary'!$B$45,"")</f>
        <v>P-6</v>
      </c>
      <c r="D2607" s="51" t="str">
        <f>IF('Organizational Unit Summary'!$B$24="Benchmark or Sustainment",IF(E2607="OoS","OoS",IF(E2607=1,"DM",IF(E2607=2,"PM",IF(E2607=3,"LM",IF(E2607=4,"FM"))))),IF(E2607="OoS","OoS",IF(E2607&lt;=2,"H",IF(E2607=3,"M",IF(E2607=4,"L")))))</f>
        <v>DM</v>
      </c>
      <c r="E2607" s="58">
        <f>IF(OR(Processes!$C$59=TRUE,Processes!I$59=TRUE),IF(AND(G2607=1,H2607=1,NOT(ISTEXT(J2607))),4,IF(AND(G2607=1,H2607=1,ISTEXT(J2607)),3,IF(AND(OR(G2607=1,H2607=1),ISTEXT(J2607)),2,1))),"OoS")</f>
        <v>1</v>
      </c>
      <c r="F2607" s="57"/>
      <c r="G2607" s="59"/>
      <c r="H2607" s="59"/>
      <c r="I2607" s="59"/>
      <c r="J2607" s="59"/>
      <c r="K2607" s="59"/>
      <c r="L2607" s="59"/>
      <c r="M2607" s="59"/>
      <c r="N2607" s="59"/>
      <c r="O2607" s="59"/>
      <c r="P2607" s="370"/>
      <c r="Q2607" s="59"/>
      <c r="R2607" s="376"/>
    </row>
    <row r="2608" spans="1:18" x14ac:dyDescent="0.25">
      <c r="A2608" s="352"/>
      <c r="B2608" s="378"/>
      <c r="C2608" s="54" t="str">
        <f>IF(ISTEXT('Organizational Unit Summary'!$B$46),'Organizational Unit Summary'!$B$46,"")</f>
        <v>P-7</v>
      </c>
      <c r="D2608" s="51" t="str">
        <f>IF('Organizational Unit Summary'!$B$24="Benchmark or Sustainment",IF(E2608="OoS","OoS",IF(E2608=1,"DM",IF(E2608=2,"PM",IF(E2608=3,"LM",IF(E2608=4,"FM"))))),IF(E2608="OoS","OoS",IF(E2608&lt;=2,"H",IF(E2608=3,"M",IF(E2608=4,"L")))))</f>
        <v>DM</v>
      </c>
      <c r="E2608" s="58">
        <f>IF(OR(Processes!$C$59=TRUE,Processes!J$59=TRUE),IF(AND(G2608=1,H2608=1,NOT(ISTEXT(J2608))),4,IF(AND(G2608=1,H2608=1,ISTEXT(J2608)),3,IF(AND(OR(G2608=1,H2608=1),ISTEXT(J2608)),2,1))),"OoS")</f>
        <v>1</v>
      </c>
      <c r="F2608" s="57"/>
      <c r="G2608" s="59"/>
      <c r="H2608" s="59"/>
      <c r="I2608" s="59"/>
      <c r="J2608" s="59"/>
      <c r="K2608" s="59"/>
      <c r="L2608" s="59"/>
      <c r="M2608" s="59"/>
      <c r="N2608" s="59"/>
      <c r="O2608" s="59"/>
      <c r="P2608" s="370"/>
      <c r="Q2608" s="59"/>
      <c r="R2608" s="376"/>
    </row>
    <row r="2609" spans="1:18" x14ac:dyDescent="0.25">
      <c r="A2609" s="352"/>
      <c r="B2609" s="378"/>
      <c r="C2609" s="54" t="str">
        <f>IF(ISTEXT('Organizational Unit Summary'!$B$47),'Organizational Unit Summary'!$B$47,"")</f>
        <v>P-8</v>
      </c>
      <c r="D2609" s="51" t="str">
        <f>IF('Organizational Unit Summary'!$B$24="Benchmark or Sustainment",IF(E2609="OoS","OoS",IF(E2609=1,"DM",IF(E2609=2,"PM",IF(E2609=3,"LM",IF(E2609=4,"FM"))))),IF(E2609="OoS","OoS",IF(E2609&lt;=2,"H",IF(E2609=3,"M",IF(E2609=4,"L")))))</f>
        <v>DM</v>
      </c>
      <c r="E2609" s="58">
        <f>IF(OR(Processes!$C$59=TRUE,Processes!K$59=TRUE),IF(AND(G2609=1,H2609=1,NOT(ISTEXT(J2609))),4,IF(AND(G2609=1,H2609=1,ISTEXT(J2609)),3,IF(AND(OR(G2609=1,H2609=1),ISTEXT(J2609)),2,1))),"OoS")</f>
        <v>1</v>
      </c>
      <c r="F2609" s="57"/>
      <c r="G2609" s="59"/>
      <c r="H2609" s="59"/>
      <c r="I2609" s="59"/>
      <c r="J2609" s="59"/>
      <c r="K2609" s="59"/>
      <c r="L2609" s="59"/>
      <c r="M2609" s="59"/>
      <c r="N2609" s="59"/>
      <c r="O2609" s="59"/>
      <c r="P2609" s="370"/>
      <c r="Q2609" s="59"/>
      <c r="R2609" s="376"/>
    </row>
    <row r="2610" spans="1:18" x14ac:dyDescent="0.25">
      <c r="A2610" s="352"/>
      <c r="B2610" s="378"/>
      <c r="C2610" s="54" t="str">
        <f>IF(ISTEXT('Organizational Unit Summary'!$B$48),'Organizational Unit Summary'!$B$48,"")</f>
        <v>P-9</v>
      </c>
      <c r="D2610" s="51" t="str">
        <f>IF('Organizational Unit Summary'!$B$24="Benchmark or Sustainment",IF(E2610="OoS","OoS",IF(E2610=1,"DM",IF(E2610=2,"PM",IF(E2610=3,"LM",IF(E2610=4,"FM"))))),IF(E2610="OoS","OoS",IF(E2610&lt;=2,"H",IF(E2610=3,"M",IF(E2610=4,"L")))))</f>
        <v>DM</v>
      </c>
      <c r="E2610" s="58">
        <f>IF(OR(Processes!$C$59=TRUE,Processes!L$59=TRUE),IF(AND(G2610=1,H2610=1,NOT(ISTEXT(J2610))),4,IF(AND(G2610=1,H2610=1,ISTEXT(J2610)),3,IF(AND(OR(G2610=1,H2610=1),ISTEXT(J2610)),2,1))),"OoS")</f>
        <v>1</v>
      </c>
      <c r="F2610" s="57"/>
      <c r="G2610" s="59"/>
      <c r="H2610" s="59"/>
      <c r="I2610" s="59"/>
      <c r="J2610" s="59"/>
      <c r="K2610" s="59"/>
      <c r="L2610" s="59"/>
      <c r="M2610" s="59"/>
      <c r="N2610" s="59"/>
      <c r="O2610" s="59"/>
      <c r="P2610" s="370"/>
      <c r="Q2610" s="59"/>
      <c r="R2610" s="376"/>
    </row>
    <row r="2611" spans="1:18" x14ac:dyDescent="0.25">
      <c r="A2611" s="352"/>
      <c r="B2611" s="378"/>
      <c r="C2611" s="54" t="str">
        <f>IF(ISTEXT('Organizational Unit Summary'!$B$49),'Organizational Unit Summary'!$B$49,"")</f>
        <v>P-10</v>
      </c>
      <c r="D2611" s="51" t="str">
        <f>IF('Organizational Unit Summary'!$B$24="Benchmark or Sustainment",IF(E2611="OoS","OoS",IF(E2611=1,"DM",IF(E2611=2,"PM",IF(E2611=3,"LM",IF(E2611=4,"FM"))))),IF(E2611="OoS","OoS",IF(E2611&lt;=2,"H",IF(E2611=3,"M",IF(E2611=4,"L")))))</f>
        <v>DM</v>
      </c>
      <c r="E2611" s="58">
        <f>IF(OR(Processes!$C$59=TRUE,Processes!M$59=TRUE),IF(AND(G2611=1,H2611=1,NOT(ISTEXT(J2611))),4,IF(AND(G2611=1,H2611=1,ISTEXT(J2611)),3,IF(AND(OR(G2611=1,H2611=1),ISTEXT(J2611)),2,1))),"OoS")</f>
        <v>1</v>
      </c>
      <c r="F2611" s="57"/>
      <c r="G2611" s="59"/>
      <c r="H2611" s="59"/>
      <c r="I2611" s="59"/>
      <c r="J2611" s="59"/>
      <c r="K2611" s="59"/>
      <c r="L2611" s="59"/>
      <c r="M2611" s="59"/>
      <c r="N2611" s="59"/>
      <c r="O2611" s="59"/>
      <c r="P2611" s="370"/>
      <c r="Q2611" s="59"/>
      <c r="R2611" s="376"/>
    </row>
    <row r="2612" spans="1:18" x14ac:dyDescent="0.25">
      <c r="A2612" s="352"/>
      <c r="B2612" s="378"/>
      <c r="C2612" s="54" t="str">
        <f>IF(ISTEXT('Organizational Unit Summary'!$B$50),'Organizational Unit Summary'!$B$50,"")</f>
        <v>P-11</v>
      </c>
      <c r="D2612" s="51" t="str">
        <f>IF('Organizational Unit Summary'!$B$24="Benchmark or Sustainment",IF(E2612="OoS","OoS",IF(E2612=1,"DM",IF(E2612=2,"PM",IF(E2612=3,"LM",IF(E2612=4,"FM"))))),IF(E2612="OoS","OoS",IF(E2612&lt;=2,"H",IF(E2612=3,"M",IF(E2612=4,"L")))))</f>
        <v>DM</v>
      </c>
      <c r="E2612" s="58">
        <f>IF(OR(Processes!$C$59=TRUE,Processes!N$59=TRUE),IF(AND(G2612=1,H2612=1,NOT(ISTEXT(J2612))),4,IF(AND(G2612=1,H2612=1,ISTEXT(J2612)),3,IF(AND(OR(G2612=1,H2612=1),ISTEXT(J2612)),2,1))),"OoS")</f>
        <v>1</v>
      </c>
      <c r="F2612" s="57"/>
      <c r="G2612" s="59"/>
      <c r="H2612" s="59"/>
      <c r="I2612" s="59"/>
      <c r="J2612" s="59"/>
      <c r="K2612" s="59"/>
      <c r="L2612" s="59"/>
      <c r="M2612" s="59"/>
      <c r="N2612" s="59"/>
      <c r="O2612" s="59"/>
      <c r="P2612" s="370"/>
      <c r="Q2612" s="59"/>
      <c r="R2612" s="376"/>
    </row>
    <row r="2613" spans="1:18" x14ac:dyDescent="0.25">
      <c r="A2613" s="352"/>
      <c r="B2613" s="378"/>
      <c r="C2613" s="54" t="str">
        <f>IF(ISTEXT('Organizational Unit Summary'!$B$51),'Organizational Unit Summary'!$B$51,"")</f>
        <v>P-12</v>
      </c>
      <c r="D2613" s="51" t="str">
        <f>IF('Organizational Unit Summary'!$B$24="Benchmark or Sustainment",IF(E2613="OoS","OoS",IF(E2613=1,"DM",IF(E2613=2,"PM",IF(E2613=3,"LM",IF(E2613=4,"FM"))))),IF(E2613="OoS","OoS",IF(E2613&lt;=2,"H",IF(E2613=3,"M",IF(E2613=4,"L")))))</f>
        <v>DM</v>
      </c>
      <c r="E2613" s="58">
        <f>IF(OR(Processes!$C$59=TRUE,Processes!O$59=TRUE),IF(AND(G2613=1,H2613=1,NOT(ISTEXT(J2613))),4,IF(AND(G2613=1,H2613=1,ISTEXT(J2613)),3,IF(AND(OR(G2613=1,H2613=1),ISTEXT(J2613)),2,1))),"OoS")</f>
        <v>1</v>
      </c>
      <c r="F2613" s="57"/>
      <c r="G2613" s="59"/>
      <c r="H2613" s="59"/>
      <c r="I2613" s="59"/>
      <c r="J2613" s="59"/>
      <c r="K2613" s="59"/>
      <c r="L2613" s="59"/>
      <c r="M2613" s="59"/>
      <c r="N2613" s="59"/>
      <c r="O2613" s="59"/>
      <c r="P2613" s="370"/>
      <c r="Q2613" s="59"/>
      <c r="R2613" s="376"/>
    </row>
    <row r="2614" spans="1:18" x14ac:dyDescent="0.25">
      <c r="A2614" s="352"/>
      <c r="B2614" s="378"/>
      <c r="C2614" s="54" t="str">
        <f>IF(ISTEXT('Organizational Unit Summary'!$B$52),'Organizational Unit Summary'!$B$52,"")</f>
        <v>P-13</v>
      </c>
      <c r="D2614" s="51" t="str">
        <f>IF('Organizational Unit Summary'!$B$24="Benchmark or Sustainment",IF(E2614="OoS","OoS",IF(E2614=1,"DM",IF(E2614=2,"PM",IF(E2614=3,"LM",IF(E2614=4,"FM"))))),IF(E2614="OoS","OoS",IF(E2614&lt;=2,"H",IF(E2614=3,"M",IF(E2614=4,"L")))))</f>
        <v>DM</v>
      </c>
      <c r="E2614" s="58">
        <f>IF(OR(Processes!$C$59=TRUE,Processes!P$59=TRUE),IF(AND(G2614=1,H2614=1,NOT(ISTEXT(J2614))),4,IF(AND(G2614=1,H2614=1,ISTEXT(J2614)),3,IF(AND(OR(G2614=1,H2614=1),ISTEXT(J2614)),2,1))),"OoS")</f>
        <v>1</v>
      </c>
      <c r="F2614" s="57"/>
      <c r="G2614" s="59"/>
      <c r="H2614" s="59"/>
      <c r="I2614" s="59"/>
      <c r="J2614" s="59"/>
      <c r="K2614" s="59"/>
      <c r="L2614" s="59"/>
      <c r="M2614" s="59"/>
      <c r="N2614" s="59"/>
      <c r="O2614" s="59"/>
      <c r="P2614" s="370"/>
      <c r="Q2614" s="59"/>
      <c r="R2614" s="376"/>
    </row>
    <row r="2615" spans="1:18" x14ac:dyDescent="0.25">
      <c r="A2615" s="352"/>
      <c r="B2615" s="378"/>
      <c r="C2615" s="54" t="str">
        <f>IF(ISTEXT('Organizational Unit Summary'!$B$53),'Organizational Unit Summary'!$B$53,"")</f>
        <v>P-14</v>
      </c>
      <c r="D2615" s="51" t="str">
        <f>IF('Organizational Unit Summary'!$B$24="Benchmark or Sustainment",IF(E2615="OoS","OoS",IF(E2615=1,"DM",IF(E2615=2,"PM",IF(E2615=3,"LM",IF(E2615=4,"FM"))))),IF(E2615="OoS","OoS",IF(E2615&lt;=2,"H",IF(E2615=3,"M",IF(E2615=4,"L")))))</f>
        <v>DM</v>
      </c>
      <c r="E2615" s="58">
        <f>IF(OR(Processes!$C$59=TRUE,Processes!Q$59=TRUE),IF(AND(G2615=1,H2615=1,NOT(ISTEXT(J2615))),4,IF(AND(G2615=1,H2615=1,ISTEXT(J2615)),3,IF(AND(OR(G2615=1,H2615=1),ISTEXT(J2615)),2,1))),"OoS")</f>
        <v>1</v>
      </c>
      <c r="F2615" s="57"/>
      <c r="G2615" s="59"/>
      <c r="H2615" s="59"/>
      <c r="I2615" s="59"/>
      <c r="J2615" s="59"/>
      <c r="K2615" s="59"/>
      <c r="L2615" s="59"/>
      <c r="M2615" s="59"/>
      <c r="N2615" s="59"/>
      <c r="O2615" s="59"/>
      <c r="P2615" s="370"/>
      <c r="Q2615" s="59"/>
      <c r="R2615" s="376"/>
    </row>
    <row r="2616" spans="1:18" x14ac:dyDescent="0.25">
      <c r="A2616" s="352"/>
      <c r="B2616" s="378"/>
      <c r="C2616" s="54" t="str">
        <f>IF(ISTEXT('Organizational Unit Summary'!$B$54),'Organizational Unit Summary'!$B$54,"")</f>
        <v>P-15</v>
      </c>
      <c r="D2616" s="51" t="str">
        <f>IF('Organizational Unit Summary'!$B$24="Benchmark or Sustainment",IF(E2616="OoS","OoS",IF(E2616=1,"DM",IF(E2616=2,"PM",IF(E2616=3,"LM",IF(E2616=4,"FM"))))),IF(E2616="OoS","OoS",IF(E2616&lt;=2,"H",IF(E2616=3,"M",IF(E2616=4,"L")))))</f>
        <v>DM</v>
      </c>
      <c r="E2616" s="58">
        <f>IF(OR(Processes!$C$59=TRUE,Processes!R$59=TRUE),IF(AND(G2616=1,H2616=1,NOT(ISTEXT(J2616))),4,IF(AND(G2616=1,H2616=1,ISTEXT(J2616)),3,IF(AND(OR(G2616=1,H2616=1),ISTEXT(J2616)),2,1))),"OoS")</f>
        <v>1</v>
      </c>
      <c r="F2616" s="57"/>
      <c r="G2616" s="59"/>
      <c r="H2616" s="59"/>
      <c r="I2616" s="59"/>
      <c r="J2616" s="59"/>
      <c r="K2616" s="59"/>
      <c r="L2616" s="59"/>
      <c r="M2616" s="59"/>
      <c r="N2616" s="59"/>
      <c r="O2616" s="59"/>
      <c r="P2616" s="370"/>
      <c r="Q2616" s="59"/>
      <c r="R2616" s="376"/>
    </row>
    <row r="2617" spans="1:18" x14ac:dyDescent="0.25">
      <c r="A2617" s="352"/>
      <c r="B2617" s="378"/>
      <c r="C2617" s="54" t="str">
        <f>IF(ISTEXT('Organizational Unit Summary'!$B$55),'Organizational Unit Summary'!$B$55,"")</f>
        <v>P-16</v>
      </c>
      <c r="D2617" s="51" t="str">
        <f>IF('Organizational Unit Summary'!$B$24="Benchmark or Sustainment",IF(E2617="OoS","OoS",IF(E2617=1,"DM",IF(E2617=2,"PM",IF(E2617=3,"LM",IF(E2617=4,"FM"))))),IF(E2617="OoS","OoS",IF(E2617&lt;=2,"H",IF(E2617=3,"M",IF(E2617=4,"L")))))</f>
        <v>DM</v>
      </c>
      <c r="E2617" s="58">
        <f>IF(OR(Processes!$C$59=TRUE,Processes!S$59=TRUE),IF(AND(G2617=1,H2617=1,NOT(ISTEXT(J2617))),4,IF(AND(G2617=1,H2617=1,ISTEXT(J2617)),3,IF(AND(OR(G2617=1,H2617=1),ISTEXT(J2617)),2,1))),"OoS")</f>
        <v>1</v>
      </c>
      <c r="F2617" s="57"/>
      <c r="G2617" s="59"/>
      <c r="H2617" s="59"/>
      <c r="I2617" s="59"/>
      <c r="J2617" s="59"/>
      <c r="K2617" s="59"/>
      <c r="L2617" s="59"/>
      <c r="M2617" s="59"/>
      <c r="N2617" s="59"/>
      <c r="O2617" s="59"/>
      <c r="P2617" s="370"/>
      <c r="Q2617" s="59"/>
      <c r="R2617" s="376"/>
    </row>
    <row r="2618" spans="1:18" x14ac:dyDescent="0.25">
      <c r="A2618" s="352"/>
      <c r="B2618" s="378"/>
      <c r="C2618" s="54" t="str">
        <f>IF(ISTEXT('Organizational Unit Summary'!$B$56),'Organizational Unit Summary'!$B$56,"")</f>
        <v>P-17</v>
      </c>
      <c r="D2618" s="51" t="str">
        <f>IF('Organizational Unit Summary'!$B$24="Benchmark or Sustainment",IF(E2618="OoS","OoS",IF(E2618=1,"DM",IF(E2618=2,"PM",IF(E2618=3,"LM",IF(E2618=4,"FM"))))),IF(E2618="OoS","OoS",IF(E2618&lt;=2,"H",IF(E2618=3,"M",IF(E2618=4,"L")))))</f>
        <v>DM</v>
      </c>
      <c r="E2618" s="58">
        <f>IF(OR(Processes!$C$59=TRUE,Processes!T$59=TRUE),IF(AND(G2618=1,H2618=1,NOT(ISTEXT(J2618))),4,IF(AND(G2618=1,H2618=1,ISTEXT(J2618)),3,IF(AND(OR(G2618=1,H2618=1),ISTEXT(J2618)),2,1))),"OoS")</f>
        <v>1</v>
      </c>
      <c r="F2618" s="57"/>
      <c r="G2618" s="59"/>
      <c r="H2618" s="59"/>
      <c r="I2618" s="59"/>
      <c r="J2618" s="59"/>
      <c r="K2618" s="59"/>
      <c r="L2618" s="59"/>
      <c r="M2618" s="59"/>
      <c r="N2618" s="59"/>
      <c r="O2618" s="59"/>
      <c r="P2618" s="370"/>
      <c r="Q2618" s="59"/>
      <c r="R2618" s="376"/>
    </row>
    <row r="2619" spans="1:18" x14ac:dyDescent="0.25">
      <c r="A2619" s="352"/>
      <c r="B2619" s="378"/>
      <c r="C2619" s="54" t="str">
        <f>IF(ISTEXT('Organizational Unit Summary'!$B$57),'Organizational Unit Summary'!$B$57,"")</f>
        <v>P-18</v>
      </c>
      <c r="D2619" s="51" t="str">
        <f>IF('Organizational Unit Summary'!$B$24="Benchmark or Sustainment",IF(E2619="OoS","OoS",IF(E2619=1,"DM",IF(E2619=2,"PM",IF(E2619=3,"LM",IF(E2619=4,"FM"))))),IF(E2619="OoS","OoS",IF(E2619&lt;=2,"H",IF(E2619=3,"M",IF(E2619=4,"L")))))</f>
        <v>DM</v>
      </c>
      <c r="E2619" s="58">
        <f>IF(OR(Processes!$C$59=TRUE,Processes!U$59=TRUE),IF(AND(G2619=1,H2619=1,NOT(ISTEXT(J2619))),4,IF(AND(G2619=1,H2619=1,ISTEXT(J2619)),3,IF(AND(OR(G2619=1,H2619=1),ISTEXT(J2619)),2,1))),"OoS")</f>
        <v>1</v>
      </c>
      <c r="F2619" s="57"/>
      <c r="G2619" s="59"/>
      <c r="H2619" s="59"/>
      <c r="I2619" s="59"/>
      <c r="J2619" s="59"/>
      <c r="K2619" s="59"/>
      <c r="L2619" s="59"/>
      <c r="M2619" s="59"/>
      <c r="N2619" s="59"/>
      <c r="O2619" s="59"/>
      <c r="P2619" s="370"/>
      <c r="Q2619" s="59"/>
      <c r="R2619" s="376"/>
    </row>
    <row r="2620" spans="1:18" x14ac:dyDescent="0.25">
      <c r="A2620" s="352"/>
      <c r="B2620" s="378"/>
      <c r="C2620" s="54" t="str">
        <f>IF(ISTEXT('Organizational Unit Summary'!$B$58),'Organizational Unit Summary'!$B$58,"")</f>
        <v>P-19</v>
      </c>
      <c r="D2620" s="51" t="str">
        <f>IF('Organizational Unit Summary'!$B$24="Benchmark or Sustainment",IF(E2620="OoS","OoS",IF(E2620=1,"DM",IF(E2620=2,"PM",IF(E2620=3,"LM",IF(E2620=4,"FM"))))),IF(E2620="OoS","OoS",IF(E2620&lt;=2,"H",IF(E2620=3,"M",IF(E2620=4,"L")))))</f>
        <v>DM</v>
      </c>
      <c r="E2620" s="58">
        <f>IF(OR(Processes!$C$59=TRUE,Processes!V$59=TRUE),IF(AND(G2620=1,H2620=1,NOT(ISTEXT(J2620))),4,IF(AND(G2620=1,H2620=1,ISTEXT(J2620)),3,IF(AND(OR(G2620=1,H2620=1),ISTEXT(J2620)),2,1))),"OoS")</f>
        <v>1</v>
      </c>
      <c r="F2620" s="57"/>
      <c r="G2620" s="59"/>
      <c r="H2620" s="59"/>
      <c r="I2620" s="59"/>
      <c r="J2620" s="59"/>
      <c r="K2620" s="59"/>
      <c r="L2620" s="59"/>
      <c r="M2620" s="59"/>
      <c r="N2620" s="59"/>
      <c r="O2620" s="59"/>
      <c r="P2620" s="370"/>
      <c r="Q2620" s="59"/>
      <c r="R2620" s="376"/>
    </row>
    <row r="2621" spans="1:18" ht="13.5" thickBot="1" x14ac:dyDescent="0.3">
      <c r="A2621" s="352"/>
      <c r="B2621" s="378"/>
      <c r="C2621" s="54" t="str">
        <f>IF(ISTEXT('Organizational Unit Summary'!$B$59),'Organizational Unit Summary'!$B$59,"")</f>
        <v>P-20</v>
      </c>
      <c r="D2621" s="51" t="str">
        <f>IF('Organizational Unit Summary'!$B$24="Benchmark or Sustainment",IF(E2621="OoS","OoS",IF(E2621=1,"DM",IF(E2621=2,"PM",IF(E2621=3,"LM",IF(E2621=4,"FM"))))),IF(E2621="OoS","OoS",IF(E2621&lt;=2,"H",IF(E2621=3,"M",IF(E2621=4,"L")))))</f>
        <v>DM</v>
      </c>
      <c r="E2621" s="58">
        <f>IF(OR(Processes!$C$59=TRUE,Processes!W$59=TRUE),IF(AND(G2621=1,H2621=1,NOT(ISTEXT(J2621))),4,IF(AND(G2621=1,H2621=1,ISTEXT(J2621)),3,IF(AND(OR(G2621=1,H2621=1),ISTEXT(J2621)),2,1))),"OoS")</f>
        <v>1</v>
      </c>
      <c r="F2621" s="57"/>
      <c r="G2621" s="59"/>
      <c r="H2621" s="59"/>
      <c r="I2621" s="59"/>
      <c r="J2621" s="59"/>
      <c r="K2621" s="59"/>
      <c r="L2621" s="59"/>
      <c r="M2621" s="59"/>
      <c r="N2621" s="59"/>
      <c r="O2621" s="59"/>
      <c r="P2621" s="371"/>
      <c r="Q2621" s="59"/>
      <c r="R2621" s="376"/>
    </row>
    <row r="2622" spans="1:18" x14ac:dyDescent="0.25">
      <c r="A2622" s="352"/>
      <c r="B2622" s="378" t="str">
        <f>IF(ISTEXT(Processes!$B$9),Processes!$B$9,"")</f>
        <v>Process 7</v>
      </c>
      <c r="C2622" s="54" t="str">
        <f>IF(ISTEXT('Organizational Unit Summary'!$B$40),'Organizational Unit Summary'!$B$40,"")</f>
        <v>P-1</v>
      </c>
      <c r="D2622" s="51" t="str">
        <f>IF('Organizational Unit Summary'!$B$24="Benchmark or Sustainment",IF(E2622="OoS","OoS",IF(E2622=1,"DM",IF(E2622=2,"PM",IF(E2622=3,"LM",IF(E2622=4,"FM"))))),IF(E2622="OoS","OoS",IF(E2622&lt;=2,"H",IF(E2622=3,"M",IF(E2622=4,"L")))))</f>
        <v>DM</v>
      </c>
      <c r="E2622" s="58">
        <f>IF(OR(Processes!$C$60=TRUE,Processes!D$60=TRUE),IF(AND(G2622=1,H2622=1,NOT(ISTEXT(J2622))),4,IF(AND(G2622=1,H2622=1,ISTEXT(J2622)),3,IF(AND(OR(G2622=1,H2622=1),ISTEXT(J2622)),2,1))),"OoS")</f>
        <v>1</v>
      </c>
      <c r="F2622" s="57"/>
      <c r="G2622" s="59"/>
      <c r="H2622" s="59"/>
      <c r="I2622" s="59"/>
      <c r="J2622" s="59"/>
      <c r="K2622" s="59"/>
      <c r="L2622" s="59"/>
      <c r="M2622" s="59"/>
      <c r="N2622" s="59"/>
      <c r="O2622" s="59"/>
      <c r="P2622" s="369"/>
      <c r="Q2622" s="59"/>
      <c r="R2622" s="376"/>
    </row>
    <row r="2623" spans="1:18" x14ac:dyDescent="0.25">
      <c r="A2623" s="352"/>
      <c r="B2623" s="378"/>
      <c r="C2623" s="54" t="str">
        <f>IF(ISTEXT('Organizational Unit Summary'!$B$41),'Organizational Unit Summary'!$B$41,"")</f>
        <v>P-2</v>
      </c>
      <c r="D2623" s="51" t="str">
        <f>IF('Organizational Unit Summary'!$B$24="Benchmark or Sustainment",IF(E2623="OoS","OoS",IF(E2623=1,"DM",IF(E2623=2,"PM",IF(E2623=3,"LM",IF(E2623=4,"FM"))))),IF(E2623="OoS","OoS",IF(E2623&lt;=2,"H",IF(E2623=3,"M",IF(E2623=4,"L")))))</f>
        <v>DM</v>
      </c>
      <c r="E2623" s="58">
        <f>IF(OR(Processes!$C$60=TRUE,Processes!E$60=TRUE),IF(AND(G2623=1,H2623=1,NOT(ISTEXT(J2623))),4,IF(AND(G2623=1,H2623=1,ISTEXT(J2623)),3,IF(AND(OR(G2623=1,H2623=1),ISTEXT(J2623)),2,1))),"OoS")</f>
        <v>1</v>
      </c>
      <c r="F2623" s="57"/>
      <c r="G2623" s="59"/>
      <c r="H2623" s="59"/>
      <c r="I2623" s="59"/>
      <c r="J2623" s="59"/>
      <c r="K2623" s="59"/>
      <c r="L2623" s="59"/>
      <c r="M2623" s="59"/>
      <c r="N2623" s="59"/>
      <c r="O2623" s="59"/>
      <c r="P2623" s="370"/>
      <c r="Q2623" s="59"/>
      <c r="R2623" s="376"/>
    </row>
    <row r="2624" spans="1:18" x14ac:dyDescent="0.25">
      <c r="A2624" s="352"/>
      <c r="B2624" s="378"/>
      <c r="C2624" s="54" t="str">
        <f>IF(ISTEXT('Organizational Unit Summary'!$B$42),'Organizational Unit Summary'!$B$42,"")</f>
        <v>P-3</v>
      </c>
      <c r="D2624" s="51" t="str">
        <f>IF('Organizational Unit Summary'!$B$24="Benchmark or Sustainment",IF(E2624="OoS","OoS",IF(E2624=1,"DM",IF(E2624=2,"PM",IF(E2624=3,"LM",IF(E2624=4,"FM"))))),IF(E2624="OoS","OoS",IF(E2624&lt;=2,"H",IF(E2624=3,"M",IF(E2624=4,"L")))))</f>
        <v>DM</v>
      </c>
      <c r="E2624" s="58">
        <f>IF(OR(Processes!$C$60=TRUE,Processes!F$60=TRUE),IF(AND(G2624=1,H2624=1,NOT(ISTEXT(J2624))),4,IF(AND(G2624=1,H2624=1,ISTEXT(J2624)),3,IF(AND(OR(G2624=1,H2624=1),ISTEXT(J2624)),2,1))),"OoS")</f>
        <v>1</v>
      </c>
      <c r="F2624" s="57"/>
      <c r="G2624" s="59"/>
      <c r="H2624" s="59"/>
      <c r="I2624" s="59"/>
      <c r="J2624" s="59"/>
      <c r="K2624" s="59"/>
      <c r="L2624" s="59"/>
      <c r="M2624" s="59"/>
      <c r="N2624" s="59"/>
      <c r="O2624" s="59"/>
      <c r="P2624" s="370"/>
      <c r="Q2624" s="59"/>
      <c r="R2624" s="376"/>
    </row>
    <row r="2625" spans="1:18" x14ac:dyDescent="0.25">
      <c r="A2625" s="352"/>
      <c r="B2625" s="378"/>
      <c r="C2625" s="54" t="str">
        <f>IF(ISTEXT('Organizational Unit Summary'!$B$43),'Organizational Unit Summary'!$B$43,"")</f>
        <v>P-4</v>
      </c>
      <c r="D2625" s="51" t="str">
        <f>IF('Organizational Unit Summary'!$B$24="Benchmark or Sustainment",IF(E2625="OoS","OoS",IF(E2625=1,"DM",IF(E2625=2,"PM",IF(E2625=3,"LM",IF(E2625=4,"FM"))))),IF(E2625="OoS","OoS",IF(E2625&lt;=2,"H",IF(E2625=3,"M",IF(E2625=4,"L")))))</f>
        <v>DM</v>
      </c>
      <c r="E2625" s="58">
        <f>IF(OR(Processes!$C$60=TRUE,Processes!G$60=TRUE),IF(AND(G2625=1,H2625=1,NOT(ISTEXT(J2625))),4,IF(AND(G2625=1,H2625=1,ISTEXT(J2625)),3,IF(AND(OR(G2625=1,H2625=1),ISTEXT(J2625)),2,1))),"OoS")</f>
        <v>1</v>
      </c>
      <c r="F2625" s="57"/>
      <c r="G2625" s="59"/>
      <c r="H2625" s="59"/>
      <c r="I2625" s="59"/>
      <c r="J2625" s="59"/>
      <c r="K2625" s="59"/>
      <c r="L2625" s="59"/>
      <c r="M2625" s="59"/>
      <c r="N2625" s="59"/>
      <c r="O2625" s="59"/>
      <c r="P2625" s="370"/>
      <c r="Q2625" s="59"/>
      <c r="R2625" s="376"/>
    </row>
    <row r="2626" spans="1:18" x14ac:dyDescent="0.25">
      <c r="A2626" s="352"/>
      <c r="B2626" s="378"/>
      <c r="C2626" s="54" t="str">
        <f>IF(ISTEXT('Organizational Unit Summary'!$B$44),'Organizational Unit Summary'!$B$44,"")</f>
        <v>P-5</v>
      </c>
      <c r="D2626" s="51" t="str">
        <f>IF('Organizational Unit Summary'!$B$24="Benchmark or Sustainment",IF(E2626="OoS","OoS",IF(E2626=1,"DM",IF(E2626=2,"PM",IF(E2626=3,"LM",IF(E2626=4,"FM"))))),IF(E2626="OoS","OoS",IF(E2626&lt;=2,"H",IF(E2626=3,"M",IF(E2626=4,"L")))))</f>
        <v>DM</v>
      </c>
      <c r="E2626" s="58">
        <f>IF(OR(Processes!$C$60=TRUE,Processes!H$60=TRUE),IF(AND(G2626=1,H2626=1,NOT(ISTEXT(J2626))),4,IF(AND(G2626=1,H2626=1,ISTEXT(J2626)),3,IF(AND(OR(G2626=1,H2626=1),ISTEXT(J2626)),2,1))),"OoS")</f>
        <v>1</v>
      </c>
      <c r="F2626" s="57"/>
      <c r="G2626" s="59"/>
      <c r="H2626" s="59"/>
      <c r="I2626" s="59"/>
      <c r="J2626" s="59"/>
      <c r="K2626" s="59"/>
      <c r="L2626" s="59"/>
      <c r="M2626" s="59"/>
      <c r="N2626" s="59"/>
      <c r="O2626" s="59"/>
      <c r="P2626" s="370"/>
      <c r="Q2626" s="59"/>
      <c r="R2626" s="376"/>
    </row>
    <row r="2627" spans="1:18" x14ac:dyDescent="0.25">
      <c r="A2627" s="352"/>
      <c r="B2627" s="378"/>
      <c r="C2627" s="54" t="str">
        <f>IF(ISTEXT('Organizational Unit Summary'!$B$45),'Organizational Unit Summary'!$B$45,"")</f>
        <v>P-6</v>
      </c>
      <c r="D2627" s="51" t="str">
        <f>IF('Organizational Unit Summary'!$B$24="Benchmark or Sustainment",IF(E2627="OoS","OoS",IF(E2627=1,"DM",IF(E2627=2,"PM",IF(E2627=3,"LM",IF(E2627=4,"FM"))))),IF(E2627="OoS","OoS",IF(E2627&lt;=2,"H",IF(E2627=3,"M",IF(E2627=4,"L")))))</f>
        <v>DM</v>
      </c>
      <c r="E2627" s="58">
        <f>IF(OR(Processes!$C$60=TRUE,Processes!I$60=TRUE),IF(AND(G2627=1,H2627=1,NOT(ISTEXT(J2627))),4,IF(AND(G2627=1,H2627=1,ISTEXT(J2627)),3,IF(AND(OR(G2627=1,H2627=1),ISTEXT(J2627)),2,1))),"OoS")</f>
        <v>1</v>
      </c>
      <c r="F2627" s="57"/>
      <c r="G2627" s="59"/>
      <c r="H2627" s="59"/>
      <c r="I2627" s="59"/>
      <c r="J2627" s="59"/>
      <c r="K2627" s="59"/>
      <c r="L2627" s="59"/>
      <c r="M2627" s="59"/>
      <c r="N2627" s="59"/>
      <c r="O2627" s="59"/>
      <c r="P2627" s="370"/>
      <c r="Q2627" s="59"/>
      <c r="R2627" s="376"/>
    </row>
    <row r="2628" spans="1:18" x14ac:dyDescent="0.25">
      <c r="A2628" s="352"/>
      <c r="B2628" s="378"/>
      <c r="C2628" s="54" t="str">
        <f>IF(ISTEXT('Organizational Unit Summary'!$B$46),'Organizational Unit Summary'!$B$46,"")</f>
        <v>P-7</v>
      </c>
      <c r="D2628" s="51" t="str">
        <f>IF('Organizational Unit Summary'!$B$24="Benchmark or Sustainment",IF(E2628="OoS","OoS",IF(E2628=1,"DM",IF(E2628=2,"PM",IF(E2628=3,"LM",IF(E2628=4,"FM"))))),IF(E2628="OoS","OoS",IF(E2628&lt;=2,"H",IF(E2628=3,"M",IF(E2628=4,"L")))))</f>
        <v>DM</v>
      </c>
      <c r="E2628" s="58">
        <f>IF(OR(Processes!$C$60=TRUE,Processes!J$60=TRUE),IF(AND(G2628=1,H2628=1,NOT(ISTEXT(J2628))),4,IF(AND(G2628=1,H2628=1,ISTEXT(J2628)),3,IF(AND(OR(G2628=1,H2628=1),ISTEXT(J2628)),2,1))),"OoS")</f>
        <v>1</v>
      </c>
      <c r="F2628" s="57"/>
      <c r="G2628" s="59"/>
      <c r="H2628" s="59"/>
      <c r="I2628" s="59"/>
      <c r="J2628" s="59"/>
      <c r="K2628" s="59"/>
      <c r="L2628" s="59"/>
      <c r="M2628" s="59"/>
      <c r="N2628" s="59"/>
      <c r="O2628" s="59"/>
      <c r="P2628" s="370"/>
      <c r="Q2628" s="59"/>
      <c r="R2628" s="376"/>
    </row>
    <row r="2629" spans="1:18" x14ac:dyDescent="0.25">
      <c r="A2629" s="352"/>
      <c r="B2629" s="378"/>
      <c r="C2629" s="54" t="str">
        <f>IF(ISTEXT('Organizational Unit Summary'!$B$47),'Organizational Unit Summary'!$B$47,"")</f>
        <v>P-8</v>
      </c>
      <c r="D2629" s="51" t="str">
        <f>IF('Organizational Unit Summary'!$B$24="Benchmark or Sustainment",IF(E2629="OoS","OoS",IF(E2629=1,"DM",IF(E2629=2,"PM",IF(E2629=3,"LM",IF(E2629=4,"FM"))))),IF(E2629="OoS","OoS",IF(E2629&lt;=2,"H",IF(E2629=3,"M",IF(E2629=4,"L")))))</f>
        <v>DM</v>
      </c>
      <c r="E2629" s="58">
        <f>IF(OR(Processes!$C$60=TRUE,Processes!K$60=TRUE),IF(AND(G2629=1,H2629=1,NOT(ISTEXT(J2629))),4,IF(AND(G2629=1,H2629=1,ISTEXT(J2629)),3,IF(AND(OR(G2629=1,H2629=1),ISTEXT(J2629)),2,1))),"OoS")</f>
        <v>1</v>
      </c>
      <c r="F2629" s="57"/>
      <c r="G2629" s="59"/>
      <c r="H2629" s="59"/>
      <c r="I2629" s="59"/>
      <c r="J2629" s="59"/>
      <c r="K2629" s="59"/>
      <c r="L2629" s="59"/>
      <c r="M2629" s="59"/>
      <c r="N2629" s="59"/>
      <c r="O2629" s="59"/>
      <c r="P2629" s="370"/>
      <c r="Q2629" s="59"/>
      <c r="R2629" s="376"/>
    </row>
    <row r="2630" spans="1:18" x14ac:dyDescent="0.25">
      <c r="A2630" s="352"/>
      <c r="B2630" s="378"/>
      <c r="C2630" s="54" t="str">
        <f>IF(ISTEXT('Organizational Unit Summary'!$B$48),'Organizational Unit Summary'!$B$48,"")</f>
        <v>P-9</v>
      </c>
      <c r="D2630" s="51" t="str">
        <f>IF('Organizational Unit Summary'!$B$24="Benchmark or Sustainment",IF(E2630="OoS","OoS",IF(E2630=1,"DM",IF(E2630=2,"PM",IF(E2630=3,"LM",IF(E2630=4,"FM"))))),IF(E2630="OoS","OoS",IF(E2630&lt;=2,"H",IF(E2630=3,"M",IF(E2630=4,"L")))))</f>
        <v>DM</v>
      </c>
      <c r="E2630" s="58">
        <f>IF(OR(Processes!$C$60=TRUE,Processes!L$60=TRUE),IF(AND(G2630=1,H2630=1,NOT(ISTEXT(J2630))),4,IF(AND(G2630=1,H2630=1,ISTEXT(J2630)),3,IF(AND(OR(G2630=1,H2630=1),ISTEXT(J2630)),2,1))),"OoS")</f>
        <v>1</v>
      </c>
      <c r="F2630" s="57"/>
      <c r="G2630" s="59"/>
      <c r="H2630" s="59"/>
      <c r="I2630" s="59"/>
      <c r="J2630" s="59"/>
      <c r="K2630" s="59"/>
      <c r="L2630" s="59"/>
      <c r="M2630" s="59"/>
      <c r="N2630" s="59"/>
      <c r="O2630" s="59"/>
      <c r="P2630" s="370"/>
      <c r="Q2630" s="59"/>
      <c r="R2630" s="376"/>
    </row>
    <row r="2631" spans="1:18" x14ac:dyDescent="0.25">
      <c r="A2631" s="352"/>
      <c r="B2631" s="378"/>
      <c r="C2631" s="54" t="str">
        <f>IF(ISTEXT('Organizational Unit Summary'!$B$49),'Organizational Unit Summary'!$B$49,"")</f>
        <v>P-10</v>
      </c>
      <c r="D2631" s="51" t="str">
        <f>IF('Organizational Unit Summary'!$B$24="Benchmark or Sustainment",IF(E2631="OoS","OoS",IF(E2631=1,"DM",IF(E2631=2,"PM",IF(E2631=3,"LM",IF(E2631=4,"FM"))))),IF(E2631="OoS","OoS",IF(E2631&lt;=2,"H",IF(E2631=3,"M",IF(E2631=4,"L")))))</f>
        <v>DM</v>
      </c>
      <c r="E2631" s="58">
        <f>IF(OR(Processes!$C$60=TRUE,Processes!M$60=TRUE),IF(AND(G2631=1,H2631=1,NOT(ISTEXT(J2631))),4,IF(AND(G2631=1,H2631=1,ISTEXT(J2631)),3,IF(AND(OR(G2631=1,H2631=1),ISTEXT(J2631)),2,1))),"OoS")</f>
        <v>1</v>
      </c>
      <c r="F2631" s="57"/>
      <c r="G2631" s="59"/>
      <c r="H2631" s="59"/>
      <c r="I2631" s="59"/>
      <c r="J2631" s="59"/>
      <c r="K2631" s="59"/>
      <c r="L2631" s="59"/>
      <c r="M2631" s="59"/>
      <c r="N2631" s="59"/>
      <c r="O2631" s="59"/>
      <c r="P2631" s="370"/>
      <c r="Q2631" s="59"/>
      <c r="R2631" s="376"/>
    </row>
    <row r="2632" spans="1:18" x14ac:dyDescent="0.25">
      <c r="A2632" s="352"/>
      <c r="B2632" s="378"/>
      <c r="C2632" s="54" t="str">
        <f>IF(ISTEXT('Organizational Unit Summary'!$B$50),'Organizational Unit Summary'!$B$50,"")</f>
        <v>P-11</v>
      </c>
      <c r="D2632" s="51" t="str">
        <f>IF('Organizational Unit Summary'!$B$24="Benchmark or Sustainment",IF(E2632="OoS","OoS",IF(E2632=1,"DM",IF(E2632=2,"PM",IF(E2632=3,"LM",IF(E2632=4,"FM"))))),IF(E2632="OoS","OoS",IF(E2632&lt;=2,"H",IF(E2632=3,"M",IF(E2632=4,"L")))))</f>
        <v>DM</v>
      </c>
      <c r="E2632" s="58">
        <f>IF(OR(Processes!$C$60=TRUE,Processes!N$60=TRUE),IF(AND(G2632=1,H2632=1,NOT(ISTEXT(J2632))),4,IF(AND(G2632=1,H2632=1,ISTEXT(J2632)),3,IF(AND(OR(G2632=1,H2632=1),ISTEXT(J2632)),2,1))),"OoS")</f>
        <v>1</v>
      </c>
      <c r="F2632" s="57"/>
      <c r="G2632" s="59"/>
      <c r="H2632" s="59"/>
      <c r="I2632" s="59"/>
      <c r="J2632" s="59"/>
      <c r="K2632" s="59"/>
      <c r="L2632" s="59"/>
      <c r="M2632" s="59"/>
      <c r="N2632" s="59"/>
      <c r="O2632" s="59"/>
      <c r="P2632" s="370"/>
      <c r="Q2632" s="59"/>
      <c r="R2632" s="376"/>
    </row>
    <row r="2633" spans="1:18" x14ac:dyDescent="0.25">
      <c r="A2633" s="352"/>
      <c r="B2633" s="378"/>
      <c r="C2633" s="54" t="str">
        <f>IF(ISTEXT('Organizational Unit Summary'!$B$51),'Organizational Unit Summary'!$B$51,"")</f>
        <v>P-12</v>
      </c>
      <c r="D2633" s="51" t="str">
        <f>IF('Organizational Unit Summary'!$B$24="Benchmark or Sustainment",IF(E2633="OoS","OoS",IF(E2633=1,"DM",IF(E2633=2,"PM",IF(E2633=3,"LM",IF(E2633=4,"FM"))))),IF(E2633="OoS","OoS",IF(E2633&lt;=2,"H",IF(E2633=3,"M",IF(E2633=4,"L")))))</f>
        <v>DM</v>
      </c>
      <c r="E2633" s="58">
        <f>IF(OR(Processes!$C$60=TRUE,Processes!O$60=TRUE),IF(AND(G2633=1,H2633=1,NOT(ISTEXT(J2633))),4,IF(AND(G2633=1,H2633=1,ISTEXT(J2633)),3,IF(AND(OR(G2633=1,H2633=1),ISTEXT(J2633)),2,1))),"OoS")</f>
        <v>1</v>
      </c>
      <c r="F2633" s="57"/>
      <c r="G2633" s="59"/>
      <c r="H2633" s="59"/>
      <c r="I2633" s="59"/>
      <c r="J2633" s="59"/>
      <c r="K2633" s="59"/>
      <c r="L2633" s="59"/>
      <c r="M2633" s="59"/>
      <c r="N2633" s="59"/>
      <c r="O2633" s="59"/>
      <c r="P2633" s="370"/>
      <c r="Q2633" s="59"/>
      <c r="R2633" s="376"/>
    </row>
    <row r="2634" spans="1:18" x14ac:dyDescent="0.25">
      <c r="A2634" s="352"/>
      <c r="B2634" s="378"/>
      <c r="C2634" s="54" t="str">
        <f>IF(ISTEXT('Organizational Unit Summary'!$B$52),'Organizational Unit Summary'!$B$52,"")</f>
        <v>P-13</v>
      </c>
      <c r="D2634" s="51" t="str">
        <f>IF('Organizational Unit Summary'!$B$24="Benchmark or Sustainment",IF(E2634="OoS","OoS",IF(E2634=1,"DM",IF(E2634=2,"PM",IF(E2634=3,"LM",IF(E2634=4,"FM"))))),IF(E2634="OoS","OoS",IF(E2634&lt;=2,"H",IF(E2634=3,"M",IF(E2634=4,"L")))))</f>
        <v>DM</v>
      </c>
      <c r="E2634" s="58">
        <f>IF(OR(Processes!$C$60=TRUE,Processes!P$60=TRUE),IF(AND(G2634=1,H2634=1,NOT(ISTEXT(J2634))),4,IF(AND(G2634=1,H2634=1,ISTEXT(J2634)),3,IF(AND(OR(G2634=1,H2634=1),ISTEXT(J2634)),2,1))),"OoS")</f>
        <v>1</v>
      </c>
      <c r="F2634" s="57"/>
      <c r="G2634" s="59"/>
      <c r="H2634" s="59"/>
      <c r="I2634" s="59"/>
      <c r="J2634" s="59"/>
      <c r="K2634" s="59"/>
      <c r="L2634" s="59"/>
      <c r="M2634" s="59"/>
      <c r="N2634" s="59"/>
      <c r="O2634" s="59"/>
      <c r="P2634" s="370"/>
      <c r="Q2634" s="59"/>
      <c r="R2634" s="376"/>
    </row>
    <row r="2635" spans="1:18" x14ac:dyDescent="0.25">
      <c r="A2635" s="352"/>
      <c r="B2635" s="378"/>
      <c r="C2635" s="54" t="str">
        <f>IF(ISTEXT('Organizational Unit Summary'!$B$53),'Organizational Unit Summary'!$B$53,"")</f>
        <v>P-14</v>
      </c>
      <c r="D2635" s="51" t="str">
        <f>IF('Organizational Unit Summary'!$B$24="Benchmark or Sustainment",IF(E2635="OoS","OoS",IF(E2635=1,"DM",IF(E2635=2,"PM",IF(E2635=3,"LM",IF(E2635=4,"FM"))))),IF(E2635="OoS","OoS",IF(E2635&lt;=2,"H",IF(E2635=3,"M",IF(E2635=4,"L")))))</f>
        <v>DM</v>
      </c>
      <c r="E2635" s="58">
        <f>IF(OR(Processes!$C$60=TRUE,Processes!Q$60=TRUE),IF(AND(G2635=1,H2635=1,NOT(ISTEXT(J2635))),4,IF(AND(G2635=1,H2635=1,ISTEXT(J2635)),3,IF(AND(OR(G2635=1,H2635=1),ISTEXT(J2635)),2,1))),"OoS")</f>
        <v>1</v>
      </c>
      <c r="F2635" s="57"/>
      <c r="G2635" s="59"/>
      <c r="H2635" s="59"/>
      <c r="I2635" s="59"/>
      <c r="J2635" s="59"/>
      <c r="K2635" s="59"/>
      <c r="L2635" s="59"/>
      <c r="M2635" s="59"/>
      <c r="N2635" s="59"/>
      <c r="O2635" s="59"/>
      <c r="P2635" s="370"/>
      <c r="Q2635" s="59"/>
      <c r="R2635" s="376"/>
    </row>
    <row r="2636" spans="1:18" x14ac:dyDescent="0.25">
      <c r="A2636" s="352"/>
      <c r="B2636" s="378"/>
      <c r="C2636" s="54" t="str">
        <f>IF(ISTEXT('Organizational Unit Summary'!$B$54),'Organizational Unit Summary'!$B$54,"")</f>
        <v>P-15</v>
      </c>
      <c r="D2636" s="51" t="str">
        <f>IF('Organizational Unit Summary'!$B$24="Benchmark or Sustainment",IF(E2636="OoS","OoS",IF(E2636=1,"DM",IF(E2636=2,"PM",IF(E2636=3,"LM",IF(E2636=4,"FM"))))),IF(E2636="OoS","OoS",IF(E2636&lt;=2,"H",IF(E2636=3,"M",IF(E2636=4,"L")))))</f>
        <v>DM</v>
      </c>
      <c r="E2636" s="58">
        <f>IF(OR(Processes!$C$60=TRUE,Processes!R$60=TRUE),IF(AND(G2636=1,H2636=1,NOT(ISTEXT(J2636))),4,IF(AND(G2636=1,H2636=1,ISTEXT(J2636)),3,IF(AND(OR(G2636=1,H2636=1),ISTEXT(J2636)),2,1))),"OoS")</f>
        <v>1</v>
      </c>
      <c r="F2636" s="57"/>
      <c r="G2636" s="59"/>
      <c r="H2636" s="59"/>
      <c r="I2636" s="59"/>
      <c r="J2636" s="59"/>
      <c r="K2636" s="59"/>
      <c r="L2636" s="59"/>
      <c r="M2636" s="59"/>
      <c r="N2636" s="59"/>
      <c r="O2636" s="59"/>
      <c r="P2636" s="370"/>
      <c r="Q2636" s="59"/>
      <c r="R2636" s="376"/>
    </row>
    <row r="2637" spans="1:18" x14ac:dyDescent="0.25">
      <c r="A2637" s="352"/>
      <c r="B2637" s="378"/>
      <c r="C2637" s="54" t="str">
        <f>IF(ISTEXT('Organizational Unit Summary'!$B$55),'Organizational Unit Summary'!$B$55,"")</f>
        <v>P-16</v>
      </c>
      <c r="D2637" s="51" t="str">
        <f>IF('Organizational Unit Summary'!$B$24="Benchmark or Sustainment",IF(E2637="OoS","OoS",IF(E2637=1,"DM",IF(E2637=2,"PM",IF(E2637=3,"LM",IF(E2637=4,"FM"))))),IF(E2637="OoS","OoS",IF(E2637&lt;=2,"H",IF(E2637=3,"M",IF(E2637=4,"L")))))</f>
        <v>DM</v>
      </c>
      <c r="E2637" s="58">
        <f>IF(OR(Processes!$C$60=TRUE,Processes!S$60=TRUE),IF(AND(G2637=1,H2637=1,NOT(ISTEXT(J2637))),4,IF(AND(G2637=1,H2637=1,ISTEXT(J2637)),3,IF(AND(OR(G2637=1,H2637=1),ISTEXT(J2637)),2,1))),"OoS")</f>
        <v>1</v>
      </c>
      <c r="F2637" s="57"/>
      <c r="G2637" s="59"/>
      <c r="H2637" s="59"/>
      <c r="I2637" s="59"/>
      <c r="J2637" s="59"/>
      <c r="K2637" s="59"/>
      <c r="L2637" s="59"/>
      <c r="M2637" s="59"/>
      <c r="N2637" s="59"/>
      <c r="O2637" s="59"/>
      <c r="P2637" s="370"/>
      <c r="Q2637" s="59"/>
      <c r="R2637" s="376"/>
    </row>
    <row r="2638" spans="1:18" x14ac:dyDescent="0.25">
      <c r="A2638" s="352"/>
      <c r="B2638" s="378"/>
      <c r="C2638" s="54" t="str">
        <f>IF(ISTEXT('Organizational Unit Summary'!$B$56),'Organizational Unit Summary'!$B$56,"")</f>
        <v>P-17</v>
      </c>
      <c r="D2638" s="51" t="str">
        <f>IF('Organizational Unit Summary'!$B$24="Benchmark or Sustainment",IF(E2638="OoS","OoS",IF(E2638=1,"DM",IF(E2638=2,"PM",IF(E2638=3,"LM",IF(E2638=4,"FM"))))),IF(E2638="OoS","OoS",IF(E2638&lt;=2,"H",IF(E2638=3,"M",IF(E2638=4,"L")))))</f>
        <v>DM</v>
      </c>
      <c r="E2638" s="58">
        <f>IF(OR(Processes!$C$60=TRUE,Processes!T$60=TRUE),IF(AND(G2638=1,H2638=1,NOT(ISTEXT(J2638))),4,IF(AND(G2638=1,H2638=1,ISTEXT(J2638)),3,IF(AND(OR(G2638=1,H2638=1),ISTEXT(J2638)),2,1))),"OoS")</f>
        <v>1</v>
      </c>
      <c r="F2638" s="57"/>
      <c r="G2638" s="59"/>
      <c r="H2638" s="59"/>
      <c r="I2638" s="59"/>
      <c r="J2638" s="59"/>
      <c r="K2638" s="59"/>
      <c r="L2638" s="59"/>
      <c r="M2638" s="59"/>
      <c r="N2638" s="59"/>
      <c r="O2638" s="59"/>
      <c r="P2638" s="370"/>
      <c r="Q2638" s="59"/>
      <c r="R2638" s="376"/>
    </row>
    <row r="2639" spans="1:18" x14ac:dyDescent="0.25">
      <c r="A2639" s="352"/>
      <c r="B2639" s="378"/>
      <c r="C2639" s="54" t="str">
        <f>IF(ISTEXT('Organizational Unit Summary'!$B$57),'Organizational Unit Summary'!$B$57,"")</f>
        <v>P-18</v>
      </c>
      <c r="D2639" s="51" t="str">
        <f>IF('Organizational Unit Summary'!$B$24="Benchmark or Sustainment",IF(E2639="OoS","OoS",IF(E2639=1,"DM",IF(E2639=2,"PM",IF(E2639=3,"LM",IF(E2639=4,"FM"))))),IF(E2639="OoS","OoS",IF(E2639&lt;=2,"H",IF(E2639=3,"M",IF(E2639=4,"L")))))</f>
        <v>DM</v>
      </c>
      <c r="E2639" s="58">
        <f>IF(OR(Processes!$C$60=TRUE,Processes!U$60=TRUE),IF(AND(G2639=1,H2639=1,NOT(ISTEXT(J2639))),4,IF(AND(G2639=1,H2639=1,ISTEXT(J2639)),3,IF(AND(OR(G2639=1,H2639=1),ISTEXT(J2639)),2,1))),"OoS")</f>
        <v>1</v>
      </c>
      <c r="F2639" s="57"/>
      <c r="G2639" s="59"/>
      <c r="H2639" s="59"/>
      <c r="I2639" s="59"/>
      <c r="J2639" s="59"/>
      <c r="K2639" s="59"/>
      <c r="L2639" s="59"/>
      <c r="M2639" s="59"/>
      <c r="N2639" s="59"/>
      <c r="O2639" s="59"/>
      <c r="P2639" s="370"/>
      <c r="Q2639" s="59"/>
      <c r="R2639" s="376"/>
    </row>
    <row r="2640" spans="1:18" x14ac:dyDescent="0.25">
      <c r="A2640" s="352"/>
      <c r="B2640" s="378"/>
      <c r="C2640" s="54" t="str">
        <f>IF(ISTEXT('Organizational Unit Summary'!$B$58),'Organizational Unit Summary'!$B$58,"")</f>
        <v>P-19</v>
      </c>
      <c r="D2640" s="51" t="str">
        <f>IF('Organizational Unit Summary'!$B$24="Benchmark or Sustainment",IF(E2640="OoS","OoS",IF(E2640=1,"DM",IF(E2640=2,"PM",IF(E2640=3,"LM",IF(E2640=4,"FM"))))),IF(E2640="OoS","OoS",IF(E2640&lt;=2,"H",IF(E2640=3,"M",IF(E2640=4,"L")))))</f>
        <v>DM</v>
      </c>
      <c r="E2640" s="58">
        <f>IF(OR(Processes!$C$60=TRUE,Processes!V$60=TRUE),IF(AND(G2640=1,H2640=1,NOT(ISTEXT(J2640))),4,IF(AND(G2640=1,H2640=1,ISTEXT(J2640)),3,IF(AND(OR(G2640=1,H2640=1),ISTEXT(J2640)),2,1))),"OoS")</f>
        <v>1</v>
      </c>
      <c r="F2640" s="57"/>
      <c r="G2640" s="59"/>
      <c r="H2640" s="59"/>
      <c r="I2640" s="59"/>
      <c r="J2640" s="59"/>
      <c r="K2640" s="59"/>
      <c r="L2640" s="59"/>
      <c r="M2640" s="59"/>
      <c r="N2640" s="59"/>
      <c r="O2640" s="59"/>
      <c r="P2640" s="370"/>
      <c r="Q2640" s="59"/>
      <c r="R2640" s="376"/>
    </row>
    <row r="2641" spans="1:18" ht="13.5" thickBot="1" x14ac:dyDescent="0.3">
      <c r="A2641" s="352"/>
      <c r="B2641" s="378"/>
      <c r="C2641" s="54" t="str">
        <f>IF(ISTEXT('Organizational Unit Summary'!$B$59),'Organizational Unit Summary'!$B$59,"")</f>
        <v>P-20</v>
      </c>
      <c r="D2641" s="51" t="str">
        <f>IF('Organizational Unit Summary'!$B$24="Benchmark or Sustainment",IF(E2641="OoS","OoS",IF(E2641=1,"DM",IF(E2641=2,"PM",IF(E2641=3,"LM",IF(E2641=4,"FM"))))),IF(E2641="OoS","OoS",IF(E2641&lt;=2,"H",IF(E2641=3,"M",IF(E2641=4,"L")))))</f>
        <v>DM</v>
      </c>
      <c r="E2641" s="58">
        <f>IF(OR(Processes!$C$60=TRUE,Processes!W$60=TRUE),IF(AND(G2641=1,H2641=1,NOT(ISTEXT(J2641))),4,IF(AND(G2641=1,H2641=1,ISTEXT(J2641)),3,IF(AND(OR(G2641=1,H2641=1),ISTEXT(J2641)),2,1))),"OoS")</f>
        <v>1</v>
      </c>
      <c r="F2641" s="57"/>
      <c r="G2641" s="59"/>
      <c r="H2641" s="59"/>
      <c r="I2641" s="59"/>
      <c r="J2641" s="59"/>
      <c r="K2641" s="59"/>
      <c r="L2641" s="59"/>
      <c r="M2641" s="59"/>
      <c r="N2641" s="59"/>
      <c r="O2641" s="59"/>
      <c r="P2641" s="371"/>
      <c r="Q2641" s="59"/>
      <c r="R2641" s="376"/>
    </row>
    <row r="2642" spans="1:18" x14ac:dyDescent="0.25">
      <c r="A2642" s="352"/>
      <c r="B2642" s="378" t="str">
        <f>IF(ISTEXT(Processes!$B$10),Processes!$B$10,"")</f>
        <v>Process 8</v>
      </c>
      <c r="C2642" s="54" t="str">
        <f>IF(ISTEXT('Organizational Unit Summary'!$B$40),'Organizational Unit Summary'!$B$40,"")</f>
        <v>P-1</v>
      </c>
      <c r="D2642" s="51" t="str">
        <f>IF('Organizational Unit Summary'!$B$24="Benchmark or Sustainment",IF(E2642="OoS","OoS",IF(E2642=1,"DM",IF(E2642=2,"PM",IF(E2642=3,"LM",IF(E2642=4,"FM"))))),IF(E2642="OoS","OoS",IF(E2642&lt;=2,"H",IF(E2642=3,"M",IF(E2642=4,"L")))))</f>
        <v>DM</v>
      </c>
      <c r="E2642" s="58">
        <f>IF(OR(Processes!$C$61=TRUE,Processes!D$61=TRUE),IF(AND(G2642=1,H2642=1,NOT(ISTEXT(J2642))),4,IF(AND(G2642=1,H2642=1,ISTEXT(J2642)),3,IF(AND(OR(G2642=1,H2642=1),ISTEXT(J2642)),2,1))),"OoS")</f>
        <v>1</v>
      </c>
      <c r="F2642" s="57"/>
      <c r="G2642" s="59"/>
      <c r="H2642" s="59"/>
      <c r="I2642" s="59"/>
      <c r="J2642" s="59"/>
      <c r="K2642" s="59"/>
      <c r="L2642" s="59"/>
      <c r="M2642" s="59"/>
      <c r="N2642" s="59"/>
      <c r="O2642" s="59"/>
      <c r="P2642" s="369"/>
      <c r="Q2642" s="59"/>
      <c r="R2642" s="376"/>
    </row>
    <row r="2643" spans="1:18" x14ac:dyDescent="0.25">
      <c r="A2643" s="352"/>
      <c r="B2643" s="378"/>
      <c r="C2643" s="54" t="str">
        <f>IF(ISTEXT('Organizational Unit Summary'!$B$41),'Organizational Unit Summary'!$B$41,"")</f>
        <v>P-2</v>
      </c>
      <c r="D2643" s="51" t="str">
        <f>IF('Organizational Unit Summary'!$B$24="Benchmark or Sustainment",IF(E2643="OoS","OoS",IF(E2643=1,"DM",IF(E2643=2,"PM",IF(E2643=3,"LM",IF(E2643=4,"FM"))))),IF(E2643="OoS","OoS",IF(E2643&lt;=2,"H",IF(E2643=3,"M",IF(E2643=4,"L")))))</f>
        <v>DM</v>
      </c>
      <c r="E2643" s="58">
        <f>IF(OR(Processes!$C$61=TRUE,Processes!E$61=TRUE),IF(AND(G2643=1,H2643=1,NOT(ISTEXT(J2643))),4,IF(AND(G2643=1,H2643=1,ISTEXT(J2643)),3,IF(AND(OR(G2643=1,H2643=1),ISTEXT(J2643)),2,1))),"OoS")</f>
        <v>1</v>
      </c>
      <c r="F2643" s="57"/>
      <c r="G2643" s="59"/>
      <c r="H2643" s="59"/>
      <c r="I2643" s="59"/>
      <c r="J2643" s="59"/>
      <c r="K2643" s="59"/>
      <c r="L2643" s="59"/>
      <c r="M2643" s="59"/>
      <c r="N2643" s="59"/>
      <c r="O2643" s="59"/>
      <c r="P2643" s="370"/>
      <c r="Q2643" s="59"/>
      <c r="R2643" s="376"/>
    </row>
    <row r="2644" spans="1:18" x14ac:dyDescent="0.25">
      <c r="A2644" s="352"/>
      <c r="B2644" s="378"/>
      <c r="C2644" s="54" t="str">
        <f>IF(ISTEXT('Organizational Unit Summary'!$B$42),'Organizational Unit Summary'!$B$42,"")</f>
        <v>P-3</v>
      </c>
      <c r="D2644" s="51" t="str">
        <f>IF('Organizational Unit Summary'!$B$24="Benchmark or Sustainment",IF(E2644="OoS","OoS",IF(E2644=1,"DM",IF(E2644=2,"PM",IF(E2644=3,"LM",IF(E2644=4,"FM"))))),IF(E2644="OoS","OoS",IF(E2644&lt;=2,"H",IF(E2644=3,"M",IF(E2644=4,"L")))))</f>
        <v>DM</v>
      </c>
      <c r="E2644" s="58">
        <f>IF(OR(Processes!$C$61=TRUE,Processes!F$61=TRUE),IF(AND(G2644=1,H2644=1,NOT(ISTEXT(J2644))),4,IF(AND(G2644=1,H2644=1,ISTEXT(J2644)),3,IF(AND(OR(G2644=1,H2644=1),ISTEXT(J2644)),2,1))),"OoS")</f>
        <v>1</v>
      </c>
      <c r="F2644" s="57"/>
      <c r="G2644" s="59"/>
      <c r="H2644" s="59"/>
      <c r="I2644" s="59"/>
      <c r="J2644" s="59"/>
      <c r="K2644" s="59"/>
      <c r="L2644" s="59"/>
      <c r="M2644" s="59"/>
      <c r="N2644" s="59"/>
      <c r="O2644" s="59"/>
      <c r="P2644" s="370"/>
      <c r="Q2644" s="59"/>
      <c r="R2644" s="376"/>
    </row>
    <row r="2645" spans="1:18" x14ac:dyDescent="0.25">
      <c r="A2645" s="352"/>
      <c r="B2645" s="378"/>
      <c r="C2645" s="54" t="str">
        <f>IF(ISTEXT('Organizational Unit Summary'!$B$43),'Organizational Unit Summary'!$B$43,"")</f>
        <v>P-4</v>
      </c>
      <c r="D2645" s="51" t="str">
        <f>IF('Organizational Unit Summary'!$B$24="Benchmark or Sustainment",IF(E2645="OoS","OoS",IF(E2645=1,"DM",IF(E2645=2,"PM",IF(E2645=3,"LM",IF(E2645=4,"FM"))))),IF(E2645="OoS","OoS",IF(E2645&lt;=2,"H",IF(E2645=3,"M",IF(E2645=4,"L")))))</f>
        <v>DM</v>
      </c>
      <c r="E2645" s="58">
        <f>IF(OR(Processes!$C$61=TRUE,Processes!G$61=TRUE),IF(AND(G2645=1,H2645=1,NOT(ISTEXT(J2645))),4,IF(AND(G2645=1,H2645=1,ISTEXT(J2645)),3,IF(AND(OR(G2645=1,H2645=1),ISTEXT(J2645)),2,1))),"OoS")</f>
        <v>1</v>
      </c>
      <c r="F2645" s="57"/>
      <c r="G2645" s="59"/>
      <c r="H2645" s="59"/>
      <c r="I2645" s="59"/>
      <c r="J2645" s="59"/>
      <c r="K2645" s="59"/>
      <c r="L2645" s="59"/>
      <c r="M2645" s="59"/>
      <c r="N2645" s="59"/>
      <c r="O2645" s="59"/>
      <c r="P2645" s="370"/>
      <c r="Q2645" s="59"/>
      <c r="R2645" s="376"/>
    </row>
    <row r="2646" spans="1:18" x14ac:dyDescent="0.25">
      <c r="A2646" s="352"/>
      <c r="B2646" s="378"/>
      <c r="C2646" s="54" t="str">
        <f>IF(ISTEXT('Organizational Unit Summary'!$B$44),'Organizational Unit Summary'!$B$44,"")</f>
        <v>P-5</v>
      </c>
      <c r="D2646" s="51" t="str">
        <f>IF('Organizational Unit Summary'!$B$24="Benchmark or Sustainment",IF(E2646="OoS","OoS",IF(E2646=1,"DM",IF(E2646=2,"PM",IF(E2646=3,"LM",IF(E2646=4,"FM"))))),IF(E2646="OoS","OoS",IF(E2646&lt;=2,"H",IF(E2646=3,"M",IF(E2646=4,"L")))))</f>
        <v>DM</v>
      </c>
      <c r="E2646" s="58">
        <f>IF(OR(Processes!$C$61=TRUE,Processes!H$61=TRUE),IF(AND(G2646=1,H2646=1,NOT(ISTEXT(J2646))),4,IF(AND(G2646=1,H2646=1,ISTEXT(J2646)),3,IF(AND(OR(G2646=1,H2646=1),ISTEXT(J2646)),2,1))),"OoS")</f>
        <v>1</v>
      </c>
      <c r="F2646" s="57"/>
      <c r="G2646" s="59"/>
      <c r="H2646" s="59"/>
      <c r="I2646" s="59"/>
      <c r="J2646" s="59"/>
      <c r="K2646" s="59"/>
      <c r="L2646" s="59"/>
      <c r="M2646" s="59"/>
      <c r="N2646" s="59"/>
      <c r="O2646" s="59"/>
      <c r="P2646" s="370"/>
      <c r="Q2646" s="59"/>
      <c r="R2646" s="376"/>
    </row>
    <row r="2647" spans="1:18" x14ac:dyDescent="0.25">
      <c r="A2647" s="352"/>
      <c r="B2647" s="378"/>
      <c r="C2647" s="54" t="str">
        <f>IF(ISTEXT('Organizational Unit Summary'!$B$45),'Organizational Unit Summary'!$B$45,"")</f>
        <v>P-6</v>
      </c>
      <c r="D2647" s="51" t="str">
        <f>IF('Organizational Unit Summary'!$B$24="Benchmark or Sustainment",IF(E2647="OoS","OoS",IF(E2647=1,"DM",IF(E2647=2,"PM",IF(E2647=3,"LM",IF(E2647=4,"FM"))))),IF(E2647="OoS","OoS",IF(E2647&lt;=2,"H",IF(E2647=3,"M",IF(E2647=4,"L")))))</f>
        <v>DM</v>
      </c>
      <c r="E2647" s="58">
        <f>IF(OR(Processes!$C$61=TRUE,Processes!I$61=TRUE),IF(AND(G2647=1,H2647=1,NOT(ISTEXT(J2647))),4,IF(AND(G2647=1,H2647=1,ISTEXT(J2647)),3,IF(AND(OR(G2647=1,H2647=1),ISTEXT(J2647)),2,1))),"OoS")</f>
        <v>1</v>
      </c>
      <c r="F2647" s="57"/>
      <c r="G2647" s="59"/>
      <c r="H2647" s="59"/>
      <c r="I2647" s="59"/>
      <c r="J2647" s="59"/>
      <c r="K2647" s="59"/>
      <c r="L2647" s="59"/>
      <c r="M2647" s="59"/>
      <c r="N2647" s="59"/>
      <c r="O2647" s="59"/>
      <c r="P2647" s="370"/>
      <c r="Q2647" s="59"/>
      <c r="R2647" s="376"/>
    </row>
    <row r="2648" spans="1:18" x14ac:dyDescent="0.25">
      <c r="A2648" s="352"/>
      <c r="B2648" s="378"/>
      <c r="C2648" s="54" t="str">
        <f>IF(ISTEXT('Organizational Unit Summary'!$B$46),'Organizational Unit Summary'!$B$46,"")</f>
        <v>P-7</v>
      </c>
      <c r="D2648" s="51" t="str">
        <f>IF('Organizational Unit Summary'!$B$24="Benchmark or Sustainment",IF(E2648="OoS","OoS",IF(E2648=1,"DM",IF(E2648=2,"PM",IF(E2648=3,"LM",IF(E2648=4,"FM"))))),IF(E2648="OoS","OoS",IF(E2648&lt;=2,"H",IF(E2648=3,"M",IF(E2648=4,"L")))))</f>
        <v>DM</v>
      </c>
      <c r="E2648" s="58">
        <f>IF(OR(Processes!$C$61=TRUE,Processes!J$61=TRUE),IF(AND(G2648=1,H2648=1,NOT(ISTEXT(J2648))),4,IF(AND(G2648=1,H2648=1,ISTEXT(J2648)),3,IF(AND(OR(G2648=1,H2648=1),ISTEXT(J2648)),2,1))),"OoS")</f>
        <v>1</v>
      </c>
      <c r="F2648" s="57"/>
      <c r="G2648" s="59"/>
      <c r="H2648" s="59"/>
      <c r="I2648" s="59"/>
      <c r="J2648" s="59"/>
      <c r="K2648" s="59"/>
      <c r="L2648" s="59"/>
      <c r="M2648" s="59"/>
      <c r="N2648" s="59"/>
      <c r="O2648" s="59"/>
      <c r="P2648" s="370"/>
      <c r="Q2648" s="59"/>
      <c r="R2648" s="376"/>
    </row>
    <row r="2649" spans="1:18" x14ac:dyDescent="0.25">
      <c r="A2649" s="352"/>
      <c r="B2649" s="378"/>
      <c r="C2649" s="54" t="str">
        <f>IF(ISTEXT('Organizational Unit Summary'!$B$47),'Organizational Unit Summary'!$B$47,"")</f>
        <v>P-8</v>
      </c>
      <c r="D2649" s="51" t="str">
        <f>IF('Organizational Unit Summary'!$B$24="Benchmark or Sustainment",IF(E2649="OoS","OoS",IF(E2649=1,"DM",IF(E2649=2,"PM",IF(E2649=3,"LM",IF(E2649=4,"FM"))))),IF(E2649="OoS","OoS",IF(E2649&lt;=2,"H",IF(E2649=3,"M",IF(E2649=4,"L")))))</f>
        <v>DM</v>
      </c>
      <c r="E2649" s="58">
        <f>IF(OR(Processes!$C$61=TRUE,Processes!K$61=TRUE),IF(AND(G2649=1,H2649=1,NOT(ISTEXT(J2649))),4,IF(AND(G2649=1,H2649=1,ISTEXT(J2649)),3,IF(AND(OR(G2649=1,H2649=1),ISTEXT(J2649)),2,1))),"OoS")</f>
        <v>1</v>
      </c>
      <c r="F2649" s="57"/>
      <c r="G2649" s="59"/>
      <c r="H2649" s="59"/>
      <c r="I2649" s="59"/>
      <c r="J2649" s="59"/>
      <c r="K2649" s="59"/>
      <c r="L2649" s="59"/>
      <c r="M2649" s="59"/>
      <c r="N2649" s="59"/>
      <c r="O2649" s="59"/>
      <c r="P2649" s="370"/>
      <c r="Q2649" s="59"/>
      <c r="R2649" s="376"/>
    </row>
    <row r="2650" spans="1:18" x14ac:dyDescent="0.25">
      <c r="A2650" s="352"/>
      <c r="B2650" s="378"/>
      <c r="C2650" s="54" t="str">
        <f>IF(ISTEXT('Organizational Unit Summary'!$B$48),'Organizational Unit Summary'!$B$48,"")</f>
        <v>P-9</v>
      </c>
      <c r="D2650" s="51" t="str">
        <f>IF('Organizational Unit Summary'!$B$24="Benchmark or Sustainment",IF(E2650="OoS","OoS",IF(E2650=1,"DM",IF(E2650=2,"PM",IF(E2650=3,"LM",IF(E2650=4,"FM"))))),IF(E2650="OoS","OoS",IF(E2650&lt;=2,"H",IF(E2650=3,"M",IF(E2650=4,"L")))))</f>
        <v>DM</v>
      </c>
      <c r="E2650" s="58">
        <f>IF(OR(Processes!$C$61=TRUE,Processes!L$61=TRUE),IF(AND(G2650=1,H2650=1,NOT(ISTEXT(J2650))),4,IF(AND(G2650=1,H2650=1,ISTEXT(J2650)),3,IF(AND(OR(G2650=1,H2650=1),ISTEXT(J2650)),2,1))),"OoS")</f>
        <v>1</v>
      </c>
      <c r="F2650" s="57"/>
      <c r="G2650" s="59"/>
      <c r="H2650" s="59"/>
      <c r="I2650" s="59"/>
      <c r="J2650" s="59"/>
      <c r="K2650" s="59"/>
      <c r="L2650" s="59"/>
      <c r="M2650" s="59"/>
      <c r="N2650" s="59"/>
      <c r="O2650" s="59"/>
      <c r="P2650" s="370"/>
      <c r="Q2650" s="59"/>
      <c r="R2650" s="376"/>
    </row>
    <row r="2651" spans="1:18" x14ac:dyDescent="0.25">
      <c r="A2651" s="352"/>
      <c r="B2651" s="378"/>
      <c r="C2651" s="54" t="str">
        <f>IF(ISTEXT('Organizational Unit Summary'!$B$49),'Organizational Unit Summary'!$B$49,"")</f>
        <v>P-10</v>
      </c>
      <c r="D2651" s="51" t="str">
        <f>IF('Organizational Unit Summary'!$B$24="Benchmark or Sustainment",IF(E2651="OoS","OoS",IF(E2651=1,"DM",IF(E2651=2,"PM",IF(E2651=3,"LM",IF(E2651=4,"FM"))))),IF(E2651="OoS","OoS",IF(E2651&lt;=2,"H",IF(E2651=3,"M",IF(E2651=4,"L")))))</f>
        <v>DM</v>
      </c>
      <c r="E2651" s="58">
        <f>IF(OR(Processes!$C$61=TRUE,Processes!M$61=TRUE),IF(AND(G2651=1,H2651=1,NOT(ISTEXT(J2651))),4,IF(AND(G2651=1,H2651=1,ISTEXT(J2651)),3,IF(AND(OR(G2651=1,H2651=1),ISTEXT(J2651)),2,1))),"OoS")</f>
        <v>1</v>
      </c>
      <c r="F2651" s="57"/>
      <c r="G2651" s="59"/>
      <c r="H2651" s="59"/>
      <c r="I2651" s="59"/>
      <c r="J2651" s="59"/>
      <c r="K2651" s="59"/>
      <c r="L2651" s="59"/>
      <c r="M2651" s="59"/>
      <c r="N2651" s="59"/>
      <c r="O2651" s="59"/>
      <c r="P2651" s="370"/>
      <c r="Q2651" s="59"/>
      <c r="R2651" s="376"/>
    </row>
    <row r="2652" spans="1:18" x14ac:dyDescent="0.25">
      <c r="A2652" s="352"/>
      <c r="B2652" s="378"/>
      <c r="C2652" s="54" t="str">
        <f>IF(ISTEXT('Organizational Unit Summary'!$B$50),'Organizational Unit Summary'!$B$50,"")</f>
        <v>P-11</v>
      </c>
      <c r="D2652" s="51" t="str">
        <f>IF('Organizational Unit Summary'!$B$24="Benchmark or Sustainment",IF(E2652="OoS","OoS",IF(E2652=1,"DM",IF(E2652=2,"PM",IF(E2652=3,"LM",IF(E2652=4,"FM"))))),IF(E2652="OoS","OoS",IF(E2652&lt;=2,"H",IF(E2652=3,"M",IF(E2652=4,"L")))))</f>
        <v>DM</v>
      </c>
      <c r="E2652" s="58">
        <f>IF(OR(Processes!$C$61=TRUE,Processes!N$61=TRUE),IF(AND(G2652=1,H2652=1,NOT(ISTEXT(J2652))),4,IF(AND(G2652=1,H2652=1,ISTEXT(J2652)),3,IF(AND(OR(G2652=1,H2652=1),ISTEXT(J2652)),2,1))),"OoS")</f>
        <v>1</v>
      </c>
      <c r="F2652" s="57"/>
      <c r="G2652" s="59"/>
      <c r="H2652" s="59"/>
      <c r="I2652" s="59"/>
      <c r="J2652" s="59"/>
      <c r="K2652" s="59"/>
      <c r="L2652" s="59"/>
      <c r="M2652" s="59"/>
      <c r="N2652" s="59"/>
      <c r="O2652" s="59"/>
      <c r="P2652" s="370"/>
      <c r="Q2652" s="59"/>
      <c r="R2652" s="376"/>
    </row>
    <row r="2653" spans="1:18" x14ac:dyDescent="0.25">
      <c r="A2653" s="352"/>
      <c r="B2653" s="378"/>
      <c r="C2653" s="54" t="str">
        <f>IF(ISTEXT('Organizational Unit Summary'!$B$51),'Organizational Unit Summary'!$B$51,"")</f>
        <v>P-12</v>
      </c>
      <c r="D2653" s="51" t="str">
        <f>IF('Organizational Unit Summary'!$B$24="Benchmark or Sustainment",IF(E2653="OoS","OoS",IF(E2653=1,"DM",IF(E2653=2,"PM",IF(E2653=3,"LM",IF(E2653=4,"FM"))))),IF(E2653="OoS","OoS",IF(E2653&lt;=2,"H",IF(E2653=3,"M",IF(E2653=4,"L")))))</f>
        <v>DM</v>
      </c>
      <c r="E2653" s="58">
        <f>IF(OR(Processes!$C$61=TRUE,Processes!O$61=TRUE),IF(AND(G2653=1,H2653=1,NOT(ISTEXT(J2653))),4,IF(AND(G2653=1,H2653=1,ISTEXT(J2653)),3,IF(AND(OR(G2653=1,H2653=1),ISTEXT(J2653)),2,1))),"OoS")</f>
        <v>1</v>
      </c>
      <c r="F2653" s="57"/>
      <c r="G2653" s="59"/>
      <c r="H2653" s="59"/>
      <c r="I2653" s="59"/>
      <c r="J2653" s="59"/>
      <c r="K2653" s="59"/>
      <c r="L2653" s="59"/>
      <c r="M2653" s="59"/>
      <c r="N2653" s="59"/>
      <c r="O2653" s="59"/>
      <c r="P2653" s="370"/>
      <c r="Q2653" s="59"/>
      <c r="R2653" s="376"/>
    </row>
    <row r="2654" spans="1:18" x14ac:dyDescent="0.25">
      <c r="A2654" s="352"/>
      <c r="B2654" s="378"/>
      <c r="C2654" s="54" t="str">
        <f>IF(ISTEXT('Organizational Unit Summary'!$B$52),'Organizational Unit Summary'!$B$52,"")</f>
        <v>P-13</v>
      </c>
      <c r="D2654" s="51" t="str">
        <f>IF('Organizational Unit Summary'!$B$24="Benchmark or Sustainment",IF(E2654="OoS","OoS",IF(E2654=1,"DM",IF(E2654=2,"PM",IF(E2654=3,"LM",IF(E2654=4,"FM"))))),IF(E2654="OoS","OoS",IF(E2654&lt;=2,"H",IF(E2654=3,"M",IF(E2654=4,"L")))))</f>
        <v>DM</v>
      </c>
      <c r="E2654" s="58">
        <f>IF(OR(Processes!$C$61=TRUE,Processes!P$61=TRUE),IF(AND(G2654=1,H2654=1,NOT(ISTEXT(J2654))),4,IF(AND(G2654=1,H2654=1,ISTEXT(J2654)),3,IF(AND(OR(G2654=1,H2654=1),ISTEXT(J2654)),2,1))),"OoS")</f>
        <v>1</v>
      </c>
      <c r="F2654" s="57"/>
      <c r="G2654" s="59"/>
      <c r="H2654" s="59"/>
      <c r="I2654" s="59"/>
      <c r="J2654" s="59"/>
      <c r="K2654" s="59"/>
      <c r="L2654" s="59"/>
      <c r="M2654" s="59"/>
      <c r="N2654" s="59"/>
      <c r="O2654" s="59"/>
      <c r="P2654" s="370"/>
      <c r="Q2654" s="59"/>
      <c r="R2654" s="376"/>
    </row>
    <row r="2655" spans="1:18" x14ac:dyDescent="0.25">
      <c r="A2655" s="352"/>
      <c r="B2655" s="378"/>
      <c r="C2655" s="54" t="str">
        <f>IF(ISTEXT('Organizational Unit Summary'!$B$53),'Organizational Unit Summary'!$B$53,"")</f>
        <v>P-14</v>
      </c>
      <c r="D2655" s="51" t="str">
        <f>IF('Organizational Unit Summary'!$B$24="Benchmark or Sustainment",IF(E2655="OoS","OoS",IF(E2655=1,"DM",IF(E2655=2,"PM",IF(E2655=3,"LM",IF(E2655=4,"FM"))))),IF(E2655="OoS","OoS",IF(E2655&lt;=2,"H",IF(E2655=3,"M",IF(E2655=4,"L")))))</f>
        <v>DM</v>
      </c>
      <c r="E2655" s="58">
        <f>IF(OR(Processes!$C$61=TRUE,Processes!Q$61=TRUE),IF(AND(G2655=1,H2655=1,NOT(ISTEXT(J2655))),4,IF(AND(G2655=1,H2655=1,ISTEXT(J2655)),3,IF(AND(OR(G2655=1,H2655=1),ISTEXT(J2655)),2,1))),"OoS")</f>
        <v>1</v>
      </c>
      <c r="F2655" s="57"/>
      <c r="G2655" s="59"/>
      <c r="H2655" s="59"/>
      <c r="I2655" s="59"/>
      <c r="J2655" s="59"/>
      <c r="K2655" s="59"/>
      <c r="L2655" s="59"/>
      <c r="M2655" s="59"/>
      <c r="N2655" s="59"/>
      <c r="O2655" s="59"/>
      <c r="P2655" s="370"/>
      <c r="Q2655" s="59"/>
      <c r="R2655" s="376"/>
    </row>
    <row r="2656" spans="1:18" x14ac:dyDescent="0.25">
      <c r="A2656" s="352"/>
      <c r="B2656" s="378"/>
      <c r="C2656" s="54" t="str">
        <f>IF(ISTEXT('Organizational Unit Summary'!$B$54),'Organizational Unit Summary'!$B$54,"")</f>
        <v>P-15</v>
      </c>
      <c r="D2656" s="51" t="str">
        <f>IF('Organizational Unit Summary'!$B$24="Benchmark or Sustainment",IF(E2656="OoS","OoS",IF(E2656=1,"DM",IF(E2656=2,"PM",IF(E2656=3,"LM",IF(E2656=4,"FM"))))),IF(E2656="OoS","OoS",IF(E2656&lt;=2,"H",IF(E2656=3,"M",IF(E2656=4,"L")))))</f>
        <v>DM</v>
      </c>
      <c r="E2656" s="58">
        <f>IF(OR(Processes!$C$61=TRUE,Processes!R$61=TRUE),IF(AND(G2656=1,H2656=1,NOT(ISTEXT(J2656))),4,IF(AND(G2656=1,H2656=1,ISTEXT(J2656)),3,IF(AND(OR(G2656=1,H2656=1),ISTEXT(J2656)),2,1))),"OoS")</f>
        <v>1</v>
      </c>
      <c r="F2656" s="57"/>
      <c r="G2656" s="59"/>
      <c r="H2656" s="59"/>
      <c r="I2656" s="59"/>
      <c r="J2656" s="59"/>
      <c r="K2656" s="59"/>
      <c r="L2656" s="59"/>
      <c r="M2656" s="59"/>
      <c r="N2656" s="59"/>
      <c r="O2656" s="59"/>
      <c r="P2656" s="370"/>
      <c r="Q2656" s="59"/>
      <c r="R2656" s="376"/>
    </row>
    <row r="2657" spans="1:18" x14ac:dyDescent="0.25">
      <c r="A2657" s="352"/>
      <c r="B2657" s="378"/>
      <c r="C2657" s="54" t="str">
        <f>IF(ISTEXT('Organizational Unit Summary'!$B$55),'Organizational Unit Summary'!$B$55,"")</f>
        <v>P-16</v>
      </c>
      <c r="D2657" s="51" t="str">
        <f>IF('Organizational Unit Summary'!$B$24="Benchmark or Sustainment",IF(E2657="OoS","OoS",IF(E2657=1,"DM",IF(E2657=2,"PM",IF(E2657=3,"LM",IF(E2657=4,"FM"))))),IF(E2657="OoS","OoS",IF(E2657&lt;=2,"H",IF(E2657=3,"M",IF(E2657=4,"L")))))</f>
        <v>DM</v>
      </c>
      <c r="E2657" s="58">
        <f>IF(OR(Processes!$C$61=TRUE,Processes!S$61=TRUE),IF(AND(G2657=1,H2657=1,NOT(ISTEXT(J2657))),4,IF(AND(G2657=1,H2657=1,ISTEXT(J2657)),3,IF(AND(OR(G2657=1,H2657=1),ISTEXT(J2657)),2,1))),"OoS")</f>
        <v>1</v>
      </c>
      <c r="F2657" s="57"/>
      <c r="G2657" s="59"/>
      <c r="H2657" s="59"/>
      <c r="I2657" s="59"/>
      <c r="J2657" s="59"/>
      <c r="K2657" s="59"/>
      <c r="L2657" s="59"/>
      <c r="M2657" s="59"/>
      <c r="N2657" s="59"/>
      <c r="O2657" s="59"/>
      <c r="P2657" s="370"/>
      <c r="Q2657" s="59"/>
      <c r="R2657" s="376"/>
    </row>
    <row r="2658" spans="1:18" x14ac:dyDescent="0.25">
      <c r="A2658" s="352"/>
      <c r="B2658" s="378"/>
      <c r="C2658" s="54" t="str">
        <f>IF(ISTEXT('Organizational Unit Summary'!$B$56),'Organizational Unit Summary'!$B$56,"")</f>
        <v>P-17</v>
      </c>
      <c r="D2658" s="51" t="str">
        <f>IF('Organizational Unit Summary'!$B$24="Benchmark or Sustainment",IF(E2658="OoS","OoS",IF(E2658=1,"DM",IF(E2658=2,"PM",IF(E2658=3,"LM",IF(E2658=4,"FM"))))),IF(E2658="OoS","OoS",IF(E2658&lt;=2,"H",IF(E2658=3,"M",IF(E2658=4,"L")))))</f>
        <v>DM</v>
      </c>
      <c r="E2658" s="58">
        <f>IF(OR(Processes!$C$61=TRUE,Processes!T$61=TRUE),IF(AND(G2658=1,H2658=1,NOT(ISTEXT(J2658))),4,IF(AND(G2658=1,H2658=1,ISTEXT(J2658)),3,IF(AND(OR(G2658=1,H2658=1),ISTEXT(J2658)),2,1))),"OoS")</f>
        <v>1</v>
      </c>
      <c r="F2658" s="57"/>
      <c r="G2658" s="59"/>
      <c r="H2658" s="59"/>
      <c r="I2658" s="59"/>
      <c r="J2658" s="59"/>
      <c r="K2658" s="59"/>
      <c r="L2658" s="59"/>
      <c r="M2658" s="59"/>
      <c r="N2658" s="59"/>
      <c r="O2658" s="59"/>
      <c r="P2658" s="370"/>
      <c r="Q2658" s="59"/>
      <c r="R2658" s="376"/>
    </row>
    <row r="2659" spans="1:18" x14ac:dyDescent="0.25">
      <c r="A2659" s="352"/>
      <c r="B2659" s="378"/>
      <c r="C2659" s="54" t="str">
        <f>IF(ISTEXT('Organizational Unit Summary'!$B$57),'Organizational Unit Summary'!$B$57,"")</f>
        <v>P-18</v>
      </c>
      <c r="D2659" s="51" t="str">
        <f>IF('Organizational Unit Summary'!$B$24="Benchmark or Sustainment",IF(E2659="OoS","OoS",IF(E2659=1,"DM",IF(E2659=2,"PM",IF(E2659=3,"LM",IF(E2659=4,"FM"))))),IF(E2659="OoS","OoS",IF(E2659&lt;=2,"H",IF(E2659=3,"M",IF(E2659=4,"L")))))</f>
        <v>DM</v>
      </c>
      <c r="E2659" s="58">
        <f>IF(OR(Processes!$C$61=TRUE,Processes!U$61=TRUE),IF(AND(G2659=1,H2659=1,NOT(ISTEXT(J2659))),4,IF(AND(G2659=1,H2659=1,ISTEXT(J2659)),3,IF(AND(OR(G2659=1,H2659=1),ISTEXT(J2659)),2,1))),"OoS")</f>
        <v>1</v>
      </c>
      <c r="F2659" s="57"/>
      <c r="G2659" s="59"/>
      <c r="H2659" s="59"/>
      <c r="I2659" s="59"/>
      <c r="J2659" s="59"/>
      <c r="K2659" s="59"/>
      <c r="L2659" s="59"/>
      <c r="M2659" s="59"/>
      <c r="N2659" s="59"/>
      <c r="O2659" s="59"/>
      <c r="P2659" s="370"/>
      <c r="Q2659" s="59"/>
      <c r="R2659" s="376"/>
    </row>
    <row r="2660" spans="1:18" x14ac:dyDescent="0.25">
      <c r="A2660" s="352"/>
      <c r="B2660" s="378"/>
      <c r="C2660" s="54" t="str">
        <f>IF(ISTEXT('Organizational Unit Summary'!$B$58),'Organizational Unit Summary'!$B$58,"")</f>
        <v>P-19</v>
      </c>
      <c r="D2660" s="51" t="str">
        <f>IF('Organizational Unit Summary'!$B$24="Benchmark or Sustainment",IF(E2660="OoS","OoS",IF(E2660=1,"DM",IF(E2660=2,"PM",IF(E2660=3,"LM",IF(E2660=4,"FM"))))),IF(E2660="OoS","OoS",IF(E2660&lt;=2,"H",IF(E2660=3,"M",IF(E2660=4,"L")))))</f>
        <v>DM</v>
      </c>
      <c r="E2660" s="58">
        <f>IF(OR(Processes!$C$61=TRUE,Processes!V$61=TRUE),IF(AND(G2660=1,H2660=1,NOT(ISTEXT(J2660))),4,IF(AND(G2660=1,H2660=1,ISTEXT(J2660)),3,IF(AND(OR(G2660=1,H2660=1),ISTEXT(J2660)),2,1))),"OoS")</f>
        <v>1</v>
      </c>
      <c r="F2660" s="57"/>
      <c r="G2660" s="59"/>
      <c r="H2660" s="59"/>
      <c r="I2660" s="59"/>
      <c r="J2660" s="59"/>
      <c r="K2660" s="59"/>
      <c r="L2660" s="59"/>
      <c r="M2660" s="59"/>
      <c r="N2660" s="59"/>
      <c r="O2660" s="59"/>
      <c r="P2660" s="370"/>
      <c r="Q2660" s="59"/>
      <c r="R2660" s="376"/>
    </row>
    <row r="2661" spans="1:18" ht="13.5" thickBot="1" x14ac:dyDescent="0.3">
      <c r="A2661" s="352"/>
      <c r="B2661" s="378"/>
      <c r="C2661" s="54" t="str">
        <f>IF(ISTEXT('Organizational Unit Summary'!$B$59),'Organizational Unit Summary'!$B$59,"")</f>
        <v>P-20</v>
      </c>
      <c r="D2661" s="51" t="str">
        <f>IF('Organizational Unit Summary'!$B$24="Benchmark or Sustainment",IF(E2661="OoS","OoS",IF(E2661=1,"DM",IF(E2661=2,"PM",IF(E2661=3,"LM",IF(E2661=4,"FM"))))),IF(E2661="OoS","OoS",IF(E2661&lt;=2,"H",IF(E2661=3,"M",IF(E2661=4,"L")))))</f>
        <v>DM</v>
      </c>
      <c r="E2661" s="58">
        <f>IF(OR(Processes!$C$61=TRUE,Processes!W$61=TRUE),IF(AND(G2661=1,H2661=1,NOT(ISTEXT(J2661))),4,IF(AND(G2661=1,H2661=1,ISTEXT(J2661)),3,IF(AND(OR(G2661=1,H2661=1),ISTEXT(J2661)),2,1))),"OoS")</f>
        <v>1</v>
      </c>
      <c r="F2661" s="57"/>
      <c r="G2661" s="59"/>
      <c r="H2661" s="59"/>
      <c r="I2661" s="59"/>
      <c r="J2661" s="59"/>
      <c r="K2661" s="59"/>
      <c r="L2661" s="59"/>
      <c r="M2661" s="59"/>
      <c r="N2661" s="59"/>
      <c r="O2661" s="59"/>
      <c r="P2661" s="371"/>
      <c r="Q2661" s="59"/>
      <c r="R2661" s="376"/>
    </row>
    <row r="2662" spans="1:18" x14ac:dyDescent="0.25">
      <c r="A2662" s="352"/>
      <c r="B2662" s="378" t="str">
        <f>IF(ISTEXT(Processes!$B$11),Processes!$B$11,"")</f>
        <v>Process 9</v>
      </c>
      <c r="C2662" s="54" t="str">
        <f>IF(ISTEXT('Organizational Unit Summary'!$B$40),'Organizational Unit Summary'!$B$40,"")</f>
        <v>P-1</v>
      </c>
      <c r="D2662" s="51" t="str">
        <f>IF('Organizational Unit Summary'!$B$24="Benchmark or Sustainment",IF(E2662="OoS","OoS",IF(E2662=1,"DM",IF(E2662=2,"PM",IF(E2662=3,"LM",IF(E2662=4,"FM"))))),IF(E2662="OoS","OoS",IF(E2662&lt;=2,"H",IF(E2662=3,"M",IF(E2662=4,"L")))))</f>
        <v>DM</v>
      </c>
      <c r="E2662" s="58">
        <f>IF(OR(Processes!$C$62=TRUE,Processes!D$62=TRUE),IF(AND(G2662=1,H2662=1,NOT(ISTEXT(J2662))),4,IF(AND(G2662=1,H2662=1,ISTEXT(J2662)),3,IF(AND(OR(G2662=1,H2662=1),ISTEXT(J2662)),2,1))),"OoS")</f>
        <v>1</v>
      </c>
      <c r="F2662" s="57"/>
      <c r="G2662" s="59"/>
      <c r="H2662" s="59"/>
      <c r="I2662" s="59"/>
      <c r="J2662" s="59"/>
      <c r="K2662" s="59"/>
      <c r="L2662" s="59"/>
      <c r="M2662" s="59"/>
      <c r="N2662" s="59"/>
      <c r="O2662" s="59"/>
      <c r="P2662" s="369"/>
      <c r="Q2662" s="59"/>
      <c r="R2662" s="376"/>
    </row>
    <row r="2663" spans="1:18" x14ac:dyDescent="0.25">
      <c r="A2663" s="352"/>
      <c r="B2663" s="378"/>
      <c r="C2663" s="54" t="str">
        <f>IF(ISTEXT('Organizational Unit Summary'!$B$41),'Organizational Unit Summary'!$B$41,"")</f>
        <v>P-2</v>
      </c>
      <c r="D2663" s="51" t="str">
        <f>IF('Organizational Unit Summary'!$B$24="Benchmark or Sustainment",IF(E2663="OoS","OoS",IF(E2663=1,"DM",IF(E2663=2,"PM",IF(E2663=3,"LM",IF(E2663=4,"FM"))))),IF(E2663="OoS","OoS",IF(E2663&lt;=2,"H",IF(E2663=3,"M",IF(E2663=4,"L")))))</f>
        <v>DM</v>
      </c>
      <c r="E2663" s="58">
        <f>IF(OR(Processes!$C$62=TRUE,Processes!E$62=TRUE),IF(AND(G2663=1,H2663=1,NOT(ISTEXT(J2663))),4,IF(AND(G2663=1,H2663=1,ISTEXT(J2663)),3,IF(AND(OR(G2663=1,H2663=1),ISTEXT(J2663)),2,1))),"OoS")</f>
        <v>1</v>
      </c>
      <c r="F2663" s="57"/>
      <c r="G2663" s="59"/>
      <c r="H2663" s="59"/>
      <c r="I2663" s="59"/>
      <c r="J2663" s="59"/>
      <c r="K2663" s="59"/>
      <c r="L2663" s="59"/>
      <c r="M2663" s="59"/>
      <c r="N2663" s="59"/>
      <c r="O2663" s="59"/>
      <c r="P2663" s="370"/>
      <c r="Q2663" s="59"/>
      <c r="R2663" s="376"/>
    </row>
    <row r="2664" spans="1:18" x14ac:dyDescent="0.25">
      <c r="A2664" s="352"/>
      <c r="B2664" s="378"/>
      <c r="C2664" s="54" t="str">
        <f>IF(ISTEXT('Organizational Unit Summary'!$B$42),'Organizational Unit Summary'!$B$42,"")</f>
        <v>P-3</v>
      </c>
      <c r="D2664" s="51" t="str">
        <f>IF('Organizational Unit Summary'!$B$24="Benchmark or Sustainment",IF(E2664="OoS","OoS",IF(E2664=1,"DM",IF(E2664=2,"PM",IF(E2664=3,"LM",IF(E2664=4,"FM"))))),IF(E2664="OoS","OoS",IF(E2664&lt;=2,"H",IF(E2664=3,"M",IF(E2664=4,"L")))))</f>
        <v>DM</v>
      </c>
      <c r="E2664" s="58">
        <f>IF(OR(Processes!$C$62=TRUE,Processes!F$62=TRUE),IF(AND(G2664=1,H2664=1,NOT(ISTEXT(J2664))),4,IF(AND(G2664=1,H2664=1,ISTEXT(J2664)),3,IF(AND(OR(G2664=1,H2664=1),ISTEXT(J2664)),2,1))),"OoS")</f>
        <v>1</v>
      </c>
      <c r="F2664" s="57"/>
      <c r="G2664" s="59"/>
      <c r="H2664" s="59"/>
      <c r="I2664" s="59"/>
      <c r="J2664" s="59"/>
      <c r="K2664" s="59"/>
      <c r="L2664" s="59"/>
      <c r="M2664" s="59"/>
      <c r="N2664" s="59"/>
      <c r="O2664" s="59"/>
      <c r="P2664" s="370"/>
      <c r="Q2664" s="59"/>
      <c r="R2664" s="376"/>
    </row>
    <row r="2665" spans="1:18" x14ac:dyDescent="0.25">
      <c r="A2665" s="352"/>
      <c r="B2665" s="378"/>
      <c r="C2665" s="54" t="str">
        <f>IF(ISTEXT('Organizational Unit Summary'!$B$43),'Organizational Unit Summary'!$B$43,"")</f>
        <v>P-4</v>
      </c>
      <c r="D2665" s="51" t="str">
        <f>IF('Organizational Unit Summary'!$B$24="Benchmark or Sustainment",IF(E2665="OoS","OoS",IF(E2665=1,"DM",IF(E2665=2,"PM",IF(E2665=3,"LM",IF(E2665=4,"FM"))))),IF(E2665="OoS","OoS",IF(E2665&lt;=2,"H",IF(E2665=3,"M",IF(E2665=4,"L")))))</f>
        <v>DM</v>
      </c>
      <c r="E2665" s="58">
        <f>IF(OR(Processes!$C$62=TRUE,Processes!G$62=TRUE),IF(AND(G2665=1,H2665=1,NOT(ISTEXT(J2665))),4,IF(AND(G2665=1,H2665=1,ISTEXT(J2665)),3,IF(AND(OR(G2665=1,H2665=1),ISTEXT(J2665)),2,1))),"OoS")</f>
        <v>1</v>
      </c>
      <c r="F2665" s="57"/>
      <c r="G2665" s="59"/>
      <c r="H2665" s="59"/>
      <c r="I2665" s="59"/>
      <c r="J2665" s="59"/>
      <c r="K2665" s="59"/>
      <c r="L2665" s="59"/>
      <c r="M2665" s="59"/>
      <c r="N2665" s="59"/>
      <c r="O2665" s="59"/>
      <c r="P2665" s="370"/>
      <c r="Q2665" s="59"/>
      <c r="R2665" s="376"/>
    </row>
    <row r="2666" spans="1:18" x14ac:dyDescent="0.25">
      <c r="A2666" s="352"/>
      <c r="B2666" s="378"/>
      <c r="C2666" s="54" t="str">
        <f>IF(ISTEXT('Organizational Unit Summary'!$B$44),'Organizational Unit Summary'!$B$44,"")</f>
        <v>P-5</v>
      </c>
      <c r="D2666" s="51" t="str">
        <f>IF('Organizational Unit Summary'!$B$24="Benchmark or Sustainment",IF(E2666="OoS","OoS",IF(E2666=1,"DM",IF(E2666=2,"PM",IF(E2666=3,"LM",IF(E2666=4,"FM"))))),IF(E2666="OoS","OoS",IF(E2666&lt;=2,"H",IF(E2666=3,"M",IF(E2666=4,"L")))))</f>
        <v>DM</v>
      </c>
      <c r="E2666" s="58">
        <f>IF(OR(Processes!$C$62=TRUE,Processes!H$62=TRUE),IF(AND(G2666=1,H2666=1,NOT(ISTEXT(J2666))),4,IF(AND(G2666=1,H2666=1,ISTEXT(J2666)),3,IF(AND(OR(G2666=1,H2666=1),ISTEXT(J2666)),2,1))),"OoS")</f>
        <v>1</v>
      </c>
      <c r="F2666" s="57"/>
      <c r="G2666" s="59"/>
      <c r="H2666" s="59"/>
      <c r="I2666" s="59"/>
      <c r="J2666" s="59"/>
      <c r="K2666" s="59"/>
      <c r="L2666" s="59"/>
      <c r="M2666" s="59"/>
      <c r="N2666" s="59"/>
      <c r="O2666" s="59"/>
      <c r="P2666" s="370"/>
      <c r="Q2666" s="59"/>
      <c r="R2666" s="376"/>
    </row>
    <row r="2667" spans="1:18" x14ac:dyDescent="0.25">
      <c r="A2667" s="352"/>
      <c r="B2667" s="378"/>
      <c r="C2667" s="54" t="str">
        <f>IF(ISTEXT('Organizational Unit Summary'!$B$45),'Organizational Unit Summary'!$B$45,"")</f>
        <v>P-6</v>
      </c>
      <c r="D2667" s="51" t="str">
        <f>IF('Organizational Unit Summary'!$B$24="Benchmark or Sustainment",IF(E2667="OoS","OoS",IF(E2667=1,"DM",IF(E2667=2,"PM",IF(E2667=3,"LM",IF(E2667=4,"FM"))))),IF(E2667="OoS","OoS",IF(E2667&lt;=2,"H",IF(E2667=3,"M",IF(E2667=4,"L")))))</f>
        <v>DM</v>
      </c>
      <c r="E2667" s="58">
        <f>IF(OR(Processes!$C$62=TRUE,Processes!I$62=TRUE),IF(AND(G2667=1,H2667=1,NOT(ISTEXT(J2667))),4,IF(AND(G2667=1,H2667=1,ISTEXT(J2667)),3,IF(AND(OR(G2667=1,H2667=1),ISTEXT(J2667)),2,1))),"OoS")</f>
        <v>1</v>
      </c>
      <c r="F2667" s="57"/>
      <c r="G2667" s="59"/>
      <c r="H2667" s="59"/>
      <c r="I2667" s="59"/>
      <c r="J2667" s="59"/>
      <c r="K2667" s="59"/>
      <c r="L2667" s="59"/>
      <c r="M2667" s="59"/>
      <c r="N2667" s="59"/>
      <c r="O2667" s="59"/>
      <c r="P2667" s="370"/>
      <c r="Q2667" s="59"/>
      <c r="R2667" s="376"/>
    </row>
    <row r="2668" spans="1:18" x14ac:dyDescent="0.25">
      <c r="A2668" s="352"/>
      <c r="B2668" s="378"/>
      <c r="C2668" s="54" t="str">
        <f>IF(ISTEXT('Organizational Unit Summary'!$B$46),'Organizational Unit Summary'!$B$46,"")</f>
        <v>P-7</v>
      </c>
      <c r="D2668" s="51" t="str">
        <f>IF('Organizational Unit Summary'!$B$24="Benchmark or Sustainment",IF(E2668="OoS","OoS",IF(E2668=1,"DM",IF(E2668=2,"PM",IF(E2668=3,"LM",IF(E2668=4,"FM"))))),IF(E2668="OoS","OoS",IF(E2668&lt;=2,"H",IF(E2668=3,"M",IF(E2668=4,"L")))))</f>
        <v>DM</v>
      </c>
      <c r="E2668" s="58">
        <f>IF(OR(Processes!$C$62=TRUE,Processes!J$62=TRUE),IF(AND(G2668=1,H2668=1,NOT(ISTEXT(J2668))),4,IF(AND(G2668=1,H2668=1,ISTEXT(J2668)),3,IF(AND(OR(G2668=1,H2668=1),ISTEXT(J2668)),2,1))),"OoS")</f>
        <v>1</v>
      </c>
      <c r="F2668" s="57"/>
      <c r="G2668" s="59"/>
      <c r="H2668" s="59"/>
      <c r="I2668" s="59"/>
      <c r="J2668" s="59"/>
      <c r="K2668" s="59"/>
      <c r="L2668" s="59"/>
      <c r="M2668" s="59"/>
      <c r="N2668" s="59"/>
      <c r="O2668" s="59"/>
      <c r="P2668" s="370"/>
      <c r="Q2668" s="59"/>
      <c r="R2668" s="376"/>
    </row>
    <row r="2669" spans="1:18" x14ac:dyDescent="0.25">
      <c r="A2669" s="352"/>
      <c r="B2669" s="378"/>
      <c r="C2669" s="54" t="str">
        <f>IF(ISTEXT('Organizational Unit Summary'!$B$47),'Organizational Unit Summary'!$B$47,"")</f>
        <v>P-8</v>
      </c>
      <c r="D2669" s="51" t="str">
        <f>IF('Organizational Unit Summary'!$B$24="Benchmark or Sustainment",IF(E2669="OoS","OoS",IF(E2669=1,"DM",IF(E2669=2,"PM",IF(E2669=3,"LM",IF(E2669=4,"FM"))))),IF(E2669="OoS","OoS",IF(E2669&lt;=2,"H",IF(E2669=3,"M",IF(E2669=4,"L")))))</f>
        <v>DM</v>
      </c>
      <c r="E2669" s="58">
        <f>IF(OR(Processes!$C$62=TRUE,Processes!K$62=TRUE),IF(AND(G2669=1,H2669=1,NOT(ISTEXT(J2669))),4,IF(AND(G2669=1,H2669=1,ISTEXT(J2669)),3,IF(AND(OR(G2669=1,H2669=1),ISTEXT(J2669)),2,1))),"OoS")</f>
        <v>1</v>
      </c>
      <c r="F2669" s="57"/>
      <c r="G2669" s="59"/>
      <c r="H2669" s="59"/>
      <c r="I2669" s="59"/>
      <c r="J2669" s="59"/>
      <c r="K2669" s="59"/>
      <c r="L2669" s="59"/>
      <c r="M2669" s="59"/>
      <c r="N2669" s="59"/>
      <c r="O2669" s="59"/>
      <c r="P2669" s="370"/>
      <c r="Q2669" s="59"/>
      <c r="R2669" s="376"/>
    </row>
    <row r="2670" spans="1:18" x14ac:dyDescent="0.25">
      <c r="A2670" s="352"/>
      <c r="B2670" s="378"/>
      <c r="C2670" s="54" t="str">
        <f>IF(ISTEXT('Organizational Unit Summary'!$B$48),'Organizational Unit Summary'!$B$48,"")</f>
        <v>P-9</v>
      </c>
      <c r="D2670" s="51" t="str">
        <f>IF('Organizational Unit Summary'!$B$24="Benchmark or Sustainment",IF(E2670="OoS","OoS",IF(E2670=1,"DM",IF(E2670=2,"PM",IF(E2670=3,"LM",IF(E2670=4,"FM"))))),IF(E2670="OoS","OoS",IF(E2670&lt;=2,"H",IF(E2670=3,"M",IF(E2670=4,"L")))))</f>
        <v>DM</v>
      </c>
      <c r="E2670" s="58">
        <f>IF(OR(Processes!$C$62=TRUE,Processes!L$62=TRUE),IF(AND(G2670=1,H2670=1,NOT(ISTEXT(J2670))),4,IF(AND(G2670=1,H2670=1,ISTEXT(J2670)),3,IF(AND(OR(G2670=1,H2670=1),ISTEXT(J2670)),2,1))),"OoS")</f>
        <v>1</v>
      </c>
      <c r="F2670" s="57"/>
      <c r="G2670" s="59"/>
      <c r="H2670" s="59"/>
      <c r="I2670" s="59"/>
      <c r="J2670" s="59"/>
      <c r="K2670" s="59"/>
      <c r="L2670" s="59"/>
      <c r="M2670" s="59"/>
      <c r="N2670" s="59"/>
      <c r="O2670" s="59"/>
      <c r="P2670" s="370"/>
      <c r="Q2670" s="59"/>
      <c r="R2670" s="376"/>
    </row>
    <row r="2671" spans="1:18" x14ac:dyDescent="0.25">
      <c r="A2671" s="352"/>
      <c r="B2671" s="378"/>
      <c r="C2671" s="54" t="str">
        <f>IF(ISTEXT('Organizational Unit Summary'!$B$49),'Organizational Unit Summary'!$B$49,"")</f>
        <v>P-10</v>
      </c>
      <c r="D2671" s="51" t="str">
        <f>IF('Organizational Unit Summary'!$B$24="Benchmark or Sustainment",IF(E2671="OoS","OoS",IF(E2671=1,"DM",IF(E2671=2,"PM",IF(E2671=3,"LM",IF(E2671=4,"FM"))))),IF(E2671="OoS","OoS",IF(E2671&lt;=2,"H",IF(E2671=3,"M",IF(E2671=4,"L")))))</f>
        <v>DM</v>
      </c>
      <c r="E2671" s="58">
        <f>IF(OR(Processes!$C$62=TRUE,Processes!M$62=TRUE),IF(AND(G2671=1,H2671=1,NOT(ISTEXT(J2671))),4,IF(AND(G2671=1,H2671=1,ISTEXT(J2671)),3,IF(AND(OR(G2671=1,H2671=1),ISTEXT(J2671)),2,1))),"OoS")</f>
        <v>1</v>
      </c>
      <c r="F2671" s="57"/>
      <c r="G2671" s="59"/>
      <c r="H2671" s="59"/>
      <c r="I2671" s="59"/>
      <c r="J2671" s="59"/>
      <c r="K2671" s="59"/>
      <c r="L2671" s="59"/>
      <c r="M2671" s="59"/>
      <c r="N2671" s="59"/>
      <c r="O2671" s="59"/>
      <c r="P2671" s="370"/>
      <c r="Q2671" s="59"/>
      <c r="R2671" s="376"/>
    </row>
    <row r="2672" spans="1:18" x14ac:dyDescent="0.25">
      <c r="A2672" s="352"/>
      <c r="B2672" s="378"/>
      <c r="C2672" s="54" t="str">
        <f>IF(ISTEXT('Organizational Unit Summary'!$B$50),'Organizational Unit Summary'!$B$50,"")</f>
        <v>P-11</v>
      </c>
      <c r="D2672" s="51" t="str">
        <f>IF('Organizational Unit Summary'!$B$24="Benchmark or Sustainment",IF(E2672="OoS","OoS",IF(E2672=1,"DM",IF(E2672=2,"PM",IF(E2672=3,"LM",IF(E2672=4,"FM"))))),IF(E2672="OoS","OoS",IF(E2672&lt;=2,"H",IF(E2672=3,"M",IF(E2672=4,"L")))))</f>
        <v>DM</v>
      </c>
      <c r="E2672" s="58">
        <f>IF(OR(Processes!$C$62=TRUE,Processes!N$62=TRUE),IF(AND(G2672=1,H2672=1,NOT(ISTEXT(J2672))),4,IF(AND(G2672=1,H2672=1,ISTEXT(J2672)),3,IF(AND(OR(G2672=1,H2672=1),ISTEXT(J2672)),2,1))),"OoS")</f>
        <v>1</v>
      </c>
      <c r="F2672" s="57"/>
      <c r="G2672" s="59"/>
      <c r="H2672" s="59"/>
      <c r="I2672" s="59"/>
      <c r="J2672" s="59"/>
      <c r="K2672" s="59"/>
      <c r="L2672" s="59"/>
      <c r="M2672" s="59"/>
      <c r="N2672" s="59"/>
      <c r="O2672" s="59"/>
      <c r="P2672" s="370"/>
      <c r="Q2672" s="59"/>
      <c r="R2672" s="376"/>
    </row>
    <row r="2673" spans="1:18" x14ac:dyDescent="0.25">
      <c r="A2673" s="352"/>
      <c r="B2673" s="378"/>
      <c r="C2673" s="54" t="str">
        <f>IF(ISTEXT('Organizational Unit Summary'!$B$51),'Organizational Unit Summary'!$B$51,"")</f>
        <v>P-12</v>
      </c>
      <c r="D2673" s="51" t="str">
        <f>IF('Organizational Unit Summary'!$B$24="Benchmark or Sustainment",IF(E2673="OoS","OoS",IF(E2673=1,"DM",IF(E2673=2,"PM",IF(E2673=3,"LM",IF(E2673=4,"FM"))))),IF(E2673="OoS","OoS",IF(E2673&lt;=2,"H",IF(E2673=3,"M",IF(E2673=4,"L")))))</f>
        <v>DM</v>
      </c>
      <c r="E2673" s="58">
        <f>IF(OR(Processes!$C$62=TRUE,Processes!O$62=TRUE),IF(AND(G2673=1,H2673=1,NOT(ISTEXT(J2673))),4,IF(AND(G2673=1,H2673=1,ISTEXT(J2673)),3,IF(AND(OR(G2673=1,H2673=1),ISTEXT(J2673)),2,1))),"OoS")</f>
        <v>1</v>
      </c>
      <c r="F2673" s="57"/>
      <c r="G2673" s="59"/>
      <c r="H2673" s="59"/>
      <c r="I2673" s="59"/>
      <c r="J2673" s="59"/>
      <c r="K2673" s="59"/>
      <c r="L2673" s="59"/>
      <c r="M2673" s="59"/>
      <c r="N2673" s="59"/>
      <c r="O2673" s="59"/>
      <c r="P2673" s="370"/>
      <c r="Q2673" s="59"/>
      <c r="R2673" s="376"/>
    </row>
    <row r="2674" spans="1:18" x14ac:dyDescent="0.25">
      <c r="A2674" s="352"/>
      <c r="B2674" s="378"/>
      <c r="C2674" s="54" t="str">
        <f>IF(ISTEXT('Organizational Unit Summary'!$B$52),'Organizational Unit Summary'!$B$52,"")</f>
        <v>P-13</v>
      </c>
      <c r="D2674" s="51" t="str">
        <f>IF('Organizational Unit Summary'!$B$24="Benchmark or Sustainment",IF(E2674="OoS","OoS",IF(E2674=1,"DM",IF(E2674=2,"PM",IF(E2674=3,"LM",IF(E2674=4,"FM"))))),IF(E2674="OoS","OoS",IF(E2674&lt;=2,"H",IF(E2674=3,"M",IF(E2674=4,"L")))))</f>
        <v>DM</v>
      </c>
      <c r="E2674" s="58">
        <f>IF(OR(Processes!$C$62=TRUE,Processes!P$62=TRUE),IF(AND(G2674=1,H2674=1,NOT(ISTEXT(J2674))),4,IF(AND(G2674=1,H2674=1,ISTEXT(J2674)),3,IF(AND(OR(G2674=1,H2674=1),ISTEXT(J2674)),2,1))),"OoS")</f>
        <v>1</v>
      </c>
      <c r="F2674" s="57"/>
      <c r="G2674" s="59"/>
      <c r="H2674" s="59"/>
      <c r="I2674" s="59"/>
      <c r="J2674" s="59"/>
      <c r="K2674" s="59"/>
      <c r="L2674" s="59"/>
      <c r="M2674" s="59"/>
      <c r="N2674" s="59"/>
      <c r="O2674" s="59"/>
      <c r="P2674" s="370"/>
      <c r="Q2674" s="59"/>
      <c r="R2674" s="376"/>
    </row>
    <row r="2675" spans="1:18" x14ac:dyDescent="0.25">
      <c r="A2675" s="352"/>
      <c r="B2675" s="378"/>
      <c r="C2675" s="54" t="str">
        <f>IF(ISTEXT('Organizational Unit Summary'!$B$53),'Organizational Unit Summary'!$B$53,"")</f>
        <v>P-14</v>
      </c>
      <c r="D2675" s="51" t="str">
        <f>IF('Organizational Unit Summary'!$B$24="Benchmark or Sustainment",IF(E2675="OoS","OoS",IF(E2675=1,"DM",IF(E2675=2,"PM",IF(E2675=3,"LM",IF(E2675=4,"FM"))))),IF(E2675="OoS","OoS",IF(E2675&lt;=2,"H",IF(E2675=3,"M",IF(E2675=4,"L")))))</f>
        <v>DM</v>
      </c>
      <c r="E2675" s="58">
        <f>IF(OR(Processes!$C$62=TRUE,Processes!Q$62=TRUE),IF(AND(G2675=1,H2675=1,NOT(ISTEXT(J2675))),4,IF(AND(G2675=1,H2675=1,ISTEXT(J2675)),3,IF(AND(OR(G2675=1,H2675=1),ISTEXT(J2675)),2,1))),"OoS")</f>
        <v>1</v>
      </c>
      <c r="F2675" s="57"/>
      <c r="G2675" s="59"/>
      <c r="H2675" s="59"/>
      <c r="I2675" s="59"/>
      <c r="J2675" s="59"/>
      <c r="K2675" s="59"/>
      <c r="L2675" s="59"/>
      <c r="M2675" s="59"/>
      <c r="N2675" s="59"/>
      <c r="O2675" s="59"/>
      <c r="P2675" s="370"/>
      <c r="Q2675" s="59"/>
      <c r="R2675" s="376"/>
    </row>
    <row r="2676" spans="1:18" x14ac:dyDescent="0.25">
      <c r="A2676" s="352"/>
      <c r="B2676" s="378"/>
      <c r="C2676" s="54" t="str">
        <f>IF(ISTEXT('Organizational Unit Summary'!$B$54),'Organizational Unit Summary'!$B$54,"")</f>
        <v>P-15</v>
      </c>
      <c r="D2676" s="51" t="str">
        <f>IF('Organizational Unit Summary'!$B$24="Benchmark or Sustainment",IF(E2676="OoS","OoS",IF(E2676=1,"DM",IF(E2676=2,"PM",IF(E2676=3,"LM",IF(E2676=4,"FM"))))),IF(E2676="OoS","OoS",IF(E2676&lt;=2,"H",IF(E2676=3,"M",IF(E2676=4,"L")))))</f>
        <v>DM</v>
      </c>
      <c r="E2676" s="58">
        <f>IF(OR(Processes!$C$62=TRUE,Processes!R$62=TRUE),IF(AND(G2676=1,H2676=1,NOT(ISTEXT(J2676))),4,IF(AND(G2676=1,H2676=1,ISTEXT(J2676)),3,IF(AND(OR(G2676=1,H2676=1),ISTEXT(J2676)),2,1))),"OoS")</f>
        <v>1</v>
      </c>
      <c r="F2676" s="57"/>
      <c r="G2676" s="59"/>
      <c r="H2676" s="59"/>
      <c r="I2676" s="59"/>
      <c r="J2676" s="59"/>
      <c r="K2676" s="59"/>
      <c r="L2676" s="59"/>
      <c r="M2676" s="59"/>
      <c r="N2676" s="59"/>
      <c r="O2676" s="59"/>
      <c r="P2676" s="370"/>
      <c r="Q2676" s="59"/>
      <c r="R2676" s="376"/>
    </row>
    <row r="2677" spans="1:18" x14ac:dyDescent="0.25">
      <c r="A2677" s="352"/>
      <c r="B2677" s="378"/>
      <c r="C2677" s="54" t="str">
        <f>IF(ISTEXT('Organizational Unit Summary'!$B$55),'Organizational Unit Summary'!$B$55,"")</f>
        <v>P-16</v>
      </c>
      <c r="D2677" s="51" t="str">
        <f>IF('Organizational Unit Summary'!$B$24="Benchmark or Sustainment",IF(E2677="OoS","OoS",IF(E2677=1,"DM",IF(E2677=2,"PM",IF(E2677=3,"LM",IF(E2677=4,"FM"))))),IF(E2677="OoS","OoS",IF(E2677&lt;=2,"H",IF(E2677=3,"M",IF(E2677=4,"L")))))</f>
        <v>DM</v>
      </c>
      <c r="E2677" s="58">
        <f>IF(OR(Processes!$C$62=TRUE,Processes!S$62=TRUE),IF(AND(G2677=1,H2677=1,NOT(ISTEXT(J2677))),4,IF(AND(G2677=1,H2677=1,ISTEXT(J2677)),3,IF(AND(OR(G2677=1,H2677=1),ISTEXT(J2677)),2,1))),"OoS")</f>
        <v>1</v>
      </c>
      <c r="F2677" s="57"/>
      <c r="G2677" s="59"/>
      <c r="H2677" s="59"/>
      <c r="I2677" s="59"/>
      <c r="J2677" s="59"/>
      <c r="K2677" s="59"/>
      <c r="L2677" s="59"/>
      <c r="M2677" s="59"/>
      <c r="N2677" s="59"/>
      <c r="O2677" s="59"/>
      <c r="P2677" s="370"/>
      <c r="Q2677" s="59"/>
      <c r="R2677" s="376"/>
    </row>
    <row r="2678" spans="1:18" x14ac:dyDescent="0.25">
      <c r="A2678" s="352"/>
      <c r="B2678" s="378"/>
      <c r="C2678" s="54" t="str">
        <f>IF(ISTEXT('Organizational Unit Summary'!$B$56),'Organizational Unit Summary'!$B$56,"")</f>
        <v>P-17</v>
      </c>
      <c r="D2678" s="51" t="str">
        <f>IF('Organizational Unit Summary'!$B$24="Benchmark or Sustainment",IF(E2678="OoS","OoS",IF(E2678=1,"DM",IF(E2678=2,"PM",IF(E2678=3,"LM",IF(E2678=4,"FM"))))),IF(E2678="OoS","OoS",IF(E2678&lt;=2,"H",IF(E2678=3,"M",IF(E2678=4,"L")))))</f>
        <v>DM</v>
      </c>
      <c r="E2678" s="58">
        <f>IF(OR(Processes!$C$62=TRUE,Processes!T$62=TRUE),IF(AND(G2678=1,H2678=1,NOT(ISTEXT(J2678))),4,IF(AND(G2678=1,H2678=1,ISTEXT(J2678)),3,IF(AND(OR(G2678=1,H2678=1),ISTEXT(J2678)),2,1))),"OoS")</f>
        <v>1</v>
      </c>
      <c r="F2678" s="57"/>
      <c r="G2678" s="59"/>
      <c r="H2678" s="59"/>
      <c r="I2678" s="59"/>
      <c r="J2678" s="59"/>
      <c r="K2678" s="59"/>
      <c r="L2678" s="59"/>
      <c r="M2678" s="59"/>
      <c r="N2678" s="59"/>
      <c r="O2678" s="59"/>
      <c r="P2678" s="370"/>
      <c r="Q2678" s="59"/>
      <c r="R2678" s="376"/>
    </row>
    <row r="2679" spans="1:18" x14ac:dyDescent="0.25">
      <c r="A2679" s="352"/>
      <c r="B2679" s="378"/>
      <c r="C2679" s="54" t="str">
        <f>IF(ISTEXT('Organizational Unit Summary'!$B$57),'Organizational Unit Summary'!$B$57,"")</f>
        <v>P-18</v>
      </c>
      <c r="D2679" s="51" t="str">
        <f>IF('Organizational Unit Summary'!$B$24="Benchmark or Sustainment",IF(E2679="OoS","OoS",IF(E2679=1,"DM",IF(E2679=2,"PM",IF(E2679=3,"LM",IF(E2679=4,"FM"))))),IF(E2679="OoS","OoS",IF(E2679&lt;=2,"H",IF(E2679=3,"M",IF(E2679=4,"L")))))</f>
        <v>DM</v>
      </c>
      <c r="E2679" s="58">
        <f>IF(OR(Processes!$C$62=TRUE,Processes!U$62=TRUE),IF(AND(G2679=1,H2679=1,NOT(ISTEXT(J2679))),4,IF(AND(G2679=1,H2679=1,ISTEXT(J2679)),3,IF(AND(OR(G2679=1,H2679=1),ISTEXT(J2679)),2,1))),"OoS")</f>
        <v>1</v>
      </c>
      <c r="F2679" s="57"/>
      <c r="G2679" s="59"/>
      <c r="H2679" s="59"/>
      <c r="I2679" s="59"/>
      <c r="J2679" s="59"/>
      <c r="K2679" s="59"/>
      <c r="L2679" s="59"/>
      <c r="M2679" s="59"/>
      <c r="N2679" s="59"/>
      <c r="O2679" s="59"/>
      <c r="P2679" s="370"/>
      <c r="Q2679" s="59"/>
      <c r="R2679" s="376"/>
    </row>
    <row r="2680" spans="1:18" x14ac:dyDescent="0.25">
      <c r="A2680" s="352"/>
      <c r="B2680" s="378"/>
      <c r="C2680" s="54" t="str">
        <f>IF(ISTEXT('Organizational Unit Summary'!$B$58),'Organizational Unit Summary'!$B$58,"")</f>
        <v>P-19</v>
      </c>
      <c r="D2680" s="51" t="str">
        <f>IF('Organizational Unit Summary'!$B$24="Benchmark or Sustainment",IF(E2680="OoS","OoS",IF(E2680=1,"DM",IF(E2680=2,"PM",IF(E2680=3,"LM",IF(E2680=4,"FM"))))),IF(E2680="OoS","OoS",IF(E2680&lt;=2,"H",IF(E2680=3,"M",IF(E2680=4,"L")))))</f>
        <v>DM</v>
      </c>
      <c r="E2680" s="58">
        <f>IF(OR(Processes!$C$62=TRUE,Processes!V$62=TRUE),IF(AND(G2680=1,H2680=1,NOT(ISTEXT(J2680))),4,IF(AND(G2680=1,H2680=1,ISTEXT(J2680)),3,IF(AND(OR(G2680=1,H2680=1),ISTEXT(J2680)),2,1))),"OoS")</f>
        <v>1</v>
      </c>
      <c r="F2680" s="57"/>
      <c r="G2680" s="59"/>
      <c r="H2680" s="59"/>
      <c r="I2680" s="59"/>
      <c r="J2680" s="59"/>
      <c r="K2680" s="59"/>
      <c r="L2680" s="59"/>
      <c r="M2680" s="59"/>
      <c r="N2680" s="59"/>
      <c r="O2680" s="59"/>
      <c r="P2680" s="370"/>
      <c r="Q2680" s="59"/>
      <c r="R2680" s="376"/>
    </row>
    <row r="2681" spans="1:18" ht="13.5" thickBot="1" x14ac:dyDescent="0.3">
      <c r="A2681" s="352"/>
      <c r="B2681" s="378"/>
      <c r="C2681" s="54" t="str">
        <f>IF(ISTEXT('Organizational Unit Summary'!$B$59),'Organizational Unit Summary'!$B$59,"")</f>
        <v>P-20</v>
      </c>
      <c r="D2681" s="51" t="str">
        <f>IF('Organizational Unit Summary'!$B$24="Benchmark or Sustainment",IF(E2681="OoS","OoS",IF(E2681=1,"DM",IF(E2681=2,"PM",IF(E2681=3,"LM",IF(E2681=4,"FM"))))),IF(E2681="OoS","OoS",IF(E2681&lt;=2,"H",IF(E2681=3,"M",IF(E2681=4,"L")))))</f>
        <v>DM</v>
      </c>
      <c r="E2681" s="58">
        <f>IF(OR(Processes!$C$62=TRUE,Processes!W$62=TRUE),IF(AND(G2681=1,H2681=1,NOT(ISTEXT(J2681))),4,IF(AND(G2681=1,H2681=1,ISTEXT(J2681)),3,IF(AND(OR(G2681=1,H2681=1),ISTEXT(J2681)),2,1))),"OoS")</f>
        <v>1</v>
      </c>
      <c r="F2681" s="57"/>
      <c r="G2681" s="59"/>
      <c r="H2681" s="59"/>
      <c r="I2681" s="59"/>
      <c r="J2681" s="59"/>
      <c r="K2681" s="59"/>
      <c r="L2681" s="59"/>
      <c r="M2681" s="59"/>
      <c r="N2681" s="59"/>
      <c r="O2681" s="59"/>
      <c r="P2681" s="371"/>
      <c r="Q2681" s="59"/>
      <c r="R2681" s="376"/>
    </row>
    <row r="2682" spans="1:18" x14ac:dyDescent="0.25">
      <c r="A2682" s="352"/>
      <c r="B2682" s="378" t="str">
        <f>IF(ISTEXT(Processes!$B$12),Processes!$B$12,"")</f>
        <v>Process 10</v>
      </c>
      <c r="C2682" s="54" t="str">
        <f>IF(ISTEXT('Organizational Unit Summary'!$B$40),'Organizational Unit Summary'!$B$40,"")</f>
        <v>P-1</v>
      </c>
      <c r="D2682" s="51" t="str">
        <f>IF('Organizational Unit Summary'!$B$24="Benchmark or Sustainment",IF(E2682="OoS","OoS",IF(E2682=1,"DM",IF(E2682=2,"PM",IF(E2682=3,"LM",IF(E2682=4,"FM"))))),IF(E2682="OoS","OoS",IF(E2682&lt;=2,"H",IF(E2682=3,"M",IF(E2682=4,"L")))))</f>
        <v>DM</v>
      </c>
      <c r="E2682" s="58">
        <f>IF(OR(Processes!$C$63=TRUE,Processes!D$63=TRUE),IF(AND(G2682=1,H2682=1,NOT(ISTEXT(J2682))),4,IF(AND(G2682=1,H2682=1,ISTEXT(J2682)),3,IF(AND(OR(G2682=1,H2682=1),ISTEXT(J2682)),2,1))),"OoS")</f>
        <v>1</v>
      </c>
      <c r="F2682" s="57"/>
      <c r="G2682" s="59"/>
      <c r="H2682" s="59"/>
      <c r="I2682" s="59"/>
      <c r="J2682" s="59"/>
      <c r="K2682" s="59"/>
      <c r="L2682" s="59"/>
      <c r="M2682" s="59"/>
      <c r="N2682" s="59"/>
      <c r="O2682" s="59"/>
      <c r="P2682" s="369"/>
      <c r="Q2682" s="59"/>
      <c r="R2682" s="376"/>
    </row>
    <row r="2683" spans="1:18" x14ac:dyDescent="0.25">
      <c r="A2683" s="352"/>
      <c r="B2683" s="378"/>
      <c r="C2683" s="54" t="str">
        <f>IF(ISTEXT('Organizational Unit Summary'!$B$41),'Organizational Unit Summary'!$B$41,"")</f>
        <v>P-2</v>
      </c>
      <c r="D2683" s="51" t="str">
        <f>IF('Organizational Unit Summary'!$B$24="Benchmark or Sustainment",IF(E2683="OoS","OoS",IF(E2683=1,"DM",IF(E2683=2,"PM",IF(E2683=3,"LM",IF(E2683=4,"FM"))))),IF(E2683="OoS","OoS",IF(E2683&lt;=2,"H",IF(E2683=3,"M",IF(E2683=4,"L")))))</f>
        <v>DM</v>
      </c>
      <c r="E2683" s="58">
        <f>IF(OR(Processes!$C$63=TRUE,Processes!E$63=TRUE),IF(AND(G2683=1,H2683=1,NOT(ISTEXT(J2683))),4,IF(AND(G2683=1,H2683=1,ISTEXT(J2683)),3,IF(AND(OR(G2683=1,H2683=1),ISTEXT(J2683)),2,1))),"OoS")</f>
        <v>1</v>
      </c>
      <c r="F2683" s="57"/>
      <c r="G2683" s="59"/>
      <c r="H2683" s="59"/>
      <c r="I2683" s="59"/>
      <c r="J2683" s="59"/>
      <c r="K2683" s="59"/>
      <c r="L2683" s="59"/>
      <c r="M2683" s="59"/>
      <c r="N2683" s="59"/>
      <c r="O2683" s="59"/>
      <c r="P2683" s="370"/>
      <c r="Q2683" s="59"/>
      <c r="R2683" s="376"/>
    </row>
    <row r="2684" spans="1:18" x14ac:dyDescent="0.25">
      <c r="A2684" s="352"/>
      <c r="B2684" s="378"/>
      <c r="C2684" s="54" t="str">
        <f>IF(ISTEXT('Organizational Unit Summary'!$B$42),'Organizational Unit Summary'!$B$42,"")</f>
        <v>P-3</v>
      </c>
      <c r="D2684" s="51" t="str">
        <f>IF('Organizational Unit Summary'!$B$24="Benchmark or Sustainment",IF(E2684="OoS","OoS",IF(E2684=1,"DM",IF(E2684=2,"PM",IF(E2684=3,"LM",IF(E2684=4,"FM"))))),IF(E2684="OoS","OoS",IF(E2684&lt;=2,"H",IF(E2684=3,"M",IF(E2684=4,"L")))))</f>
        <v>DM</v>
      </c>
      <c r="E2684" s="58">
        <f>IF(OR(Processes!$C$63=TRUE,Processes!F$63=TRUE),IF(AND(G2684=1,H2684=1,NOT(ISTEXT(J2684))),4,IF(AND(G2684=1,H2684=1,ISTEXT(J2684)),3,IF(AND(OR(G2684=1,H2684=1),ISTEXT(J2684)),2,1))),"OoS")</f>
        <v>1</v>
      </c>
      <c r="F2684" s="57"/>
      <c r="G2684" s="59"/>
      <c r="H2684" s="59"/>
      <c r="I2684" s="59"/>
      <c r="J2684" s="59"/>
      <c r="K2684" s="59"/>
      <c r="L2684" s="59"/>
      <c r="M2684" s="59"/>
      <c r="N2684" s="59"/>
      <c r="O2684" s="59"/>
      <c r="P2684" s="370"/>
      <c r="Q2684" s="59"/>
      <c r="R2684" s="376"/>
    </row>
    <row r="2685" spans="1:18" x14ac:dyDescent="0.25">
      <c r="A2685" s="352"/>
      <c r="B2685" s="378"/>
      <c r="C2685" s="54" t="str">
        <f>IF(ISTEXT('Organizational Unit Summary'!$B$43),'Organizational Unit Summary'!$B$43,"")</f>
        <v>P-4</v>
      </c>
      <c r="D2685" s="51" t="str">
        <f>IF('Organizational Unit Summary'!$B$24="Benchmark or Sustainment",IF(E2685="OoS","OoS",IF(E2685=1,"DM",IF(E2685=2,"PM",IF(E2685=3,"LM",IF(E2685=4,"FM"))))),IF(E2685="OoS","OoS",IF(E2685&lt;=2,"H",IF(E2685=3,"M",IF(E2685=4,"L")))))</f>
        <v>DM</v>
      </c>
      <c r="E2685" s="58">
        <f>IF(OR(Processes!$C$63=TRUE,Processes!G$63=TRUE),IF(AND(G2685=1,H2685=1,NOT(ISTEXT(J2685))),4,IF(AND(G2685=1,H2685=1,ISTEXT(J2685)),3,IF(AND(OR(G2685=1,H2685=1),ISTEXT(J2685)),2,1))),"OoS")</f>
        <v>1</v>
      </c>
      <c r="F2685" s="57"/>
      <c r="G2685" s="59"/>
      <c r="H2685" s="59"/>
      <c r="I2685" s="59"/>
      <c r="J2685" s="59"/>
      <c r="K2685" s="59"/>
      <c r="L2685" s="59"/>
      <c r="M2685" s="59"/>
      <c r="N2685" s="59"/>
      <c r="O2685" s="59"/>
      <c r="P2685" s="370"/>
      <c r="Q2685" s="59"/>
      <c r="R2685" s="376"/>
    </row>
    <row r="2686" spans="1:18" x14ac:dyDescent="0.25">
      <c r="A2686" s="352"/>
      <c r="B2686" s="378"/>
      <c r="C2686" s="54" t="str">
        <f>IF(ISTEXT('Organizational Unit Summary'!$B$44),'Organizational Unit Summary'!$B$44,"")</f>
        <v>P-5</v>
      </c>
      <c r="D2686" s="51" t="str">
        <f>IF('Organizational Unit Summary'!$B$24="Benchmark or Sustainment",IF(E2686="OoS","OoS",IF(E2686=1,"DM",IF(E2686=2,"PM",IF(E2686=3,"LM",IF(E2686=4,"FM"))))),IF(E2686="OoS","OoS",IF(E2686&lt;=2,"H",IF(E2686=3,"M",IF(E2686=4,"L")))))</f>
        <v>DM</v>
      </c>
      <c r="E2686" s="58">
        <f>IF(OR(Processes!$C$63=TRUE,Processes!H$63=TRUE),IF(AND(G2686=1,H2686=1,NOT(ISTEXT(J2686))),4,IF(AND(G2686=1,H2686=1,ISTEXT(J2686)),3,IF(AND(OR(G2686=1,H2686=1),ISTEXT(J2686)),2,1))),"OoS")</f>
        <v>1</v>
      </c>
      <c r="F2686" s="57"/>
      <c r="G2686" s="59"/>
      <c r="H2686" s="59"/>
      <c r="I2686" s="59"/>
      <c r="J2686" s="59"/>
      <c r="K2686" s="59"/>
      <c r="L2686" s="59"/>
      <c r="M2686" s="59"/>
      <c r="N2686" s="59"/>
      <c r="O2686" s="59"/>
      <c r="P2686" s="370"/>
      <c r="Q2686" s="59"/>
      <c r="R2686" s="376"/>
    </row>
    <row r="2687" spans="1:18" x14ac:dyDescent="0.25">
      <c r="A2687" s="352"/>
      <c r="B2687" s="378"/>
      <c r="C2687" s="54" t="str">
        <f>IF(ISTEXT('Organizational Unit Summary'!$B$45),'Organizational Unit Summary'!$B$45,"")</f>
        <v>P-6</v>
      </c>
      <c r="D2687" s="51" t="str">
        <f>IF('Organizational Unit Summary'!$B$24="Benchmark or Sustainment",IF(E2687="OoS","OoS",IF(E2687=1,"DM",IF(E2687=2,"PM",IF(E2687=3,"LM",IF(E2687=4,"FM"))))),IF(E2687="OoS","OoS",IF(E2687&lt;=2,"H",IF(E2687=3,"M",IF(E2687=4,"L")))))</f>
        <v>DM</v>
      </c>
      <c r="E2687" s="58">
        <f>IF(OR(Processes!$C$63=TRUE,Processes!I$63=TRUE),IF(AND(G2687=1,H2687=1,NOT(ISTEXT(J2687))),4,IF(AND(G2687=1,H2687=1,ISTEXT(J2687)),3,IF(AND(OR(G2687=1,H2687=1),ISTEXT(J2687)),2,1))),"OoS")</f>
        <v>1</v>
      </c>
      <c r="F2687" s="57"/>
      <c r="G2687" s="59"/>
      <c r="H2687" s="59"/>
      <c r="I2687" s="59"/>
      <c r="J2687" s="59"/>
      <c r="K2687" s="59"/>
      <c r="L2687" s="59"/>
      <c r="M2687" s="59"/>
      <c r="N2687" s="59"/>
      <c r="O2687" s="59"/>
      <c r="P2687" s="370"/>
      <c r="Q2687" s="59"/>
      <c r="R2687" s="376"/>
    </row>
    <row r="2688" spans="1:18" x14ac:dyDescent="0.25">
      <c r="A2688" s="352"/>
      <c r="B2688" s="378"/>
      <c r="C2688" s="54" t="str">
        <f>IF(ISTEXT('Organizational Unit Summary'!$B$46),'Organizational Unit Summary'!$B$46,"")</f>
        <v>P-7</v>
      </c>
      <c r="D2688" s="51" t="str">
        <f>IF('Organizational Unit Summary'!$B$24="Benchmark or Sustainment",IF(E2688="OoS","OoS",IF(E2688=1,"DM",IF(E2688=2,"PM",IF(E2688=3,"LM",IF(E2688=4,"FM"))))),IF(E2688="OoS","OoS",IF(E2688&lt;=2,"H",IF(E2688=3,"M",IF(E2688=4,"L")))))</f>
        <v>DM</v>
      </c>
      <c r="E2688" s="58">
        <f>IF(OR(Processes!$C$63=TRUE,Processes!J$63=TRUE),IF(AND(G2688=1,H2688=1,NOT(ISTEXT(J2688))),4,IF(AND(G2688=1,H2688=1,ISTEXT(J2688)),3,IF(AND(OR(G2688=1,H2688=1),ISTEXT(J2688)),2,1))),"OoS")</f>
        <v>1</v>
      </c>
      <c r="F2688" s="57"/>
      <c r="G2688" s="59"/>
      <c r="H2688" s="59"/>
      <c r="I2688" s="59"/>
      <c r="J2688" s="59"/>
      <c r="K2688" s="59"/>
      <c r="L2688" s="59"/>
      <c r="M2688" s="59"/>
      <c r="N2688" s="59"/>
      <c r="O2688" s="59"/>
      <c r="P2688" s="370"/>
      <c r="Q2688" s="59"/>
      <c r="R2688" s="376"/>
    </row>
    <row r="2689" spans="1:18" x14ac:dyDescent="0.25">
      <c r="A2689" s="352"/>
      <c r="B2689" s="378"/>
      <c r="C2689" s="54" t="str">
        <f>IF(ISTEXT('Organizational Unit Summary'!$B$47),'Organizational Unit Summary'!$B$47,"")</f>
        <v>P-8</v>
      </c>
      <c r="D2689" s="51" t="str">
        <f>IF('Organizational Unit Summary'!$B$24="Benchmark or Sustainment",IF(E2689="OoS","OoS",IF(E2689=1,"DM",IF(E2689=2,"PM",IF(E2689=3,"LM",IF(E2689=4,"FM"))))),IF(E2689="OoS","OoS",IF(E2689&lt;=2,"H",IF(E2689=3,"M",IF(E2689=4,"L")))))</f>
        <v>DM</v>
      </c>
      <c r="E2689" s="58">
        <f>IF(OR(Processes!$C$63=TRUE,Processes!K$63=TRUE),IF(AND(G2689=1,H2689=1,NOT(ISTEXT(J2689))),4,IF(AND(G2689=1,H2689=1,ISTEXT(J2689)),3,IF(AND(OR(G2689=1,H2689=1),ISTEXT(J2689)),2,1))),"OoS")</f>
        <v>1</v>
      </c>
      <c r="F2689" s="57"/>
      <c r="G2689" s="59"/>
      <c r="H2689" s="59"/>
      <c r="I2689" s="59"/>
      <c r="J2689" s="59"/>
      <c r="K2689" s="59"/>
      <c r="L2689" s="59"/>
      <c r="M2689" s="59"/>
      <c r="N2689" s="59"/>
      <c r="O2689" s="59"/>
      <c r="P2689" s="370"/>
      <c r="Q2689" s="59"/>
      <c r="R2689" s="376"/>
    </row>
    <row r="2690" spans="1:18" x14ac:dyDescent="0.25">
      <c r="A2690" s="352"/>
      <c r="B2690" s="378"/>
      <c r="C2690" s="54" t="str">
        <f>IF(ISTEXT('Organizational Unit Summary'!$B$48),'Organizational Unit Summary'!$B$48,"")</f>
        <v>P-9</v>
      </c>
      <c r="D2690" s="51" t="str">
        <f>IF('Organizational Unit Summary'!$B$24="Benchmark or Sustainment",IF(E2690="OoS","OoS",IF(E2690=1,"DM",IF(E2690=2,"PM",IF(E2690=3,"LM",IF(E2690=4,"FM"))))),IF(E2690="OoS","OoS",IF(E2690&lt;=2,"H",IF(E2690=3,"M",IF(E2690=4,"L")))))</f>
        <v>DM</v>
      </c>
      <c r="E2690" s="58">
        <f>IF(OR(Processes!$C$63=TRUE,Processes!L$63=TRUE),IF(AND(G2690=1,H2690=1,NOT(ISTEXT(J2690))),4,IF(AND(G2690=1,H2690=1,ISTEXT(J2690)),3,IF(AND(OR(G2690=1,H2690=1),ISTEXT(J2690)),2,1))),"OoS")</f>
        <v>1</v>
      </c>
      <c r="F2690" s="57"/>
      <c r="G2690" s="59"/>
      <c r="H2690" s="59"/>
      <c r="I2690" s="59"/>
      <c r="J2690" s="59"/>
      <c r="K2690" s="59"/>
      <c r="L2690" s="59"/>
      <c r="M2690" s="59"/>
      <c r="N2690" s="59"/>
      <c r="O2690" s="59"/>
      <c r="P2690" s="370"/>
      <c r="Q2690" s="59"/>
      <c r="R2690" s="376"/>
    </row>
    <row r="2691" spans="1:18" x14ac:dyDescent="0.25">
      <c r="A2691" s="352"/>
      <c r="B2691" s="378"/>
      <c r="C2691" s="54" t="str">
        <f>IF(ISTEXT('Organizational Unit Summary'!$B$49),'Organizational Unit Summary'!$B$49,"")</f>
        <v>P-10</v>
      </c>
      <c r="D2691" s="51" t="str">
        <f>IF('Organizational Unit Summary'!$B$24="Benchmark or Sustainment",IF(E2691="OoS","OoS",IF(E2691=1,"DM",IF(E2691=2,"PM",IF(E2691=3,"LM",IF(E2691=4,"FM"))))),IF(E2691="OoS","OoS",IF(E2691&lt;=2,"H",IF(E2691=3,"M",IF(E2691=4,"L")))))</f>
        <v>DM</v>
      </c>
      <c r="E2691" s="58">
        <f>IF(OR(Processes!$C$63=TRUE,Processes!M$63=TRUE),IF(AND(G2691=1,H2691=1,NOT(ISTEXT(J2691))),4,IF(AND(G2691=1,H2691=1,ISTEXT(J2691)),3,IF(AND(OR(G2691=1,H2691=1),ISTEXT(J2691)),2,1))),"OoS")</f>
        <v>1</v>
      </c>
      <c r="F2691" s="57"/>
      <c r="G2691" s="59"/>
      <c r="H2691" s="59"/>
      <c r="I2691" s="59"/>
      <c r="J2691" s="59"/>
      <c r="K2691" s="59"/>
      <c r="L2691" s="59"/>
      <c r="M2691" s="59"/>
      <c r="N2691" s="59"/>
      <c r="O2691" s="59"/>
      <c r="P2691" s="370"/>
      <c r="Q2691" s="59"/>
      <c r="R2691" s="376"/>
    </row>
    <row r="2692" spans="1:18" x14ac:dyDescent="0.25">
      <c r="A2692" s="352"/>
      <c r="B2692" s="378"/>
      <c r="C2692" s="54" t="str">
        <f>IF(ISTEXT('Organizational Unit Summary'!$B$50),'Organizational Unit Summary'!$B$50,"")</f>
        <v>P-11</v>
      </c>
      <c r="D2692" s="51" t="str">
        <f>IF('Organizational Unit Summary'!$B$24="Benchmark or Sustainment",IF(E2692="OoS","OoS",IF(E2692=1,"DM",IF(E2692=2,"PM",IF(E2692=3,"LM",IF(E2692=4,"FM"))))),IF(E2692="OoS","OoS",IF(E2692&lt;=2,"H",IF(E2692=3,"M",IF(E2692=4,"L")))))</f>
        <v>DM</v>
      </c>
      <c r="E2692" s="58">
        <f>IF(OR(Processes!$C$63=TRUE,Processes!N$63=TRUE),IF(AND(G2692=1,H2692=1,NOT(ISTEXT(J2692))),4,IF(AND(G2692=1,H2692=1,ISTEXT(J2692)),3,IF(AND(OR(G2692=1,H2692=1),ISTEXT(J2692)),2,1))),"OoS")</f>
        <v>1</v>
      </c>
      <c r="F2692" s="57"/>
      <c r="G2692" s="59"/>
      <c r="H2692" s="59"/>
      <c r="I2692" s="59"/>
      <c r="J2692" s="59"/>
      <c r="K2692" s="59"/>
      <c r="L2692" s="59"/>
      <c r="M2692" s="59"/>
      <c r="N2692" s="59"/>
      <c r="O2692" s="59"/>
      <c r="P2692" s="370"/>
      <c r="Q2692" s="59"/>
      <c r="R2692" s="376"/>
    </row>
    <row r="2693" spans="1:18" x14ac:dyDescent="0.25">
      <c r="A2693" s="352"/>
      <c r="B2693" s="378"/>
      <c r="C2693" s="54" t="str">
        <f>IF(ISTEXT('Organizational Unit Summary'!$B$51),'Organizational Unit Summary'!$B$51,"")</f>
        <v>P-12</v>
      </c>
      <c r="D2693" s="51" t="str">
        <f>IF('Organizational Unit Summary'!$B$24="Benchmark or Sustainment",IF(E2693="OoS","OoS",IF(E2693=1,"DM",IF(E2693=2,"PM",IF(E2693=3,"LM",IF(E2693=4,"FM"))))),IF(E2693="OoS","OoS",IF(E2693&lt;=2,"H",IF(E2693=3,"M",IF(E2693=4,"L")))))</f>
        <v>DM</v>
      </c>
      <c r="E2693" s="58">
        <f>IF(OR(Processes!$C$63=TRUE,Processes!O$63=TRUE),IF(AND(G2693=1,H2693=1,NOT(ISTEXT(J2693))),4,IF(AND(G2693=1,H2693=1,ISTEXT(J2693)),3,IF(AND(OR(G2693=1,H2693=1),ISTEXT(J2693)),2,1))),"OoS")</f>
        <v>1</v>
      </c>
      <c r="F2693" s="57"/>
      <c r="G2693" s="59"/>
      <c r="H2693" s="59"/>
      <c r="I2693" s="59"/>
      <c r="J2693" s="59"/>
      <c r="K2693" s="59"/>
      <c r="L2693" s="59"/>
      <c r="M2693" s="59"/>
      <c r="N2693" s="59"/>
      <c r="O2693" s="59"/>
      <c r="P2693" s="370"/>
      <c r="Q2693" s="59"/>
      <c r="R2693" s="376"/>
    </row>
    <row r="2694" spans="1:18" x14ac:dyDescent="0.25">
      <c r="A2694" s="352"/>
      <c r="B2694" s="378"/>
      <c r="C2694" s="54" t="str">
        <f>IF(ISTEXT('Organizational Unit Summary'!$B$52),'Organizational Unit Summary'!$B$52,"")</f>
        <v>P-13</v>
      </c>
      <c r="D2694" s="51" t="str">
        <f>IF('Organizational Unit Summary'!$B$24="Benchmark or Sustainment",IF(E2694="OoS","OoS",IF(E2694=1,"DM",IF(E2694=2,"PM",IF(E2694=3,"LM",IF(E2694=4,"FM"))))),IF(E2694="OoS","OoS",IF(E2694&lt;=2,"H",IF(E2694=3,"M",IF(E2694=4,"L")))))</f>
        <v>DM</v>
      </c>
      <c r="E2694" s="58">
        <f>IF(OR(Processes!$C$63=TRUE,Processes!P$63=TRUE),IF(AND(G2694=1,H2694=1,NOT(ISTEXT(J2694))),4,IF(AND(G2694=1,H2694=1,ISTEXT(J2694)),3,IF(AND(OR(G2694=1,H2694=1),ISTEXT(J2694)),2,1))),"OoS")</f>
        <v>1</v>
      </c>
      <c r="F2694" s="57"/>
      <c r="G2694" s="59"/>
      <c r="H2694" s="59"/>
      <c r="I2694" s="59"/>
      <c r="J2694" s="59"/>
      <c r="K2694" s="59"/>
      <c r="L2694" s="59"/>
      <c r="M2694" s="59"/>
      <c r="N2694" s="59"/>
      <c r="O2694" s="59"/>
      <c r="P2694" s="370"/>
      <c r="Q2694" s="59"/>
      <c r="R2694" s="376"/>
    </row>
    <row r="2695" spans="1:18" x14ac:dyDescent="0.25">
      <c r="A2695" s="352"/>
      <c r="B2695" s="378"/>
      <c r="C2695" s="54" t="str">
        <f>IF(ISTEXT('Organizational Unit Summary'!$B$53),'Organizational Unit Summary'!$B$53,"")</f>
        <v>P-14</v>
      </c>
      <c r="D2695" s="51" t="str">
        <f>IF('Organizational Unit Summary'!$B$24="Benchmark or Sustainment",IF(E2695="OoS","OoS",IF(E2695=1,"DM",IF(E2695=2,"PM",IF(E2695=3,"LM",IF(E2695=4,"FM"))))),IF(E2695="OoS","OoS",IF(E2695&lt;=2,"H",IF(E2695=3,"M",IF(E2695=4,"L")))))</f>
        <v>DM</v>
      </c>
      <c r="E2695" s="58">
        <f>IF(OR(Processes!$C$63=TRUE,Processes!Q$63=TRUE),IF(AND(G2695=1,H2695=1,NOT(ISTEXT(J2695))),4,IF(AND(G2695=1,H2695=1,ISTEXT(J2695)),3,IF(AND(OR(G2695=1,H2695=1),ISTEXT(J2695)),2,1))),"OoS")</f>
        <v>1</v>
      </c>
      <c r="F2695" s="57"/>
      <c r="G2695" s="59"/>
      <c r="H2695" s="59"/>
      <c r="I2695" s="59"/>
      <c r="J2695" s="59"/>
      <c r="K2695" s="59"/>
      <c r="L2695" s="59"/>
      <c r="M2695" s="59"/>
      <c r="N2695" s="59"/>
      <c r="O2695" s="59"/>
      <c r="P2695" s="370"/>
      <c r="Q2695" s="59"/>
      <c r="R2695" s="376"/>
    </row>
    <row r="2696" spans="1:18" x14ac:dyDescent="0.25">
      <c r="A2696" s="352"/>
      <c r="B2696" s="378"/>
      <c r="C2696" s="54" t="str">
        <f>IF(ISTEXT('Organizational Unit Summary'!$B$54),'Organizational Unit Summary'!$B$54,"")</f>
        <v>P-15</v>
      </c>
      <c r="D2696" s="51" t="str">
        <f>IF('Organizational Unit Summary'!$B$24="Benchmark or Sustainment",IF(E2696="OoS","OoS",IF(E2696=1,"DM",IF(E2696=2,"PM",IF(E2696=3,"LM",IF(E2696=4,"FM"))))),IF(E2696="OoS","OoS",IF(E2696&lt;=2,"H",IF(E2696=3,"M",IF(E2696=4,"L")))))</f>
        <v>DM</v>
      </c>
      <c r="E2696" s="58">
        <f>IF(OR(Processes!$C$63=TRUE,Processes!R$63=TRUE),IF(AND(G2696=1,H2696=1,NOT(ISTEXT(J2696))),4,IF(AND(G2696=1,H2696=1,ISTEXT(J2696)),3,IF(AND(OR(G2696=1,H2696=1),ISTEXT(J2696)),2,1))),"OoS")</f>
        <v>1</v>
      </c>
      <c r="F2696" s="57"/>
      <c r="G2696" s="59"/>
      <c r="H2696" s="59"/>
      <c r="I2696" s="59"/>
      <c r="J2696" s="59"/>
      <c r="K2696" s="59"/>
      <c r="L2696" s="59"/>
      <c r="M2696" s="59"/>
      <c r="N2696" s="59"/>
      <c r="O2696" s="59"/>
      <c r="P2696" s="370"/>
      <c r="Q2696" s="59"/>
      <c r="R2696" s="376"/>
    </row>
    <row r="2697" spans="1:18" x14ac:dyDescent="0.25">
      <c r="A2697" s="352"/>
      <c r="B2697" s="378"/>
      <c r="C2697" s="54" t="str">
        <f>IF(ISTEXT('Organizational Unit Summary'!$B$55),'Organizational Unit Summary'!$B$55,"")</f>
        <v>P-16</v>
      </c>
      <c r="D2697" s="51" t="str">
        <f>IF('Organizational Unit Summary'!$B$24="Benchmark or Sustainment",IF(E2697="OoS","OoS",IF(E2697=1,"DM",IF(E2697=2,"PM",IF(E2697=3,"LM",IF(E2697=4,"FM"))))),IF(E2697="OoS","OoS",IF(E2697&lt;=2,"H",IF(E2697=3,"M",IF(E2697=4,"L")))))</f>
        <v>DM</v>
      </c>
      <c r="E2697" s="58">
        <f>IF(OR(Processes!$C$63=TRUE,Processes!S$63=TRUE),IF(AND(G2697=1,H2697=1,NOT(ISTEXT(J2697))),4,IF(AND(G2697=1,H2697=1,ISTEXT(J2697)),3,IF(AND(OR(G2697=1,H2697=1),ISTEXT(J2697)),2,1))),"OoS")</f>
        <v>1</v>
      </c>
      <c r="F2697" s="57"/>
      <c r="G2697" s="59"/>
      <c r="H2697" s="59"/>
      <c r="I2697" s="59"/>
      <c r="J2697" s="59"/>
      <c r="K2697" s="59"/>
      <c r="L2697" s="59"/>
      <c r="M2697" s="59"/>
      <c r="N2697" s="59"/>
      <c r="O2697" s="59"/>
      <c r="P2697" s="370"/>
      <c r="Q2697" s="59"/>
      <c r="R2697" s="376"/>
    </row>
    <row r="2698" spans="1:18" x14ac:dyDescent="0.25">
      <c r="A2698" s="352"/>
      <c r="B2698" s="378"/>
      <c r="C2698" s="54" t="str">
        <f>IF(ISTEXT('Organizational Unit Summary'!$B$56),'Organizational Unit Summary'!$B$56,"")</f>
        <v>P-17</v>
      </c>
      <c r="D2698" s="51" t="str">
        <f>IF('Organizational Unit Summary'!$B$24="Benchmark or Sustainment",IF(E2698="OoS","OoS",IF(E2698=1,"DM",IF(E2698=2,"PM",IF(E2698=3,"LM",IF(E2698=4,"FM"))))),IF(E2698="OoS","OoS",IF(E2698&lt;=2,"H",IF(E2698=3,"M",IF(E2698=4,"L")))))</f>
        <v>DM</v>
      </c>
      <c r="E2698" s="58">
        <f>IF(OR(Processes!$C$63=TRUE,Processes!T$63=TRUE),IF(AND(G2698=1,H2698=1,NOT(ISTEXT(J2698))),4,IF(AND(G2698=1,H2698=1,ISTEXT(J2698)),3,IF(AND(OR(G2698=1,H2698=1),ISTEXT(J2698)),2,1))),"OoS")</f>
        <v>1</v>
      </c>
      <c r="F2698" s="57"/>
      <c r="G2698" s="59"/>
      <c r="H2698" s="59"/>
      <c r="I2698" s="59"/>
      <c r="J2698" s="59"/>
      <c r="K2698" s="59"/>
      <c r="L2698" s="59"/>
      <c r="M2698" s="59"/>
      <c r="N2698" s="59"/>
      <c r="O2698" s="59"/>
      <c r="P2698" s="370"/>
      <c r="Q2698" s="59"/>
      <c r="R2698" s="376"/>
    </row>
    <row r="2699" spans="1:18" x14ac:dyDescent="0.25">
      <c r="A2699" s="352"/>
      <c r="B2699" s="378"/>
      <c r="C2699" s="54" t="str">
        <f>IF(ISTEXT('Organizational Unit Summary'!$B$57),'Organizational Unit Summary'!$B$57,"")</f>
        <v>P-18</v>
      </c>
      <c r="D2699" s="51" t="str">
        <f>IF('Organizational Unit Summary'!$B$24="Benchmark or Sustainment",IF(E2699="OoS","OoS",IF(E2699=1,"DM",IF(E2699=2,"PM",IF(E2699=3,"LM",IF(E2699=4,"FM"))))),IF(E2699="OoS","OoS",IF(E2699&lt;=2,"H",IF(E2699=3,"M",IF(E2699=4,"L")))))</f>
        <v>DM</v>
      </c>
      <c r="E2699" s="58">
        <f>IF(OR(Processes!$C$63=TRUE,Processes!U$63=TRUE),IF(AND(G2699=1,H2699=1,NOT(ISTEXT(J2699))),4,IF(AND(G2699=1,H2699=1,ISTEXT(J2699)),3,IF(AND(OR(G2699=1,H2699=1),ISTEXT(J2699)),2,1))),"OoS")</f>
        <v>1</v>
      </c>
      <c r="F2699" s="57"/>
      <c r="G2699" s="59"/>
      <c r="H2699" s="59"/>
      <c r="I2699" s="59"/>
      <c r="J2699" s="59"/>
      <c r="K2699" s="59"/>
      <c r="L2699" s="59"/>
      <c r="M2699" s="59"/>
      <c r="N2699" s="59"/>
      <c r="O2699" s="59"/>
      <c r="P2699" s="370"/>
      <c r="Q2699" s="59"/>
      <c r="R2699" s="376"/>
    </row>
    <row r="2700" spans="1:18" x14ac:dyDescent="0.25">
      <c r="A2700" s="352"/>
      <c r="B2700" s="378"/>
      <c r="C2700" s="54" t="str">
        <f>IF(ISTEXT('Organizational Unit Summary'!$B$58),'Organizational Unit Summary'!$B$58,"")</f>
        <v>P-19</v>
      </c>
      <c r="D2700" s="51" t="str">
        <f>IF('Organizational Unit Summary'!$B$24="Benchmark or Sustainment",IF(E2700="OoS","OoS",IF(E2700=1,"DM",IF(E2700=2,"PM",IF(E2700=3,"LM",IF(E2700=4,"FM"))))),IF(E2700="OoS","OoS",IF(E2700&lt;=2,"H",IF(E2700=3,"M",IF(E2700=4,"L")))))</f>
        <v>DM</v>
      </c>
      <c r="E2700" s="58">
        <f>IF(OR(Processes!$C$63=TRUE,Processes!V$63=TRUE),IF(AND(G2700=1,H2700=1,NOT(ISTEXT(J2700))),4,IF(AND(G2700=1,H2700=1,ISTEXT(J2700)),3,IF(AND(OR(G2700=1,H2700=1),ISTEXT(J2700)),2,1))),"OoS")</f>
        <v>1</v>
      </c>
      <c r="F2700" s="57"/>
      <c r="G2700" s="59"/>
      <c r="H2700" s="59"/>
      <c r="I2700" s="59"/>
      <c r="J2700" s="59"/>
      <c r="K2700" s="59"/>
      <c r="L2700" s="59"/>
      <c r="M2700" s="59"/>
      <c r="N2700" s="59"/>
      <c r="O2700" s="59"/>
      <c r="P2700" s="370"/>
      <c r="Q2700" s="59"/>
      <c r="R2700" s="376"/>
    </row>
    <row r="2701" spans="1:18" ht="13.5" thickBot="1" x14ac:dyDescent="0.3">
      <c r="A2701" s="352"/>
      <c r="B2701" s="378"/>
      <c r="C2701" s="54" t="str">
        <f>IF(ISTEXT('Organizational Unit Summary'!$B$59),'Organizational Unit Summary'!$B$59,"")</f>
        <v>P-20</v>
      </c>
      <c r="D2701" s="51" t="str">
        <f>IF('Organizational Unit Summary'!$B$24="Benchmark or Sustainment",IF(E2701="OoS","OoS",IF(E2701=1,"DM",IF(E2701=2,"PM",IF(E2701=3,"LM",IF(E2701=4,"FM"))))),IF(E2701="OoS","OoS",IF(E2701&lt;=2,"H",IF(E2701=3,"M",IF(E2701=4,"L")))))</f>
        <v>DM</v>
      </c>
      <c r="E2701" s="58">
        <f>IF(OR(Processes!$C$63=TRUE,Processes!W$63=TRUE),IF(AND(G2701=1,H2701=1,NOT(ISTEXT(J2701))),4,IF(AND(G2701=1,H2701=1,ISTEXT(J2701)),3,IF(AND(OR(G2701=1,H2701=1),ISTEXT(J2701)),2,1))),"OoS")</f>
        <v>1</v>
      </c>
      <c r="F2701" s="57"/>
      <c r="G2701" s="59"/>
      <c r="H2701" s="59"/>
      <c r="I2701" s="59"/>
      <c r="J2701" s="59"/>
      <c r="K2701" s="59"/>
      <c r="L2701" s="59"/>
      <c r="M2701" s="59"/>
      <c r="N2701" s="59"/>
      <c r="O2701" s="59"/>
      <c r="P2701" s="371"/>
      <c r="Q2701" s="59"/>
      <c r="R2701" s="376"/>
    </row>
    <row r="2702" spans="1:18" x14ac:dyDescent="0.25">
      <c r="A2702" s="352"/>
      <c r="B2702" s="378" t="str">
        <f>IF(ISTEXT(Processes!$B$13),Processes!$B$13,"")</f>
        <v>Process 11</v>
      </c>
      <c r="C2702" s="54" t="str">
        <f>IF(ISTEXT('Organizational Unit Summary'!$B$40),'Organizational Unit Summary'!$B$40,"")</f>
        <v>P-1</v>
      </c>
      <c r="D2702" s="51" t="str">
        <f>IF('Organizational Unit Summary'!$B$24="Benchmark or Sustainment",IF(E2702="OoS","OoS",IF(E2702=1,"DM",IF(E2702=2,"PM",IF(E2702=3,"LM",IF(E2702=4,"FM"))))),IF(E2702="OoS","OoS",IF(E2702&lt;=2,"H",IF(E2702=3,"M",IF(E2702=4,"L")))))</f>
        <v>DM</v>
      </c>
      <c r="E2702" s="58">
        <f>IF(OR(Processes!$C$64=TRUE,Processes!D$64=TRUE),IF(AND(G2702=1,H2702=1,NOT(ISTEXT(J2702))),4,IF(AND(G2702=1,H2702=1,ISTEXT(J2702)),3,IF(AND(OR(G2702=1,H2702=1),ISTEXT(J2702)),2,1))),"OoS")</f>
        <v>1</v>
      </c>
      <c r="F2702" s="57"/>
      <c r="G2702" s="59"/>
      <c r="H2702" s="59"/>
      <c r="I2702" s="59"/>
      <c r="J2702" s="59"/>
      <c r="K2702" s="59"/>
      <c r="L2702" s="59"/>
      <c r="M2702" s="59"/>
      <c r="N2702" s="59"/>
      <c r="O2702" s="59"/>
      <c r="P2702" s="369"/>
      <c r="Q2702" s="59"/>
      <c r="R2702" s="376"/>
    </row>
    <row r="2703" spans="1:18" x14ac:dyDescent="0.25">
      <c r="A2703" s="352"/>
      <c r="B2703" s="378"/>
      <c r="C2703" s="54" t="str">
        <f>IF(ISTEXT('Organizational Unit Summary'!$B$41),'Organizational Unit Summary'!$B$41,"")</f>
        <v>P-2</v>
      </c>
      <c r="D2703" s="51" t="str">
        <f>IF('Organizational Unit Summary'!$B$24="Benchmark or Sustainment",IF(E2703="OoS","OoS",IF(E2703=1,"DM",IF(E2703=2,"PM",IF(E2703=3,"LM",IF(E2703=4,"FM"))))),IF(E2703="OoS","OoS",IF(E2703&lt;=2,"H",IF(E2703=3,"M",IF(E2703=4,"L")))))</f>
        <v>DM</v>
      </c>
      <c r="E2703" s="58">
        <f>IF(OR(Processes!$C$64=TRUE,Processes!E$64=TRUE),IF(AND(G2703=1,H2703=1,NOT(ISTEXT(J2703))),4,IF(AND(G2703=1,H2703=1,ISTEXT(J2703)),3,IF(AND(OR(G2703=1,H2703=1),ISTEXT(J2703)),2,1))),"OoS")</f>
        <v>1</v>
      </c>
      <c r="F2703" s="57"/>
      <c r="G2703" s="59"/>
      <c r="H2703" s="59"/>
      <c r="I2703" s="59"/>
      <c r="J2703" s="59"/>
      <c r="K2703" s="59"/>
      <c r="L2703" s="59"/>
      <c r="M2703" s="59"/>
      <c r="N2703" s="59"/>
      <c r="O2703" s="59"/>
      <c r="P2703" s="370"/>
      <c r="Q2703" s="59"/>
      <c r="R2703" s="376"/>
    </row>
    <row r="2704" spans="1:18" x14ac:dyDescent="0.25">
      <c r="A2704" s="352"/>
      <c r="B2704" s="378"/>
      <c r="C2704" s="54" t="str">
        <f>IF(ISTEXT('Organizational Unit Summary'!$B$42),'Organizational Unit Summary'!$B$42,"")</f>
        <v>P-3</v>
      </c>
      <c r="D2704" s="51" t="str">
        <f>IF('Organizational Unit Summary'!$B$24="Benchmark or Sustainment",IF(E2704="OoS","OoS",IF(E2704=1,"DM",IF(E2704=2,"PM",IF(E2704=3,"LM",IF(E2704=4,"FM"))))),IF(E2704="OoS","OoS",IF(E2704&lt;=2,"H",IF(E2704=3,"M",IF(E2704=4,"L")))))</f>
        <v>DM</v>
      </c>
      <c r="E2704" s="58">
        <f>IF(OR(Processes!$C$64=TRUE,Processes!F$64=TRUE),IF(AND(G2704=1,H2704=1,NOT(ISTEXT(J2704))),4,IF(AND(G2704=1,H2704=1,ISTEXT(J2704)),3,IF(AND(OR(G2704=1,H2704=1),ISTEXT(J2704)),2,1))),"OoS")</f>
        <v>1</v>
      </c>
      <c r="F2704" s="57"/>
      <c r="G2704" s="59"/>
      <c r="H2704" s="59"/>
      <c r="I2704" s="59"/>
      <c r="J2704" s="59"/>
      <c r="K2704" s="59"/>
      <c r="L2704" s="59"/>
      <c r="M2704" s="59"/>
      <c r="N2704" s="59"/>
      <c r="O2704" s="59"/>
      <c r="P2704" s="370"/>
      <c r="Q2704" s="59"/>
      <c r="R2704" s="376"/>
    </row>
    <row r="2705" spans="1:18" x14ac:dyDescent="0.25">
      <c r="A2705" s="352"/>
      <c r="B2705" s="378"/>
      <c r="C2705" s="54" t="str">
        <f>IF(ISTEXT('Organizational Unit Summary'!$B$43),'Organizational Unit Summary'!$B$43,"")</f>
        <v>P-4</v>
      </c>
      <c r="D2705" s="51" t="str">
        <f>IF('Organizational Unit Summary'!$B$24="Benchmark or Sustainment",IF(E2705="OoS","OoS",IF(E2705=1,"DM",IF(E2705=2,"PM",IF(E2705=3,"LM",IF(E2705=4,"FM"))))),IF(E2705="OoS","OoS",IF(E2705&lt;=2,"H",IF(E2705=3,"M",IF(E2705=4,"L")))))</f>
        <v>DM</v>
      </c>
      <c r="E2705" s="58">
        <f>IF(OR(Processes!$C$64=TRUE,Processes!G$64=TRUE),IF(AND(G2705=1,H2705=1,NOT(ISTEXT(J2705))),4,IF(AND(G2705=1,H2705=1,ISTEXT(J2705)),3,IF(AND(OR(G2705=1,H2705=1),ISTEXT(J2705)),2,1))),"OoS")</f>
        <v>1</v>
      </c>
      <c r="F2705" s="57"/>
      <c r="G2705" s="59"/>
      <c r="H2705" s="59"/>
      <c r="I2705" s="59"/>
      <c r="J2705" s="59"/>
      <c r="K2705" s="59"/>
      <c r="L2705" s="59"/>
      <c r="M2705" s="59"/>
      <c r="N2705" s="59"/>
      <c r="O2705" s="59"/>
      <c r="P2705" s="370"/>
      <c r="Q2705" s="59"/>
      <c r="R2705" s="376"/>
    </row>
    <row r="2706" spans="1:18" x14ac:dyDescent="0.25">
      <c r="A2706" s="352"/>
      <c r="B2706" s="378"/>
      <c r="C2706" s="54" t="str">
        <f>IF(ISTEXT('Organizational Unit Summary'!$B$44),'Organizational Unit Summary'!$B$44,"")</f>
        <v>P-5</v>
      </c>
      <c r="D2706" s="51" t="str">
        <f>IF('Organizational Unit Summary'!$B$24="Benchmark or Sustainment",IF(E2706="OoS","OoS",IF(E2706=1,"DM",IF(E2706=2,"PM",IF(E2706=3,"LM",IF(E2706=4,"FM"))))),IF(E2706="OoS","OoS",IF(E2706&lt;=2,"H",IF(E2706=3,"M",IF(E2706=4,"L")))))</f>
        <v>DM</v>
      </c>
      <c r="E2706" s="58">
        <f>IF(OR(Processes!$C$64=TRUE,Processes!H$64=TRUE),IF(AND(G2706=1,H2706=1,NOT(ISTEXT(J2706))),4,IF(AND(G2706=1,H2706=1,ISTEXT(J2706)),3,IF(AND(OR(G2706=1,H2706=1),ISTEXT(J2706)),2,1))),"OoS")</f>
        <v>1</v>
      </c>
      <c r="F2706" s="57"/>
      <c r="G2706" s="59"/>
      <c r="H2706" s="59"/>
      <c r="I2706" s="59"/>
      <c r="J2706" s="59"/>
      <c r="K2706" s="59"/>
      <c r="L2706" s="59"/>
      <c r="M2706" s="59"/>
      <c r="N2706" s="59"/>
      <c r="O2706" s="59"/>
      <c r="P2706" s="370"/>
      <c r="Q2706" s="59"/>
      <c r="R2706" s="376"/>
    </row>
    <row r="2707" spans="1:18" x14ac:dyDescent="0.25">
      <c r="A2707" s="352"/>
      <c r="B2707" s="378"/>
      <c r="C2707" s="54" t="str">
        <f>IF(ISTEXT('Organizational Unit Summary'!$B$45),'Organizational Unit Summary'!$B$45,"")</f>
        <v>P-6</v>
      </c>
      <c r="D2707" s="51" t="str">
        <f>IF('Organizational Unit Summary'!$B$24="Benchmark or Sustainment",IF(E2707="OoS","OoS",IF(E2707=1,"DM",IF(E2707=2,"PM",IF(E2707=3,"LM",IF(E2707=4,"FM"))))),IF(E2707="OoS","OoS",IF(E2707&lt;=2,"H",IF(E2707=3,"M",IF(E2707=4,"L")))))</f>
        <v>DM</v>
      </c>
      <c r="E2707" s="58">
        <f>IF(OR(Processes!$C$64=TRUE,Processes!I$64=TRUE),IF(AND(G2707=1,H2707=1,NOT(ISTEXT(J2707))),4,IF(AND(G2707=1,H2707=1,ISTEXT(J2707)),3,IF(AND(OR(G2707=1,H2707=1),ISTEXT(J2707)),2,1))),"OoS")</f>
        <v>1</v>
      </c>
      <c r="F2707" s="57"/>
      <c r="G2707" s="59"/>
      <c r="H2707" s="59"/>
      <c r="I2707" s="59"/>
      <c r="J2707" s="59"/>
      <c r="K2707" s="59"/>
      <c r="L2707" s="59"/>
      <c r="M2707" s="59"/>
      <c r="N2707" s="59"/>
      <c r="O2707" s="59"/>
      <c r="P2707" s="370"/>
      <c r="Q2707" s="59"/>
      <c r="R2707" s="376"/>
    </row>
    <row r="2708" spans="1:18" x14ac:dyDescent="0.25">
      <c r="A2708" s="352"/>
      <c r="B2708" s="378"/>
      <c r="C2708" s="54" t="str">
        <f>IF(ISTEXT('Organizational Unit Summary'!$B$46),'Organizational Unit Summary'!$B$46,"")</f>
        <v>P-7</v>
      </c>
      <c r="D2708" s="51" t="str">
        <f>IF('Organizational Unit Summary'!$B$24="Benchmark or Sustainment",IF(E2708="OoS","OoS",IF(E2708=1,"DM",IF(E2708=2,"PM",IF(E2708=3,"LM",IF(E2708=4,"FM"))))),IF(E2708="OoS","OoS",IF(E2708&lt;=2,"H",IF(E2708=3,"M",IF(E2708=4,"L")))))</f>
        <v>DM</v>
      </c>
      <c r="E2708" s="58">
        <f>IF(OR(Processes!$C$64=TRUE,Processes!J$64=TRUE),IF(AND(G2708=1,H2708=1,NOT(ISTEXT(J2708))),4,IF(AND(G2708=1,H2708=1,ISTEXT(J2708)),3,IF(AND(OR(G2708=1,H2708=1),ISTEXT(J2708)),2,1))),"OoS")</f>
        <v>1</v>
      </c>
      <c r="F2708" s="57"/>
      <c r="G2708" s="59"/>
      <c r="H2708" s="59"/>
      <c r="I2708" s="59"/>
      <c r="J2708" s="59"/>
      <c r="K2708" s="59"/>
      <c r="L2708" s="59"/>
      <c r="M2708" s="59"/>
      <c r="N2708" s="59"/>
      <c r="O2708" s="59"/>
      <c r="P2708" s="370"/>
      <c r="Q2708" s="59"/>
      <c r="R2708" s="376"/>
    </row>
    <row r="2709" spans="1:18" x14ac:dyDescent="0.25">
      <c r="A2709" s="352"/>
      <c r="B2709" s="378"/>
      <c r="C2709" s="54" t="str">
        <f>IF(ISTEXT('Organizational Unit Summary'!$B$47),'Organizational Unit Summary'!$B$47,"")</f>
        <v>P-8</v>
      </c>
      <c r="D2709" s="51" t="str">
        <f>IF('Organizational Unit Summary'!$B$24="Benchmark or Sustainment",IF(E2709="OoS","OoS",IF(E2709=1,"DM",IF(E2709=2,"PM",IF(E2709=3,"LM",IF(E2709=4,"FM"))))),IF(E2709="OoS","OoS",IF(E2709&lt;=2,"H",IF(E2709=3,"M",IF(E2709=4,"L")))))</f>
        <v>DM</v>
      </c>
      <c r="E2709" s="58">
        <f>IF(OR(Processes!$C$64=TRUE,Processes!K$64=TRUE),IF(AND(G2709=1,H2709=1,NOT(ISTEXT(J2709))),4,IF(AND(G2709=1,H2709=1,ISTEXT(J2709)),3,IF(AND(OR(G2709=1,H2709=1),ISTEXT(J2709)),2,1))),"OoS")</f>
        <v>1</v>
      </c>
      <c r="F2709" s="57"/>
      <c r="G2709" s="59"/>
      <c r="H2709" s="59"/>
      <c r="I2709" s="59"/>
      <c r="J2709" s="59"/>
      <c r="K2709" s="59"/>
      <c r="L2709" s="59"/>
      <c r="M2709" s="59"/>
      <c r="N2709" s="59"/>
      <c r="O2709" s="59"/>
      <c r="P2709" s="370"/>
      <c r="Q2709" s="59"/>
      <c r="R2709" s="376"/>
    </row>
    <row r="2710" spans="1:18" x14ac:dyDescent="0.25">
      <c r="A2710" s="352"/>
      <c r="B2710" s="378"/>
      <c r="C2710" s="54" t="str">
        <f>IF(ISTEXT('Organizational Unit Summary'!$B$48),'Organizational Unit Summary'!$B$48,"")</f>
        <v>P-9</v>
      </c>
      <c r="D2710" s="51" t="str">
        <f>IF('Organizational Unit Summary'!$B$24="Benchmark or Sustainment",IF(E2710="OoS","OoS",IF(E2710=1,"DM",IF(E2710=2,"PM",IF(E2710=3,"LM",IF(E2710=4,"FM"))))),IF(E2710="OoS","OoS",IF(E2710&lt;=2,"H",IF(E2710=3,"M",IF(E2710=4,"L")))))</f>
        <v>DM</v>
      </c>
      <c r="E2710" s="58">
        <f>IF(OR(Processes!$C$64=TRUE,Processes!L$64=TRUE),IF(AND(G2710=1,H2710=1,NOT(ISTEXT(J2710))),4,IF(AND(G2710=1,H2710=1,ISTEXT(J2710)),3,IF(AND(OR(G2710=1,H2710=1),ISTEXT(J2710)),2,1))),"OoS")</f>
        <v>1</v>
      </c>
      <c r="F2710" s="57"/>
      <c r="G2710" s="59"/>
      <c r="H2710" s="59"/>
      <c r="I2710" s="59"/>
      <c r="J2710" s="59"/>
      <c r="K2710" s="59"/>
      <c r="L2710" s="59"/>
      <c r="M2710" s="59"/>
      <c r="N2710" s="59"/>
      <c r="O2710" s="59"/>
      <c r="P2710" s="370"/>
      <c r="Q2710" s="59"/>
      <c r="R2710" s="376"/>
    </row>
    <row r="2711" spans="1:18" x14ac:dyDescent="0.25">
      <c r="A2711" s="352"/>
      <c r="B2711" s="378"/>
      <c r="C2711" s="54" t="str">
        <f>IF(ISTEXT('Organizational Unit Summary'!$B$49),'Organizational Unit Summary'!$B$49,"")</f>
        <v>P-10</v>
      </c>
      <c r="D2711" s="51" t="str">
        <f>IF('Organizational Unit Summary'!$B$24="Benchmark or Sustainment",IF(E2711="OoS","OoS",IF(E2711=1,"DM",IF(E2711=2,"PM",IF(E2711=3,"LM",IF(E2711=4,"FM"))))),IF(E2711="OoS","OoS",IF(E2711&lt;=2,"H",IF(E2711=3,"M",IF(E2711=4,"L")))))</f>
        <v>DM</v>
      </c>
      <c r="E2711" s="58">
        <f>IF(OR(Processes!$C$64=TRUE,Processes!M$64=TRUE),IF(AND(G2711=1,H2711=1,NOT(ISTEXT(J2711))),4,IF(AND(G2711=1,H2711=1,ISTEXT(J2711)),3,IF(AND(OR(G2711=1,H2711=1),ISTEXT(J2711)),2,1))),"OoS")</f>
        <v>1</v>
      </c>
      <c r="F2711" s="57"/>
      <c r="G2711" s="59"/>
      <c r="H2711" s="59"/>
      <c r="I2711" s="59"/>
      <c r="J2711" s="59"/>
      <c r="K2711" s="59"/>
      <c r="L2711" s="59"/>
      <c r="M2711" s="59"/>
      <c r="N2711" s="59"/>
      <c r="O2711" s="59"/>
      <c r="P2711" s="370"/>
      <c r="Q2711" s="59"/>
      <c r="R2711" s="376"/>
    </row>
    <row r="2712" spans="1:18" x14ac:dyDescent="0.25">
      <c r="A2712" s="352"/>
      <c r="B2712" s="378"/>
      <c r="C2712" s="54" t="str">
        <f>IF(ISTEXT('Organizational Unit Summary'!$B$50),'Organizational Unit Summary'!$B$50,"")</f>
        <v>P-11</v>
      </c>
      <c r="D2712" s="51" t="str">
        <f>IF('Organizational Unit Summary'!$B$24="Benchmark or Sustainment",IF(E2712="OoS","OoS",IF(E2712=1,"DM",IF(E2712=2,"PM",IF(E2712=3,"LM",IF(E2712=4,"FM"))))),IF(E2712="OoS","OoS",IF(E2712&lt;=2,"H",IF(E2712=3,"M",IF(E2712=4,"L")))))</f>
        <v>DM</v>
      </c>
      <c r="E2712" s="58">
        <f>IF(OR(Processes!$C$64=TRUE,Processes!N$64=TRUE),IF(AND(G2712=1,H2712=1,NOT(ISTEXT(J2712))),4,IF(AND(G2712=1,H2712=1,ISTEXT(J2712)),3,IF(AND(OR(G2712=1,H2712=1),ISTEXT(J2712)),2,1))),"OoS")</f>
        <v>1</v>
      </c>
      <c r="F2712" s="57"/>
      <c r="G2712" s="59"/>
      <c r="H2712" s="59"/>
      <c r="I2712" s="59"/>
      <c r="J2712" s="59"/>
      <c r="K2712" s="59"/>
      <c r="L2712" s="59"/>
      <c r="M2712" s="59"/>
      <c r="N2712" s="59"/>
      <c r="O2712" s="59"/>
      <c r="P2712" s="370"/>
      <c r="Q2712" s="59"/>
      <c r="R2712" s="376"/>
    </row>
    <row r="2713" spans="1:18" x14ac:dyDescent="0.25">
      <c r="A2713" s="352"/>
      <c r="B2713" s="378"/>
      <c r="C2713" s="54" t="str">
        <f>IF(ISTEXT('Organizational Unit Summary'!$B$51),'Organizational Unit Summary'!$B$51,"")</f>
        <v>P-12</v>
      </c>
      <c r="D2713" s="51" t="str">
        <f>IF('Organizational Unit Summary'!$B$24="Benchmark or Sustainment",IF(E2713="OoS","OoS",IF(E2713=1,"DM",IF(E2713=2,"PM",IF(E2713=3,"LM",IF(E2713=4,"FM"))))),IF(E2713="OoS","OoS",IF(E2713&lt;=2,"H",IF(E2713=3,"M",IF(E2713=4,"L")))))</f>
        <v>DM</v>
      </c>
      <c r="E2713" s="58">
        <f>IF(OR(Processes!$C$64=TRUE,Processes!O$64=TRUE),IF(AND(G2713=1,H2713=1,NOT(ISTEXT(J2713))),4,IF(AND(G2713=1,H2713=1,ISTEXT(J2713)),3,IF(AND(OR(G2713=1,H2713=1),ISTEXT(J2713)),2,1))),"OoS")</f>
        <v>1</v>
      </c>
      <c r="F2713" s="57"/>
      <c r="G2713" s="59"/>
      <c r="H2713" s="59"/>
      <c r="I2713" s="59"/>
      <c r="J2713" s="59"/>
      <c r="K2713" s="59"/>
      <c r="L2713" s="59"/>
      <c r="M2713" s="59"/>
      <c r="N2713" s="59"/>
      <c r="O2713" s="59"/>
      <c r="P2713" s="370"/>
      <c r="Q2713" s="59"/>
      <c r="R2713" s="376"/>
    </row>
    <row r="2714" spans="1:18" x14ac:dyDescent="0.25">
      <c r="A2714" s="352"/>
      <c r="B2714" s="378"/>
      <c r="C2714" s="54" t="str">
        <f>IF(ISTEXT('Organizational Unit Summary'!$B$52),'Organizational Unit Summary'!$B$52,"")</f>
        <v>P-13</v>
      </c>
      <c r="D2714" s="51" t="str">
        <f>IF('Organizational Unit Summary'!$B$24="Benchmark or Sustainment",IF(E2714="OoS","OoS",IF(E2714=1,"DM",IF(E2714=2,"PM",IF(E2714=3,"LM",IF(E2714=4,"FM"))))),IF(E2714="OoS","OoS",IF(E2714&lt;=2,"H",IF(E2714=3,"M",IF(E2714=4,"L")))))</f>
        <v>DM</v>
      </c>
      <c r="E2714" s="58">
        <f>IF(OR(Processes!$C$64=TRUE,Processes!P$64=TRUE),IF(AND(G2714=1,H2714=1,NOT(ISTEXT(J2714))),4,IF(AND(G2714=1,H2714=1,ISTEXT(J2714)),3,IF(AND(OR(G2714=1,H2714=1),ISTEXT(J2714)),2,1))),"OoS")</f>
        <v>1</v>
      </c>
      <c r="F2714" s="57"/>
      <c r="G2714" s="59"/>
      <c r="H2714" s="59"/>
      <c r="I2714" s="59"/>
      <c r="J2714" s="59"/>
      <c r="K2714" s="59"/>
      <c r="L2714" s="59"/>
      <c r="M2714" s="59"/>
      <c r="N2714" s="59"/>
      <c r="O2714" s="59"/>
      <c r="P2714" s="370"/>
      <c r="Q2714" s="59"/>
      <c r="R2714" s="376"/>
    </row>
    <row r="2715" spans="1:18" x14ac:dyDescent="0.25">
      <c r="A2715" s="352"/>
      <c r="B2715" s="378"/>
      <c r="C2715" s="54" t="str">
        <f>IF(ISTEXT('Organizational Unit Summary'!$B$53),'Organizational Unit Summary'!$B$53,"")</f>
        <v>P-14</v>
      </c>
      <c r="D2715" s="51" t="str">
        <f>IF('Organizational Unit Summary'!$B$24="Benchmark or Sustainment",IF(E2715="OoS","OoS",IF(E2715=1,"DM",IF(E2715=2,"PM",IF(E2715=3,"LM",IF(E2715=4,"FM"))))),IF(E2715="OoS","OoS",IF(E2715&lt;=2,"H",IF(E2715=3,"M",IF(E2715=4,"L")))))</f>
        <v>DM</v>
      </c>
      <c r="E2715" s="58">
        <f>IF(OR(Processes!$C$64=TRUE,Processes!Q$64=TRUE),IF(AND(G2715=1,H2715=1,NOT(ISTEXT(J2715))),4,IF(AND(G2715=1,H2715=1,ISTEXT(J2715)),3,IF(AND(OR(G2715=1,H2715=1),ISTEXT(J2715)),2,1))),"OoS")</f>
        <v>1</v>
      </c>
      <c r="F2715" s="57"/>
      <c r="G2715" s="59"/>
      <c r="H2715" s="59"/>
      <c r="I2715" s="59"/>
      <c r="J2715" s="59"/>
      <c r="K2715" s="59"/>
      <c r="L2715" s="59"/>
      <c r="M2715" s="59"/>
      <c r="N2715" s="59"/>
      <c r="O2715" s="59"/>
      <c r="P2715" s="370"/>
      <c r="Q2715" s="59"/>
      <c r="R2715" s="376"/>
    </row>
    <row r="2716" spans="1:18" x14ac:dyDescent="0.25">
      <c r="A2716" s="352"/>
      <c r="B2716" s="378"/>
      <c r="C2716" s="54" t="str">
        <f>IF(ISTEXT('Organizational Unit Summary'!$B$54),'Organizational Unit Summary'!$B$54,"")</f>
        <v>P-15</v>
      </c>
      <c r="D2716" s="51" t="str">
        <f>IF('Organizational Unit Summary'!$B$24="Benchmark or Sustainment",IF(E2716="OoS","OoS",IF(E2716=1,"DM",IF(E2716=2,"PM",IF(E2716=3,"LM",IF(E2716=4,"FM"))))),IF(E2716="OoS","OoS",IF(E2716&lt;=2,"H",IF(E2716=3,"M",IF(E2716=4,"L")))))</f>
        <v>DM</v>
      </c>
      <c r="E2716" s="58">
        <f>IF(OR(Processes!$C$64=TRUE,Processes!R$64=TRUE),IF(AND(G2716=1,H2716=1,NOT(ISTEXT(J2716))),4,IF(AND(G2716=1,H2716=1,ISTEXT(J2716)),3,IF(AND(OR(G2716=1,H2716=1),ISTEXT(J2716)),2,1))),"OoS")</f>
        <v>1</v>
      </c>
      <c r="F2716" s="57"/>
      <c r="G2716" s="59"/>
      <c r="H2716" s="59"/>
      <c r="I2716" s="59"/>
      <c r="J2716" s="59"/>
      <c r="K2716" s="59"/>
      <c r="L2716" s="59"/>
      <c r="M2716" s="59"/>
      <c r="N2716" s="59"/>
      <c r="O2716" s="59"/>
      <c r="P2716" s="370"/>
      <c r="Q2716" s="59"/>
      <c r="R2716" s="376"/>
    </row>
    <row r="2717" spans="1:18" x14ac:dyDescent="0.25">
      <c r="A2717" s="352"/>
      <c r="B2717" s="378"/>
      <c r="C2717" s="54" t="str">
        <f>IF(ISTEXT('Organizational Unit Summary'!$B$55),'Organizational Unit Summary'!$B$55,"")</f>
        <v>P-16</v>
      </c>
      <c r="D2717" s="51" t="str">
        <f>IF('Organizational Unit Summary'!$B$24="Benchmark or Sustainment",IF(E2717="OoS","OoS",IF(E2717=1,"DM",IF(E2717=2,"PM",IF(E2717=3,"LM",IF(E2717=4,"FM"))))),IF(E2717="OoS","OoS",IF(E2717&lt;=2,"H",IF(E2717=3,"M",IF(E2717=4,"L")))))</f>
        <v>DM</v>
      </c>
      <c r="E2717" s="58">
        <f>IF(OR(Processes!$C$64=TRUE,Processes!S$64=TRUE),IF(AND(G2717=1,H2717=1,NOT(ISTEXT(J2717))),4,IF(AND(G2717=1,H2717=1,ISTEXT(J2717)),3,IF(AND(OR(G2717=1,H2717=1),ISTEXT(J2717)),2,1))),"OoS")</f>
        <v>1</v>
      </c>
      <c r="F2717" s="57"/>
      <c r="G2717" s="59"/>
      <c r="H2717" s="59"/>
      <c r="I2717" s="59"/>
      <c r="J2717" s="59"/>
      <c r="K2717" s="59"/>
      <c r="L2717" s="59"/>
      <c r="M2717" s="59"/>
      <c r="N2717" s="59"/>
      <c r="O2717" s="59"/>
      <c r="P2717" s="370"/>
      <c r="Q2717" s="59"/>
      <c r="R2717" s="376"/>
    </row>
    <row r="2718" spans="1:18" x14ac:dyDescent="0.25">
      <c r="A2718" s="352"/>
      <c r="B2718" s="378"/>
      <c r="C2718" s="54" t="str">
        <f>IF(ISTEXT('Organizational Unit Summary'!$B$56),'Organizational Unit Summary'!$B$56,"")</f>
        <v>P-17</v>
      </c>
      <c r="D2718" s="51" t="str">
        <f>IF('Organizational Unit Summary'!$B$24="Benchmark or Sustainment",IF(E2718="OoS","OoS",IF(E2718=1,"DM",IF(E2718=2,"PM",IF(E2718=3,"LM",IF(E2718=4,"FM"))))),IF(E2718="OoS","OoS",IF(E2718&lt;=2,"H",IF(E2718=3,"M",IF(E2718=4,"L")))))</f>
        <v>DM</v>
      </c>
      <c r="E2718" s="58">
        <f>IF(OR(Processes!$C$64=TRUE,Processes!T$64=TRUE),IF(AND(G2718=1,H2718=1,NOT(ISTEXT(J2718))),4,IF(AND(G2718=1,H2718=1,ISTEXT(J2718)),3,IF(AND(OR(G2718=1,H2718=1),ISTEXT(J2718)),2,1))),"OoS")</f>
        <v>1</v>
      </c>
      <c r="F2718" s="57"/>
      <c r="G2718" s="59"/>
      <c r="H2718" s="59"/>
      <c r="I2718" s="59"/>
      <c r="J2718" s="59"/>
      <c r="K2718" s="59"/>
      <c r="L2718" s="59"/>
      <c r="M2718" s="59"/>
      <c r="N2718" s="59"/>
      <c r="O2718" s="59"/>
      <c r="P2718" s="370"/>
      <c r="Q2718" s="59"/>
      <c r="R2718" s="376"/>
    </row>
    <row r="2719" spans="1:18" x14ac:dyDescent="0.25">
      <c r="A2719" s="352"/>
      <c r="B2719" s="378"/>
      <c r="C2719" s="54" t="str">
        <f>IF(ISTEXT('Organizational Unit Summary'!$B$57),'Organizational Unit Summary'!$B$57,"")</f>
        <v>P-18</v>
      </c>
      <c r="D2719" s="51" t="str">
        <f>IF('Organizational Unit Summary'!$B$24="Benchmark or Sustainment",IF(E2719="OoS","OoS",IF(E2719=1,"DM",IF(E2719=2,"PM",IF(E2719=3,"LM",IF(E2719=4,"FM"))))),IF(E2719="OoS","OoS",IF(E2719&lt;=2,"H",IF(E2719=3,"M",IF(E2719=4,"L")))))</f>
        <v>DM</v>
      </c>
      <c r="E2719" s="58">
        <f>IF(OR(Processes!$C$64=TRUE,Processes!U$64=TRUE),IF(AND(G2719=1,H2719=1,NOT(ISTEXT(J2719))),4,IF(AND(G2719=1,H2719=1,ISTEXT(J2719)),3,IF(AND(OR(G2719=1,H2719=1),ISTEXT(J2719)),2,1))),"OoS")</f>
        <v>1</v>
      </c>
      <c r="F2719" s="57"/>
      <c r="G2719" s="59"/>
      <c r="H2719" s="59"/>
      <c r="I2719" s="59"/>
      <c r="J2719" s="59"/>
      <c r="K2719" s="59"/>
      <c r="L2719" s="59"/>
      <c r="M2719" s="59"/>
      <c r="N2719" s="59"/>
      <c r="O2719" s="59"/>
      <c r="P2719" s="370"/>
      <c r="Q2719" s="59"/>
      <c r="R2719" s="376"/>
    </row>
    <row r="2720" spans="1:18" x14ac:dyDescent="0.25">
      <c r="A2720" s="352"/>
      <c r="B2720" s="378"/>
      <c r="C2720" s="54" t="str">
        <f>IF(ISTEXT('Organizational Unit Summary'!$B$58),'Organizational Unit Summary'!$B$58,"")</f>
        <v>P-19</v>
      </c>
      <c r="D2720" s="51" t="str">
        <f>IF('Organizational Unit Summary'!$B$24="Benchmark or Sustainment",IF(E2720="OoS","OoS",IF(E2720=1,"DM",IF(E2720=2,"PM",IF(E2720=3,"LM",IF(E2720=4,"FM"))))),IF(E2720="OoS","OoS",IF(E2720&lt;=2,"H",IF(E2720=3,"M",IF(E2720=4,"L")))))</f>
        <v>DM</v>
      </c>
      <c r="E2720" s="58">
        <f>IF(OR(Processes!$C$64=TRUE,Processes!V$64=TRUE),IF(AND(G2720=1,H2720=1,NOT(ISTEXT(J2720))),4,IF(AND(G2720=1,H2720=1,ISTEXT(J2720)),3,IF(AND(OR(G2720=1,H2720=1),ISTEXT(J2720)),2,1))),"OoS")</f>
        <v>1</v>
      </c>
      <c r="F2720" s="57"/>
      <c r="G2720" s="59"/>
      <c r="H2720" s="59"/>
      <c r="I2720" s="59"/>
      <c r="J2720" s="59"/>
      <c r="K2720" s="59"/>
      <c r="L2720" s="59"/>
      <c r="M2720" s="59"/>
      <c r="N2720" s="59"/>
      <c r="O2720" s="59"/>
      <c r="P2720" s="370"/>
      <c r="Q2720" s="59"/>
      <c r="R2720" s="376"/>
    </row>
    <row r="2721" spans="1:18" ht="13.5" thickBot="1" x14ac:dyDescent="0.3">
      <c r="A2721" s="352"/>
      <c r="B2721" s="378"/>
      <c r="C2721" s="54" t="str">
        <f>IF(ISTEXT('Organizational Unit Summary'!$B$59),'Organizational Unit Summary'!$B$59,"")</f>
        <v>P-20</v>
      </c>
      <c r="D2721" s="51" t="str">
        <f>IF('Organizational Unit Summary'!$B$24="Benchmark or Sustainment",IF(E2721="OoS","OoS",IF(E2721=1,"DM",IF(E2721=2,"PM",IF(E2721=3,"LM",IF(E2721=4,"FM"))))),IF(E2721="OoS","OoS",IF(E2721&lt;=2,"H",IF(E2721=3,"M",IF(E2721=4,"L")))))</f>
        <v>DM</v>
      </c>
      <c r="E2721" s="58">
        <f>IF(OR(Processes!$C$64=TRUE,Processes!W$64=TRUE),IF(AND(G2721=1,H2721=1,NOT(ISTEXT(J2721))),4,IF(AND(G2721=1,H2721=1,ISTEXT(J2721)),3,IF(AND(OR(G2721=1,H2721=1),ISTEXT(J2721)),2,1))),"OoS")</f>
        <v>1</v>
      </c>
      <c r="F2721" s="57"/>
      <c r="G2721" s="59"/>
      <c r="H2721" s="59"/>
      <c r="I2721" s="59"/>
      <c r="J2721" s="59"/>
      <c r="K2721" s="59"/>
      <c r="L2721" s="59"/>
      <c r="M2721" s="59"/>
      <c r="N2721" s="59"/>
      <c r="O2721" s="59"/>
      <c r="P2721" s="371"/>
      <c r="Q2721" s="59"/>
      <c r="R2721" s="376"/>
    </row>
    <row r="2722" spans="1:18" x14ac:dyDescent="0.25">
      <c r="A2722" s="352"/>
      <c r="B2722" s="378" t="str">
        <f>IF(ISTEXT(Processes!$B$14),Processes!$B$14,"")</f>
        <v>Process 12</v>
      </c>
      <c r="C2722" s="54" t="str">
        <f>IF(ISTEXT('Organizational Unit Summary'!$B$40),'Organizational Unit Summary'!$B$40,"")</f>
        <v>P-1</v>
      </c>
      <c r="D2722" s="51" t="str">
        <f>IF('Organizational Unit Summary'!$B$24="Benchmark or Sustainment",IF(E2722="OoS","OoS",IF(E2722=1,"DM",IF(E2722=2,"PM",IF(E2722=3,"LM",IF(E2722=4,"FM"))))),IF(E2722="OoS","OoS",IF(E2722&lt;=2,"H",IF(E2722=3,"M",IF(E2722=4,"L")))))</f>
        <v>DM</v>
      </c>
      <c r="E2722" s="58">
        <f>IF(OR(Processes!$C$65=TRUE,Processes!D$65=TRUE),IF(AND(G2722=1,H2722=1,NOT(ISTEXT(J2722))),4,IF(AND(G2722=1,H2722=1,ISTEXT(J2722)),3,IF(AND(OR(G2722=1,H2722=1),ISTEXT(J2722)),2,1))),"OoS")</f>
        <v>1</v>
      </c>
      <c r="F2722" s="57"/>
      <c r="G2722" s="59"/>
      <c r="H2722" s="59"/>
      <c r="I2722" s="59"/>
      <c r="J2722" s="59"/>
      <c r="K2722" s="59"/>
      <c r="L2722" s="59"/>
      <c r="M2722" s="59"/>
      <c r="N2722" s="59"/>
      <c r="O2722" s="59"/>
      <c r="P2722" s="369"/>
      <c r="Q2722" s="59"/>
      <c r="R2722" s="376"/>
    </row>
    <row r="2723" spans="1:18" x14ac:dyDescent="0.25">
      <c r="A2723" s="352"/>
      <c r="B2723" s="378"/>
      <c r="C2723" s="54" t="str">
        <f>IF(ISTEXT('Organizational Unit Summary'!$B$41),'Organizational Unit Summary'!$B$41,"")</f>
        <v>P-2</v>
      </c>
      <c r="D2723" s="51" t="str">
        <f>IF('Organizational Unit Summary'!$B$24="Benchmark or Sustainment",IF(E2723="OoS","OoS",IF(E2723=1,"DM",IF(E2723=2,"PM",IF(E2723=3,"LM",IF(E2723=4,"FM"))))),IF(E2723="OoS","OoS",IF(E2723&lt;=2,"H",IF(E2723=3,"M",IF(E2723=4,"L")))))</f>
        <v>DM</v>
      </c>
      <c r="E2723" s="58">
        <f>IF(OR(Processes!$C$65=TRUE,Processes!E$65=TRUE),IF(AND(G2723=1,H2723=1,NOT(ISTEXT(J2723))),4,IF(AND(G2723=1,H2723=1,ISTEXT(J2723)),3,IF(AND(OR(G2723=1,H2723=1),ISTEXT(J2723)),2,1))),"OoS")</f>
        <v>1</v>
      </c>
      <c r="F2723" s="57"/>
      <c r="G2723" s="59"/>
      <c r="H2723" s="59"/>
      <c r="I2723" s="59"/>
      <c r="J2723" s="59"/>
      <c r="K2723" s="59"/>
      <c r="L2723" s="59"/>
      <c r="M2723" s="59"/>
      <c r="N2723" s="59"/>
      <c r="O2723" s="59"/>
      <c r="P2723" s="370"/>
      <c r="Q2723" s="59"/>
      <c r="R2723" s="376"/>
    </row>
    <row r="2724" spans="1:18" x14ac:dyDescent="0.25">
      <c r="A2724" s="352"/>
      <c r="B2724" s="378"/>
      <c r="C2724" s="54" t="str">
        <f>IF(ISTEXT('Organizational Unit Summary'!$B$42),'Organizational Unit Summary'!$B$42,"")</f>
        <v>P-3</v>
      </c>
      <c r="D2724" s="51" t="str">
        <f>IF('Organizational Unit Summary'!$B$24="Benchmark or Sustainment",IF(E2724="OoS","OoS",IF(E2724=1,"DM",IF(E2724=2,"PM",IF(E2724=3,"LM",IF(E2724=4,"FM"))))),IF(E2724="OoS","OoS",IF(E2724&lt;=2,"H",IF(E2724=3,"M",IF(E2724=4,"L")))))</f>
        <v>DM</v>
      </c>
      <c r="E2724" s="58">
        <f>IF(OR(Processes!$C$65=TRUE,Processes!F$65=TRUE),IF(AND(G2724=1,H2724=1,NOT(ISTEXT(J2724))),4,IF(AND(G2724=1,H2724=1,ISTEXT(J2724)),3,IF(AND(OR(G2724=1,H2724=1),ISTEXT(J2724)),2,1))),"OoS")</f>
        <v>1</v>
      </c>
      <c r="F2724" s="57"/>
      <c r="G2724" s="59"/>
      <c r="H2724" s="59"/>
      <c r="I2724" s="59"/>
      <c r="J2724" s="59"/>
      <c r="K2724" s="59"/>
      <c r="L2724" s="59"/>
      <c r="M2724" s="59"/>
      <c r="N2724" s="59"/>
      <c r="O2724" s="59"/>
      <c r="P2724" s="370"/>
      <c r="Q2724" s="59"/>
      <c r="R2724" s="376"/>
    </row>
    <row r="2725" spans="1:18" x14ac:dyDescent="0.25">
      <c r="A2725" s="352"/>
      <c r="B2725" s="378"/>
      <c r="C2725" s="54" t="str">
        <f>IF(ISTEXT('Organizational Unit Summary'!$B$43),'Organizational Unit Summary'!$B$43,"")</f>
        <v>P-4</v>
      </c>
      <c r="D2725" s="51" t="str">
        <f>IF('Organizational Unit Summary'!$B$24="Benchmark or Sustainment",IF(E2725="OoS","OoS",IF(E2725=1,"DM",IF(E2725=2,"PM",IF(E2725=3,"LM",IF(E2725=4,"FM"))))),IF(E2725="OoS","OoS",IF(E2725&lt;=2,"H",IF(E2725=3,"M",IF(E2725=4,"L")))))</f>
        <v>DM</v>
      </c>
      <c r="E2725" s="58">
        <f>IF(OR(Processes!$C$65=TRUE,Processes!G$65=TRUE),IF(AND(G2725=1,H2725=1,NOT(ISTEXT(J2725))),4,IF(AND(G2725=1,H2725=1,ISTEXT(J2725)),3,IF(AND(OR(G2725=1,H2725=1),ISTEXT(J2725)),2,1))),"OoS")</f>
        <v>1</v>
      </c>
      <c r="F2725" s="57"/>
      <c r="G2725" s="59"/>
      <c r="H2725" s="59"/>
      <c r="I2725" s="59"/>
      <c r="J2725" s="59"/>
      <c r="K2725" s="59"/>
      <c r="L2725" s="59"/>
      <c r="M2725" s="59"/>
      <c r="N2725" s="59"/>
      <c r="O2725" s="59"/>
      <c r="P2725" s="370"/>
      <c r="Q2725" s="59"/>
      <c r="R2725" s="376"/>
    </row>
    <row r="2726" spans="1:18" x14ac:dyDescent="0.25">
      <c r="A2726" s="352"/>
      <c r="B2726" s="378"/>
      <c r="C2726" s="54" t="str">
        <f>IF(ISTEXT('Organizational Unit Summary'!$B$44),'Organizational Unit Summary'!$B$44,"")</f>
        <v>P-5</v>
      </c>
      <c r="D2726" s="51" t="str">
        <f>IF('Organizational Unit Summary'!$B$24="Benchmark or Sustainment",IF(E2726="OoS","OoS",IF(E2726=1,"DM",IF(E2726=2,"PM",IF(E2726=3,"LM",IF(E2726=4,"FM"))))),IF(E2726="OoS","OoS",IF(E2726&lt;=2,"H",IF(E2726=3,"M",IF(E2726=4,"L")))))</f>
        <v>DM</v>
      </c>
      <c r="E2726" s="58">
        <f>IF(OR(Processes!$C$65=TRUE,Processes!H$65=TRUE),IF(AND(G2726=1,H2726=1,NOT(ISTEXT(J2726))),4,IF(AND(G2726=1,H2726=1,ISTEXT(J2726)),3,IF(AND(OR(G2726=1,H2726=1),ISTEXT(J2726)),2,1))),"OoS")</f>
        <v>1</v>
      </c>
      <c r="F2726" s="57"/>
      <c r="G2726" s="59"/>
      <c r="H2726" s="59"/>
      <c r="I2726" s="59"/>
      <c r="J2726" s="59"/>
      <c r="K2726" s="59"/>
      <c r="L2726" s="59"/>
      <c r="M2726" s="59"/>
      <c r="N2726" s="59"/>
      <c r="O2726" s="59"/>
      <c r="P2726" s="370"/>
      <c r="Q2726" s="59"/>
      <c r="R2726" s="376"/>
    </row>
    <row r="2727" spans="1:18" x14ac:dyDescent="0.25">
      <c r="A2727" s="352"/>
      <c r="B2727" s="378"/>
      <c r="C2727" s="54" t="str">
        <f>IF(ISTEXT('Organizational Unit Summary'!$B$45),'Organizational Unit Summary'!$B$45,"")</f>
        <v>P-6</v>
      </c>
      <c r="D2727" s="51" t="str">
        <f>IF('Organizational Unit Summary'!$B$24="Benchmark or Sustainment",IF(E2727="OoS","OoS",IF(E2727=1,"DM",IF(E2727=2,"PM",IF(E2727=3,"LM",IF(E2727=4,"FM"))))),IF(E2727="OoS","OoS",IF(E2727&lt;=2,"H",IF(E2727=3,"M",IF(E2727=4,"L")))))</f>
        <v>DM</v>
      </c>
      <c r="E2727" s="58">
        <f>IF(OR(Processes!$C$65=TRUE,Processes!I$65=TRUE),IF(AND(G2727=1,H2727=1,NOT(ISTEXT(J2727))),4,IF(AND(G2727=1,H2727=1,ISTEXT(J2727)),3,IF(AND(OR(G2727=1,H2727=1),ISTEXT(J2727)),2,1))),"OoS")</f>
        <v>1</v>
      </c>
      <c r="F2727" s="57"/>
      <c r="G2727" s="59"/>
      <c r="H2727" s="59"/>
      <c r="I2727" s="59"/>
      <c r="J2727" s="59"/>
      <c r="K2727" s="59"/>
      <c r="L2727" s="59"/>
      <c r="M2727" s="59"/>
      <c r="N2727" s="59"/>
      <c r="O2727" s="59"/>
      <c r="P2727" s="370"/>
      <c r="Q2727" s="59"/>
      <c r="R2727" s="376"/>
    </row>
    <row r="2728" spans="1:18" x14ac:dyDescent="0.25">
      <c r="A2728" s="352"/>
      <c r="B2728" s="378"/>
      <c r="C2728" s="54" t="str">
        <f>IF(ISTEXT('Organizational Unit Summary'!$B$46),'Organizational Unit Summary'!$B$46,"")</f>
        <v>P-7</v>
      </c>
      <c r="D2728" s="51" t="str">
        <f>IF('Organizational Unit Summary'!$B$24="Benchmark or Sustainment",IF(E2728="OoS","OoS",IF(E2728=1,"DM",IF(E2728=2,"PM",IF(E2728=3,"LM",IF(E2728=4,"FM"))))),IF(E2728="OoS","OoS",IF(E2728&lt;=2,"H",IF(E2728=3,"M",IF(E2728=4,"L")))))</f>
        <v>DM</v>
      </c>
      <c r="E2728" s="58">
        <f>IF(OR(Processes!$C$65=TRUE,Processes!J$65=TRUE),IF(AND(G2728=1,H2728=1,NOT(ISTEXT(J2728))),4,IF(AND(G2728=1,H2728=1,ISTEXT(J2728)),3,IF(AND(OR(G2728=1,H2728=1),ISTEXT(J2728)),2,1))),"OoS")</f>
        <v>1</v>
      </c>
      <c r="F2728" s="57"/>
      <c r="G2728" s="59"/>
      <c r="H2728" s="59"/>
      <c r="I2728" s="59"/>
      <c r="J2728" s="59"/>
      <c r="K2728" s="59"/>
      <c r="L2728" s="59"/>
      <c r="M2728" s="59"/>
      <c r="N2728" s="59"/>
      <c r="O2728" s="59"/>
      <c r="P2728" s="370"/>
      <c r="Q2728" s="59"/>
      <c r="R2728" s="376"/>
    </row>
    <row r="2729" spans="1:18" x14ac:dyDescent="0.25">
      <c r="A2729" s="352"/>
      <c r="B2729" s="378"/>
      <c r="C2729" s="54" t="str">
        <f>IF(ISTEXT('Organizational Unit Summary'!$B$47),'Organizational Unit Summary'!$B$47,"")</f>
        <v>P-8</v>
      </c>
      <c r="D2729" s="51" t="str">
        <f>IF('Organizational Unit Summary'!$B$24="Benchmark or Sustainment",IF(E2729="OoS","OoS",IF(E2729=1,"DM",IF(E2729=2,"PM",IF(E2729=3,"LM",IF(E2729=4,"FM"))))),IF(E2729="OoS","OoS",IF(E2729&lt;=2,"H",IF(E2729=3,"M",IF(E2729=4,"L")))))</f>
        <v>DM</v>
      </c>
      <c r="E2729" s="58">
        <f>IF(OR(Processes!$C$65=TRUE,Processes!K$65=TRUE),IF(AND(G2729=1,H2729=1,NOT(ISTEXT(J2729))),4,IF(AND(G2729=1,H2729=1,ISTEXT(J2729)),3,IF(AND(OR(G2729=1,H2729=1),ISTEXT(J2729)),2,1))),"OoS")</f>
        <v>1</v>
      </c>
      <c r="F2729" s="57"/>
      <c r="G2729" s="59"/>
      <c r="H2729" s="59"/>
      <c r="I2729" s="59"/>
      <c r="J2729" s="59"/>
      <c r="K2729" s="59"/>
      <c r="L2729" s="59"/>
      <c r="M2729" s="59"/>
      <c r="N2729" s="59"/>
      <c r="O2729" s="59"/>
      <c r="P2729" s="370"/>
      <c r="Q2729" s="59"/>
      <c r="R2729" s="376"/>
    </row>
    <row r="2730" spans="1:18" x14ac:dyDescent="0.25">
      <c r="A2730" s="352"/>
      <c r="B2730" s="378"/>
      <c r="C2730" s="54" t="str">
        <f>IF(ISTEXT('Organizational Unit Summary'!$B$48),'Organizational Unit Summary'!$B$48,"")</f>
        <v>P-9</v>
      </c>
      <c r="D2730" s="51" t="str">
        <f>IF('Organizational Unit Summary'!$B$24="Benchmark or Sustainment",IF(E2730="OoS","OoS",IF(E2730=1,"DM",IF(E2730=2,"PM",IF(E2730=3,"LM",IF(E2730=4,"FM"))))),IF(E2730="OoS","OoS",IF(E2730&lt;=2,"H",IF(E2730=3,"M",IF(E2730=4,"L")))))</f>
        <v>DM</v>
      </c>
      <c r="E2730" s="58">
        <f>IF(OR(Processes!$C$65=TRUE,Processes!L$65=TRUE),IF(AND(G2730=1,H2730=1,NOT(ISTEXT(J2730))),4,IF(AND(G2730=1,H2730=1,ISTEXT(J2730)),3,IF(AND(OR(G2730=1,H2730=1),ISTEXT(J2730)),2,1))),"OoS")</f>
        <v>1</v>
      </c>
      <c r="F2730" s="57"/>
      <c r="G2730" s="59"/>
      <c r="H2730" s="59"/>
      <c r="I2730" s="59"/>
      <c r="J2730" s="59"/>
      <c r="K2730" s="59"/>
      <c r="L2730" s="59"/>
      <c r="M2730" s="59"/>
      <c r="N2730" s="59"/>
      <c r="O2730" s="59"/>
      <c r="P2730" s="370"/>
      <c r="Q2730" s="59"/>
      <c r="R2730" s="376"/>
    </row>
    <row r="2731" spans="1:18" x14ac:dyDescent="0.25">
      <c r="A2731" s="352"/>
      <c r="B2731" s="378"/>
      <c r="C2731" s="54" t="str">
        <f>IF(ISTEXT('Organizational Unit Summary'!$B$49),'Organizational Unit Summary'!$B$49,"")</f>
        <v>P-10</v>
      </c>
      <c r="D2731" s="51" t="str">
        <f>IF('Organizational Unit Summary'!$B$24="Benchmark or Sustainment",IF(E2731="OoS","OoS",IF(E2731=1,"DM",IF(E2731=2,"PM",IF(E2731=3,"LM",IF(E2731=4,"FM"))))),IF(E2731="OoS","OoS",IF(E2731&lt;=2,"H",IF(E2731=3,"M",IF(E2731=4,"L")))))</f>
        <v>DM</v>
      </c>
      <c r="E2731" s="58">
        <f>IF(OR(Processes!$C$65=TRUE,Processes!M$65=TRUE),IF(AND(G2731=1,H2731=1,NOT(ISTEXT(J2731))),4,IF(AND(G2731=1,H2731=1,ISTEXT(J2731)),3,IF(AND(OR(G2731=1,H2731=1),ISTEXT(J2731)),2,1))),"OoS")</f>
        <v>1</v>
      </c>
      <c r="F2731" s="57"/>
      <c r="G2731" s="59"/>
      <c r="H2731" s="59"/>
      <c r="I2731" s="59"/>
      <c r="J2731" s="59"/>
      <c r="K2731" s="59"/>
      <c r="L2731" s="59"/>
      <c r="M2731" s="59"/>
      <c r="N2731" s="59"/>
      <c r="O2731" s="59"/>
      <c r="P2731" s="370"/>
      <c r="Q2731" s="59"/>
      <c r="R2731" s="376"/>
    </row>
    <row r="2732" spans="1:18" x14ac:dyDescent="0.25">
      <c r="A2732" s="352"/>
      <c r="B2732" s="378"/>
      <c r="C2732" s="54" t="str">
        <f>IF(ISTEXT('Organizational Unit Summary'!$B$50),'Organizational Unit Summary'!$B$50,"")</f>
        <v>P-11</v>
      </c>
      <c r="D2732" s="51" t="str">
        <f>IF('Organizational Unit Summary'!$B$24="Benchmark or Sustainment",IF(E2732="OoS","OoS",IF(E2732=1,"DM",IF(E2732=2,"PM",IF(E2732=3,"LM",IF(E2732=4,"FM"))))),IF(E2732="OoS","OoS",IF(E2732&lt;=2,"H",IF(E2732=3,"M",IF(E2732=4,"L")))))</f>
        <v>DM</v>
      </c>
      <c r="E2732" s="58">
        <f>IF(OR(Processes!$C$65=TRUE,Processes!N$65=TRUE),IF(AND(G2732=1,H2732=1,NOT(ISTEXT(J2732))),4,IF(AND(G2732=1,H2732=1,ISTEXT(J2732)),3,IF(AND(OR(G2732=1,H2732=1),ISTEXT(J2732)),2,1))),"OoS")</f>
        <v>1</v>
      </c>
      <c r="F2732" s="57"/>
      <c r="G2732" s="59"/>
      <c r="H2732" s="59"/>
      <c r="I2732" s="59"/>
      <c r="J2732" s="59"/>
      <c r="K2732" s="59"/>
      <c r="L2732" s="59"/>
      <c r="M2732" s="59"/>
      <c r="N2732" s="59"/>
      <c r="O2732" s="59"/>
      <c r="P2732" s="370"/>
      <c r="Q2732" s="59"/>
      <c r="R2732" s="376"/>
    </row>
    <row r="2733" spans="1:18" x14ac:dyDescent="0.25">
      <c r="A2733" s="352"/>
      <c r="B2733" s="378"/>
      <c r="C2733" s="54" t="str">
        <f>IF(ISTEXT('Organizational Unit Summary'!$B$51),'Organizational Unit Summary'!$B$51,"")</f>
        <v>P-12</v>
      </c>
      <c r="D2733" s="51" t="str">
        <f>IF('Organizational Unit Summary'!$B$24="Benchmark or Sustainment",IF(E2733="OoS","OoS",IF(E2733=1,"DM",IF(E2733=2,"PM",IF(E2733=3,"LM",IF(E2733=4,"FM"))))),IF(E2733="OoS","OoS",IF(E2733&lt;=2,"H",IF(E2733=3,"M",IF(E2733=4,"L")))))</f>
        <v>DM</v>
      </c>
      <c r="E2733" s="58">
        <f>IF(OR(Processes!$C$65=TRUE,Processes!O$65=TRUE),IF(AND(G2733=1,H2733=1,NOT(ISTEXT(J2733))),4,IF(AND(G2733=1,H2733=1,ISTEXT(J2733)),3,IF(AND(OR(G2733=1,H2733=1),ISTEXT(J2733)),2,1))),"OoS")</f>
        <v>1</v>
      </c>
      <c r="F2733" s="57"/>
      <c r="G2733" s="59"/>
      <c r="H2733" s="59"/>
      <c r="I2733" s="59"/>
      <c r="J2733" s="59"/>
      <c r="K2733" s="59"/>
      <c r="L2733" s="59"/>
      <c r="M2733" s="59"/>
      <c r="N2733" s="59"/>
      <c r="O2733" s="59"/>
      <c r="P2733" s="370"/>
      <c r="Q2733" s="59"/>
      <c r="R2733" s="376"/>
    </row>
    <row r="2734" spans="1:18" x14ac:dyDescent="0.25">
      <c r="A2734" s="352"/>
      <c r="B2734" s="378"/>
      <c r="C2734" s="54" t="str">
        <f>IF(ISTEXT('Organizational Unit Summary'!$B$52),'Organizational Unit Summary'!$B$52,"")</f>
        <v>P-13</v>
      </c>
      <c r="D2734" s="51" t="str">
        <f>IF('Organizational Unit Summary'!$B$24="Benchmark or Sustainment",IF(E2734="OoS","OoS",IF(E2734=1,"DM",IF(E2734=2,"PM",IF(E2734=3,"LM",IF(E2734=4,"FM"))))),IF(E2734="OoS","OoS",IF(E2734&lt;=2,"H",IF(E2734=3,"M",IF(E2734=4,"L")))))</f>
        <v>DM</v>
      </c>
      <c r="E2734" s="58">
        <f>IF(OR(Processes!$C$65=TRUE,Processes!P$65=TRUE),IF(AND(G2734=1,H2734=1,NOT(ISTEXT(J2734))),4,IF(AND(G2734=1,H2734=1,ISTEXT(J2734)),3,IF(AND(OR(G2734=1,H2734=1),ISTEXT(J2734)),2,1))),"OoS")</f>
        <v>1</v>
      </c>
      <c r="F2734" s="57"/>
      <c r="G2734" s="59"/>
      <c r="H2734" s="59"/>
      <c r="I2734" s="59"/>
      <c r="J2734" s="59"/>
      <c r="K2734" s="59"/>
      <c r="L2734" s="59"/>
      <c r="M2734" s="59"/>
      <c r="N2734" s="59"/>
      <c r="O2734" s="59"/>
      <c r="P2734" s="370"/>
      <c r="Q2734" s="59"/>
      <c r="R2734" s="376"/>
    </row>
    <row r="2735" spans="1:18" x14ac:dyDescent="0.25">
      <c r="A2735" s="352"/>
      <c r="B2735" s="378"/>
      <c r="C2735" s="54" t="str">
        <f>IF(ISTEXT('Organizational Unit Summary'!$B$53),'Organizational Unit Summary'!$B$53,"")</f>
        <v>P-14</v>
      </c>
      <c r="D2735" s="51" t="str">
        <f>IF('Organizational Unit Summary'!$B$24="Benchmark or Sustainment",IF(E2735="OoS","OoS",IF(E2735=1,"DM",IF(E2735=2,"PM",IF(E2735=3,"LM",IF(E2735=4,"FM"))))),IF(E2735="OoS","OoS",IF(E2735&lt;=2,"H",IF(E2735=3,"M",IF(E2735=4,"L")))))</f>
        <v>DM</v>
      </c>
      <c r="E2735" s="58">
        <f>IF(OR(Processes!$C$65=TRUE,Processes!Q$65=TRUE),IF(AND(G2735=1,H2735=1,NOT(ISTEXT(J2735))),4,IF(AND(G2735=1,H2735=1,ISTEXT(J2735)),3,IF(AND(OR(G2735=1,H2735=1),ISTEXT(J2735)),2,1))),"OoS")</f>
        <v>1</v>
      </c>
      <c r="F2735" s="57"/>
      <c r="G2735" s="59"/>
      <c r="H2735" s="59"/>
      <c r="I2735" s="59"/>
      <c r="J2735" s="59"/>
      <c r="K2735" s="59"/>
      <c r="L2735" s="59"/>
      <c r="M2735" s="59"/>
      <c r="N2735" s="59"/>
      <c r="O2735" s="59"/>
      <c r="P2735" s="370"/>
      <c r="Q2735" s="59"/>
      <c r="R2735" s="376"/>
    </row>
    <row r="2736" spans="1:18" x14ac:dyDescent="0.25">
      <c r="A2736" s="352"/>
      <c r="B2736" s="378"/>
      <c r="C2736" s="54" t="str">
        <f>IF(ISTEXT('Organizational Unit Summary'!$B$54),'Organizational Unit Summary'!$B$54,"")</f>
        <v>P-15</v>
      </c>
      <c r="D2736" s="51" t="str">
        <f>IF('Organizational Unit Summary'!$B$24="Benchmark or Sustainment",IF(E2736="OoS","OoS",IF(E2736=1,"DM",IF(E2736=2,"PM",IF(E2736=3,"LM",IF(E2736=4,"FM"))))),IF(E2736="OoS","OoS",IF(E2736&lt;=2,"H",IF(E2736=3,"M",IF(E2736=4,"L")))))</f>
        <v>DM</v>
      </c>
      <c r="E2736" s="58">
        <f>IF(OR(Processes!$C$65=TRUE,Processes!R$65=TRUE),IF(AND(G2736=1,H2736=1,NOT(ISTEXT(J2736))),4,IF(AND(G2736=1,H2736=1,ISTEXT(J2736)),3,IF(AND(OR(G2736=1,H2736=1),ISTEXT(J2736)),2,1))),"OoS")</f>
        <v>1</v>
      </c>
      <c r="F2736" s="57"/>
      <c r="G2736" s="59"/>
      <c r="H2736" s="59"/>
      <c r="I2736" s="59"/>
      <c r="J2736" s="59"/>
      <c r="K2736" s="59"/>
      <c r="L2736" s="59"/>
      <c r="M2736" s="59"/>
      <c r="N2736" s="59"/>
      <c r="O2736" s="59"/>
      <c r="P2736" s="370"/>
      <c r="Q2736" s="59"/>
      <c r="R2736" s="376"/>
    </row>
    <row r="2737" spans="1:18" x14ac:dyDescent="0.25">
      <c r="A2737" s="352"/>
      <c r="B2737" s="378"/>
      <c r="C2737" s="54" t="str">
        <f>IF(ISTEXT('Organizational Unit Summary'!$B$55),'Organizational Unit Summary'!$B$55,"")</f>
        <v>P-16</v>
      </c>
      <c r="D2737" s="51" t="str">
        <f>IF('Organizational Unit Summary'!$B$24="Benchmark or Sustainment",IF(E2737="OoS","OoS",IF(E2737=1,"DM",IF(E2737=2,"PM",IF(E2737=3,"LM",IF(E2737=4,"FM"))))),IF(E2737="OoS","OoS",IF(E2737&lt;=2,"H",IF(E2737=3,"M",IF(E2737=4,"L")))))</f>
        <v>DM</v>
      </c>
      <c r="E2737" s="58">
        <f>IF(OR(Processes!$C$65=TRUE,Processes!S$65=TRUE),IF(AND(G2737=1,H2737=1,NOT(ISTEXT(J2737))),4,IF(AND(G2737=1,H2737=1,ISTEXT(J2737)),3,IF(AND(OR(G2737=1,H2737=1),ISTEXT(J2737)),2,1))),"OoS")</f>
        <v>1</v>
      </c>
      <c r="F2737" s="57"/>
      <c r="G2737" s="59"/>
      <c r="H2737" s="59"/>
      <c r="I2737" s="59"/>
      <c r="J2737" s="59"/>
      <c r="K2737" s="59"/>
      <c r="L2737" s="59"/>
      <c r="M2737" s="59"/>
      <c r="N2737" s="59"/>
      <c r="O2737" s="59"/>
      <c r="P2737" s="370"/>
      <c r="Q2737" s="59"/>
      <c r="R2737" s="376"/>
    </row>
    <row r="2738" spans="1:18" x14ac:dyDescent="0.25">
      <c r="A2738" s="352"/>
      <c r="B2738" s="378"/>
      <c r="C2738" s="54" t="str">
        <f>IF(ISTEXT('Organizational Unit Summary'!$B$56),'Organizational Unit Summary'!$B$56,"")</f>
        <v>P-17</v>
      </c>
      <c r="D2738" s="51" t="str">
        <f>IF('Organizational Unit Summary'!$B$24="Benchmark or Sustainment",IF(E2738="OoS","OoS",IF(E2738=1,"DM",IF(E2738=2,"PM",IF(E2738=3,"LM",IF(E2738=4,"FM"))))),IF(E2738="OoS","OoS",IF(E2738&lt;=2,"H",IF(E2738=3,"M",IF(E2738=4,"L")))))</f>
        <v>DM</v>
      </c>
      <c r="E2738" s="58">
        <f>IF(OR(Processes!$C$65=TRUE,Processes!T$65=TRUE),IF(AND(G2738=1,H2738=1,NOT(ISTEXT(J2738))),4,IF(AND(G2738=1,H2738=1,ISTEXT(J2738)),3,IF(AND(OR(G2738=1,H2738=1),ISTEXT(J2738)),2,1))),"OoS")</f>
        <v>1</v>
      </c>
      <c r="F2738" s="57"/>
      <c r="G2738" s="59"/>
      <c r="H2738" s="59"/>
      <c r="I2738" s="59"/>
      <c r="J2738" s="59"/>
      <c r="K2738" s="59"/>
      <c r="L2738" s="59"/>
      <c r="M2738" s="59"/>
      <c r="N2738" s="59"/>
      <c r="O2738" s="59"/>
      <c r="P2738" s="370"/>
      <c r="Q2738" s="59"/>
      <c r="R2738" s="376"/>
    </row>
    <row r="2739" spans="1:18" x14ac:dyDescent="0.25">
      <c r="A2739" s="352"/>
      <c r="B2739" s="378"/>
      <c r="C2739" s="54" t="str">
        <f>IF(ISTEXT('Organizational Unit Summary'!$B$57),'Organizational Unit Summary'!$B$57,"")</f>
        <v>P-18</v>
      </c>
      <c r="D2739" s="51" t="str">
        <f>IF('Organizational Unit Summary'!$B$24="Benchmark or Sustainment",IF(E2739="OoS","OoS",IF(E2739=1,"DM",IF(E2739=2,"PM",IF(E2739=3,"LM",IF(E2739=4,"FM"))))),IF(E2739="OoS","OoS",IF(E2739&lt;=2,"H",IF(E2739=3,"M",IF(E2739=4,"L")))))</f>
        <v>DM</v>
      </c>
      <c r="E2739" s="58">
        <f>IF(OR(Processes!$C$65=TRUE,Processes!U$65=TRUE),IF(AND(G2739=1,H2739=1,NOT(ISTEXT(J2739))),4,IF(AND(G2739=1,H2739=1,ISTEXT(J2739)),3,IF(AND(OR(G2739=1,H2739=1),ISTEXT(J2739)),2,1))),"OoS")</f>
        <v>1</v>
      </c>
      <c r="F2739" s="57"/>
      <c r="G2739" s="59"/>
      <c r="H2739" s="59"/>
      <c r="I2739" s="59"/>
      <c r="J2739" s="59"/>
      <c r="K2739" s="59"/>
      <c r="L2739" s="59"/>
      <c r="M2739" s="59"/>
      <c r="N2739" s="59"/>
      <c r="O2739" s="59"/>
      <c r="P2739" s="370"/>
      <c r="Q2739" s="59"/>
      <c r="R2739" s="376"/>
    </row>
    <row r="2740" spans="1:18" x14ac:dyDescent="0.25">
      <c r="A2740" s="352"/>
      <c r="B2740" s="378"/>
      <c r="C2740" s="54" t="str">
        <f>IF(ISTEXT('Organizational Unit Summary'!$B$58),'Organizational Unit Summary'!$B$58,"")</f>
        <v>P-19</v>
      </c>
      <c r="D2740" s="51" t="str">
        <f>IF('Organizational Unit Summary'!$B$24="Benchmark or Sustainment",IF(E2740="OoS","OoS",IF(E2740=1,"DM",IF(E2740=2,"PM",IF(E2740=3,"LM",IF(E2740=4,"FM"))))),IF(E2740="OoS","OoS",IF(E2740&lt;=2,"H",IF(E2740=3,"M",IF(E2740=4,"L")))))</f>
        <v>DM</v>
      </c>
      <c r="E2740" s="58">
        <f>IF(OR(Processes!$C$65=TRUE,Processes!V$65=TRUE),IF(AND(G2740=1,H2740=1,NOT(ISTEXT(J2740))),4,IF(AND(G2740=1,H2740=1,ISTEXT(J2740)),3,IF(AND(OR(G2740=1,H2740=1),ISTEXT(J2740)),2,1))),"OoS")</f>
        <v>1</v>
      </c>
      <c r="F2740" s="57"/>
      <c r="G2740" s="59"/>
      <c r="H2740" s="59"/>
      <c r="I2740" s="59"/>
      <c r="J2740" s="59"/>
      <c r="K2740" s="59"/>
      <c r="L2740" s="59"/>
      <c r="M2740" s="59"/>
      <c r="N2740" s="59"/>
      <c r="O2740" s="59"/>
      <c r="P2740" s="370"/>
      <c r="Q2740" s="59"/>
      <c r="R2740" s="376"/>
    </row>
    <row r="2741" spans="1:18" ht="13.5" thickBot="1" x14ac:dyDescent="0.3">
      <c r="A2741" s="352"/>
      <c r="B2741" s="378"/>
      <c r="C2741" s="54" t="str">
        <f>IF(ISTEXT('Organizational Unit Summary'!$B$59),'Organizational Unit Summary'!$B$59,"")</f>
        <v>P-20</v>
      </c>
      <c r="D2741" s="51" t="str">
        <f>IF('Organizational Unit Summary'!$B$24="Benchmark or Sustainment",IF(E2741="OoS","OoS",IF(E2741=1,"DM",IF(E2741=2,"PM",IF(E2741=3,"LM",IF(E2741=4,"FM"))))),IF(E2741="OoS","OoS",IF(E2741&lt;=2,"H",IF(E2741=3,"M",IF(E2741=4,"L")))))</f>
        <v>DM</v>
      </c>
      <c r="E2741" s="58">
        <f>IF(OR(Processes!$C$65=TRUE,Processes!W$65=TRUE),IF(AND(G2741=1,H2741=1,NOT(ISTEXT(J2741))),4,IF(AND(G2741=1,H2741=1,ISTEXT(J2741)),3,IF(AND(OR(G2741=1,H2741=1),ISTEXT(J2741)),2,1))),"OoS")</f>
        <v>1</v>
      </c>
      <c r="F2741" s="57"/>
      <c r="G2741" s="59"/>
      <c r="H2741" s="59"/>
      <c r="I2741" s="59"/>
      <c r="J2741" s="59"/>
      <c r="K2741" s="59"/>
      <c r="L2741" s="59"/>
      <c r="M2741" s="59"/>
      <c r="N2741" s="59"/>
      <c r="O2741" s="59"/>
      <c r="P2741" s="371"/>
      <c r="Q2741" s="59"/>
      <c r="R2741" s="376"/>
    </row>
    <row r="2742" spans="1:18" x14ac:dyDescent="0.25">
      <c r="A2742" s="352"/>
      <c r="B2742" s="378" t="str">
        <f>IF(ISTEXT(Processes!$B$15),Processes!$B$15,"")</f>
        <v>Process 13</v>
      </c>
      <c r="C2742" s="54" t="str">
        <f>IF(ISTEXT('Organizational Unit Summary'!$B$40),'Organizational Unit Summary'!$B$40,"")</f>
        <v>P-1</v>
      </c>
      <c r="D2742" s="51" t="str">
        <f>IF('Organizational Unit Summary'!$B$24="Benchmark or Sustainment",IF(E2742="OoS","OoS",IF(E2742=1,"DM",IF(E2742=2,"PM",IF(E2742=3,"LM",IF(E2742=4,"FM"))))),IF(E2742="OoS","OoS",IF(E2742&lt;=2,"H",IF(E2742=3,"M",IF(E2742=4,"L")))))</f>
        <v>DM</v>
      </c>
      <c r="E2742" s="58">
        <f>IF(OR(Processes!$C$66=TRUE,Processes!D$66=TRUE),IF(AND(G2742=1,H2742=1,NOT(ISTEXT(J2742))),4,IF(AND(G2742=1,H2742=1,ISTEXT(J2742)),3,IF(AND(OR(G2742=1,H2742=1),ISTEXT(J2742)),2,1))),"OoS")</f>
        <v>1</v>
      </c>
      <c r="F2742" s="57"/>
      <c r="G2742" s="59"/>
      <c r="H2742" s="59"/>
      <c r="I2742" s="59"/>
      <c r="J2742" s="59"/>
      <c r="K2742" s="59"/>
      <c r="L2742" s="59"/>
      <c r="M2742" s="59"/>
      <c r="N2742" s="59"/>
      <c r="O2742" s="59"/>
      <c r="P2742" s="369"/>
      <c r="Q2742" s="59"/>
      <c r="R2742" s="376"/>
    </row>
    <row r="2743" spans="1:18" x14ac:dyDescent="0.25">
      <c r="A2743" s="352"/>
      <c r="B2743" s="378"/>
      <c r="C2743" s="54" t="str">
        <f>IF(ISTEXT('Organizational Unit Summary'!$B$41),'Organizational Unit Summary'!$B$41,"")</f>
        <v>P-2</v>
      </c>
      <c r="D2743" s="51" t="str">
        <f>IF('Organizational Unit Summary'!$B$24="Benchmark or Sustainment",IF(E2743="OoS","OoS",IF(E2743=1,"DM",IF(E2743=2,"PM",IF(E2743=3,"LM",IF(E2743=4,"FM"))))),IF(E2743="OoS","OoS",IF(E2743&lt;=2,"H",IF(E2743=3,"M",IF(E2743=4,"L")))))</f>
        <v>DM</v>
      </c>
      <c r="E2743" s="58">
        <f>IF(OR(Processes!$C$66=TRUE,Processes!E$66=TRUE),IF(AND(G2743=1,H2743=1,NOT(ISTEXT(J2743))),4,IF(AND(G2743=1,H2743=1,ISTEXT(J2743)),3,IF(AND(OR(G2743=1,H2743=1),ISTEXT(J2743)),2,1))),"OoS")</f>
        <v>1</v>
      </c>
      <c r="F2743" s="57"/>
      <c r="G2743" s="59"/>
      <c r="H2743" s="59"/>
      <c r="I2743" s="59"/>
      <c r="J2743" s="59"/>
      <c r="K2743" s="59"/>
      <c r="L2743" s="59"/>
      <c r="M2743" s="59"/>
      <c r="N2743" s="59"/>
      <c r="O2743" s="59"/>
      <c r="P2743" s="370"/>
      <c r="Q2743" s="59"/>
      <c r="R2743" s="376"/>
    </row>
    <row r="2744" spans="1:18" x14ac:dyDescent="0.25">
      <c r="A2744" s="352"/>
      <c r="B2744" s="378"/>
      <c r="C2744" s="54" t="str">
        <f>IF(ISTEXT('Organizational Unit Summary'!$B$42),'Organizational Unit Summary'!$B$42,"")</f>
        <v>P-3</v>
      </c>
      <c r="D2744" s="51" t="str">
        <f>IF('Organizational Unit Summary'!$B$24="Benchmark or Sustainment",IF(E2744="OoS","OoS",IF(E2744=1,"DM",IF(E2744=2,"PM",IF(E2744=3,"LM",IF(E2744=4,"FM"))))),IF(E2744="OoS","OoS",IF(E2744&lt;=2,"H",IF(E2744=3,"M",IF(E2744=4,"L")))))</f>
        <v>DM</v>
      </c>
      <c r="E2744" s="58">
        <f>IF(OR(Processes!$C$66=TRUE,Processes!F$66=TRUE),IF(AND(G2744=1,H2744=1,NOT(ISTEXT(J2744))),4,IF(AND(G2744=1,H2744=1,ISTEXT(J2744)),3,IF(AND(OR(G2744=1,H2744=1),ISTEXT(J2744)),2,1))),"OoS")</f>
        <v>1</v>
      </c>
      <c r="F2744" s="57"/>
      <c r="G2744" s="59"/>
      <c r="H2744" s="59"/>
      <c r="I2744" s="59"/>
      <c r="J2744" s="59"/>
      <c r="K2744" s="59"/>
      <c r="L2744" s="59"/>
      <c r="M2744" s="59"/>
      <c r="N2744" s="59"/>
      <c r="O2744" s="59"/>
      <c r="P2744" s="370"/>
      <c r="Q2744" s="59"/>
      <c r="R2744" s="376"/>
    </row>
    <row r="2745" spans="1:18" x14ac:dyDescent="0.25">
      <c r="A2745" s="352"/>
      <c r="B2745" s="378"/>
      <c r="C2745" s="54" t="str">
        <f>IF(ISTEXT('Organizational Unit Summary'!$B$43),'Organizational Unit Summary'!$B$43,"")</f>
        <v>P-4</v>
      </c>
      <c r="D2745" s="51" t="str">
        <f>IF('Organizational Unit Summary'!$B$24="Benchmark or Sustainment",IF(E2745="OoS","OoS",IF(E2745=1,"DM",IF(E2745=2,"PM",IF(E2745=3,"LM",IF(E2745=4,"FM"))))),IF(E2745="OoS","OoS",IF(E2745&lt;=2,"H",IF(E2745=3,"M",IF(E2745=4,"L")))))</f>
        <v>DM</v>
      </c>
      <c r="E2745" s="58">
        <f>IF(OR(Processes!$C$66=TRUE,Processes!G$66=TRUE),IF(AND(G2745=1,H2745=1,NOT(ISTEXT(J2745))),4,IF(AND(G2745=1,H2745=1,ISTEXT(J2745)),3,IF(AND(OR(G2745=1,H2745=1),ISTEXT(J2745)),2,1))),"OoS")</f>
        <v>1</v>
      </c>
      <c r="F2745" s="57"/>
      <c r="G2745" s="59"/>
      <c r="H2745" s="59"/>
      <c r="I2745" s="59"/>
      <c r="J2745" s="59"/>
      <c r="K2745" s="59"/>
      <c r="L2745" s="59"/>
      <c r="M2745" s="59"/>
      <c r="N2745" s="59"/>
      <c r="O2745" s="59"/>
      <c r="P2745" s="370"/>
      <c r="Q2745" s="59"/>
      <c r="R2745" s="376"/>
    </row>
    <row r="2746" spans="1:18" x14ac:dyDescent="0.25">
      <c r="A2746" s="352"/>
      <c r="B2746" s="378"/>
      <c r="C2746" s="54" t="str">
        <f>IF(ISTEXT('Organizational Unit Summary'!$B$44),'Organizational Unit Summary'!$B$44,"")</f>
        <v>P-5</v>
      </c>
      <c r="D2746" s="51" t="str">
        <f>IF('Organizational Unit Summary'!$B$24="Benchmark or Sustainment",IF(E2746="OoS","OoS",IF(E2746=1,"DM",IF(E2746=2,"PM",IF(E2746=3,"LM",IF(E2746=4,"FM"))))),IF(E2746="OoS","OoS",IF(E2746&lt;=2,"H",IF(E2746=3,"M",IF(E2746=4,"L")))))</f>
        <v>DM</v>
      </c>
      <c r="E2746" s="58">
        <f>IF(OR(Processes!$C$66=TRUE,Processes!H$66=TRUE),IF(AND(G2746=1,H2746=1,NOT(ISTEXT(J2746))),4,IF(AND(G2746=1,H2746=1,ISTEXT(J2746)),3,IF(AND(OR(G2746=1,H2746=1),ISTEXT(J2746)),2,1))),"OoS")</f>
        <v>1</v>
      </c>
      <c r="F2746" s="57"/>
      <c r="G2746" s="59"/>
      <c r="H2746" s="59"/>
      <c r="I2746" s="59"/>
      <c r="J2746" s="59"/>
      <c r="K2746" s="59"/>
      <c r="L2746" s="59"/>
      <c r="M2746" s="59"/>
      <c r="N2746" s="59"/>
      <c r="O2746" s="59"/>
      <c r="P2746" s="370"/>
      <c r="Q2746" s="59"/>
      <c r="R2746" s="376"/>
    </row>
    <row r="2747" spans="1:18" x14ac:dyDescent="0.25">
      <c r="A2747" s="352"/>
      <c r="B2747" s="378"/>
      <c r="C2747" s="54" t="str">
        <f>IF(ISTEXT('Organizational Unit Summary'!$B$45),'Organizational Unit Summary'!$B$45,"")</f>
        <v>P-6</v>
      </c>
      <c r="D2747" s="51" t="str">
        <f>IF('Organizational Unit Summary'!$B$24="Benchmark or Sustainment",IF(E2747="OoS","OoS",IF(E2747=1,"DM",IF(E2747=2,"PM",IF(E2747=3,"LM",IF(E2747=4,"FM"))))),IF(E2747="OoS","OoS",IF(E2747&lt;=2,"H",IF(E2747=3,"M",IF(E2747=4,"L")))))</f>
        <v>DM</v>
      </c>
      <c r="E2747" s="58">
        <f>IF(OR(Processes!$C$66=TRUE,Processes!I$66=TRUE),IF(AND(G2747=1,H2747=1,NOT(ISTEXT(J2747))),4,IF(AND(G2747=1,H2747=1,ISTEXT(J2747)),3,IF(AND(OR(G2747=1,H2747=1),ISTEXT(J2747)),2,1))),"OoS")</f>
        <v>1</v>
      </c>
      <c r="F2747" s="57"/>
      <c r="G2747" s="59"/>
      <c r="H2747" s="59"/>
      <c r="I2747" s="59"/>
      <c r="J2747" s="59"/>
      <c r="K2747" s="59"/>
      <c r="L2747" s="59"/>
      <c r="M2747" s="59"/>
      <c r="N2747" s="59"/>
      <c r="O2747" s="59"/>
      <c r="P2747" s="370"/>
      <c r="Q2747" s="59"/>
      <c r="R2747" s="376"/>
    </row>
    <row r="2748" spans="1:18" x14ac:dyDescent="0.25">
      <c r="A2748" s="352"/>
      <c r="B2748" s="378"/>
      <c r="C2748" s="54" t="str">
        <f>IF(ISTEXT('Organizational Unit Summary'!$B$46),'Organizational Unit Summary'!$B$46,"")</f>
        <v>P-7</v>
      </c>
      <c r="D2748" s="51" t="str">
        <f>IF('Organizational Unit Summary'!$B$24="Benchmark or Sustainment",IF(E2748="OoS","OoS",IF(E2748=1,"DM",IF(E2748=2,"PM",IF(E2748=3,"LM",IF(E2748=4,"FM"))))),IF(E2748="OoS","OoS",IF(E2748&lt;=2,"H",IF(E2748=3,"M",IF(E2748=4,"L")))))</f>
        <v>DM</v>
      </c>
      <c r="E2748" s="58">
        <f>IF(OR(Processes!$C$66=TRUE,Processes!J$66=TRUE),IF(AND(G2748=1,H2748=1,NOT(ISTEXT(J2748))),4,IF(AND(G2748=1,H2748=1,ISTEXT(J2748)),3,IF(AND(OR(G2748=1,H2748=1),ISTEXT(J2748)),2,1))),"OoS")</f>
        <v>1</v>
      </c>
      <c r="F2748" s="57"/>
      <c r="G2748" s="59"/>
      <c r="H2748" s="59"/>
      <c r="I2748" s="59"/>
      <c r="J2748" s="59"/>
      <c r="K2748" s="59"/>
      <c r="L2748" s="59"/>
      <c r="M2748" s="59"/>
      <c r="N2748" s="59"/>
      <c r="O2748" s="59"/>
      <c r="P2748" s="370"/>
      <c r="Q2748" s="59"/>
      <c r="R2748" s="376"/>
    </row>
    <row r="2749" spans="1:18" x14ac:dyDescent="0.25">
      <c r="A2749" s="352"/>
      <c r="B2749" s="378"/>
      <c r="C2749" s="54" t="str">
        <f>IF(ISTEXT('Organizational Unit Summary'!$B$47),'Organizational Unit Summary'!$B$47,"")</f>
        <v>P-8</v>
      </c>
      <c r="D2749" s="51" t="str">
        <f>IF('Organizational Unit Summary'!$B$24="Benchmark or Sustainment",IF(E2749="OoS","OoS",IF(E2749=1,"DM",IF(E2749=2,"PM",IF(E2749=3,"LM",IF(E2749=4,"FM"))))),IF(E2749="OoS","OoS",IF(E2749&lt;=2,"H",IF(E2749=3,"M",IF(E2749=4,"L")))))</f>
        <v>DM</v>
      </c>
      <c r="E2749" s="58">
        <f>IF(OR(Processes!$C$66=TRUE,Processes!K$66=TRUE),IF(AND(G2749=1,H2749=1,NOT(ISTEXT(J2749))),4,IF(AND(G2749=1,H2749=1,ISTEXT(J2749)),3,IF(AND(OR(G2749=1,H2749=1),ISTEXT(J2749)),2,1))),"OoS")</f>
        <v>1</v>
      </c>
      <c r="F2749" s="57"/>
      <c r="G2749" s="59"/>
      <c r="H2749" s="59"/>
      <c r="I2749" s="59"/>
      <c r="J2749" s="59"/>
      <c r="K2749" s="59"/>
      <c r="L2749" s="59"/>
      <c r="M2749" s="59"/>
      <c r="N2749" s="59"/>
      <c r="O2749" s="59"/>
      <c r="P2749" s="370"/>
      <c r="Q2749" s="59"/>
      <c r="R2749" s="376"/>
    </row>
    <row r="2750" spans="1:18" x14ac:dyDescent="0.25">
      <c r="A2750" s="352"/>
      <c r="B2750" s="378"/>
      <c r="C2750" s="54" t="str">
        <f>IF(ISTEXT('Organizational Unit Summary'!$B$48),'Organizational Unit Summary'!$B$48,"")</f>
        <v>P-9</v>
      </c>
      <c r="D2750" s="51" t="str">
        <f>IF('Organizational Unit Summary'!$B$24="Benchmark or Sustainment",IF(E2750="OoS","OoS",IF(E2750=1,"DM",IF(E2750=2,"PM",IF(E2750=3,"LM",IF(E2750=4,"FM"))))),IF(E2750="OoS","OoS",IF(E2750&lt;=2,"H",IF(E2750=3,"M",IF(E2750=4,"L")))))</f>
        <v>DM</v>
      </c>
      <c r="E2750" s="58">
        <f>IF(OR(Processes!$C$66=TRUE,Processes!L$66=TRUE),IF(AND(G2750=1,H2750=1,NOT(ISTEXT(J2750))),4,IF(AND(G2750=1,H2750=1,ISTEXT(J2750)),3,IF(AND(OR(G2750=1,H2750=1),ISTEXT(J2750)),2,1))),"OoS")</f>
        <v>1</v>
      </c>
      <c r="F2750" s="57"/>
      <c r="G2750" s="59"/>
      <c r="H2750" s="59"/>
      <c r="I2750" s="59"/>
      <c r="J2750" s="59"/>
      <c r="K2750" s="59"/>
      <c r="L2750" s="59"/>
      <c r="M2750" s="59"/>
      <c r="N2750" s="59"/>
      <c r="O2750" s="59"/>
      <c r="P2750" s="370"/>
      <c r="Q2750" s="59"/>
      <c r="R2750" s="376"/>
    </row>
    <row r="2751" spans="1:18" x14ac:dyDescent="0.25">
      <c r="A2751" s="352"/>
      <c r="B2751" s="378"/>
      <c r="C2751" s="54" t="str">
        <f>IF(ISTEXT('Organizational Unit Summary'!$B$49),'Organizational Unit Summary'!$B$49,"")</f>
        <v>P-10</v>
      </c>
      <c r="D2751" s="51" t="str">
        <f>IF('Organizational Unit Summary'!$B$24="Benchmark or Sustainment",IF(E2751="OoS","OoS",IF(E2751=1,"DM",IF(E2751=2,"PM",IF(E2751=3,"LM",IF(E2751=4,"FM"))))),IF(E2751="OoS","OoS",IF(E2751&lt;=2,"H",IF(E2751=3,"M",IF(E2751=4,"L")))))</f>
        <v>DM</v>
      </c>
      <c r="E2751" s="58">
        <f>IF(OR(Processes!$C$66=TRUE,Processes!M$66=TRUE),IF(AND(G2751=1,H2751=1,NOT(ISTEXT(J2751))),4,IF(AND(G2751=1,H2751=1,ISTEXT(J2751)),3,IF(AND(OR(G2751=1,H2751=1),ISTEXT(J2751)),2,1))),"OoS")</f>
        <v>1</v>
      </c>
      <c r="F2751" s="57"/>
      <c r="G2751" s="59"/>
      <c r="H2751" s="59"/>
      <c r="I2751" s="59"/>
      <c r="J2751" s="59"/>
      <c r="K2751" s="59"/>
      <c r="L2751" s="59"/>
      <c r="M2751" s="59"/>
      <c r="N2751" s="59"/>
      <c r="O2751" s="59"/>
      <c r="P2751" s="370"/>
      <c r="Q2751" s="59"/>
      <c r="R2751" s="376"/>
    </row>
    <row r="2752" spans="1:18" x14ac:dyDescent="0.25">
      <c r="A2752" s="352"/>
      <c r="B2752" s="378"/>
      <c r="C2752" s="54" t="str">
        <f>IF(ISTEXT('Organizational Unit Summary'!$B$50),'Organizational Unit Summary'!$B$50,"")</f>
        <v>P-11</v>
      </c>
      <c r="D2752" s="51" t="str">
        <f>IF('Organizational Unit Summary'!$B$24="Benchmark or Sustainment",IF(E2752="OoS","OoS",IF(E2752=1,"DM",IF(E2752=2,"PM",IF(E2752=3,"LM",IF(E2752=4,"FM"))))),IF(E2752="OoS","OoS",IF(E2752&lt;=2,"H",IF(E2752=3,"M",IF(E2752=4,"L")))))</f>
        <v>DM</v>
      </c>
      <c r="E2752" s="58">
        <f>IF(OR(Processes!$C$66=TRUE,Processes!N$66=TRUE),IF(AND(G2752=1,H2752=1,NOT(ISTEXT(J2752))),4,IF(AND(G2752=1,H2752=1,ISTEXT(J2752)),3,IF(AND(OR(G2752=1,H2752=1),ISTEXT(J2752)),2,1))),"OoS")</f>
        <v>1</v>
      </c>
      <c r="F2752" s="57"/>
      <c r="G2752" s="59"/>
      <c r="H2752" s="59"/>
      <c r="I2752" s="59"/>
      <c r="J2752" s="59"/>
      <c r="K2752" s="59"/>
      <c r="L2752" s="59"/>
      <c r="M2752" s="59"/>
      <c r="N2752" s="59"/>
      <c r="O2752" s="59"/>
      <c r="P2752" s="370"/>
      <c r="Q2752" s="59"/>
      <c r="R2752" s="376"/>
    </row>
    <row r="2753" spans="1:18" x14ac:dyDescent="0.25">
      <c r="A2753" s="352"/>
      <c r="B2753" s="378"/>
      <c r="C2753" s="54" t="str">
        <f>IF(ISTEXT('Organizational Unit Summary'!$B$51),'Organizational Unit Summary'!$B$51,"")</f>
        <v>P-12</v>
      </c>
      <c r="D2753" s="51" t="str">
        <f>IF('Organizational Unit Summary'!$B$24="Benchmark or Sustainment",IF(E2753="OoS","OoS",IF(E2753=1,"DM",IF(E2753=2,"PM",IF(E2753=3,"LM",IF(E2753=4,"FM"))))),IF(E2753="OoS","OoS",IF(E2753&lt;=2,"H",IF(E2753=3,"M",IF(E2753=4,"L")))))</f>
        <v>DM</v>
      </c>
      <c r="E2753" s="58">
        <f>IF(OR(Processes!$C$66=TRUE,Processes!O$66=TRUE),IF(AND(G2753=1,H2753=1,NOT(ISTEXT(J2753))),4,IF(AND(G2753=1,H2753=1,ISTEXT(J2753)),3,IF(AND(OR(G2753=1,H2753=1),ISTEXT(J2753)),2,1))),"OoS")</f>
        <v>1</v>
      </c>
      <c r="F2753" s="57"/>
      <c r="G2753" s="59"/>
      <c r="H2753" s="59"/>
      <c r="I2753" s="59"/>
      <c r="J2753" s="59"/>
      <c r="K2753" s="59"/>
      <c r="L2753" s="59"/>
      <c r="M2753" s="59"/>
      <c r="N2753" s="59"/>
      <c r="O2753" s="59"/>
      <c r="P2753" s="370"/>
      <c r="Q2753" s="59"/>
      <c r="R2753" s="376"/>
    </row>
    <row r="2754" spans="1:18" x14ac:dyDescent="0.25">
      <c r="A2754" s="352"/>
      <c r="B2754" s="378"/>
      <c r="C2754" s="54" t="str">
        <f>IF(ISTEXT('Organizational Unit Summary'!$B$52),'Organizational Unit Summary'!$B$52,"")</f>
        <v>P-13</v>
      </c>
      <c r="D2754" s="51" t="str">
        <f>IF('Organizational Unit Summary'!$B$24="Benchmark or Sustainment",IF(E2754="OoS","OoS",IF(E2754=1,"DM",IF(E2754=2,"PM",IF(E2754=3,"LM",IF(E2754=4,"FM"))))),IF(E2754="OoS","OoS",IF(E2754&lt;=2,"H",IF(E2754=3,"M",IF(E2754=4,"L")))))</f>
        <v>DM</v>
      </c>
      <c r="E2754" s="58">
        <f>IF(OR(Processes!$C$66=TRUE,Processes!P$66=TRUE),IF(AND(G2754=1,H2754=1,NOT(ISTEXT(J2754))),4,IF(AND(G2754=1,H2754=1,ISTEXT(J2754)),3,IF(AND(OR(G2754=1,H2754=1),ISTEXT(J2754)),2,1))),"OoS")</f>
        <v>1</v>
      </c>
      <c r="F2754" s="57"/>
      <c r="G2754" s="59"/>
      <c r="H2754" s="59"/>
      <c r="I2754" s="59"/>
      <c r="J2754" s="59"/>
      <c r="K2754" s="59"/>
      <c r="L2754" s="59"/>
      <c r="M2754" s="59"/>
      <c r="N2754" s="59"/>
      <c r="O2754" s="59"/>
      <c r="P2754" s="370"/>
      <c r="Q2754" s="59"/>
      <c r="R2754" s="376"/>
    </row>
    <row r="2755" spans="1:18" x14ac:dyDescent="0.25">
      <c r="A2755" s="352"/>
      <c r="B2755" s="378"/>
      <c r="C2755" s="54" t="str">
        <f>IF(ISTEXT('Organizational Unit Summary'!$B$53),'Organizational Unit Summary'!$B$53,"")</f>
        <v>P-14</v>
      </c>
      <c r="D2755" s="51" t="str">
        <f>IF('Organizational Unit Summary'!$B$24="Benchmark or Sustainment",IF(E2755="OoS","OoS",IF(E2755=1,"DM",IF(E2755=2,"PM",IF(E2755=3,"LM",IF(E2755=4,"FM"))))),IF(E2755="OoS","OoS",IF(E2755&lt;=2,"H",IF(E2755=3,"M",IF(E2755=4,"L")))))</f>
        <v>DM</v>
      </c>
      <c r="E2755" s="58">
        <f>IF(OR(Processes!$C$66=TRUE,Processes!Q$66=TRUE),IF(AND(G2755=1,H2755=1,NOT(ISTEXT(J2755))),4,IF(AND(G2755=1,H2755=1,ISTEXT(J2755)),3,IF(AND(OR(G2755=1,H2755=1),ISTEXT(J2755)),2,1))),"OoS")</f>
        <v>1</v>
      </c>
      <c r="F2755" s="57"/>
      <c r="G2755" s="59"/>
      <c r="H2755" s="59"/>
      <c r="I2755" s="59"/>
      <c r="J2755" s="59"/>
      <c r="K2755" s="59"/>
      <c r="L2755" s="59"/>
      <c r="M2755" s="59"/>
      <c r="N2755" s="59"/>
      <c r="O2755" s="59"/>
      <c r="P2755" s="370"/>
      <c r="Q2755" s="59"/>
      <c r="R2755" s="376"/>
    </row>
    <row r="2756" spans="1:18" x14ac:dyDescent="0.25">
      <c r="A2756" s="352"/>
      <c r="B2756" s="378"/>
      <c r="C2756" s="54" t="str">
        <f>IF(ISTEXT('Organizational Unit Summary'!$B$54),'Organizational Unit Summary'!$B$54,"")</f>
        <v>P-15</v>
      </c>
      <c r="D2756" s="51" t="str">
        <f>IF('Organizational Unit Summary'!$B$24="Benchmark or Sustainment",IF(E2756="OoS","OoS",IF(E2756=1,"DM",IF(E2756=2,"PM",IF(E2756=3,"LM",IF(E2756=4,"FM"))))),IF(E2756="OoS","OoS",IF(E2756&lt;=2,"H",IF(E2756=3,"M",IF(E2756=4,"L")))))</f>
        <v>DM</v>
      </c>
      <c r="E2756" s="58">
        <f>IF(OR(Processes!$C$66=TRUE,Processes!R$66=TRUE),IF(AND(G2756=1,H2756=1,NOT(ISTEXT(J2756))),4,IF(AND(G2756=1,H2756=1,ISTEXT(J2756)),3,IF(AND(OR(G2756=1,H2756=1),ISTEXT(J2756)),2,1))),"OoS")</f>
        <v>1</v>
      </c>
      <c r="F2756" s="57"/>
      <c r="G2756" s="59"/>
      <c r="H2756" s="59"/>
      <c r="I2756" s="59"/>
      <c r="J2756" s="59"/>
      <c r="K2756" s="59"/>
      <c r="L2756" s="59"/>
      <c r="M2756" s="59"/>
      <c r="N2756" s="59"/>
      <c r="O2756" s="59"/>
      <c r="P2756" s="370"/>
      <c r="Q2756" s="59"/>
      <c r="R2756" s="376"/>
    </row>
    <row r="2757" spans="1:18" x14ac:dyDescent="0.25">
      <c r="A2757" s="352"/>
      <c r="B2757" s="378"/>
      <c r="C2757" s="54" t="str">
        <f>IF(ISTEXT('Organizational Unit Summary'!$B$55),'Organizational Unit Summary'!$B$55,"")</f>
        <v>P-16</v>
      </c>
      <c r="D2757" s="51" t="str">
        <f>IF('Organizational Unit Summary'!$B$24="Benchmark or Sustainment",IF(E2757="OoS","OoS",IF(E2757=1,"DM",IF(E2757=2,"PM",IF(E2757=3,"LM",IF(E2757=4,"FM"))))),IF(E2757="OoS","OoS",IF(E2757&lt;=2,"H",IF(E2757=3,"M",IF(E2757=4,"L")))))</f>
        <v>DM</v>
      </c>
      <c r="E2757" s="58">
        <f>IF(OR(Processes!$C$66=TRUE,Processes!S$66=TRUE),IF(AND(G2757=1,H2757=1,NOT(ISTEXT(J2757))),4,IF(AND(G2757=1,H2757=1,ISTEXT(J2757)),3,IF(AND(OR(G2757=1,H2757=1),ISTEXT(J2757)),2,1))),"OoS")</f>
        <v>1</v>
      </c>
      <c r="F2757" s="57"/>
      <c r="G2757" s="59"/>
      <c r="H2757" s="59"/>
      <c r="I2757" s="59"/>
      <c r="J2757" s="59"/>
      <c r="K2757" s="59"/>
      <c r="L2757" s="59"/>
      <c r="M2757" s="59"/>
      <c r="N2757" s="59"/>
      <c r="O2757" s="59"/>
      <c r="P2757" s="370"/>
      <c r="Q2757" s="59"/>
      <c r="R2757" s="376"/>
    </row>
    <row r="2758" spans="1:18" x14ac:dyDescent="0.25">
      <c r="A2758" s="352"/>
      <c r="B2758" s="378"/>
      <c r="C2758" s="54" t="str">
        <f>IF(ISTEXT('Organizational Unit Summary'!$B$56),'Organizational Unit Summary'!$B$56,"")</f>
        <v>P-17</v>
      </c>
      <c r="D2758" s="51" t="str">
        <f>IF('Organizational Unit Summary'!$B$24="Benchmark or Sustainment",IF(E2758="OoS","OoS",IF(E2758=1,"DM",IF(E2758=2,"PM",IF(E2758=3,"LM",IF(E2758=4,"FM"))))),IF(E2758="OoS","OoS",IF(E2758&lt;=2,"H",IF(E2758=3,"M",IF(E2758=4,"L")))))</f>
        <v>DM</v>
      </c>
      <c r="E2758" s="58">
        <f>IF(OR(Processes!$C$66=TRUE,Processes!T$66=TRUE),IF(AND(G2758=1,H2758=1,NOT(ISTEXT(J2758))),4,IF(AND(G2758=1,H2758=1,ISTEXT(J2758)),3,IF(AND(OR(G2758=1,H2758=1),ISTEXT(J2758)),2,1))),"OoS")</f>
        <v>1</v>
      </c>
      <c r="F2758" s="57"/>
      <c r="G2758" s="59"/>
      <c r="H2758" s="59"/>
      <c r="I2758" s="59"/>
      <c r="J2758" s="59"/>
      <c r="K2758" s="59"/>
      <c r="L2758" s="59"/>
      <c r="M2758" s="59"/>
      <c r="N2758" s="59"/>
      <c r="O2758" s="59"/>
      <c r="P2758" s="370"/>
      <c r="Q2758" s="59"/>
      <c r="R2758" s="376"/>
    </row>
    <row r="2759" spans="1:18" x14ac:dyDescent="0.25">
      <c r="A2759" s="352"/>
      <c r="B2759" s="378"/>
      <c r="C2759" s="54" t="str">
        <f>IF(ISTEXT('Organizational Unit Summary'!$B$57),'Organizational Unit Summary'!$B$57,"")</f>
        <v>P-18</v>
      </c>
      <c r="D2759" s="51" t="str">
        <f>IF('Organizational Unit Summary'!$B$24="Benchmark or Sustainment",IF(E2759="OoS","OoS",IF(E2759=1,"DM",IF(E2759=2,"PM",IF(E2759=3,"LM",IF(E2759=4,"FM"))))),IF(E2759="OoS","OoS",IF(E2759&lt;=2,"H",IF(E2759=3,"M",IF(E2759=4,"L")))))</f>
        <v>DM</v>
      </c>
      <c r="E2759" s="58">
        <f>IF(OR(Processes!$C$66=TRUE,Processes!U$66=TRUE),IF(AND(G2759=1,H2759=1,NOT(ISTEXT(J2759))),4,IF(AND(G2759=1,H2759=1,ISTEXT(J2759)),3,IF(AND(OR(G2759=1,H2759=1),ISTEXT(J2759)),2,1))),"OoS")</f>
        <v>1</v>
      </c>
      <c r="F2759" s="57"/>
      <c r="G2759" s="59"/>
      <c r="H2759" s="59"/>
      <c r="I2759" s="59"/>
      <c r="J2759" s="59"/>
      <c r="K2759" s="59"/>
      <c r="L2759" s="59"/>
      <c r="M2759" s="59"/>
      <c r="N2759" s="59"/>
      <c r="O2759" s="59"/>
      <c r="P2759" s="370"/>
      <c r="Q2759" s="59"/>
      <c r="R2759" s="376"/>
    </row>
    <row r="2760" spans="1:18" x14ac:dyDescent="0.25">
      <c r="A2760" s="352"/>
      <c r="B2760" s="378"/>
      <c r="C2760" s="54" t="str">
        <f>IF(ISTEXT('Organizational Unit Summary'!$B$58),'Organizational Unit Summary'!$B$58,"")</f>
        <v>P-19</v>
      </c>
      <c r="D2760" s="51" t="str">
        <f>IF('Organizational Unit Summary'!$B$24="Benchmark or Sustainment",IF(E2760="OoS","OoS",IF(E2760=1,"DM",IF(E2760=2,"PM",IF(E2760=3,"LM",IF(E2760=4,"FM"))))),IF(E2760="OoS","OoS",IF(E2760&lt;=2,"H",IF(E2760=3,"M",IF(E2760=4,"L")))))</f>
        <v>DM</v>
      </c>
      <c r="E2760" s="58">
        <f>IF(OR(Processes!$C$66=TRUE,Processes!V$66=TRUE),IF(AND(G2760=1,H2760=1,NOT(ISTEXT(J2760))),4,IF(AND(G2760=1,H2760=1,ISTEXT(J2760)),3,IF(AND(OR(G2760=1,H2760=1),ISTEXT(J2760)),2,1))),"OoS")</f>
        <v>1</v>
      </c>
      <c r="F2760" s="57"/>
      <c r="G2760" s="59"/>
      <c r="H2760" s="59"/>
      <c r="I2760" s="59"/>
      <c r="J2760" s="59"/>
      <c r="K2760" s="59"/>
      <c r="L2760" s="59"/>
      <c r="M2760" s="59"/>
      <c r="N2760" s="59"/>
      <c r="O2760" s="59"/>
      <c r="P2760" s="370"/>
      <c r="Q2760" s="59"/>
      <c r="R2760" s="376"/>
    </row>
    <row r="2761" spans="1:18" ht="13.5" thickBot="1" x14ac:dyDescent="0.3">
      <c r="A2761" s="352"/>
      <c r="B2761" s="378"/>
      <c r="C2761" s="54" t="str">
        <f>IF(ISTEXT('Organizational Unit Summary'!$B$59),'Organizational Unit Summary'!$B$59,"")</f>
        <v>P-20</v>
      </c>
      <c r="D2761" s="51" t="str">
        <f>IF('Organizational Unit Summary'!$B$24="Benchmark or Sustainment",IF(E2761="OoS","OoS",IF(E2761=1,"DM",IF(E2761=2,"PM",IF(E2761=3,"LM",IF(E2761=4,"FM"))))),IF(E2761="OoS","OoS",IF(E2761&lt;=2,"H",IF(E2761=3,"M",IF(E2761=4,"L")))))</f>
        <v>DM</v>
      </c>
      <c r="E2761" s="58">
        <f>IF(OR(Processes!$C$66=TRUE,Processes!W$66=TRUE),IF(AND(G2761=1,H2761=1,NOT(ISTEXT(J2761))),4,IF(AND(G2761=1,H2761=1,ISTEXT(J2761)),3,IF(AND(OR(G2761=1,H2761=1),ISTEXT(J2761)),2,1))),"OoS")</f>
        <v>1</v>
      </c>
      <c r="F2761" s="57"/>
      <c r="G2761" s="59"/>
      <c r="H2761" s="59"/>
      <c r="I2761" s="59"/>
      <c r="J2761" s="59"/>
      <c r="K2761" s="59"/>
      <c r="L2761" s="59"/>
      <c r="M2761" s="59"/>
      <c r="N2761" s="59"/>
      <c r="O2761" s="59"/>
      <c r="P2761" s="371"/>
      <c r="Q2761" s="59"/>
      <c r="R2761" s="376"/>
    </row>
    <row r="2762" spans="1:18" x14ac:dyDescent="0.25">
      <c r="A2762" s="352"/>
      <c r="B2762" s="378" t="str">
        <f>IF(ISTEXT(Processes!$B$16),Processes!$B$16,"")</f>
        <v>Process 14</v>
      </c>
      <c r="C2762" s="54" t="str">
        <f>IF(ISTEXT('Organizational Unit Summary'!$B$40),'Organizational Unit Summary'!$B$40,"")</f>
        <v>P-1</v>
      </c>
      <c r="D2762" s="51" t="str">
        <f>IF('Organizational Unit Summary'!$B$24="Benchmark or Sustainment",IF(E2762="OoS","OoS",IF(E2762=1,"DM",IF(E2762=2,"PM",IF(E2762=3,"LM",IF(E2762=4,"FM"))))),IF(E2762="OoS","OoS",IF(E2762&lt;=2,"H",IF(E2762=3,"M",IF(E2762=4,"L")))))</f>
        <v>DM</v>
      </c>
      <c r="E2762" s="58">
        <f>IF(OR(Processes!$C$67=TRUE,Processes!D$67=TRUE),IF(AND(G2762=1,H2762=1,NOT(ISTEXT(J2762))),4,IF(AND(G2762=1,H2762=1,ISTEXT(J2762)),3,IF(AND(OR(G2762=1,H2762=1),ISTEXT(J2762)),2,1))),"OoS")</f>
        <v>1</v>
      </c>
      <c r="F2762" s="57"/>
      <c r="G2762" s="59"/>
      <c r="H2762" s="59"/>
      <c r="I2762" s="59"/>
      <c r="J2762" s="59"/>
      <c r="K2762" s="59"/>
      <c r="L2762" s="59"/>
      <c r="M2762" s="59"/>
      <c r="N2762" s="59"/>
      <c r="O2762" s="59"/>
      <c r="P2762" s="369"/>
      <c r="Q2762" s="59"/>
      <c r="R2762" s="376"/>
    </row>
    <row r="2763" spans="1:18" x14ac:dyDescent="0.25">
      <c r="A2763" s="352"/>
      <c r="B2763" s="378"/>
      <c r="C2763" s="54" t="str">
        <f>IF(ISTEXT('Organizational Unit Summary'!$B$41),'Organizational Unit Summary'!$B$41,"")</f>
        <v>P-2</v>
      </c>
      <c r="D2763" s="51" t="str">
        <f>IF('Organizational Unit Summary'!$B$24="Benchmark or Sustainment",IF(E2763="OoS","OoS",IF(E2763=1,"DM",IF(E2763=2,"PM",IF(E2763=3,"LM",IF(E2763=4,"FM"))))),IF(E2763="OoS","OoS",IF(E2763&lt;=2,"H",IF(E2763=3,"M",IF(E2763=4,"L")))))</f>
        <v>DM</v>
      </c>
      <c r="E2763" s="58">
        <f>IF(OR(Processes!$C$67=TRUE,Processes!E$67=TRUE),IF(AND(G2763=1,H2763=1,NOT(ISTEXT(J2763))),4,IF(AND(G2763=1,H2763=1,ISTEXT(J2763)),3,IF(AND(OR(G2763=1,H2763=1),ISTEXT(J2763)),2,1))),"OoS")</f>
        <v>1</v>
      </c>
      <c r="F2763" s="57"/>
      <c r="G2763" s="59"/>
      <c r="H2763" s="59"/>
      <c r="I2763" s="59"/>
      <c r="J2763" s="59"/>
      <c r="K2763" s="59"/>
      <c r="L2763" s="59"/>
      <c r="M2763" s="59"/>
      <c r="N2763" s="59"/>
      <c r="O2763" s="59"/>
      <c r="P2763" s="370"/>
      <c r="Q2763" s="59"/>
      <c r="R2763" s="376"/>
    </row>
    <row r="2764" spans="1:18" x14ac:dyDescent="0.25">
      <c r="A2764" s="352"/>
      <c r="B2764" s="378"/>
      <c r="C2764" s="54" t="str">
        <f>IF(ISTEXT('Organizational Unit Summary'!$B$42),'Organizational Unit Summary'!$B$42,"")</f>
        <v>P-3</v>
      </c>
      <c r="D2764" s="51" t="str">
        <f>IF('Organizational Unit Summary'!$B$24="Benchmark or Sustainment",IF(E2764="OoS","OoS",IF(E2764=1,"DM",IF(E2764=2,"PM",IF(E2764=3,"LM",IF(E2764=4,"FM"))))),IF(E2764="OoS","OoS",IF(E2764&lt;=2,"H",IF(E2764=3,"M",IF(E2764=4,"L")))))</f>
        <v>DM</v>
      </c>
      <c r="E2764" s="58">
        <f>IF(OR(Processes!$C$67=TRUE,Processes!F$67=TRUE),IF(AND(G2764=1,H2764=1,NOT(ISTEXT(J2764))),4,IF(AND(G2764=1,H2764=1,ISTEXT(J2764)),3,IF(AND(OR(G2764=1,H2764=1),ISTEXT(J2764)),2,1))),"OoS")</f>
        <v>1</v>
      </c>
      <c r="F2764" s="57"/>
      <c r="G2764" s="59"/>
      <c r="H2764" s="59"/>
      <c r="I2764" s="59"/>
      <c r="J2764" s="59"/>
      <c r="K2764" s="59"/>
      <c r="L2764" s="59"/>
      <c r="M2764" s="59"/>
      <c r="N2764" s="59"/>
      <c r="O2764" s="59"/>
      <c r="P2764" s="370"/>
      <c r="Q2764" s="59"/>
      <c r="R2764" s="376"/>
    </row>
    <row r="2765" spans="1:18" x14ac:dyDescent="0.25">
      <c r="A2765" s="352"/>
      <c r="B2765" s="378"/>
      <c r="C2765" s="54" t="str">
        <f>IF(ISTEXT('Organizational Unit Summary'!$B$43),'Organizational Unit Summary'!$B$43,"")</f>
        <v>P-4</v>
      </c>
      <c r="D2765" s="51" t="str">
        <f>IF('Organizational Unit Summary'!$B$24="Benchmark or Sustainment",IF(E2765="OoS","OoS",IF(E2765=1,"DM",IF(E2765=2,"PM",IF(E2765=3,"LM",IF(E2765=4,"FM"))))),IF(E2765="OoS","OoS",IF(E2765&lt;=2,"H",IF(E2765=3,"M",IF(E2765=4,"L")))))</f>
        <v>DM</v>
      </c>
      <c r="E2765" s="58">
        <f>IF(OR(Processes!$C$67=TRUE,Processes!G$67=TRUE),IF(AND(G2765=1,H2765=1,NOT(ISTEXT(J2765))),4,IF(AND(G2765=1,H2765=1,ISTEXT(J2765)),3,IF(AND(OR(G2765=1,H2765=1),ISTEXT(J2765)),2,1))),"OoS")</f>
        <v>1</v>
      </c>
      <c r="F2765" s="57"/>
      <c r="G2765" s="59"/>
      <c r="H2765" s="59"/>
      <c r="I2765" s="59"/>
      <c r="J2765" s="59"/>
      <c r="K2765" s="59"/>
      <c r="L2765" s="59"/>
      <c r="M2765" s="59"/>
      <c r="N2765" s="59"/>
      <c r="O2765" s="59"/>
      <c r="P2765" s="370"/>
      <c r="Q2765" s="59"/>
      <c r="R2765" s="376"/>
    </row>
    <row r="2766" spans="1:18" x14ac:dyDescent="0.25">
      <c r="A2766" s="352"/>
      <c r="B2766" s="378"/>
      <c r="C2766" s="54" t="str">
        <f>IF(ISTEXT('Organizational Unit Summary'!$B$44),'Organizational Unit Summary'!$B$44,"")</f>
        <v>P-5</v>
      </c>
      <c r="D2766" s="51" t="str">
        <f>IF('Organizational Unit Summary'!$B$24="Benchmark or Sustainment",IF(E2766="OoS","OoS",IF(E2766=1,"DM",IF(E2766=2,"PM",IF(E2766=3,"LM",IF(E2766=4,"FM"))))),IF(E2766="OoS","OoS",IF(E2766&lt;=2,"H",IF(E2766=3,"M",IF(E2766=4,"L")))))</f>
        <v>DM</v>
      </c>
      <c r="E2766" s="58">
        <f>IF(OR(Processes!$C$67=TRUE,Processes!H$67=TRUE),IF(AND(G2766=1,H2766=1,NOT(ISTEXT(J2766))),4,IF(AND(G2766=1,H2766=1,ISTEXT(J2766)),3,IF(AND(OR(G2766=1,H2766=1),ISTEXT(J2766)),2,1))),"OoS")</f>
        <v>1</v>
      </c>
      <c r="F2766" s="57"/>
      <c r="G2766" s="59"/>
      <c r="H2766" s="59"/>
      <c r="I2766" s="59"/>
      <c r="J2766" s="59"/>
      <c r="K2766" s="59"/>
      <c r="L2766" s="59"/>
      <c r="M2766" s="59"/>
      <c r="N2766" s="59"/>
      <c r="O2766" s="59"/>
      <c r="P2766" s="370"/>
      <c r="Q2766" s="59"/>
      <c r="R2766" s="376"/>
    </row>
    <row r="2767" spans="1:18" x14ac:dyDescent="0.25">
      <c r="A2767" s="352"/>
      <c r="B2767" s="378"/>
      <c r="C2767" s="54" t="str">
        <f>IF(ISTEXT('Organizational Unit Summary'!$B$45),'Organizational Unit Summary'!$B$45,"")</f>
        <v>P-6</v>
      </c>
      <c r="D2767" s="51" t="str">
        <f>IF('Organizational Unit Summary'!$B$24="Benchmark or Sustainment",IF(E2767="OoS","OoS",IF(E2767=1,"DM",IF(E2767=2,"PM",IF(E2767=3,"LM",IF(E2767=4,"FM"))))),IF(E2767="OoS","OoS",IF(E2767&lt;=2,"H",IF(E2767=3,"M",IF(E2767=4,"L")))))</f>
        <v>DM</v>
      </c>
      <c r="E2767" s="58">
        <f>IF(OR(Processes!$C$67=TRUE,Processes!I$67=TRUE),IF(AND(G2767=1,H2767=1,NOT(ISTEXT(J2767))),4,IF(AND(G2767=1,H2767=1,ISTEXT(J2767)),3,IF(AND(OR(G2767=1,H2767=1),ISTEXT(J2767)),2,1))),"OoS")</f>
        <v>1</v>
      </c>
      <c r="F2767" s="57"/>
      <c r="G2767" s="59"/>
      <c r="H2767" s="59"/>
      <c r="I2767" s="59"/>
      <c r="J2767" s="59"/>
      <c r="K2767" s="59"/>
      <c r="L2767" s="59"/>
      <c r="M2767" s="59"/>
      <c r="N2767" s="59"/>
      <c r="O2767" s="59"/>
      <c r="P2767" s="370"/>
      <c r="Q2767" s="59"/>
      <c r="R2767" s="376"/>
    </row>
    <row r="2768" spans="1:18" x14ac:dyDescent="0.25">
      <c r="A2768" s="352"/>
      <c r="B2768" s="378"/>
      <c r="C2768" s="54" t="str">
        <f>IF(ISTEXT('Organizational Unit Summary'!$B$46),'Organizational Unit Summary'!$B$46,"")</f>
        <v>P-7</v>
      </c>
      <c r="D2768" s="51" t="str">
        <f>IF('Organizational Unit Summary'!$B$24="Benchmark or Sustainment",IF(E2768="OoS","OoS",IF(E2768=1,"DM",IF(E2768=2,"PM",IF(E2768=3,"LM",IF(E2768=4,"FM"))))),IF(E2768="OoS","OoS",IF(E2768&lt;=2,"H",IF(E2768=3,"M",IF(E2768=4,"L")))))</f>
        <v>DM</v>
      </c>
      <c r="E2768" s="58">
        <f>IF(OR(Processes!$C$67=TRUE,Processes!J$67=TRUE),IF(AND(G2768=1,H2768=1,NOT(ISTEXT(J2768))),4,IF(AND(G2768=1,H2768=1,ISTEXT(J2768)),3,IF(AND(OR(G2768=1,H2768=1),ISTEXT(J2768)),2,1))),"OoS")</f>
        <v>1</v>
      </c>
      <c r="F2768" s="57"/>
      <c r="G2768" s="59"/>
      <c r="H2768" s="59"/>
      <c r="I2768" s="59"/>
      <c r="J2768" s="59"/>
      <c r="K2768" s="59"/>
      <c r="L2768" s="59"/>
      <c r="M2768" s="59"/>
      <c r="N2768" s="59"/>
      <c r="O2768" s="59"/>
      <c r="P2768" s="370"/>
      <c r="Q2768" s="59"/>
      <c r="R2768" s="376"/>
    </row>
    <row r="2769" spans="1:18" x14ac:dyDescent="0.25">
      <c r="A2769" s="352"/>
      <c r="B2769" s="378"/>
      <c r="C2769" s="54" t="str">
        <f>IF(ISTEXT('Organizational Unit Summary'!$B$47),'Organizational Unit Summary'!$B$47,"")</f>
        <v>P-8</v>
      </c>
      <c r="D2769" s="51" t="str">
        <f>IF('Organizational Unit Summary'!$B$24="Benchmark or Sustainment",IF(E2769="OoS","OoS",IF(E2769=1,"DM",IF(E2769=2,"PM",IF(E2769=3,"LM",IF(E2769=4,"FM"))))),IF(E2769="OoS","OoS",IF(E2769&lt;=2,"H",IF(E2769=3,"M",IF(E2769=4,"L")))))</f>
        <v>DM</v>
      </c>
      <c r="E2769" s="58">
        <f>IF(OR(Processes!$C$67=TRUE,Processes!K$67=TRUE),IF(AND(G2769=1,H2769=1,NOT(ISTEXT(J2769))),4,IF(AND(G2769=1,H2769=1,ISTEXT(J2769)),3,IF(AND(OR(G2769=1,H2769=1),ISTEXT(J2769)),2,1))),"OoS")</f>
        <v>1</v>
      </c>
      <c r="F2769" s="57"/>
      <c r="G2769" s="59"/>
      <c r="H2769" s="59"/>
      <c r="I2769" s="59"/>
      <c r="J2769" s="59"/>
      <c r="K2769" s="59"/>
      <c r="L2769" s="59"/>
      <c r="M2769" s="59"/>
      <c r="N2769" s="59"/>
      <c r="O2769" s="59"/>
      <c r="P2769" s="370"/>
      <c r="Q2769" s="59"/>
      <c r="R2769" s="376"/>
    </row>
    <row r="2770" spans="1:18" x14ac:dyDescent="0.25">
      <c r="A2770" s="352"/>
      <c r="B2770" s="378"/>
      <c r="C2770" s="54" t="str">
        <f>IF(ISTEXT('Organizational Unit Summary'!$B$48),'Organizational Unit Summary'!$B$48,"")</f>
        <v>P-9</v>
      </c>
      <c r="D2770" s="51" t="str">
        <f>IF('Organizational Unit Summary'!$B$24="Benchmark or Sustainment",IF(E2770="OoS","OoS",IF(E2770=1,"DM",IF(E2770=2,"PM",IF(E2770=3,"LM",IF(E2770=4,"FM"))))),IF(E2770="OoS","OoS",IF(E2770&lt;=2,"H",IF(E2770=3,"M",IF(E2770=4,"L")))))</f>
        <v>DM</v>
      </c>
      <c r="E2770" s="58">
        <f>IF(OR(Processes!$C$67=TRUE,Processes!L$67=TRUE),IF(AND(G2770=1,H2770=1,NOT(ISTEXT(J2770))),4,IF(AND(G2770=1,H2770=1,ISTEXT(J2770)),3,IF(AND(OR(G2770=1,H2770=1),ISTEXT(J2770)),2,1))),"OoS")</f>
        <v>1</v>
      </c>
      <c r="F2770" s="57"/>
      <c r="G2770" s="59"/>
      <c r="H2770" s="59"/>
      <c r="I2770" s="59"/>
      <c r="J2770" s="59"/>
      <c r="K2770" s="59"/>
      <c r="L2770" s="59"/>
      <c r="M2770" s="59"/>
      <c r="N2770" s="59"/>
      <c r="O2770" s="59"/>
      <c r="P2770" s="370"/>
      <c r="Q2770" s="59"/>
      <c r="R2770" s="376"/>
    </row>
    <row r="2771" spans="1:18" x14ac:dyDescent="0.25">
      <c r="A2771" s="352"/>
      <c r="B2771" s="378"/>
      <c r="C2771" s="54" t="str">
        <f>IF(ISTEXT('Organizational Unit Summary'!$B$49),'Organizational Unit Summary'!$B$49,"")</f>
        <v>P-10</v>
      </c>
      <c r="D2771" s="51" t="str">
        <f>IF('Organizational Unit Summary'!$B$24="Benchmark or Sustainment",IF(E2771="OoS","OoS",IF(E2771=1,"DM",IF(E2771=2,"PM",IF(E2771=3,"LM",IF(E2771=4,"FM"))))),IF(E2771="OoS","OoS",IF(E2771&lt;=2,"H",IF(E2771=3,"M",IF(E2771=4,"L")))))</f>
        <v>DM</v>
      </c>
      <c r="E2771" s="58">
        <f>IF(OR(Processes!$C$67=TRUE,Processes!M$67=TRUE),IF(AND(G2771=1,H2771=1,NOT(ISTEXT(J2771))),4,IF(AND(G2771=1,H2771=1,ISTEXT(J2771)),3,IF(AND(OR(G2771=1,H2771=1),ISTEXT(J2771)),2,1))),"OoS")</f>
        <v>1</v>
      </c>
      <c r="F2771" s="57"/>
      <c r="G2771" s="59"/>
      <c r="H2771" s="59"/>
      <c r="I2771" s="59"/>
      <c r="J2771" s="59"/>
      <c r="K2771" s="59"/>
      <c r="L2771" s="59"/>
      <c r="M2771" s="59"/>
      <c r="N2771" s="59"/>
      <c r="O2771" s="59"/>
      <c r="P2771" s="370"/>
      <c r="Q2771" s="59"/>
      <c r="R2771" s="376"/>
    </row>
    <row r="2772" spans="1:18" x14ac:dyDescent="0.25">
      <c r="A2772" s="352"/>
      <c r="B2772" s="378"/>
      <c r="C2772" s="54" t="str">
        <f>IF(ISTEXT('Organizational Unit Summary'!$B$50),'Organizational Unit Summary'!$B$50,"")</f>
        <v>P-11</v>
      </c>
      <c r="D2772" s="51" t="str">
        <f>IF('Organizational Unit Summary'!$B$24="Benchmark or Sustainment",IF(E2772="OoS","OoS",IF(E2772=1,"DM",IF(E2772=2,"PM",IF(E2772=3,"LM",IF(E2772=4,"FM"))))),IF(E2772="OoS","OoS",IF(E2772&lt;=2,"H",IF(E2772=3,"M",IF(E2772=4,"L")))))</f>
        <v>DM</v>
      </c>
      <c r="E2772" s="58">
        <f>IF(OR(Processes!$C$67=TRUE,Processes!N$67=TRUE),IF(AND(G2772=1,H2772=1,NOT(ISTEXT(J2772))),4,IF(AND(G2772=1,H2772=1,ISTEXT(J2772)),3,IF(AND(OR(G2772=1,H2772=1),ISTEXT(J2772)),2,1))),"OoS")</f>
        <v>1</v>
      </c>
      <c r="F2772" s="57"/>
      <c r="G2772" s="59"/>
      <c r="H2772" s="59"/>
      <c r="I2772" s="59"/>
      <c r="J2772" s="59"/>
      <c r="K2772" s="59"/>
      <c r="L2772" s="59"/>
      <c r="M2772" s="59"/>
      <c r="N2772" s="59"/>
      <c r="O2772" s="59"/>
      <c r="P2772" s="370"/>
      <c r="Q2772" s="59"/>
      <c r="R2772" s="376"/>
    </row>
    <row r="2773" spans="1:18" x14ac:dyDescent="0.25">
      <c r="A2773" s="352"/>
      <c r="B2773" s="378"/>
      <c r="C2773" s="54" t="str">
        <f>IF(ISTEXT('Organizational Unit Summary'!$B$51),'Organizational Unit Summary'!$B$51,"")</f>
        <v>P-12</v>
      </c>
      <c r="D2773" s="51" t="str">
        <f>IF('Organizational Unit Summary'!$B$24="Benchmark or Sustainment",IF(E2773="OoS","OoS",IF(E2773=1,"DM",IF(E2773=2,"PM",IF(E2773=3,"LM",IF(E2773=4,"FM"))))),IF(E2773="OoS","OoS",IF(E2773&lt;=2,"H",IF(E2773=3,"M",IF(E2773=4,"L")))))</f>
        <v>DM</v>
      </c>
      <c r="E2773" s="58">
        <f>IF(OR(Processes!$C$67=TRUE,Processes!O$67=TRUE),IF(AND(G2773=1,H2773=1,NOT(ISTEXT(J2773))),4,IF(AND(G2773=1,H2773=1,ISTEXT(J2773)),3,IF(AND(OR(G2773=1,H2773=1),ISTEXT(J2773)),2,1))),"OoS")</f>
        <v>1</v>
      </c>
      <c r="F2773" s="57"/>
      <c r="G2773" s="59"/>
      <c r="H2773" s="59"/>
      <c r="I2773" s="59"/>
      <c r="J2773" s="59"/>
      <c r="K2773" s="59"/>
      <c r="L2773" s="59"/>
      <c r="M2773" s="59"/>
      <c r="N2773" s="59"/>
      <c r="O2773" s="59"/>
      <c r="P2773" s="370"/>
      <c r="Q2773" s="59"/>
      <c r="R2773" s="376"/>
    </row>
    <row r="2774" spans="1:18" x14ac:dyDescent="0.25">
      <c r="A2774" s="352"/>
      <c r="B2774" s="378"/>
      <c r="C2774" s="54" t="str">
        <f>IF(ISTEXT('Organizational Unit Summary'!$B$52),'Organizational Unit Summary'!$B$52,"")</f>
        <v>P-13</v>
      </c>
      <c r="D2774" s="51" t="str">
        <f>IF('Organizational Unit Summary'!$B$24="Benchmark or Sustainment",IF(E2774="OoS","OoS",IF(E2774=1,"DM",IF(E2774=2,"PM",IF(E2774=3,"LM",IF(E2774=4,"FM"))))),IF(E2774="OoS","OoS",IF(E2774&lt;=2,"H",IF(E2774=3,"M",IF(E2774=4,"L")))))</f>
        <v>DM</v>
      </c>
      <c r="E2774" s="58">
        <f>IF(OR(Processes!$C$67=TRUE,Processes!P$67=TRUE),IF(AND(G2774=1,H2774=1,NOT(ISTEXT(J2774))),4,IF(AND(G2774=1,H2774=1,ISTEXT(J2774)),3,IF(AND(OR(G2774=1,H2774=1),ISTEXT(J2774)),2,1))),"OoS")</f>
        <v>1</v>
      </c>
      <c r="F2774" s="57"/>
      <c r="G2774" s="59"/>
      <c r="H2774" s="59"/>
      <c r="I2774" s="59"/>
      <c r="J2774" s="59"/>
      <c r="K2774" s="59"/>
      <c r="L2774" s="59"/>
      <c r="M2774" s="59"/>
      <c r="N2774" s="59"/>
      <c r="O2774" s="59"/>
      <c r="P2774" s="370"/>
      <c r="Q2774" s="59"/>
      <c r="R2774" s="376"/>
    </row>
    <row r="2775" spans="1:18" x14ac:dyDescent="0.25">
      <c r="A2775" s="352"/>
      <c r="B2775" s="378"/>
      <c r="C2775" s="54" t="str">
        <f>IF(ISTEXT('Organizational Unit Summary'!$B$53),'Organizational Unit Summary'!$B$53,"")</f>
        <v>P-14</v>
      </c>
      <c r="D2775" s="51" t="str">
        <f>IF('Organizational Unit Summary'!$B$24="Benchmark or Sustainment",IF(E2775="OoS","OoS",IF(E2775=1,"DM",IF(E2775=2,"PM",IF(E2775=3,"LM",IF(E2775=4,"FM"))))),IF(E2775="OoS","OoS",IF(E2775&lt;=2,"H",IF(E2775=3,"M",IF(E2775=4,"L")))))</f>
        <v>DM</v>
      </c>
      <c r="E2775" s="58">
        <f>IF(OR(Processes!$C$67=TRUE,Processes!Q$67=TRUE),IF(AND(G2775=1,H2775=1,NOT(ISTEXT(J2775))),4,IF(AND(G2775=1,H2775=1,ISTEXT(J2775)),3,IF(AND(OR(G2775=1,H2775=1),ISTEXT(J2775)),2,1))),"OoS")</f>
        <v>1</v>
      </c>
      <c r="F2775" s="57"/>
      <c r="G2775" s="59"/>
      <c r="H2775" s="59"/>
      <c r="I2775" s="59"/>
      <c r="J2775" s="59"/>
      <c r="K2775" s="59"/>
      <c r="L2775" s="59"/>
      <c r="M2775" s="59"/>
      <c r="N2775" s="59"/>
      <c r="O2775" s="59"/>
      <c r="P2775" s="370"/>
      <c r="Q2775" s="59"/>
      <c r="R2775" s="376"/>
    </row>
    <row r="2776" spans="1:18" x14ac:dyDescent="0.25">
      <c r="A2776" s="352"/>
      <c r="B2776" s="378"/>
      <c r="C2776" s="54" t="str">
        <f>IF(ISTEXT('Organizational Unit Summary'!$B$54),'Organizational Unit Summary'!$B$54,"")</f>
        <v>P-15</v>
      </c>
      <c r="D2776" s="51" t="str">
        <f>IF('Organizational Unit Summary'!$B$24="Benchmark or Sustainment",IF(E2776="OoS","OoS",IF(E2776=1,"DM",IF(E2776=2,"PM",IF(E2776=3,"LM",IF(E2776=4,"FM"))))),IF(E2776="OoS","OoS",IF(E2776&lt;=2,"H",IF(E2776=3,"M",IF(E2776=4,"L")))))</f>
        <v>DM</v>
      </c>
      <c r="E2776" s="58">
        <f>IF(OR(Processes!$C$67=TRUE,Processes!R$67=TRUE),IF(AND(G2776=1,H2776=1,NOT(ISTEXT(J2776))),4,IF(AND(G2776=1,H2776=1,ISTEXT(J2776)),3,IF(AND(OR(G2776=1,H2776=1),ISTEXT(J2776)),2,1))),"OoS")</f>
        <v>1</v>
      </c>
      <c r="F2776" s="57"/>
      <c r="G2776" s="59"/>
      <c r="H2776" s="59"/>
      <c r="I2776" s="59"/>
      <c r="J2776" s="59"/>
      <c r="K2776" s="59"/>
      <c r="L2776" s="59"/>
      <c r="M2776" s="59"/>
      <c r="N2776" s="59"/>
      <c r="O2776" s="59"/>
      <c r="P2776" s="370"/>
      <c r="Q2776" s="59"/>
      <c r="R2776" s="376"/>
    </row>
    <row r="2777" spans="1:18" x14ac:dyDescent="0.25">
      <c r="A2777" s="352"/>
      <c r="B2777" s="378"/>
      <c r="C2777" s="54" t="str">
        <f>IF(ISTEXT('Organizational Unit Summary'!$B$55),'Organizational Unit Summary'!$B$55,"")</f>
        <v>P-16</v>
      </c>
      <c r="D2777" s="51" t="str">
        <f>IF('Organizational Unit Summary'!$B$24="Benchmark or Sustainment",IF(E2777="OoS","OoS",IF(E2777=1,"DM",IF(E2777=2,"PM",IF(E2777=3,"LM",IF(E2777=4,"FM"))))),IF(E2777="OoS","OoS",IF(E2777&lt;=2,"H",IF(E2777=3,"M",IF(E2777=4,"L")))))</f>
        <v>DM</v>
      </c>
      <c r="E2777" s="58">
        <f>IF(OR(Processes!$C$67=TRUE,Processes!S$67=TRUE),IF(AND(G2777=1,H2777=1,NOT(ISTEXT(J2777))),4,IF(AND(G2777=1,H2777=1,ISTEXT(J2777)),3,IF(AND(OR(G2777=1,H2777=1),ISTEXT(J2777)),2,1))),"OoS")</f>
        <v>1</v>
      </c>
      <c r="F2777" s="57"/>
      <c r="G2777" s="59"/>
      <c r="H2777" s="59"/>
      <c r="I2777" s="59"/>
      <c r="J2777" s="59"/>
      <c r="K2777" s="59"/>
      <c r="L2777" s="59"/>
      <c r="M2777" s="59"/>
      <c r="N2777" s="59"/>
      <c r="O2777" s="59"/>
      <c r="P2777" s="370"/>
      <c r="Q2777" s="59"/>
      <c r="R2777" s="376"/>
    </row>
    <row r="2778" spans="1:18" x14ac:dyDescent="0.25">
      <c r="A2778" s="352"/>
      <c r="B2778" s="378"/>
      <c r="C2778" s="54" t="str">
        <f>IF(ISTEXT('Organizational Unit Summary'!$B$56),'Organizational Unit Summary'!$B$56,"")</f>
        <v>P-17</v>
      </c>
      <c r="D2778" s="51" t="str">
        <f>IF('Organizational Unit Summary'!$B$24="Benchmark or Sustainment",IF(E2778="OoS","OoS",IF(E2778=1,"DM",IF(E2778=2,"PM",IF(E2778=3,"LM",IF(E2778=4,"FM"))))),IF(E2778="OoS","OoS",IF(E2778&lt;=2,"H",IF(E2778=3,"M",IF(E2778=4,"L")))))</f>
        <v>DM</v>
      </c>
      <c r="E2778" s="58">
        <f>IF(OR(Processes!$C$67=TRUE,Processes!T$67=TRUE),IF(AND(G2778=1,H2778=1,NOT(ISTEXT(J2778))),4,IF(AND(G2778=1,H2778=1,ISTEXT(J2778)),3,IF(AND(OR(G2778=1,H2778=1),ISTEXT(J2778)),2,1))),"OoS")</f>
        <v>1</v>
      </c>
      <c r="F2778" s="57"/>
      <c r="G2778" s="59"/>
      <c r="H2778" s="59"/>
      <c r="I2778" s="59"/>
      <c r="J2778" s="59"/>
      <c r="K2778" s="59"/>
      <c r="L2778" s="59"/>
      <c r="M2778" s="59"/>
      <c r="N2778" s="59"/>
      <c r="O2778" s="59"/>
      <c r="P2778" s="370"/>
      <c r="Q2778" s="59"/>
      <c r="R2778" s="376"/>
    </row>
    <row r="2779" spans="1:18" x14ac:dyDescent="0.25">
      <c r="A2779" s="352"/>
      <c r="B2779" s="378"/>
      <c r="C2779" s="54" t="str">
        <f>IF(ISTEXT('Organizational Unit Summary'!$B$57),'Organizational Unit Summary'!$B$57,"")</f>
        <v>P-18</v>
      </c>
      <c r="D2779" s="51" t="str">
        <f>IF('Organizational Unit Summary'!$B$24="Benchmark or Sustainment",IF(E2779="OoS","OoS",IF(E2779=1,"DM",IF(E2779=2,"PM",IF(E2779=3,"LM",IF(E2779=4,"FM"))))),IF(E2779="OoS","OoS",IF(E2779&lt;=2,"H",IF(E2779=3,"M",IF(E2779=4,"L")))))</f>
        <v>DM</v>
      </c>
      <c r="E2779" s="58">
        <f>IF(OR(Processes!$C$67=TRUE,Processes!U$67=TRUE),IF(AND(G2779=1,H2779=1,NOT(ISTEXT(J2779))),4,IF(AND(G2779=1,H2779=1,ISTEXT(J2779)),3,IF(AND(OR(G2779=1,H2779=1),ISTEXT(J2779)),2,1))),"OoS")</f>
        <v>1</v>
      </c>
      <c r="F2779" s="57"/>
      <c r="G2779" s="59"/>
      <c r="H2779" s="59"/>
      <c r="I2779" s="59"/>
      <c r="J2779" s="59"/>
      <c r="K2779" s="59"/>
      <c r="L2779" s="59"/>
      <c r="M2779" s="59"/>
      <c r="N2779" s="59"/>
      <c r="O2779" s="59"/>
      <c r="P2779" s="370"/>
      <c r="Q2779" s="59"/>
      <c r="R2779" s="376"/>
    </row>
    <row r="2780" spans="1:18" x14ac:dyDescent="0.25">
      <c r="A2780" s="352"/>
      <c r="B2780" s="378"/>
      <c r="C2780" s="54" t="str">
        <f>IF(ISTEXT('Organizational Unit Summary'!$B$58),'Organizational Unit Summary'!$B$58,"")</f>
        <v>P-19</v>
      </c>
      <c r="D2780" s="51" t="str">
        <f>IF('Organizational Unit Summary'!$B$24="Benchmark or Sustainment",IF(E2780="OoS","OoS",IF(E2780=1,"DM",IF(E2780=2,"PM",IF(E2780=3,"LM",IF(E2780=4,"FM"))))),IF(E2780="OoS","OoS",IF(E2780&lt;=2,"H",IF(E2780=3,"M",IF(E2780=4,"L")))))</f>
        <v>DM</v>
      </c>
      <c r="E2780" s="58">
        <f>IF(OR(Processes!$C$67=TRUE,Processes!V$67=TRUE),IF(AND(G2780=1,H2780=1,NOT(ISTEXT(J2780))),4,IF(AND(G2780=1,H2780=1,ISTEXT(J2780)),3,IF(AND(OR(G2780=1,H2780=1),ISTEXT(J2780)),2,1))),"OoS")</f>
        <v>1</v>
      </c>
      <c r="F2780" s="57"/>
      <c r="G2780" s="59"/>
      <c r="H2780" s="59"/>
      <c r="I2780" s="59"/>
      <c r="J2780" s="59"/>
      <c r="K2780" s="59"/>
      <c r="L2780" s="59"/>
      <c r="M2780" s="59"/>
      <c r="N2780" s="59"/>
      <c r="O2780" s="59"/>
      <c r="P2780" s="370"/>
      <c r="Q2780" s="59"/>
      <c r="R2780" s="376"/>
    </row>
    <row r="2781" spans="1:18" ht="13.5" thickBot="1" x14ac:dyDescent="0.3">
      <c r="A2781" s="352"/>
      <c r="B2781" s="378"/>
      <c r="C2781" s="54" t="str">
        <f>IF(ISTEXT('Organizational Unit Summary'!$B$59),'Organizational Unit Summary'!$B$59,"")</f>
        <v>P-20</v>
      </c>
      <c r="D2781" s="51" t="str">
        <f>IF('Organizational Unit Summary'!$B$24="Benchmark or Sustainment",IF(E2781="OoS","OoS",IF(E2781=1,"DM",IF(E2781=2,"PM",IF(E2781=3,"LM",IF(E2781=4,"FM"))))),IF(E2781="OoS","OoS",IF(E2781&lt;=2,"H",IF(E2781=3,"M",IF(E2781=4,"L")))))</f>
        <v>DM</v>
      </c>
      <c r="E2781" s="58">
        <f>IF(OR(Processes!$C$67=TRUE,Processes!W$67=TRUE),IF(AND(G2781=1,H2781=1,NOT(ISTEXT(J2781))),4,IF(AND(G2781=1,H2781=1,ISTEXT(J2781)),3,IF(AND(OR(G2781=1,H2781=1),ISTEXT(J2781)),2,1))),"OoS")</f>
        <v>1</v>
      </c>
      <c r="F2781" s="57"/>
      <c r="G2781" s="59"/>
      <c r="H2781" s="59"/>
      <c r="I2781" s="59"/>
      <c r="J2781" s="59"/>
      <c r="K2781" s="59"/>
      <c r="L2781" s="59"/>
      <c r="M2781" s="59"/>
      <c r="N2781" s="59"/>
      <c r="O2781" s="59"/>
      <c r="P2781" s="371"/>
      <c r="Q2781" s="59"/>
      <c r="R2781" s="376"/>
    </row>
    <row r="2782" spans="1:18" x14ac:dyDescent="0.25">
      <c r="A2782" s="352"/>
      <c r="B2782" s="378" t="str">
        <f>IF(ISTEXT(Processes!$B$17),Processes!$B$17,"")</f>
        <v>Process 15</v>
      </c>
      <c r="C2782" s="54" t="str">
        <f>IF(ISTEXT('Organizational Unit Summary'!$B$40),'Organizational Unit Summary'!$B$40,"")</f>
        <v>P-1</v>
      </c>
      <c r="D2782" s="51" t="str">
        <f>IF('Organizational Unit Summary'!$B$24="Benchmark or Sustainment",IF(E2782="OoS","OoS",IF(E2782=1,"DM",IF(E2782=2,"PM",IF(E2782=3,"LM",IF(E2782=4,"FM"))))),IF(E2782="OoS","OoS",IF(E2782&lt;=2,"H",IF(E2782=3,"M",IF(E2782=4,"L")))))</f>
        <v>DM</v>
      </c>
      <c r="E2782" s="58">
        <f>IF(OR(Processes!$C$68=TRUE,Processes!D$68=TRUE),IF(AND(G2782=1,H2782=1,NOT(ISTEXT(J2782))),4,IF(AND(G2782=1,H2782=1,ISTEXT(J2782)),3,IF(AND(OR(G2782=1,H2782=1),ISTEXT(J2782)),2,1))),"OoS")</f>
        <v>1</v>
      </c>
      <c r="F2782" s="57"/>
      <c r="G2782" s="59"/>
      <c r="H2782" s="59"/>
      <c r="I2782" s="59"/>
      <c r="J2782" s="59"/>
      <c r="K2782" s="59"/>
      <c r="L2782" s="59"/>
      <c r="M2782" s="59"/>
      <c r="N2782" s="59"/>
      <c r="O2782" s="59"/>
      <c r="P2782" s="369"/>
      <c r="Q2782" s="59"/>
      <c r="R2782" s="376"/>
    </row>
    <row r="2783" spans="1:18" x14ac:dyDescent="0.25">
      <c r="A2783" s="352"/>
      <c r="B2783" s="378"/>
      <c r="C2783" s="54" t="str">
        <f>IF(ISTEXT('Organizational Unit Summary'!$B$41),'Organizational Unit Summary'!$B$41,"")</f>
        <v>P-2</v>
      </c>
      <c r="D2783" s="51" t="str">
        <f>IF('Organizational Unit Summary'!$B$24="Benchmark or Sustainment",IF(E2783="OoS","OoS",IF(E2783=1,"DM",IF(E2783=2,"PM",IF(E2783=3,"LM",IF(E2783=4,"FM"))))),IF(E2783="OoS","OoS",IF(E2783&lt;=2,"H",IF(E2783=3,"M",IF(E2783=4,"L")))))</f>
        <v>DM</v>
      </c>
      <c r="E2783" s="58">
        <f>IF(OR(Processes!$C$68=TRUE,Processes!E$68=TRUE),IF(AND(G2783=1,H2783=1,NOT(ISTEXT(J2783))),4,IF(AND(G2783=1,H2783=1,ISTEXT(J2783)),3,IF(AND(OR(G2783=1,H2783=1),ISTEXT(J2783)),2,1))),"OoS")</f>
        <v>1</v>
      </c>
      <c r="F2783" s="57"/>
      <c r="G2783" s="59"/>
      <c r="H2783" s="59"/>
      <c r="I2783" s="59"/>
      <c r="J2783" s="59"/>
      <c r="K2783" s="59"/>
      <c r="L2783" s="59"/>
      <c r="M2783" s="59"/>
      <c r="N2783" s="59"/>
      <c r="O2783" s="59"/>
      <c r="P2783" s="370"/>
      <c r="Q2783" s="59"/>
      <c r="R2783" s="376"/>
    </row>
    <row r="2784" spans="1:18" x14ac:dyDescent="0.25">
      <c r="A2784" s="352"/>
      <c r="B2784" s="378"/>
      <c r="C2784" s="54" t="str">
        <f>IF(ISTEXT('Organizational Unit Summary'!$B$42),'Organizational Unit Summary'!$B$42,"")</f>
        <v>P-3</v>
      </c>
      <c r="D2784" s="51" t="str">
        <f>IF('Organizational Unit Summary'!$B$24="Benchmark or Sustainment",IF(E2784="OoS","OoS",IF(E2784=1,"DM",IF(E2784=2,"PM",IF(E2784=3,"LM",IF(E2784=4,"FM"))))),IF(E2784="OoS","OoS",IF(E2784&lt;=2,"H",IF(E2784=3,"M",IF(E2784=4,"L")))))</f>
        <v>DM</v>
      </c>
      <c r="E2784" s="58">
        <f>IF(OR(Processes!$C$68=TRUE,Processes!F$68=TRUE),IF(AND(G2784=1,H2784=1,NOT(ISTEXT(J2784))),4,IF(AND(G2784=1,H2784=1,ISTEXT(J2784)),3,IF(AND(OR(G2784=1,H2784=1),ISTEXT(J2784)),2,1))),"OoS")</f>
        <v>1</v>
      </c>
      <c r="F2784" s="57"/>
      <c r="G2784" s="59"/>
      <c r="H2784" s="59"/>
      <c r="I2784" s="59"/>
      <c r="J2784" s="59"/>
      <c r="K2784" s="59"/>
      <c r="L2784" s="59"/>
      <c r="M2784" s="59"/>
      <c r="N2784" s="59"/>
      <c r="O2784" s="59"/>
      <c r="P2784" s="370"/>
      <c r="Q2784" s="59"/>
      <c r="R2784" s="376"/>
    </row>
    <row r="2785" spans="1:18" x14ac:dyDescent="0.25">
      <c r="A2785" s="352"/>
      <c r="B2785" s="378"/>
      <c r="C2785" s="54" t="str">
        <f>IF(ISTEXT('Organizational Unit Summary'!$B$43),'Organizational Unit Summary'!$B$43,"")</f>
        <v>P-4</v>
      </c>
      <c r="D2785" s="51" t="str">
        <f>IF('Organizational Unit Summary'!$B$24="Benchmark or Sustainment",IF(E2785="OoS","OoS",IF(E2785=1,"DM",IF(E2785=2,"PM",IF(E2785=3,"LM",IF(E2785=4,"FM"))))),IF(E2785="OoS","OoS",IF(E2785&lt;=2,"H",IF(E2785=3,"M",IF(E2785=4,"L")))))</f>
        <v>DM</v>
      </c>
      <c r="E2785" s="58">
        <f>IF(OR(Processes!$C$68=TRUE,Processes!G$68=TRUE),IF(AND(G2785=1,H2785=1,NOT(ISTEXT(J2785))),4,IF(AND(G2785=1,H2785=1,ISTEXT(J2785)),3,IF(AND(OR(G2785=1,H2785=1),ISTEXT(J2785)),2,1))),"OoS")</f>
        <v>1</v>
      </c>
      <c r="F2785" s="57"/>
      <c r="G2785" s="59"/>
      <c r="H2785" s="59"/>
      <c r="I2785" s="59"/>
      <c r="J2785" s="59"/>
      <c r="K2785" s="59"/>
      <c r="L2785" s="59"/>
      <c r="M2785" s="59"/>
      <c r="N2785" s="59"/>
      <c r="O2785" s="59"/>
      <c r="P2785" s="370"/>
      <c r="Q2785" s="59"/>
      <c r="R2785" s="376"/>
    </row>
    <row r="2786" spans="1:18" x14ac:dyDescent="0.25">
      <c r="A2786" s="352"/>
      <c r="B2786" s="378"/>
      <c r="C2786" s="54" t="str">
        <f>IF(ISTEXT('Organizational Unit Summary'!$B$44),'Organizational Unit Summary'!$B$44,"")</f>
        <v>P-5</v>
      </c>
      <c r="D2786" s="51" t="str">
        <f>IF('Organizational Unit Summary'!$B$24="Benchmark or Sustainment",IF(E2786="OoS","OoS",IF(E2786=1,"DM",IF(E2786=2,"PM",IF(E2786=3,"LM",IF(E2786=4,"FM"))))),IF(E2786="OoS","OoS",IF(E2786&lt;=2,"H",IF(E2786=3,"M",IF(E2786=4,"L")))))</f>
        <v>DM</v>
      </c>
      <c r="E2786" s="58">
        <f>IF(OR(Processes!$C$68=TRUE,Processes!H$68=TRUE),IF(AND(G2786=1,H2786=1,NOT(ISTEXT(J2786))),4,IF(AND(G2786=1,H2786=1,ISTEXT(J2786)),3,IF(AND(OR(G2786=1,H2786=1),ISTEXT(J2786)),2,1))),"OoS")</f>
        <v>1</v>
      </c>
      <c r="F2786" s="57"/>
      <c r="G2786" s="59"/>
      <c r="H2786" s="59"/>
      <c r="I2786" s="59"/>
      <c r="J2786" s="59"/>
      <c r="K2786" s="59"/>
      <c r="L2786" s="59"/>
      <c r="M2786" s="59"/>
      <c r="N2786" s="59"/>
      <c r="O2786" s="59"/>
      <c r="P2786" s="370"/>
      <c r="Q2786" s="59"/>
      <c r="R2786" s="376"/>
    </row>
    <row r="2787" spans="1:18" x14ac:dyDescent="0.25">
      <c r="A2787" s="352"/>
      <c r="B2787" s="378"/>
      <c r="C2787" s="54" t="str">
        <f>IF(ISTEXT('Organizational Unit Summary'!$B$45),'Organizational Unit Summary'!$B$45,"")</f>
        <v>P-6</v>
      </c>
      <c r="D2787" s="51" t="str">
        <f>IF('Organizational Unit Summary'!$B$24="Benchmark or Sustainment",IF(E2787="OoS","OoS",IF(E2787=1,"DM",IF(E2787=2,"PM",IF(E2787=3,"LM",IF(E2787=4,"FM"))))),IF(E2787="OoS","OoS",IF(E2787&lt;=2,"H",IF(E2787=3,"M",IF(E2787=4,"L")))))</f>
        <v>DM</v>
      </c>
      <c r="E2787" s="58">
        <f>IF(OR(Processes!$C$68=TRUE,Processes!I$68=TRUE),IF(AND(G2787=1,H2787=1,NOT(ISTEXT(J2787))),4,IF(AND(G2787=1,H2787=1,ISTEXT(J2787)),3,IF(AND(OR(G2787=1,H2787=1),ISTEXT(J2787)),2,1))),"OoS")</f>
        <v>1</v>
      </c>
      <c r="F2787" s="57"/>
      <c r="G2787" s="59"/>
      <c r="H2787" s="59"/>
      <c r="I2787" s="59"/>
      <c r="J2787" s="59"/>
      <c r="K2787" s="59"/>
      <c r="L2787" s="59"/>
      <c r="M2787" s="59"/>
      <c r="N2787" s="59"/>
      <c r="O2787" s="59"/>
      <c r="P2787" s="370"/>
      <c r="Q2787" s="59"/>
      <c r="R2787" s="376"/>
    </row>
    <row r="2788" spans="1:18" x14ac:dyDescent="0.25">
      <c r="A2788" s="352"/>
      <c r="B2788" s="378"/>
      <c r="C2788" s="54" t="str">
        <f>IF(ISTEXT('Organizational Unit Summary'!$B$46),'Organizational Unit Summary'!$B$46,"")</f>
        <v>P-7</v>
      </c>
      <c r="D2788" s="51" t="str">
        <f>IF('Organizational Unit Summary'!$B$24="Benchmark or Sustainment",IF(E2788="OoS","OoS",IF(E2788=1,"DM",IF(E2788=2,"PM",IF(E2788=3,"LM",IF(E2788=4,"FM"))))),IF(E2788="OoS","OoS",IF(E2788&lt;=2,"H",IF(E2788=3,"M",IF(E2788=4,"L")))))</f>
        <v>DM</v>
      </c>
      <c r="E2788" s="58">
        <f>IF(OR(Processes!$C$68=TRUE,Processes!J$68=TRUE),IF(AND(G2788=1,H2788=1,NOT(ISTEXT(J2788))),4,IF(AND(G2788=1,H2788=1,ISTEXT(J2788)),3,IF(AND(OR(G2788=1,H2788=1),ISTEXT(J2788)),2,1))),"OoS")</f>
        <v>1</v>
      </c>
      <c r="F2788" s="57"/>
      <c r="G2788" s="59"/>
      <c r="H2788" s="59"/>
      <c r="I2788" s="59"/>
      <c r="J2788" s="59"/>
      <c r="K2788" s="59"/>
      <c r="L2788" s="59"/>
      <c r="M2788" s="59"/>
      <c r="N2788" s="59"/>
      <c r="O2788" s="59"/>
      <c r="P2788" s="370"/>
      <c r="Q2788" s="59"/>
      <c r="R2788" s="376"/>
    </row>
    <row r="2789" spans="1:18" x14ac:dyDescent="0.25">
      <c r="A2789" s="352"/>
      <c r="B2789" s="378"/>
      <c r="C2789" s="54" t="str">
        <f>IF(ISTEXT('Organizational Unit Summary'!$B$47),'Organizational Unit Summary'!$B$47,"")</f>
        <v>P-8</v>
      </c>
      <c r="D2789" s="51" t="str">
        <f>IF('Organizational Unit Summary'!$B$24="Benchmark or Sustainment",IF(E2789="OoS","OoS",IF(E2789=1,"DM",IF(E2789=2,"PM",IF(E2789=3,"LM",IF(E2789=4,"FM"))))),IF(E2789="OoS","OoS",IF(E2789&lt;=2,"H",IF(E2789=3,"M",IF(E2789=4,"L")))))</f>
        <v>DM</v>
      </c>
      <c r="E2789" s="58">
        <f>IF(OR(Processes!$C$68=TRUE,Processes!K$68=TRUE),IF(AND(G2789=1,H2789=1,NOT(ISTEXT(J2789))),4,IF(AND(G2789=1,H2789=1,ISTEXT(J2789)),3,IF(AND(OR(G2789=1,H2789=1),ISTEXT(J2789)),2,1))),"OoS")</f>
        <v>1</v>
      </c>
      <c r="F2789" s="57"/>
      <c r="G2789" s="59"/>
      <c r="H2789" s="59"/>
      <c r="I2789" s="59"/>
      <c r="J2789" s="59"/>
      <c r="K2789" s="59"/>
      <c r="L2789" s="59"/>
      <c r="M2789" s="59"/>
      <c r="N2789" s="59"/>
      <c r="O2789" s="59"/>
      <c r="P2789" s="370"/>
      <c r="Q2789" s="59"/>
      <c r="R2789" s="376"/>
    </row>
    <row r="2790" spans="1:18" x14ac:dyDescent="0.25">
      <c r="A2790" s="352"/>
      <c r="B2790" s="378"/>
      <c r="C2790" s="54" t="str">
        <f>IF(ISTEXT('Organizational Unit Summary'!$B$48),'Organizational Unit Summary'!$B$48,"")</f>
        <v>P-9</v>
      </c>
      <c r="D2790" s="51" t="str">
        <f>IF('Organizational Unit Summary'!$B$24="Benchmark or Sustainment",IF(E2790="OoS","OoS",IF(E2790=1,"DM",IF(E2790=2,"PM",IF(E2790=3,"LM",IF(E2790=4,"FM"))))),IF(E2790="OoS","OoS",IF(E2790&lt;=2,"H",IF(E2790=3,"M",IF(E2790=4,"L")))))</f>
        <v>DM</v>
      </c>
      <c r="E2790" s="58">
        <f>IF(OR(Processes!$C$68=TRUE,Processes!L$68=TRUE),IF(AND(G2790=1,H2790=1,NOT(ISTEXT(J2790))),4,IF(AND(G2790=1,H2790=1,ISTEXT(J2790)),3,IF(AND(OR(G2790=1,H2790=1),ISTEXT(J2790)),2,1))),"OoS")</f>
        <v>1</v>
      </c>
      <c r="F2790" s="57"/>
      <c r="G2790" s="59"/>
      <c r="H2790" s="59"/>
      <c r="I2790" s="59"/>
      <c r="J2790" s="59"/>
      <c r="K2790" s="59"/>
      <c r="L2790" s="59"/>
      <c r="M2790" s="59"/>
      <c r="N2790" s="59"/>
      <c r="O2790" s="59"/>
      <c r="P2790" s="370"/>
      <c r="Q2790" s="59"/>
      <c r="R2790" s="376"/>
    </row>
    <row r="2791" spans="1:18" x14ac:dyDescent="0.25">
      <c r="A2791" s="352"/>
      <c r="B2791" s="378"/>
      <c r="C2791" s="54" t="str">
        <f>IF(ISTEXT('Organizational Unit Summary'!$B$49),'Organizational Unit Summary'!$B$49,"")</f>
        <v>P-10</v>
      </c>
      <c r="D2791" s="51" t="str">
        <f>IF('Organizational Unit Summary'!$B$24="Benchmark or Sustainment",IF(E2791="OoS","OoS",IF(E2791=1,"DM",IF(E2791=2,"PM",IF(E2791=3,"LM",IF(E2791=4,"FM"))))),IF(E2791="OoS","OoS",IF(E2791&lt;=2,"H",IF(E2791=3,"M",IF(E2791=4,"L")))))</f>
        <v>DM</v>
      </c>
      <c r="E2791" s="58">
        <f>IF(OR(Processes!$C$68=TRUE,Processes!M$68=TRUE),IF(AND(G2791=1,H2791=1,NOT(ISTEXT(J2791))),4,IF(AND(G2791=1,H2791=1,ISTEXT(J2791)),3,IF(AND(OR(G2791=1,H2791=1),ISTEXT(J2791)),2,1))),"OoS")</f>
        <v>1</v>
      </c>
      <c r="F2791" s="57"/>
      <c r="G2791" s="59"/>
      <c r="H2791" s="59"/>
      <c r="I2791" s="59"/>
      <c r="J2791" s="59"/>
      <c r="K2791" s="59"/>
      <c r="L2791" s="59"/>
      <c r="M2791" s="59"/>
      <c r="N2791" s="59"/>
      <c r="O2791" s="59"/>
      <c r="P2791" s="370"/>
      <c r="Q2791" s="59"/>
      <c r="R2791" s="376"/>
    </row>
    <row r="2792" spans="1:18" x14ac:dyDescent="0.25">
      <c r="A2792" s="352"/>
      <c r="B2792" s="378"/>
      <c r="C2792" s="54" t="str">
        <f>IF(ISTEXT('Organizational Unit Summary'!$B$50),'Organizational Unit Summary'!$B$50,"")</f>
        <v>P-11</v>
      </c>
      <c r="D2792" s="51" t="str">
        <f>IF('Organizational Unit Summary'!$B$24="Benchmark or Sustainment",IF(E2792="OoS","OoS",IF(E2792=1,"DM",IF(E2792=2,"PM",IF(E2792=3,"LM",IF(E2792=4,"FM"))))),IF(E2792="OoS","OoS",IF(E2792&lt;=2,"H",IF(E2792=3,"M",IF(E2792=4,"L")))))</f>
        <v>DM</v>
      </c>
      <c r="E2792" s="58">
        <f>IF(OR(Processes!$C$68=TRUE,Processes!N$68=TRUE),IF(AND(G2792=1,H2792=1,NOT(ISTEXT(J2792))),4,IF(AND(G2792=1,H2792=1,ISTEXT(J2792)),3,IF(AND(OR(G2792=1,H2792=1),ISTEXT(J2792)),2,1))),"OoS")</f>
        <v>1</v>
      </c>
      <c r="F2792" s="57"/>
      <c r="G2792" s="59"/>
      <c r="H2792" s="59"/>
      <c r="I2792" s="59"/>
      <c r="J2792" s="59"/>
      <c r="K2792" s="59"/>
      <c r="L2792" s="59"/>
      <c r="M2792" s="59"/>
      <c r="N2792" s="59"/>
      <c r="O2792" s="59"/>
      <c r="P2792" s="370"/>
      <c r="Q2792" s="59"/>
      <c r="R2792" s="376"/>
    </row>
    <row r="2793" spans="1:18" x14ac:dyDescent="0.25">
      <c r="A2793" s="352"/>
      <c r="B2793" s="378"/>
      <c r="C2793" s="54" t="str">
        <f>IF(ISTEXT('Organizational Unit Summary'!$B$51),'Organizational Unit Summary'!$B$51,"")</f>
        <v>P-12</v>
      </c>
      <c r="D2793" s="51" t="str">
        <f>IF('Organizational Unit Summary'!$B$24="Benchmark or Sustainment",IF(E2793="OoS","OoS",IF(E2793=1,"DM",IF(E2793=2,"PM",IF(E2793=3,"LM",IF(E2793=4,"FM"))))),IF(E2793="OoS","OoS",IF(E2793&lt;=2,"H",IF(E2793=3,"M",IF(E2793=4,"L")))))</f>
        <v>DM</v>
      </c>
      <c r="E2793" s="58">
        <f>IF(OR(Processes!$C$68=TRUE,Processes!O$68=TRUE),IF(AND(G2793=1,H2793=1,NOT(ISTEXT(J2793))),4,IF(AND(G2793=1,H2793=1,ISTEXT(J2793)),3,IF(AND(OR(G2793=1,H2793=1),ISTEXT(J2793)),2,1))),"OoS")</f>
        <v>1</v>
      </c>
      <c r="F2793" s="57"/>
      <c r="G2793" s="59"/>
      <c r="H2793" s="59"/>
      <c r="I2793" s="59"/>
      <c r="J2793" s="59"/>
      <c r="K2793" s="59"/>
      <c r="L2793" s="59"/>
      <c r="M2793" s="59"/>
      <c r="N2793" s="59"/>
      <c r="O2793" s="59"/>
      <c r="P2793" s="370"/>
      <c r="Q2793" s="59"/>
      <c r="R2793" s="376"/>
    </row>
    <row r="2794" spans="1:18" x14ac:dyDescent="0.25">
      <c r="A2794" s="352"/>
      <c r="B2794" s="378"/>
      <c r="C2794" s="54" t="str">
        <f>IF(ISTEXT('Organizational Unit Summary'!$B$52),'Organizational Unit Summary'!$B$52,"")</f>
        <v>P-13</v>
      </c>
      <c r="D2794" s="51" t="str">
        <f>IF('Organizational Unit Summary'!$B$24="Benchmark or Sustainment",IF(E2794="OoS","OoS",IF(E2794=1,"DM",IF(E2794=2,"PM",IF(E2794=3,"LM",IF(E2794=4,"FM"))))),IF(E2794="OoS","OoS",IF(E2794&lt;=2,"H",IF(E2794=3,"M",IF(E2794=4,"L")))))</f>
        <v>DM</v>
      </c>
      <c r="E2794" s="58">
        <f>IF(OR(Processes!$C$68=TRUE,Processes!P$68=TRUE),IF(AND(G2794=1,H2794=1,NOT(ISTEXT(J2794))),4,IF(AND(G2794=1,H2794=1,ISTEXT(J2794)),3,IF(AND(OR(G2794=1,H2794=1),ISTEXT(J2794)),2,1))),"OoS")</f>
        <v>1</v>
      </c>
      <c r="F2794" s="57"/>
      <c r="G2794" s="59"/>
      <c r="H2794" s="59"/>
      <c r="I2794" s="59"/>
      <c r="J2794" s="59"/>
      <c r="K2794" s="59"/>
      <c r="L2794" s="59"/>
      <c r="M2794" s="59"/>
      <c r="N2794" s="59"/>
      <c r="O2794" s="59"/>
      <c r="P2794" s="370"/>
      <c r="Q2794" s="59"/>
      <c r="R2794" s="376"/>
    </row>
    <row r="2795" spans="1:18" x14ac:dyDescent="0.25">
      <c r="A2795" s="352"/>
      <c r="B2795" s="378"/>
      <c r="C2795" s="54" t="str">
        <f>IF(ISTEXT('Organizational Unit Summary'!$B$53),'Organizational Unit Summary'!$B$53,"")</f>
        <v>P-14</v>
      </c>
      <c r="D2795" s="51" t="str">
        <f>IF('Organizational Unit Summary'!$B$24="Benchmark or Sustainment",IF(E2795="OoS","OoS",IF(E2795=1,"DM",IF(E2795=2,"PM",IF(E2795=3,"LM",IF(E2795=4,"FM"))))),IF(E2795="OoS","OoS",IF(E2795&lt;=2,"H",IF(E2795=3,"M",IF(E2795=4,"L")))))</f>
        <v>DM</v>
      </c>
      <c r="E2795" s="58">
        <f>IF(OR(Processes!$C$68=TRUE,Processes!Q$68=TRUE),IF(AND(G2795=1,H2795=1,NOT(ISTEXT(J2795))),4,IF(AND(G2795=1,H2795=1,ISTEXT(J2795)),3,IF(AND(OR(G2795=1,H2795=1),ISTEXT(J2795)),2,1))),"OoS")</f>
        <v>1</v>
      </c>
      <c r="F2795" s="57"/>
      <c r="G2795" s="59"/>
      <c r="H2795" s="59"/>
      <c r="I2795" s="59"/>
      <c r="J2795" s="59"/>
      <c r="K2795" s="59"/>
      <c r="L2795" s="59"/>
      <c r="M2795" s="59"/>
      <c r="N2795" s="59"/>
      <c r="O2795" s="59"/>
      <c r="P2795" s="370"/>
      <c r="Q2795" s="59"/>
      <c r="R2795" s="376"/>
    </row>
    <row r="2796" spans="1:18" x14ac:dyDescent="0.25">
      <c r="A2796" s="352"/>
      <c r="B2796" s="378"/>
      <c r="C2796" s="54" t="str">
        <f>IF(ISTEXT('Organizational Unit Summary'!$B$54),'Organizational Unit Summary'!$B$54,"")</f>
        <v>P-15</v>
      </c>
      <c r="D2796" s="51" t="str">
        <f>IF('Organizational Unit Summary'!$B$24="Benchmark or Sustainment",IF(E2796="OoS","OoS",IF(E2796=1,"DM",IF(E2796=2,"PM",IF(E2796=3,"LM",IF(E2796=4,"FM"))))),IF(E2796="OoS","OoS",IF(E2796&lt;=2,"H",IF(E2796=3,"M",IF(E2796=4,"L")))))</f>
        <v>DM</v>
      </c>
      <c r="E2796" s="58">
        <f>IF(OR(Processes!$C$68=TRUE,Processes!R$68=TRUE),IF(AND(G2796=1,H2796=1,NOT(ISTEXT(J2796))),4,IF(AND(G2796=1,H2796=1,ISTEXT(J2796)),3,IF(AND(OR(G2796=1,H2796=1),ISTEXT(J2796)),2,1))),"OoS")</f>
        <v>1</v>
      </c>
      <c r="F2796" s="57"/>
      <c r="G2796" s="59"/>
      <c r="H2796" s="59"/>
      <c r="I2796" s="59"/>
      <c r="J2796" s="59"/>
      <c r="K2796" s="59"/>
      <c r="L2796" s="59"/>
      <c r="M2796" s="59"/>
      <c r="N2796" s="59"/>
      <c r="O2796" s="59"/>
      <c r="P2796" s="370"/>
      <c r="Q2796" s="59"/>
      <c r="R2796" s="376"/>
    </row>
    <row r="2797" spans="1:18" x14ac:dyDescent="0.25">
      <c r="A2797" s="352"/>
      <c r="B2797" s="378"/>
      <c r="C2797" s="54" t="str">
        <f>IF(ISTEXT('Organizational Unit Summary'!$B$55),'Organizational Unit Summary'!$B$55,"")</f>
        <v>P-16</v>
      </c>
      <c r="D2797" s="51" t="str">
        <f>IF('Organizational Unit Summary'!$B$24="Benchmark or Sustainment",IF(E2797="OoS","OoS",IF(E2797=1,"DM",IF(E2797=2,"PM",IF(E2797=3,"LM",IF(E2797=4,"FM"))))),IF(E2797="OoS","OoS",IF(E2797&lt;=2,"H",IF(E2797=3,"M",IF(E2797=4,"L")))))</f>
        <v>DM</v>
      </c>
      <c r="E2797" s="58">
        <f>IF(OR(Processes!$C$68=TRUE,Processes!S$68=TRUE),IF(AND(G2797=1,H2797=1,NOT(ISTEXT(J2797))),4,IF(AND(G2797=1,H2797=1,ISTEXT(J2797)),3,IF(AND(OR(G2797=1,H2797=1),ISTEXT(J2797)),2,1))),"OoS")</f>
        <v>1</v>
      </c>
      <c r="F2797" s="57"/>
      <c r="G2797" s="59"/>
      <c r="H2797" s="59"/>
      <c r="I2797" s="59"/>
      <c r="J2797" s="59"/>
      <c r="K2797" s="59"/>
      <c r="L2797" s="59"/>
      <c r="M2797" s="59"/>
      <c r="N2797" s="59"/>
      <c r="O2797" s="59"/>
      <c r="P2797" s="370"/>
      <c r="Q2797" s="59"/>
      <c r="R2797" s="376"/>
    </row>
    <row r="2798" spans="1:18" x14ac:dyDescent="0.25">
      <c r="A2798" s="352"/>
      <c r="B2798" s="378"/>
      <c r="C2798" s="54" t="str">
        <f>IF(ISTEXT('Organizational Unit Summary'!$B$56),'Organizational Unit Summary'!$B$56,"")</f>
        <v>P-17</v>
      </c>
      <c r="D2798" s="51" t="str">
        <f>IF('Organizational Unit Summary'!$B$24="Benchmark or Sustainment",IF(E2798="OoS","OoS",IF(E2798=1,"DM",IF(E2798=2,"PM",IF(E2798=3,"LM",IF(E2798=4,"FM"))))),IF(E2798="OoS","OoS",IF(E2798&lt;=2,"H",IF(E2798=3,"M",IF(E2798=4,"L")))))</f>
        <v>DM</v>
      </c>
      <c r="E2798" s="58">
        <f>IF(OR(Processes!$C$68=TRUE,Processes!T$68=TRUE),IF(AND(G2798=1,H2798=1,NOT(ISTEXT(J2798))),4,IF(AND(G2798=1,H2798=1,ISTEXT(J2798)),3,IF(AND(OR(G2798=1,H2798=1),ISTEXT(J2798)),2,1))),"OoS")</f>
        <v>1</v>
      </c>
      <c r="F2798" s="57"/>
      <c r="G2798" s="59"/>
      <c r="H2798" s="59"/>
      <c r="I2798" s="59"/>
      <c r="J2798" s="59"/>
      <c r="K2798" s="59"/>
      <c r="L2798" s="59"/>
      <c r="M2798" s="59"/>
      <c r="N2798" s="59"/>
      <c r="O2798" s="59"/>
      <c r="P2798" s="370"/>
      <c r="Q2798" s="59"/>
      <c r="R2798" s="376"/>
    </row>
    <row r="2799" spans="1:18" x14ac:dyDescent="0.25">
      <c r="A2799" s="352"/>
      <c r="B2799" s="378"/>
      <c r="C2799" s="54" t="str">
        <f>IF(ISTEXT('Organizational Unit Summary'!$B$57),'Organizational Unit Summary'!$B$57,"")</f>
        <v>P-18</v>
      </c>
      <c r="D2799" s="51" t="str">
        <f>IF('Organizational Unit Summary'!$B$24="Benchmark or Sustainment",IF(E2799="OoS","OoS",IF(E2799=1,"DM",IF(E2799=2,"PM",IF(E2799=3,"LM",IF(E2799=4,"FM"))))),IF(E2799="OoS","OoS",IF(E2799&lt;=2,"H",IF(E2799=3,"M",IF(E2799=4,"L")))))</f>
        <v>DM</v>
      </c>
      <c r="E2799" s="58">
        <f>IF(OR(Processes!$C$68=TRUE,Processes!U$68=TRUE),IF(AND(G2799=1,H2799=1,NOT(ISTEXT(J2799))),4,IF(AND(G2799=1,H2799=1,ISTEXT(J2799)),3,IF(AND(OR(G2799=1,H2799=1),ISTEXT(J2799)),2,1))),"OoS")</f>
        <v>1</v>
      </c>
      <c r="F2799" s="57"/>
      <c r="G2799" s="59"/>
      <c r="H2799" s="59"/>
      <c r="I2799" s="59"/>
      <c r="J2799" s="59"/>
      <c r="K2799" s="59"/>
      <c r="L2799" s="59"/>
      <c r="M2799" s="59"/>
      <c r="N2799" s="59"/>
      <c r="O2799" s="59"/>
      <c r="P2799" s="370"/>
      <c r="Q2799" s="59"/>
      <c r="R2799" s="376"/>
    </row>
    <row r="2800" spans="1:18" x14ac:dyDescent="0.25">
      <c r="A2800" s="352"/>
      <c r="B2800" s="378"/>
      <c r="C2800" s="54" t="str">
        <f>IF(ISTEXT('Organizational Unit Summary'!$B$58),'Organizational Unit Summary'!$B$58,"")</f>
        <v>P-19</v>
      </c>
      <c r="D2800" s="51" t="str">
        <f>IF('Organizational Unit Summary'!$B$24="Benchmark or Sustainment",IF(E2800="OoS","OoS",IF(E2800=1,"DM",IF(E2800=2,"PM",IF(E2800=3,"LM",IF(E2800=4,"FM"))))),IF(E2800="OoS","OoS",IF(E2800&lt;=2,"H",IF(E2800=3,"M",IF(E2800=4,"L")))))</f>
        <v>DM</v>
      </c>
      <c r="E2800" s="58">
        <f>IF(OR(Processes!$C$68=TRUE,Processes!V$68=TRUE),IF(AND(G2800=1,H2800=1,NOT(ISTEXT(J2800))),4,IF(AND(G2800=1,H2800=1,ISTEXT(J2800)),3,IF(AND(OR(G2800=1,H2800=1),ISTEXT(J2800)),2,1))),"OoS")</f>
        <v>1</v>
      </c>
      <c r="F2800" s="57"/>
      <c r="G2800" s="59"/>
      <c r="H2800" s="59"/>
      <c r="I2800" s="59"/>
      <c r="J2800" s="59"/>
      <c r="K2800" s="59"/>
      <c r="L2800" s="59"/>
      <c r="M2800" s="59"/>
      <c r="N2800" s="59"/>
      <c r="O2800" s="59"/>
      <c r="P2800" s="370"/>
      <c r="Q2800" s="59"/>
      <c r="R2800" s="376"/>
    </row>
    <row r="2801" spans="1:18" ht="13.5" thickBot="1" x14ac:dyDescent="0.3">
      <c r="A2801" s="352"/>
      <c r="B2801" s="378"/>
      <c r="C2801" s="54" t="str">
        <f>IF(ISTEXT('Organizational Unit Summary'!$B$59),'Organizational Unit Summary'!$B$59,"")</f>
        <v>P-20</v>
      </c>
      <c r="D2801" s="51" t="str">
        <f>IF('Organizational Unit Summary'!$B$24="Benchmark or Sustainment",IF(E2801="OoS","OoS",IF(E2801=1,"DM",IF(E2801=2,"PM",IF(E2801=3,"LM",IF(E2801=4,"FM"))))),IF(E2801="OoS","OoS",IF(E2801&lt;=2,"H",IF(E2801=3,"M",IF(E2801=4,"L")))))</f>
        <v>DM</v>
      </c>
      <c r="E2801" s="58">
        <f>IF(OR(Processes!$C$68=TRUE,Processes!W$68=TRUE),IF(AND(G2801=1,H2801=1,NOT(ISTEXT(J2801))),4,IF(AND(G2801=1,H2801=1,ISTEXT(J2801)),3,IF(AND(OR(G2801=1,H2801=1),ISTEXT(J2801)),2,1))),"OoS")</f>
        <v>1</v>
      </c>
      <c r="F2801" s="57"/>
      <c r="G2801" s="59"/>
      <c r="H2801" s="59"/>
      <c r="I2801" s="59"/>
      <c r="J2801" s="59"/>
      <c r="K2801" s="59"/>
      <c r="L2801" s="59"/>
      <c r="M2801" s="59"/>
      <c r="N2801" s="59"/>
      <c r="O2801" s="59"/>
      <c r="P2801" s="371"/>
      <c r="Q2801" s="59"/>
      <c r="R2801" s="376"/>
    </row>
    <row r="2802" spans="1:18" x14ac:dyDescent="0.25">
      <c r="A2802" s="352"/>
      <c r="B2802" s="378" t="str">
        <f>IF(ISTEXT(Processes!$B$18),Processes!$B$18,"")</f>
        <v>Process 16</v>
      </c>
      <c r="C2802" s="54" t="str">
        <f>IF(ISTEXT('Organizational Unit Summary'!$B$40),'Organizational Unit Summary'!$B$40,"")</f>
        <v>P-1</v>
      </c>
      <c r="D2802" s="51" t="str">
        <f>IF('Organizational Unit Summary'!$B$24="Benchmark or Sustainment",IF(E2802="OoS","OoS",IF(E2802=1,"DM",IF(E2802=2,"PM",IF(E2802=3,"LM",IF(E2802=4,"FM"))))),IF(E2802="OoS","OoS",IF(E2802&lt;=2,"H",IF(E2802=3,"M",IF(E2802=4,"L")))))</f>
        <v>DM</v>
      </c>
      <c r="E2802" s="58">
        <f>IF(OR(Processes!$C$69=TRUE,Processes!D$69=TRUE),IF(AND(G2802=1,H2802=1,NOT(ISTEXT(J2802))),4,IF(AND(G2802=1,H2802=1,ISTEXT(J2802)),3,IF(AND(OR(G2802=1,H2802=1),ISTEXT(J2802)),2,1))),"OoS")</f>
        <v>1</v>
      </c>
      <c r="F2802" s="57"/>
      <c r="G2802" s="59"/>
      <c r="H2802" s="59"/>
      <c r="I2802" s="59"/>
      <c r="J2802" s="59"/>
      <c r="K2802" s="59"/>
      <c r="L2802" s="59"/>
      <c r="M2802" s="59"/>
      <c r="N2802" s="59"/>
      <c r="O2802" s="59"/>
      <c r="P2802" s="369"/>
      <c r="Q2802" s="59"/>
      <c r="R2802" s="376"/>
    </row>
    <row r="2803" spans="1:18" x14ac:dyDescent="0.25">
      <c r="A2803" s="352"/>
      <c r="B2803" s="378"/>
      <c r="C2803" s="54" t="str">
        <f>IF(ISTEXT('Organizational Unit Summary'!$B$41),'Organizational Unit Summary'!$B$41,"")</f>
        <v>P-2</v>
      </c>
      <c r="D2803" s="51" t="str">
        <f>IF('Organizational Unit Summary'!$B$24="Benchmark or Sustainment",IF(E2803="OoS","OoS",IF(E2803=1,"DM",IF(E2803=2,"PM",IF(E2803=3,"LM",IF(E2803=4,"FM"))))),IF(E2803="OoS","OoS",IF(E2803&lt;=2,"H",IF(E2803=3,"M",IF(E2803=4,"L")))))</f>
        <v>DM</v>
      </c>
      <c r="E2803" s="58">
        <f>IF(OR(Processes!$C$69=TRUE,Processes!E$69=TRUE),IF(AND(G2803=1,H2803=1,NOT(ISTEXT(J2803))),4,IF(AND(G2803=1,H2803=1,ISTEXT(J2803)),3,IF(AND(OR(G2803=1,H2803=1),ISTEXT(J2803)),2,1))),"OoS")</f>
        <v>1</v>
      </c>
      <c r="F2803" s="57"/>
      <c r="G2803" s="59"/>
      <c r="H2803" s="59"/>
      <c r="I2803" s="59"/>
      <c r="J2803" s="59"/>
      <c r="K2803" s="59"/>
      <c r="L2803" s="59"/>
      <c r="M2803" s="59"/>
      <c r="N2803" s="59"/>
      <c r="O2803" s="59"/>
      <c r="P2803" s="370"/>
      <c r="Q2803" s="59"/>
      <c r="R2803" s="376"/>
    </row>
    <row r="2804" spans="1:18" x14ac:dyDescent="0.25">
      <c r="A2804" s="352"/>
      <c r="B2804" s="378"/>
      <c r="C2804" s="54" t="str">
        <f>IF(ISTEXT('Organizational Unit Summary'!$B$42),'Organizational Unit Summary'!$B$42,"")</f>
        <v>P-3</v>
      </c>
      <c r="D2804" s="51" t="str">
        <f>IF('Organizational Unit Summary'!$B$24="Benchmark or Sustainment",IF(E2804="OoS","OoS",IF(E2804=1,"DM",IF(E2804=2,"PM",IF(E2804=3,"LM",IF(E2804=4,"FM"))))),IF(E2804="OoS","OoS",IF(E2804&lt;=2,"H",IF(E2804=3,"M",IF(E2804=4,"L")))))</f>
        <v>DM</v>
      </c>
      <c r="E2804" s="58">
        <f>IF(OR(Processes!$C$69=TRUE,Processes!F$69=TRUE),IF(AND(G2804=1,H2804=1,NOT(ISTEXT(J2804))),4,IF(AND(G2804=1,H2804=1,ISTEXT(J2804)),3,IF(AND(OR(G2804=1,H2804=1),ISTEXT(J2804)),2,1))),"OoS")</f>
        <v>1</v>
      </c>
      <c r="F2804" s="57"/>
      <c r="G2804" s="59"/>
      <c r="H2804" s="59"/>
      <c r="I2804" s="59"/>
      <c r="J2804" s="59"/>
      <c r="K2804" s="59"/>
      <c r="L2804" s="59"/>
      <c r="M2804" s="59"/>
      <c r="N2804" s="59"/>
      <c r="O2804" s="59"/>
      <c r="P2804" s="370"/>
      <c r="Q2804" s="59"/>
      <c r="R2804" s="376"/>
    </row>
    <row r="2805" spans="1:18" x14ac:dyDescent="0.25">
      <c r="A2805" s="352"/>
      <c r="B2805" s="378"/>
      <c r="C2805" s="54" t="str">
        <f>IF(ISTEXT('Organizational Unit Summary'!$B$43),'Organizational Unit Summary'!$B$43,"")</f>
        <v>P-4</v>
      </c>
      <c r="D2805" s="51" t="str">
        <f>IF('Organizational Unit Summary'!$B$24="Benchmark or Sustainment",IF(E2805="OoS","OoS",IF(E2805=1,"DM",IF(E2805=2,"PM",IF(E2805=3,"LM",IF(E2805=4,"FM"))))),IF(E2805="OoS","OoS",IF(E2805&lt;=2,"H",IF(E2805=3,"M",IF(E2805=4,"L")))))</f>
        <v>DM</v>
      </c>
      <c r="E2805" s="58">
        <f>IF(OR(Processes!$C$69=TRUE,Processes!G$69=TRUE),IF(AND(G2805=1,H2805=1,NOT(ISTEXT(J2805))),4,IF(AND(G2805=1,H2805=1,ISTEXT(J2805)),3,IF(AND(OR(G2805=1,H2805=1),ISTEXT(J2805)),2,1))),"OoS")</f>
        <v>1</v>
      </c>
      <c r="F2805" s="57"/>
      <c r="G2805" s="59"/>
      <c r="H2805" s="59"/>
      <c r="I2805" s="59"/>
      <c r="J2805" s="59"/>
      <c r="K2805" s="59"/>
      <c r="L2805" s="59"/>
      <c r="M2805" s="59"/>
      <c r="N2805" s="59"/>
      <c r="O2805" s="59"/>
      <c r="P2805" s="370"/>
      <c r="Q2805" s="59"/>
      <c r="R2805" s="376"/>
    </row>
    <row r="2806" spans="1:18" x14ac:dyDescent="0.25">
      <c r="A2806" s="352"/>
      <c r="B2806" s="378"/>
      <c r="C2806" s="54" t="str">
        <f>IF(ISTEXT('Organizational Unit Summary'!$B$44),'Organizational Unit Summary'!$B$44,"")</f>
        <v>P-5</v>
      </c>
      <c r="D2806" s="51" t="str">
        <f>IF('Organizational Unit Summary'!$B$24="Benchmark or Sustainment",IF(E2806="OoS","OoS",IF(E2806=1,"DM",IF(E2806=2,"PM",IF(E2806=3,"LM",IF(E2806=4,"FM"))))),IF(E2806="OoS","OoS",IF(E2806&lt;=2,"H",IF(E2806=3,"M",IF(E2806=4,"L")))))</f>
        <v>DM</v>
      </c>
      <c r="E2806" s="58">
        <f>IF(OR(Processes!$C$69=TRUE,Processes!H$69=TRUE),IF(AND(G2806=1,H2806=1,NOT(ISTEXT(J2806))),4,IF(AND(G2806=1,H2806=1,ISTEXT(J2806)),3,IF(AND(OR(G2806=1,H2806=1),ISTEXT(J2806)),2,1))),"OoS")</f>
        <v>1</v>
      </c>
      <c r="F2806" s="57"/>
      <c r="G2806" s="59"/>
      <c r="H2806" s="59"/>
      <c r="I2806" s="59"/>
      <c r="J2806" s="59"/>
      <c r="K2806" s="59"/>
      <c r="L2806" s="59"/>
      <c r="M2806" s="59"/>
      <c r="N2806" s="59"/>
      <c r="O2806" s="59"/>
      <c r="P2806" s="370"/>
      <c r="Q2806" s="59"/>
      <c r="R2806" s="376"/>
    </row>
    <row r="2807" spans="1:18" x14ac:dyDescent="0.25">
      <c r="A2807" s="352"/>
      <c r="B2807" s="378"/>
      <c r="C2807" s="54" t="str">
        <f>IF(ISTEXT('Organizational Unit Summary'!$B$45),'Organizational Unit Summary'!$B$45,"")</f>
        <v>P-6</v>
      </c>
      <c r="D2807" s="51" t="str">
        <f>IF('Organizational Unit Summary'!$B$24="Benchmark or Sustainment",IF(E2807="OoS","OoS",IF(E2807=1,"DM",IF(E2807=2,"PM",IF(E2807=3,"LM",IF(E2807=4,"FM"))))),IF(E2807="OoS","OoS",IF(E2807&lt;=2,"H",IF(E2807=3,"M",IF(E2807=4,"L")))))</f>
        <v>DM</v>
      </c>
      <c r="E2807" s="58">
        <f>IF(OR(Processes!$C$69=TRUE,Processes!I$69=TRUE),IF(AND(G2807=1,H2807=1,NOT(ISTEXT(J2807))),4,IF(AND(G2807=1,H2807=1,ISTEXT(J2807)),3,IF(AND(OR(G2807=1,H2807=1),ISTEXT(J2807)),2,1))),"OoS")</f>
        <v>1</v>
      </c>
      <c r="F2807" s="57"/>
      <c r="G2807" s="59"/>
      <c r="H2807" s="59"/>
      <c r="I2807" s="59"/>
      <c r="J2807" s="59"/>
      <c r="K2807" s="59"/>
      <c r="L2807" s="59"/>
      <c r="M2807" s="59"/>
      <c r="N2807" s="59"/>
      <c r="O2807" s="59"/>
      <c r="P2807" s="370"/>
      <c r="Q2807" s="59"/>
      <c r="R2807" s="376"/>
    </row>
    <row r="2808" spans="1:18" x14ac:dyDescent="0.25">
      <c r="A2808" s="352"/>
      <c r="B2808" s="378"/>
      <c r="C2808" s="54" t="str">
        <f>IF(ISTEXT('Organizational Unit Summary'!$B$46),'Organizational Unit Summary'!$B$46,"")</f>
        <v>P-7</v>
      </c>
      <c r="D2808" s="51" t="str">
        <f>IF('Organizational Unit Summary'!$B$24="Benchmark or Sustainment",IF(E2808="OoS","OoS",IF(E2808=1,"DM",IF(E2808=2,"PM",IF(E2808=3,"LM",IF(E2808=4,"FM"))))),IF(E2808="OoS","OoS",IF(E2808&lt;=2,"H",IF(E2808=3,"M",IF(E2808=4,"L")))))</f>
        <v>DM</v>
      </c>
      <c r="E2808" s="58">
        <f>IF(OR(Processes!$C$69=TRUE,Processes!J$69=TRUE),IF(AND(G2808=1,H2808=1,NOT(ISTEXT(J2808))),4,IF(AND(G2808=1,H2808=1,ISTEXT(J2808)),3,IF(AND(OR(G2808=1,H2808=1),ISTEXT(J2808)),2,1))),"OoS")</f>
        <v>1</v>
      </c>
      <c r="F2808" s="57"/>
      <c r="G2808" s="59"/>
      <c r="H2808" s="59"/>
      <c r="I2808" s="59"/>
      <c r="J2808" s="59"/>
      <c r="K2808" s="59"/>
      <c r="L2808" s="59"/>
      <c r="M2808" s="59"/>
      <c r="N2808" s="59"/>
      <c r="O2808" s="59"/>
      <c r="P2808" s="370"/>
      <c r="Q2808" s="59"/>
      <c r="R2808" s="376"/>
    </row>
    <row r="2809" spans="1:18" x14ac:dyDescent="0.25">
      <c r="A2809" s="352"/>
      <c r="B2809" s="378"/>
      <c r="C2809" s="54" t="str">
        <f>IF(ISTEXT('Organizational Unit Summary'!$B$47),'Organizational Unit Summary'!$B$47,"")</f>
        <v>P-8</v>
      </c>
      <c r="D2809" s="51" t="str">
        <f>IF('Organizational Unit Summary'!$B$24="Benchmark or Sustainment",IF(E2809="OoS","OoS",IF(E2809=1,"DM",IF(E2809=2,"PM",IF(E2809=3,"LM",IF(E2809=4,"FM"))))),IF(E2809="OoS","OoS",IF(E2809&lt;=2,"H",IF(E2809=3,"M",IF(E2809=4,"L")))))</f>
        <v>DM</v>
      </c>
      <c r="E2809" s="58">
        <f>IF(OR(Processes!$C$69=TRUE,Processes!K$69=TRUE),IF(AND(G2809=1,H2809=1,NOT(ISTEXT(J2809))),4,IF(AND(G2809=1,H2809=1,ISTEXT(J2809)),3,IF(AND(OR(G2809=1,H2809=1),ISTEXT(J2809)),2,1))),"OoS")</f>
        <v>1</v>
      </c>
      <c r="F2809" s="57"/>
      <c r="G2809" s="59"/>
      <c r="H2809" s="59"/>
      <c r="I2809" s="59"/>
      <c r="J2809" s="59"/>
      <c r="K2809" s="59"/>
      <c r="L2809" s="59"/>
      <c r="M2809" s="59"/>
      <c r="N2809" s="59"/>
      <c r="O2809" s="59"/>
      <c r="P2809" s="370"/>
      <c r="Q2809" s="59"/>
      <c r="R2809" s="376"/>
    </row>
    <row r="2810" spans="1:18" x14ac:dyDescent="0.25">
      <c r="A2810" s="352"/>
      <c r="B2810" s="378"/>
      <c r="C2810" s="54" t="str">
        <f>IF(ISTEXT('Organizational Unit Summary'!$B$48),'Organizational Unit Summary'!$B$48,"")</f>
        <v>P-9</v>
      </c>
      <c r="D2810" s="51" t="str">
        <f>IF('Organizational Unit Summary'!$B$24="Benchmark or Sustainment",IF(E2810="OoS","OoS",IF(E2810=1,"DM",IF(E2810=2,"PM",IF(E2810=3,"LM",IF(E2810=4,"FM"))))),IF(E2810="OoS","OoS",IF(E2810&lt;=2,"H",IF(E2810=3,"M",IF(E2810=4,"L")))))</f>
        <v>DM</v>
      </c>
      <c r="E2810" s="58">
        <f>IF(OR(Processes!$C$69=TRUE,Processes!L$69=TRUE),IF(AND(G2810=1,H2810=1,NOT(ISTEXT(J2810))),4,IF(AND(G2810=1,H2810=1,ISTEXT(J2810)),3,IF(AND(OR(G2810=1,H2810=1),ISTEXT(J2810)),2,1))),"OoS")</f>
        <v>1</v>
      </c>
      <c r="F2810" s="57"/>
      <c r="G2810" s="59"/>
      <c r="H2810" s="59"/>
      <c r="I2810" s="59"/>
      <c r="J2810" s="59"/>
      <c r="K2810" s="59"/>
      <c r="L2810" s="59"/>
      <c r="M2810" s="59"/>
      <c r="N2810" s="59"/>
      <c r="O2810" s="59"/>
      <c r="P2810" s="370"/>
      <c r="Q2810" s="59"/>
      <c r="R2810" s="376"/>
    </row>
    <row r="2811" spans="1:18" x14ac:dyDescent="0.25">
      <c r="A2811" s="352"/>
      <c r="B2811" s="378"/>
      <c r="C2811" s="54" t="str">
        <f>IF(ISTEXT('Organizational Unit Summary'!$B$49),'Organizational Unit Summary'!$B$49,"")</f>
        <v>P-10</v>
      </c>
      <c r="D2811" s="51" t="str">
        <f>IF('Organizational Unit Summary'!$B$24="Benchmark or Sustainment",IF(E2811="OoS","OoS",IF(E2811=1,"DM",IF(E2811=2,"PM",IF(E2811=3,"LM",IF(E2811=4,"FM"))))),IF(E2811="OoS","OoS",IF(E2811&lt;=2,"H",IF(E2811=3,"M",IF(E2811=4,"L")))))</f>
        <v>DM</v>
      </c>
      <c r="E2811" s="58">
        <f>IF(OR(Processes!$C$69=TRUE,Processes!M$69=TRUE),IF(AND(G2811=1,H2811=1,NOT(ISTEXT(J2811))),4,IF(AND(G2811=1,H2811=1,ISTEXT(J2811)),3,IF(AND(OR(G2811=1,H2811=1),ISTEXT(J2811)),2,1))),"OoS")</f>
        <v>1</v>
      </c>
      <c r="F2811" s="57"/>
      <c r="G2811" s="59"/>
      <c r="H2811" s="59"/>
      <c r="I2811" s="59"/>
      <c r="J2811" s="59"/>
      <c r="K2811" s="59"/>
      <c r="L2811" s="59"/>
      <c r="M2811" s="59"/>
      <c r="N2811" s="59"/>
      <c r="O2811" s="59"/>
      <c r="P2811" s="370"/>
      <c r="Q2811" s="59"/>
      <c r="R2811" s="376"/>
    </row>
    <row r="2812" spans="1:18" x14ac:dyDescent="0.25">
      <c r="A2812" s="352"/>
      <c r="B2812" s="378"/>
      <c r="C2812" s="54" t="str">
        <f>IF(ISTEXT('Organizational Unit Summary'!$B$50),'Organizational Unit Summary'!$B$50,"")</f>
        <v>P-11</v>
      </c>
      <c r="D2812" s="51" t="str">
        <f>IF('Organizational Unit Summary'!$B$24="Benchmark or Sustainment",IF(E2812="OoS","OoS",IF(E2812=1,"DM",IF(E2812=2,"PM",IF(E2812=3,"LM",IF(E2812=4,"FM"))))),IF(E2812="OoS","OoS",IF(E2812&lt;=2,"H",IF(E2812=3,"M",IF(E2812=4,"L")))))</f>
        <v>DM</v>
      </c>
      <c r="E2812" s="58">
        <f>IF(OR(Processes!$C$69=TRUE,Processes!N$69=TRUE),IF(AND(G2812=1,H2812=1,NOT(ISTEXT(J2812))),4,IF(AND(G2812=1,H2812=1,ISTEXT(J2812)),3,IF(AND(OR(G2812=1,H2812=1),ISTEXT(J2812)),2,1))),"OoS")</f>
        <v>1</v>
      </c>
      <c r="F2812" s="57"/>
      <c r="G2812" s="59"/>
      <c r="H2812" s="59"/>
      <c r="I2812" s="59"/>
      <c r="J2812" s="59"/>
      <c r="K2812" s="59"/>
      <c r="L2812" s="59"/>
      <c r="M2812" s="59"/>
      <c r="N2812" s="59"/>
      <c r="O2812" s="59"/>
      <c r="P2812" s="370"/>
      <c r="Q2812" s="59"/>
      <c r="R2812" s="376"/>
    </row>
    <row r="2813" spans="1:18" x14ac:dyDescent="0.25">
      <c r="A2813" s="352"/>
      <c r="B2813" s="378"/>
      <c r="C2813" s="54" t="str">
        <f>IF(ISTEXT('Organizational Unit Summary'!$B$51),'Organizational Unit Summary'!$B$51,"")</f>
        <v>P-12</v>
      </c>
      <c r="D2813" s="51" t="str">
        <f>IF('Organizational Unit Summary'!$B$24="Benchmark or Sustainment",IF(E2813="OoS","OoS",IF(E2813=1,"DM",IF(E2813=2,"PM",IF(E2813=3,"LM",IF(E2813=4,"FM"))))),IF(E2813="OoS","OoS",IF(E2813&lt;=2,"H",IF(E2813=3,"M",IF(E2813=4,"L")))))</f>
        <v>DM</v>
      </c>
      <c r="E2813" s="58">
        <f>IF(OR(Processes!$C$69=TRUE,Processes!O$69=TRUE),IF(AND(G2813=1,H2813=1,NOT(ISTEXT(J2813))),4,IF(AND(G2813=1,H2813=1,ISTEXT(J2813)),3,IF(AND(OR(G2813=1,H2813=1),ISTEXT(J2813)),2,1))),"OoS")</f>
        <v>1</v>
      </c>
      <c r="F2813" s="57"/>
      <c r="G2813" s="59"/>
      <c r="H2813" s="59"/>
      <c r="I2813" s="59"/>
      <c r="J2813" s="59"/>
      <c r="K2813" s="59"/>
      <c r="L2813" s="59"/>
      <c r="M2813" s="59"/>
      <c r="N2813" s="59"/>
      <c r="O2813" s="59"/>
      <c r="P2813" s="370"/>
      <c r="Q2813" s="59"/>
      <c r="R2813" s="376"/>
    </row>
    <row r="2814" spans="1:18" x14ac:dyDescent="0.25">
      <c r="A2814" s="352"/>
      <c r="B2814" s="378"/>
      <c r="C2814" s="54" t="str">
        <f>IF(ISTEXT('Organizational Unit Summary'!$B$52),'Organizational Unit Summary'!$B$52,"")</f>
        <v>P-13</v>
      </c>
      <c r="D2814" s="51" t="str">
        <f>IF('Organizational Unit Summary'!$B$24="Benchmark or Sustainment",IF(E2814="OoS","OoS",IF(E2814=1,"DM",IF(E2814=2,"PM",IF(E2814=3,"LM",IF(E2814=4,"FM"))))),IF(E2814="OoS","OoS",IF(E2814&lt;=2,"H",IF(E2814=3,"M",IF(E2814=4,"L")))))</f>
        <v>DM</v>
      </c>
      <c r="E2814" s="58">
        <f>IF(OR(Processes!$C$69=TRUE,Processes!P$69=TRUE),IF(AND(G2814=1,H2814=1,NOT(ISTEXT(J2814))),4,IF(AND(G2814=1,H2814=1,ISTEXT(J2814)),3,IF(AND(OR(G2814=1,H2814=1),ISTEXT(J2814)),2,1))),"OoS")</f>
        <v>1</v>
      </c>
      <c r="F2814" s="57"/>
      <c r="G2814" s="59"/>
      <c r="H2814" s="59"/>
      <c r="I2814" s="59"/>
      <c r="J2814" s="59"/>
      <c r="K2814" s="59"/>
      <c r="L2814" s="59"/>
      <c r="M2814" s="59"/>
      <c r="N2814" s="59"/>
      <c r="O2814" s="59"/>
      <c r="P2814" s="370"/>
      <c r="Q2814" s="59"/>
      <c r="R2814" s="376"/>
    </row>
    <row r="2815" spans="1:18" x14ac:dyDescent="0.25">
      <c r="A2815" s="352"/>
      <c r="B2815" s="378"/>
      <c r="C2815" s="54" t="str">
        <f>IF(ISTEXT('Organizational Unit Summary'!$B$53),'Organizational Unit Summary'!$B$53,"")</f>
        <v>P-14</v>
      </c>
      <c r="D2815" s="51" t="str">
        <f>IF('Organizational Unit Summary'!$B$24="Benchmark or Sustainment",IF(E2815="OoS","OoS",IF(E2815=1,"DM",IF(E2815=2,"PM",IF(E2815=3,"LM",IF(E2815=4,"FM"))))),IF(E2815="OoS","OoS",IF(E2815&lt;=2,"H",IF(E2815=3,"M",IF(E2815=4,"L")))))</f>
        <v>DM</v>
      </c>
      <c r="E2815" s="58">
        <f>IF(OR(Processes!$C$69=TRUE,Processes!Q$69=TRUE),IF(AND(G2815=1,H2815=1,NOT(ISTEXT(J2815))),4,IF(AND(G2815=1,H2815=1,ISTEXT(J2815)),3,IF(AND(OR(G2815=1,H2815=1),ISTEXT(J2815)),2,1))),"OoS")</f>
        <v>1</v>
      </c>
      <c r="F2815" s="57"/>
      <c r="G2815" s="59"/>
      <c r="H2815" s="59"/>
      <c r="I2815" s="59"/>
      <c r="J2815" s="59"/>
      <c r="K2815" s="59"/>
      <c r="L2815" s="59"/>
      <c r="M2815" s="59"/>
      <c r="N2815" s="59"/>
      <c r="O2815" s="59"/>
      <c r="P2815" s="370"/>
      <c r="Q2815" s="59"/>
      <c r="R2815" s="376"/>
    </row>
    <row r="2816" spans="1:18" x14ac:dyDescent="0.25">
      <c r="A2816" s="352"/>
      <c r="B2816" s="378"/>
      <c r="C2816" s="54" t="str">
        <f>IF(ISTEXT('Organizational Unit Summary'!$B$54),'Organizational Unit Summary'!$B$54,"")</f>
        <v>P-15</v>
      </c>
      <c r="D2816" s="51" t="str">
        <f>IF('Organizational Unit Summary'!$B$24="Benchmark or Sustainment",IF(E2816="OoS","OoS",IF(E2816=1,"DM",IF(E2816=2,"PM",IF(E2816=3,"LM",IF(E2816=4,"FM"))))),IF(E2816="OoS","OoS",IF(E2816&lt;=2,"H",IF(E2816=3,"M",IF(E2816=4,"L")))))</f>
        <v>DM</v>
      </c>
      <c r="E2816" s="58">
        <f>IF(OR(Processes!$C$69=TRUE,Processes!R$69=TRUE),IF(AND(G2816=1,H2816=1,NOT(ISTEXT(J2816))),4,IF(AND(G2816=1,H2816=1,ISTEXT(J2816)),3,IF(AND(OR(G2816=1,H2816=1),ISTEXT(J2816)),2,1))),"OoS")</f>
        <v>1</v>
      </c>
      <c r="F2816" s="57"/>
      <c r="G2816" s="59"/>
      <c r="H2816" s="59"/>
      <c r="I2816" s="59"/>
      <c r="J2816" s="59"/>
      <c r="K2816" s="59"/>
      <c r="L2816" s="59"/>
      <c r="M2816" s="59"/>
      <c r="N2816" s="59"/>
      <c r="O2816" s="59"/>
      <c r="P2816" s="370"/>
      <c r="Q2816" s="59"/>
      <c r="R2816" s="376"/>
    </row>
    <row r="2817" spans="1:18" x14ac:dyDescent="0.25">
      <c r="A2817" s="352"/>
      <c r="B2817" s="378"/>
      <c r="C2817" s="54" t="str">
        <f>IF(ISTEXT('Organizational Unit Summary'!$B$55),'Organizational Unit Summary'!$B$55,"")</f>
        <v>P-16</v>
      </c>
      <c r="D2817" s="51" t="str">
        <f>IF('Organizational Unit Summary'!$B$24="Benchmark or Sustainment",IF(E2817="OoS","OoS",IF(E2817=1,"DM",IF(E2817=2,"PM",IF(E2817=3,"LM",IF(E2817=4,"FM"))))),IF(E2817="OoS","OoS",IF(E2817&lt;=2,"H",IF(E2817=3,"M",IF(E2817=4,"L")))))</f>
        <v>DM</v>
      </c>
      <c r="E2817" s="58">
        <f>IF(OR(Processes!$C$69=TRUE,Processes!S$69=TRUE),IF(AND(G2817=1,H2817=1,NOT(ISTEXT(J2817))),4,IF(AND(G2817=1,H2817=1,ISTEXT(J2817)),3,IF(AND(OR(G2817=1,H2817=1),ISTEXT(J2817)),2,1))),"OoS")</f>
        <v>1</v>
      </c>
      <c r="F2817" s="57"/>
      <c r="G2817" s="59"/>
      <c r="H2817" s="59"/>
      <c r="I2817" s="59"/>
      <c r="J2817" s="59"/>
      <c r="K2817" s="59"/>
      <c r="L2817" s="59"/>
      <c r="M2817" s="59"/>
      <c r="N2817" s="59"/>
      <c r="O2817" s="59"/>
      <c r="P2817" s="370"/>
      <c r="Q2817" s="59"/>
      <c r="R2817" s="376"/>
    </row>
    <row r="2818" spans="1:18" x14ac:dyDescent="0.25">
      <c r="A2818" s="352"/>
      <c r="B2818" s="378"/>
      <c r="C2818" s="54" t="str">
        <f>IF(ISTEXT('Organizational Unit Summary'!$B$56),'Organizational Unit Summary'!$B$56,"")</f>
        <v>P-17</v>
      </c>
      <c r="D2818" s="51" t="str">
        <f>IF('Organizational Unit Summary'!$B$24="Benchmark or Sustainment",IF(E2818="OoS","OoS",IF(E2818=1,"DM",IF(E2818=2,"PM",IF(E2818=3,"LM",IF(E2818=4,"FM"))))),IF(E2818="OoS","OoS",IF(E2818&lt;=2,"H",IF(E2818=3,"M",IF(E2818=4,"L")))))</f>
        <v>DM</v>
      </c>
      <c r="E2818" s="58">
        <f>IF(OR(Processes!$C$69=TRUE,Processes!T$69=TRUE),IF(AND(G2818=1,H2818=1,NOT(ISTEXT(J2818))),4,IF(AND(G2818=1,H2818=1,ISTEXT(J2818)),3,IF(AND(OR(G2818=1,H2818=1),ISTEXT(J2818)),2,1))),"OoS")</f>
        <v>1</v>
      </c>
      <c r="F2818" s="57"/>
      <c r="G2818" s="59"/>
      <c r="H2818" s="59"/>
      <c r="I2818" s="59"/>
      <c r="J2818" s="59"/>
      <c r="K2818" s="59"/>
      <c r="L2818" s="59"/>
      <c r="M2818" s="59"/>
      <c r="N2818" s="59"/>
      <c r="O2818" s="59"/>
      <c r="P2818" s="370"/>
      <c r="Q2818" s="59"/>
      <c r="R2818" s="376"/>
    </row>
    <row r="2819" spans="1:18" x14ac:dyDescent="0.25">
      <c r="A2819" s="352"/>
      <c r="B2819" s="378"/>
      <c r="C2819" s="54" t="str">
        <f>IF(ISTEXT('Organizational Unit Summary'!$B$57),'Organizational Unit Summary'!$B$57,"")</f>
        <v>P-18</v>
      </c>
      <c r="D2819" s="51" t="str">
        <f>IF('Organizational Unit Summary'!$B$24="Benchmark or Sustainment",IF(E2819="OoS","OoS",IF(E2819=1,"DM",IF(E2819=2,"PM",IF(E2819=3,"LM",IF(E2819=4,"FM"))))),IF(E2819="OoS","OoS",IF(E2819&lt;=2,"H",IF(E2819=3,"M",IF(E2819=4,"L")))))</f>
        <v>DM</v>
      </c>
      <c r="E2819" s="58">
        <f>IF(OR(Processes!$C$69=TRUE,Processes!U$69=TRUE),IF(AND(G2819=1,H2819=1,NOT(ISTEXT(J2819))),4,IF(AND(G2819=1,H2819=1,ISTEXT(J2819)),3,IF(AND(OR(G2819=1,H2819=1),ISTEXT(J2819)),2,1))),"OoS")</f>
        <v>1</v>
      </c>
      <c r="F2819" s="57"/>
      <c r="G2819" s="59"/>
      <c r="H2819" s="59"/>
      <c r="I2819" s="59"/>
      <c r="J2819" s="59"/>
      <c r="K2819" s="59"/>
      <c r="L2819" s="59"/>
      <c r="M2819" s="59"/>
      <c r="N2819" s="59"/>
      <c r="O2819" s="59"/>
      <c r="P2819" s="370"/>
      <c r="Q2819" s="59"/>
      <c r="R2819" s="376"/>
    </row>
    <row r="2820" spans="1:18" x14ac:dyDescent="0.25">
      <c r="A2820" s="352"/>
      <c r="B2820" s="378"/>
      <c r="C2820" s="54" t="str">
        <f>IF(ISTEXT('Organizational Unit Summary'!$B$58),'Organizational Unit Summary'!$B$58,"")</f>
        <v>P-19</v>
      </c>
      <c r="D2820" s="51" t="str">
        <f>IF('Organizational Unit Summary'!$B$24="Benchmark or Sustainment",IF(E2820="OoS","OoS",IF(E2820=1,"DM",IF(E2820=2,"PM",IF(E2820=3,"LM",IF(E2820=4,"FM"))))),IF(E2820="OoS","OoS",IF(E2820&lt;=2,"H",IF(E2820=3,"M",IF(E2820=4,"L")))))</f>
        <v>DM</v>
      </c>
      <c r="E2820" s="58">
        <f>IF(OR(Processes!$C$69=TRUE,Processes!V$69=TRUE),IF(AND(G2820=1,H2820=1,NOT(ISTEXT(J2820))),4,IF(AND(G2820=1,H2820=1,ISTEXT(J2820)),3,IF(AND(OR(G2820=1,H2820=1),ISTEXT(J2820)),2,1))),"OoS")</f>
        <v>1</v>
      </c>
      <c r="F2820" s="57"/>
      <c r="G2820" s="59"/>
      <c r="H2820" s="59"/>
      <c r="I2820" s="59"/>
      <c r="J2820" s="59"/>
      <c r="K2820" s="59"/>
      <c r="L2820" s="59"/>
      <c r="M2820" s="59"/>
      <c r="N2820" s="59"/>
      <c r="O2820" s="59"/>
      <c r="P2820" s="370"/>
      <c r="Q2820" s="59"/>
      <c r="R2820" s="376"/>
    </row>
    <row r="2821" spans="1:18" ht="13.5" thickBot="1" x14ac:dyDescent="0.3">
      <c r="A2821" s="352"/>
      <c r="B2821" s="378"/>
      <c r="C2821" s="54" t="str">
        <f>IF(ISTEXT('Organizational Unit Summary'!$B$59),'Organizational Unit Summary'!$B$59,"")</f>
        <v>P-20</v>
      </c>
      <c r="D2821" s="51" t="str">
        <f>IF('Organizational Unit Summary'!$B$24="Benchmark or Sustainment",IF(E2821="OoS","OoS",IF(E2821=1,"DM",IF(E2821=2,"PM",IF(E2821=3,"LM",IF(E2821=4,"FM"))))),IF(E2821="OoS","OoS",IF(E2821&lt;=2,"H",IF(E2821=3,"M",IF(E2821=4,"L")))))</f>
        <v>DM</v>
      </c>
      <c r="E2821" s="58">
        <f>IF(OR(Processes!$C$69=TRUE,Processes!W$69=TRUE),IF(AND(G2821=1,H2821=1,NOT(ISTEXT(J2821))),4,IF(AND(G2821=1,H2821=1,ISTEXT(J2821)),3,IF(AND(OR(G2821=1,H2821=1),ISTEXT(J2821)),2,1))),"OoS")</f>
        <v>1</v>
      </c>
      <c r="F2821" s="57"/>
      <c r="G2821" s="59"/>
      <c r="H2821" s="59"/>
      <c r="I2821" s="59"/>
      <c r="J2821" s="59"/>
      <c r="K2821" s="59"/>
      <c r="L2821" s="59"/>
      <c r="M2821" s="59"/>
      <c r="N2821" s="59"/>
      <c r="O2821" s="59"/>
      <c r="P2821" s="371"/>
      <c r="Q2821" s="59"/>
      <c r="R2821" s="376"/>
    </row>
    <row r="2822" spans="1:18" x14ac:dyDescent="0.25">
      <c r="A2822" s="352"/>
      <c r="B2822" s="378" t="str">
        <f>IF(ISTEXT(Processes!$B$19),Processes!$B$19,"")</f>
        <v>Process 17</v>
      </c>
      <c r="C2822" s="54" t="str">
        <f>IF(ISTEXT('Organizational Unit Summary'!$B$40),'Organizational Unit Summary'!$B$40,"")</f>
        <v>P-1</v>
      </c>
      <c r="D2822" s="51" t="str">
        <f>IF('Organizational Unit Summary'!$B$24="Benchmark or Sustainment",IF(E2822="OoS","OoS",IF(E2822=1,"DM",IF(E2822=2,"PM",IF(E2822=3,"LM",IF(E2822=4,"FM"))))),IF(E2822="OoS","OoS",IF(E2822&lt;=2,"H",IF(E2822=3,"M",IF(E2822=4,"L")))))</f>
        <v>DM</v>
      </c>
      <c r="E2822" s="58">
        <f>IF(OR(Processes!$C$70=TRUE,Processes!D$70=TRUE),IF(AND(G2822=1,H2822=1,NOT(ISTEXT(J2822))),4,IF(AND(G2822=1,H2822=1,ISTEXT(J2822)),3,IF(AND(OR(G2822=1,H2822=1),ISTEXT(J2822)),2,1))),"OoS")</f>
        <v>1</v>
      </c>
      <c r="F2822" s="57"/>
      <c r="G2822" s="59"/>
      <c r="H2822" s="59"/>
      <c r="I2822" s="59"/>
      <c r="J2822" s="59"/>
      <c r="K2822" s="59"/>
      <c r="L2822" s="59"/>
      <c r="M2822" s="59"/>
      <c r="N2822" s="59"/>
      <c r="O2822" s="59"/>
      <c r="P2822" s="369"/>
      <c r="Q2822" s="59"/>
      <c r="R2822" s="376"/>
    </row>
    <row r="2823" spans="1:18" x14ac:dyDescent="0.25">
      <c r="A2823" s="352"/>
      <c r="B2823" s="378"/>
      <c r="C2823" s="54" t="str">
        <f>IF(ISTEXT('Organizational Unit Summary'!$B$41),'Organizational Unit Summary'!$B$41,"")</f>
        <v>P-2</v>
      </c>
      <c r="D2823" s="51" t="str">
        <f>IF('Organizational Unit Summary'!$B$24="Benchmark or Sustainment",IF(E2823="OoS","OoS",IF(E2823=1,"DM",IF(E2823=2,"PM",IF(E2823=3,"LM",IF(E2823=4,"FM"))))),IF(E2823="OoS","OoS",IF(E2823&lt;=2,"H",IF(E2823=3,"M",IF(E2823=4,"L")))))</f>
        <v>DM</v>
      </c>
      <c r="E2823" s="58">
        <f>IF(OR(Processes!$C$70=TRUE,Processes!E$70=TRUE),IF(AND(G2823=1,H2823=1,NOT(ISTEXT(J2823))),4,IF(AND(G2823=1,H2823=1,ISTEXT(J2823)),3,IF(AND(OR(G2823=1,H2823=1),ISTEXT(J2823)),2,1))),"OoS")</f>
        <v>1</v>
      </c>
      <c r="F2823" s="57"/>
      <c r="G2823" s="59"/>
      <c r="H2823" s="59"/>
      <c r="I2823" s="59"/>
      <c r="J2823" s="59"/>
      <c r="K2823" s="59"/>
      <c r="L2823" s="59"/>
      <c r="M2823" s="59"/>
      <c r="N2823" s="59"/>
      <c r="O2823" s="59"/>
      <c r="P2823" s="370"/>
      <c r="Q2823" s="59"/>
      <c r="R2823" s="376"/>
    </row>
    <row r="2824" spans="1:18" x14ac:dyDescent="0.25">
      <c r="A2824" s="352"/>
      <c r="B2824" s="378"/>
      <c r="C2824" s="54" t="str">
        <f>IF(ISTEXT('Organizational Unit Summary'!$B$42),'Organizational Unit Summary'!$B$42,"")</f>
        <v>P-3</v>
      </c>
      <c r="D2824" s="51" t="str">
        <f>IF('Organizational Unit Summary'!$B$24="Benchmark or Sustainment",IF(E2824="OoS","OoS",IF(E2824=1,"DM",IF(E2824=2,"PM",IF(E2824=3,"LM",IF(E2824=4,"FM"))))),IF(E2824="OoS","OoS",IF(E2824&lt;=2,"H",IF(E2824=3,"M",IF(E2824=4,"L")))))</f>
        <v>DM</v>
      </c>
      <c r="E2824" s="58">
        <f>IF(OR(Processes!$C$70=TRUE,Processes!F$70=TRUE),IF(AND(G2824=1,H2824=1,NOT(ISTEXT(J2824))),4,IF(AND(G2824=1,H2824=1,ISTEXT(J2824)),3,IF(AND(OR(G2824=1,H2824=1),ISTEXT(J2824)),2,1))),"OoS")</f>
        <v>1</v>
      </c>
      <c r="F2824" s="57"/>
      <c r="G2824" s="59"/>
      <c r="H2824" s="59"/>
      <c r="I2824" s="59"/>
      <c r="J2824" s="59"/>
      <c r="K2824" s="59"/>
      <c r="L2824" s="59"/>
      <c r="M2824" s="59"/>
      <c r="N2824" s="59"/>
      <c r="O2824" s="59"/>
      <c r="P2824" s="370"/>
      <c r="Q2824" s="59"/>
      <c r="R2824" s="376"/>
    </row>
    <row r="2825" spans="1:18" x14ac:dyDescent="0.25">
      <c r="A2825" s="352"/>
      <c r="B2825" s="378"/>
      <c r="C2825" s="54" t="str">
        <f>IF(ISTEXT('Organizational Unit Summary'!$B$43),'Organizational Unit Summary'!$B$43,"")</f>
        <v>P-4</v>
      </c>
      <c r="D2825" s="51" t="str">
        <f>IF('Organizational Unit Summary'!$B$24="Benchmark or Sustainment",IF(E2825="OoS","OoS",IF(E2825=1,"DM",IF(E2825=2,"PM",IF(E2825=3,"LM",IF(E2825=4,"FM"))))),IF(E2825="OoS","OoS",IF(E2825&lt;=2,"H",IF(E2825=3,"M",IF(E2825=4,"L")))))</f>
        <v>DM</v>
      </c>
      <c r="E2825" s="58">
        <f>IF(OR(Processes!$C$70=TRUE,Processes!G$70=TRUE),IF(AND(G2825=1,H2825=1,NOT(ISTEXT(J2825))),4,IF(AND(G2825=1,H2825=1,ISTEXT(J2825)),3,IF(AND(OR(G2825=1,H2825=1),ISTEXT(J2825)),2,1))),"OoS")</f>
        <v>1</v>
      </c>
      <c r="F2825" s="57"/>
      <c r="G2825" s="59"/>
      <c r="H2825" s="59"/>
      <c r="I2825" s="59"/>
      <c r="J2825" s="59"/>
      <c r="K2825" s="59"/>
      <c r="L2825" s="59"/>
      <c r="M2825" s="59"/>
      <c r="N2825" s="59"/>
      <c r="O2825" s="59"/>
      <c r="P2825" s="370"/>
      <c r="Q2825" s="59"/>
      <c r="R2825" s="376"/>
    </row>
    <row r="2826" spans="1:18" x14ac:dyDescent="0.25">
      <c r="A2826" s="352"/>
      <c r="B2826" s="378"/>
      <c r="C2826" s="54" t="str">
        <f>IF(ISTEXT('Organizational Unit Summary'!$B$44),'Organizational Unit Summary'!$B$44,"")</f>
        <v>P-5</v>
      </c>
      <c r="D2826" s="51" t="str">
        <f>IF('Organizational Unit Summary'!$B$24="Benchmark or Sustainment",IF(E2826="OoS","OoS",IF(E2826=1,"DM",IF(E2826=2,"PM",IF(E2826=3,"LM",IF(E2826=4,"FM"))))),IF(E2826="OoS","OoS",IF(E2826&lt;=2,"H",IF(E2826=3,"M",IF(E2826=4,"L")))))</f>
        <v>DM</v>
      </c>
      <c r="E2826" s="58">
        <f>IF(OR(Processes!$C$70=TRUE,Processes!H$70=TRUE),IF(AND(G2826=1,H2826=1,NOT(ISTEXT(J2826))),4,IF(AND(G2826=1,H2826=1,ISTEXT(J2826)),3,IF(AND(OR(G2826=1,H2826=1),ISTEXT(J2826)),2,1))),"OoS")</f>
        <v>1</v>
      </c>
      <c r="F2826" s="57"/>
      <c r="G2826" s="59"/>
      <c r="H2826" s="59"/>
      <c r="I2826" s="59"/>
      <c r="J2826" s="59"/>
      <c r="K2826" s="59"/>
      <c r="L2826" s="59"/>
      <c r="M2826" s="59"/>
      <c r="N2826" s="59"/>
      <c r="O2826" s="59"/>
      <c r="P2826" s="370"/>
      <c r="Q2826" s="59"/>
      <c r="R2826" s="376"/>
    </row>
    <row r="2827" spans="1:18" x14ac:dyDescent="0.25">
      <c r="A2827" s="352"/>
      <c r="B2827" s="378"/>
      <c r="C2827" s="54" t="str">
        <f>IF(ISTEXT('Organizational Unit Summary'!$B$45),'Organizational Unit Summary'!$B$45,"")</f>
        <v>P-6</v>
      </c>
      <c r="D2827" s="51" t="str">
        <f>IF('Organizational Unit Summary'!$B$24="Benchmark or Sustainment",IF(E2827="OoS","OoS",IF(E2827=1,"DM",IF(E2827=2,"PM",IF(E2827=3,"LM",IF(E2827=4,"FM"))))),IF(E2827="OoS","OoS",IF(E2827&lt;=2,"H",IF(E2827=3,"M",IF(E2827=4,"L")))))</f>
        <v>DM</v>
      </c>
      <c r="E2827" s="58">
        <f>IF(OR(Processes!$C$70=TRUE,Processes!I$70=TRUE),IF(AND(G2827=1,H2827=1,NOT(ISTEXT(J2827))),4,IF(AND(G2827=1,H2827=1,ISTEXT(J2827)),3,IF(AND(OR(G2827=1,H2827=1),ISTEXT(J2827)),2,1))),"OoS")</f>
        <v>1</v>
      </c>
      <c r="F2827" s="57"/>
      <c r="G2827" s="59"/>
      <c r="H2827" s="59"/>
      <c r="I2827" s="59"/>
      <c r="J2827" s="59"/>
      <c r="K2827" s="59"/>
      <c r="L2827" s="59"/>
      <c r="M2827" s="59"/>
      <c r="N2827" s="59"/>
      <c r="O2827" s="59"/>
      <c r="P2827" s="370"/>
      <c r="Q2827" s="59"/>
      <c r="R2827" s="376"/>
    </row>
    <row r="2828" spans="1:18" x14ac:dyDescent="0.25">
      <c r="A2828" s="352"/>
      <c r="B2828" s="378"/>
      <c r="C2828" s="54" t="str">
        <f>IF(ISTEXT('Organizational Unit Summary'!$B$46),'Organizational Unit Summary'!$B$46,"")</f>
        <v>P-7</v>
      </c>
      <c r="D2828" s="51" t="str">
        <f>IF('Organizational Unit Summary'!$B$24="Benchmark or Sustainment",IF(E2828="OoS","OoS",IF(E2828=1,"DM",IF(E2828=2,"PM",IF(E2828=3,"LM",IF(E2828=4,"FM"))))),IF(E2828="OoS","OoS",IF(E2828&lt;=2,"H",IF(E2828=3,"M",IF(E2828=4,"L")))))</f>
        <v>DM</v>
      </c>
      <c r="E2828" s="58">
        <f>IF(OR(Processes!$C$70=TRUE,Processes!J$70=TRUE),IF(AND(G2828=1,H2828=1,NOT(ISTEXT(J2828))),4,IF(AND(G2828=1,H2828=1,ISTEXT(J2828)),3,IF(AND(OR(G2828=1,H2828=1),ISTEXT(J2828)),2,1))),"OoS")</f>
        <v>1</v>
      </c>
      <c r="F2828" s="57"/>
      <c r="G2828" s="59"/>
      <c r="H2828" s="59"/>
      <c r="I2828" s="59"/>
      <c r="J2828" s="59"/>
      <c r="K2828" s="59"/>
      <c r="L2828" s="59"/>
      <c r="M2828" s="59"/>
      <c r="N2828" s="59"/>
      <c r="O2828" s="59"/>
      <c r="P2828" s="370"/>
      <c r="Q2828" s="59"/>
      <c r="R2828" s="376"/>
    </row>
    <row r="2829" spans="1:18" x14ac:dyDescent="0.25">
      <c r="A2829" s="352"/>
      <c r="B2829" s="378"/>
      <c r="C2829" s="54" t="str">
        <f>IF(ISTEXT('Organizational Unit Summary'!$B$47),'Organizational Unit Summary'!$B$47,"")</f>
        <v>P-8</v>
      </c>
      <c r="D2829" s="51" t="str">
        <f>IF('Organizational Unit Summary'!$B$24="Benchmark or Sustainment",IF(E2829="OoS","OoS",IF(E2829=1,"DM",IF(E2829=2,"PM",IF(E2829=3,"LM",IF(E2829=4,"FM"))))),IF(E2829="OoS","OoS",IF(E2829&lt;=2,"H",IF(E2829=3,"M",IF(E2829=4,"L")))))</f>
        <v>DM</v>
      </c>
      <c r="E2829" s="58">
        <f>IF(OR(Processes!$C$70=TRUE,Processes!K$70=TRUE),IF(AND(G2829=1,H2829=1,NOT(ISTEXT(J2829))),4,IF(AND(G2829=1,H2829=1,ISTEXT(J2829)),3,IF(AND(OR(G2829=1,H2829=1),ISTEXT(J2829)),2,1))),"OoS")</f>
        <v>1</v>
      </c>
      <c r="F2829" s="57"/>
      <c r="G2829" s="59"/>
      <c r="H2829" s="59"/>
      <c r="I2829" s="59"/>
      <c r="J2829" s="59"/>
      <c r="K2829" s="59"/>
      <c r="L2829" s="59"/>
      <c r="M2829" s="59"/>
      <c r="N2829" s="59"/>
      <c r="O2829" s="59"/>
      <c r="P2829" s="370"/>
      <c r="Q2829" s="59"/>
      <c r="R2829" s="376"/>
    </row>
    <row r="2830" spans="1:18" x14ac:dyDescent="0.25">
      <c r="A2830" s="352"/>
      <c r="B2830" s="378"/>
      <c r="C2830" s="54" t="str">
        <f>IF(ISTEXT('Organizational Unit Summary'!$B$48),'Organizational Unit Summary'!$B$48,"")</f>
        <v>P-9</v>
      </c>
      <c r="D2830" s="51" t="str">
        <f>IF('Organizational Unit Summary'!$B$24="Benchmark or Sustainment",IF(E2830="OoS","OoS",IF(E2830=1,"DM",IF(E2830=2,"PM",IF(E2830=3,"LM",IF(E2830=4,"FM"))))),IF(E2830="OoS","OoS",IF(E2830&lt;=2,"H",IF(E2830=3,"M",IF(E2830=4,"L")))))</f>
        <v>DM</v>
      </c>
      <c r="E2830" s="58">
        <f>IF(OR(Processes!$C$70=TRUE,Processes!L$70=TRUE),IF(AND(G2830=1,H2830=1,NOT(ISTEXT(J2830))),4,IF(AND(G2830=1,H2830=1,ISTEXT(J2830)),3,IF(AND(OR(G2830=1,H2830=1),ISTEXT(J2830)),2,1))),"OoS")</f>
        <v>1</v>
      </c>
      <c r="F2830" s="57"/>
      <c r="G2830" s="59"/>
      <c r="H2830" s="59"/>
      <c r="I2830" s="59"/>
      <c r="J2830" s="59"/>
      <c r="K2830" s="59"/>
      <c r="L2830" s="59"/>
      <c r="M2830" s="59"/>
      <c r="N2830" s="59"/>
      <c r="O2830" s="59"/>
      <c r="P2830" s="370"/>
      <c r="Q2830" s="59"/>
      <c r="R2830" s="376"/>
    </row>
    <row r="2831" spans="1:18" x14ac:dyDescent="0.25">
      <c r="A2831" s="352"/>
      <c r="B2831" s="378"/>
      <c r="C2831" s="54" t="str">
        <f>IF(ISTEXT('Organizational Unit Summary'!$B$49),'Organizational Unit Summary'!$B$49,"")</f>
        <v>P-10</v>
      </c>
      <c r="D2831" s="51" t="str">
        <f>IF('Organizational Unit Summary'!$B$24="Benchmark or Sustainment",IF(E2831="OoS","OoS",IF(E2831=1,"DM",IF(E2831=2,"PM",IF(E2831=3,"LM",IF(E2831=4,"FM"))))),IF(E2831="OoS","OoS",IF(E2831&lt;=2,"H",IF(E2831=3,"M",IF(E2831=4,"L")))))</f>
        <v>DM</v>
      </c>
      <c r="E2831" s="58">
        <f>IF(OR(Processes!$C$70=TRUE,Processes!M$70=TRUE),IF(AND(G2831=1,H2831=1,NOT(ISTEXT(J2831))),4,IF(AND(G2831=1,H2831=1,ISTEXT(J2831)),3,IF(AND(OR(G2831=1,H2831=1),ISTEXT(J2831)),2,1))),"OoS")</f>
        <v>1</v>
      </c>
      <c r="F2831" s="57"/>
      <c r="G2831" s="59"/>
      <c r="H2831" s="59"/>
      <c r="I2831" s="59"/>
      <c r="J2831" s="59"/>
      <c r="K2831" s="59"/>
      <c r="L2831" s="59"/>
      <c r="M2831" s="59"/>
      <c r="N2831" s="59"/>
      <c r="O2831" s="59"/>
      <c r="P2831" s="370"/>
      <c r="Q2831" s="59"/>
      <c r="R2831" s="376"/>
    </row>
    <row r="2832" spans="1:18" x14ac:dyDescent="0.25">
      <c r="A2832" s="352"/>
      <c r="B2832" s="378"/>
      <c r="C2832" s="54" t="str">
        <f>IF(ISTEXT('Organizational Unit Summary'!$B$50),'Organizational Unit Summary'!$B$50,"")</f>
        <v>P-11</v>
      </c>
      <c r="D2832" s="51" t="str">
        <f>IF('Organizational Unit Summary'!$B$24="Benchmark or Sustainment",IF(E2832="OoS","OoS",IF(E2832=1,"DM",IF(E2832=2,"PM",IF(E2832=3,"LM",IF(E2832=4,"FM"))))),IF(E2832="OoS","OoS",IF(E2832&lt;=2,"H",IF(E2832=3,"M",IF(E2832=4,"L")))))</f>
        <v>DM</v>
      </c>
      <c r="E2832" s="58">
        <f>IF(OR(Processes!$C$70=TRUE,Processes!N$70=TRUE),IF(AND(G2832=1,H2832=1,NOT(ISTEXT(J2832))),4,IF(AND(G2832=1,H2832=1,ISTEXT(J2832)),3,IF(AND(OR(G2832=1,H2832=1),ISTEXT(J2832)),2,1))),"OoS")</f>
        <v>1</v>
      </c>
      <c r="F2832" s="57"/>
      <c r="G2832" s="59"/>
      <c r="H2832" s="59"/>
      <c r="I2832" s="59"/>
      <c r="J2832" s="59"/>
      <c r="K2832" s="59"/>
      <c r="L2832" s="59"/>
      <c r="M2832" s="59"/>
      <c r="N2832" s="59"/>
      <c r="O2832" s="59"/>
      <c r="P2832" s="370"/>
      <c r="Q2832" s="59"/>
      <c r="R2832" s="376"/>
    </row>
    <row r="2833" spans="1:18" x14ac:dyDescent="0.25">
      <c r="A2833" s="352"/>
      <c r="B2833" s="378"/>
      <c r="C2833" s="54" t="str">
        <f>IF(ISTEXT('Organizational Unit Summary'!$B$51),'Organizational Unit Summary'!$B$51,"")</f>
        <v>P-12</v>
      </c>
      <c r="D2833" s="51" t="str">
        <f>IF('Organizational Unit Summary'!$B$24="Benchmark or Sustainment",IF(E2833="OoS","OoS",IF(E2833=1,"DM",IF(E2833=2,"PM",IF(E2833=3,"LM",IF(E2833=4,"FM"))))),IF(E2833="OoS","OoS",IF(E2833&lt;=2,"H",IF(E2833=3,"M",IF(E2833=4,"L")))))</f>
        <v>DM</v>
      </c>
      <c r="E2833" s="58">
        <f>IF(OR(Processes!$C$70=TRUE,Processes!O$70=TRUE),IF(AND(G2833=1,H2833=1,NOT(ISTEXT(J2833))),4,IF(AND(G2833=1,H2833=1,ISTEXT(J2833)),3,IF(AND(OR(G2833=1,H2833=1),ISTEXT(J2833)),2,1))),"OoS")</f>
        <v>1</v>
      </c>
      <c r="F2833" s="57"/>
      <c r="G2833" s="59"/>
      <c r="H2833" s="59"/>
      <c r="I2833" s="59"/>
      <c r="J2833" s="59"/>
      <c r="K2833" s="59"/>
      <c r="L2833" s="59"/>
      <c r="M2833" s="59"/>
      <c r="N2833" s="59"/>
      <c r="O2833" s="59"/>
      <c r="P2833" s="370"/>
      <c r="Q2833" s="59"/>
      <c r="R2833" s="376"/>
    </row>
    <row r="2834" spans="1:18" x14ac:dyDescent="0.25">
      <c r="A2834" s="352"/>
      <c r="B2834" s="378"/>
      <c r="C2834" s="54" t="str">
        <f>IF(ISTEXT('Organizational Unit Summary'!$B$52),'Organizational Unit Summary'!$B$52,"")</f>
        <v>P-13</v>
      </c>
      <c r="D2834" s="51" t="str">
        <f>IF('Organizational Unit Summary'!$B$24="Benchmark or Sustainment",IF(E2834="OoS","OoS",IF(E2834=1,"DM",IF(E2834=2,"PM",IF(E2834=3,"LM",IF(E2834=4,"FM"))))),IF(E2834="OoS","OoS",IF(E2834&lt;=2,"H",IF(E2834=3,"M",IF(E2834=4,"L")))))</f>
        <v>DM</v>
      </c>
      <c r="E2834" s="58">
        <f>IF(OR(Processes!$C$70=TRUE,Processes!P$70=TRUE),IF(AND(G2834=1,H2834=1,NOT(ISTEXT(J2834))),4,IF(AND(G2834=1,H2834=1,ISTEXT(J2834)),3,IF(AND(OR(G2834=1,H2834=1),ISTEXT(J2834)),2,1))),"OoS")</f>
        <v>1</v>
      </c>
      <c r="F2834" s="57"/>
      <c r="G2834" s="59"/>
      <c r="H2834" s="59"/>
      <c r="I2834" s="59"/>
      <c r="J2834" s="59"/>
      <c r="K2834" s="59"/>
      <c r="L2834" s="59"/>
      <c r="M2834" s="59"/>
      <c r="N2834" s="59"/>
      <c r="O2834" s="59"/>
      <c r="P2834" s="370"/>
      <c r="Q2834" s="59"/>
      <c r="R2834" s="376"/>
    </row>
    <row r="2835" spans="1:18" x14ac:dyDescent="0.25">
      <c r="A2835" s="352"/>
      <c r="B2835" s="378"/>
      <c r="C2835" s="54" t="str">
        <f>IF(ISTEXT('Organizational Unit Summary'!$B$53),'Organizational Unit Summary'!$B$53,"")</f>
        <v>P-14</v>
      </c>
      <c r="D2835" s="51" t="str">
        <f>IF('Organizational Unit Summary'!$B$24="Benchmark or Sustainment",IF(E2835="OoS","OoS",IF(E2835=1,"DM",IF(E2835=2,"PM",IF(E2835=3,"LM",IF(E2835=4,"FM"))))),IF(E2835="OoS","OoS",IF(E2835&lt;=2,"H",IF(E2835=3,"M",IF(E2835=4,"L")))))</f>
        <v>DM</v>
      </c>
      <c r="E2835" s="58">
        <f>IF(OR(Processes!$C$70=TRUE,Processes!Q$70=TRUE),IF(AND(G2835=1,H2835=1,NOT(ISTEXT(J2835))),4,IF(AND(G2835=1,H2835=1,ISTEXT(J2835)),3,IF(AND(OR(G2835=1,H2835=1),ISTEXT(J2835)),2,1))),"OoS")</f>
        <v>1</v>
      </c>
      <c r="F2835" s="57"/>
      <c r="G2835" s="59"/>
      <c r="H2835" s="59"/>
      <c r="I2835" s="59"/>
      <c r="J2835" s="59"/>
      <c r="K2835" s="59"/>
      <c r="L2835" s="59"/>
      <c r="M2835" s="59"/>
      <c r="N2835" s="59"/>
      <c r="O2835" s="59"/>
      <c r="P2835" s="370"/>
      <c r="Q2835" s="59"/>
      <c r="R2835" s="376"/>
    </row>
    <row r="2836" spans="1:18" x14ac:dyDescent="0.25">
      <c r="A2836" s="352"/>
      <c r="B2836" s="378"/>
      <c r="C2836" s="54" t="str">
        <f>IF(ISTEXT('Organizational Unit Summary'!$B$54),'Organizational Unit Summary'!$B$54,"")</f>
        <v>P-15</v>
      </c>
      <c r="D2836" s="51" t="str">
        <f>IF('Organizational Unit Summary'!$B$24="Benchmark or Sustainment",IF(E2836="OoS","OoS",IF(E2836=1,"DM",IF(E2836=2,"PM",IF(E2836=3,"LM",IF(E2836=4,"FM"))))),IF(E2836="OoS","OoS",IF(E2836&lt;=2,"H",IF(E2836=3,"M",IF(E2836=4,"L")))))</f>
        <v>DM</v>
      </c>
      <c r="E2836" s="58">
        <f>IF(OR(Processes!$C$70=TRUE,Processes!R$70=TRUE),IF(AND(G2836=1,H2836=1,NOT(ISTEXT(J2836))),4,IF(AND(G2836=1,H2836=1,ISTEXT(J2836)),3,IF(AND(OR(G2836=1,H2836=1),ISTEXT(J2836)),2,1))),"OoS")</f>
        <v>1</v>
      </c>
      <c r="F2836" s="57"/>
      <c r="G2836" s="59"/>
      <c r="H2836" s="59"/>
      <c r="I2836" s="59"/>
      <c r="J2836" s="59"/>
      <c r="K2836" s="59"/>
      <c r="L2836" s="59"/>
      <c r="M2836" s="59"/>
      <c r="N2836" s="59"/>
      <c r="O2836" s="59"/>
      <c r="P2836" s="370"/>
      <c r="Q2836" s="59"/>
      <c r="R2836" s="376"/>
    </row>
    <row r="2837" spans="1:18" x14ac:dyDescent="0.25">
      <c r="A2837" s="352"/>
      <c r="B2837" s="378"/>
      <c r="C2837" s="54" t="str">
        <f>IF(ISTEXT('Organizational Unit Summary'!$B$55),'Organizational Unit Summary'!$B$55,"")</f>
        <v>P-16</v>
      </c>
      <c r="D2837" s="51" t="str">
        <f>IF('Organizational Unit Summary'!$B$24="Benchmark or Sustainment",IF(E2837="OoS","OoS",IF(E2837=1,"DM",IF(E2837=2,"PM",IF(E2837=3,"LM",IF(E2837=4,"FM"))))),IF(E2837="OoS","OoS",IF(E2837&lt;=2,"H",IF(E2837=3,"M",IF(E2837=4,"L")))))</f>
        <v>DM</v>
      </c>
      <c r="E2837" s="58">
        <f>IF(OR(Processes!$C$70=TRUE,Processes!S$70=TRUE),IF(AND(G2837=1,H2837=1,NOT(ISTEXT(J2837))),4,IF(AND(G2837=1,H2837=1,ISTEXT(J2837)),3,IF(AND(OR(G2837=1,H2837=1),ISTEXT(J2837)),2,1))),"OoS")</f>
        <v>1</v>
      </c>
      <c r="F2837" s="57"/>
      <c r="G2837" s="59"/>
      <c r="H2837" s="59"/>
      <c r="I2837" s="59"/>
      <c r="J2837" s="59"/>
      <c r="K2837" s="59"/>
      <c r="L2837" s="59"/>
      <c r="M2837" s="59"/>
      <c r="N2837" s="59"/>
      <c r="O2837" s="59"/>
      <c r="P2837" s="370"/>
      <c r="Q2837" s="59"/>
      <c r="R2837" s="376"/>
    </row>
    <row r="2838" spans="1:18" x14ac:dyDescent="0.25">
      <c r="A2838" s="352"/>
      <c r="B2838" s="378"/>
      <c r="C2838" s="54" t="str">
        <f>IF(ISTEXT('Organizational Unit Summary'!$B$56),'Organizational Unit Summary'!$B$56,"")</f>
        <v>P-17</v>
      </c>
      <c r="D2838" s="51" t="str">
        <f>IF('Organizational Unit Summary'!$B$24="Benchmark or Sustainment",IF(E2838="OoS","OoS",IF(E2838=1,"DM",IF(E2838=2,"PM",IF(E2838=3,"LM",IF(E2838=4,"FM"))))),IF(E2838="OoS","OoS",IF(E2838&lt;=2,"H",IF(E2838=3,"M",IF(E2838=4,"L")))))</f>
        <v>DM</v>
      </c>
      <c r="E2838" s="58">
        <f>IF(OR(Processes!$C$70=TRUE,Processes!T$70=TRUE),IF(AND(G2838=1,H2838=1,NOT(ISTEXT(J2838))),4,IF(AND(G2838=1,H2838=1,ISTEXT(J2838)),3,IF(AND(OR(G2838=1,H2838=1),ISTEXT(J2838)),2,1))),"OoS")</f>
        <v>1</v>
      </c>
      <c r="F2838" s="57"/>
      <c r="G2838" s="59"/>
      <c r="H2838" s="59"/>
      <c r="I2838" s="59"/>
      <c r="J2838" s="59"/>
      <c r="K2838" s="59"/>
      <c r="L2838" s="59"/>
      <c r="M2838" s="59"/>
      <c r="N2838" s="59"/>
      <c r="O2838" s="59"/>
      <c r="P2838" s="370"/>
      <c r="Q2838" s="59"/>
      <c r="R2838" s="376"/>
    </row>
    <row r="2839" spans="1:18" x14ac:dyDescent="0.25">
      <c r="A2839" s="352"/>
      <c r="B2839" s="378"/>
      <c r="C2839" s="54" t="str">
        <f>IF(ISTEXT('Organizational Unit Summary'!$B$57),'Organizational Unit Summary'!$B$57,"")</f>
        <v>P-18</v>
      </c>
      <c r="D2839" s="51" t="str">
        <f>IF('Organizational Unit Summary'!$B$24="Benchmark or Sustainment",IF(E2839="OoS","OoS",IF(E2839=1,"DM",IF(E2839=2,"PM",IF(E2839=3,"LM",IF(E2839=4,"FM"))))),IF(E2839="OoS","OoS",IF(E2839&lt;=2,"H",IF(E2839=3,"M",IF(E2839=4,"L")))))</f>
        <v>DM</v>
      </c>
      <c r="E2839" s="58">
        <f>IF(OR(Processes!$C$70=TRUE,Processes!U$70=TRUE),IF(AND(G2839=1,H2839=1,NOT(ISTEXT(J2839))),4,IF(AND(G2839=1,H2839=1,ISTEXT(J2839)),3,IF(AND(OR(G2839=1,H2839=1),ISTEXT(J2839)),2,1))),"OoS")</f>
        <v>1</v>
      </c>
      <c r="F2839" s="57"/>
      <c r="G2839" s="59"/>
      <c r="H2839" s="59"/>
      <c r="I2839" s="59"/>
      <c r="J2839" s="59"/>
      <c r="K2839" s="59"/>
      <c r="L2839" s="59"/>
      <c r="M2839" s="59"/>
      <c r="N2839" s="59"/>
      <c r="O2839" s="59"/>
      <c r="P2839" s="370"/>
      <c r="Q2839" s="59"/>
      <c r="R2839" s="376"/>
    </row>
    <row r="2840" spans="1:18" x14ac:dyDescent="0.25">
      <c r="A2840" s="352"/>
      <c r="B2840" s="378"/>
      <c r="C2840" s="54" t="str">
        <f>IF(ISTEXT('Organizational Unit Summary'!$B$58),'Organizational Unit Summary'!$B$58,"")</f>
        <v>P-19</v>
      </c>
      <c r="D2840" s="51" t="str">
        <f>IF('Organizational Unit Summary'!$B$24="Benchmark or Sustainment",IF(E2840="OoS","OoS",IF(E2840=1,"DM",IF(E2840=2,"PM",IF(E2840=3,"LM",IF(E2840=4,"FM"))))),IF(E2840="OoS","OoS",IF(E2840&lt;=2,"H",IF(E2840=3,"M",IF(E2840=4,"L")))))</f>
        <v>DM</v>
      </c>
      <c r="E2840" s="58">
        <f>IF(OR(Processes!$C$70=TRUE,Processes!V$70=TRUE),IF(AND(G2840=1,H2840=1,NOT(ISTEXT(J2840))),4,IF(AND(G2840=1,H2840=1,ISTEXT(J2840)),3,IF(AND(OR(G2840=1,H2840=1),ISTEXT(J2840)),2,1))),"OoS")</f>
        <v>1</v>
      </c>
      <c r="F2840" s="57"/>
      <c r="G2840" s="59"/>
      <c r="H2840" s="59"/>
      <c r="I2840" s="59"/>
      <c r="J2840" s="59"/>
      <c r="K2840" s="59"/>
      <c r="L2840" s="59"/>
      <c r="M2840" s="59"/>
      <c r="N2840" s="59"/>
      <c r="O2840" s="59"/>
      <c r="P2840" s="370"/>
      <c r="Q2840" s="59"/>
      <c r="R2840" s="376"/>
    </row>
    <row r="2841" spans="1:18" ht="13.5" thickBot="1" x14ac:dyDescent="0.3">
      <c r="A2841" s="352"/>
      <c r="B2841" s="378"/>
      <c r="C2841" s="54" t="str">
        <f>IF(ISTEXT('Organizational Unit Summary'!$B$59),'Organizational Unit Summary'!$B$59,"")</f>
        <v>P-20</v>
      </c>
      <c r="D2841" s="51" t="str">
        <f>IF('Organizational Unit Summary'!$B$24="Benchmark or Sustainment",IF(E2841="OoS","OoS",IF(E2841=1,"DM",IF(E2841=2,"PM",IF(E2841=3,"LM",IF(E2841=4,"FM"))))),IF(E2841="OoS","OoS",IF(E2841&lt;=2,"H",IF(E2841=3,"M",IF(E2841=4,"L")))))</f>
        <v>DM</v>
      </c>
      <c r="E2841" s="58">
        <f>IF(OR(Processes!$C$70=TRUE,Processes!W$70=TRUE),IF(AND(G2841=1,H2841=1,NOT(ISTEXT(J2841))),4,IF(AND(G2841=1,H2841=1,ISTEXT(J2841)),3,IF(AND(OR(G2841=1,H2841=1),ISTEXT(J2841)),2,1))),"OoS")</f>
        <v>1</v>
      </c>
      <c r="F2841" s="57"/>
      <c r="G2841" s="59"/>
      <c r="H2841" s="59"/>
      <c r="I2841" s="59"/>
      <c r="J2841" s="59"/>
      <c r="K2841" s="59"/>
      <c r="L2841" s="59"/>
      <c r="M2841" s="59"/>
      <c r="N2841" s="59"/>
      <c r="O2841" s="59"/>
      <c r="P2841" s="371"/>
      <c r="Q2841" s="59"/>
      <c r="R2841" s="376"/>
    </row>
    <row r="2842" spans="1:18" x14ac:dyDescent="0.25">
      <c r="A2842" s="352"/>
      <c r="B2842" s="378" t="str">
        <f>IF(ISTEXT(Processes!$B$20),Processes!$B$20,"")</f>
        <v>Process 18</v>
      </c>
      <c r="C2842" s="54" t="str">
        <f>IF(ISTEXT('Organizational Unit Summary'!$B$40),'Organizational Unit Summary'!$B$40,"")</f>
        <v>P-1</v>
      </c>
      <c r="D2842" s="51" t="str">
        <f>IF('Organizational Unit Summary'!$B$24="Benchmark or Sustainment",IF(E2842="OoS","OoS",IF(E2842=1,"DM",IF(E2842=2,"PM",IF(E2842=3,"LM",IF(E2842=4,"FM"))))),IF(E2842="OoS","OoS",IF(E2842&lt;=2,"H",IF(E2842=3,"M",IF(E2842=4,"L")))))</f>
        <v>DM</v>
      </c>
      <c r="E2842" s="58">
        <f>IF(OR(Processes!$C$71=TRUE,Processes!D$71=TRUE),IF(AND(G2842=1,H2842=1,NOT(ISTEXT(J2842))),4,IF(AND(G2842=1,H2842=1,ISTEXT(J2842)),3,IF(AND(OR(G2842=1,H2842=1),ISTEXT(J2842)),2,1))),"OoS")</f>
        <v>1</v>
      </c>
      <c r="F2842" s="57"/>
      <c r="G2842" s="59"/>
      <c r="H2842" s="59"/>
      <c r="I2842" s="59"/>
      <c r="J2842" s="59"/>
      <c r="K2842" s="59"/>
      <c r="L2842" s="59"/>
      <c r="M2842" s="59"/>
      <c r="N2842" s="59"/>
      <c r="O2842" s="59"/>
      <c r="P2842" s="369"/>
      <c r="Q2842" s="59"/>
      <c r="R2842" s="376"/>
    </row>
    <row r="2843" spans="1:18" x14ac:dyDescent="0.25">
      <c r="A2843" s="352"/>
      <c r="B2843" s="378"/>
      <c r="C2843" s="54" t="str">
        <f>IF(ISTEXT('Organizational Unit Summary'!$B$41),'Organizational Unit Summary'!$B$41,"")</f>
        <v>P-2</v>
      </c>
      <c r="D2843" s="51" t="str">
        <f>IF('Organizational Unit Summary'!$B$24="Benchmark or Sustainment",IF(E2843="OoS","OoS",IF(E2843=1,"DM",IF(E2843=2,"PM",IF(E2843=3,"LM",IF(E2843=4,"FM"))))),IF(E2843="OoS","OoS",IF(E2843&lt;=2,"H",IF(E2843=3,"M",IF(E2843=4,"L")))))</f>
        <v>DM</v>
      </c>
      <c r="E2843" s="58">
        <f>IF(OR(Processes!$C$71=TRUE,Processes!E$71=TRUE),IF(AND(G2843=1,H2843=1,NOT(ISTEXT(J2843))),4,IF(AND(G2843=1,H2843=1,ISTEXT(J2843)),3,IF(AND(OR(G2843=1,H2843=1),ISTEXT(J2843)),2,1))),"OoS")</f>
        <v>1</v>
      </c>
      <c r="F2843" s="57"/>
      <c r="G2843" s="59"/>
      <c r="H2843" s="59"/>
      <c r="I2843" s="59"/>
      <c r="J2843" s="59"/>
      <c r="K2843" s="59"/>
      <c r="L2843" s="59"/>
      <c r="M2843" s="59"/>
      <c r="N2843" s="59"/>
      <c r="O2843" s="59"/>
      <c r="P2843" s="370"/>
      <c r="Q2843" s="59"/>
      <c r="R2843" s="376"/>
    </row>
    <row r="2844" spans="1:18" x14ac:dyDescent="0.25">
      <c r="A2844" s="352"/>
      <c r="B2844" s="378"/>
      <c r="C2844" s="54" t="str">
        <f>IF(ISTEXT('Organizational Unit Summary'!$B$42),'Organizational Unit Summary'!$B$42,"")</f>
        <v>P-3</v>
      </c>
      <c r="D2844" s="51" t="str">
        <f>IF('Organizational Unit Summary'!$B$24="Benchmark or Sustainment",IF(E2844="OoS","OoS",IF(E2844=1,"DM",IF(E2844=2,"PM",IF(E2844=3,"LM",IF(E2844=4,"FM"))))),IF(E2844="OoS","OoS",IF(E2844&lt;=2,"H",IF(E2844=3,"M",IF(E2844=4,"L")))))</f>
        <v>DM</v>
      </c>
      <c r="E2844" s="58">
        <f>IF(OR(Processes!$C$71=TRUE,Processes!F$71=TRUE),IF(AND(G2844=1,H2844=1,NOT(ISTEXT(J2844))),4,IF(AND(G2844=1,H2844=1,ISTEXT(J2844)),3,IF(AND(OR(G2844=1,H2844=1),ISTEXT(J2844)),2,1))),"OoS")</f>
        <v>1</v>
      </c>
      <c r="F2844" s="57"/>
      <c r="G2844" s="59"/>
      <c r="H2844" s="59"/>
      <c r="I2844" s="59"/>
      <c r="J2844" s="59"/>
      <c r="K2844" s="59"/>
      <c r="L2844" s="59"/>
      <c r="M2844" s="59"/>
      <c r="N2844" s="59"/>
      <c r="O2844" s="59"/>
      <c r="P2844" s="370"/>
      <c r="Q2844" s="59"/>
      <c r="R2844" s="376"/>
    </row>
    <row r="2845" spans="1:18" x14ac:dyDescent="0.25">
      <c r="A2845" s="352"/>
      <c r="B2845" s="378"/>
      <c r="C2845" s="54" t="str">
        <f>IF(ISTEXT('Organizational Unit Summary'!$B$43),'Organizational Unit Summary'!$B$43,"")</f>
        <v>P-4</v>
      </c>
      <c r="D2845" s="51" t="str">
        <f>IF('Organizational Unit Summary'!$B$24="Benchmark or Sustainment",IF(E2845="OoS","OoS",IF(E2845=1,"DM",IF(E2845=2,"PM",IF(E2845=3,"LM",IF(E2845=4,"FM"))))),IF(E2845="OoS","OoS",IF(E2845&lt;=2,"H",IF(E2845=3,"M",IF(E2845=4,"L")))))</f>
        <v>DM</v>
      </c>
      <c r="E2845" s="58">
        <f>IF(OR(Processes!$C$71=TRUE,Processes!G$71=TRUE),IF(AND(G2845=1,H2845=1,NOT(ISTEXT(J2845))),4,IF(AND(G2845=1,H2845=1,ISTEXT(J2845)),3,IF(AND(OR(G2845=1,H2845=1),ISTEXT(J2845)),2,1))),"OoS")</f>
        <v>1</v>
      </c>
      <c r="F2845" s="57"/>
      <c r="G2845" s="59"/>
      <c r="H2845" s="59"/>
      <c r="I2845" s="59"/>
      <c r="J2845" s="59"/>
      <c r="K2845" s="59"/>
      <c r="L2845" s="59"/>
      <c r="M2845" s="59"/>
      <c r="N2845" s="59"/>
      <c r="O2845" s="59"/>
      <c r="P2845" s="370"/>
      <c r="Q2845" s="59"/>
      <c r="R2845" s="376"/>
    </row>
    <row r="2846" spans="1:18" x14ac:dyDescent="0.25">
      <c r="A2846" s="352"/>
      <c r="B2846" s="378"/>
      <c r="C2846" s="54" t="str">
        <f>IF(ISTEXT('Organizational Unit Summary'!$B$44),'Organizational Unit Summary'!$B$44,"")</f>
        <v>P-5</v>
      </c>
      <c r="D2846" s="51" t="str">
        <f>IF('Organizational Unit Summary'!$B$24="Benchmark or Sustainment",IF(E2846="OoS","OoS",IF(E2846=1,"DM",IF(E2846=2,"PM",IF(E2846=3,"LM",IF(E2846=4,"FM"))))),IF(E2846="OoS","OoS",IF(E2846&lt;=2,"H",IF(E2846=3,"M",IF(E2846=4,"L")))))</f>
        <v>DM</v>
      </c>
      <c r="E2846" s="58">
        <f>IF(OR(Processes!$C$71=TRUE,Processes!H$71=TRUE),IF(AND(G2846=1,H2846=1,NOT(ISTEXT(J2846))),4,IF(AND(G2846=1,H2846=1,ISTEXT(J2846)),3,IF(AND(OR(G2846=1,H2846=1),ISTEXT(J2846)),2,1))),"OoS")</f>
        <v>1</v>
      </c>
      <c r="F2846" s="57"/>
      <c r="G2846" s="59"/>
      <c r="H2846" s="59"/>
      <c r="I2846" s="59"/>
      <c r="J2846" s="59"/>
      <c r="K2846" s="59"/>
      <c r="L2846" s="59"/>
      <c r="M2846" s="59"/>
      <c r="N2846" s="59"/>
      <c r="O2846" s="59"/>
      <c r="P2846" s="370"/>
      <c r="Q2846" s="59"/>
      <c r="R2846" s="376"/>
    </row>
    <row r="2847" spans="1:18" x14ac:dyDescent="0.25">
      <c r="A2847" s="352"/>
      <c r="B2847" s="378"/>
      <c r="C2847" s="54" t="str">
        <f>IF(ISTEXT('Organizational Unit Summary'!$B$45),'Organizational Unit Summary'!$B$45,"")</f>
        <v>P-6</v>
      </c>
      <c r="D2847" s="51" t="str">
        <f>IF('Organizational Unit Summary'!$B$24="Benchmark or Sustainment",IF(E2847="OoS","OoS",IF(E2847=1,"DM",IF(E2847=2,"PM",IF(E2847=3,"LM",IF(E2847=4,"FM"))))),IF(E2847="OoS","OoS",IF(E2847&lt;=2,"H",IF(E2847=3,"M",IF(E2847=4,"L")))))</f>
        <v>DM</v>
      </c>
      <c r="E2847" s="58">
        <f>IF(OR(Processes!$C$71=TRUE,Processes!I$71=TRUE),IF(AND(G2847=1,H2847=1,NOT(ISTEXT(J2847))),4,IF(AND(G2847=1,H2847=1,ISTEXT(J2847)),3,IF(AND(OR(G2847=1,H2847=1),ISTEXT(J2847)),2,1))),"OoS")</f>
        <v>1</v>
      </c>
      <c r="F2847" s="57"/>
      <c r="G2847" s="59"/>
      <c r="H2847" s="59"/>
      <c r="I2847" s="59"/>
      <c r="J2847" s="59"/>
      <c r="K2847" s="59"/>
      <c r="L2847" s="59"/>
      <c r="M2847" s="59"/>
      <c r="N2847" s="59"/>
      <c r="O2847" s="59"/>
      <c r="P2847" s="370"/>
      <c r="Q2847" s="59"/>
      <c r="R2847" s="376"/>
    </row>
    <row r="2848" spans="1:18" x14ac:dyDescent="0.25">
      <c r="A2848" s="352"/>
      <c r="B2848" s="378"/>
      <c r="C2848" s="54" t="str">
        <f>IF(ISTEXT('Organizational Unit Summary'!$B$46),'Organizational Unit Summary'!$B$46,"")</f>
        <v>P-7</v>
      </c>
      <c r="D2848" s="51" t="str">
        <f>IF('Organizational Unit Summary'!$B$24="Benchmark or Sustainment",IF(E2848="OoS","OoS",IF(E2848=1,"DM",IF(E2848=2,"PM",IF(E2848=3,"LM",IF(E2848=4,"FM"))))),IF(E2848="OoS","OoS",IF(E2848&lt;=2,"H",IF(E2848=3,"M",IF(E2848=4,"L")))))</f>
        <v>DM</v>
      </c>
      <c r="E2848" s="58">
        <f>IF(OR(Processes!$C$71=TRUE,Processes!J$71=TRUE),IF(AND(G2848=1,H2848=1,NOT(ISTEXT(J2848))),4,IF(AND(G2848=1,H2848=1,ISTEXT(J2848)),3,IF(AND(OR(G2848=1,H2848=1),ISTEXT(J2848)),2,1))),"OoS")</f>
        <v>1</v>
      </c>
      <c r="F2848" s="57"/>
      <c r="G2848" s="59"/>
      <c r="H2848" s="59"/>
      <c r="I2848" s="59"/>
      <c r="J2848" s="59"/>
      <c r="K2848" s="59"/>
      <c r="L2848" s="59"/>
      <c r="M2848" s="59"/>
      <c r="N2848" s="59"/>
      <c r="O2848" s="59"/>
      <c r="P2848" s="370"/>
      <c r="Q2848" s="59"/>
      <c r="R2848" s="376"/>
    </row>
    <row r="2849" spans="1:18" x14ac:dyDescent="0.25">
      <c r="A2849" s="352"/>
      <c r="B2849" s="378"/>
      <c r="C2849" s="54" t="str">
        <f>IF(ISTEXT('Organizational Unit Summary'!$B$47),'Organizational Unit Summary'!$B$47,"")</f>
        <v>P-8</v>
      </c>
      <c r="D2849" s="51" t="str">
        <f>IF('Organizational Unit Summary'!$B$24="Benchmark or Sustainment",IF(E2849="OoS","OoS",IF(E2849=1,"DM",IF(E2849=2,"PM",IF(E2849=3,"LM",IF(E2849=4,"FM"))))),IF(E2849="OoS","OoS",IF(E2849&lt;=2,"H",IF(E2849=3,"M",IF(E2849=4,"L")))))</f>
        <v>DM</v>
      </c>
      <c r="E2849" s="58">
        <f>IF(OR(Processes!$C$71=TRUE,Processes!K$71=TRUE),IF(AND(G2849=1,H2849=1,NOT(ISTEXT(J2849))),4,IF(AND(G2849=1,H2849=1,ISTEXT(J2849)),3,IF(AND(OR(G2849=1,H2849=1),ISTEXT(J2849)),2,1))),"OoS")</f>
        <v>1</v>
      </c>
      <c r="F2849" s="57"/>
      <c r="G2849" s="59"/>
      <c r="H2849" s="59"/>
      <c r="I2849" s="59"/>
      <c r="J2849" s="59"/>
      <c r="K2849" s="59"/>
      <c r="L2849" s="59"/>
      <c r="M2849" s="59"/>
      <c r="N2849" s="59"/>
      <c r="O2849" s="59"/>
      <c r="P2849" s="370"/>
      <c r="Q2849" s="59"/>
      <c r="R2849" s="376"/>
    </row>
    <row r="2850" spans="1:18" x14ac:dyDescent="0.25">
      <c r="A2850" s="352"/>
      <c r="B2850" s="378"/>
      <c r="C2850" s="54" t="str">
        <f>IF(ISTEXT('Organizational Unit Summary'!$B$48),'Organizational Unit Summary'!$B$48,"")</f>
        <v>P-9</v>
      </c>
      <c r="D2850" s="51" t="str">
        <f>IF('Organizational Unit Summary'!$B$24="Benchmark or Sustainment",IF(E2850="OoS","OoS",IF(E2850=1,"DM",IF(E2850=2,"PM",IF(E2850=3,"LM",IF(E2850=4,"FM"))))),IF(E2850="OoS","OoS",IF(E2850&lt;=2,"H",IF(E2850=3,"M",IF(E2850=4,"L")))))</f>
        <v>DM</v>
      </c>
      <c r="E2850" s="58">
        <f>IF(OR(Processes!$C$71=TRUE,Processes!L$71=TRUE),IF(AND(G2850=1,H2850=1,NOT(ISTEXT(J2850))),4,IF(AND(G2850=1,H2850=1,ISTEXT(J2850)),3,IF(AND(OR(G2850=1,H2850=1),ISTEXT(J2850)),2,1))),"OoS")</f>
        <v>1</v>
      </c>
      <c r="F2850" s="57"/>
      <c r="G2850" s="59"/>
      <c r="H2850" s="59"/>
      <c r="I2850" s="59"/>
      <c r="J2850" s="59"/>
      <c r="K2850" s="59"/>
      <c r="L2850" s="59"/>
      <c r="M2850" s="59"/>
      <c r="N2850" s="59"/>
      <c r="O2850" s="59"/>
      <c r="P2850" s="370"/>
      <c r="Q2850" s="59"/>
      <c r="R2850" s="376"/>
    </row>
    <row r="2851" spans="1:18" x14ac:dyDescent="0.25">
      <c r="A2851" s="352"/>
      <c r="B2851" s="378"/>
      <c r="C2851" s="54" t="str">
        <f>IF(ISTEXT('Organizational Unit Summary'!$B$49),'Organizational Unit Summary'!$B$49,"")</f>
        <v>P-10</v>
      </c>
      <c r="D2851" s="51" t="str">
        <f>IF('Organizational Unit Summary'!$B$24="Benchmark or Sustainment",IF(E2851="OoS","OoS",IF(E2851=1,"DM",IF(E2851=2,"PM",IF(E2851=3,"LM",IF(E2851=4,"FM"))))),IF(E2851="OoS","OoS",IF(E2851&lt;=2,"H",IF(E2851=3,"M",IF(E2851=4,"L")))))</f>
        <v>DM</v>
      </c>
      <c r="E2851" s="58">
        <f>IF(OR(Processes!$C$71=TRUE,Processes!M$71=TRUE),IF(AND(G2851=1,H2851=1,NOT(ISTEXT(J2851))),4,IF(AND(G2851=1,H2851=1,ISTEXT(J2851)),3,IF(AND(OR(G2851=1,H2851=1),ISTEXT(J2851)),2,1))),"OoS")</f>
        <v>1</v>
      </c>
      <c r="F2851" s="57"/>
      <c r="G2851" s="59"/>
      <c r="H2851" s="59"/>
      <c r="I2851" s="59"/>
      <c r="J2851" s="59"/>
      <c r="K2851" s="59"/>
      <c r="L2851" s="59"/>
      <c r="M2851" s="59"/>
      <c r="N2851" s="59"/>
      <c r="O2851" s="59"/>
      <c r="P2851" s="370"/>
      <c r="Q2851" s="59"/>
      <c r="R2851" s="376"/>
    </row>
    <row r="2852" spans="1:18" x14ac:dyDescent="0.25">
      <c r="A2852" s="352"/>
      <c r="B2852" s="378"/>
      <c r="C2852" s="54" t="str">
        <f>IF(ISTEXT('Organizational Unit Summary'!$B$50),'Organizational Unit Summary'!$B$50,"")</f>
        <v>P-11</v>
      </c>
      <c r="D2852" s="51" t="str">
        <f>IF('Organizational Unit Summary'!$B$24="Benchmark or Sustainment",IF(E2852="OoS","OoS",IF(E2852=1,"DM",IF(E2852=2,"PM",IF(E2852=3,"LM",IF(E2852=4,"FM"))))),IF(E2852="OoS","OoS",IF(E2852&lt;=2,"H",IF(E2852=3,"M",IF(E2852=4,"L")))))</f>
        <v>DM</v>
      </c>
      <c r="E2852" s="58">
        <f>IF(OR(Processes!$C$71=TRUE,Processes!N$71=TRUE),IF(AND(G2852=1,H2852=1,NOT(ISTEXT(J2852))),4,IF(AND(G2852=1,H2852=1,ISTEXT(J2852)),3,IF(AND(OR(G2852=1,H2852=1),ISTEXT(J2852)),2,1))),"OoS")</f>
        <v>1</v>
      </c>
      <c r="F2852" s="57"/>
      <c r="G2852" s="59"/>
      <c r="H2852" s="59"/>
      <c r="I2852" s="59"/>
      <c r="J2852" s="59"/>
      <c r="K2852" s="59"/>
      <c r="L2852" s="59"/>
      <c r="M2852" s="59"/>
      <c r="N2852" s="59"/>
      <c r="O2852" s="59"/>
      <c r="P2852" s="370"/>
      <c r="Q2852" s="59"/>
      <c r="R2852" s="376"/>
    </row>
    <row r="2853" spans="1:18" x14ac:dyDescent="0.25">
      <c r="A2853" s="352"/>
      <c r="B2853" s="378"/>
      <c r="C2853" s="54" t="str">
        <f>IF(ISTEXT('Organizational Unit Summary'!$B$51),'Organizational Unit Summary'!$B$51,"")</f>
        <v>P-12</v>
      </c>
      <c r="D2853" s="51" t="str">
        <f>IF('Organizational Unit Summary'!$B$24="Benchmark or Sustainment",IF(E2853="OoS","OoS",IF(E2853=1,"DM",IF(E2853=2,"PM",IF(E2853=3,"LM",IF(E2853=4,"FM"))))),IF(E2853="OoS","OoS",IF(E2853&lt;=2,"H",IF(E2853=3,"M",IF(E2853=4,"L")))))</f>
        <v>DM</v>
      </c>
      <c r="E2853" s="58">
        <f>IF(OR(Processes!$C$71=TRUE,Processes!O$71=TRUE),IF(AND(G2853=1,H2853=1,NOT(ISTEXT(J2853))),4,IF(AND(G2853=1,H2853=1,ISTEXT(J2853)),3,IF(AND(OR(G2853=1,H2853=1),ISTEXT(J2853)),2,1))),"OoS")</f>
        <v>1</v>
      </c>
      <c r="F2853" s="57"/>
      <c r="G2853" s="59"/>
      <c r="H2853" s="59"/>
      <c r="I2853" s="59"/>
      <c r="J2853" s="59"/>
      <c r="K2853" s="59"/>
      <c r="L2853" s="59"/>
      <c r="M2853" s="59"/>
      <c r="N2853" s="59"/>
      <c r="O2853" s="59"/>
      <c r="P2853" s="370"/>
      <c r="Q2853" s="59"/>
      <c r="R2853" s="376"/>
    </row>
    <row r="2854" spans="1:18" x14ac:dyDescent="0.25">
      <c r="A2854" s="352"/>
      <c r="B2854" s="378"/>
      <c r="C2854" s="54" t="str">
        <f>IF(ISTEXT('Organizational Unit Summary'!$B$52),'Organizational Unit Summary'!$B$52,"")</f>
        <v>P-13</v>
      </c>
      <c r="D2854" s="51" t="str">
        <f>IF('Organizational Unit Summary'!$B$24="Benchmark or Sustainment",IF(E2854="OoS","OoS",IF(E2854=1,"DM",IF(E2854=2,"PM",IF(E2854=3,"LM",IF(E2854=4,"FM"))))),IF(E2854="OoS","OoS",IF(E2854&lt;=2,"H",IF(E2854=3,"M",IF(E2854=4,"L")))))</f>
        <v>DM</v>
      </c>
      <c r="E2854" s="58">
        <f>IF(OR(Processes!$C$71=TRUE,Processes!P$71=TRUE),IF(AND(G2854=1,H2854=1,NOT(ISTEXT(J2854))),4,IF(AND(G2854=1,H2854=1,ISTEXT(J2854)),3,IF(AND(OR(G2854=1,H2854=1),ISTEXT(J2854)),2,1))),"OoS")</f>
        <v>1</v>
      </c>
      <c r="F2854" s="57"/>
      <c r="G2854" s="59"/>
      <c r="H2854" s="59"/>
      <c r="I2854" s="59"/>
      <c r="J2854" s="59"/>
      <c r="K2854" s="59"/>
      <c r="L2854" s="59"/>
      <c r="M2854" s="59"/>
      <c r="N2854" s="59"/>
      <c r="O2854" s="59"/>
      <c r="P2854" s="370"/>
      <c r="Q2854" s="59"/>
      <c r="R2854" s="376"/>
    </row>
    <row r="2855" spans="1:18" x14ac:dyDescent="0.25">
      <c r="A2855" s="352"/>
      <c r="B2855" s="378"/>
      <c r="C2855" s="54" t="str">
        <f>IF(ISTEXT('Organizational Unit Summary'!$B$53),'Organizational Unit Summary'!$B$53,"")</f>
        <v>P-14</v>
      </c>
      <c r="D2855" s="51" t="str">
        <f>IF('Organizational Unit Summary'!$B$24="Benchmark or Sustainment",IF(E2855="OoS","OoS",IF(E2855=1,"DM",IF(E2855=2,"PM",IF(E2855=3,"LM",IF(E2855=4,"FM"))))),IF(E2855="OoS","OoS",IF(E2855&lt;=2,"H",IF(E2855=3,"M",IF(E2855=4,"L")))))</f>
        <v>DM</v>
      </c>
      <c r="E2855" s="58">
        <f>IF(OR(Processes!$C$71=TRUE,Processes!Q$71=TRUE),IF(AND(G2855=1,H2855=1,NOT(ISTEXT(J2855))),4,IF(AND(G2855=1,H2855=1,ISTEXT(J2855)),3,IF(AND(OR(G2855=1,H2855=1),ISTEXT(J2855)),2,1))),"OoS")</f>
        <v>1</v>
      </c>
      <c r="F2855" s="57"/>
      <c r="G2855" s="59"/>
      <c r="H2855" s="59"/>
      <c r="I2855" s="59"/>
      <c r="J2855" s="59"/>
      <c r="K2855" s="59"/>
      <c r="L2855" s="59"/>
      <c r="M2855" s="59"/>
      <c r="N2855" s="59"/>
      <c r="O2855" s="59"/>
      <c r="P2855" s="370"/>
      <c r="Q2855" s="59"/>
      <c r="R2855" s="376"/>
    </row>
    <row r="2856" spans="1:18" x14ac:dyDescent="0.25">
      <c r="A2856" s="352"/>
      <c r="B2856" s="378"/>
      <c r="C2856" s="54" t="str">
        <f>IF(ISTEXT('Organizational Unit Summary'!$B$54),'Organizational Unit Summary'!$B$54,"")</f>
        <v>P-15</v>
      </c>
      <c r="D2856" s="51" t="str">
        <f>IF('Organizational Unit Summary'!$B$24="Benchmark or Sustainment",IF(E2856="OoS","OoS",IF(E2856=1,"DM",IF(E2856=2,"PM",IF(E2856=3,"LM",IF(E2856=4,"FM"))))),IF(E2856="OoS","OoS",IF(E2856&lt;=2,"H",IF(E2856=3,"M",IF(E2856=4,"L")))))</f>
        <v>DM</v>
      </c>
      <c r="E2856" s="58">
        <f>IF(OR(Processes!$C$71=TRUE,Processes!R$71=TRUE),IF(AND(G2856=1,H2856=1,NOT(ISTEXT(J2856))),4,IF(AND(G2856=1,H2856=1,ISTEXT(J2856)),3,IF(AND(OR(G2856=1,H2856=1),ISTEXT(J2856)),2,1))),"OoS")</f>
        <v>1</v>
      </c>
      <c r="F2856" s="57"/>
      <c r="G2856" s="59"/>
      <c r="H2856" s="59"/>
      <c r="I2856" s="59"/>
      <c r="J2856" s="59"/>
      <c r="K2856" s="59"/>
      <c r="L2856" s="59"/>
      <c r="M2856" s="59"/>
      <c r="N2856" s="59"/>
      <c r="O2856" s="59"/>
      <c r="P2856" s="370"/>
      <c r="Q2856" s="59"/>
      <c r="R2856" s="376"/>
    </row>
    <row r="2857" spans="1:18" x14ac:dyDescent="0.25">
      <c r="A2857" s="352"/>
      <c r="B2857" s="378"/>
      <c r="C2857" s="54" t="str">
        <f>IF(ISTEXT('Organizational Unit Summary'!$B$55),'Organizational Unit Summary'!$B$55,"")</f>
        <v>P-16</v>
      </c>
      <c r="D2857" s="51" t="str">
        <f>IF('Organizational Unit Summary'!$B$24="Benchmark or Sustainment",IF(E2857="OoS","OoS",IF(E2857=1,"DM",IF(E2857=2,"PM",IF(E2857=3,"LM",IF(E2857=4,"FM"))))),IF(E2857="OoS","OoS",IF(E2857&lt;=2,"H",IF(E2857=3,"M",IF(E2857=4,"L")))))</f>
        <v>DM</v>
      </c>
      <c r="E2857" s="58">
        <f>IF(OR(Processes!$C$71=TRUE,Processes!S$71=TRUE),IF(AND(G2857=1,H2857=1,NOT(ISTEXT(J2857))),4,IF(AND(G2857=1,H2857=1,ISTEXT(J2857)),3,IF(AND(OR(G2857=1,H2857=1),ISTEXT(J2857)),2,1))),"OoS")</f>
        <v>1</v>
      </c>
      <c r="F2857" s="57"/>
      <c r="G2857" s="59"/>
      <c r="H2857" s="59"/>
      <c r="I2857" s="59"/>
      <c r="J2857" s="59"/>
      <c r="K2857" s="59"/>
      <c r="L2857" s="59"/>
      <c r="M2857" s="59"/>
      <c r="N2857" s="59"/>
      <c r="O2857" s="59"/>
      <c r="P2857" s="370"/>
      <c r="Q2857" s="59"/>
      <c r="R2857" s="376"/>
    </row>
    <row r="2858" spans="1:18" x14ac:dyDescent="0.25">
      <c r="A2858" s="352"/>
      <c r="B2858" s="378"/>
      <c r="C2858" s="54" t="str">
        <f>IF(ISTEXT('Organizational Unit Summary'!$B$56),'Organizational Unit Summary'!$B$56,"")</f>
        <v>P-17</v>
      </c>
      <c r="D2858" s="51" t="str">
        <f>IF('Organizational Unit Summary'!$B$24="Benchmark or Sustainment",IF(E2858="OoS","OoS",IF(E2858=1,"DM",IF(E2858=2,"PM",IF(E2858=3,"LM",IF(E2858=4,"FM"))))),IF(E2858="OoS","OoS",IF(E2858&lt;=2,"H",IF(E2858=3,"M",IF(E2858=4,"L")))))</f>
        <v>DM</v>
      </c>
      <c r="E2858" s="58">
        <f>IF(OR(Processes!$C$71=TRUE,Processes!T$71=TRUE),IF(AND(G2858=1,H2858=1,NOT(ISTEXT(J2858))),4,IF(AND(G2858=1,H2858=1,ISTEXT(J2858)),3,IF(AND(OR(G2858=1,H2858=1),ISTEXT(J2858)),2,1))),"OoS")</f>
        <v>1</v>
      </c>
      <c r="F2858" s="57"/>
      <c r="G2858" s="59"/>
      <c r="H2858" s="59"/>
      <c r="I2858" s="59"/>
      <c r="J2858" s="59"/>
      <c r="K2858" s="59"/>
      <c r="L2858" s="59"/>
      <c r="M2858" s="59"/>
      <c r="N2858" s="59"/>
      <c r="O2858" s="59"/>
      <c r="P2858" s="370"/>
      <c r="Q2858" s="59"/>
      <c r="R2858" s="376"/>
    </row>
    <row r="2859" spans="1:18" x14ac:dyDescent="0.25">
      <c r="A2859" s="352"/>
      <c r="B2859" s="378"/>
      <c r="C2859" s="54" t="str">
        <f>IF(ISTEXT('Organizational Unit Summary'!$B$57),'Organizational Unit Summary'!$B$57,"")</f>
        <v>P-18</v>
      </c>
      <c r="D2859" s="51" t="str">
        <f>IF('Organizational Unit Summary'!$B$24="Benchmark or Sustainment",IF(E2859="OoS","OoS",IF(E2859=1,"DM",IF(E2859=2,"PM",IF(E2859=3,"LM",IF(E2859=4,"FM"))))),IF(E2859="OoS","OoS",IF(E2859&lt;=2,"H",IF(E2859=3,"M",IF(E2859=4,"L")))))</f>
        <v>DM</v>
      </c>
      <c r="E2859" s="58">
        <f>IF(OR(Processes!$C$71=TRUE,Processes!U$71=TRUE),IF(AND(G2859=1,H2859=1,NOT(ISTEXT(J2859))),4,IF(AND(G2859=1,H2859=1,ISTEXT(J2859)),3,IF(AND(OR(G2859=1,H2859=1),ISTEXT(J2859)),2,1))),"OoS")</f>
        <v>1</v>
      </c>
      <c r="F2859" s="57"/>
      <c r="G2859" s="59"/>
      <c r="H2859" s="59"/>
      <c r="I2859" s="59"/>
      <c r="J2859" s="59"/>
      <c r="K2859" s="59"/>
      <c r="L2859" s="59"/>
      <c r="M2859" s="59"/>
      <c r="N2859" s="59"/>
      <c r="O2859" s="59"/>
      <c r="P2859" s="370"/>
      <c r="Q2859" s="59"/>
      <c r="R2859" s="376"/>
    </row>
    <row r="2860" spans="1:18" x14ac:dyDescent="0.25">
      <c r="A2860" s="352"/>
      <c r="B2860" s="378"/>
      <c r="C2860" s="54" t="str">
        <f>IF(ISTEXT('Organizational Unit Summary'!$B$58),'Organizational Unit Summary'!$B$58,"")</f>
        <v>P-19</v>
      </c>
      <c r="D2860" s="51" t="str">
        <f>IF('Organizational Unit Summary'!$B$24="Benchmark or Sustainment",IF(E2860="OoS","OoS",IF(E2860=1,"DM",IF(E2860=2,"PM",IF(E2860=3,"LM",IF(E2860=4,"FM"))))),IF(E2860="OoS","OoS",IF(E2860&lt;=2,"H",IF(E2860=3,"M",IF(E2860=4,"L")))))</f>
        <v>DM</v>
      </c>
      <c r="E2860" s="58">
        <f>IF(OR(Processes!$C$71=TRUE,Processes!V$71=TRUE),IF(AND(G2860=1,H2860=1,NOT(ISTEXT(J2860))),4,IF(AND(G2860=1,H2860=1,ISTEXT(J2860)),3,IF(AND(OR(G2860=1,H2860=1),ISTEXT(J2860)),2,1))),"OoS")</f>
        <v>1</v>
      </c>
      <c r="F2860" s="57"/>
      <c r="G2860" s="59"/>
      <c r="H2860" s="59"/>
      <c r="I2860" s="59"/>
      <c r="J2860" s="59"/>
      <c r="K2860" s="59"/>
      <c r="L2860" s="59"/>
      <c r="M2860" s="59"/>
      <c r="N2860" s="59"/>
      <c r="O2860" s="59"/>
      <c r="P2860" s="370"/>
      <c r="Q2860" s="59"/>
      <c r="R2860" s="376"/>
    </row>
    <row r="2861" spans="1:18" ht="13.5" thickBot="1" x14ac:dyDescent="0.3">
      <c r="A2861" s="352"/>
      <c r="B2861" s="378"/>
      <c r="C2861" s="54" t="str">
        <f>IF(ISTEXT('Organizational Unit Summary'!$B$59),'Organizational Unit Summary'!$B$59,"")</f>
        <v>P-20</v>
      </c>
      <c r="D2861" s="51" t="str">
        <f>IF('Organizational Unit Summary'!$B$24="Benchmark or Sustainment",IF(E2861="OoS","OoS",IF(E2861=1,"DM",IF(E2861=2,"PM",IF(E2861=3,"LM",IF(E2861=4,"FM"))))),IF(E2861="OoS","OoS",IF(E2861&lt;=2,"H",IF(E2861=3,"M",IF(E2861=4,"L")))))</f>
        <v>DM</v>
      </c>
      <c r="E2861" s="58">
        <f>IF(OR(Processes!$C$71=TRUE,Processes!W$71=TRUE),IF(AND(G2861=1,H2861=1,NOT(ISTEXT(J2861))),4,IF(AND(G2861=1,H2861=1,ISTEXT(J2861)),3,IF(AND(OR(G2861=1,H2861=1),ISTEXT(J2861)),2,1))),"OoS")</f>
        <v>1</v>
      </c>
      <c r="F2861" s="57"/>
      <c r="G2861" s="59"/>
      <c r="H2861" s="59"/>
      <c r="I2861" s="59"/>
      <c r="J2861" s="59"/>
      <c r="K2861" s="59"/>
      <c r="L2861" s="59"/>
      <c r="M2861" s="59"/>
      <c r="N2861" s="59"/>
      <c r="O2861" s="59"/>
      <c r="P2861" s="371"/>
      <c r="Q2861" s="59"/>
      <c r="R2861" s="376"/>
    </row>
    <row r="2862" spans="1:18" x14ac:dyDescent="0.25">
      <c r="A2862" s="352"/>
      <c r="B2862" s="378" t="str">
        <f>IF(ISTEXT(Processes!$B$21),Processes!$B$21,"")</f>
        <v>Process 19</v>
      </c>
      <c r="C2862" s="54" t="str">
        <f>IF(ISTEXT('Organizational Unit Summary'!$B$40),'Organizational Unit Summary'!$B$40,"")</f>
        <v>P-1</v>
      </c>
      <c r="D2862" s="51" t="str">
        <f>IF('Organizational Unit Summary'!$B$24="Benchmark or Sustainment",IF(E2862="OoS","OoS",IF(E2862=1,"DM",IF(E2862=2,"PM",IF(E2862=3,"LM",IF(E2862=4,"FM"))))),IF(E2862="OoS","OoS",IF(E2862&lt;=2,"H",IF(E2862=3,"M",IF(E2862=4,"L")))))</f>
        <v>DM</v>
      </c>
      <c r="E2862" s="58">
        <f>IF(OR(Processes!$C$72=TRUE,Processes!D$72=TRUE),IF(AND(G2862=1,H2862=1,NOT(ISTEXT(J2862))),4,IF(AND(G2862=1,H2862=1,ISTEXT(J2862)),3,IF(AND(OR(G2862=1,H2862=1),ISTEXT(J2862)),2,1))),"OoS")</f>
        <v>1</v>
      </c>
      <c r="F2862" s="57"/>
      <c r="G2862" s="59"/>
      <c r="H2862" s="59"/>
      <c r="I2862" s="59"/>
      <c r="J2862" s="59"/>
      <c r="K2862" s="59"/>
      <c r="L2862" s="59"/>
      <c r="M2862" s="59"/>
      <c r="N2862" s="59"/>
      <c r="O2862" s="59"/>
      <c r="P2862" s="369"/>
      <c r="Q2862" s="59"/>
      <c r="R2862" s="376"/>
    </row>
    <row r="2863" spans="1:18" x14ac:dyDescent="0.25">
      <c r="A2863" s="352"/>
      <c r="B2863" s="378"/>
      <c r="C2863" s="54" t="str">
        <f>IF(ISTEXT('Organizational Unit Summary'!$B$41),'Organizational Unit Summary'!$B$41,"")</f>
        <v>P-2</v>
      </c>
      <c r="D2863" s="51" t="str">
        <f>IF('Organizational Unit Summary'!$B$24="Benchmark or Sustainment",IF(E2863="OoS","OoS",IF(E2863=1,"DM",IF(E2863=2,"PM",IF(E2863=3,"LM",IF(E2863=4,"FM"))))),IF(E2863="OoS","OoS",IF(E2863&lt;=2,"H",IF(E2863=3,"M",IF(E2863=4,"L")))))</f>
        <v>DM</v>
      </c>
      <c r="E2863" s="58">
        <f>IF(OR(Processes!$C$72=TRUE,Processes!E$72=TRUE),IF(AND(G2863=1,H2863=1,NOT(ISTEXT(J2863))),4,IF(AND(G2863=1,H2863=1,ISTEXT(J2863)),3,IF(AND(OR(G2863=1,H2863=1),ISTEXT(J2863)),2,1))),"OoS")</f>
        <v>1</v>
      </c>
      <c r="F2863" s="57"/>
      <c r="G2863" s="59"/>
      <c r="H2863" s="59"/>
      <c r="I2863" s="59"/>
      <c r="J2863" s="59"/>
      <c r="K2863" s="59"/>
      <c r="L2863" s="59"/>
      <c r="M2863" s="59"/>
      <c r="N2863" s="59"/>
      <c r="O2863" s="59"/>
      <c r="P2863" s="370"/>
      <c r="Q2863" s="59"/>
      <c r="R2863" s="376"/>
    </row>
    <row r="2864" spans="1:18" x14ac:dyDescent="0.25">
      <c r="A2864" s="352"/>
      <c r="B2864" s="378"/>
      <c r="C2864" s="54" t="str">
        <f>IF(ISTEXT('Organizational Unit Summary'!$B$42),'Organizational Unit Summary'!$B$42,"")</f>
        <v>P-3</v>
      </c>
      <c r="D2864" s="51" t="str">
        <f>IF('Organizational Unit Summary'!$B$24="Benchmark or Sustainment",IF(E2864="OoS","OoS",IF(E2864=1,"DM",IF(E2864=2,"PM",IF(E2864=3,"LM",IF(E2864=4,"FM"))))),IF(E2864="OoS","OoS",IF(E2864&lt;=2,"H",IF(E2864=3,"M",IF(E2864=4,"L")))))</f>
        <v>DM</v>
      </c>
      <c r="E2864" s="58">
        <f>IF(OR(Processes!$C$72=TRUE,Processes!F$72=TRUE),IF(AND(G2864=1,H2864=1,NOT(ISTEXT(J2864))),4,IF(AND(G2864=1,H2864=1,ISTEXT(J2864)),3,IF(AND(OR(G2864=1,H2864=1),ISTEXT(J2864)),2,1))),"OoS")</f>
        <v>1</v>
      </c>
      <c r="F2864" s="57"/>
      <c r="G2864" s="59"/>
      <c r="H2864" s="59"/>
      <c r="I2864" s="59"/>
      <c r="J2864" s="59"/>
      <c r="K2864" s="59"/>
      <c r="L2864" s="59"/>
      <c r="M2864" s="59"/>
      <c r="N2864" s="59"/>
      <c r="O2864" s="59"/>
      <c r="P2864" s="370"/>
      <c r="Q2864" s="59"/>
      <c r="R2864" s="376"/>
    </row>
    <row r="2865" spans="1:18" x14ac:dyDescent="0.25">
      <c r="A2865" s="352"/>
      <c r="B2865" s="378"/>
      <c r="C2865" s="54" t="str">
        <f>IF(ISTEXT('Organizational Unit Summary'!$B$43),'Organizational Unit Summary'!$B$43,"")</f>
        <v>P-4</v>
      </c>
      <c r="D2865" s="51" t="str">
        <f>IF('Organizational Unit Summary'!$B$24="Benchmark or Sustainment",IF(E2865="OoS","OoS",IF(E2865=1,"DM",IF(E2865=2,"PM",IF(E2865=3,"LM",IF(E2865=4,"FM"))))),IF(E2865="OoS","OoS",IF(E2865&lt;=2,"H",IF(E2865=3,"M",IF(E2865=4,"L")))))</f>
        <v>DM</v>
      </c>
      <c r="E2865" s="58">
        <f>IF(OR(Processes!$C$72=TRUE,Processes!G$72=TRUE),IF(AND(G2865=1,H2865=1,NOT(ISTEXT(J2865))),4,IF(AND(G2865=1,H2865=1,ISTEXT(J2865)),3,IF(AND(OR(G2865=1,H2865=1),ISTEXT(J2865)),2,1))),"OoS")</f>
        <v>1</v>
      </c>
      <c r="F2865" s="57"/>
      <c r="G2865" s="59"/>
      <c r="H2865" s="59"/>
      <c r="I2865" s="59"/>
      <c r="J2865" s="59"/>
      <c r="K2865" s="59"/>
      <c r="L2865" s="59"/>
      <c r="M2865" s="59"/>
      <c r="N2865" s="59"/>
      <c r="O2865" s="59"/>
      <c r="P2865" s="370"/>
      <c r="Q2865" s="59"/>
      <c r="R2865" s="376"/>
    </row>
    <row r="2866" spans="1:18" x14ac:dyDescent="0.25">
      <c r="A2866" s="352"/>
      <c r="B2866" s="378"/>
      <c r="C2866" s="54" t="str">
        <f>IF(ISTEXT('Organizational Unit Summary'!$B$44),'Organizational Unit Summary'!$B$44,"")</f>
        <v>P-5</v>
      </c>
      <c r="D2866" s="51" t="str">
        <f>IF('Organizational Unit Summary'!$B$24="Benchmark or Sustainment",IF(E2866="OoS","OoS",IF(E2866=1,"DM",IF(E2866=2,"PM",IF(E2866=3,"LM",IF(E2866=4,"FM"))))),IF(E2866="OoS","OoS",IF(E2866&lt;=2,"H",IF(E2866=3,"M",IF(E2866=4,"L")))))</f>
        <v>DM</v>
      </c>
      <c r="E2866" s="58">
        <f>IF(OR(Processes!$C$72=TRUE,Processes!H$72=TRUE),IF(AND(G2866=1,H2866=1,NOT(ISTEXT(J2866))),4,IF(AND(G2866=1,H2866=1,ISTEXT(J2866)),3,IF(AND(OR(G2866=1,H2866=1),ISTEXT(J2866)),2,1))),"OoS")</f>
        <v>1</v>
      </c>
      <c r="F2866" s="57"/>
      <c r="G2866" s="59"/>
      <c r="H2866" s="59"/>
      <c r="I2866" s="59"/>
      <c r="J2866" s="59"/>
      <c r="K2866" s="59"/>
      <c r="L2866" s="59"/>
      <c r="M2866" s="59"/>
      <c r="N2866" s="59"/>
      <c r="O2866" s="59"/>
      <c r="P2866" s="370"/>
      <c r="Q2866" s="59"/>
      <c r="R2866" s="376"/>
    </row>
    <row r="2867" spans="1:18" x14ac:dyDescent="0.25">
      <c r="A2867" s="352"/>
      <c r="B2867" s="378"/>
      <c r="C2867" s="54" t="str">
        <f>IF(ISTEXT('Organizational Unit Summary'!$B$45),'Organizational Unit Summary'!$B$45,"")</f>
        <v>P-6</v>
      </c>
      <c r="D2867" s="51" t="str">
        <f>IF('Organizational Unit Summary'!$B$24="Benchmark or Sustainment",IF(E2867="OoS","OoS",IF(E2867=1,"DM",IF(E2867=2,"PM",IF(E2867=3,"LM",IF(E2867=4,"FM"))))),IF(E2867="OoS","OoS",IF(E2867&lt;=2,"H",IF(E2867=3,"M",IF(E2867=4,"L")))))</f>
        <v>DM</v>
      </c>
      <c r="E2867" s="58">
        <f>IF(OR(Processes!$C$72=TRUE,Processes!I$72=TRUE),IF(AND(G2867=1,H2867=1,NOT(ISTEXT(J2867))),4,IF(AND(G2867=1,H2867=1,ISTEXT(J2867)),3,IF(AND(OR(G2867=1,H2867=1),ISTEXT(J2867)),2,1))),"OoS")</f>
        <v>1</v>
      </c>
      <c r="F2867" s="57"/>
      <c r="G2867" s="59"/>
      <c r="H2867" s="59"/>
      <c r="I2867" s="59"/>
      <c r="J2867" s="59"/>
      <c r="K2867" s="59"/>
      <c r="L2867" s="59"/>
      <c r="M2867" s="59"/>
      <c r="N2867" s="59"/>
      <c r="O2867" s="59"/>
      <c r="P2867" s="370"/>
      <c r="Q2867" s="59"/>
      <c r="R2867" s="376"/>
    </row>
    <row r="2868" spans="1:18" x14ac:dyDescent="0.25">
      <c r="A2868" s="352"/>
      <c r="B2868" s="378"/>
      <c r="C2868" s="54" t="str">
        <f>IF(ISTEXT('Organizational Unit Summary'!$B$46),'Organizational Unit Summary'!$B$46,"")</f>
        <v>P-7</v>
      </c>
      <c r="D2868" s="51" t="str">
        <f>IF('Organizational Unit Summary'!$B$24="Benchmark or Sustainment",IF(E2868="OoS","OoS",IF(E2868=1,"DM",IF(E2868=2,"PM",IF(E2868=3,"LM",IF(E2868=4,"FM"))))),IF(E2868="OoS","OoS",IF(E2868&lt;=2,"H",IF(E2868=3,"M",IF(E2868=4,"L")))))</f>
        <v>DM</v>
      </c>
      <c r="E2868" s="58">
        <f>IF(OR(Processes!$C$72=TRUE,Processes!J$72=TRUE),IF(AND(G2868=1,H2868=1,NOT(ISTEXT(J2868))),4,IF(AND(G2868=1,H2868=1,ISTEXT(J2868)),3,IF(AND(OR(G2868=1,H2868=1),ISTEXT(J2868)),2,1))),"OoS")</f>
        <v>1</v>
      </c>
      <c r="F2868" s="57"/>
      <c r="G2868" s="59"/>
      <c r="H2868" s="59"/>
      <c r="I2868" s="59"/>
      <c r="J2868" s="59"/>
      <c r="K2868" s="59"/>
      <c r="L2868" s="59"/>
      <c r="M2868" s="59"/>
      <c r="N2868" s="59"/>
      <c r="O2868" s="59"/>
      <c r="P2868" s="370"/>
      <c r="Q2868" s="59"/>
      <c r="R2868" s="376"/>
    </row>
    <row r="2869" spans="1:18" x14ac:dyDescent="0.25">
      <c r="A2869" s="352"/>
      <c r="B2869" s="378"/>
      <c r="C2869" s="54" t="str">
        <f>IF(ISTEXT('Organizational Unit Summary'!$B$47),'Organizational Unit Summary'!$B$47,"")</f>
        <v>P-8</v>
      </c>
      <c r="D2869" s="51" t="str">
        <f>IF('Organizational Unit Summary'!$B$24="Benchmark or Sustainment",IF(E2869="OoS","OoS",IF(E2869=1,"DM",IF(E2869=2,"PM",IF(E2869=3,"LM",IF(E2869=4,"FM"))))),IF(E2869="OoS","OoS",IF(E2869&lt;=2,"H",IF(E2869=3,"M",IF(E2869=4,"L")))))</f>
        <v>DM</v>
      </c>
      <c r="E2869" s="58">
        <f>IF(OR(Processes!$C$72=TRUE,Processes!K$72=TRUE),IF(AND(G2869=1,H2869=1,NOT(ISTEXT(J2869))),4,IF(AND(G2869=1,H2869=1,ISTEXT(J2869)),3,IF(AND(OR(G2869=1,H2869=1),ISTEXT(J2869)),2,1))),"OoS")</f>
        <v>1</v>
      </c>
      <c r="F2869" s="57"/>
      <c r="G2869" s="59"/>
      <c r="H2869" s="59"/>
      <c r="I2869" s="59"/>
      <c r="J2869" s="59"/>
      <c r="K2869" s="59"/>
      <c r="L2869" s="59"/>
      <c r="M2869" s="59"/>
      <c r="N2869" s="59"/>
      <c r="O2869" s="59"/>
      <c r="P2869" s="370"/>
      <c r="Q2869" s="59"/>
      <c r="R2869" s="376"/>
    </row>
    <row r="2870" spans="1:18" x14ac:dyDescent="0.25">
      <c r="A2870" s="352"/>
      <c r="B2870" s="378"/>
      <c r="C2870" s="54" t="str">
        <f>IF(ISTEXT('Organizational Unit Summary'!$B$48),'Organizational Unit Summary'!$B$48,"")</f>
        <v>P-9</v>
      </c>
      <c r="D2870" s="51" t="str">
        <f>IF('Organizational Unit Summary'!$B$24="Benchmark or Sustainment",IF(E2870="OoS","OoS",IF(E2870=1,"DM",IF(E2870=2,"PM",IF(E2870=3,"LM",IF(E2870=4,"FM"))))),IF(E2870="OoS","OoS",IF(E2870&lt;=2,"H",IF(E2870=3,"M",IF(E2870=4,"L")))))</f>
        <v>DM</v>
      </c>
      <c r="E2870" s="58">
        <f>IF(OR(Processes!$C$72=TRUE,Processes!L$72=TRUE),IF(AND(G2870=1,H2870=1,NOT(ISTEXT(J2870))),4,IF(AND(G2870=1,H2870=1,ISTEXT(J2870)),3,IF(AND(OR(G2870=1,H2870=1),ISTEXT(J2870)),2,1))),"OoS")</f>
        <v>1</v>
      </c>
      <c r="F2870" s="57"/>
      <c r="G2870" s="59"/>
      <c r="H2870" s="59"/>
      <c r="I2870" s="59"/>
      <c r="J2870" s="59"/>
      <c r="K2870" s="59"/>
      <c r="L2870" s="59"/>
      <c r="M2870" s="59"/>
      <c r="N2870" s="59"/>
      <c r="O2870" s="59"/>
      <c r="P2870" s="370"/>
      <c r="Q2870" s="59"/>
      <c r="R2870" s="376"/>
    </row>
    <row r="2871" spans="1:18" x14ac:dyDescent="0.25">
      <c r="A2871" s="352"/>
      <c r="B2871" s="378"/>
      <c r="C2871" s="54" t="str">
        <f>IF(ISTEXT('Organizational Unit Summary'!$B$49),'Organizational Unit Summary'!$B$49,"")</f>
        <v>P-10</v>
      </c>
      <c r="D2871" s="51" t="str">
        <f>IF('Organizational Unit Summary'!$B$24="Benchmark or Sustainment",IF(E2871="OoS","OoS",IF(E2871=1,"DM",IF(E2871=2,"PM",IF(E2871=3,"LM",IF(E2871=4,"FM"))))),IF(E2871="OoS","OoS",IF(E2871&lt;=2,"H",IF(E2871=3,"M",IF(E2871=4,"L")))))</f>
        <v>DM</v>
      </c>
      <c r="E2871" s="58">
        <f>IF(OR(Processes!$C$72=TRUE,Processes!M$72=TRUE),IF(AND(G2871=1,H2871=1,NOT(ISTEXT(J2871))),4,IF(AND(G2871=1,H2871=1,ISTEXT(J2871)),3,IF(AND(OR(G2871=1,H2871=1),ISTEXT(J2871)),2,1))),"OoS")</f>
        <v>1</v>
      </c>
      <c r="F2871" s="57"/>
      <c r="G2871" s="59"/>
      <c r="H2871" s="59"/>
      <c r="I2871" s="59"/>
      <c r="J2871" s="59"/>
      <c r="K2871" s="59"/>
      <c r="L2871" s="59"/>
      <c r="M2871" s="59"/>
      <c r="N2871" s="59"/>
      <c r="O2871" s="59"/>
      <c r="P2871" s="370"/>
      <c r="Q2871" s="59"/>
      <c r="R2871" s="376"/>
    </row>
    <row r="2872" spans="1:18" x14ac:dyDescent="0.25">
      <c r="A2872" s="352"/>
      <c r="B2872" s="378"/>
      <c r="C2872" s="54" t="str">
        <f>IF(ISTEXT('Organizational Unit Summary'!$B$50),'Organizational Unit Summary'!$B$50,"")</f>
        <v>P-11</v>
      </c>
      <c r="D2872" s="51" t="str">
        <f>IF('Organizational Unit Summary'!$B$24="Benchmark or Sustainment",IF(E2872="OoS","OoS",IF(E2872=1,"DM",IF(E2872=2,"PM",IF(E2872=3,"LM",IF(E2872=4,"FM"))))),IF(E2872="OoS","OoS",IF(E2872&lt;=2,"H",IF(E2872=3,"M",IF(E2872=4,"L")))))</f>
        <v>DM</v>
      </c>
      <c r="E2872" s="58">
        <f>IF(OR(Processes!$C$72=TRUE,Processes!N$72=TRUE),IF(AND(G2872=1,H2872=1,NOT(ISTEXT(J2872))),4,IF(AND(G2872=1,H2872=1,ISTEXT(J2872)),3,IF(AND(OR(G2872=1,H2872=1),ISTEXT(J2872)),2,1))),"OoS")</f>
        <v>1</v>
      </c>
      <c r="F2872" s="57"/>
      <c r="G2872" s="59"/>
      <c r="H2872" s="59"/>
      <c r="I2872" s="59"/>
      <c r="J2872" s="59"/>
      <c r="K2872" s="59"/>
      <c r="L2872" s="59"/>
      <c r="M2872" s="59"/>
      <c r="N2872" s="59"/>
      <c r="O2872" s="59"/>
      <c r="P2872" s="370"/>
      <c r="Q2872" s="59"/>
      <c r="R2872" s="376"/>
    </row>
    <row r="2873" spans="1:18" x14ac:dyDescent="0.25">
      <c r="A2873" s="352"/>
      <c r="B2873" s="378"/>
      <c r="C2873" s="54" t="str">
        <f>IF(ISTEXT('Organizational Unit Summary'!$B$51),'Organizational Unit Summary'!$B$51,"")</f>
        <v>P-12</v>
      </c>
      <c r="D2873" s="51" t="str">
        <f>IF('Organizational Unit Summary'!$B$24="Benchmark or Sustainment",IF(E2873="OoS","OoS",IF(E2873=1,"DM",IF(E2873=2,"PM",IF(E2873=3,"LM",IF(E2873=4,"FM"))))),IF(E2873="OoS","OoS",IF(E2873&lt;=2,"H",IF(E2873=3,"M",IF(E2873=4,"L")))))</f>
        <v>DM</v>
      </c>
      <c r="E2873" s="58">
        <f>IF(OR(Processes!$C$72=TRUE,Processes!O$72=TRUE),IF(AND(G2873=1,H2873=1,NOT(ISTEXT(J2873))),4,IF(AND(G2873=1,H2873=1,ISTEXT(J2873)),3,IF(AND(OR(G2873=1,H2873=1),ISTEXT(J2873)),2,1))),"OoS")</f>
        <v>1</v>
      </c>
      <c r="F2873" s="57"/>
      <c r="G2873" s="59"/>
      <c r="H2873" s="59"/>
      <c r="I2873" s="59"/>
      <c r="J2873" s="59"/>
      <c r="K2873" s="59"/>
      <c r="L2873" s="59"/>
      <c r="M2873" s="59"/>
      <c r="N2873" s="59"/>
      <c r="O2873" s="59"/>
      <c r="P2873" s="370"/>
      <c r="Q2873" s="59"/>
      <c r="R2873" s="376"/>
    </row>
    <row r="2874" spans="1:18" x14ac:dyDescent="0.25">
      <c r="A2874" s="352"/>
      <c r="B2874" s="378"/>
      <c r="C2874" s="54" t="str">
        <f>IF(ISTEXT('Organizational Unit Summary'!$B$52),'Organizational Unit Summary'!$B$52,"")</f>
        <v>P-13</v>
      </c>
      <c r="D2874" s="51" t="str">
        <f>IF('Organizational Unit Summary'!$B$24="Benchmark or Sustainment",IF(E2874="OoS","OoS",IF(E2874=1,"DM",IF(E2874=2,"PM",IF(E2874=3,"LM",IF(E2874=4,"FM"))))),IF(E2874="OoS","OoS",IF(E2874&lt;=2,"H",IF(E2874=3,"M",IF(E2874=4,"L")))))</f>
        <v>DM</v>
      </c>
      <c r="E2874" s="58">
        <f>IF(OR(Processes!$C$72=TRUE,Processes!P$72=TRUE),IF(AND(G2874=1,H2874=1,NOT(ISTEXT(J2874))),4,IF(AND(G2874=1,H2874=1,ISTEXT(J2874)),3,IF(AND(OR(G2874=1,H2874=1),ISTEXT(J2874)),2,1))),"OoS")</f>
        <v>1</v>
      </c>
      <c r="F2874" s="57"/>
      <c r="G2874" s="59"/>
      <c r="H2874" s="59"/>
      <c r="I2874" s="59"/>
      <c r="J2874" s="59"/>
      <c r="K2874" s="59"/>
      <c r="L2874" s="59"/>
      <c r="M2874" s="59"/>
      <c r="N2874" s="59"/>
      <c r="O2874" s="59"/>
      <c r="P2874" s="370"/>
      <c r="Q2874" s="59"/>
      <c r="R2874" s="376"/>
    </row>
    <row r="2875" spans="1:18" x14ac:dyDescent="0.25">
      <c r="A2875" s="352"/>
      <c r="B2875" s="378"/>
      <c r="C2875" s="54" t="str">
        <f>IF(ISTEXT('Organizational Unit Summary'!$B$53),'Organizational Unit Summary'!$B$53,"")</f>
        <v>P-14</v>
      </c>
      <c r="D2875" s="51" t="str">
        <f>IF('Organizational Unit Summary'!$B$24="Benchmark or Sustainment",IF(E2875="OoS","OoS",IF(E2875=1,"DM",IF(E2875=2,"PM",IF(E2875=3,"LM",IF(E2875=4,"FM"))))),IF(E2875="OoS","OoS",IF(E2875&lt;=2,"H",IF(E2875=3,"M",IF(E2875=4,"L")))))</f>
        <v>DM</v>
      </c>
      <c r="E2875" s="58">
        <f>IF(OR(Processes!$C$72=TRUE,Processes!Q$72=TRUE),IF(AND(G2875=1,H2875=1,NOT(ISTEXT(J2875))),4,IF(AND(G2875=1,H2875=1,ISTEXT(J2875)),3,IF(AND(OR(G2875=1,H2875=1),ISTEXT(J2875)),2,1))),"OoS")</f>
        <v>1</v>
      </c>
      <c r="F2875" s="57"/>
      <c r="G2875" s="59"/>
      <c r="H2875" s="59"/>
      <c r="I2875" s="59"/>
      <c r="J2875" s="59"/>
      <c r="K2875" s="59"/>
      <c r="L2875" s="59"/>
      <c r="M2875" s="59"/>
      <c r="N2875" s="59"/>
      <c r="O2875" s="59"/>
      <c r="P2875" s="370"/>
      <c r="Q2875" s="59"/>
      <c r="R2875" s="376"/>
    </row>
    <row r="2876" spans="1:18" x14ac:dyDescent="0.25">
      <c r="A2876" s="352"/>
      <c r="B2876" s="378"/>
      <c r="C2876" s="54" t="str">
        <f>IF(ISTEXT('Organizational Unit Summary'!$B$54),'Organizational Unit Summary'!$B$54,"")</f>
        <v>P-15</v>
      </c>
      <c r="D2876" s="51" t="str">
        <f>IF('Organizational Unit Summary'!$B$24="Benchmark or Sustainment",IF(E2876="OoS","OoS",IF(E2876=1,"DM",IF(E2876=2,"PM",IF(E2876=3,"LM",IF(E2876=4,"FM"))))),IF(E2876="OoS","OoS",IF(E2876&lt;=2,"H",IF(E2876=3,"M",IF(E2876=4,"L")))))</f>
        <v>DM</v>
      </c>
      <c r="E2876" s="58">
        <f>IF(OR(Processes!$C$72=TRUE,Processes!R$72=TRUE),IF(AND(G2876=1,H2876=1,NOT(ISTEXT(J2876))),4,IF(AND(G2876=1,H2876=1,ISTEXT(J2876)),3,IF(AND(OR(G2876=1,H2876=1),ISTEXT(J2876)),2,1))),"OoS")</f>
        <v>1</v>
      </c>
      <c r="F2876" s="57"/>
      <c r="G2876" s="59"/>
      <c r="H2876" s="59"/>
      <c r="I2876" s="59"/>
      <c r="J2876" s="59"/>
      <c r="K2876" s="59"/>
      <c r="L2876" s="59"/>
      <c r="M2876" s="59"/>
      <c r="N2876" s="59"/>
      <c r="O2876" s="59"/>
      <c r="P2876" s="370"/>
      <c r="Q2876" s="59"/>
      <c r="R2876" s="376"/>
    </row>
    <row r="2877" spans="1:18" x14ac:dyDescent="0.25">
      <c r="A2877" s="352"/>
      <c r="B2877" s="378"/>
      <c r="C2877" s="54" t="str">
        <f>IF(ISTEXT('Organizational Unit Summary'!$B$55),'Organizational Unit Summary'!$B$55,"")</f>
        <v>P-16</v>
      </c>
      <c r="D2877" s="51" t="str">
        <f>IF('Organizational Unit Summary'!$B$24="Benchmark or Sustainment",IF(E2877="OoS","OoS",IF(E2877=1,"DM",IF(E2877=2,"PM",IF(E2877=3,"LM",IF(E2877=4,"FM"))))),IF(E2877="OoS","OoS",IF(E2877&lt;=2,"H",IF(E2877=3,"M",IF(E2877=4,"L")))))</f>
        <v>DM</v>
      </c>
      <c r="E2877" s="58">
        <f>IF(OR(Processes!$C$72=TRUE,Processes!S$72=TRUE),IF(AND(G2877=1,H2877=1,NOT(ISTEXT(J2877))),4,IF(AND(G2877=1,H2877=1,ISTEXT(J2877)),3,IF(AND(OR(G2877=1,H2877=1),ISTEXT(J2877)),2,1))),"OoS")</f>
        <v>1</v>
      </c>
      <c r="F2877" s="57"/>
      <c r="G2877" s="59"/>
      <c r="H2877" s="59"/>
      <c r="I2877" s="59"/>
      <c r="J2877" s="59"/>
      <c r="K2877" s="59"/>
      <c r="L2877" s="59"/>
      <c r="M2877" s="59"/>
      <c r="N2877" s="59"/>
      <c r="O2877" s="59"/>
      <c r="P2877" s="370"/>
      <c r="Q2877" s="59"/>
      <c r="R2877" s="376"/>
    </row>
    <row r="2878" spans="1:18" x14ac:dyDescent="0.25">
      <c r="A2878" s="352"/>
      <c r="B2878" s="378"/>
      <c r="C2878" s="54" t="str">
        <f>IF(ISTEXT('Organizational Unit Summary'!$B$56),'Organizational Unit Summary'!$B$56,"")</f>
        <v>P-17</v>
      </c>
      <c r="D2878" s="51" t="str">
        <f>IF('Organizational Unit Summary'!$B$24="Benchmark or Sustainment",IF(E2878="OoS","OoS",IF(E2878=1,"DM",IF(E2878=2,"PM",IF(E2878=3,"LM",IF(E2878=4,"FM"))))),IF(E2878="OoS","OoS",IF(E2878&lt;=2,"H",IF(E2878=3,"M",IF(E2878=4,"L")))))</f>
        <v>DM</v>
      </c>
      <c r="E2878" s="58">
        <f>IF(OR(Processes!$C$72=TRUE,Processes!T$72=TRUE),IF(AND(G2878=1,H2878=1,NOT(ISTEXT(J2878))),4,IF(AND(G2878=1,H2878=1,ISTEXT(J2878)),3,IF(AND(OR(G2878=1,H2878=1),ISTEXT(J2878)),2,1))),"OoS")</f>
        <v>1</v>
      </c>
      <c r="F2878" s="57"/>
      <c r="G2878" s="59"/>
      <c r="H2878" s="59"/>
      <c r="I2878" s="59"/>
      <c r="J2878" s="59"/>
      <c r="K2878" s="59"/>
      <c r="L2878" s="59"/>
      <c r="M2878" s="59"/>
      <c r="N2878" s="59"/>
      <c r="O2878" s="59"/>
      <c r="P2878" s="370"/>
      <c r="Q2878" s="59"/>
      <c r="R2878" s="376"/>
    </row>
    <row r="2879" spans="1:18" x14ac:dyDescent="0.25">
      <c r="A2879" s="352"/>
      <c r="B2879" s="378"/>
      <c r="C2879" s="54" t="str">
        <f>IF(ISTEXT('Organizational Unit Summary'!$B$57),'Organizational Unit Summary'!$B$57,"")</f>
        <v>P-18</v>
      </c>
      <c r="D2879" s="51" t="str">
        <f>IF('Organizational Unit Summary'!$B$24="Benchmark or Sustainment",IF(E2879="OoS","OoS",IF(E2879=1,"DM",IF(E2879=2,"PM",IF(E2879=3,"LM",IF(E2879=4,"FM"))))),IF(E2879="OoS","OoS",IF(E2879&lt;=2,"H",IF(E2879=3,"M",IF(E2879=4,"L")))))</f>
        <v>DM</v>
      </c>
      <c r="E2879" s="58">
        <f>IF(OR(Processes!$C$72=TRUE,Processes!U$72=TRUE),IF(AND(G2879=1,H2879=1,NOT(ISTEXT(J2879))),4,IF(AND(G2879=1,H2879=1,ISTEXT(J2879)),3,IF(AND(OR(G2879=1,H2879=1),ISTEXT(J2879)),2,1))),"OoS")</f>
        <v>1</v>
      </c>
      <c r="F2879" s="57"/>
      <c r="G2879" s="59"/>
      <c r="H2879" s="59"/>
      <c r="I2879" s="59"/>
      <c r="J2879" s="59"/>
      <c r="K2879" s="59"/>
      <c r="L2879" s="59"/>
      <c r="M2879" s="59"/>
      <c r="N2879" s="59"/>
      <c r="O2879" s="59"/>
      <c r="P2879" s="370"/>
      <c r="Q2879" s="59"/>
      <c r="R2879" s="376"/>
    </row>
    <row r="2880" spans="1:18" x14ac:dyDescent="0.25">
      <c r="A2880" s="352"/>
      <c r="B2880" s="378"/>
      <c r="C2880" s="54" t="str">
        <f>IF(ISTEXT('Organizational Unit Summary'!$B$58),'Organizational Unit Summary'!$B$58,"")</f>
        <v>P-19</v>
      </c>
      <c r="D2880" s="51" t="str">
        <f>IF('Organizational Unit Summary'!$B$24="Benchmark or Sustainment",IF(E2880="OoS","OoS",IF(E2880=1,"DM",IF(E2880=2,"PM",IF(E2880=3,"LM",IF(E2880=4,"FM"))))),IF(E2880="OoS","OoS",IF(E2880&lt;=2,"H",IF(E2880=3,"M",IF(E2880=4,"L")))))</f>
        <v>DM</v>
      </c>
      <c r="E2880" s="58">
        <f>IF(OR(Processes!$C$72=TRUE,Processes!V$72=TRUE),IF(AND(G2880=1,H2880=1,NOT(ISTEXT(J2880))),4,IF(AND(G2880=1,H2880=1,ISTEXT(J2880)),3,IF(AND(OR(G2880=1,H2880=1),ISTEXT(J2880)),2,1))),"OoS")</f>
        <v>1</v>
      </c>
      <c r="F2880" s="57"/>
      <c r="G2880" s="59"/>
      <c r="H2880" s="59"/>
      <c r="I2880" s="59"/>
      <c r="J2880" s="59"/>
      <c r="K2880" s="59"/>
      <c r="L2880" s="59"/>
      <c r="M2880" s="59"/>
      <c r="N2880" s="59"/>
      <c r="O2880" s="59"/>
      <c r="P2880" s="370"/>
      <c r="Q2880" s="59"/>
      <c r="R2880" s="376"/>
    </row>
    <row r="2881" spans="1:18" ht="13.5" thickBot="1" x14ac:dyDescent="0.3">
      <c r="A2881" s="352"/>
      <c r="B2881" s="378"/>
      <c r="C2881" s="54" t="str">
        <f>IF(ISTEXT('Organizational Unit Summary'!$B$59),'Organizational Unit Summary'!$B$59,"")</f>
        <v>P-20</v>
      </c>
      <c r="D2881" s="51" t="str">
        <f>IF('Organizational Unit Summary'!$B$24="Benchmark or Sustainment",IF(E2881="OoS","OoS",IF(E2881=1,"DM",IF(E2881=2,"PM",IF(E2881=3,"LM",IF(E2881=4,"FM"))))),IF(E2881="OoS","OoS",IF(E2881&lt;=2,"H",IF(E2881=3,"M",IF(E2881=4,"L")))))</f>
        <v>DM</v>
      </c>
      <c r="E2881" s="58">
        <f>IF(OR(Processes!$C$72=TRUE,Processes!W$72=TRUE),IF(AND(G2881=1,H2881=1,NOT(ISTEXT(J2881))),4,IF(AND(G2881=1,H2881=1,ISTEXT(J2881)),3,IF(AND(OR(G2881=1,H2881=1),ISTEXT(J2881)),2,1))),"OoS")</f>
        <v>1</v>
      </c>
      <c r="F2881" s="57"/>
      <c r="G2881" s="59"/>
      <c r="H2881" s="59"/>
      <c r="I2881" s="59"/>
      <c r="J2881" s="59"/>
      <c r="K2881" s="59"/>
      <c r="L2881" s="59"/>
      <c r="M2881" s="59"/>
      <c r="N2881" s="59"/>
      <c r="O2881" s="59"/>
      <c r="P2881" s="371"/>
      <c r="Q2881" s="59"/>
      <c r="R2881" s="376"/>
    </row>
    <row r="2882" spans="1:18" x14ac:dyDescent="0.25">
      <c r="A2882" s="352"/>
      <c r="B2882" s="378" t="str">
        <f>IF(ISTEXT(Processes!$B$22),Processes!$B$22,"")</f>
        <v>Process 20</v>
      </c>
      <c r="C2882" s="54" t="str">
        <f>IF(ISTEXT('Organizational Unit Summary'!$B$40),'Organizational Unit Summary'!$B$40,"")</f>
        <v>P-1</v>
      </c>
      <c r="D2882" s="51" t="str">
        <f>IF('Organizational Unit Summary'!$B$24="Benchmark or Sustainment",IF(E2882="OoS","OoS",IF(E2882=1,"DM",IF(E2882=2,"PM",IF(E2882=3,"LM",IF(E2882=4,"FM"))))),IF(E2882="OoS","OoS",IF(E2882&lt;=2,"H",IF(E2882=3,"M",IF(E2882=4,"L")))))</f>
        <v>DM</v>
      </c>
      <c r="E2882" s="58">
        <f>IF(OR(Processes!$C$73=TRUE,Processes!D$73=TRUE),IF(AND(G2882=1,H2882=1,NOT(ISTEXT(J2882))),4,IF(AND(G2882=1,H2882=1,ISTEXT(J2882)),3,IF(AND(OR(G2882=1,H2882=1),ISTEXT(J2882)),2,1))),"OoS")</f>
        <v>1</v>
      </c>
      <c r="F2882" s="57"/>
      <c r="G2882" s="59"/>
      <c r="H2882" s="59"/>
      <c r="I2882" s="59"/>
      <c r="J2882" s="59"/>
      <c r="K2882" s="59"/>
      <c r="L2882" s="59"/>
      <c r="M2882" s="59"/>
      <c r="N2882" s="59"/>
      <c r="O2882" s="59"/>
      <c r="P2882" s="369"/>
      <c r="Q2882" s="59"/>
      <c r="R2882" s="376"/>
    </row>
    <row r="2883" spans="1:18" x14ac:dyDescent="0.25">
      <c r="A2883" s="352"/>
      <c r="B2883" s="378"/>
      <c r="C2883" s="54" t="str">
        <f>IF(ISTEXT('Organizational Unit Summary'!$B$41),'Organizational Unit Summary'!$B$41,"")</f>
        <v>P-2</v>
      </c>
      <c r="D2883" s="51" t="str">
        <f>IF('Organizational Unit Summary'!$B$24="Benchmark or Sustainment",IF(E2883="OoS","OoS",IF(E2883=1,"DM",IF(E2883=2,"PM",IF(E2883=3,"LM",IF(E2883=4,"FM"))))),IF(E2883="OoS","OoS",IF(E2883&lt;=2,"H",IF(E2883=3,"M",IF(E2883=4,"L")))))</f>
        <v>DM</v>
      </c>
      <c r="E2883" s="58">
        <f>IF(OR(Processes!$C$73=TRUE,Processes!E$73=TRUE),IF(AND(G2883=1,H2883=1,NOT(ISTEXT(J2883))),4,IF(AND(G2883=1,H2883=1,ISTEXT(J2883)),3,IF(AND(OR(G2883=1,H2883=1),ISTEXT(J2883)),2,1))),"OoS")</f>
        <v>1</v>
      </c>
      <c r="F2883" s="57"/>
      <c r="G2883" s="59"/>
      <c r="H2883" s="59"/>
      <c r="I2883" s="59"/>
      <c r="J2883" s="59"/>
      <c r="K2883" s="59"/>
      <c r="L2883" s="59"/>
      <c r="M2883" s="59"/>
      <c r="N2883" s="59"/>
      <c r="O2883" s="59"/>
      <c r="P2883" s="370"/>
      <c r="Q2883" s="59"/>
      <c r="R2883" s="376"/>
    </row>
    <row r="2884" spans="1:18" x14ac:dyDescent="0.25">
      <c r="A2884" s="352"/>
      <c r="B2884" s="378"/>
      <c r="C2884" s="54" t="str">
        <f>IF(ISTEXT('Organizational Unit Summary'!$B$42),'Organizational Unit Summary'!$B$42,"")</f>
        <v>P-3</v>
      </c>
      <c r="D2884" s="51" t="str">
        <f>IF('Organizational Unit Summary'!$B$24="Benchmark or Sustainment",IF(E2884="OoS","OoS",IF(E2884=1,"DM",IF(E2884=2,"PM",IF(E2884=3,"LM",IF(E2884=4,"FM"))))),IF(E2884="OoS","OoS",IF(E2884&lt;=2,"H",IF(E2884=3,"M",IF(E2884=4,"L")))))</f>
        <v>DM</v>
      </c>
      <c r="E2884" s="58">
        <f>IF(OR(Processes!$C$73=TRUE,Processes!F$73=TRUE),IF(AND(G2884=1,H2884=1,NOT(ISTEXT(J2884))),4,IF(AND(G2884=1,H2884=1,ISTEXT(J2884)),3,IF(AND(OR(G2884=1,H2884=1),ISTEXT(J2884)),2,1))),"OoS")</f>
        <v>1</v>
      </c>
      <c r="F2884" s="57"/>
      <c r="G2884" s="59"/>
      <c r="H2884" s="59"/>
      <c r="I2884" s="59"/>
      <c r="J2884" s="59"/>
      <c r="K2884" s="59"/>
      <c r="L2884" s="59"/>
      <c r="M2884" s="59"/>
      <c r="N2884" s="59"/>
      <c r="O2884" s="59"/>
      <c r="P2884" s="370"/>
      <c r="Q2884" s="59"/>
      <c r="R2884" s="376"/>
    </row>
    <row r="2885" spans="1:18" x14ac:dyDescent="0.25">
      <c r="A2885" s="352"/>
      <c r="B2885" s="378"/>
      <c r="C2885" s="54" t="str">
        <f>IF(ISTEXT('Organizational Unit Summary'!$B$43),'Organizational Unit Summary'!$B$43,"")</f>
        <v>P-4</v>
      </c>
      <c r="D2885" s="51" t="str">
        <f>IF('Organizational Unit Summary'!$B$24="Benchmark or Sustainment",IF(E2885="OoS","OoS",IF(E2885=1,"DM",IF(E2885=2,"PM",IF(E2885=3,"LM",IF(E2885=4,"FM"))))),IF(E2885="OoS","OoS",IF(E2885&lt;=2,"H",IF(E2885=3,"M",IF(E2885=4,"L")))))</f>
        <v>DM</v>
      </c>
      <c r="E2885" s="58">
        <f>IF(OR(Processes!$C$73=TRUE,Processes!G$73=TRUE),IF(AND(G2885=1,H2885=1,NOT(ISTEXT(J2885))),4,IF(AND(G2885=1,H2885=1,ISTEXT(J2885)),3,IF(AND(OR(G2885=1,H2885=1),ISTEXT(J2885)),2,1))),"OoS")</f>
        <v>1</v>
      </c>
      <c r="F2885" s="57"/>
      <c r="G2885" s="59"/>
      <c r="H2885" s="59"/>
      <c r="I2885" s="59"/>
      <c r="J2885" s="59"/>
      <c r="K2885" s="59"/>
      <c r="L2885" s="59"/>
      <c r="M2885" s="59"/>
      <c r="N2885" s="59"/>
      <c r="O2885" s="59"/>
      <c r="P2885" s="370"/>
      <c r="Q2885" s="59"/>
      <c r="R2885" s="376"/>
    </row>
    <row r="2886" spans="1:18" x14ac:dyDescent="0.25">
      <c r="A2886" s="352"/>
      <c r="B2886" s="378"/>
      <c r="C2886" s="54" t="str">
        <f>IF(ISTEXT('Organizational Unit Summary'!$B$44),'Organizational Unit Summary'!$B$44,"")</f>
        <v>P-5</v>
      </c>
      <c r="D2886" s="51" t="str">
        <f>IF('Organizational Unit Summary'!$B$24="Benchmark or Sustainment",IF(E2886="OoS","OoS",IF(E2886=1,"DM",IF(E2886=2,"PM",IF(E2886=3,"LM",IF(E2886=4,"FM"))))),IF(E2886="OoS","OoS",IF(E2886&lt;=2,"H",IF(E2886=3,"M",IF(E2886=4,"L")))))</f>
        <v>DM</v>
      </c>
      <c r="E2886" s="58">
        <f>IF(OR(Processes!$C$73=TRUE,Processes!H$73=TRUE),IF(AND(G2886=1,H2886=1,NOT(ISTEXT(J2886))),4,IF(AND(G2886=1,H2886=1,ISTEXT(J2886)),3,IF(AND(OR(G2886=1,H2886=1),ISTEXT(J2886)),2,1))),"OoS")</f>
        <v>1</v>
      </c>
      <c r="F2886" s="57"/>
      <c r="G2886" s="59"/>
      <c r="H2886" s="59"/>
      <c r="I2886" s="59"/>
      <c r="J2886" s="59"/>
      <c r="K2886" s="59"/>
      <c r="L2886" s="59"/>
      <c r="M2886" s="59"/>
      <c r="N2886" s="59"/>
      <c r="O2886" s="59"/>
      <c r="P2886" s="370"/>
      <c r="Q2886" s="59"/>
      <c r="R2886" s="376"/>
    </row>
    <row r="2887" spans="1:18" x14ac:dyDescent="0.25">
      <c r="A2887" s="352"/>
      <c r="B2887" s="378"/>
      <c r="C2887" s="54" t="str">
        <f>IF(ISTEXT('Organizational Unit Summary'!$B$45),'Organizational Unit Summary'!$B$45,"")</f>
        <v>P-6</v>
      </c>
      <c r="D2887" s="51" t="str">
        <f>IF('Organizational Unit Summary'!$B$24="Benchmark or Sustainment",IF(E2887="OoS","OoS",IF(E2887=1,"DM",IF(E2887=2,"PM",IF(E2887=3,"LM",IF(E2887=4,"FM"))))),IF(E2887="OoS","OoS",IF(E2887&lt;=2,"H",IF(E2887=3,"M",IF(E2887=4,"L")))))</f>
        <v>DM</v>
      </c>
      <c r="E2887" s="58">
        <f>IF(OR(Processes!$C$73=TRUE,Processes!I$73=TRUE),IF(AND(G2887=1,H2887=1,NOT(ISTEXT(J2887))),4,IF(AND(G2887=1,H2887=1,ISTEXT(J2887)),3,IF(AND(OR(G2887=1,H2887=1),ISTEXT(J2887)),2,1))),"OoS")</f>
        <v>1</v>
      </c>
      <c r="F2887" s="57"/>
      <c r="G2887" s="59"/>
      <c r="H2887" s="59"/>
      <c r="I2887" s="59"/>
      <c r="J2887" s="59"/>
      <c r="K2887" s="59"/>
      <c r="L2887" s="59"/>
      <c r="M2887" s="59"/>
      <c r="N2887" s="59"/>
      <c r="O2887" s="59"/>
      <c r="P2887" s="370"/>
      <c r="Q2887" s="59"/>
      <c r="R2887" s="376"/>
    </row>
    <row r="2888" spans="1:18" x14ac:dyDescent="0.25">
      <c r="A2888" s="352"/>
      <c r="B2888" s="378"/>
      <c r="C2888" s="54" t="str">
        <f>IF(ISTEXT('Organizational Unit Summary'!$B$46),'Organizational Unit Summary'!$B$46,"")</f>
        <v>P-7</v>
      </c>
      <c r="D2888" s="51" t="str">
        <f>IF('Organizational Unit Summary'!$B$24="Benchmark or Sustainment",IF(E2888="OoS","OoS",IF(E2888=1,"DM",IF(E2888=2,"PM",IF(E2888=3,"LM",IF(E2888=4,"FM"))))),IF(E2888="OoS","OoS",IF(E2888&lt;=2,"H",IF(E2888=3,"M",IF(E2888=4,"L")))))</f>
        <v>DM</v>
      </c>
      <c r="E2888" s="58">
        <f>IF(OR(Processes!$C$73=TRUE,Processes!J$73=TRUE),IF(AND(G2888=1,H2888=1,NOT(ISTEXT(J2888))),4,IF(AND(G2888=1,H2888=1,ISTEXT(J2888)),3,IF(AND(OR(G2888=1,H2888=1),ISTEXT(J2888)),2,1))),"OoS")</f>
        <v>1</v>
      </c>
      <c r="F2888" s="57"/>
      <c r="G2888" s="59"/>
      <c r="H2888" s="59"/>
      <c r="I2888" s="59"/>
      <c r="J2888" s="59"/>
      <c r="K2888" s="59"/>
      <c r="L2888" s="59"/>
      <c r="M2888" s="59"/>
      <c r="N2888" s="59"/>
      <c r="O2888" s="59"/>
      <c r="P2888" s="370"/>
      <c r="Q2888" s="59"/>
      <c r="R2888" s="376"/>
    </row>
    <row r="2889" spans="1:18" x14ac:dyDescent="0.25">
      <c r="A2889" s="352"/>
      <c r="B2889" s="378"/>
      <c r="C2889" s="54" t="str">
        <f>IF(ISTEXT('Organizational Unit Summary'!$B$47),'Organizational Unit Summary'!$B$47,"")</f>
        <v>P-8</v>
      </c>
      <c r="D2889" s="51" t="str">
        <f>IF('Organizational Unit Summary'!$B$24="Benchmark or Sustainment",IF(E2889="OoS","OoS",IF(E2889=1,"DM",IF(E2889=2,"PM",IF(E2889=3,"LM",IF(E2889=4,"FM"))))),IF(E2889="OoS","OoS",IF(E2889&lt;=2,"H",IF(E2889=3,"M",IF(E2889=4,"L")))))</f>
        <v>DM</v>
      </c>
      <c r="E2889" s="58">
        <f>IF(OR(Processes!$C$73=TRUE,Processes!K$73=TRUE),IF(AND(G2889=1,H2889=1,NOT(ISTEXT(J2889))),4,IF(AND(G2889=1,H2889=1,ISTEXT(J2889)),3,IF(AND(OR(G2889=1,H2889=1),ISTEXT(J2889)),2,1))),"OoS")</f>
        <v>1</v>
      </c>
      <c r="F2889" s="57"/>
      <c r="G2889" s="59"/>
      <c r="H2889" s="59"/>
      <c r="I2889" s="59"/>
      <c r="J2889" s="59"/>
      <c r="K2889" s="59"/>
      <c r="L2889" s="59"/>
      <c r="M2889" s="59"/>
      <c r="N2889" s="59"/>
      <c r="O2889" s="59"/>
      <c r="P2889" s="370"/>
      <c r="Q2889" s="59"/>
      <c r="R2889" s="376"/>
    </row>
    <row r="2890" spans="1:18" x14ac:dyDescent="0.25">
      <c r="A2890" s="352"/>
      <c r="B2890" s="378"/>
      <c r="C2890" s="54" t="str">
        <f>IF(ISTEXT('Organizational Unit Summary'!$B$48),'Organizational Unit Summary'!$B$48,"")</f>
        <v>P-9</v>
      </c>
      <c r="D2890" s="51" t="str">
        <f>IF('Organizational Unit Summary'!$B$24="Benchmark or Sustainment",IF(E2890="OoS","OoS",IF(E2890=1,"DM",IF(E2890=2,"PM",IF(E2890=3,"LM",IF(E2890=4,"FM"))))),IF(E2890="OoS","OoS",IF(E2890&lt;=2,"H",IF(E2890=3,"M",IF(E2890=4,"L")))))</f>
        <v>DM</v>
      </c>
      <c r="E2890" s="58">
        <f>IF(OR(Processes!$C$73=TRUE,Processes!L$73=TRUE),IF(AND(G2890=1,H2890=1,NOT(ISTEXT(J2890))),4,IF(AND(G2890=1,H2890=1,ISTEXT(J2890)),3,IF(AND(OR(G2890=1,H2890=1),ISTEXT(J2890)),2,1))),"OoS")</f>
        <v>1</v>
      </c>
      <c r="F2890" s="57"/>
      <c r="G2890" s="59"/>
      <c r="H2890" s="59"/>
      <c r="I2890" s="59"/>
      <c r="J2890" s="59"/>
      <c r="K2890" s="59"/>
      <c r="L2890" s="59"/>
      <c r="M2890" s="59"/>
      <c r="N2890" s="59"/>
      <c r="O2890" s="59"/>
      <c r="P2890" s="370"/>
      <c r="Q2890" s="59"/>
      <c r="R2890" s="376"/>
    </row>
    <row r="2891" spans="1:18" x14ac:dyDescent="0.25">
      <c r="A2891" s="352"/>
      <c r="B2891" s="378"/>
      <c r="C2891" s="54" t="str">
        <f>IF(ISTEXT('Organizational Unit Summary'!$B$49),'Organizational Unit Summary'!$B$49,"")</f>
        <v>P-10</v>
      </c>
      <c r="D2891" s="51" t="str">
        <f>IF('Organizational Unit Summary'!$B$24="Benchmark or Sustainment",IF(E2891="OoS","OoS",IF(E2891=1,"DM",IF(E2891=2,"PM",IF(E2891=3,"LM",IF(E2891=4,"FM"))))),IF(E2891="OoS","OoS",IF(E2891&lt;=2,"H",IF(E2891=3,"M",IF(E2891=4,"L")))))</f>
        <v>DM</v>
      </c>
      <c r="E2891" s="58">
        <f>IF(OR(Processes!$C$73=TRUE,Processes!M$73=TRUE),IF(AND(G2891=1,H2891=1,NOT(ISTEXT(J2891))),4,IF(AND(G2891=1,H2891=1,ISTEXT(J2891)),3,IF(AND(OR(G2891=1,H2891=1),ISTEXT(J2891)),2,1))),"OoS")</f>
        <v>1</v>
      </c>
      <c r="F2891" s="57"/>
      <c r="G2891" s="59"/>
      <c r="H2891" s="59"/>
      <c r="I2891" s="59"/>
      <c r="J2891" s="59"/>
      <c r="K2891" s="59"/>
      <c r="L2891" s="59"/>
      <c r="M2891" s="59"/>
      <c r="N2891" s="59"/>
      <c r="O2891" s="59"/>
      <c r="P2891" s="370"/>
      <c r="Q2891" s="59"/>
      <c r="R2891" s="376"/>
    </row>
    <row r="2892" spans="1:18" x14ac:dyDescent="0.25">
      <c r="A2892" s="352"/>
      <c r="B2892" s="378"/>
      <c r="C2892" s="54" t="str">
        <f>IF(ISTEXT('Organizational Unit Summary'!$B$50),'Organizational Unit Summary'!$B$50,"")</f>
        <v>P-11</v>
      </c>
      <c r="D2892" s="51" t="str">
        <f>IF('Organizational Unit Summary'!$B$24="Benchmark or Sustainment",IF(E2892="OoS","OoS",IF(E2892=1,"DM",IF(E2892=2,"PM",IF(E2892=3,"LM",IF(E2892=4,"FM"))))),IF(E2892="OoS","OoS",IF(E2892&lt;=2,"H",IF(E2892=3,"M",IF(E2892=4,"L")))))</f>
        <v>DM</v>
      </c>
      <c r="E2892" s="58">
        <f>IF(OR(Processes!$C$73=TRUE,Processes!N$73=TRUE),IF(AND(G2892=1,H2892=1,NOT(ISTEXT(J2892))),4,IF(AND(G2892=1,H2892=1,ISTEXT(J2892)),3,IF(AND(OR(G2892=1,H2892=1),ISTEXT(J2892)),2,1))),"OoS")</f>
        <v>1</v>
      </c>
      <c r="F2892" s="57"/>
      <c r="G2892" s="59"/>
      <c r="H2892" s="59"/>
      <c r="I2892" s="59"/>
      <c r="J2892" s="59"/>
      <c r="K2892" s="59"/>
      <c r="L2892" s="59"/>
      <c r="M2892" s="59"/>
      <c r="N2892" s="59"/>
      <c r="O2892" s="59"/>
      <c r="P2892" s="370"/>
      <c r="Q2892" s="59"/>
      <c r="R2892" s="376"/>
    </row>
    <row r="2893" spans="1:18" x14ac:dyDescent="0.25">
      <c r="A2893" s="352"/>
      <c r="B2893" s="378"/>
      <c r="C2893" s="54" t="str">
        <f>IF(ISTEXT('Organizational Unit Summary'!$B$51),'Organizational Unit Summary'!$B$51,"")</f>
        <v>P-12</v>
      </c>
      <c r="D2893" s="51" t="str">
        <f>IF('Organizational Unit Summary'!$B$24="Benchmark or Sustainment",IF(E2893="OoS","OoS",IF(E2893=1,"DM",IF(E2893=2,"PM",IF(E2893=3,"LM",IF(E2893=4,"FM"))))),IF(E2893="OoS","OoS",IF(E2893&lt;=2,"H",IF(E2893=3,"M",IF(E2893=4,"L")))))</f>
        <v>DM</v>
      </c>
      <c r="E2893" s="58">
        <f>IF(OR(Processes!$C$73=TRUE,Processes!O$73=TRUE),IF(AND(G2893=1,H2893=1,NOT(ISTEXT(J2893))),4,IF(AND(G2893=1,H2893=1,ISTEXT(J2893)),3,IF(AND(OR(G2893=1,H2893=1),ISTEXT(J2893)),2,1))),"OoS")</f>
        <v>1</v>
      </c>
      <c r="F2893" s="57"/>
      <c r="G2893" s="59"/>
      <c r="H2893" s="59"/>
      <c r="I2893" s="59"/>
      <c r="J2893" s="59"/>
      <c r="K2893" s="59"/>
      <c r="L2893" s="59"/>
      <c r="M2893" s="59"/>
      <c r="N2893" s="59"/>
      <c r="O2893" s="59"/>
      <c r="P2893" s="370"/>
      <c r="Q2893" s="59"/>
      <c r="R2893" s="376"/>
    </row>
    <row r="2894" spans="1:18" x14ac:dyDescent="0.25">
      <c r="A2894" s="352"/>
      <c r="B2894" s="378"/>
      <c r="C2894" s="54" t="str">
        <f>IF(ISTEXT('Organizational Unit Summary'!$B$52),'Organizational Unit Summary'!$B$52,"")</f>
        <v>P-13</v>
      </c>
      <c r="D2894" s="51" t="str">
        <f>IF('Organizational Unit Summary'!$B$24="Benchmark or Sustainment",IF(E2894="OoS","OoS",IF(E2894=1,"DM",IF(E2894=2,"PM",IF(E2894=3,"LM",IF(E2894=4,"FM"))))),IF(E2894="OoS","OoS",IF(E2894&lt;=2,"H",IF(E2894=3,"M",IF(E2894=4,"L")))))</f>
        <v>DM</v>
      </c>
      <c r="E2894" s="58">
        <f>IF(OR(Processes!$C$73=TRUE,Processes!P$73=TRUE),IF(AND(G2894=1,H2894=1,NOT(ISTEXT(J2894))),4,IF(AND(G2894=1,H2894=1,ISTEXT(J2894)),3,IF(AND(OR(G2894=1,H2894=1),ISTEXT(J2894)),2,1))),"OoS")</f>
        <v>1</v>
      </c>
      <c r="F2894" s="57"/>
      <c r="G2894" s="59"/>
      <c r="H2894" s="59"/>
      <c r="I2894" s="59"/>
      <c r="J2894" s="59"/>
      <c r="K2894" s="59"/>
      <c r="L2894" s="59"/>
      <c r="M2894" s="59"/>
      <c r="N2894" s="59"/>
      <c r="O2894" s="59"/>
      <c r="P2894" s="370"/>
      <c r="Q2894" s="59"/>
      <c r="R2894" s="376"/>
    </row>
    <row r="2895" spans="1:18" x14ac:dyDescent="0.25">
      <c r="A2895" s="352"/>
      <c r="B2895" s="378"/>
      <c r="C2895" s="54" t="str">
        <f>IF(ISTEXT('Organizational Unit Summary'!$B$53),'Organizational Unit Summary'!$B$53,"")</f>
        <v>P-14</v>
      </c>
      <c r="D2895" s="51" t="str">
        <f>IF('Organizational Unit Summary'!$B$24="Benchmark or Sustainment",IF(E2895="OoS","OoS",IF(E2895=1,"DM",IF(E2895=2,"PM",IF(E2895=3,"LM",IF(E2895=4,"FM"))))),IF(E2895="OoS","OoS",IF(E2895&lt;=2,"H",IF(E2895=3,"M",IF(E2895=4,"L")))))</f>
        <v>DM</v>
      </c>
      <c r="E2895" s="58">
        <f>IF(OR(Processes!$C$73=TRUE,Processes!Q$73=TRUE),IF(AND(G2895=1,H2895=1,NOT(ISTEXT(J2895))),4,IF(AND(G2895=1,H2895=1,ISTEXT(J2895)),3,IF(AND(OR(G2895=1,H2895=1),ISTEXT(J2895)),2,1))),"OoS")</f>
        <v>1</v>
      </c>
      <c r="F2895" s="57"/>
      <c r="G2895" s="59"/>
      <c r="H2895" s="59"/>
      <c r="I2895" s="59"/>
      <c r="J2895" s="59"/>
      <c r="K2895" s="59"/>
      <c r="L2895" s="59"/>
      <c r="M2895" s="59"/>
      <c r="N2895" s="59"/>
      <c r="O2895" s="59"/>
      <c r="P2895" s="370"/>
      <c r="Q2895" s="59"/>
      <c r="R2895" s="376"/>
    </row>
    <row r="2896" spans="1:18" x14ac:dyDescent="0.25">
      <c r="A2896" s="352"/>
      <c r="B2896" s="378"/>
      <c r="C2896" s="54" t="str">
        <f>IF(ISTEXT('Organizational Unit Summary'!$B$54),'Organizational Unit Summary'!$B$54,"")</f>
        <v>P-15</v>
      </c>
      <c r="D2896" s="51" t="str">
        <f>IF('Organizational Unit Summary'!$B$24="Benchmark or Sustainment",IF(E2896="OoS","OoS",IF(E2896=1,"DM",IF(E2896=2,"PM",IF(E2896=3,"LM",IF(E2896=4,"FM"))))),IF(E2896="OoS","OoS",IF(E2896&lt;=2,"H",IF(E2896=3,"M",IF(E2896=4,"L")))))</f>
        <v>DM</v>
      </c>
      <c r="E2896" s="58">
        <f>IF(OR(Processes!$C$73=TRUE,Processes!R$73=TRUE),IF(AND(G2896=1,H2896=1,NOT(ISTEXT(J2896))),4,IF(AND(G2896=1,H2896=1,ISTEXT(J2896)),3,IF(AND(OR(G2896=1,H2896=1),ISTEXT(J2896)),2,1))),"OoS")</f>
        <v>1</v>
      </c>
      <c r="F2896" s="57"/>
      <c r="G2896" s="59"/>
      <c r="H2896" s="59"/>
      <c r="I2896" s="59"/>
      <c r="J2896" s="59"/>
      <c r="K2896" s="59"/>
      <c r="L2896" s="59"/>
      <c r="M2896" s="59"/>
      <c r="N2896" s="59"/>
      <c r="O2896" s="59"/>
      <c r="P2896" s="370"/>
      <c r="Q2896" s="59"/>
      <c r="R2896" s="376"/>
    </row>
    <row r="2897" spans="1:18" x14ac:dyDescent="0.25">
      <c r="A2897" s="352"/>
      <c r="B2897" s="378"/>
      <c r="C2897" s="54" t="str">
        <f>IF(ISTEXT('Organizational Unit Summary'!$B$55),'Organizational Unit Summary'!$B$55,"")</f>
        <v>P-16</v>
      </c>
      <c r="D2897" s="51" t="str">
        <f>IF('Organizational Unit Summary'!$B$24="Benchmark or Sustainment",IF(E2897="OoS","OoS",IF(E2897=1,"DM",IF(E2897=2,"PM",IF(E2897=3,"LM",IF(E2897=4,"FM"))))),IF(E2897="OoS","OoS",IF(E2897&lt;=2,"H",IF(E2897=3,"M",IF(E2897=4,"L")))))</f>
        <v>DM</v>
      </c>
      <c r="E2897" s="58">
        <f>IF(OR(Processes!$C$73=TRUE,Processes!S$73=TRUE),IF(AND(G2897=1,H2897=1,NOT(ISTEXT(J2897))),4,IF(AND(G2897=1,H2897=1,ISTEXT(J2897)),3,IF(AND(OR(G2897=1,H2897=1),ISTEXT(J2897)),2,1))),"OoS")</f>
        <v>1</v>
      </c>
      <c r="F2897" s="57"/>
      <c r="G2897" s="59"/>
      <c r="H2897" s="59"/>
      <c r="I2897" s="59"/>
      <c r="J2897" s="59"/>
      <c r="K2897" s="59"/>
      <c r="L2897" s="59"/>
      <c r="M2897" s="59"/>
      <c r="N2897" s="59"/>
      <c r="O2897" s="59"/>
      <c r="P2897" s="370"/>
      <c r="Q2897" s="59"/>
      <c r="R2897" s="376"/>
    </row>
    <row r="2898" spans="1:18" x14ac:dyDescent="0.25">
      <c r="A2898" s="352"/>
      <c r="B2898" s="378"/>
      <c r="C2898" s="54" t="str">
        <f>IF(ISTEXT('Organizational Unit Summary'!$B$56),'Organizational Unit Summary'!$B$56,"")</f>
        <v>P-17</v>
      </c>
      <c r="D2898" s="51" t="str">
        <f>IF('Organizational Unit Summary'!$B$24="Benchmark or Sustainment",IF(E2898="OoS","OoS",IF(E2898=1,"DM",IF(E2898=2,"PM",IF(E2898=3,"LM",IF(E2898=4,"FM"))))),IF(E2898="OoS","OoS",IF(E2898&lt;=2,"H",IF(E2898=3,"M",IF(E2898=4,"L")))))</f>
        <v>DM</v>
      </c>
      <c r="E2898" s="58">
        <f>IF(OR(Processes!$C$73=TRUE,Processes!T$73=TRUE),IF(AND(G2898=1,H2898=1,NOT(ISTEXT(J2898))),4,IF(AND(G2898=1,H2898=1,ISTEXT(J2898)),3,IF(AND(OR(G2898=1,H2898=1),ISTEXT(J2898)),2,1))),"OoS")</f>
        <v>1</v>
      </c>
      <c r="F2898" s="57"/>
      <c r="G2898" s="59"/>
      <c r="H2898" s="59"/>
      <c r="I2898" s="59"/>
      <c r="J2898" s="59"/>
      <c r="K2898" s="59"/>
      <c r="L2898" s="59"/>
      <c r="M2898" s="59"/>
      <c r="N2898" s="59"/>
      <c r="O2898" s="59"/>
      <c r="P2898" s="370"/>
      <c r="Q2898" s="59"/>
      <c r="R2898" s="376"/>
    </row>
    <row r="2899" spans="1:18" x14ac:dyDescent="0.25">
      <c r="A2899" s="352"/>
      <c r="B2899" s="378"/>
      <c r="C2899" s="54" t="str">
        <f>IF(ISTEXT('Organizational Unit Summary'!$B$57),'Organizational Unit Summary'!$B$57,"")</f>
        <v>P-18</v>
      </c>
      <c r="D2899" s="51" t="str">
        <f>IF('Organizational Unit Summary'!$B$24="Benchmark or Sustainment",IF(E2899="OoS","OoS",IF(E2899=1,"DM",IF(E2899=2,"PM",IF(E2899=3,"LM",IF(E2899=4,"FM"))))),IF(E2899="OoS","OoS",IF(E2899&lt;=2,"H",IF(E2899=3,"M",IF(E2899=4,"L")))))</f>
        <v>DM</v>
      </c>
      <c r="E2899" s="58">
        <f>IF(OR(Processes!$C$73=TRUE,Processes!U$73=TRUE),IF(AND(G2899=1,H2899=1,NOT(ISTEXT(J2899))),4,IF(AND(G2899=1,H2899=1,ISTEXT(J2899)),3,IF(AND(OR(G2899=1,H2899=1),ISTEXT(J2899)),2,1))),"OoS")</f>
        <v>1</v>
      </c>
      <c r="F2899" s="57"/>
      <c r="G2899" s="59"/>
      <c r="H2899" s="59"/>
      <c r="I2899" s="59"/>
      <c r="J2899" s="59"/>
      <c r="K2899" s="59"/>
      <c r="L2899" s="59"/>
      <c r="M2899" s="59"/>
      <c r="N2899" s="59"/>
      <c r="O2899" s="59"/>
      <c r="P2899" s="370"/>
      <c r="Q2899" s="59"/>
      <c r="R2899" s="376"/>
    </row>
    <row r="2900" spans="1:18" x14ac:dyDescent="0.25">
      <c r="A2900" s="352"/>
      <c r="B2900" s="378"/>
      <c r="C2900" s="54" t="str">
        <f>IF(ISTEXT('Organizational Unit Summary'!$B$58),'Organizational Unit Summary'!$B$58,"")</f>
        <v>P-19</v>
      </c>
      <c r="D2900" s="51" t="str">
        <f>IF('Organizational Unit Summary'!$B$24="Benchmark or Sustainment",IF(E2900="OoS","OoS",IF(E2900=1,"DM",IF(E2900=2,"PM",IF(E2900=3,"LM",IF(E2900=4,"FM"))))),IF(E2900="OoS","OoS",IF(E2900&lt;=2,"H",IF(E2900=3,"M",IF(E2900=4,"L")))))</f>
        <v>DM</v>
      </c>
      <c r="E2900" s="58">
        <f>IF(OR(Processes!$C$73=TRUE,Processes!V$73=TRUE),IF(AND(G2900=1,H2900=1,NOT(ISTEXT(J2900))),4,IF(AND(G2900=1,H2900=1,ISTEXT(J2900)),3,IF(AND(OR(G2900=1,H2900=1),ISTEXT(J2900)),2,1))),"OoS")</f>
        <v>1</v>
      </c>
      <c r="F2900" s="57"/>
      <c r="G2900" s="59"/>
      <c r="H2900" s="59"/>
      <c r="I2900" s="59"/>
      <c r="J2900" s="59"/>
      <c r="K2900" s="59"/>
      <c r="L2900" s="59"/>
      <c r="M2900" s="59"/>
      <c r="N2900" s="59"/>
      <c r="O2900" s="59"/>
      <c r="P2900" s="370"/>
      <c r="Q2900" s="59"/>
      <c r="R2900" s="376"/>
    </row>
    <row r="2901" spans="1:18" ht="13.5" thickBot="1" x14ac:dyDescent="0.3">
      <c r="A2901" s="352"/>
      <c r="B2901" s="378"/>
      <c r="C2901" s="54" t="str">
        <f>IF(ISTEXT('Organizational Unit Summary'!$B$59),'Organizational Unit Summary'!$B$59,"")</f>
        <v>P-20</v>
      </c>
      <c r="D2901" s="51" t="str">
        <f>IF('Organizational Unit Summary'!$B$24="Benchmark or Sustainment",IF(E2901="OoS","OoS",IF(E2901=1,"DM",IF(E2901=2,"PM",IF(E2901=3,"LM",IF(E2901=4,"FM"))))),IF(E2901="OoS","OoS",IF(E2901&lt;=2,"H",IF(E2901=3,"M",IF(E2901=4,"L")))))</f>
        <v>DM</v>
      </c>
      <c r="E2901" s="58">
        <f>IF(OR(Processes!$C$73=TRUE,Processes!W$73=TRUE),IF(AND(G2901=1,H2901=1,NOT(ISTEXT(J2901))),4,IF(AND(G2901=1,H2901=1,ISTEXT(J2901)),3,IF(AND(OR(G2901=1,H2901=1),ISTEXT(J2901)),2,1))),"OoS")</f>
        <v>1</v>
      </c>
      <c r="F2901" s="57"/>
      <c r="G2901" s="59"/>
      <c r="H2901" s="59"/>
      <c r="I2901" s="59"/>
      <c r="J2901" s="59"/>
      <c r="K2901" s="59"/>
      <c r="L2901" s="59"/>
      <c r="M2901" s="59"/>
      <c r="N2901" s="59"/>
      <c r="O2901" s="59"/>
      <c r="P2901" s="371"/>
      <c r="Q2901" s="59"/>
      <c r="R2901" s="376"/>
    </row>
    <row r="2902" spans="1:18" x14ac:dyDescent="0.25">
      <c r="A2902" s="352"/>
      <c r="B2902" s="378" t="str">
        <f>IF(ISTEXT(Processes!$B$23),Processes!$B$23,"")</f>
        <v>Process 21</v>
      </c>
      <c r="C2902" s="54" t="str">
        <f>IF(ISTEXT('Organizational Unit Summary'!$B$40),'Organizational Unit Summary'!$B$40,"")</f>
        <v>P-1</v>
      </c>
      <c r="D2902" s="51" t="str">
        <f>IF('Organizational Unit Summary'!$B$24="Benchmark or Sustainment",IF(E2902="OoS","OoS",IF(E2902=1,"DM",IF(E2902=2,"PM",IF(E2902=3,"LM",IF(E2902=4,"FM"))))),IF(E2902="OoS","OoS",IF(E2902&lt;=2,"H",IF(E2902=3,"M",IF(E2902=4,"L")))))</f>
        <v>DM</v>
      </c>
      <c r="E2902" s="58">
        <f>IF(OR(Processes!$C$74=TRUE,Processes!D$74=TRUE),IF(AND(G2902=1,H2902=1,NOT(ISTEXT(J2902))),4,IF(AND(G2902=1,H2902=1,ISTEXT(J2902)),3,IF(AND(OR(G2902=1,H2902=1),ISTEXT(J2902)),2,1))),"OoS")</f>
        <v>1</v>
      </c>
      <c r="F2902" s="57"/>
      <c r="G2902" s="59"/>
      <c r="H2902" s="59"/>
      <c r="I2902" s="59"/>
      <c r="J2902" s="59"/>
      <c r="K2902" s="59"/>
      <c r="L2902" s="59"/>
      <c r="M2902" s="59"/>
      <c r="N2902" s="59"/>
      <c r="O2902" s="59"/>
      <c r="P2902" s="369"/>
      <c r="Q2902" s="59"/>
      <c r="R2902" s="376"/>
    </row>
    <row r="2903" spans="1:18" x14ac:dyDescent="0.25">
      <c r="A2903" s="352"/>
      <c r="B2903" s="378"/>
      <c r="C2903" s="54" t="str">
        <f>IF(ISTEXT('Organizational Unit Summary'!$B$41),'Organizational Unit Summary'!$B$41,"")</f>
        <v>P-2</v>
      </c>
      <c r="D2903" s="51" t="str">
        <f>IF('Organizational Unit Summary'!$B$24="Benchmark or Sustainment",IF(E2903="OoS","OoS",IF(E2903=1,"DM",IF(E2903=2,"PM",IF(E2903=3,"LM",IF(E2903=4,"FM"))))),IF(E2903="OoS","OoS",IF(E2903&lt;=2,"H",IF(E2903=3,"M",IF(E2903=4,"L")))))</f>
        <v>DM</v>
      </c>
      <c r="E2903" s="58">
        <f>IF(OR(Processes!$C$74=TRUE,Processes!E$74=TRUE),IF(AND(G2903=1,H2903=1,NOT(ISTEXT(J2903))),4,IF(AND(G2903=1,H2903=1,ISTEXT(J2903)),3,IF(AND(OR(G2903=1,H2903=1),ISTEXT(J2903)),2,1))),"OoS")</f>
        <v>1</v>
      </c>
      <c r="F2903" s="57"/>
      <c r="G2903" s="59"/>
      <c r="H2903" s="59"/>
      <c r="I2903" s="59"/>
      <c r="J2903" s="59"/>
      <c r="K2903" s="59"/>
      <c r="L2903" s="59"/>
      <c r="M2903" s="59"/>
      <c r="N2903" s="59"/>
      <c r="O2903" s="59"/>
      <c r="P2903" s="370"/>
      <c r="Q2903" s="59"/>
      <c r="R2903" s="376"/>
    </row>
    <row r="2904" spans="1:18" x14ac:dyDescent="0.25">
      <c r="A2904" s="352"/>
      <c r="B2904" s="378"/>
      <c r="C2904" s="54" t="str">
        <f>IF(ISTEXT('Organizational Unit Summary'!$B$42),'Organizational Unit Summary'!$B$42,"")</f>
        <v>P-3</v>
      </c>
      <c r="D2904" s="51" t="str">
        <f>IF('Organizational Unit Summary'!$B$24="Benchmark or Sustainment",IF(E2904="OoS","OoS",IF(E2904=1,"DM",IF(E2904=2,"PM",IF(E2904=3,"LM",IF(E2904=4,"FM"))))),IF(E2904="OoS","OoS",IF(E2904&lt;=2,"H",IF(E2904=3,"M",IF(E2904=4,"L")))))</f>
        <v>DM</v>
      </c>
      <c r="E2904" s="58">
        <f>IF(OR(Processes!$C$74=TRUE,Processes!F$74=TRUE),IF(AND(G2904=1,H2904=1,NOT(ISTEXT(J2904))),4,IF(AND(G2904=1,H2904=1,ISTEXT(J2904)),3,IF(AND(OR(G2904=1,H2904=1),ISTEXT(J2904)),2,1))),"OoS")</f>
        <v>1</v>
      </c>
      <c r="F2904" s="57"/>
      <c r="G2904" s="59"/>
      <c r="H2904" s="59"/>
      <c r="I2904" s="59"/>
      <c r="J2904" s="59"/>
      <c r="K2904" s="59"/>
      <c r="L2904" s="59"/>
      <c r="M2904" s="59"/>
      <c r="N2904" s="59"/>
      <c r="O2904" s="59"/>
      <c r="P2904" s="370"/>
      <c r="Q2904" s="59"/>
      <c r="R2904" s="376"/>
    </row>
    <row r="2905" spans="1:18" x14ac:dyDescent="0.25">
      <c r="A2905" s="352"/>
      <c r="B2905" s="378"/>
      <c r="C2905" s="54" t="str">
        <f>IF(ISTEXT('Organizational Unit Summary'!$B$43),'Organizational Unit Summary'!$B$43,"")</f>
        <v>P-4</v>
      </c>
      <c r="D2905" s="51" t="str">
        <f>IF('Organizational Unit Summary'!$B$24="Benchmark or Sustainment",IF(E2905="OoS","OoS",IF(E2905=1,"DM",IF(E2905=2,"PM",IF(E2905=3,"LM",IF(E2905=4,"FM"))))),IF(E2905="OoS","OoS",IF(E2905&lt;=2,"H",IF(E2905=3,"M",IF(E2905=4,"L")))))</f>
        <v>DM</v>
      </c>
      <c r="E2905" s="58">
        <f>IF(OR(Processes!$C$74=TRUE,Processes!G$74=TRUE),IF(AND(G2905=1,H2905=1,NOT(ISTEXT(J2905))),4,IF(AND(G2905=1,H2905=1,ISTEXT(J2905)),3,IF(AND(OR(G2905=1,H2905=1),ISTEXT(J2905)),2,1))),"OoS")</f>
        <v>1</v>
      </c>
      <c r="F2905" s="57"/>
      <c r="G2905" s="59"/>
      <c r="H2905" s="59"/>
      <c r="I2905" s="59"/>
      <c r="J2905" s="59"/>
      <c r="K2905" s="59"/>
      <c r="L2905" s="59"/>
      <c r="M2905" s="59"/>
      <c r="N2905" s="59"/>
      <c r="O2905" s="59"/>
      <c r="P2905" s="370"/>
      <c r="Q2905" s="59"/>
      <c r="R2905" s="376"/>
    </row>
    <row r="2906" spans="1:18" x14ac:dyDescent="0.25">
      <c r="A2906" s="352"/>
      <c r="B2906" s="378"/>
      <c r="C2906" s="54" t="str">
        <f>IF(ISTEXT('Organizational Unit Summary'!$B$44),'Organizational Unit Summary'!$B$44,"")</f>
        <v>P-5</v>
      </c>
      <c r="D2906" s="51" t="str">
        <f>IF('Organizational Unit Summary'!$B$24="Benchmark or Sustainment",IF(E2906="OoS","OoS",IF(E2906=1,"DM",IF(E2906=2,"PM",IF(E2906=3,"LM",IF(E2906=4,"FM"))))),IF(E2906="OoS","OoS",IF(E2906&lt;=2,"H",IF(E2906=3,"M",IF(E2906=4,"L")))))</f>
        <v>DM</v>
      </c>
      <c r="E2906" s="58">
        <f>IF(OR(Processes!$C$74=TRUE,Processes!H$74=TRUE),IF(AND(G2906=1,H2906=1,NOT(ISTEXT(J2906))),4,IF(AND(G2906=1,H2906=1,ISTEXT(J2906)),3,IF(AND(OR(G2906=1,H2906=1),ISTEXT(J2906)),2,1))),"OoS")</f>
        <v>1</v>
      </c>
      <c r="F2906" s="57"/>
      <c r="G2906" s="59"/>
      <c r="H2906" s="59"/>
      <c r="I2906" s="59"/>
      <c r="J2906" s="59"/>
      <c r="K2906" s="59"/>
      <c r="L2906" s="59"/>
      <c r="M2906" s="59"/>
      <c r="N2906" s="59"/>
      <c r="O2906" s="59"/>
      <c r="P2906" s="370"/>
      <c r="Q2906" s="59"/>
      <c r="R2906" s="376"/>
    </row>
    <row r="2907" spans="1:18" x14ac:dyDescent="0.25">
      <c r="A2907" s="352"/>
      <c r="B2907" s="378"/>
      <c r="C2907" s="54" t="str">
        <f>IF(ISTEXT('Organizational Unit Summary'!$B$45),'Organizational Unit Summary'!$B$45,"")</f>
        <v>P-6</v>
      </c>
      <c r="D2907" s="51" t="str">
        <f>IF('Organizational Unit Summary'!$B$24="Benchmark or Sustainment",IF(E2907="OoS","OoS",IF(E2907=1,"DM",IF(E2907=2,"PM",IF(E2907=3,"LM",IF(E2907=4,"FM"))))),IF(E2907="OoS","OoS",IF(E2907&lt;=2,"H",IF(E2907=3,"M",IF(E2907=4,"L")))))</f>
        <v>DM</v>
      </c>
      <c r="E2907" s="58">
        <f>IF(OR(Processes!$C$74=TRUE,Processes!I$74=TRUE),IF(AND(G2907=1,H2907=1,NOT(ISTEXT(J2907))),4,IF(AND(G2907=1,H2907=1,ISTEXT(J2907)),3,IF(AND(OR(G2907=1,H2907=1),ISTEXT(J2907)),2,1))),"OoS")</f>
        <v>1</v>
      </c>
      <c r="F2907" s="57"/>
      <c r="G2907" s="59"/>
      <c r="H2907" s="59"/>
      <c r="I2907" s="59"/>
      <c r="J2907" s="59"/>
      <c r="K2907" s="59"/>
      <c r="L2907" s="59"/>
      <c r="M2907" s="59"/>
      <c r="N2907" s="59"/>
      <c r="O2907" s="59"/>
      <c r="P2907" s="370"/>
      <c r="Q2907" s="59"/>
      <c r="R2907" s="376"/>
    </row>
    <row r="2908" spans="1:18" x14ac:dyDescent="0.25">
      <c r="A2908" s="352"/>
      <c r="B2908" s="378"/>
      <c r="C2908" s="54" t="str">
        <f>IF(ISTEXT('Organizational Unit Summary'!$B$46),'Organizational Unit Summary'!$B$46,"")</f>
        <v>P-7</v>
      </c>
      <c r="D2908" s="51" t="str">
        <f>IF('Organizational Unit Summary'!$B$24="Benchmark or Sustainment",IF(E2908="OoS","OoS",IF(E2908=1,"DM",IF(E2908=2,"PM",IF(E2908=3,"LM",IF(E2908=4,"FM"))))),IF(E2908="OoS","OoS",IF(E2908&lt;=2,"H",IF(E2908=3,"M",IF(E2908=4,"L")))))</f>
        <v>DM</v>
      </c>
      <c r="E2908" s="58">
        <f>IF(OR(Processes!$C$74=TRUE,Processes!J$74=TRUE),IF(AND(G2908=1,H2908=1,NOT(ISTEXT(J2908))),4,IF(AND(G2908=1,H2908=1,ISTEXT(J2908)),3,IF(AND(OR(G2908=1,H2908=1),ISTEXT(J2908)),2,1))),"OoS")</f>
        <v>1</v>
      </c>
      <c r="F2908" s="57"/>
      <c r="G2908" s="59"/>
      <c r="H2908" s="59"/>
      <c r="I2908" s="59"/>
      <c r="J2908" s="59"/>
      <c r="K2908" s="59"/>
      <c r="L2908" s="59"/>
      <c r="M2908" s="59"/>
      <c r="N2908" s="59"/>
      <c r="O2908" s="59"/>
      <c r="P2908" s="370"/>
      <c r="Q2908" s="59"/>
      <c r="R2908" s="376"/>
    </row>
    <row r="2909" spans="1:18" x14ac:dyDescent="0.25">
      <c r="A2909" s="352"/>
      <c r="B2909" s="378"/>
      <c r="C2909" s="54" t="str">
        <f>IF(ISTEXT('Organizational Unit Summary'!$B$47),'Organizational Unit Summary'!$B$47,"")</f>
        <v>P-8</v>
      </c>
      <c r="D2909" s="51" t="str">
        <f>IF('Organizational Unit Summary'!$B$24="Benchmark or Sustainment",IF(E2909="OoS","OoS",IF(E2909=1,"DM",IF(E2909=2,"PM",IF(E2909=3,"LM",IF(E2909=4,"FM"))))),IF(E2909="OoS","OoS",IF(E2909&lt;=2,"H",IF(E2909=3,"M",IF(E2909=4,"L")))))</f>
        <v>DM</v>
      </c>
      <c r="E2909" s="58">
        <f>IF(OR(Processes!$C$74=TRUE,Processes!K$74=TRUE),IF(AND(G2909=1,H2909=1,NOT(ISTEXT(J2909))),4,IF(AND(G2909=1,H2909=1,ISTEXT(J2909)),3,IF(AND(OR(G2909=1,H2909=1),ISTEXT(J2909)),2,1))),"OoS")</f>
        <v>1</v>
      </c>
      <c r="F2909" s="57"/>
      <c r="G2909" s="59"/>
      <c r="H2909" s="59"/>
      <c r="I2909" s="59"/>
      <c r="J2909" s="59"/>
      <c r="K2909" s="59"/>
      <c r="L2909" s="59"/>
      <c r="M2909" s="59"/>
      <c r="N2909" s="59"/>
      <c r="O2909" s="59"/>
      <c r="P2909" s="370"/>
      <c r="Q2909" s="59"/>
      <c r="R2909" s="376"/>
    </row>
    <row r="2910" spans="1:18" x14ac:dyDescent="0.25">
      <c r="A2910" s="352"/>
      <c r="B2910" s="378"/>
      <c r="C2910" s="54" t="str">
        <f>IF(ISTEXT('Organizational Unit Summary'!$B$48),'Organizational Unit Summary'!$B$48,"")</f>
        <v>P-9</v>
      </c>
      <c r="D2910" s="51" t="str">
        <f>IF('Organizational Unit Summary'!$B$24="Benchmark or Sustainment",IF(E2910="OoS","OoS",IF(E2910=1,"DM",IF(E2910=2,"PM",IF(E2910=3,"LM",IF(E2910=4,"FM"))))),IF(E2910="OoS","OoS",IF(E2910&lt;=2,"H",IF(E2910=3,"M",IF(E2910=4,"L")))))</f>
        <v>DM</v>
      </c>
      <c r="E2910" s="58">
        <f>IF(OR(Processes!$C$74=TRUE,Processes!L$74=TRUE),IF(AND(G2910=1,H2910=1,NOT(ISTEXT(J2910))),4,IF(AND(G2910=1,H2910=1,ISTEXT(J2910)),3,IF(AND(OR(G2910=1,H2910=1),ISTEXT(J2910)),2,1))),"OoS")</f>
        <v>1</v>
      </c>
      <c r="F2910" s="57"/>
      <c r="G2910" s="59"/>
      <c r="H2910" s="59"/>
      <c r="I2910" s="59"/>
      <c r="J2910" s="59"/>
      <c r="K2910" s="59"/>
      <c r="L2910" s="59"/>
      <c r="M2910" s="59"/>
      <c r="N2910" s="59"/>
      <c r="O2910" s="59"/>
      <c r="P2910" s="370"/>
      <c r="Q2910" s="59"/>
      <c r="R2910" s="376"/>
    </row>
    <row r="2911" spans="1:18" x14ac:dyDescent="0.25">
      <c r="A2911" s="352"/>
      <c r="B2911" s="378"/>
      <c r="C2911" s="54" t="str">
        <f>IF(ISTEXT('Organizational Unit Summary'!$B$49),'Organizational Unit Summary'!$B$49,"")</f>
        <v>P-10</v>
      </c>
      <c r="D2911" s="51" t="str">
        <f>IF('Organizational Unit Summary'!$B$24="Benchmark or Sustainment",IF(E2911="OoS","OoS",IF(E2911=1,"DM",IF(E2911=2,"PM",IF(E2911=3,"LM",IF(E2911=4,"FM"))))),IF(E2911="OoS","OoS",IF(E2911&lt;=2,"H",IF(E2911=3,"M",IF(E2911=4,"L")))))</f>
        <v>DM</v>
      </c>
      <c r="E2911" s="58">
        <f>IF(OR(Processes!$C$74=TRUE,Processes!M$74=TRUE),IF(AND(G2911=1,H2911=1,NOT(ISTEXT(J2911))),4,IF(AND(G2911=1,H2911=1,ISTEXT(J2911)),3,IF(AND(OR(G2911=1,H2911=1),ISTEXT(J2911)),2,1))),"OoS")</f>
        <v>1</v>
      </c>
      <c r="F2911" s="57"/>
      <c r="G2911" s="59"/>
      <c r="H2911" s="59"/>
      <c r="I2911" s="59"/>
      <c r="J2911" s="59"/>
      <c r="K2911" s="59"/>
      <c r="L2911" s="59"/>
      <c r="M2911" s="59"/>
      <c r="N2911" s="59"/>
      <c r="O2911" s="59"/>
      <c r="P2911" s="370"/>
      <c r="Q2911" s="59"/>
      <c r="R2911" s="376"/>
    </row>
    <row r="2912" spans="1:18" x14ac:dyDescent="0.25">
      <c r="A2912" s="352"/>
      <c r="B2912" s="378"/>
      <c r="C2912" s="54" t="str">
        <f>IF(ISTEXT('Organizational Unit Summary'!$B$50),'Organizational Unit Summary'!$B$50,"")</f>
        <v>P-11</v>
      </c>
      <c r="D2912" s="51" t="str">
        <f>IF('Organizational Unit Summary'!$B$24="Benchmark or Sustainment",IF(E2912="OoS","OoS",IF(E2912=1,"DM",IF(E2912=2,"PM",IF(E2912=3,"LM",IF(E2912=4,"FM"))))),IF(E2912="OoS","OoS",IF(E2912&lt;=2,"H",IF(E2912=3,"M",IF(E2912=4,"L")))))</f>
        <v>DM</v>
      </c>
      <c r="E2912" s="58">
        <f>IF(OR(Processes!$C$74=TRUE,Processes!N$74=TRUE),IF(AND(G2912=1,H2912=1,NOT(ISTEXT(J2912))),4,IF(AND(G2912=1,H2912=1,ISTEXT(J2912)),3,IF(AND(OR(G2912=1,H2912=1),ISTEXT(J2912)),2,1))),"OoS")</f>
        <v>1</v>
      </c>
      <c r="F2912" s="57"/>
      <c r="G2912" s="59"/>
      <c r="H2912" s="59"/>
      <c r="I2912" s="59"/>
      <c r="J2912" s="59"/>
      <c r="K2912" s="59"/>
      <c r="L2912" s="59"/>
      <c r="M2912" s="59"/>
      <c r="N2912" s="59"/>
      <c r="O2912" s="59"/>
      <c r="P2912" s="370"/>
      <c r="Q2912" s="59"/>
      <c r="R2912" s="376"/>
    </row>
    <row r="2913" spans="1:18" x14ac:dyDescent="0.25">
      <c r="A2913" s="352"/>
      <c r="B2913" s="378"/>
      <c r="C2913" s="54" t="str">
        <f>IF(ISTEXT('Organizational Unit Summary'!$B$51),'Organizational Unit Summary'!$B$51,"")</f>
        <v>P-12</v>
      </c>
      <c r="D2913" s="51" t="str">
        <f>IF('Organizational Unit Summary'!$B$24="Benchmark or Sustainment",IF(E2913="OoS","OoS",IF(E2913=1,"DM",IF(E2913=2,"PM",IF(E2913=3,"LM",IF(E2913=4,"FM"))))),IF(E2913="OoS","OoS",IF(E2913&lt;=2,"H",IF(E2913=3,"M",IF(E2913=4,"L")))))</f>
        <v>DM</v>
      </c>
      <c r="E2913" s="58">
        <f>IF(OR(Processes!$C$74=TRUE,Processes!O$74=TRUE),IF(AND(G2913=1,H2913=1,NOT(ISTEXT(J2913))),4,IF(AND(G2913=1,H2913=1,ISTEXT(J2913)),3,IF(AND(OR(G2913=1,H2913=1),ISTEXT(J2913)),2,1))),"OoS")</f>
        <v>1</v>
      </c>
      <c r="F2913" s="57"/>
      <c r="G2913" s="59"/>
      <c r="H2913" s="59"/>
      <c r="I2913" s="59"/>
      <c r="J2913" s="59"/>
      <c r="K2913" s="59"/>
      <c r="L2913" s="59"/>
      <c r="M2913" s="59"/>
      <c r="N2913" s="59"/>
      <c r="O2913" s="59"/>
      <c r="P2913" s="370"/>
      <c r="Q2913" s="59"/>
      <c r="R2913" s="376"/>
    </row>
    <row r="2914" spans="1:18" x14ac:dyDescent="0.25">
      <c r="A2914" s="352"/>
      <c r="B2914" s="378"/>
      <c r="C2914" s="54" t="str">
        <f>IF(ISTEXT('Organizational Unit Summary'!$B$52),'Organizational Unit Summary'!$B$52,"")</f>
        <v>P-13</v>
      </c>
      <c r="D2914" s="51" t="str">
        <f>IF('Organizational Unit Summary'!$B$24="Benchmark or Sustainment",IF(E2914="OoS","OoS",IF(E2914=1,"DM",IF(E2914=2,"PM",IF(E2914=3,"LM",IF(E2914=4,"FM"))))),IF(E2914="OoS","OoS",IF(E2914&lt;=2,"H",IF(E2914=3,"M",IF(E2914=4,"L")))))</f>
        <v>DM</v>
      </c>
      <c r="E2914" s="58">
        <f>IF(OR(Processes!$C$74=TRUE,Processes!P$74=TRUE),IF(AND(G2914=1,H2914=1,NOT(ISTEXT(J2914))),4,IF(AND(G2914=1,H2914=1,ISTEXT(J2914)),3,IF(AND(OR(G2914=1,H2914=1),ISTEXT(J2914)),2,1))),"OoS")</f>
        <v>1</v>
      </c>
      <c r="F2914" s="57"/>
      <c r="G2914" s="59"/>
      <c r="H2914" s="59"/>
      <c r="I2914" s="59"/>
      <c r="J2914" s="59"/>
      <c r="K2914" s="59"/>
      <c r="L2914" s="59"/>
      <c r="M2914" s="59"/>
      <c r="N2914" s="59"/>
      <c r="O2914" s="59"/>
      <c r="P2914" s="370"/>
      <c r="Q2914" s="59"/>
      <c r="R2914" s="376"/>
    </row>
    <row r="2915" spans="1:18" x14ac:dyDescent="0.25">
      <c r="A2915" s="352"/>
      <c r="B2915" s="378"/>
      <c r="C2915" s="54" t="str">
        <f>IF(ISTEXT('Organizational Unit Summary'!$B$53),'Organizational Unit Summary'!$B$53,"")</f>
        <v>P-14</v>
      </c>
      <c r="D2915" s="51" t="str">
        <f>IF('Organizational Unit Summary'!$B$24="Benchmark or Sustainment",IF(E2915="OoS","OoS",IF(E2915=1,"DM",IF(E2915=2,"PM",IF(E2915=3,"LM",IF(E2915=4,"FM"))))),IF(E2915="OoS","OoS",IF(E2915&lt;=2,"H",IF(E2915=3,"M",IF(E2915=4,"L")))))</f>
        <v>DM</v>
      </c>
      <c r="E2915" s="58">
        <f>IF(OR(Processes!$C$74=TRUE,Processes!Q$74=TRUE),IF(AND(G2915=1,H2915=1,NOT(ISTEXT(J2915))),4,IF(AND(G2915=1,H2915=1,ISTEXT(J2915)),3,IF(AND(OR(G2915=1,H2915=1),ISTEXT(J2915)),2,1))),"OoS")</f>
        <v>1</v>
      </c>
      <c r="F2915" s="57"/>
      <c r="G2915" s="59"/>
      <c r="H2915" s="59"/>
      <c r="I2915" s="59"/>
      <c r="J2915" s="59"/>
      <c r="K2915" s="59"/>
      <c r="L2915" s="59"/>
      <c r="M2915" s="59"/>
      <c r="N2915" s="59"/>
      <c r="O2915" s="59"/>
      <c r="P2915" s="370"/>
      <c r="Q2915" s="59"/>
      <c r="R2915" s="376"/>
    </row>
    <row r="2916" spans="1:18" x14ac:dyDescent="0.25">
      <c r="A2916" s="352"/>
      <c r="B2916" s="378"/>
      <c r="C2916" s="54" t="str">
        <f>IF(ISTEXT('Organizational Unit Summary'!$B$54),'Organizational Unit Summary'!$B$54,"")</f>
        <v>P-15</v>
      </c>
      <c r="D2916" s="51" t="str">
        <f>IF('Organizational Unit Summary'!$B$24="Benchmark or Sustainment",IF(E2916="OoS","OoS",IF(E2916=1,"DM",IF(E2916=2,"PM",IF(E2916=3,"LM",IF(E2916=4,"FM"))))),IF(E2916="OoS","OoS",IF(E2916&lt;=2,"H",IF(E2916=3,"M",IF(E2916=4,"L")))))</f>
        <v>DM</v>
      </c>
      <c r="E2916" s="58">
        <f>IF(OR(Processes!$C$74=TRUE,Processes!R$74=TRUE),IF(AND(G2916=1,H2916=1,NOT(ISTEXT(J2916))),4,IF(AND(G2916=1,H2916=1,ISTEXT(J2916)),3,IF(AND(OR(G2916=1,H2916=1),ISTEXT(J2916)),2,1))),"OoS")</f>
        <v>1</v>
      </c>
      <c r="F2916" s="57"/>
      <c r="G2916" s="59"/>
      <c r="H2916" s="59"/>
      <c r="I2916" s="59"/>
      <c r="J2916" s="59"/>
      <c r="K2916" s="59"/>
      <c r="L2916" s="59"/>
      <c r="M2916" s="59"/>
      <c r="N2916" s="59"/>
      <c r="O2916" s="59"/>
      <c r="P2916" s="370"/>
      <c r="Q2916" s="59"/>
      <c r="R2916" s="376"/>
    </row>
    <row r="2917" spans="1:18" x14ac:dyDescent="0.25">
      <c r="A2917" s="352"/>
      <c r="B2917" s="378"/>
      <c r="C2917" s="54" t="str">
        <f>IF(ISTEXT('Organizational Unit Summary'!$B$55),'Organizational Unit Summary'!$B$55,"")</f>
        <v>P-16</v>
      </c>
      <c r="D2917" s="51" t="str">
        <f>IF('Organizational Unit Summary'!$B$24="Benchmark or Sustainment",IF(E2917="OoS","OoS",IF(E2917=1,"DM",IF(E2917=2,"PM",IF(E2917=3,"LM",IF(E2917=4,"FM"))))),IF(E2917="OoS","OoS",IF(E2917&lt;=2,"H",IF(E2917=3,"M",IF(E2917=4,"L")))))</f>
        <v>DM</v>
      </c>
      <c r="E2917" s="58">
        <f>IF(OR(Processes!$C$74=TRUE,Processes!S$74=TRUE),IF(AND(G2917=1,H2917=1,NOT(ISTEXT(J2917))),4,IF(AND(G2917=1,H2917=1,ISTEXT(J2917)),3,IF(AND(OR(G2917=1,H2917=1),ISTEXT(J2917)),2,1))),"OoS")</f>
        <v>1</v>
      </c>
      <c r="F2917" s="57"/>
      <c r="G2917" s="59"/>
      <c r="H2917" s="59"/>
      <c r="I2917" s="59"/>
      <c r="J2917" s="59"/>
      <c r="K2917" s="59"/>
      <c r="L2917" s="59"/>
      <c r="M2917" s="59"/>
      <c r="N2917" s="59"/>
      <c r="O2917" s="59"/>
      <c r="P2917" s="370"/>
      <c r="Q2917" s="59"/>
      <c r="R2917" s="376"/>
    </row>
    <row r="2918" spans="1:18" x14ac:dyDescent="0.25">
      <c r="A2918" s="352"/>
      <c r="B2918" s="378"/>
      <c r="C2918" s="54" t="str">
        <f>IF(ISTEXT('Organizational Unit Summary'!$B$56),'Organizational Unit Summary'!$B$56,"")</f>
        <v>P-17</v>
      </c>
      <c r="D2918" s="51" t="str">
        <f>IF('Organizational Unit Summary'!$B$24="Benchmark or Sustainment",IF(E2918="OoS","OoS",IF(E2918=1,"DM",IF(E2918=2,"PM",IF(E2918=3,"LM",IF(E2918=4,"FM"))))),IF(E2918="OoS","OoS",IF(E2918&lt;=2,"H",IF(E2918=3,"M",IF(E2918=4,"L")))))</f>
        <v>DM</v>
      </c>
      <c r="E2918" s="58">
        <f>IF(OR(Processes!$C$74=TRUE,Processes!T$74=TRUE),IF(AND(G2918=1,H2918=1,NOT(ISTEXT(J2918))),4,IF(AND(G2918=1,H2918=1,ISTEXT(J2918)),3,IF(AND(OR(G2918=1,H2918=1),ISTEXT(J2918)),2,1))),"OoS")</f>
        <v>1</v>
      </c>
      <c r="F2918" s="57"/>
      <c r="G2918" s="59"/>
      <c r="H2918" s="59"/>
      <c r="I2918" s="59"/>
      <c r="J2918" s="59"/>
      <c r="K2918" s="59"/>
      <c r="L2918" s="59"/>
      <c r="M2918" s="59"/>
      <c r="N2918" s="59"/>
      <c r="O2918" s="59"/>
      <c r="P2918" s="370"/>
      <c r="Q2918" s="59"/>
      <c r="R2918" s="376"/>
    </row>
    <row r="2919" spans="1:18" x14ac:dyDescent="0.25">
      <c r="A2919" s="352"/>
      <c r="B2919" s="378"/>
      <c r="C2919" s="54" t="str">
        <f>IF(ISTEXT('Organizational Unit Summary'!$B$57),'Organizational Unit Summary'!$B$57,"")</f>
        <v>P-18</v>
      </c>
      <c r="D2919" s="51" t="str">
        <f>IF('Organizational Unit Summary'!$B$24="Benchmark or Sustainment",IF(E2919="OoS","OoS",IF(E2919=1,"DM",IF(E2919=2,"PM",IF(E2919=3,"LM",IF(E2919=4,"FM"))))),IF(E2919="OoS","OoS",IF(E2919&lt;=2,"H",IF(E2919=3,"M",IF(E2919=4,"L")))))</f>
        <v>DM</v>
      </c>
      <c r="E2919" s="58">
        <f>IF(OR(Processes!$C$74=TRUE,Processes!U$74=TRUE),IF(AND(G2919=1,H2919=1,NOT(ISTEXT(J2919))),4,IF(AND(G2919=1,H2919=1,ISTEXT(J2919)),3,IF(AND(OR(G2919=1,H2919=1),ISTEXT(J2919)),2,1))),"OoS")</f>
        <v>1</v>
      </c>
      <c r="F2919" s="57"/>
      <c r="G2919" s="59"/>
      <c r="H2919" s="59"/>
      <c r="I2919" s="59"/>
      <c r="J2919" s="59"/>
      <c r="K2919" s="59"/>
      <c r="L2919" s="59"/>
      <c r="M2919" s="59"/>
      <c r="N2919" s="59"/>
      <c r="O2919" s="59"/>
      <c r="P2919" s="370"/>
      <c r="Q2919" s="59"/>
      <c r="R2919" s="376"/>
    </row>
    <row r="2920" spans="1:18" x14ac:dyDescent="0.25">
      <c r="A2920" s="352"/>
      <c r="B2920" s="378"/>
      <c r="C2920" s="54" t="str">
        <f>IF(ISTEXT('Organizational Unit Summary'!$B$58),'Organizational Unit Summary'!$B$58,"")</f>
        <v>P-19</v>
      </c>
      <c r="D2920" s="51" t="str">
        <f>IF('Organizational Unit Summary'!$B$24="Benchmark or Sustainment",IF(E2920="OoS","OoS",IF(E2920=1,"DM",IF(E2920=2,"PM",IF(E2920=3,"LM",IF(E2920=4,"FM"))))),IF(E2920="OoS","OoS",IF(E2920&lt;=2,"H",IF(E2920=3,"M",IF(E2920=4,"L")))))</f>
        <v>DM</v>
      </c>
      <c r="E2920" s="58">
        <f>IF(OR(Processes!$C$74=TRUE,Processes!V$74=TRUE),IF(AND(G2920=1,H2920=1,NOT(ISTEXT(J2920))),4,IF(AND(G2920=1,H2920=1,ISTEXT(J2920)),3,IF(AND(OR(G2920=1,H2920=1),ISTEXT(J2920)),2,1))),"OoS")</f>
        <v>1</v>
      </c>
      <c r="F2920" s="57"/>
      <c r="G2920" s="59"/>
      <c r="H2920" s="59"/>
      <c r="I2920" s="59"/>
      <c r="J2920" s="59"/>
      <c r="K2920" s="59"/>
      <c r="L2920" s="59"/>
      <c r="M2920" s="59"/>
      <c r="N2920" s="59"/>
      <c r="O2920" s="59"/>
      <c r="P2920" s="370"/>
      <c r="Q2920" s="59"/>
      <c r="R2920" s="376"/>
    </row>
    <row r="2921" spans="1:18" ht="13.5" thickBot="1" x14ac:dyDescent="0.3">
      <c r="A2921" s="352"/>
      <c r="B2921" s="378"/>
      <c r="C2921" s="54" t="str">
        <f>IF(ISTEXT('Organizational Unit Summary'!$B$59),'Organizational Unit Summary'!$B$59,"")</f>
        <v>P-20</v>
      </c>
      <c r="D2921" s="51" t="str">
        <f>IF('Organizational Unit Summary'!$B$24="Benchmark or Sustainment",IF(E2921="OoS","OoS",IF(E2921=1,"DM",IF(E2921=2,"PM",IF(E2921=3,"LM",IF(E2921=4,"FM"))))),IF(E2921="OoS","OoS",IF(E2921&lt;=2,"H",IF(E2921=3,"M",IF(E2921=4,"L")))))</f>
        <v>DM</v>
      </c>
      <c r="E2921" s="58">
        <f>IF(OR(Processes!$C$74=TRUE,Processes!W$74=TRUE),IF(AND(G2921=1,H2921=1,NOT(ISTEXT(J2921))),4,IF(AND(G2921=1,H2921=1,ISTEXT(J2921)),3,IF(AND(OR(G2921=1,H2921=1),ISTEXT(J2921)),2,1))),"OoS")</f>
        <v>1</v>
      </c>
      <c r="F2921" s="57"/>
      <c r="G2921" s="59"/>
      <c r="H2921" s="59"/>
      <c r="I2921" s="59"/>
      <c r="J2921" s="59"/>
      <c r="K2921" s="59"/>
      <c r="L2921" s="59"/>
      <c r="M2921" s="59"/>
      <c r="N2921" s="59"/>
      <c r="O2921" s="59"/>
      <c r="P2921" s="371"/>
      <c r="Q2921" s="59"/>
      <c r="R2921" s="376"/>
    </row>
    <row r="2922" spans="1:18" x14ac:dyDescent="0.25">
      <c r="A2922" s="352"/>
      <c r="B2922" s="378" t="str">
        <f>IF(ISTEXT(Processes!$B$24),Processes!$B$24,"")</f>
        <v>Process 22</v>
      </c>
      <c r="C2922" s="54" t="str">
        <f>IF(ISTEXT('Organizational Unit Summary'!$B$40),'Organizational Unit Summary'!$B$40,"")</f>
        <v>P-1</v>
      </c>
      <c r="D2922" s="51" t="str">
        <f>IF('Organizational Unit Summary'!$B$24="Benchmark or Sustainment",IF(E2922="OoS","OoS",IF(E2922=1,"DM",IF(E2922=2,"PM",IF(E2922=3,"LM",IF(E2922=4,"FM"))))),IF(E2922="OoS","OoS",IF(E2922&lt;=2,"H",IF(E2922=3,"M",IF(E2922=4,"L")))))</f>
        <v>DM</v>
      </c>
      <c r="E2922" s="58">
        <f>IF(OR(Processes!$C$75=TRUE,Processes!D$75=TRUE),IF(AND(G2922=1,H2922=1,NOT(ISTEXT(J2922))),4,IF(AND(G2922=1,H2922=1,ISTEXT(J2922)),3,IF(AND(OR(G2922=1,H2922=1),ISTEXT(J2922)),2,1))),"OoS")</f>
        <v>1</v>
      </c>
      <c r="F2922" s="57"/>
      <c r="G2922" s="59"/>
      <c r="H2922" s="59"/>
      <c r="I2922" s="59"/>
      <c r="J2922" s="59"/>
      <c r="K2922" s="59"/>
      <c r="L2922" s="59"/>
      <c r="M2922" s="59"/>
      <c r="N2922" s="59"/>
      <c r="O2922" s="59"/>
      <c r="P2922" s="369"/>
      <c r="Q2922" s="59"/>
      <c r="R2922" s="376"/>
    </row>
    <row r="2923" spans="1:18" x14ac:dyDescent="0.25">
      <c r="A2923" s="352"/>
      <c r="B2923" s="378"/>
      <c r="C2923" s="54" t="str">
        <f>IF(ISTEXT('Organizational Unit Summary'!$B$41),'Organizational Unit Summary'!$B$41,"")</f>
        <v>P-2</v>
      </c>
      <c r="D2923" s="51" t="str">
        <f>IF('Organizational Unit Summary'!$B$24="Benchmark or Sustainment",IF(E2923="OoS","OoS",IF(E2923=1,"DM",IF(E2923=2,"PM",IF(E2923=3,"LM",IF(E2923=4,"FM"))))),IF(E2923="OoS","OoS",IF(E2923&lt;=2,"H",IF(E2923=3,"M",IF(E2923=4,"L")))))</f>
        <v>DM</v>
      </c>
      <c r="E2923" s="58">
        <f>IF(OR(Processes!$C$75=TRUE,Processes!E$75=TRUE),IF(AND(G2923=1,H2923=1,NOT(ISTEXT(J2923))),4,IF(AND(G2923=1,H2923=1,ISTEXT(J2923)),3,IF(AND(OR(G2923=1,H2923=1),ISTEXT(J2923)),2,1))),"OoS")</f>
        <v>1</v>
      </c>
      <c r="F2923" s="57"/>
      <c r="G2923" s="59"/>
      <c r="H2923" s="59"/>
      <c r="I2923" s="59"/>
      <c r="J2923" s="59"/>
      <c r="K2923" s="59"/>
      <c r="L2923" s="59"/>
      <c r="M2923" s="59"/>
      <c r="N2923" s="59"/>
      <c r="O2923" s="59"/>
      <c r="P2923" s="370"/>
      <c r="Q2923" s="59"/>
      <c r="R2923" s="376"/>
    </row>
    <row r="2924" spans="1:18" x14ac:dyDescent="0.25">
      <c r="A2924" s="352"/>
      <c r="B2924" s="378"/>
      <c r="C2924" s="54" t="str">
        <f>IF(ISTEXT('Organizational Unit Summary'!$B$42),'Organizational Unit Summary'!$B$42,"")</f>
        <v>P-3</v>
      </c>
      <c r="D2924" s="51" t="str">
        <f>IF('Organizational Unit Summary'!$B$24="Benchmark or Sustainment",IF(E2924="OoS","OoS",IF(E2924=1,"DM",IF(E2924=2,"PM",IF(E2924=3,"LM",IF(E2924=4,"FM"))))),IF(E2924="OoS","OoS",IF(E2924&lt;=2,"H",IF(E2924=3,"M",IF(E2924=4,"L")))))</f>
        <v>DM</v>
      </c>
      <c r="E2924" s="58">
        <f>IF(OR(Processes!$C$75=TRUE,Processes!F$75=TRUE),IF(AND(G2924=1,H2924=1,NOT(ISTEXT(J2924))),4,IF(AND(G2924=1,H2924=1,ISTEXT(J2924)),3,IF(AND(OR(G2924=1,H2924=1),ISTEXT(J2924)),2,1))),"OoS")</f>
        <v>1</v>
      </c>
      <c r="F2924" s="57"/>
      <c r="G2924" s="59"/>
      <c r="H2924" s="59"/>
      <c r="I2924" s="59"/>
      <c r="J2924" s="59"/>
      <c r="K2924" s="59"/>
      <c r="L2924" s="59"/>
      <c r="M2924" s="59"/>
      <c r="N2924" s="59"/>
      <c r="O2924" s="59"/>
      <c r="P2924" s="370"/>
      <c r="Q2924" s="59"/>
      <c r="R2924" s="376"/>
    </row>
    <row r="2925" spans="1:18" x14ac:dyDescent="0.25">
      <c r="A2925" s="352"/>
      <c r="B2925" s="378"/>
      <c r="C2925" s="54" t="str">
        <f>IF(ISTEXT('Organizational Unit Summary'!$B$43),'Organizational Unit Summary'!$B$43,"")</f>
        <v>P-4</v>
      </c>
      <c r="D2925" s="51" t="str">
        <f>IF('Organizational Unit Summary'!$B$24="Benchmark or Sustainment",IF(E2925="OoS","OoS",IF(E2925=1,"DM",IF(E2925=2,"PM",IF(E2925=3,"LM",IF(E2925=4,"FM"))))),IF(E2925="OoS","OoS",IF(E2925&lt;=2,"H",IF(E2925=3,"M",IF(E2925=4,"L")))))</f>
        <v>DM</v>
      </c>
      <c r="E2925" s="58">
        <f>IF(OR(Processes!$C$75=TRUE,Processes!G$75=TRUE),IF(AND(G2925=1,H2925=1,NOT(ISTEXT(J2925))),4,IF(AND(G2925=1,H2925=1,ISTEXT(J2925)),3,IF(AND(OR(G2925=1,H2925=1),ISTEXT(J2925)),2,1))),"OoS")</f>
        <v>1</v>
      </c>
      <c r="F2925" s="57"/>
      <c r="G2925" s="59"/>
      <c r="H2925" s="59"/>
      <c r="I2925" s="59"/>
      <c r="J2925" s="59"/>
      <c r="K2925" s="59"/>
      <c r="L2925" s="59"/>
      <c r="M2925" s="59"/>
      <c r="N2925" s="59"/>
      <c r="O2925" s="59"/>
      <c r="P2925" s="370"/>
      <c r="Q2925" s="59"/>
      <c r="R2925" s="376"/>
    </row>
    <row r="2926" spans="1:18" x14ac:dyDescent="0.25">
      <c r="A2926" s="352"/>
      <c r="B2926" s="378"/>
      <c r="C2926" s="54" t="str">
        <f>IF(ISTEXT('Organizational Unit Summary'!$B$44),'Organizational Unit Summary'!$B$44,"")</f>
        <v>P-5</v>
      </c>
      <c r="D2926" s="51" t="str">
        <f>IF('Organizational Unit Summary'!$B$24="Benchmark or Sustainment",IF(E2926="OoS","OoS",IF(E2926=1,"DM",IF(E2926=2,"PM",IF(E2926=3,"LM",IF(E2926=4,"FM"))))),IF(E2926="OoS","OoS",IF(E2926&lt;=2,"H",IF(E2926=3,"M",IF(E2926=4,"L")))))</f>
        <v>DM</v>
      </c>
      <c r="E2926" s="58">
        <f>IF(OR(Processes!$C$75=TRUE,Processes!H$75=TRUE),IF(AND(G2926=1,H2926=1,NOT(ISTEXT(J2926))),4,IF(AND(G2926=1,H2926=1,ISTEXT(J2926)),3,IF(AND(OR(G2926=1,H2926=1),ISTEXT(J2926)),2,1))),"OoS")</f>
        <v>1</v>
      </c>
      <c r="F2926" s="57"/>
      <c r="G2926" s="59"/>
      <c r="H2926" s="59"/>
      <c r="I2926" s="59"/>
      <c r="J2926" s="59"/>
      <c r="K2926" s="59"/>
      <c r="L2926" s="59"/>
      <c r="M2926" s="59"/>
      <c r="N2926" s="59"/>
      <c r="O2926" s="59"/>
      <c r="P2926" s="370"/>
      <c r="Q2926" s="59"/>
      <c r="R2926" s="376"/>
    </row>
    <row r="2927" spans="1:18" x14ac:dyDescent="0.25">
      <c r="A2927" s="352"/>
      <c r="B2927" s="378"/>
      <c r="C2927" s="54" t="str">
        <f>IF(ISTEXT('Organizational Unit Summary'!$B$45),'Organizational Unit Summary'!$B$45,"")</f>
        <v>P-6</v>
      </c>
      <c r="D2927" s="51" t="str">
        <f>IF('Organizational Unit Summary'!$B$24="Benchmark or Sustainment",IF(E2927="OoS","OoS",IF(E2927=1,"DM",IF(E2927=2,"PM",IF(E2927=3,"LM",IF(E2927=4,"FM"))))),IF(E2927="OoS","OoS",IF(E2927&lt;=2,"H",IF(E2927=3,"M",IF(E2927=4,"L")))))</f>
        <v>DM</v>
      </c>
      <c r="E2927" s="58">
        <f>IF(OR(Processes!$C$75=TRUE,Processes!I$75=TRUE),IF(AND(G2927=1,H2927=1,NOT(ISTEXT(J2927))),4,IF(AND(G2927=1,H2927=1,ISTEXT(J2927)),3,IF(AND(OR(G2927=1,H2927=1),ISTEXT(J2927)),2,1))),"OoS")</f>
        <v>1</v>
      </c>
      <c r="F2927" s="57"/>
      <c r="G2927" s="59"/>
      <c r="H2927" s="59"/>
      <c r="I2927" s="59"/>
      <c r="J2927" s="59"/>
      <c r="K2927" s="59"/>
      <c r="L2927" s="59"/>
      <c r="M2927" s="59"/>
      <c r="N2927" s="59"/>
      <c r="O2927" s="59"/>
      <c r="P2927" s="370"/>
      <c r="Q2927" s="59"/>
      <c r="R2927" s="376"/>
    </row>
    <row r="2928" spans="1:18" x14ac:dyDescent="0.25">
      <c r="A2928" s="352"/>
      <c r="B2928" s="378"/>
      <c r="C2928" s="54" t="str">
        <f>IF(ISTEXT('Organizational Unit Summary'!$B$46),'Organizational Unit Summary'!$B$46,"")</f>
        <v>P-7</v>
      </c>
      <c r="D2928" s="51" t="str">
        <f>IF('Organizational Unit Summary'!$B$24="Benchmark or Sustainment",IF(E2928="OoS","OoS",IF(E2928=1,"DM",IF(E2928=2,"PM",IF(E2928=3,"LM",IF(E2928=4,"FM"))))),IF(E2928="OoS","OoS",IF(E2928&lt;=2,"H",IF(E2928=3,"M",IF(E2928=4,"L")))))</f>
        <v>DM</v>
      </c>
      <c r="E2928" s="58">
        <f>IF(OR(Processes!$C$75=TRUE,Processes!J$75=TRUE),IF(AND(G2928=1,H2928=1,NOT(ISTEXT(J2928))),4,IF(AND(G2928=1,H2928=1,ISTEXT(J2928)),3,IF(AND(OR(G2928=1,H2928=1),ISTEXT(J2928)),2,1))),"OoS")</f>
        <v>1</v>
      </c>
      <c r="F2928" s="57"/>
      <c r="G2928" s="59"/>
      <c r="H2928" s="59"/>
      <c r="I2928" s="59"/>
      <c r="J2928" s="59"/>
      <c r="K2928" s="59"/>
      <c r="L2928" s="59"/>
      <c r="M2928" s="59"/>
      <c r="N2928" s="59"/>
      <c r="O2928" s="59"/>
      <c r="P2928" s="370"/>
      <c r="Q2928" s="59"/>
      <c r="R2928" s="376"/>
    </row>
    <row r="2929" spans="1:18" x14ac:dyDescent="0.25">
      <c r="A2929" s="352"/>
      <c r="B2929" s="378"/>
      <c r="C2929" s="54" t="str">
        <f>IF(ISTEXT('Organizational Unit Summary'!$B$47),'Organizational Unit Summary'!$B$47,"")</f>
        <v>P-8</v>
      </c>
      <c r="D2929" s="51" t="str">
        <f>IF('Organizational Unit Summary'!$B$24="Benchmark or Sustainment",IF(E2929="OoS","OoS",IF(E2929=1,"DM",IF(E2929=2,"PM",IF(E2929=3,"LM",IF(E2929=4,"FM"))))),IF(E2929="OoS","OoS",IF(E2929&lt;=2,"H",IF(E2929=3,"M",IF(E2929=4,"L")))))</f>
        <v>DM</v>
      </c>
      <c r="E2929" s="58">
        <f>IF(OR(Processes!$C$75=TRUE,Processes!K$75=TRUE),IF(AND(G2929=1,H2929=1,NOT(ISTEXT(J2929))),4,IF(AND(G2929=1,H2929=1,ISTEXT(J2929)),3,IF(AND(OR(G2929=1,H2929=1),ISTEXT(J2929)),2,1))),"OoS")</f>
        <v>1</v>
      </c>
      <c r="F2929" s="57"/>
      <c r="G2929" s="59"/>
      <c r="H2929" s="59"/>
      <c r="I2929" s="59"/>
      <c r="J2929" s="59"/>
      <c r="K2929" s="59"/>
      <c r="L2929" s="59"/>
      <c r="M2929" s="59"/>
      <c r="N2929" s="59"/>
      <c r="O2929" s="59"/>
      <c r="P2929" s="370"/>
      <c r="Q2929" s="59"/>
      <c r="R2929" s="376"/>
    </row>
    <row r="2930" spans="1:18" x14ac:dyDescent="0.25">
      <c r="A2930" s="352"/>
      <c r="B2930" s="378"/>
      <c r="C2930" s="54" t="str">
        <f>IF(ISTEXT('Organizational Unit Summary'!$B$48),'Organizational Unit Summary'!$B$48,"")</f>
        <v>P-9</v>
      </c>
      <c r="D2930" s="51" t="str">
        <f>IF('Organizational Unit Summary'!$B$24="Benchmark or Sustainment",IF(E2930="OoS","OoS",IF(E2930=1,"DM",IF(E2930=2,"PM",IF(E2930=3,"LM",IF(E2930=4,"FM"))))),IF(E2930="OoS","OoS",IF(E2930&lt;=2,"H",IF(E2930=3,"M",IF(E2930=4,"L")))))</f>
        <v>DM</v>
      </c>
      <c r="E2930" s="58">
        <f>IF(OR(Processes!$C$75=TRUE,Processes!L$75=TRUE),IF(AND(G2930=1,H2930=1,NOT(ISTEXT(J2930))),4,IF(AND(G2930=1,H2930=1,ISTEXT(J2930)),3,IF(AND(OR(G2930=1,H2930=1),ISTEXT(J2930)),2,1))),"OoS")</f>
        <v>1</v>
      </c>
      <c r="F2930" s="57"/>
      <c r="G2930" s="59"/>
      <c r="H2930" s="59"/>
      <c r="I2930" s="59"/>
      <c r="J2930" s="59"/>
      <c r="K2930" s="59"/>
      <c r="L2930" s="59"/>
      <c r="M2930" s="59"/>
      <c r="N2930" s="59"/>
      <c r="O2930" s="59"/>
      <c r="P2930" s="370"/>
      <c r="Q2930" s="59"/>
      <c r="R2930" s="376"/>
    </row>
    <row r="2931" spans="1:18" x14ac:dyDescent="0.25">
      <c r="A2931" s="352"/>
      <c r="B2931" s="378"/>
      <c r="C2931" s="54" t="str">
        <f>IF(ISTEXT('Organizational Unit Summary'!$B$49),'Organizational Unit Summary'!$B$49,"")</f>
        <v>P-10</v>
      </c>
      <c r="D2931" s="51" t="str">
        <f>IF('Organizational Unit Summary'!$B$24="Benchmark or Sustainment",IF(E2931="OoS","OoS",IF(E2931=1,"DM",IF(E2931=2,"PM",IF(E2931=3,"LM",IF(E2931=4,"FM"))))),IF(E2931="OoS","OoS",IF(E2931&lt;=2,"H",IF(E2931=3,"M",IF(E2931=4,"L")))))</f>
        <v>DM</v>
      </c>
      <c r="E2931" s="58">
        <f>IF(OR(Processes!$C$75=TRUE,Processes!M$75=TRUE),IF(AND(G2931=1,H2931=1,NOT(ISTEXT(J2931))),4,IF(AND(G2931=1,H2931=1,ISTEXT(J2931)),3,IF(AND(OR(G2931=1,H2931=1),ISTEXT(J2931)),2,1))),"OoS")</f>
        <v>1</v>
      </c>
      <c r="F2931" s="57"/>
      <c r="G2931" s="59"/>
      <c r="H2931" s="59"/>
      <c r="I2931" s="59"/>
      <c r="J2931" s="59"/>
      <c r="K2931" s="59"/>
      <c r="L2931" s="59"/>
      <c r="M2931" s="59"/>
      <c r="N2931" s="59"/>
      <c r="O2931" s="59"/>
      <c r="P2931" s="370"/>
      <c r="Q2931" s="59"/>
      <c r="R2931" s="376"/>
    </row>
    <row r="2932" spans="1:18" x14ac:dyDescent="0.25">
      <c r="A2932" s="352"/>
      <c r="B2932" s="378"/>
      <c r="C2932" s="54" t="str">
        <f>IF(ISTEXT('Organizational Unit Summary'!$B$50),'Organizational Unit Summary'!$B$50,"")</f>
        <v>P-11</v>
      </c>
      <c r="D2932" s="51" t="str">
        <f>IF('Organizational Unit Summary'!$B$24="Benchmark or Sustainment",IF(E2932="OoS","OoS",IF(E2932=1,"DM",IF(E2932=2,"PM",IF(E2932=3,"LM",IF(E2932=4,"FM"))))),IF(E2932="OoS","OoS",IF(E2932&lt;=2,"H",IF(E2932=3,"M",IF(E2932=4,"L")))))</f>
        <v>DM</v>
      </c>
      <c r="E2932" s="58">
        <f>IF(OR(Processes!$C$75=TRUE,Processes!N$75=TRUE),IF(AND(G2932=1,H2932=1,NOT(ISTEXT(J2932))),4,IF(AND(G2932=1,H2932=1,ISTEXT(J2932)),3,IF(AND(OR(G2932=1,H2932=1),ISTEXT(J2932)),2,1))),"OoS")</f>
        <v>1</v>
      </c>
      <c r="F2932" s="57"/>
      <c r="G2932" s="59"/>
      <c r="H2932" s="59"/>
      <c r="I2932" s="59"/>
      <c r="J2932" s="59"/>
      <c r="K2932" s="59"/>
      <c r="L2932" s="59"/>
      <c r="M2932" s="59"/>
      <c r="N2932" s="59"/>
      <c r="O2932" s="59"/>
      <c r="P2932" s="370"/>
      <c r="Q2932" s="59"/>
      <c r="R2932" s="376"/>
    </row>
    <row r="2933" spans="1:18" x14ac:dyDescent="0.25">
      <c r="A2933" s="352"/>
      <c r="B2933" s="378"/>
      <c r="C2933" s="54" t="str">
        <f>IF(ISTEXT('Organizational Unit Summary'!$B$51),'Organizational Unit Summary'!$B$51,"")</f>
        <v>P-12</v>
      </c>
      <c r="D2933" s="51" t="str">
        <f>IF('Organizational Unit Summary'!$B$24="Benchmark or Sustainment",IF(E2933="OoS","OoS",IF(E2933=1,"DM",IF(E2933=2,"PM",IF(E2933=3,"LM",IF(E2933=4,"FM"))))),IF(E2933="OoS","OoS",IF(E2933&lt;=2,"H",IF(E2933=3,"M",IF(E2933=4,"L")))))</f>
        <v>DM</v>
      </c>
      <c r="E2933" s="58">
        <f>IF(OR(Processes!$C$75=TRUE,Processes!O$75=TRUE),IF(AND(G2933=1,H2933=1,NOT(ISTEXT(J2933))),4,IF(AND(G2933=1,H2933=1,ISTEXT(J2933)),3,IF(AND(OR(G2933=1,H2933=1),ISTEXT(J2933)),2,1))),"OoS")</f>
        <v>1</v>
      </c>
      <c r="F2933" s="57"/>
      <c r="G2933" s="59"/>
      <c r="H2933" s="59"/>
      <c r="I2933" s="59"/>
      <c r="J2933" s="59"/>
      <c r="K2933" s="59"/>
      <c r="L2933" s="59"/>
      <c r="M2933" s="59"/>
      <c r="N2933" s="59"/>
      <c r="O2933" s="59"/>
      <c r="P2933" s="370"/>
      <c r="Q2933" s="59"/>
      <c r="R2933" s="376"/>
    </row>
    <row r="2934" spans="1:18" x14ac:dyDescent="0.25">
      <c r="A2934" s="352"/>
      <c r="B2934" s="378"/>
      <c r="C2934" s="54" t="str">
        <f>IF(ISTEXT('Organizational Unit Summary'!$B$52),'Organizational Unit Summary'!$B$52,"")</f>
        <v>P-13</v>
      </c>
      <c r="D2934" s="51" t="str">
        <f>IF('Organizational Unit Summary'!$B$24="Benchmark or Sustainment",IF(E2934="OoS","OoS",IF(E2934=1,"DM",IF(E2934=2,"PM",IF(E2934=3,"LM",IF(E2934=4,"FM"))))),IF(E2934="OoS","OoS",IF(E2934&lt;=2,"H",IF(E2934=3,"M",IF(E2934=4,"L")))))</f>
        <v>DM</v>
      </c>
      <c r="E2934" s="58">
        <f>IF(OR(Processes!$C$75=TRUE,Processes!P$75=TRUE),IF(AND(G2934=1,H2934=1,NOT(ISTEXT(J2934))),4,IF(AND(G2934=1,H2934=1,ISTEXT(J2934)),3,IF(AND(OR(G2934=1,H2934=1),ISTEXT(J2934)),2,1))),"OoS")</f>
        <v>1</v>
      </c>
      <c r="F2934" s="57"/>
      <c r="G2934" s="59"/>
      <c r="H2934" s="59"/>
      <c r="I2934" s="59"/>
      <c r="J2934" s="59"/>
      <c r="K2934" s="59"/>
      <c r="L2934" s="59"/>
      <c r="M2934" s="59"/>
      <c r="N2934" s="59"/>
      <c r="O2934" s="59"/>
      <c r="P2934" s="370"/>
      <c r="Q2934" s="59"/>
      <c r="R2934" s="376"/>
    </row>
    <row r="2935" spans="1:18" x14ac:dyDescent="0.25">
      <c r="A2935" s="352"/>
      <c r="B2935" s="378"/>
      <c r="C2935" s="54" t="str">
        <f>IF(ISTEXT('Organizational Unit Summary'!$B$53),'Organizational Unit Summary'!$B$53,"")</f>
        <v>P-14</v>
      </c>
      <c r="D2935" s="51" t="str">
        <f>IF('Organizational Unit Summary'!$B$24="Benchmark or Sustainment",IF(E2935="OoS","OoS",IF(E2935=1,"DM",IF(E2935=2,"PM",IF(E2935=3,"LM",IF(E2935=4,"FM"))))),IF(E2935="OoS","OoS",IF(E2935&lt;=2,"H",IF(E2935=3,"M",IF(E2935=4,"L")))))</f>
        <v>DM</v>
      </c>
      <c r="E2935" s="58">
        <f>IF(OR(Processes!$C$75=TRUE,Processes!Q$75=TRUE),IF(AND(G2935=1,H2935=1,NOT(ISTEXT(J2935))),4,IF(AND(G2935=1,H2935=1,ISTEXT(J2935)),3,IF(AND(OR(G2935=1,H2935=1),ISTEXT(J2935)),2,1))),"OoS")</f>
        <v>1</v>
      </c>
      <c r="F2935" s="57"/>
      <c r="G2935" s="59"/>
      <c r="H2935" s="59"/>
      <c r="I2935" s="59"/>
      <c r="J2935" s="59"/>
      <c r="K2935" s="59"/>
      <c r="L2935" s="59"/>
      <c r="M2935" s="59"/>
      <c r="N2935" s="59"/>
      <c r="O2935" s="59"/>
      <c r="P2935" s="370"/>
      <c r="Q2935" s="59"/>
      <c r="R2935" s="376"/>
    </row>
    <row r="2936" spans="1:18" x14ac:dyDescent="0.25">
      <c r="A2936" s="352"/>
      <c r="B2936" s="378"/>
      <c r="C2936" s="54" t="str">
        <f>IF(ISTEXT('Organizational Unit Summary'!$B$54),'Organizational Unit Summary'!$B$54,"")</f>
        <v>P-15</v>
      </c>
      <c r="D2936" s="51" t="str">
        <f>IF('Organizational Unit Summary'!$B$24="Benchmark or Sustainment",IF(E2936="OoS","OoS",IF(E2936=1,"DM",IF(E2936=2,"PM",IF(E2936=3,"LM",IF(E2936=4,"FM"))))),IF(E2936="OoS","OoS",IF(E2936&lt;=2,"H",IF(E2936=3,"M",IF(E2936=4,"L")))))</f>
        <v>DM</v>
      </c>
      <c r="E2936" s="58">
        <f>IF(OR(Processes!$C$75=TRUE,Processes!R$75=TRUE),IF(AND(G2936=1,H2936=1,NOT(ISTEXT(J2936))),4,IF(AND(G2936=1,H2936=1,ISTEXT(J2936)),3,IF(AND(OR(G2936=1,H2936=1),ISTEXT(J2936)),2,1))),"OoS")</f>
        <v>1</v>
      </c>
      <c r="F2936" s="57"/>
      <c r="G2936" s="59"/>
      <c r="H2936" s="59"/>
      <c r="I2936" s="59"/>
      <c r="J2936" s="59"/>
      <c r="K2936" s="59"/>
      <c r="L2936" s="59"/>
      <c r="M2936" s="59"/>
      <c r="N2936" s="59"/>
      <c r="O2936" s="59"/>
      <c r="P2936" s="370"/>
      <c r="Q2936" s="59"/>
      <c r="R2936" s="376"/>
    </row>
    <row r="2937" spans="1:18" x14ac:dyDescent="0.25">
      <c r="A2937" s="352"/>
      <c r="B2937" s="378"/>
      <c r="C2937" s="54" t="str">
        <f>IF(ISTEXT('Organizational Unit Summary'!$B$55),'Organizational Unit Summary'!$B$55,"")</f>
        <v>P-16</v>
      </c>
      <c r="D2937" s="51" t="str">
        <f>IF('Organizational Unit Summary'!$B$24="Benchmark or Sustainment",IF(E2937="OoS","OoS",IF(E2937=1,"DM",IF(E2937=2,"PM",IF(E2937=3,"LM",IF(E2937=4,"FM"))))),IF(E2937="OoS","OoS",IF(E2937&lt;=2,"H",IF(E2937=3,"M",IF(E2937=4,"L")))))</f>
        <v>DM</v>
      </c>
      <c r="E2937" s="58">
        <f>IF(OR(Processes!$C$75=TRUE,Processes!S$75=TRUE),IF(AND(G2937=1,H2937=1,NOT(ISTEXT(J2937))),4,IF(AND(G2937=1,H2937=1,ISTEXT(J2937)),3,IF(AND(OR(G2937=1,H2937=1),ISTEXT(J2937)),2,1))),"OoS")</f>
        <v>1</v>
      </c>
      <c r="F2937" s="57"/>
      <c r="G2937" s="59"/>
      <c r="H2937" s="59"/>
      <c r="I2937" s="59"/>
      <c r="J2937" s="59"/>
      <c r="K2937" s="59"/>
      <c r="L2937" s="59"/>
      <c r="M2937" s="59"/>
      <c r="N2937" s="59"/>
      <c r="O2937" s="59"/>
      <c r="P2937" s="370"/>
      <c r="Q2937" s="59"/>
      <c r="R2937" s="376"/>
    </row>
    <row r="2938" spans="1:18" x14ac:dyDescent="0.25">
      <c r="A2938" s="352"/>
      <c r="B2938" s="378"/>
      <c r="C2938" s="54" t="str">
        <f>IF(ISTEXT('Organizational Unit Summary'!$B$56),'Organizational Unit Summary'!$B$56,"")</f>
        <v>P-17</v>
      </c>
      <c r="D2938" s="51" t="str">
        <f>IF('Organizational Unit Summary'!$B$24="Benchmark or Sustainment",IF(E2938="OoS","OoS",IF(E2938=1,"DM",IF(E2938=2,"PM",IF(E2938=3,"LM",IF(E2938=4,"FM"))))),IF(E2938="OoS","OoS",IF(E2938&lt;=2,"H",IF(E2938=3,"M",IF(E2938=4,"L")))))</f>
        <v>DM</v>
      </c>
      <c r="E2938" s="58">
        <f>IF(OR(Processes!$C$75=TRUE,Processes!T$75=TRUE),IF(AND(G2938=1,H2938=1,NOT(ISTEXT(J2938))),4,IF(AND(G2938=1,H2938=1,ISTEXT(J2938)),3,IF(AND(OR(G2938=1,H2938=1),ISTEXT(J2938)),2,1))),"OoS")</f>
        <v>1</v>
      </c>
      <c r="F2938" s="57"/>
      <c r="G2938" s="59"/>
      <c r="H2938" s="59"/>
      <c r="I2938" s="59"/>
      <c r="J2938" s="59"/>
      <c r="K2938" s="59"/>
      <c r="L2938" s="59"/>
      <c r="M2938" s="59"/>
      <c r="N2938" s="59"/>
      <c r="O2938" s="59"/>
      <c r="P2938" s="370"/>
      <c r="Q2938" s="59"/>
      <c r="R2938" s="376"/>
    </row>
    <row r="2939" spans="1:18" x14ac:dyDescent="0.25">
      <c r="A2939" s="352"/>
      <c r="B2939" s="378"/>
      <c r="C2939" s="54" t="str">
        <f>IF(ISTEXT('Organizational Unit Summary'!$B$57),'Organizational Unit Summary'!$B$57,"")</f>
        <v>P-18</v>
      </c>
      <c r="D2939" s="51" t="str">
        <f>IF('Organizational Unit Summary'!$B$24="Benchmark or Sustainment",IF(E2939="OoS","OoS",IF(E2939=1,"DM",IF(E2939=2,"PM",IF(E2939=3,"LM",IF(E2939=4,"FM"))))),IF(E2939="OoS","OoS",IF(E2939&lt;=2,"H",IF(E2939=3,"M",IF(E2939=4,"L")))))</f>
        <v>DM</v>
      </c>
      <c r="E2939" s="58">
        <f>IF(OR(Processes!$C$75=TRUE,Processes!U$75=TRUE),IF(AND(G2939=1,H2939=1,NOT(ISTEXT(J2939))),4,IF(AND(G2939=1,H2939=1,ISTEXT(J2939)),3,IF(AND(OR(G2939=1,H2939=1),ISTEXT(J2939)),2,1))),"OoS")</f>
        <v>1</v>
      </c>
      <c r="F2939" s="57"/>
      <c r="G2939" s="59"/>
      <c r="H2939" s="59"/>
      <c r="I2939" s="59"/>
      <c r="J2939" s="59"/>
      <c r="K2939" s="59"/>
      <c r="L2939" s="59"/>
      <c r="M2939" s="59"/>
      <c r="N2939" s="59"/>
      <c r="O2939" s="59"/>
      <c r="P2939" s="370"/>
      <c r="Q2939" s="59"/>
      <c r="R2939" s="376"/>
    </row>
    <row r="2940" spans="1:18" x14ac:dyDescent="0.25">
      <c r="A2940" s="352"/>
      <c r="B2940" s="378"/>
      <c r="C2940" s="54" t="str">
        <f>IF(ISTEXT('Organizational Unit Summary'!$B$58),'Organizational Unit Summary'!$B$58,"")</f>
        <v>P-19</v>
      </c>
      <c r="D2940" s="51" t="str">
        <f>IF('Organizational Unit Summary'!$B$24="Benchmark or Sustainment",IF(E2940="OoS","OoS",IF(E2940=1,"DM",IF(E2940=2,"PM",IF(E2940=3,"LM",IF(E2940=4,"FM"))))),IF(E2940="OoS","OoS",IF(E2940&lt;=2,"H",IF(E2940=3,"M",IF(E2940=4,"L")))))</f>
        <v>DM</v>
      </c>
      <c r="E2940" s="58">
        <f>IF(OR(Processes!$C$75=TRUE,Processes!V$75=TRUE),IF(AND(G2940=1,H2940=1,NOT(ISTEXT(J2940))),4,IF(AND(G2940=1,H2940=1,ISTEXT(J2940)),3,IF(AND(OR(G2940=1,H2940=1),ISTEXT(J2940)),2,1))),"OoS")</f>
        <v>1</v>
      </c>
      <c r="F2940" s="57"/>
      <c r="G2940" s="59"/>
      <c r="H2940" s="59"/>
      <c r="I2940" s="59"/>
      <c r="J2940" s="59"/>
      <c r="K2940" s="59"/>
      <c r="L2940" s="59"/>
      <c r="M2940" s="59"/>
      <c r="N2940" s="59"/>
      <c r="O2940" s="59"/>
      <c r="P2940" s="370"/>
      <c r="Q2940" s="59"/>
      <c r="R2940" s="376"/>
    </row>
    <row r="2941" spans="1:18" ht="13.5" thickBot="1" x14ac:dyDescent="0.3">
      <c r="A2941" s="352"/>
      <c r="B2941" s="378"/>
      <c r="C2941" s="54" t="str">
        <f>IF(ISTEXT('Organizational Unit Summary'!$B$59),'Organizational Unit Summary'!$B$59,"")</f>
        <v>P-20</v>
      </c>
      <c r="D2941" s="51" t="str">
        <f>IF('Organizational Unit Summary'!$B$24="Benchmark or Sustainment",IF(E2941="OoS","OoS",IF(E2941=1,"DM",IF(E2941=2,"PM",IF(E2941=3,"LM",IF(E2941=4,"FM"))))),IF(E2941="OoS","OoS",IF(E2941&lt;=2,"H",IF(E2941=3,"M",IF(E2941=4,"L")))))</f>
        <v>DM</v>
      </c>
      <c r="E2941" s="58">
        <f>IF(OR(Processes!$C$75=TRUE,Processes!W$75=TRUE),IF(AND(G2941=1,H2941=1,NOT(ISTEXT(J2941))),4,IF(AND(G2941=1,H2941=1,ISTEXT(J2941)),3,IF(AND(OR(G2941=1,H2941=1),ISTEXT(J2941)),2,1))),"OoS")</f>
        <v>1</v>
      </c>
      <c r="F2941" s="57"/>
      <c r="G2941" s="59"/>
      <c r="H2941" s="59"/>
      <c r="I2941" s="59"/>
      <c r="J2941" s="59"/>
      <c r="K2941" s="59"/>
      <c r="L2941" s="59"/>
      <c r="M2941" s="59"/>
      <c r="N2941" s="59"/>
      <c r="O2941" s="59"/>
      <c r="P2941" s="371"/>
      <c r="Q2941" s="59"/>
      <c r="R2941" s="376"/>
    </row>
    <row r="2942" spans="1:18" x14ac:dyDescent="0.25">
      <c r="A2942" s="352"/>
      <c r="B2942" s="378" t="str">
        <f>IF(ISTEXT(Processes!$B$25),Processes!$B$25,"")</f>
        <v>Process 23</v>
      </c>
      <c r="C2942" s="54" t="str">
        <f>IF(ISTEXT('Organizational Unit Summary'!$B$40),'Organizational Unit Summary'!$B$40,"")</f>
        <v>P-1</v>
      </c>
      <c r="D2942" s="51" t="str">
        <f>IF('Organizational Unit Summary'!$B$24="Benchmark or Sustainment",IF(E2942="OoS","OoS",IF(E2942=1,"DM",IF(E2942=2,"PM",IF(E2942=3,"LM",IF(E2942=4,"FM"))))),IF(E2942="OoS","OoS",IF(E2942&lt;=2,"H",IF(E2942=3,"M",IF(E2942=4,"L")))))</f>
        <v>DM</v>
      </c>
      <c r="E2942" s="58">
        <f>IF(OR(Processes!$C$76=TRUE,Processes!D$76=TRUE),IF(AND(G2942=1,H2942=1,NOT(ISTEXT(J2942))),4,IF(AND(G2942=1,H2942=1,ISTEXT(J2942)),3,IF(AND(OR(G2942=1,H2942=1),ISTEXT(J2942)),2,1))),"OoS")</f>
        <v>1</v>
      </c>
      <c r="F2942" s="57"/>
      <c r="G2942" s="59"/>
      <c r="H2942" s="59"/>
      <c r="I2942" s="59"/>
      <c r="J2942" s="59"/>
      <c r="K2942" s="59"/>
      <c r="L2942" s="59"/>
      <c r="M2942" s="59"/>
      <c r="N2942" s="59"/>
      <c r="O2942" s="59"/>
      <c r="P2942" s="369"/>
      <c r="Q2942" s="59"/>
      <c r="R2942" s="376"/>
    </row>
    <row r="2943" spans="1:18" x14ac:dyDescent="0.25">
      <c r="A2943" s="352"/>
      <c r="B2943" s="378"/>
      <c r="C2943" s="54" t="str">
        <f>IF(ISTEXT('Organizational Unit Summary'!$B$41),'Organizational Unit Summary'!$B$41,"")</f>
        <v>P-2</v>
      </c>
      <c r="D2943" s="51" t="str">
        <f>IF('Organizational Unit Summary'!$B$24="Benchmark or Sustainment",IF(E2943="OoS","OoS",IF(E2943=1,"DM",IF(E2943=2,"PM",IF(E2943=3,"LM",IF(E2943=4,"FM"))))),IF(E2943="OoS","OoS",IF(E2943&lt;=2,"H",IF(E2943=3,"M",IF(E2943=4,"L")))))</f>
        <v>DM</v>
      </c>
      <c r="E2943" s="58">
        <f>IF(OR(Processes!$C$76=TRUE,Processes!E$76=TRUE),IF(AND(G2943=1,H2943=1,NOT(ISTEXT(J2943))),4,IF(AND(G2943=1,H2943=1,ISTEXT(J2943)),3,IF(AND(OR(G2943=1,H2943=1),ISTEXT(J2943)),2,1))),"OoS")</f>
        <v>1</v>
      </c>
      <c r="F2943" s="57"/>
      <c r="G2943" s="59"/>
      <c r="H2943" s="59"/>
      <c r="I2943" s="59"/>
      <c r="J2943" s="59"/>
      <c r="K2943" s="59"/>
      <c r="L2943" s="59"/>
      <c r="M2943" s="59"/>
      <c r="N2943" s="59"/>
      <c r="O2943" s="59"/>
      <c r="P2943" s="370"/>
      <c r="Q2943" s="59"/>
      <c r="R2943" s="376"/>
    </row>
    <row r="2944" spans="1:18" x14ac:dyDescent="0.25">
      <c r="A2944" s="352"/>
      <c r="B2944" s="378"/>
      <c r="C2944" s="54" t="str">
        <f>IF(ISTEXT('Organizational Unit Summary'!$B$42),'Organizational Unit Summary'!$B$42,"")</f>
        <v>P-3</v>
      </c>
      <c r="D2944" s="51" t="str">
        <f>IF('Organizational Unit Summary'!$B$24="Benchmark or Sustainment",IF(E2944="OoS","OoS",IF(E2944=1,"DM",IF(E2944=2,"PM",IF(E2944=3,"LM",IF(E2944=4,"FM"))))),IF(E2944="OoS","OoS",IF(E2944&lt;=2,"H",IF(E2944=3,"M",IF(E2944=4,"L")))))</f>
        <v>DM</v>
      </c>
      <c r="E2944" s="58">
        <f>IF(OR(Processes!$C$76=TRUE,Processes!F$76=TRUE),IF(AND(G2944=1,H2944=1,NOT(ISTEXT(J2944))),4,IF(AND(G2944=1,H2944=1,ISTEXT(J2944)),3,IF(AND(OR(G2944=1,H2944=1),ISTEXT(J2944)),2,1))),"OoS")</f>
        <v>1</v>
      </c>
      <c r="F2944" s="57"/>
      <c r="G2944" s="59"/>
      <c r="H2944" s="59"/>
      <c r="I2944" s="59"/>
      <c r="J2944" s="59"/>
      <c r="K2944" s="59"/>
      <c r="L2944" s="59"/>
      <c r="M2944" s="59"/>
      <c r="N2944" s="59"/>
      <c r="O2944" s="59"/>
      <c r="P2944" s="370"/>
      <c r="Q2944" s="59"/>
      <c r="R2944" s="376"/>
    </row>
    <row r="2945" spans="1:18" x14ac:dyDescent="0.25">
      <c r="A2945" s="352"/>
      <c r="B2945" s="378"/>
      <c r="C2945" s="54" t="str">
        <f>IF(ISTEXT('Organizational Unit Summary'!$B$43),'Organizational Unit Summary'!$B$43,"")</f>
        <v>P-4</v>
      </c>
      <c r="D2945" s="51" t="str">
        <f>IF('Organizational Unit Summary'!$B$24="Benchmark or Sustainment",IF(E2945="OoS","OoS",IF(E2945=1,"DM",IF(E2945=2,"PM",IF(E2945=3,"LM",IF(E2945=4,"FM"))))),IF(E2945="OoS","OoS",IF(E2945&lt;=2,"H",IF(E2945=3,"M",IF(E2945=4,"L")))))</f>
        <v>DM</v>
      </c>
      <c r="E2945" s="58">
        <f>IF(OR(Processes!$C$76=TRUE,Processes!G$76=TRUE),IF(AND(G2945=1,H2945=1,NOT(ISTEXT(J2945))),4,IF(AND(G2945=1,H2945=1,ISTEXT(J2945)),3,IF(AND(OR(G2945=1,H2945=1),ISTEXT(J2945)),2,1))),"OoS")</f>
        <v>1</v>
      </c>
      <c r="F2945" s="57"/>
      <c r="G2945" s="59"/>
      <c r="H2945" s="59"/>
      <c r="I2945" s="59"/>
      <c r="J2945" s="59"/>
      <c r="K2945" s="59"/>
      <c r="L2945" s="59"/>
      <c r="M2945" s="59"/>
      <c r="N2945" s="59"/>
      <c r="O2945" s="59"/>
      <c r="P2945" s="370"/>
      <c r="Q2945" s="59"/>
      <c r="R2945" s="376"/>
    </row>
    <row r="2946" spans="1:18" x14ac:dyDescent="0.25">
      <c r="A2946" s="352"/>
      <c r="B2946" s="378"/>
      <c r="C2946" s="54" t="str">
        <f>IF(ISTEXT('Organizational Unit Summary'!$B$44),'Organizational Unit Summary'!$B$44,"")</f>
        <v>P-5</v>
      </c>
      <c r="D2946" s="51" t="str">
        <f>IF('Organizational Unit Summary'!$B$24="Benchmark or Sustainment",IF(E2946="OoS","OoS",IF(E2946=1,"DM",IF(E2946=2,"PM",IF(E2946=3,"LM",IF(E2946=4,"FM"))))),IF(E2946="OoS","OoS",IF(E2946&lt;=2,"H",IF(E2946=3,"M",IF(E2946=4,"L")))))</f>
        <v>DM</v>
      </c>
      <c r="E2946" s="58">
        <f>IF(OR(Processes!$C$76=TRUE,Processes!H$76=TRUE),IF(AND(G2946=1,H2946=1,NOT(ISTEXT(J2946))),4,IF(AND(G2946=1,H2946=1,ISTEXT(J2946)),3,IF(AND(OR(G2946=1,H2946=1),ISTEXT(J2946)),2,1))),"OoS")</f>
        <v>1</v>
      </c>
      <c r="F2946" s="57"/>
      <c r="G2946" s="59"/>
      <c r="H2946" s="59"/>
      <c r="I2946" s="59"/>
      <c r="J2946" s="59"/>
      <c r="K2946" s="59"/>
      <c r="L2946" s="59"/>
      <c r="M2946" s="59"/>
      <c r="N2946" s="59"/>
      <c r="O2946" s="59"/>
      <c r="P2946" s="370"/>
      <c r="Q2946" s="59"/>
      <c r="R2946" s="376"/>
    </row>
    <row r="2947" spans="1:18" x14ac:dyDescent="0.25">
      <c r="A2947" s="352"/>
      <c r="B2947" s="378"/>
      <c r="C2947" s="54" t="str">
        <f>IF(ISTEXT('Organizational Unit Summary'!$B$45),'Organizational Unit Summary'!$B$45,"")</f>
        <v>P-6</v>
      </c>
      <c r="D2947" s="51" t="str">
        <f>IF('Organizational Unit Summary'!$B$24="Benchmark or Sustainment",IF(E2947="OoS","OoS",IF(E2947=1,"DM",IF(E2947=2,"PM",IF(E2947=3,"LM",IF(E2947=4,"FM"))))),IF(E2947="OoS","OoS",IF(E2947&lt;=2,"H",IF(E2947=3,"M",IF(E2947=4,"L")))))</f>
        <v>DM</v>
      </c>
      <c r="E2947" s="58">
        <f>IF(OR(Processes!$C$76=TRUE,Processes!I$76=TRUE),IF(AND(G2947=1,H2947=1,NOT(ISTEXT(J2947))),4,IF(AND(G2947=1,H2947=1,ISTEXT(J2947)),3,IF(AND(OR(G2947=1,H2947=1),ISTEXT(J2947)),2,1))),"OoS")</f>
        <v>1</v>
      </c>
      <c r="F2947" s="57"/>
      <c r="G2947" s="59"/>
      <c r="H2947" s="59"/>
      <c r="I2947" s="59"/>
      <c r="J2947" s="59"/>
      <c r="K2947" s="59"/>
      <c r="L2947" s="59"/>
      <c r="M2947" s="59"/>
      <c r="N2947" s="59"/>
      <c r="O2947" s="59"/>
      <c r="P2947" s="370"/>
      <c r="Q2947" s="59"/>
      <c r="R2947" s="376"/>
    </row>
    <row r="2948" spans="1:18" x14ac:dyDescent="0.25">
      <c r="A2948" s="352"/>
      <c r="B2948" s="378"/>
      <c r="C2948" s="54" t="str">
        <f>IF(ISTEXT('Organizational Unit Summary'!$B$46),'Organizational Unit Summary'!$B$46,"")</f>
        <v>P-7</v>
      </c>
      <c r="D2948" s="51" t="str">
        <f>IF('Organizational Unit Summary'!$B$24="Benchmark or Sustainment",IF(E2948="OoS","OoS",IF(E2948=1,"DM",IF(E2948=2,"PM",IF(E2948=3,"LM",IF(E2948=4,"FM"))))),IF(E2948="OoS","OoS",IF(E2948&lt;=2,"H",IF(E2948=3,"M",IF(E2948=4,"L")))))</f>
        <v>DM</v>
      </c>
      <c r="E2948" s="58">
        <f>IF(OR(Processes!$C$76=TRUE,Processes!J$76=TRUE),IF(AND(G2948=1,H2948=1,NOT(ISTEXT(J2948))),4,IF(AND(G2948=1,H2948=1,ISTEXT(J2948)),3,IF(AND(OR(G2948=1,H2948=1),ISTEXT(J2948)),2,1))),"OoS")</f>
        <v>1</v>
      </c>
      <c r="F2948" s="57"/>
      <c r="G2948" s="59"/>
      <c r="H2948" s="59"/>
      <c r="I2948" s="59"/>
      <c r="J2948" s="59"/>
      <c r="K2948" s="59"/>
      <c r="L2948" s="59"/>
      <c r="M2948" s="59"/>
      <c r="N2948" s="59"/>
      <c r="O2948" s="59"/>
      <c r="P2948" s="370"/>
      <c r="Q2948" s="59"/>
      <c r="R2948" s="376"/>
    </row>
    <row r="2949" spans="1:18" x14ac:dyDescent="0.25">
      <c r="A2949" s="352"/>
      <c r="B2949" s="378"/>
      <c r="C2949" s="54" t="str">
        <f>IF(ISTEXT('Organizational Unit Summary'!$B$47),'Organizational Unit Summary'!$B$47,"")</f>
        <v>P-8</v>
      </c>
      <c r="D2949" s="51" t="str">
        <f>IF('Organizational Unit Summary'!$B$24="Benchmark or Sustainment",IF(E2949="OoS","OoS",IF(E2949=1,"DM",IF(E2949=2,"PM",IF(E2949=3,"LM",IF(E2949=4,"FM"))))),IF(E2949="OoS","OoS",IF(E2949&lt;=2,"H",IF(E2949=3,"M",IF(E2949=4,"L")))))</f>
        <v>DM</v>
      </c>
      <c r="E2949" s="58">
        <f>IF(OR(Processes!$C$76=TRUE,Processes!K$76=TRUE),IF(AND(G2949=1,H2949=1,NOT(ISTEXT(J2949))),4,IF(AND(G2949=1,H2949=1,ISTEXT(J2949)),3,IF(AND(OR(G2949=1,H2949=1),ISTEXT(J2949)),2,1))),"OoS")</f>
        <v>1</v>
      </c>
      <c r="F2949" s="57"/>
      <c r="G2949" s="59"/>
      <c r="H2949" s="59"/>
      <c r="I2949" s="59"/>
      <c r="J2949" s="59"/>
      <c r="K2949" s="59"/>
      <c r="L2949" s="59"/>
      <c r="M2949" s="59"/>
      <c r="N2949" s="59"/>
      <c r="O2949" s="59"/>
      <c r="P2949" s="370"/>
      <c r="Q2949" s="59"/>
      <c r="R2949" s="376"/>
    </row>
    <row r="2950" spans="1:18" x14ac:dyDescent="0.25">
      <c r="A2950" s="352"/>
      <c r="B2950" s="378"/>
      <c r="C2950" s="54" t="str">
        <f>IF(ISTEXT('Organizational Unit Summary'!$B$48),'Organizational Unit Summary'!$B$48,"")</f>
        <v>P-9</v>
      </c>
      <c r="D2950" s="51" t="str">
        <f>IF('Organizational Unit Summary'!$B$24="Benchmark or Sustainment",IF(E2950="OoS","OoS",IF(E2950=1,"DM",IF(E2950=2,"PM",IF(E2950=3,"LM",IF(E2950=4,"FM"))))),IF(E2950="OoS","OoS",IF(E2950&lt;=2,"H",IF(E2950=3,"M",IF(E2950=4,"L")))))</f>
        <v>DM</v>
      </c>
      <c r="E2950" s="58">
        <f>IF(OR(Processes!$C$76=TRUE,Processes!L$76=TRUE),IF(AND(G2950=1,H2950=1,NOT(ISTEXT(J2950))),4,IF(AND(G2950=1,H2950=1,ISTEXT(J2950)),3,IF(AND(OR(G2950=1,H2950=1),ISTEXT(J2950)),2,1))),"OoS")</f>
        <v>1</v>
      </c>
      <c r="F2950" s="57"/>
      <c r="G2950" s="59"/>
      <c r="H2950" s="59"/>
      <c r="I2950" s="59"/>
      <c r="J2950" s="59"/>
      <c r="K2950" s="59"/>
      <c r="L2950" s="59"/>
      <c r="M2950" s="59"/>
      <c r="N2950" s="59"/>
      <c r="O2950" s="59"/>
      <c r="P2950" s="370"/>
      <c r="Q2950" s="59"/>
      <c r="R2950" s="376"/>
    </row>
    <row r="2951" spans="1:18" x14ac:dyDescent="0.25">
      <c r="A2951" s="352"/>
      <c r="B2951" s="378"/>
      <c r="C2951" s="54" t="str">
        <f>IF(ISTEXT('Organizational Unit Summary'!$B$49),'Organizational Unit Summary'!$B$49,"")</f>
        <v>P-10</v>
      </c>
      <c r="D2951" s="51" t="str">
        <f>IF('Organizational Unit Summary'!$B$24="Benchmark or Sustainment",IF(E2951="OoS","OoS",IF(E2951=1,"DM",IF(E2951=2,"PM",IF(E2951=3,"LM",IF(E2951=4,"FM"))))),IF(E2951="OoS","OoS",IF(E2951&lt;=2,"H",IF(E2951=3,"M",IF(E2951=4,"L")))))</f>
        <v>DM</v>
      </c>
      <c r="E2951" s="58">
        <f>IF(OR(Processes!$C$76=TRUE,Processes!M$76=TRUE),IF(AND(G2951=1,H2951=1,NOT(ISTEXT(J2951))),4,IF(AND(G2951=1,H2951=1,ISTEXT(J2951)),3,IF(AND(OR(G2951=1,H2951=1),ISTEXT(J2951)),2,1))),"OoS")</f>
        <v>1</v>
      </c>
      <c r="F2951" s="57"/>
      <c r="G2951" s="59"/>
      <c r="H2951" s="59"/>
      <c r="I2951" s="59"/>
      <c r="J2951" s="59"/>
      <c r="K2951" s="59"/>
      <c r="L2951" s="59"/>
      <c r="M2951" s="59"/>
      <c r="N2951" s="59"/>
      <c r="O2951" s="59"/>
      <c r="P2951" s="370"/>
      <c r="Q2951" s="59"/>
      <c r="R2951" s="376"/>
    </row>
    <row r="2952" spans="1:18" x14ac:dyDescent="0.25">
      <c r="A2952" s="352"/>
      <c r="B2952" s="378"/>
      <c r="C2952" s="54" t="str">
        <f>IF(ISTEXT('Organizational Unit Summary'!$B$50),'Organizational Unit Summary'!$B$50,"")</f>
        <v>P-11</v>
      </c>
      <c r="D2952" s="51" t="str">
        <f>IF('Organizational Unit Summary'!$B$24="Benchmark or Sustainment",IF(E2952="OoS","OoS",IF(E2952=1,"DM",IF(E2952=2,"PM",IF(E2952=3,"LM",IF(E2952=4,"FM"))))),IF(E2952="OoS","OoS",IF(E2952&lt;=2,"H",IF(E2952=3,"M",IF(E2952=4,"L")))))</f>
        <v>DM</v>
      </c>
      <c r="E2952" s="58">
        <f>IF(OR(Processes!$C$76=TRUE,Processes!N$76=TRUE),IF(AND(G2952=1,H2952=1,NOT(ISTEXT(J2952))),4,IF(AND(G2952=1,H2952=1,ISTEXT(J2952)),3,IF(AND(OR(G2952=1,H2952=1),ISTEXT(J2952)),2,1))),"OoS")</f>
        <v>1</v>
      </c>
      <c r="F2952" s="57"/>
      <c r="G2952" s="59"/>
      <c r="H2952" s="59"/>
      <c r="I2952" s="59"/>
      <c r="J2952" s="59"/>
      <c r="K2952" s="59"/>
      <c r="L2952" s="59"/>
      <c r="M2952" s="59"/>
      <c r="N2952" s="59"/>
      <c r="O2952" s="59"/>
      <c r="P2952" s="370"/>
      <c r="Q2952" s="59"/>
      <c r="R2952" s="376"/>
    </row>
    <row r="2953" spans="1:18" x14ac:dyDescent="0.25">
      <c r="A2953" s="352"/>
      <c r="B2953" s="378"/>
      <c r="C2953" s="54" t="str">
        <f>IF(ISTEXT('Organizational Unit Summary'!$B$51),'Organizational Unit Summary'!$B$51,"")</f>
        <v>P-12</v>
      </c>
      <c r="D2953" s="51" t="str">
        <f>IF('Organizational Unit Summary'!$B$24="Benchmark or Sustainment",IF(E2953="OoS","OoS",IF(E2953=1,"DM",IF(E2953=2,"PM",IF(E2953=3,"LM",IF(E2953=4,"FM"))))),IF(E2953="OoS","OoS",IF(E2953&lt;=2,"H",IF(E2953=3,"M",IF(E2953=4,"L")))))</f>
        <v>DM</v>
      </c>
      <c r="E2953" s="58">
        <f>IF(OR(Processes!$C$76=TRUE,Processes!O$76=TRUE),IF(AND(G2953=1,H2953=1,NOT(ISTEXT(J2953))),4,IF(AND(G2953=1,H2953=1,ISTEXT(J2953)),3,IF(AND(OR(G2953=1,H2953=1),ISTEXT(J2953)),2,1))),"OoS")</f>
        <v>1</v>
      </c>
      <c r="F2953" s="57"/>
      <c r="G2953" s="59"/>
      <c r="H2953" s="59"/>
      <c r="I2953" s="59"/>
      <c r="J2953" s="59"/>
      <c r="K2953" s="59"/>
      <c r="L2953" s="59"/>
      <c r="M2953" s="59"/>
      <c r="N2953" s="59"/>
      <c r="O2953" s="59"/>
      <c r="P2953" s="370"/>
      <c r="Q2953" s="59"/>
      <c r="R2953" s="376"/>
    </row>
    <row r="2954" spans="1:18" x14ac:dyDescent="0.25">
      <c r="A2954" s="352"/>
      <c r="B2954" s="378"/>
      <c r="C2954" s="54" t="str">
        <f>IF(ISTEXT('Organizational Unit Summary'!$B$52),'Organizational Unit Summary'!$B$52,"")</f>
        <v>P-13</v>
      </c>
      <c r="D2954" s="51" t="str">
        <f>IF('Organizational Unit Summary'!$B$24="Benchmark or Sustainment",IF(E2954="OoS","OoS",IF(E2954=1,"DM",IF(E2954=2,"PM",IF(E2954=3,"LM",IF(E2954=4,"FM"))))),IF(E2954="OoS","OoS",IF(E2954&lt;=2,"H",IF(E2954=3,"M",IF(E2954=4,"L")))))</f>
        <v>DM</v>
      </c>
      <c r="E2954" s="58">
        <f>IF(OR(Processes!$C$76=TRUE,Processes!P$76=TRUE),IF(AND(G2954=1,H2954=1,NOT(ISTEXT(J2954))),4,IF(AND(G2954=1,H2954=1,ISTEXT(J2954)),3,IF(AND(OR(G2954=1,H2954=1),ISTEXT(J2954)),2,1))),"OoS")</f>
        <v>1</v>
      </c>
      <c r="F2954" s="57"/>
      <c r="G2954" s="59"/>
      <c r="H2954" s="59"/>
      <c r="I2954" s="59"/>
      <c r="J2954" s="59"/>
      <c r="K2954" s="59"/>
      <c r="L2954" s="59"/>
      <c r="M2954" s="59"/>
      <c r="N2954" s="59"/>
      <c r="O2954" s="59"/>
      <c r="P2954" s="370"/>
      <c r="Q2954" s="59"/>
      <c r="R2954" s="376"/>
    </row>
    <row r="2955" spans="1:18" x14ac:dyDescent="0.25">
      <c r="A2955" s="352"/>
      <c r="B2955" s="378"/>
      <c r="C2955" s="54" t="str">
        <f>IF(ISTEXT('Organizational Unit Summary'!$B$53),'Organizational Unit Summary'!$B$53,"")</f>
        <v>P-14</v>
      </c>
      <c r="D2955" s="51" t="str">
        <f>IF('Organizational Unit Summary'!$B$24="Benchmark or Sustainment",IF(E2955="OoS","OoS",IF(E2955=1,"DM",IF(E2955=2,"PM",IF(E2955=3,"LM",IF(E2955=4,"FM"))))),IF(E2955="OoS","OoS",IF(E2955&lt;=2,"H",IF(E2955=3,"M",IF(E2955=4,"L")))))</f>
        <v>DM</v>
      </c>
      <c r="E2955" s="58">
        <f>IF(OR(Processes!$C$76=TRUE,Processes!Q$76=TRUE),IF(AND(G2955=1,H2955=1,NOT(ISTEXT(J2955))),4,IF(AND(G2955=1,H2955=1,ISTEXT(J2955)),3,IF(AND(OR(G2955=1,H2955=1),ISTEXT(J2955)),2,1))),"OoS")</f>
        <v>1</v>
      </c>
      <c r="F2955" s="57"/>
      <c r="G2955" s="59"/>
      <c r="H2955" s="59"/>
      <c r="I2955" s="59"/>
      <c r="J2955" s="59"/>
      <c r="K2955" s="59"/>
      <c r="L2955" s="59"/>
      <c r="M2955" s="59"/>
      <c r="N2955" s="59"/>
      <c r="O2955" s="59"/>
      <c r="P2955" s="370"/>
      <c r="Q2955" s="59"/>
      <c r="R2955" s="376"/>
    </row>
    <row r="2956" spans="1:18" x14ac:dyDescent="0.25">
      <c r="A2956" s="352"/>
      <c r="B2956" s="378"/>
      <c r="C2956" s="54" t="str">
        <f>IF(ISTEXT('Organizational Unit Summary'!$B$54),'Organizational Unit Summary'!$B$54,"")</f>
        <v>P-15</v>
      </c>
      <c r="D2956" s="51" t="str">
        <f>IF('Organizational Unit Summary'!$B$24="Benchmark or Sustainment",IF(E2956="OoS","OoS",IF(E2956=1,"DM",IF(E2956=2,"PM",IF(E2956=3,"LM",IF(E2956=4,"FM"))))),IF(E2956="OoS","OoS",IF(E2956&lt;=2,"H",IF(E2956=3,"M",IF(E2956=4,"L")))))</f>
        <v>DM</v>
      </c>
      <c r="E2956" s="58">
        <f>IF(OR(Processes!$C$76=TRUE,Processes!R$76=TRUE),IF(AND(G2956=1,H2956=1,NOT(ISTEXT(J2956))),4,IF(AND(G2956=1,H2956=1,ISTEXT(J2956)),3,IF(AND(OR(G2956=1,H2956=1),ISTEXT(J2956)),2,1))),"OoS")</f>
        <v>1</v>
      </c>
      <c r="F2956" s="57"/>
      <c r="G2956" s="59"/>
      <c r="H2956" s="59"/>
      <c r="I2956" s="59"/>
      <c r="J2956" s="59"/>
      <c r="K2956" s="59"/>
      <c r="L2956" s="59"/>
      <c r="M2956" s="59"/>
      <c r="N2956" s="59"/>
      <c r="O2956" s="59"/>
      <c r="P2956" s="370"/>
      <c r="Q2956" s="59"/>
      <c r="R2956" s="376"/>
    </row>
    <row r="2957" spans="1:18" x14ac:dyDescent="0.25">
      <c r="A2957" s="352"/>
      <c r="B2957" s="378"/>
      <c r="C2957" s="54" t="str">
        <f>IF(ISTEXT('Organizational Unit Summary'!$B$55),'Organizational Unit Summary'!$B$55,"")</f>
        <v>P-16</v>
      </c>
      <c r="D2957" s="51" t="str">
        <f>IF('Organizational Unit Summary'!$B$24="Benchmark or Sustainment",IF(E2957="OoS","OoS",IF(E2957=1,"DM",IF(E2957=2,"PM",IF(E2957=3,"LM",IF(E2957=4,"FM"))))),IF(E2957="OoS","OoS",IF(E2957&lt;=2,"H",IF(E2957=3,"M",IF(E2957=4,"L")))))</f>
        <v>DM</v>
      </c>
      <c r="E2957" s="58">
        <f>IF(OR(Processes!$C$76=TRUE,Processes!S$76=TRUE),IF(AND(G2957=1,H2957=1,NOT(ISTEXT(J2957))),4,IF(AND(G2957=1,H2957=1,ISTEXT(J2957)),3,IF(AND(OR(G2957=1,H2957=1),ISTEXT(J2957)),2,1))),"OoS")</f>
        <v>1</v>
      </c>
      <c r="F2957" s="57"/>
      <c r="G2957" s="59"/>
      <c r="H2957" s="59"/>
      <c r="I2957" s="59"/>
      <c r="J2957" s="59"/>
      <c r="K2957" s="59"/>
      <c r="L2957" s="59"/>
      <c r="M2957" s="59"/>
      <c r="N2957" s="59"/>
      <c r="O2957" s="59"/>
      <c r="P2957" s="370"/>
      <c r="Q2957" s="59"/>
      <c r="R2957" s="376"/>
    </row>
    <row r="2958" spans="1:18" x14ac:dyDescent="0.25">
      <c r="A2958" s="352"/>
      <c r="B2958" s="378"/>
      <c r="C2958" s="54" t="str">
        <f>IF(ISTEXT('Organizational Unit Summary'!$B$56),'Organizational Unit Summary'!$B$56,"")</f>
        <v>P-17</v>
      </c>
      <c r="D2958" s="51" t="str">
        <f>IF('Organizational Unit Summary'!$B$24="Benchmark or Sustainment",IF(E2958="OoS","OoS",IF(E2958=1,"DM",IF(E2958=2,"PM",IF(E2958=3,"LM",IF(E2958=4,"FM"))))),IF(E2958="OoS","OoS",IF(E2958&lt;=2,"H",IF(E2958=3,"M",IF(E2958=4,"L")))))</f>
        <v>DM</v>
      </c>
      <c r="E2958" s="58">
        <f>IF(OR(Processes!$C$76=TRUE,Processes!T$76=TRUE),IF(AND(G2958=1,H2958=1,NOT(ISTEXT(J2958))),4,IF(AND(G2958=1,H2958=1,ISTEXT(J2958)),3,IF(AND(OR(G2958=1,H2958=1),ISTEXT(J2958)),2,1))),"OoS")</f>
        <v>1</v>
      </c>
      <c r="F2958" s="57"/>
      <c r="G2958" s="59"/>
      <c r="H2958" s="59"/>
      <c r="I2958" s="59"/>
      <c r="J2958" s="59"/>
      <c r="K2958" s="59"/>
      <c r="L2958" s="59"/>
      <c r="M2958" s="59"/>
      <c r="N2958" s="59"/>
      <c r="O2958" s="59"/>
      <c r="P2958" s="370"/>
      <c r="Q2958" s="59"/>
      <c r="R2958" s="376"/>
    </row>
    <row r="2959" spans="1:18" x14ac:dyDescent="0.25">
      <c r="A2959" s="352"/>
      <c r="B2959" s="378"/>
      <c r="C2959" s="54" t="str">
        <f>IF(ISTEXT('Organizational Unit Summary'!$B$57),'Organizational Unit Summary'!$B$57,"")</f>
        <v>P-18</v>
      </c>
      <c r="D2959" s="51" t="str">
        <f>IF('Organizational Unit Summary'!$B$24="Benchmark or Sustainment",IF(E2959="OoS","OoS",IF(E2959=1,"DM",IF(E2959=2,"PM",IF(E2959=3,"LM",IF(E2959=4,"FM"))))),IF(E2959="OoS","OoS",IF(E2959&lt;=2,"H",IF(E2959=3,"M",IF(E2959=4,"L")))))</f>
        <v>DM</v>
      </c>
      <c r="E2959" s="58">
        <f>IF(OR(Processes!$C$76=TRUE,Processes!U$76=TRUE),IF(AND(G2959=1,H2959=1,NOT(ISTEXT(J2959))),4,IF(AND(G2959=1,H2959=1,ISTEXT(J2959)),3,IF(AND(OR(G2959=1,H2959=1),ISTEXT(J2959)),2,1))),"OoS")</f>
        <v>1</v>
      </c>
      <c r="F2959" s="57"/>
      <c r="G2959" s="59"/>
      <c r="H2959" s="59"/>
      <c r="I2959" s="59"/>
      <c r="J2959" s="59"/>
      <c r="K2959" s="59"/>
      <c r="L2959" s="59"/>
      <c r="M2959" s="59"/>
      <c r="N2959" s="59"/>
      <c r="O2959" s="59"/>
      <c r="P2959" s="370"/>
      <c r="Q2959" s="59"/>
      <c r="R2959" s="376"/>
    </row>
    <row r="2960" spans="1:18" x14ac:dyDescent="0.25">
      <c r="A2960" s="352"/>
      <c r="B2960" s="378"/>
      <c r="C2960" s="54" t="str">
        <f>IF(ISTEXT('Organizational Unit Summary'!$B$58),'Organizational Unit Summary'!$B$58,"")</f>
        <v>P-19</v>
      </c>
      <c r="D2960" s="51" t="str">
        <f>IF('Organizational Unit Summary'!$B$24="Benchmark or Sustainment",IF(E2960="OoS","OoS",IF(E2960=1,"DM",IF(E2960=2,"PM",IF(E2960=3,"LM",IF(E2960=4,"FM"))))),IF(E2960="OoS","OoS",IF(E2960&lt;=2,"H",IF(E2960=3,"M",IF(E2960=4,"L")))))</f>
        <v>DM</v>
      </c>
      <c r="E2960" s="58">
        <f>IF(OR(Processes!$C$76=TRUE,Processes!V$76=TRUE),IF(AND(G2960=1,H2960=1,NOT(ISTEXT(J2960))),4,IF(AND(G2960=1,H2960=1,ISTEXT(J2960)),3,IF(AND(OR(G2960=1,H2960=1),ISTEXT(J2960)),2,1))),"OoS")</f>
        <v>1</v>
      </c>
      <c r="F2960" s="57"/>
      <c r="G2960" s="59"/>
      <c r="H2960" s="59"/>
      <c r="I2960" s="59"/>
      <c r="J2960" s="59"/>
      <c r="K2960" s="59"/>
      <c r="L2960" s="59"/>
      <c r="M2960" s="59"/>
      <c r="N2960" s="59"/>
      <c r="O2960" s="59"/>
      <c r="P2960" s="370"/>
      <c r="Q2960" s="59"/>
      <c r="R2960" s="376"/>
    </row>
    <row r="2961" spans="1:18" ht="13.5" thickBot="1" x14ac:dyDescent="0.3">
      <c r="A2961" s="352"/>
      <c r="B2961" s="378"/>
      <c r="C2961" s="54" t="str">
        <f>IF(ISTEXT('Organizational Unit Summary'!$B$59),'Organizational Unit Summary'!$B$59,"")</f>
        <v>P-20</v>
      </c>
      <c r="D2961" s="51" t="str">
        <f>IF('Organizational Unit Summary'!$B$24="Benchmark or Sustainment",IF(E2961="OoS","OoS",IF(E2961=1,"DM",IF(E2961=2,"PM",IF(E2961=3,"LM",IF(E2961=4,"FM"))))),IF(E2961="OoS","OoS",IF(E2961&lt;=2,"H",IF(E2961=3,"M",IF(E2961=4,"L")))))</f>
        <v>DM</v>
      </c>
      <c r="E2961" s="58">
        <f>IF(OR(Processes!$C$76=TRUE,Processes!W$76=TRUE),IF(AND(G2961=1,H2961=1,NOT(ISTEXT(J2961))),4,IF(AND(G2961=1,H2961=1,ISTEXT(J2961)),3,IF(AND(OR(G2961=1,H2961=1),ISTEXT(J2961)),2,1))),"OoS")</f>
        <v>1</v>
      </c>
      <c r="F2961" s="57"/>
      <c r="G2961" s="59"/>
      <c r="H2961" s="59"/>
      <c r="I2961" s="59"/>
      <c r="J2961" s="59"/>
      <c r="K2961" s="59"/>
      <c r="L2961" s="59"/>
      <c r="M2961" s="59"/>
      <c r="N2961" s="59"/>
      <c r="O2961" s="59"/>
      <c r="P2961" s="371"/>
      <c r="Q2961" s="59"/>
      <c r="R2961" s="376"/>
    </row>
    <row r="2962" spans="1:18" x14ac:dyDescent="0.25">
      <c r="A2962" s="352"/>
      <c r="B2962" s="378" t="str">
        <f>IF(ISTEXT(Processes!$B$26),Processes!$B$26,"")</f>
        <v>Process 24</v>
      </c>
      <c r="C2962" s="54" t="str">
        <f>IF(ISTEXT('Organizational Unit Summary'!$B$40),'Organizational Unit Summary'!$B$40,"")</f>
        <v>P-1</v>
      </c>
      <c r="D2962" s="51" t="str">
        <f>IF('Organizational Unit Summary'!$B$24="Benchmark or Sustainment",IF(E2962="OoS","OoS",IF(E2962=1,"DM",IF(E2962=2,"PM",IF(E2962=3,"LM",IF(E2962=4,"FM"))))),IF(E2962="OoS","OoS",IF(E2962&lt;=2,"H",IF(E2962=3,"M",IF(E2962=4,"L")))))</f>
        <v>DM</v>
      </c>
      <c r="E2962" s="58">
        <f>IF(OR(Processes!$C$77=TRUE,Processes!D$77=TRUE),IF(AND(G2962=1,H2962=1,NOT(ISTEXT(J2962))),4,IF(AND(G2962=1,H2962=1,ISTEXT(J2962)),3,IF(AND(OR(G2962=1,H2962=1),ISTEXT(J2962)),2,1))),"OoS")</f>
        <v>1</v>
      </c>
      <c r="F2962" s="57"/>
      <c r="G2962" s="59"/>
      <c r="H2962" s="59"/>
      <c r="I2962" s="59"/>
      <c r="J2962" s="59"/>
      <c r="K2962" s="59"/>
      <c r="L2962" s="59"/>
      <c r="M2962" s="59"/>
      <c r="N2962" s="59"/>
      <c r="O2962" s="59"/>
      <c r="P2962" s="369"/>
      <c r="Q2962" s="59"/>
      <c r="R2962" s="376"/>
    </row>
    <row r="2963" spans="1:18" x14ac:dyDescent="0.25">
      <c r="A2963" s="352"/>
      <c r="B2963" s="378"/>
      <c r="C2963" s="54" t="str">
        <f>IF(ISTEXT('Organizational Unit Summary'!$B$41),'Organizational Unit Summary'!$B$41,"")</f>
        <v>P-2</v>
      </c>
      <c r="D2963" s="51" t="str">
        <f>IF('Organizational Unit Summary'!$B$24="Benchmark or Sustainment",IF(E2963="OoS","OoS",IF(E2963=1,"DM",IF(E2963=2,"PM",IF(E2963=3,"LM",IF(E2963=4,"FM"))))),IF(E2963="OoS","OoS",IF(E2963&lt;=2,"H",IF(E2963=3,"M",IF(E2963=4,"L")))))</f>
        <v>DM</v>
      </c>
      <c r="E2963" s="58">
        <f>IF(OR(Processes!$C$77=TRUE,Processes!E$77=TRUE),IF(AND(G2963=1,H2963=1,NOT(ISTEXT(J2963))),4,IF(AND(G2963=1,H2963=1,ISTEXT(J2963)),3,IF(AND(OR(G2963=1,H2963=1),ISTEXT(J2963)),2,1))),"OoS")</f>
        <v>1</v>
      </c>
      <c r="F2963" s="57"/>
      <c r="G2963" s="59"/>
      <c r="H2963" s="59"/>
      <c r="I2963" s="59"/>
      <c r="J2963" s="59"/>
      <c r="K2963" s="59"/>
      <c r="L2963" s="59"/>
      <c r="M2963" s="59"/>
      <c r="N2963" s="59"/>
      <c r="O2963" s="59"/>
      <c r="P2963" s="370"/>
      <c r="Q2963" s="59"/>
      <c r="R2963" s="376"/>
    </row>
    <row r="2964" spans="1:18" x14ac:dyDescent="0.25">
      <c r="A2964" s="352"/>
      <c r="B2964" s="378"/>
      <c r="C2964" s="54" t="str">
        <f>IF(ISTEXT('Organizational Unit Summary'!$B$42),'Organizational Unit Summary'!$B$42,"")</f>
        <v>P-3</v>
      </c>
      <c r="D2964" s="51" t="str">
        <f>IF('Organizational Unit Summary'!$B$24="Benchmark or Sustainment",IF(E2964="OoS","OoS",IF(E2964=1,"DM",IF(E2964=2,"PM",IF(E2964=3,"LM",IF(E2964=4,"FM"))))),IF(E2964="OoS","OoS",IF(E2964&lt;=2,"H",IF(E2964=3,"M",IF(E2964=4,"L")))))</f>
        <v>DM</v>
      </c>
      <c r="E2964" s="58">
        <f>IF(OR(Processes!$C$77=TRUE,Processes!F$77=TRUE),IF(AND(G2964=1,H2964=1,NOT(ISTEXT(J2964))),4,IF(AND(G2964=1,H2964=1,ISTEXT(J2964)),3,IF(AND(OR(G2964=1,H2964=1),ISTEXT(J2964)),2,1))),"OoS")</f>
        <v>1</v>
      </c>
      <c r="F2964" s="57"/>
      <c r="G2964" s="59"/>
      <c r="H2964" s="59"/>
      <c r="I2964" s="59"/>
      <c r="J2964" s="59"/>
      <c r="K2964" s="59"/>
      <c r="L2964" s="59"/>
      <c r="M2964" s="59"/>
      <c r="N2964" s="59"/>
      <c r="O2964" s="59"/>
      <c r="P2964" s="370"/>
      <c r="Q2964" s="59"/>
      <c r="R2964" s="376"/>
    </row>
    <row r="2965" spans="1:18" x14ac:dyDescent="0.25">
      <c r="A2965" s="352"/>
      <c r="B2965" s="378"/>
      <c r="C2965" s="54" t="str">
        <f>IF(ISTEXT('Organizational Unit Summary'!$B$43),'Organizational Unit Summary'!$B$43,"")</f>
        <v>P-4</v>
      </c>
      <c r="D2965" s="51" t="str">
        <f>IF('Organizational Unit Summary'!$B$24="Benchmark or Sustainment",IF(E2965="OoS","OoS",IF(E2965=1,"DM",IF(E2965=2,"PM",IF(E2965=3,"LM",IF(E2965=4,"FM"))))),IF(E2965="OoS","OoS",IF(E2965&lt;=2,"H",IF(E2965=3,"M",IF(E2965=4,"L")))))</f>
        <v>DM</v>
      </c>
      <c r="E2965" s="58">
        <f>IF(OR(Processes!$C$77=TRUE,Processes!G$77=TRUE),IF(AND(G2965=1,H2965=1,NOT(ISTEXT(J2965))),4,IF(AND(G2965=1,H2965=1,ISTEXT(J2965)),3,IF(AND(OR(G2965=1,H2965=1),ISTEXT(J2965)),2,1))),"OoS")</f>
        <v>1</v>
      </c>
      <c r="F2965" s="57"/>
      <c r="G2965" s="59"/>
      <c r="H2965" s="59"/>
      <c r="I2965" s="59"/>
      <c r="J2965" s="59"/>
      <c r="K2965" s="59"/>
      <c r="L2965" s="59"/>
      <c r="M2965" s="59"/>
      <c r="N2965" s="59"/>
      <c r="O2965" s="59"/>
      <c r="P2965" s="370"/>
      <c r="Q2965" s="59"/>
      <c r="R2965" s="376"/>
    </row>
    <row r="2966" spans="1:18" x14ac:dyDescent="0.25">
      <c r="A2966" s="352"/>
      <c r="B2966" s="378"/>
      <c r="C2966" s="54" t="str">
        <f>IF(ISTEXT('Organizational Unit Summary'!$B$44),'Organizational Unit Summary'!$B$44,"")</f>
        <v>P-5</v>
      </c>
      <c r="D2966" s="51" t="str">
        <f>IF('Organizational Unit Summary'!$B$24="Benchmark or Sustainment",IF(E2966="OoS","OoS",IF(E2966=1,"DM",IF(E2966=2,"PM",IF(E2966=3,"LM",IF(E2966=4,"FM"))))),IF(E2966="OoS","OoS",IF(E2966&lt;=2,"H",IF(E2966=3,"M",IF(E2966=4,"L")))))</f>
        <v>DM</v>
      </c>
      <c r="E2966" s="58">
        <f>IF(OR(Processes!$C$77=TRUE,Processes!H$77=TRUE),IF(AND(G2966=1,H2966=1,NOT(ISTEXT(J2966))),4,IF(AND(G2966=1,H2966=1,ISTEXT(J2966)),3,IF(AND(OR(G2966=1,H2966=1),ISTEXT(J2966)),2,1))),"OoS")</f>
        <v>1</v>
      </c>
      <c r="F2966" s="57"/>
      <c r="G2966" s="59"/>
      <c r="H2966" s="59"/>
      <c r="I2966" s="59"/>
      <c r="J2966" s="59"/>
      <c r="K2966" s="59"/>
      <c r="L2966" s="59"/>
      <c r="M2966" s="59"/>
      <c r="N2966" s="59"/>
      <c r="O2966" s="59"/>
      <c r="P2966" s="370"/>
      <c r="Q2966" s="59"/>
      <c r="R2966" s="376"/>
    </row>
    <row r="2967" spans="1:18" x14ac:dyDescent="0.25">
      <c r="A2967" s="352"/>
      <c r="B2967" s="378"/>
      <c r="C2967" s="54" t="str">
        <f>IF(ISTEXT('Organizational Unit Summary'!$B$45),'Organizational Unit Summary'!$B$45,"")</f>
        <v>P-6</v>
      </c>
      <c r="D2967" s="51" t="str">
        <f>IF('Organizational Unit Summary'!$B$24="Benchmark or Sustainment",IF(E2967="OoS","OoS",IF(E2967=1,"DM",IF(E2967=2,"PM",IF(E2967=3,"LM",IF(E2967=4,"FM"))))),IF(E2967="OoS","OoS",IF(E2967&lt;=2,"H",IF(E2967=3,"M",IF(E2967=4,"L")))))</f>
        <v>DM</v>
      </c>
      <c r="E2967" s="58">
        <f>IF(OR(Processes!$C$77=TRUE,Processes!I$77=TRUE),IF(AND(G2967=1,H2967=1,NOT(ISTEXT(J2967))),4,IF(AND(G2967=1,H2967=1,ISTEXT(J2967)),3,IF(AND(OR(G2967=1,H2967=1),ISTEXT(J2967)),2,1))),"OoS")</f>
        <v>1</v>
      </c>
      <c r="F2967" s="57"/>
      <c r="G2967" s="59"/>
      <c r="H2967" s="59"/>
      <c r="I2967" s="59"/>
      <c r="J2967" s="59"/>
      <c r="K2967" s="59"/>
      <c r="L2967" s="59"/>
      <c r="M2967" s="59"/>
      <c r="N2967" s="59"/>
      <c r="O2967" s="59"/>
      <c r="P2967" s="370"/>
      <c r="Q2967" s="59"/>
      <c r="R2967" s="376"/>
    </row>
    <row r="2968" spans="1:18" x14ac:dyDescent="0.25">
      <c r="A2968" s="352"/>
      <c r="B2968" s="378"/>
      <c r="C2968" s="54" t="str">
        <f>IF(ISTEXT('Organizational Unit Summary'!$B$46),'Organizational Unit Summary'!$B$46,"")</f>
        <v>P-7</v>
      </c>
      <c r="D2968" s="51" t="str">
        <f>IF('Organizational Unit Summary'!$B$24="Benchmark or Sustainment",IF(E2968="OoS","OoS",IF(E2968=1,"DM",IF(E2968=2,"PM",IF(E2968=3,"LM",IF(E2968=4,"FM"))))),IF(E2968="OoS","OoS",IF(E2968&lt;=2,"H",IF(E2968=3,"M",IF(E2968=4,"L")))))</f>
        <v>DM</v>
      </c>
      <c r="E2968" s="58">
        <f>IF(OR(Processes!$C$77=TRUE,Processes!J$77=TRUE),IF(AND(G2968=1,H2968=1,NOT(ISTEXT(J2968))),4,IF(AND(G2968=1,H2968=1,ISTEXT(J2968)),3,IF(AND(OR(G2968=1,H2968=1),ISTEXT(J2968)),2,1))),"OoS")</f>
        <v>1</v>
      </c>
      <c r="F2968" s="57"/>
      <c r="G2968" s="59"/>
      <c r="H2968" s="59"/>
      <c r="I2968" s="59"/>
      <c r="J2968" s="59"/>
      <c r="K2968" s="59"/>
      <c r="L2968" s="59"/>
      <c r="M2968" s="59"/>
      <c r="N2968" s="59"/>
      <c r="O2968" s="59"/>
      <c r="P2968" s="370"/>
      <c r="Q2968" s="59"/>
      <c r="R2968" s="376"/>
    </row>
    <row r="2969" spans="1:18" x14ac:dyDescent="0.25">
      <c r="A2969" s="352"/>
      <c r="B2969" s="378"/>
      <c r="C2969" s="54" t="str">
        <f>IF(ISTEXT('Organizational Unit Summary'!$B$47),'Organizational Unit Summary'!$B$47,"")</f>
        <v>P-8</v>
      </c>
      <c r="D2969" s="51" t="str">
        <f>IF('Organizational Unit Summary'!$B$24="Benchmark or Sustainment",IF(E2969="OoS","OoS",IF(E2969=1,"DM",IF(E2969=2,"PM",IF(E2969=3,"LM",IF(E2969=4,"FM"))))),IF(E2969="OoS","OoS",IF(E2969&lt;=2,"H",IF(E2969=3,"M",IF(E2969=4,"L")))))</f>
        <v>DM</v>
      </c>
      <c r="E2969" s="58">
        <f>IF(OR(Processes!$C$77=TRUE,Processes!K$77=TRUE),IF(AND(G2969=1,H2969=1,NOT(ISTEXT(J2969))),4,IF(AND(G2969=1,H2969=1,ISTEXT(J2969)),3,IF(AND(OR(G2969=1,H2969=1),ISTEXT(J2969)),2,1))),"OoS")</f>
        <v>1</v>
      </c>
      <c r="F2969" s="57"/>
      <c r="G2969" s="59"/>
      <c r="H2969" s="59"/>
      <c r="I2969" s="59"/>
      <c r="J2969" s="59"/>
      <c r="K2969" s="59"/>
      <c r="L2969" s="59"/>
      <c r="M2969" s="59"/>
      <c r="N2969" s="59"/>
      <c r="O2969" s="59"/>
      <c r="P2969" s="370"/>
      <c r="Q2969" s="59"/>
      <c r="R2969" s="376"/>
    </row>
    <row r="2970" spans="1:18" x14ac:dyDescent="0.25">
      <c r="A2970" s="352"/>
      <c r="B2970" s="378"/>
      <c r="C2970" s="54" t="str">
        <f>IF(ISTEXT('Organizational Unit Summary'!$B$48),'Organizational Unit Summary'!$B$48,"")</f>
        <v>P-9</v>
      </c>
      <c r="D2970" s="51" t="str">
        <f>IF('Organizational Unit Summary'!$B$24="Benchmark or Sustainment",IF(E2970="OoS","OoS",IF(E2970=1,"DM",IF(E2970=2,"PM",IF(E2970=3,"LM",IF(E2970=4,"FM"))))),IF(E2970="OoS","OoS",IF(E2970&lt;=2,"H",IF(E2970=3,"M",IF(E2970=4,"L")))))</f>
        <v>DM</v>
      </c>
      <c r="E2970" s="58">
        <f>IF(OR(Processes!$C$77=TRUE,Processes!L$77=TRUE),IF(AND(G2970=1,H2970=1,NOT(ISTEXT(J2970))),4,IF(AND(G2970=1,H2970=1,ISTEXT(J2970)),3,IF(AND(OR(G2970=1,H2970=1),ISTEXT(J2970)),2,1))),"OoS")</f>
        <v>1</v>
      </c>
      <c r="F2970" s="57"/>
      <c r="G2970" s="59"/>
      <c r="H2970" s="59"/>
      <c r="I2970" s="59"/>
      <c r="J2970" s="59"/>
      <c r="K2970" s="59"/>
      <c r="L2970" s="59"/>
      <c r="M2970" s="59"/>
      <c r="N2970" s="59"/>
      <c r="O2970" s="59"/>
      <c r="P2970" s="370"/>
      <c r="Q2970" s="59"/>
      <c r="R2970" s="376"/>
    </row>
    <row r="2971" spans="1:18" x14ac:dyDescent="0.25">
      <c r="A2971" s="352"/>
      <c r="B2971" s="378"/>
      <c r="C2971" s="54" t="str">
        <f>IF(ISTEXT('Organizational Unit Summary'!$B$49),'Organizational Unit Summary'!$B$49,"")</f>
        <v>P-10</v>
      </c>
      <c r="D2971" s="51" t="str">
        <f>IF('Organizational Unit Summary'!$B$24="Benchmark or Sustainment",IF(E2971="OoS","OoS",IF(E2971=1,"DM",IF(E2971=2,"PM",IF(E2971=3,"LM",IF(E2971=4,"FM"))))),IF(E2971="OoS","OoS",IF(E2971&lt;=2,"H",IF(E2971=3,"M",IF(E2971=4,"L")))))</f>
        <v>DM</v>
      </c>
      <c r="E2971" s="58">
        <f>IF(OR(Processes!$C$77=TRUE,Processes!M$77=TRUE),IF(AND(G2971=1,H2971=1,NOT(ISTEXT(J2971))),4,IF(AND(G2971=1,H2971=1,ISTEXT(J2971)),3,IF(AND(OR(G2971=1,H2971=1),ISTEXT(J2971)),2,1))),"OoS")</f>
        <v>1</v>
      </c>
      <c r="F2971" s="57"/>
      <c r="G2971" s="59"/>
      <c r="H2971" s="59"/>
      <c r="I2971" s="59"/>
      <c r="J2971" s="59"/>
      <c r="K2971" s="59"/>
      <c r="L2971" s="59"/>
      <c r="M2971" s="59"/>
      <c r="N2971" s="59"/>
      <c r="O2971" s="59"/>
      <c r="P2971" s="370"/>
      <c r="Q2971" s="59"/>
      <c r="R2971" s="376"/>
    </row>
    <row r="2972" spans="1:18" x14ac:dyDescent="0.25">
      <c r="A2972" s="352"/>
      <c r="B2972" s="378"/>
      <c r="C2972" s="54" t="str">
        <f>IF(ISTEXT('Organizational Unit Summary'!$B$50),'Organizational Unit Summary'!$B$50,"")</f>
        <v>P-11</v>
      </c>
      <c r="D2972" s="51" t="str">
        <f>IF('Organizational Unit Summary'!$B$24="Benchmark or Sustainment",IF(E2972="OoS","OoS",IF(E2972=1,"DM",IF(E2972=2,"PM",IF(E2972=3,"LM",IF(E2972=4,"FM"))))),IF(E2972="OoS","OoS",IF(E2972&lt;=2,"H",IF(E2972=3,"M",IF(E2972=4,"L")))))</f>
        <v>DM</v>
      </c>
      <c r="E2972" s="58">
        <f>IF(OR(Processes!$C$77=TRUE,Processes!N$77=TRUE),IF(AND(G2972=1,H2972=1,NOT(ISTEXT(J2972))),4,IF(AND(G2972=1,H2972=1,ISTEXT(J2972)),3,IF(AND(OR(G2972=1,H2972=1),ISTEXT(J2972)),2,1))),"OoS")</f>
        <v>1</v>
      </c>
      <c r="F2972" s="57"/>
      <c r="G2972" s="59"/>
      <c r="H2972" s="59"/>
      <c r="I2972" s="59"/>
      <c r="J2972" s="59"/>
      <c r="K2972" s="59"/>
      <c r="L2972" s="59"/>
      <c r="M2972" s="59"/>
      <c r="N2972" s="59"/>
      <c r="O2972" s="59"/>
      <c r="P2972" s="370"/>
      <c r="Q2972" s="59"/>
      <c r="R2972" s="376"/>
    </row>
    <row r="2973" spans="1:18" x14ac:dyDescent="0.25">
      <c r="A2973" s="352"/>
      <c r="B2973" s="378"/>
      <c r="C2973" s="54" t="str">
        <f>IF(ISTEXT('Organizational Unit Summary'!$B$51),'Organizational Unit Summary'!$B$51,"")</f>
        <v>P-12</v>
      </c>
      <c r="D2973" s="51" t="str">
        <f>IF('Organizational Unit Summary'!$B$24="Benchmark or Sustainment",IF(E2973="OoS","OoS",IF(E2973=1,"DM",IF(E2973=2,"PM",IF(E2973=3,"LM",IF(E2973=4,"FM"))))),IF(E2973="OoS","OoS",IF(E2973&lt;=2,"H",IF(E2973=3,"M",IF(E2973=4,"L")))))</f>
        <v>DM</v>
      </c>
      <c r="E2973" s="58">
        <f>IF(OR(Processes!$C$77=TRUE,Processes!O$77=TRUE),IF(AND(G2973=1,H2973=1,NOT(ISTEXT(J2973))),4,IF(AND(G2973=1,H2973=1,ISTEXT(J2973)),3,IF(AND(OR(G2973=1,H2973=1),ISTEXT(J2973)),2,1))),"OoS")</f>
        <v>1</v>
      </c>
      <c r="F2973" s="57"/>
      <c r="G2973" s="59"/>
      <c r="H2973" s="59"/>
      <c r="I2973" s="59"/>
      <c r="J2973" s="59"/>
      <c r="K2973" s="59"/>
      <c r="L2973" s="59"/>
      <c r="M2973" s="59"/>
      <c r="N2973" s="59"/>
      <c r="O2973" s="59"/>
      <c r="P2973" s="370"/>
      <c r="Q2973" s="59"/>
      <c r="R2973" s="376"/>
    </row>
    <row r="2974" spans="1:18" x14ac:dyDescent="0.25">
      <c r="A2974" s="352"/>
      <c r="B2974" s="378"/>
      <c r="C2974" s="54" t="str">
        <f>IF(ISTEXT('Organizational Unit Summary'!$B$52),'Organizational Unit Summary'!$B$52,"")</f>
        <v>P-13</v>
      </c>
      <c r="D2974" s="51" t="str">
        <f>IF('Organizational Unit Summary'!$B$24="Benchmark or Sustainment",IF(E2974="OoS","OoS",IF(E2974=1,"DM",IF(E2974=2,"PM",IF(E2974=3,"LM",IF(E2974=4,"FM"))))),IF(E2974="OoS","OoS",IF(E2974&lt;=2,"H",IF(E2974=3,"M",IF(E2974=4,"L")))))</f>
        <v>DM</v>
      </c>
      <c r="E2974" s="58">
        <f>IF(OR(Processes!$C$77=TRUE,Processes!P$77=TRUE),IF(AND(G2974=1,H2974=1,NOT(ISTEXT(J2974))),4,IF(AND(G2974=1,H2974=1,ISTEXT(J2974)),3,IF(AND(OR(G2974=1,H2974=1),ISTEXT(J2974)),2,1))),"OoS")</f>
        <v>1</v>
      </c>
      <c r="F2974" s="57"/>
      <c r="G2974" s="59"/>
      <c r="H2974" s="59"/>
      <c r="I2974" s="59"/>
      <c r="J2974" s="59"/>
      <c r="K2974" s="59"/>
      <c r="L2974" s="59"/>
      <c r="M2974" s="59"/>
      <c r="N2974" s="59"/>
      <c r="O2974" s="59"/>
      <c r="P2974" s="370"/>
      <c r="Q2974" s="59"/>
      <c r="R2974" s="376"/>
    </row>
    <row r="2975" spans="1:18" x14ac:dyDescent="0.25">
      <c r="A2975" s="352"/>
      <c r="B2975" s="378"/>
      <c r="C2975" s="54" t="str">
        <f>IF(ISTEXT('Organizational Unit Summary'!$B$53),'Organizational Unit Summary'!$B$53,"")</f>
        <v>P-14</v>
      </c>
      <c r="D2975" s="51" t="str">
        <f>IF('Organizational Unit Summary'!$B$24="Benchmark or Sustainment",IF(E2975="OoS","OoS",IF(E2975=1,"DM",IF(E2975=2,"PM",IF(E2975=3,"LM",IF(E2975=4,"FM"))))),IF(E2975="OoS","OoS",IF(E2975&lt;=2,"H",IF(E2975=3,"M",IF(E2975=4,"L")))))</f>
        <v>DM</v>
      </c>
      <c r="E2975" s="58">
        <f>IF(OR(Processes!$C$77=TRUE,Processes!Q$77=TRUE),IF(AND(G2975=1,H2975=1,NOT(ISTEXT(J2975))),4,IF(AND(G2975=1,H2975=1,ISTEXT(J2975)),3,IF(AND(OR(G2975=1,H2975=1),ISTEXT(J2975)),2,1))),"OoS")</f>
        <v>1</v>
      </c>
      <c r="F2975" s="57"/>
      <c r="G2975" s="59"/>
      <c r="H2975" s="59"/>
      <c r="I2975" s="59"/>
      <c r="J2975" s="59"/>
      <c r="K2975" s="59"/>
      <c r="L2975" s="59"/>
      <c r="M2975" s="59"/>
      <c r="N2975" s="59"/>
      <c r="O2975" s="59"/>
      <c r="P2975" s="370"/>
      <c r="Q2975" s="59"/>
      <c r="R2975" s="376"/>
    </row>
    <row r="2976" spans="1:18" x14ac:dyDescent="0.25">
      <c r="A2976" s="352"/>
      <c r="B2976" s="378"/>
      <c r="C2976" s="54" t="str">
        <f>IF(ISTEXT('Organizational Unit Summary'!$B$54),'Organizational Unit Summary'!$B$54,"")</f>
        <v>P-15</v>
      </c>
      <c r="D2976" s="51" t="str">
        <f>IF('Organizational Unit Summary'!$B$24="Benchmark or Sustainment",IF(E2976="OoS","OoS",IF(E2976=1,"DM",IF(E2976=2,"PM",IF(E2976=3,"LM",IF(E2976=4,"FM"))))),IF(E2976="OoS","OoS",IF(E2976&lt;=2,"H",IF(E2976=3,"M",IF(E2976=4,"L")))))</f>
        <v>DM</v>
      </c>
      <c r="E2976" s="58">
        <f>IF(OR(Processes!$C$77=TRUE,Processes!R$77=TRUE),IF(AND(G2976=1,H2976=1,NOT(ISTEXT(J2976))),4,IF(AND(G2976=1,H2976=1,ISTEXT(J2976)),3,IF(AND(OR(G2976=1,H2976=1),ISTEXT(J2976)),2,1))),"OoS")</f>
        <v>1</v>
      </c>
      <c r="F2976" s="57"/>
      <c r="G2976" s="59"/>
      <c r="H2976" s="59"/>
      <c r="I2976" s="59"/>
      <c r="J2976" s="59"/>
      <c r="K2976" s="59"/>
      <c r="L2976" s="59"/>
      <c r="M2976" s="59"/>
      <c r="N2976" s="59"/>
      <c r="O2976" s="59"/>
      <c r="P2976" s="370"/>
      <c r="Q2976" s="59"/>
      <c r="R2976" s="376"/>
    </row>
    <row r="2977" spans="1:18" x14ac:dyDescent="0.25">
      <c r="A2977" s="352"/>
      <c r="B2977" s="378"/>
      <c r="C2977" s="54" t="str">
        <f>IF(ISTEXT('Organizational Unit Summary'!$B$55),'Organizational Unit Summary'!$B$55,"")</f>
        <v>P-16</v>
      </c>
      <c r="D2977" s="51" t="str">
        <f>IF('Organizational Unit Summary'!$B$24="Benchmark or Sustainment",IF(E2977="OoS","OoS",IF(E2977=1,"DM",IF(E2977=2,"PM",IF(E2977=3,"LM",IF(E2977=4,"FM"))))),IF(E2977="OoS","OoS",IF(E2977&lt;=2,"H",IF(E2977=3,"M",IF(E2977=4,"L")))))</f>
        <v>DM</v>
      </c>
      <c r="E2977" s="58">
        <f>IF(OR(Processes!$C$77=TRUE,Processes!S$77=TRUE),IF(AND(G2977=1,H2977=1,NOT(ISTEXT(J2977))),4,IF(AND(G2977=1,H2977=1,ISTEXT(J2977)),3,IF(AND(OR(G2977=1,H2977=1),ISTEXT(J2977)),2,1))),"OoS")</f>
        <v>1</v>
      </c>
      <c r="F2977" s="57"/>
      <c r="G2977" s="59"/>
      <c r="H2977" s="59"/>
      <c r="I2977" s="59"/>
      <c r="J2977" s="59"/>
      <c r="K2977" s="59"/>
      <c r="L2977" s="59"/>
      <c r="M2977" s="59"/>
      <c r="N2977" s="59"/>
      <c r="O2977" s="59"/>
      <c r="P2977" s="370"/>
      <c r="Q2977" s="59"/>
      <c r="R2977" s="376"/>
    </row>
    <row r="2978" spans="1:18" x14ac:dyDescent="0.25">
      <c r="A2978" s="352"/>
      <c r="B2978" s="378"/>
      <c r="C2978" s="54" t="str">
        <f>IF(ISTEXT('Organizational Unit Summary'!$B$56),'Organizational Unit Summary'!$B$56,"")</f>
        <v>P-17</v>
      </c>
      <c r="D2978" s="51" t="str">
        <f>IF('Organizational Unit Summary'!$B$24="Benchmark or Sustainment",IF(E2978="OoS","OoS",IF(E2978=1,"DM",IF(E2978=2,"PM",IF(E2978=3,"LM",IF(E2978=4,"FM"))))),IF(E2978="OoS","OoS",IF(E2978&lt;=2,"H",IF(E2978=3,"M",IF(E2978=4,"L")))))</f>
        <v>DM</v>
      </c>
      <c r="E2978" s="58">
        <f>IF(OR(Processes!$C$77=TRUE,Processes!T$77=TRUE),IF(AND(G2978=1,H2978=1,NOT(ISTEXT(J2978))),4,IF(AND(G2978=1,H2978=1,ISTEXT(J2978)),3,IF(AND(OR(G2978=1,H2978=1),ISTEXT(J2978)),2,1))),"OoS")</f>
        <v>1</v>
      </c>
      <c r="F2978" s="57"/>
      <c r="G2978" s="59"/>
      <c r="H2978" s="59"/>
      <c r="I2978" s="59"/>
      <c r="J2978" s="59"/>
      <c r="K2978" s="59"/>
      <c r="L2978" s="59"/>
      <c r="M2978" s="59"/>
      <c r="N2978" s="59"/>
      <c r="O2978" s="59"/>
      <c r="P2978" s="370"/>
      <c r="Q2978" s="59"/>
      <c r="R2978" s="376"/>
    </row>
    <row r="2979" spans="1:18" x14ac:dyDescent="0.25">
      <c r="A2979" s="352"/>
      <c r="B2979" s="378"/>
      <c r="C2979" s="54" t="str">
        <f>IF(ISTEXT('Organizational Unit Summary'!$B$57),'Organizational Unit Summary'!$B$57,"")</f>
        <v>P-18</v>
      </c>
      <c r="D2979" s="51" t="str">
        <f>IF('Organizational Unit Summary'!$B$24="Benchmark or Sustainment",IF(E2979="OoS","OoS",IF(E2979=1,"DM",IF(E2979=2,"PM",IF(E2979=3,"LM",IF(E2979=4,"FM"))))),IF(E2979="OoS","OoS",IF(E2979&lt;=2,"H",IF(E2979=3,"M",IF(E2979=4,"L")))))</f>
        <v>DM</v>
      </c>
      <c r="E2979" s="58">
        <f>IF(OR(Processes!$C$77=TRUE,Processes!U$77=TRUE),IF(AND(G2979=1,H2979=1,NOT(ISTEXT(J2979))),4,IF(AND(G2979=1,H2979=1,ISTEXT(J2979)),3,IF(AND(OR(G2979=1,H2979=1),ISTEXT(J2979)),2,1))),"OoS")</f>
        <v>1</v>
      </c>
      <c r="F2979" s="57"/>
      <c r="G2979" s="59"/>
      <c r="H2979" s="59"/>
      <c r="I2979" s="59"/>
      <c r="J2979" s="59"/>
      <c r="K2979" s="59"/>
      <c r="L2979" s="59"/>
      <c r="M2979" s="59"/>
      <c r="N2979" s="59"/>
      <c r="O2979" s="59"/>
      <c r="P2979" s="370"/>
      <c r="Q2979" s="59"/>
      <c r="R2979" s="376"/>
    </row>
    <row r="2980" spans="1:18" x14ac:dyDescent="0.25">
      <c r="A2980" s="352"/>
      <c r="B2980" s="378"/>
      <c r="C2980" s="54" t="str">
        <f>IF(ISTEXT('Organizational Unit Summary'!$B$58),'Organizational Unit Summary'!$B$58,"")</f>
        <v>P-19</v>
      </c>
      <c r="D2980" s="51" t="str">
        <f>IF('Organizational Unit Summary'!$B$24="Benchmark or Sustainment",IF(E2980="OoS","OoS",IF(E2980=1,"DM",IF(E2980=2,"PM",IF(E2980=3,"LM",IF(E2980=4,"FM"))))),IF(E2980="OoS","OoS",IF(E2980&lt;=2,"H",IF(E2980=3,"M",IF(E2980=4,"L")))))</f>
        <v>DM</v>
      </c>
      <c r="E2980" s="58">
        <f>IF(OR(Processes!$C$77=TRUE,Processes!V$77=TRUE),IF(AND(G2980=1,H2980=1,NOT(ISTEXT(J2980))),4,IF(AND(G2980=1,H2980=1,ISTEXT(J2980)),3,IF(AND(OR(G2980=1,H2980=1),ISTEXT(J2980)),2,1))),"OoS")</f>
        <v>1</v>
      </c>
      <c r="F2980" s="57"/>
      <c r="G2980" s="59"/>
      <c r="H2980" s="59"/>
      <c r="I2980" s="59"/>
      <c r="J2980" s="59"/>
      <c r="K2980" s="59"/>
      <c r="L2980" s="59"/>
      <c r="M2980" s="59"/>
      <c r="N2980" s="59"/>
      <c r="O2980" s="59"/>
      <c r="P2980" s="370"/>
      <c r="Q2980" s="59"/>
      <c r="R2980" s="376"/>
    </row>
    <row r="2981" spans="1:18" ht="13.5" thickBot="1" x14ac:dyDescent="0.3">
      <c r="A2981" s="352"/>
      <c r="B2981" s="378"/>
      <c r="C2981" s="54" t="str">
        <f>IF(ISTEXT('Organizational Unit Summary'!$B$59),'Organizational Unit Summary'!$B$59,"")</f>
        <v>P-20</v>
      </c>
      <c r="D2981" s="51" t="str">
        <f>IF('Organizational Unit Summary'!$B$24="Benchmark or Sustainment",IF(E2981="OoS","OoS",IF(E2981=1,"DM",IF(E2981=2,"PM",IF(E2981=3,"LM",IF(E2981=4,"FM"))))),IF(E2981="OoS","OoS",IF(E2981&lt;=2,"H",IF(E2981=3,"M",IF(E2981=4,"L")))))</f>
        <v>DM</v>
      </c>
      <c r="E2981" s="58">
        <f>IF(OR(Processes!$C$77=TRUE,Processes!W$77=TRUE),IF(AND(G2981=1,H2981=1,NOT(ISTEXT(J2981))),4,IF(AND(G2981=1,H2981=1,ISTEXT(J2981)),3,IF(AND(OR(G2981=1,H2981=1),ISTEXT(J2981)),2,1))),"OoS")</f>
        <v>1</v>
      </c>
      <c r="F2981" s="57"/>
      <c r="G2981" s="59"/>
      <c r="H2981" s="59"/>
      <c r="I2981" s="59"/>
      <c r="J2981" s="59"/>
      <c r="K2981" s="59"/>
      <c r="L2981" s="59"/>
      <c r="M2981" s="59"/>
      <c r="N2981" s="59"/>
      <c r="O2981" s="59"/>
      <c r="P2981" s="371"/>
      <c r="Q2981" s="59"/>
      <c r="R2981" s="376"/>
    </row>
    <row r="2982" spans="1:18" x14ac:dyDescent="0.25">
      <c r="A2982" s="352"/>
      <c r="B2982" s="378" t="str">
        <f>IF(ISTEXT(Processes!$B$27),Processes!$B$27,"")</f>
        <v>Process 25</v>
      </c>
      <c r="C2982" s="54" t="str">
        <f>IF(ISTEXT('Organizational Unit Summary'!$B$40),'Organizational Unit Summary'!$B$40,"")</f>
        <v>P-1</v>
      </c>
      <c r="D2982" s="51" t="str">
        <f>IF('Organizational Unit Summary'!$B$24="Benchmark or Sustainment",IF(E2982="OoS","OoS",IF(E2982=1,"DM",IF(E2982=2,"PM",IF(E2982=3,"LM",IF(E2982=4,"FM"))))),IF(E2982="OoS","OoS",IF(E2982&lt;=2,"H",IF(E2982=3,"M",IF(E2982=4,"L")))))</f>
        <v>DM</v>
      </c>
      <c r="E2982" s="58">
        <f>IF(OR(Processes!$C$78=TRUE,Processes!D$78=TRUE),IF(AND(G2982=1,H2982=1,NOT(ISTEXT(J2982))),4,IF(AND(G2982=1,H2982=1,ISTEXT(J2982)),3,IF(AND(OR(G2982=1,H2982=1),ISTEXT(J2982)),2,1))),"OoS")</f>
        <v>1</v>
      </c>
      <c r="F2982" s="57"/>
      <c r="G2982" s="59"/>
      <c r="H2982" s="59"/>
      <c r="I2982" s="59"/>
      <c r="J2982" s="59"/>
      <c r="K2982" s="59"/>
      <c r="L2982" s="59"/>
      <c r="M2982" s="59"/>
      <c r="N2982" s="59"/>
      <c r="O2982" s="59"/>
      <c r="P2982" s="369"/>
      <c r="Q2982" s="59"/>
      <c r="R2982" s="376"/>
    </row>
    <row r="2983" spans="1:18" x14ac:dyDescent="0.25">
      <c r="A2983" s="352"/>
      <c r="B2983" s="378"/>
      <c r="C2983" s="54" t="str">
        <f>IF(ISTEXT('Organizational Unit Summary'!$B$41),'Organizational Unit Summary'!$B$41,"")</f>
        <v>P-2</v>
      </c>
      <c r="D2983" s="51" t="str">
        <f>IF('Organizational Unit Summary'!$B$24="Benchmark or Sustainment",IF(E2983="OoS","OoS",IF(E2983=1,"DM",IF(E2983=2,"PM",IF(E2983=3,"LM",IF(E2983=4,"FM"))))),IF(E2983="OoS","OoS",IF(E2983&lt;=2,"H",IF(E2983=3,"M",IF(E2983=4,"L")))))</f>
        <v>DM</v>
      </c>
      <c r="E2983" s="58">
        <f>IF(OR(Processes!$C$78=TRUE,Processes!E$78=TRUE),IF(AND(G2983=1,H2983=1,NOT(ISTEXT(J2983))),4,IF(AND(G2983=1,H2983=1,ISTEXT(J2983)),3,IF(AND(OR(G2983=1,H2983=1),ISTEXT(J2983)),2,1))),"OoS")</f>
        <v>1</v>
      </c>
      <c r="F2983" s="57"/>
      <c r="G2983" s="59"/>
      <c r="H2983" s="59"/>
      <c r="I2983" s="59"/>
      <c r="J2983" s="59"/>
      <c r="K2983" s="59"/>
      <c r="L2983" s="59"/>
      <c r="M2983" s="59"/>
      <c r="N2983" s="59"/>
      <c r="O2983" s="59"/>
      <c r="P2983" s="370"/>
      <c r="Q2983" s="59"/>
      <c r="R2983" s="376"/>
    </row>
    <row r="2984" spans="1:18" x14ac:dyDescent="0.25">
      <c r="A2984" s="352"/>
      <c r="B2984" s="378"/>
      <c r="C2984" s="54" t="str">
        <f>IF(ISTEXT('Organizational Unit Summary'!$B$42),'Organizational Unit Summary'!$B$42,"")</f>
        <v>P-3</v>
      </c>
      <c r="D2984" s="51" t="str">
        <f>IF('Organizational Unit Summary'!$B$24="Benchmark or Sustainment",IF(E2984="OoS","OoS",IF(E2984=1,"DM",IF(E2984=2,"PM",IF(E2984=3,"LM",IF(E2984=4,"FM"))))),IF(E2984="OoS","OoS",IF(E2984&lt;=2,"H",IF(E2984=3,"M",IF(E2984=4,"L")))))</f>
        <v>DM</v>
      </c>
      <c r="E2984" s="58">
        <f>IF(OR(Processes!$C$78=TRUE,Processes!F$78=TRUE),IF(AND(G2984=1,H2984=1,NOT(ISTEXT(J2984))),4,IF(AND(G2984=1,H2984=1,ISTEXT(J2984)),3,IF(AND(OR(G2984=1,H2984=1),ISTEXT(J2984)),2,1))),"OoS")</f>
        <v>1</v>
      </c>
      <c r="F2984" s="57"/>
      <c r="G2984" s="59"/>
      <c r="H2984" s="59"/>
      <c r="I2984" s="59"/>
      <c r="J2984" s="59"/>
      <c r="K2984" s="59"/>
      <c r="L2984" s="59"/>
      <c r="M2984" s="59"/>
      <c r="N2984" s="59"/>
      <c r="O2984" s="59"/>
      <c r="P2984" s="370"/>
      <c r="Q2984" s="59"/>
      <c r="R2984" s="376"/>
    </row>
    <row r="2985" spans="1:18" x14ac:dyDescent="0.25">
      <c r="A2985" s="352"/>
      <c r="B2985" s="378"/>
      <c r="C2985" s="54" t="str">
        <f>IF(ISTEXT('Organizational Unit Summary'!$B$43),'Organizational Unit Summary'!$B$43,"")</f>
        <v>P-4</v>
      </c>
      <c r="D2985" s="51" t="str">
        <f>IF('Organizational Unit Summary'!$B$24="Benchmark or Sustainment",IF(E2985="OoS","OoS",IF(E2985=1,"DM",IF(E2985=2,"PM",IF(E2985=3,"LM",IF(E2985=4,"FM"))))),IF(E2985="OoS","OoS",IF(E2985&lt;=2,"H",IF(E2985=3,"M",IF(E2985=4,"L")))))</f>
        <v>DM</v>
      </c>
      <c r="E2985" s="58">
        <f>IF(OR(Processes!$C$78=TRUE,Processes!G$78=TRUE),IF(AND(G2985=1,H2985=1,NOT(ISTEXT(J2985))),4,IF(AND(G2985=1,H2985=1,ISTEXT(J2985)),3,IF(AND(OR(G2985=1,H2985=1),ISTEXT(J2985)),2,1))),"OoS")</f>
        <v>1</v>
      </c>
      <c r="F2985" s="57"/>
      <c r="G2985" s="59"/>
      <c r="H2985" s="59"/>
      <c r="I2985" s="59"/>
      <c r="J2985" s="59"/>
      <c r="K2985" s="59"/>
      <c r="L2985" s="59"/>
      <c r="M2985" s="59"/>
      <c r="N2985" s="59"/>
      <c r="O2985" s="59"/>
      <c r="P2985" s="370"/>
      <c r="Q2985" s="59"/>
      <c r="R2985" s="376"/>
    </row>
    <row r="2986" spans="1:18" x14ac:dyDescent="0.25">
      <c r="A2986" s="352"/>
      <c r="B2986" s="378"/>
      <c r="C2986" s="54" t="str">
        <f>IF(ISTEXT('Organizational Unit Summary'!$B$44),'Organizational Unit Summary'!$B$44,"")</f>
        <v>P-5</v>
      </c>
      <c r="D2986" s="51" t="str">
        <f>IF('Organizational Unit Summary'!$B$24="Benchmark or Sustainment",IF(E2986="OoS","OoS",IF(E2986=1,"DM",IF(E2986=2,"PM",IF(E2986=3,"LM",IF(E2986=4,"FM"))))),IF(E2986="OoS","OoS",IF(E2986&lt;=2,"H",IF(E2986=3,"M",IF(E2986=4,"L")))))</f>
        <v>DM</v>
      </c>
      <c r="E2986" s="58">
        <f>IF(OR(Processes!$C$78=TRUE,Processes!H$78=TRUE),IF(AND(G2986=1,H2986=1,NOT(ISTEXT(J2986))),4,IF(AND(G2986=1,H2986=1,ISTEXT(J2986)),3,IF(AND(OR(G2986=1,H2986=1),ISTEXT(J2986)),2,1))),"OoS")</f>
        <v>1</v>
      </c>
      <c r="F2986" s="57"/>
      <c r="G2986" s="59"/>
      <c r="H2986" s="59"/>
      <c r="I2986" s="59"/>
      <c r="J2986" s="59"/>
      <c r="K2986" s="59"/>
      <c r="L2986" s="59"/>
      <c r="M2986" s="59"/>
      <c r="N2986" s="59"/>
      <c r="O2986" s="59"/>
      <c r="P2986" s="370"/>
      <c r="Q2986" s="59"/>
      <c r="R2986" s="376"/>
    </row>
    <row r="2987" spans="1:18" x14ac:dyDescent="0.25">
      <c r="A2987" s="352"/>
      <c r="B2987" s="378"/>
      <c r="C2987" s="54" t="str">
        <f>IF(ISTEXT('Organizational Unit Summary'!$B$45),'Organizational Unit Summary'!$B$45,"")</f>
        <v>P-6</v>
      </c>
      <c r="D2987" s="51" t="str">
        <f>IF('Organizational Unit Summary'!$B$24="Benchmark or Sustainment",IF(E2987="OoS","OoS",IF(E2987=1,"DM",IF(E2987=2,"PM",IF(E2987=3,"LM",IF(E2987=4,"FM"))))),IF(E2987="OoS","OoS",IF(E2987&lt;=2,"H",IF(E2987=3,"M",IF(E2987=4,"L")))))</f>
        <v>DM</v>
      </c>
      <c r="E2987" s="58">
        <f>IF(OR(Processes!$C$78=TRUE,Processes!I$78=TRUE),IF(AND(G2987=1,H2987=1,NOT(ISTEXT(J2987))),4,IF(AND(G2987=1,H2987=1,ISTEXT(J2987)),3,IF(AND(OR(G2987=1,H2987=1),ISTEXT(J2987)),2,1))),"OoS")</f>
        <v>1</v>
      </c>
      <c r="F2987" s="57"/>
      <c r="G2987" s="59"/>
      <c r="H2987" s="59"/>
      <c r="I2987" s="59"/>
      <c r="J2987" s="59"/>
      <c r="K2987" s="59"/>
      <c r="L2987" s="59"/>
      <c r="M2987" s="59"/>
      <c r="N2987" s="59"/>
      <c r="O2987" s="59"/>
      <c r="P2987" s="370"/>
      <c r="Q2987" s="59"/>
      <c r="R2987" s="376"/>
    </row>
    <row r="2988" spans="1:18" x14ac:dyDescent="0.25">
      <c r="A2988" s="352"/>
      <c r="B2988" s="378"/>
      <c r="C2988" s="54" t="str">
        <f>IF(ISTEXT('Organizational Unit Summary'!$B$46),'Organizational Unit Summary'!$B$46,"")</f>
        <v>P-7</v>
      </c>
      <c r="D2988" s="51" t="str">
        <f>IF('Organizational Unit Summary'!$B$24="Benchmark or Sustainment",IF(E2988="OoS","OoS",IF(E2988=1,"DM",IF(E2988=2,"PM",IF(E2988=3,"LM",IF(E2988=4,"FM"))))),IF(E2988="OoS","OoS",IF(E2988&lt;=2,"H",IF(E2988=3,"M",IF(E2988=4,"L")))))</f>
        <v>DM</v>
      </c>
      <c r="E2988" s="58">
        <f>IF(OR(Processes!$C$78=TRUE,Processes!J$78=TRUE),IF(AND(G2988=1,H2988=1,NOT(ISTEXT(J2988))),4,IF(AND(G2988=1,H2988=1,ISTEXT(J2988)),3,IF(AND(OR(G2988=1,H2988=1),ISTEXT(J2988)),2,1))),"OoS")</f>
        <v>1</v>
      </c>
      <c r="F2988" s="57"/>
      <c r="G2988" s="59"/>
      <c r="H2988" s="59"/>
      <c r="I2988" s="59"/>
      <c r="J2988" s="59"/>
      <c r="K2988" s="59"/>
      <c r="L2988" s="59"/>
      <c r="M2988" s="59"/>
      <c r="N2988" s="59"/>
      <c r="O2988" s="59"/>
      <c r="P2988" s="370"/>
      <c r="Q2988" s="59"/>
      <c r="R2988" s="376"/>
    </row>
    <row r="2989" spans="1:18" x14ac:dyDescent="0.25">
      <c r="A2989" s="352"/>
      <c r="B2989" s="378"/>
      <c r="C2989" s="54" t="str">
        <f>IF(ISTEXT('Organizational Unit Summary'!$B$47),'Organizational Unit Summary'!$B$47,"")</f>
        <v>P-8</v>
      </c>
      <c r="D2989" s="51" t="str">
        <f>IF('Organizational Unit Summary'!$B$24="Benchmark or Sustainment",IF(E2989="OoS","OoS",IF(E2989=1,"DM",IF(E2989=2,"PM",IF(E2989=3,"LM",IF(E2989=4,"FM"))))),IF(E2989="OoS","OoS",IF(E2989&lt;=2,"H",IF(E2989=3,"M",IF(E2989=4,"L")))))</f>
        <v>DM</v>
      </c>
      <c r="E2989" s="58">
        <f>IF(OR(Processes!$C$78=TRUE,Processes!K$78=TRUE),IF(AND(G2989=1,H2989=1,NOT(ISTEXT(J2989))),4,IF(AND(G2989=1,H2989=1,ISTEXT(J2989)),3,IF(AND(OR(G2989=1,H2989=1),ISTEXT(J2989)),2,1))),"OoS")</f>
        <v>1</v>
      </c>
      <c r="F2989" s="57"/>
      <c r="G2989" s="59"/>
      <c r="H2989" s="59"/>
      <c r="I2989" s="59"/>
      <c r="J2989" s="59"/>
      <c r="K2989" s="59"/>
      <c r="L2989" s="59"/>
      <c r="M2989" s="59"/>
      <c r="N2989" s="59"/>
      <c r="O2989" s="59"/>
      <c r="P2989" s="370"/>
      <c r="Q2989" s="59"/>
      <c r="R2989" s="376"/>
    </row>
    <row r="2990" spans="1:18" x14ac:dyDescent="0.25">
      <c r="A2990" s="352"/>
      <c r="B2990" s="378"/>
      <c r="C2990" s="54" t="str">
        <f>IF(ISTEXT('Organizational Unit Summary'!$B$48),'Organizational Unit Summary'!$B$48,"")</f>
        <v>P-9</v>
      </c>
      <c r="D2990" s="51" t="str">
        <f>IF('Organizational Unit Summary'!$B$24="Benchmark or Sustainment",IF(E2990="OoS","OoS",IF(E2990=1,"DM",IF(E2990=2,"PM",IF(E2990=3,"LM",IF(E2990=4,"FM"))))),IF(E2990="OoS","OoS",IF(E2990&lt;=2,"H",IF(E2990=3,"M",IF(E2990=4,"L")))))</f>
        <v>DM</v>
      </c>
      <c r="E2990" s="58">
        <f>IF(OR(Processes!$C$78=TRUE,Processes!L$78=TRUE),IF(AND(G2990=1,H2990=1,NOT(ISTEXT(J2990))),4,IF(AND(G2990=1,H2990=1,ISTEXT(J2990)),3,IF(AND(OR(G2990=1,H2990=1),ISTEXT(J2990)),2,1))),"OoS")</f>
        <v>1</v>
      </c>
      <c r="F2990" s="57"/>
      <c r="G2990" s="59"/>
      <c r="H2990" s="59"/>
      <c r="I2990" s="59"/>
      <c r="J2990" s="59"/>
      <c r="K2990" s="59"/>
      <c r="L2990" s="59"/>
      <c r="M2990" s="59"/>
      <c r="N2990" s="59"/>
      <c r="O2990" s="59"/>
      <c r="P2990" s="370"/>
      <c r="Q2990" s="59"/>
      <c r="R2990" s="376"/>
    </row>
    <row r="2991" spans="1:18" x14ac:dyDescent="0.25">
      <c r="A2991" s="352"/>
      <c r="B2991" s="378"/>
      <c r="C2991" s="54" t="str">
        <f>IF(ISTEXT('Organizational Unit Summary'!$B$49),'Organizational Unit Summary'!$B$49,"")</f>
        <v>P-10</v>
      </c>
      <c r="D2991" s="51" t="str">
        <f>IF('Organizational Unit Summary'!$B$24="Benchmark or Sustainment",IF(E2991="OoS","OoS",IF(E2991=1,"DM",IF(E2991=2,"PM",IF(E2991=3,"LM",IF(E2991=4,"FM"))))),IF(E2991="OoS","OoS",IF(E2991&lt;=2,"H",IF(E2991=3,"M",IF(E2991=4,"L")))))</f>
        <v>DM</v>
      </c>
      <c r="E2991" s="58">
        <f>IF(OR(Processes!$C$78=TRUE,Processes!M$78=TRUE),IF(AND(G2991=1,H2991=1,NOT(ISTEXT(J2991))),4,IF(AND(G2991=1,H2991=1,ISTEXT(J2991)),3,IF(AND(OR(G2991=1,H2991=1),ISTEXT(J2991)),2,1))),"OoS")</f>
        <v>1</v>
      </c>
      <c r="F2991" s="57"/>
      <c r="G2991" s="59"/>
      <c r="H2991" s="59"/>
      <c r="I2991" s="59"/>
      <c r="J2991" s="59"/>
      <c r="K2991" s="59"/>
      <c r="L2991" s="59"/>
      <c r="M2991" s="59"/>
      <c r="N2991" s="59"/>
      <c r="O2991" s="59"/>
      <c r="P2991" s="370"/>
      <c r="Q2991" s="59"/>
      <c r="R2991" s="376"/>
    </row>
    <row r="2992" spans="1:18" x14ac:dyDescent="0.25">
      <c r="A2992" s="352"/>
      <c r="B2992" s="378"/>
      <c r="C2992" s="54" t="str">
        <f>IF(ISTEXT('Organizational Unit Summary'!$B$50),'Organizational Unit Summary'!$B$50,"")</f>
        <v>P-11</v>
      </c>
      <c r="D2992" s="51" t="str">
        <f>IF('Organizational Unit Summary'!$B$24="Benchmark or Sustainment",IF(E2992="OoS","OoS",IF(E2992=1,"DM",IF(E2992=2,"PM",IF(E2992=3,"LM",IF(E2992=4,"FM"))))),IF(E2992="OoS","OoS",IF(E2992&lt;=2,"H",IF(E2992=3,"M",IF(E2992=4,"L")))))</f>
        <v>DM</v>
      </c>
      <c r="E2992" s="58">
        <f>IF(OR(Processes!$C$78=TRUE,Processes!N$78=TRUE),IF(AND(G2992=1,H2992=1,NOT(ISTEXT(J2992))),4,IF(AND(G2992=1,H2992=1,ISTEXT(J2992)),3,IF(AND(OR(G2992=1,H2992=1),ISTEXT(J2992)),2,1))),"OoS")</f>
        <v>1</v>
      </c>
      <c r="F2992" s="57"/>
      <c r="G2992" s="59"/>
      <c r="H2992" s="59"/>
      <c r="I2992" s="59"/>
      <c r="J2992" s="59"/>
      <c r="K2992" s="59"/>
      <c r="L2992" s="59"/>
      <c r="M2992" s="59"/>
      <c r="N2992" s="59"/>
      <c r="O2992" s="59"/>
      <c r="P2992" s="370"/>
      <c r="Q2992" s="59"/>
      <c r="R2992" s="376"/>
    </row>
    <row r="2993" spans="1:18" x14ac:dyDescent="0.25">
      <c r="A2993" s="352"/>
      <c r="B2993" s="378"/>
      <c r="C2993" s="54" t="str">
        <f>IF(ISTEXT('Organizational Unit Summary'!$B$51),'Organizational Unit Summary'!$B$51,"")</f>
        <v>P-12</v>
      </c>
      <c r="D2993" s="51" t="str">
        <f>IF('Organizational Unit Summary'!$B$24="Benchmark or Sustainment",IF(E2993="OoS","OoS",IF(E2993=1,"DM",IF(E2993=2,"PM",IF(E2993=3,"LM",IF(E2993=4,"FM"))))),IF(E2993="OoS","OoS",IF(E2993&lt;=2,"H",IF(E2993=3,"M",IF(E2993=4,"L")))))</f>
        <v>DM</v>
      </c>
      <c r="E2993" s="58">
        <f>IF(OR(Processes!$C$78=TRUE,Processes!O$78=TRUE),IF(AND(G2993=1,H2993=1,NOT(ISTEXT(J2993))),4,IF(AND(G2993=1,H2993=1,ISTEXT(J2993)),3,IF(AND(OR(G2993=1,H2993=1),ISTEXT(J2993)),2,1))),"OoS")</f>
        <v>1</v>
      </c>
      <c r="F2993" s="57"/>
      <c r="G2993" s="59"/>
      <c r="H2993" s="59"/>
      <c r="I2993" s="59"/>
      <c r="J2993" s="59"/>
      <c r="K2993" s="59"/>
      <c r="L2993" s="59"/>
      <c r="M2993" s="59"/>
      <c r="N2993" s="59"/>
      <c r="O2993" s="59"/>
      <c r="P2993" s="370"/>
      <c r="Q2993" s="59"/>
      <c r="R2993" s="376"/>
    </row>
    <row r="2994" spans="1:18" x14ac:dyDescent="0.25">
      <c r="A2994" s="352"/>
      <c r="B2994" s="378"/>
      <c r="C2994" s="54" t="str">
        <f>IF(ISTEXT('Organizational Unit Summary'!$B$52),'Organizational Unit Summary'!$B$52,"")</f>
        <v>P-13</v>
      </c>
      <c r="D2994" s="51" t="str">
        <f>IF('Organizational Unit Summary'!$B$24="Benchmark or Sustainment",IF(E2994="OoS","OoS",IF(E2994=1,"DM",IF(E2994=2,"PM",IF(E2994=3,"LM",IF(E2994=4,"FM"))))),IF(E2994="OoS","OoS",IF(E2994&lt;=2,"H",IF(E2994=3,"M",IF(E2994=4,"L")))))</f>
        <v>DM</v>
      </c>
      <c r="E2994" s="58">
        <f>IF(OR(Processes!$C$78=TRUE,Processes!P$78=TRUE),IF(AND(G2994=1,H2994=1,NOT(ISTEXT(J2994))),4,IF(AND(G2994=1,H2994=1,ISTEXT(J2994)),3,IF(AND(OR(G2994=1,H2994=1),ISTEXT(J2994)),2,1))),"OoS")</f>
        <v>1</v>
      </c>
      <c r="F2994" s="57"/>
      <c r="G2994" s="59"/>
      <c r="H2994" s="59"/>
      <c r="I2994" s="59"/>
      <c r="J2994" s="59"/>
      <c r="K2994" s="59"/>
      <c r="L2994" s="59"/>
      <c r="M2994" s="59"/>
      <c r="N2994" s="59"/>
      <c r="O2994" s="59"/>
      <c r="P2994" s="370"/>
      <c r="Q2994" s="59"/>
      <c r="R2994" s="376"/>
    </row>
    <row r="2995" spans="1:18" x14ac:dyDescent="0.25">
      <c r="A2995" s="352"/>
      <c r="B2995" s="378"/>
      <c r="C2995" s="54" t="str">
        <f>IF(ISTEXT('Organizational Unit Summary'!$B$53),'Organizational Unit Summary'!$B$53,"")</f>
        <v>P-14</v>
      </c>
      <c r="D2995" s="51" t="str">
        <f>IF('Organizational Unit Summary'!$B$24="Benchmark or Sustainment",IF(E2995="OoS","OoS",IF(E2995=1,"DM",IF(E2995=2,"PM",IF(E2995=3,"LM",IF(E2995=4,"FM"))))),IF(E2995="OoS","OoS",IF(E2995&lt;=2,"H",IF(E2995=3,"M",IF(E2995=4,"L")))))</f>
        <v>DM</v>
      </c>
      <c r="E2995" s="58">
        <f>IF(OR(Processes!$C$78=TRUE,Processes!Q$78=TRUE),IF(AND(G2995=1,H2995=1,NOT(ISTEXT(J2995))),4,IF(AND(G2995=1,H2995=1,ISTEXT(J2995)),3,IF(AND(OR(G2995=1,H2995=1),ISTEXT(J2995)),2,1))),"OoS")</f>
        <v>1</v>
      </c>
      <c r="F2995" s="57"/>
      <c r="G2995" s="59"/>
      <c r="H2995" s="59"/>
      <c r="I2995" s="59"/>
      <c r="J2995" s="59"/>
      <c r="K2995" s="59"/>
      <c r="L2995" s="59"/>
      <c r="M2995" s="59"/>
      <c r="N2995" s="59"/>
      <c r="O2995" s="59"/>
      <c r="P2995" s="370"/>
      <c r="Q2995" s="59"/>
      <c r="R2995" s="376"/>
    </row>
    <row r="2996" spans="1:18" x14ac:dyDescent="0.25">
      <c r="A2996" s="352"/>
      <c r="B2996" s="378"/>
      <c r="C2996" s="54" t="str">
        <f>IF(ISTEXT('Organizational Unit Summary'!$B$54),'Organizational Unit Summary'!$B$54,"")</f>
        <v>P-15</v>
      </c>
      <c r="D2996" s="51" t="str">
        <f>IF('Organizational Unit Summary'!$B$24="Benchmark or Sustainment",IF(E2996="OoS","OoS",IF(E2996=1,"DM",IF(E2996=2,"PM",IF(E2996=3,"LM",IF(E2996=4,"FM"))))),IF(E2996="OoS","OoS",IF(E2996&lt;=2,"H",IF(E2996=3,"M",IF(E2996=4,"L")))))</f>
        <v>DM</v>
      </c>
      <c r="E2996" s="58">
        <f>IF(OR(Processes!$C$78=TRUE,Processes!R$78=TRUE),IF(AND(G2996=1,H2996=1,NOT(ISTEXT(J2996))),4,IF(AND(G2996=1,H2996=1,ISTEXT(J2996)),3,IF(AND(OR(G2996=1,H2996=1),ISTEXT(J2996)),2,1))),"OoS")</f>
        <v>1</v>
      </c>
      <c r="F2996" s="57"/>
      <c r="G2996" s="59"/>
      <c r="H2996" s="59"/>
      <c r="I2996" s="59"/>
      <c r="J2996" s="59"/>
      <c r="K2996" s="59"/>
      <c r="L2996" s="59"/>
      <c r="M2996" s="59"/>
      <c r="N2996" s="59"/>
      <c r="O2996" s="59"/>
      <c r="P2996" s="370"/>
      <c r="Q2996" s="59"/>
      <c r="R2996" s="376"/>
    </row>
    <row r="2997" spans="1:18" x14ac:dyDescent="0.25">
      <c r="A2997" s="352"/>
      <c r="B2997" s="378"/>
      <c r="C2997" s="54" t="str">
        <f>IF(ISTEXT('Organizational Unit Summary'!$B$55),'Organizational Unit Summary'!$B$55,"")</f>
        <v>P-16</v>
      </c>
      <c r="D2997" s="51" t="str">
        <f>IF('Organizational Unit Summary'!$B$24="Benchmark or Sustainment",IF(E2997="OoS","OoS",IF(E2997=1,"DM",IF(E2997=2,"PM",IF(E2997=3,"LM",IF(E2997=4,"FM"))))),IF(E2997="OoS","OoS",IF(E2997&lt;=2,"H",IF(E2997=3,"M",IF(E2997=4,"L")))))</f>
        <v>DM</v>
      </c>
      <c r="E2997" s="58">
        <f>IF(OR(Processes!$C$78=TRUE,Processes!S$78=TRUE),IF(AND(G2997=1,H2997=1,NOT(ISTEXT(J2997))),4,IF(AND(G2997=1,H2997=1,ISTEXT(J2997)),3,IF(AND(OR(G2997=1,H2997=1),ISTEXT(J2997)),2,1))),"OoS")</f>
        <v>1</v>
      </c>
      <c r="F2997" s="57"/>
      <c r="G2997" s="59"/>
      <c r="H2997" s="59"/>
      <c r="I2997" s="59"/>
      <c r="J2997" s="59"/>
      <c r="K2997" s="59"/>
      <c r="L2997" s="59"/>
      <c r="M2997" s="59"/>
      <c r="N2997" s="59"/>
      <c r="O2997" s="59"/>
      <c r="P2997" s="370"/>
      <c r="Q2997" s="59"/>
      <c r="R2997" s="376"/>
    </row>
    <row r="2998" spans="1:18" x14ac:dyDescent="0.25">
      <c r="A2998" s="352"/>
      <c r="B2998" s="378"/>
      <c r="C2998" s="54" t="str">
        <f>IF(ISTEXT('Organizational Unit Summary'!$B$56),'Organizational Unit Summary'!$B$56,"")</f>
        <v>P-17</v>
      </c>
      <c r="D2998" s="51" t="str">
        <f>IF('Organizational Unit Summary'!$B$24="Benchmark or Sustainment",IF(E2998="OoS","OoS",IF(E2998=1,"DM",IF(E2998=2,"PM",IF(E2998=3,"LM",IF(E2998=4,"FM"))))),IF(E2998="OoS","OoS",IF(E2998&lt;=2,"H",IF(E2998=3,"M",IF(E2998=4,"L")))))</f>
        <v>DM</v>
      </c>
      <c r="E2998" s="58">
        <f>IF(OR(Processes!$C$78=TRUE,Processes!T$78=TRUE),IF(AND(G2998=1,H2998=1,NOT(ISTEXT(J2998))),4,IF(AND(G2998=1,H2998=1,ISTEXT(J2998)),3,IF(AND(OR(G2998=1,H2998=1),ISTEXT(J2998)),2,1))),"OoS")</f>
        <v>1</v>
      </c>
      <c r="F2998" s="57"/>
      <c r="G2998" s="59"/>
      <c r="H2998" s="59"/>
      <c r="I2998" s="59"/>
      <c r="J2998" s="59"/>
      <c r="K2998" s="59"/>
      <c r="L2998" s="59"/>
      <c r="M2998" s="59"/>
      <c r="N2998" s="59"/>
      <c r="O2998" s="59"/>
      <c r="P2998" s="370"/>
      <c r="Q2998" s="59"/>
      <c r="R2998" s="376"/>
    </row>
    <row r="2999" spans="1:18" x14ac:dyDescent="0.25">
      <c r="A2999" s="352"/>
      <c r="B2999" s="378"/>
      <c r="C2999" s="54" t="str">
        <f>IF(ISTEXT('Organizational Unit Summary'!$B$57),'Organizational Unit Summary'!$B$57,"")</f>
        <v>P-18</v>
      </c>
      <c r="D2999" s="51" t="str">
        <f>IF('Organizational Unit Summary'!$B$24="Benchmark or Sustainment",IF(E2999="OoS","OoS",IF(E2999=1,"DM",IF(E2999=2,"PM",IF(E2999=3,"LM",IF(E2999=4,"FM"))))),IF(E2999="OoS","OoS",IF(E2999&lt;=2,"H",IF(E2999=3,"M",IF(E2999=4,"L")))))</f>
        <v>DM</v>
      </c>
      <c r="E2999" s="58">
        <f>IF(OR(Processes!$C$78=TRUE,Processes!U$78=TRUE),IF(AND(G2999=1,H2999=1,NOT(ISTEXT(J2999))),4,IF(AND(G2999=1,H2999=1,ISTEXT(J2999)),3,IF(AND(OR(G2999=1,H2999=1),ISTEXT(J2999)),2,1))),"OoS")</f>
        <v>1</v>
      </c>
      <c r="F2999" s="57"/>
      <c r="G2999" s="59"/>
      <c r="H2999" s="59"/>
      <c r="I2999" s="59"/>
      <c r="J2999" s="59"/>
      <c r="K2999" s="59"/>
      <c r="L2999" s="59"/>
      <c r="M2999" s="59"/>
      <c r="N2999" s="59"/>
      <c r="O2999" s="59"/>
      <c r="P2999" s="370"/>
      <c r="Q2999" s="59"/>
      <c r="R2999" s="376"/>
    </row>
    <row r="3000" spans="1:18" x14ac:dyDescent="0.25">
      <c r="A3000" s="352"/>
      <c r="B3000" s="378"/>
      <c r="C3000" s="54" t="str">
        <f>IF(ISTEXT('Organizational Unit Summary'!$B$58),'Organizational Unit Summary'!$B$58,"")</f>
        <v>P-19</v>
      </c>
      <c r="D3000" s="51" t="str">
        <f>IF('Organizational Unit Summary'!$B$24="Benchmark or Sustainment",IF(E3000="OoS","OoS",IF(E3000=1,"DM",IF(E3000=2,"PM",IF(E3000=3,"LM",IF(E3000=4,"FM"))))),IF(E3000="OoS","OoS",IF(E3000&lt;=2,"H",IF(E3000=3,"M",IF(E3000=4,"L")))))</f>
        <v>DM</v>
      </c>
      <c r="E3000" s="58">
        <f>IF(OR(Processes!$C$78=TRUE,Processes!V$78=TRUE),IF(AND(G3000=1,H3000=1,NOT(ISTEXT(J3000))),4,IF(AND(G3000=1,H3000=1,ISTEXT(J3000)),3,IF(AND(OR(G3000=1,H3000=1),ISTEXT(J3000)),2,1))),"OoS")</f>
        <v>1</v>
      </c>
      <c r="F3000" s="57"/>
      <c r="G3000" s="59"/>
      <c r="H3000" s="59"/>
      <c r="I3000" s="59"/>
      <c r="J3000" s="59"/>
      <c r="K3000" s="59"/>
      <c r="L3000" s="59"/>
      <c r="M3000" s="59"/>
      <c r="N3000" s="59"/>
      <c r="O3000" s="59"/>
      <c r="P3000" s="370"/>
      <c r="Q3000" s="59"/>
      <c r="R3000" s="376"/>
    </row>
    <row r="3001" spans="1:18" ht="13.5" thickBot="1" x14ac:dyDescent="0.3">
      <c r="A3001" s="353"/>
      <c r="B3001" s="378"/>
      <c r="C3001" s="54" t="str">
        <f>IF(ISTEXT('Organizational Unit Summary'!$B$59),'Organizational Unit Summary'!$B$59,"")</f>
        <v>P-20</v>
      </c>
      <c r="D3001" s="51" t="str">
        <f>IF('Organizational Unit Summary'!$B$24="Benchmark or Sustainment",IF(E3001="OoS","OoS",IF(E3001=1,"DM",IF(E3001=2,"PM",IF(E3001=3,"LM",IF(E3001=4,"FM"))))),IF(E3001="OoS","OoS",IF(E3001&lt;=2,"H",IF(E3001=3,"M",IF(E3001=4,"L")))))</f>
        <v>DM</v>
      </c>
      <c r="E3001" s="58">
        <f>IF(OR(Processes!$C$78=TRUE,Processes!W$78=TRUE),IF(AND(G3001=1,H3001=1,NOT(ISTEXT(J3001))),4,IF(AND(G3001=1,H3001=1,ISTEXT(J3001)),3,IF(AND(OR(G3001=1,H3001=1),ISTEXT(J3001)),2,1))),"OoS")</f>
        <v>1</v>
      </c>
      <c r="F3001" s="57"/>
      <c r="G3001" s="59"/>
      <c r="H3001" s="59"/>
      <c r="I3001" s="59"/>
      <c r="J3001" s="59"/>
      <c r="K3001" s="59"/>
      <c r="L3001" s="59"/>
      <c r="M3001" s="59"/>
      <c r="N3001" s="59"/>
      <c r="O3001" s="59"/>
      <c r="P3001" s="371"/>
      <c r="Q3001" s="59"/>
      <c r="R3001" s="376"/>
    </row>
    <row r="3002" spans="1:18" ht="12.75" customHeight="1" x14ac:dyDescent="0.25">
      <c r="A3002" s="351" t="s">
        <v>305</v>
      </c>
      <c r="B3002" s="378" t="str">
        <f>IF(ISTEXT(Processes!$B$3),Processes!$B$3,"")</f>
        <v>Process 1</v>
      </c>
      <c r="C3002" s="54" t="str">
        <f>IF(ISTEXT('Organizational Unit Summary'!$B$40),'Organizational Unit Summary'!$B$40,"")</f>
        <v>P-1</v>
      </c>
      <c r="D3002" s="51" t="str">
        <f>IF('Organizational Unit Summary'!$B$24="Benchmark or Sustainment",IF(E3002="OoS","OoS",IF(E3002=1,"DM",IF(E3002=2,"PM",IF(E3002=3,"LM",IF(E3002=4,"FM"))))),IF(E3002="OoS","OoS",IF(E3002&lt;=2,"H",IF(E3002=3,"M",IF(E3002=4,"L")))))</f>
        <v>DM</v>
      </c>
      <c r="E3002" s="58">
        <f>IF(OR(Processes!$C$54=TRUE,Processes!D$54=TRUE),IF(AND(G3002=1,H3002=1,NOT(ISTEXT(J3002))),4,IF(AND(G3002=1,H3002=1,ISTEXT(J3002)),3,IF(AND(OR(G3002=1,H3002=1),ISTEXT(J3002)),2,1))),"OoS")</f>
        <v>1</v>
      </c>
      <c r="F3002" s="57"/>
      <c r="G3002" s="59"/>
      <c r="H3002" s="59"/>
      <c r="I3002" s="59"/>
      <c r="J3002" s="59"/>
      <c r="K3002" s="59"/>
      <c r="L3002" s="59"/>
      <c r="M3002" s="59"/>
      <c r="N3002" s="59"/>
      <c r="O3002" s="59"/>
      <c r="P3002" s="369"/>
      <c r="Q3002" s="59"/>
      <c r="R3002" s="376"/>
    </row>
    <row r="3003" spans="1:18" x14ac:dyDescent="0.25">
      <c r="A3003" s="352"/>
      <c r="B3003" s="378"/>
      <c r="C3003" s="54" t="str">
        <f>IF(ISTEXT('Organizational Unit Summary'!$B$41),'Organizational Unit Summary'!$B$41,"")</f>
        <v>P-2</v>
      </c>
      <c r="D3003" s="51" t="str">
        <f>IF('Organizational Unit Summary'!$B$24="Benchmark or Sustainment",IF(E3003="OoS","OoS",IF(E3003=1,"DM",IF(E3003=2,"PM",IF(E3003=3,"LM",IF(E3003=4,"FM"))))),IF(E3003="OoS","OoS",IF(E3003&lt;=2,"H",IF(E3003=3,"M",IF(E3003=4,"L")))))</f>
        <v>DM</v>
      </c>
      <c r="E3003" s="58">
        <f>IF(OR(Processes!$C$54=TRUE,Processes!E$54=TRUE),IF(AND(G3003=1,H3003=1,NOT(ISTEXT(J3003))),4,IF(AND(G3003=1,H3003=1,ISTEXT(J3003)),3,IF(AND(OR(G3003=1,H3003=1),ISTEXT(J3003)),2,1))),"OoS")</f>
        <v>1</v>
      </c>
      <c r="F3003" s="57"/>
      <c r="G3003" s="59"/>
      <c r="H3003" s="59"/>
      <c r="I3003" s="59"/>
      <c r="J3003" s="59"/>
      <c r="K3003" s="59"/>
      <c r="L3003" s="59"/>
      <c r="M3003" s="59"/>
      <c r="N3003" s="59"/>
      <c r="O3003" s="59"/>
      <c r="P3003" s="370"/>
      <c r="Q3003" s="59"/>
      <c r="R3003" s="376"/>
    </row>
    <row r="3004" spans="1:18" x14ac:dyDescent="0.25">
      <c r="A3004" s="352"/>
      <c r="B3004" s="378"/>
      <c r="C3004" s="54" t="str">
        <f>IF(ISTEXT('Organizational Unit Summary'!$B$42),'Organizational Unit Summary'!$B$42,"")</f>
        <v>P-3</v>
      </c>
      <c r="D3004" s="51" t="str">
        <f>IF('Organizational Unit Summary'!$B$24="Benchmark or Sustainment",IF(E3004="OoS","OoS",IF(E3004=1,"DM",IF(E3004=2,"PM",IF(E3004=3,"LM",IF(E3004=4,"FM"))))),IF(E3004="OoS","OoS",IF(E3004&lt;=2,"H",IF(E3004=3,"M",IF(E3004=4,"L")))))</f>
        <v>DM</v>
      </c>
      <c r="E3004" s="58">
        <f>IF(OR(Processes!$C$54=TRUE,Processes!F$54=TRUE),IF(AND(G3004=1,H3004=1,NOT(ISTEXT(J3004))),4,IF(AND(G3004=1,H3004=1,ISTEXT(J3004)),3,IF(AND(OR(G3004=1,H3004=1),ISTEXT(J3004)),2,1))),"OoS")</f>
        <v>1</v>
      </c>
      <c r="F3004" s="57"/>
      <c r="G3004" s="59"/>
      <c r="H3004" s="59"/>
      <c r="I3004" s="59"/>
      <c r="J3004" s="59"/>
      <c r="K3004" s="59"/>
      <c r="L3004" s="59"/>
      <c r="M3004" s="59"/>
      <c r="N3004" s="59"/>
      <c r="O3004" s="59"/>
      <c r="P3004" s="370"/>
      <c r="Q3004" s="59"/>
      <c r="R3004" s="376"/>
    </row>
    <row r="3005" spans="1:18" x14ac:dyDescent="0.25">
      <c r="A3005" s="352"/>
      <c r="B3005" s="378"/>
      <c r="C3005" s="54" t="str">
        <f>IF(ISTEXT('Organizational Unit Summary'!$B$43),'Organizational Unit Summary'!$B$43,"")</f>
        <v>P-4</v>
      </c>
      <c r="D3005" s="51" t="str">
        <f>IF('Organizational Unit Summary'!$B$24="Benchmark or Sustainment",IF(E3005="OoS","OoS",IF(E3005=1,"DM",IF(E3005=2,"PM",IF(E3005=3,"LM",IF(E3005=4,"FM"))))),IF(E3005="OoS","OoS",IF(E3005&lt;=2,"H",IF(E3005=3,"M",IF(E3005=4,"L")))))</f>
        <v>DM</v>
      </c>
      <c r="E3005" s="58">
        <f>IF(OR(Processes!$C$54=TRUE,Processes!G$54=TRUE),IF(AND(G3005=1,H3005=1,NOT(ISTEXT(J3005))),4,IF(AND(G3005=1,H3005=1,ISTEXT(J3005)),3,IF(AND(OR(G3005=1,H3005=1),ISTEXT(J3005)),2,1))),"OoS")</f>
        <v>1</v>
      </c>
      <c r="F3005" s="57"/>
      <c r="G3005" s="59"/>
      <c r="H3005" s="59"/>
      <c r="I3005" s="59"/>
      <c r="J3005" s="59"/>
      <c r="K3005" s="59"/>
      <c r="L3005" s="59"/>
      <c r="M3005" s="59"/>
      <c r="N3005" s="59"/>
      <c r="O3005" s="59"/>
      <c r="P3005" s="370"/>
      <c r="Q3005" s="59"/>
      <c r="R3005" s="376"/>
    </row>
    <row r="3006" spans="1:18" x14ac:dyDescent="0.25">
      <c r="A3006" s="352"/>
      <c r="B3006" s="378"/>
      <c r="C3006" s="54" t="str">
        <f>IF(ISTEXT('Organizational Unit Summary'!$B$44),'Organizational Unit Summary'!$B$44,"")</f>
        <v>P-5</v>
      </c>
      <c r="D3006" s="51" t="str">
        <f>IF('Organizational Unit Summary'!$B$24="Benchmark or Sustainment",IF(E3006="OoS","OoS",IF(E3006=1,"DM",IF(E3006=2,"PM",IF(E3006=3,"LM",IF(E3006=4,"FM"))))),IF(E3006="OoS","OoS",IF(E3006&lt;=2,"H",IF(E3006=3,"M",IF(E3006=4,"L")))))</f>
        <v>DM</v>
      </c>
      <c r="E3006" s="58">
        <f>IF(OR(Processes!$C$54=TRUE,Processes!H$54=TRUE),IF(AND(G3006=1,H3006=1,NOT(ISTEXT(J3006))),4,IF(AND(G3006=1,H3006=1,ISTEXT(J3006)),3,IF(AND(OR(G3006=1,H3006=1),ISTEXT(J3006)),2,1))),"OoS")</f>
        <v>1</v>
      </c>
      <c r="F3006" s="57"/>
      <c r="G3006" s="59"/>
      <c r="H3006" s="59"/>
      <c r="I3006" s="59"/>
      <c r="J3006" s="59"/>
      <c r="K3006" s="59"/>
      <c r="L3006" s="59"/>
      <c r="M3006" s="59"/>
      <c r="N3006" s="59"/>
      <c r="O3006" s="59"/>
      <c r="P3006" s="370"/>
      <c r="Q3006" s="59"/>
      <c r="R3006" s="376"/>
    </row>
    <row r="3007" spans="1:18" x14ac:dyDescent="0.25">
      <c r="A3007" s="352"/>
      <c r="B3007" s="378"/>
      <c r="C3007" s="54" t="str">
        <f>IF(ISTEXT('Organizational Unit Summary'!$B$45),'Organizational Unit Summary'!$B$45,"")</f>
        <v>P-6</v>
      </c>
      <c r="D3007" s="51" t="str">
        <f>IF('Organizational Unit Summary'!$B$24="Benchmark or Sustainment",IF(E3007="OoS","OoS",IF(E3007=1,"DM",IF(E3007=2,"PM",IF(E3007=3,"LM",IF(E3007=4,"FM"))))),IF(E3007="OoS","OoS",IF(E3007&lt;=2,"H",IF(E3007=3,"M",IF(E3007=4,"L")))))</f>
        <v>DM</v>
      </c>
      <c r="E3007" s="58">
        <f>IF(OR(Processes!$C$54=TRUE,Processes!I$54=TRUE),IF(AND(G3007=1,H3007=1,NOT(ISTEXT(J3007))),4,IF(AND(G3007=1,H3007=1,ISTEXT(J3007)),3,IF(AND(OR(G3007=1,H3007=1),ISTEXT(J3007)),2,1))),"OoS")</f>
        <v>1</v>
      </c>
      <c r="F3007" s="57"/>
      <c r="G3007" s="59"/>
      <c r="H3007" s="59"/>
      <c r="I3007" s="59"/>
      <c r="J3007" s="59"/>
      <c r="K3007" s="59"/>
      <c r="L3007" s="59"/>
      <c r="M3007" s="59"/>
      <c r="N3007" s="59"/>
      <c r="O3007" s="59"/>
      <c r="P3007" s="370"/>
      <c r="Q3007" s="59"/>
      <c r="R3007" s="376"/>
    </row>
    <row r="3008" spans="1:18" x14ac:dyDescent="0.25">
      <c r="A3008" s="352"/>
      <c r="B3008" s="378"/>
      <c r="C3008" s="54" t="str">
        <f>IF(ISTEXT('Organizational Unit Summary'!$B$46),'Organizational Unit Summary'!$B$46,"")</f>
        <v>P-7</v>
      </c>
      <c r="D3008" s="51" t="str">
        <f>IF('Organizational Unit Summary'!$B$24="Benchmark or Sustainment",IF(E3008="OoS","OoS",IF(E3008=1,"DM",IF(E3008=2,"PM",IF(E3008=3,"LM",IF(E3008=4,"FM"))))),IF(E3008="OoS","OoS",IF(E3008&lt;=2,"H",IF(E3008=3,"M",IF(E3008=4,"L")))))</f>
        <v>DM</v>
      </c>
      <c r="E3008" s="58">
        <f>IF(OR(Processes!$C$54=TRUE,Processes!J$54=TRUE),IF(AND(G3008=1,H3008=1,NOT(ISTEXT(J3008))),4,IF(AND(G3008=1,H3008=1,ISTEXT(J3008)),3,IF(AND(OR(G3008=1,H3008=1),ISTEXT(J3008)),2,1))),"OoS")</f>
        <v>1</v>
      </c>
      <c r="F3008" s="57"/>
      <c r="G3008" s="59"/>
      <c r="H3008" s="59"/>
      <c r="I3008" s="59"/>
      <c r="J3008" s="59"/>
      <c r="K3008" s="59"/>
      <c r="L3008" s="59"/>
      <c r="M3008" s="59"/>
      <c r="N3008" s="59"/>
      <c r="O3008" s="59"/>
      <c r="P3008" s="370"/>
      <c r="Q3008" s="59"/>
      <c r="R3008" s="376"/>
    </row>
    <row r="3009" spans="1:18" x14ac:dyDescent="0.25">
      <c r="A3009" s="352"/>
      <c r="B3009" s="378"/>
      <c r="C3009" s="54" t="str">
        <f>IF(ISTEXT('Organizational Unit Summary'!$B$47),'Organizational Unit Summary'!$B$47,"")</f>
        <v>P-8</v>
      </c>
      <c r="D3009" s="51" t="str">
        <f>IF('Organizational Unit Summary'!$B$24="Benchmark or Sustainment",IF(E3009="OoS","OoS",IF(E3009=1,"DM",IF(E3009=2,"PM",IF(E3009=3,"LM",IF(E3009=4,"FM"))))),IF(E3009="OoS","OoS",IF(E3009&lt;=2,"H",IF(E3009=3,"M",IF(E3009=4,"L")))))</f>
        <v>DM</v>
      </c>
      <c r="E3009" s="58">
        <f>IF(OR(Processes!$C$54=TRUE,Processes!K$54=TRUE),IF(AND(G3009=1,H3009=1,NOT(ISTEXT(J3009))),4,IF(AND(G3009=1,H3009=1,ISTEXT(J3009)),3,IF(AND(OR(G3009=1,H3009=1),ISTEXT(J3009)),2,1))),"OoS")</f>
        <v>1</v>
      </c>
      <c r="F3009" s="57"/>
      <c r="G3009" s="59"/>
      <c r="H3009" s="59"/>
      <c r="I3009" s="59"/>
      <c r="J3009" s="59"/>
      <c r="K3009" s="59"/>
      <c r="L3009" s="59"/>
      <c r="M3009" s="59"/>
      <c r="N3009" s="59"/>
      <c r="O3009" s="59"/>
      <c r="P3009" s="370"/>
      <c r="Q3009" s="59"/>
      <c r="R3009" s="376"/>
    </row>
    <row r="3010" spans="1:18" x14ac:dyDescent="0.25">
      <c r="A3010" s="352"/>
      <c r="B3010" s="378"/>
      <c r="C3010" s="54" t="str">
        <f>IF(ISTEXT('Organizational Unit Summary'!$B$48),'Organizational Unit Summary'!$B$48,"")</f>
        <v>P-9</v>
      </c>
      <c r="D3010" s="51" t="str">
        <f>IF('Organizational Unit Summary'!$B$24="Benchmark or Sustainment",IF(E3010="OoS","OoS",IF(E3010=1,"DM",IF(E3010=2,"PM",IF(E3010=3,"LM",IF(E3010=4,"FM"))))),IF(E3010="OoS","OoS",IF(E3010&lt;=2,"H",IF(E3010=3,"M",IF(E3010=4,"L")))))</f>
        <v>DM</v>
      </c>
      <c r="E3010" s="58">
        <f>IF(OR(Processes!$C$54=TRUE,Processes!L$54=TRUE),IF(AND(G3010=1,H3010=1,NOT(ISTEXT(J3010))),4,IF(AND(G3010=1,H3010=1,ISTEXT(J3010)),3,IF(AND(OR(G3010=1,H3010=1),ISTEXT(J3010)),2,1))),"OoS")</f>
        <v>1</v>
      </c>
      <c r="F3010" s="57"/>
      <c r="G3010" s="59"/>
      <c r="H3010" s="59"/>
      <c r="I3010" s="59"/>
      <c r="J3010" s="59"/>
      <c r="K3010" s="59"/>
      <c r="L3010" s="59"/>
      <c r="M3010" s="59"/>
      <c r="N3010" s="59"/>
      <c r="O3010" s="59"/>
      <c r="P3010" s="370"/>
      <c r="Q3010" s="59"/>
      <c r="R3010" s="376"/>
    </row>
    <row r="3011" spans="1:18" x14ac:dyDescent="0.25">
      <c r="A3011" s="352"/>
      <c r="B3011" s="378"/>
      <c r="C3011" s="54" t="str">
        <f>IF(ISTEXT('Organizational Unit Summary'!$B$49),'Organizational Unit Summary'!$B$49,"")</f>
        <v>P-10</v>
      </c>
      <c r="D3011" s="51" t="str">
        <f>IF('Organizational Unit Summary'!$B$24="Benchmark or Sustainment",IF(E3011="OoS","OoS",IF(E3011=1,"DM",IF(E3011=2,"PM",IF(E3011=3,"LM",IF(E3011=4,"FM"))))),IF(E3011="OoS","OoS",IF(E3011&lt;=2,"H",IF(E3011=3,"M",IF(E3011=4,"L")))))</f>
        <v>DM</v>
      </c>
      <c r="E3011" s="58">
        <f>IF(OR(Processes!$C$54=TRUE,Processes!M$54=TRUE),IF(AND(G3011=1,H3011=1,NOT(ISTEXT(J3011))),4,IF(AND(G3011=1,H3011=1,ISTEXT(J3011)),3,IF(AND(OR(G3011=1,H3011=1),ISTEXT(J3011)),2,1))),"OoS")</f>
        <v>1</v>
      </c>
      <c r="F3011" s="57"/>
      <c r="G3011" s="59"/>
      <c r="H3011" s="59"/>
      <c r="I3011" s="59"/>
      <c r="J3011" s="59"/>
      <c r="K3011" s="59"/>
      <c r="L3011" s="59"/>
      <c r="M3011" s="59"/>
      <c r="N3011" s="59"/>
      <c r="O3011" s="59"/>
      <c r="P3011" s="370"/>
      <c r="Q3011" s="59"/>
      <c r="R3011" s="376"/>
    </row>
    <row r="3012" spans="1:18" x14ac:dyDescent="0.25">
      <c r="A3012" s="352"/>
      <c r="B3012" s="378"/>
      <c r="C3012" s="54" t="str">
        <f>IF(ISTEXT('Organizational Unit Summary'!$B$50),'Organizational Unit Summary'!$B$50,"")</f>
        <v>P-11</v>
      </c>
      <c r="D3012" s="51" t="str">
        <f>IF('Organizational Unit Summary'!$B$24="Benchmark or Sustainment",IF(E3012="OoS","OoS",IF(E3012=1,"DM",IF(E3012=2,"PM",IF(E3012=3,"LM",IF(E3012=4,"FM"))))),IF(E3012="OoS","OoS",IF(E3012&lt;=2,"H",IF(E3012=3,"M",IF(E3012=4,"L")))))</f>
        <v>DM</v>
      </c>
      <c r="E3012" s="58">
        <f>IF(OR(Processes!$C$54=TRUE,Processes!N$54=TRUE),IF(AND(G3012=1,H3012=1,NOT(ISTEXT(J3012))),4,IF(AND(G3012=1,H3012=1,ISTEXT(J3012)),3,IF(AND(OR(G3012=1,H3012=1),ISTEXT(J3012)),2,1))),"OoS")</f>
        <v>1</v>
      </c>
      <c r="F3012" s="57"/>
      <c r="G3012" s="59"/>
      <c r="H3012" s="59"/>
      <c r="I3012" s="59"/>
      <c r="J3012" s="59"/>
      <c r="K3012" s="59"/>
      <c r="L3012" s="59"/>
      <c r="M3012" s="59"/>
      <c r="N3012" s="59"/>
      <c r="O3012" s="59"/>
      <c r="P3012" s="370"/>
      <c r="Q3012" s="59"/>
      <c r="R3012" s="376"/>
    </row>
    <row r="3013" spans="1:18" x14ac:dyDescent="0.25">
      <c r="A3013" s="352"/>
      <c r="B3013" s="378"/>
      <c r="C3013" s="54" t="str">
        <f>IF(ISTEXT('Organizational Unit Summary'!$B$51),'Organizational Unit Summary'!$B$51,"")</f>
        <v>P-12</v>
      </c>
      <c r="D3013" s="51" t="str">
        <f>IF('Organizational Unit Summary'!$B$24="Benchmark or Sustainment",IF(E3013="OoS","OoS",IF(E3013=1,"DM",IF(E3013=2,"PM",IF(E3013=3,"LM",IF(E3013=4,"FM"))))),IF(E3013="OoS","OoS",IF(E3013&lt;=2,"H",IF(E3013=3,"M",IF(E3013=4,"L")))))</f>
        <v>DM</v>
      </c>
      <c r="E3013" s="58">
        <f>IF(OR(Processes!$C$54=TRUE,Processes!O$54=TRUE),IF(AND(G3013=1,H3013=1,NOT(ISTEXT(J3013))),4,IF(AND(G3013=1,H3013=1,ISTEXT(J3013)),3,IF(AND(OR(G3013=1,H3013=1),ISTEXT(J3013)),2,1))),"OoS")</f>
        <v>1</v>
      </c>
      <c r="F3013" s="57"/>
      <c r="G3013" s="59"/>
      <c r="H3013" s="59"/>
      <c r="I3013" s="59"/>
      <c r="J3013" s="59"/>
      <c r="K3013" s="59"/>
      <c r="L3013" s="59"/>
      <c r="M3013" s="59"/>
      <c r="N3013" s="59"/>
      <c r="O3013" s="59"/>
      <c r="P3013" s="370"/>
      <c r="Q3013" s="59"/>
      <c r="R3013" s="376"/>
    </row>
    <row r="3014" spans="1:18" x14ac:dyDescent="0.25">
      <c r="A3014" s="352"/>
      <c r="B3014" s="378"/>
      <c r="C3014" s="54" t="str">
        <f>IF(ISTEXT('Organizational Unit Summary'!$B$52),'Organizational Unit Summary'!$B$52,"")</f>
        <v>P-13</v>
      </c>
      <c r="D3014" s="51" t="str">
        <f>IF('Organizational Unit Summary'!$B$24="Benchmark or Sustainment",IF(E3014="OoS","OoS",IF(E3014=1,"DM",IF(E3014=2,"PM",IF(E3014=3,"LM",IF(E3014=4,"FM"))))),IF(E3014="OoS","OoS",IF(E3014&lt;=2,"H",IF(E3014=3,"M",IF(E3014=4,"L")))))</f>
        <v>DM</v>
      </c>
      <c r="E3014" s="58">
        <f>IF(OR(Processes!$C$54=TRUE,Processes!P$54=TRUE),IF(AND(G3014=1,H3014=1,NOT(ISTEXT(J3014))),4,IF(AND(G3014=1,H3014=1,ISTEXT(J3014)),3,IF(AND(OR(G3014=1,H3014=1),ISTEXT(J3014)),2,1))),"OoS")</f>
        <v>1</v>
      </c>
      <c r="F3014" s="57"/>
      <c r="G3014" s="59"/>
      <c r="H3014" s="59"/>
      <c r="I3014" s="59"/>
      <c r="J3014" s="59"/>
      <c r="K3014" s="59"/>
      <c r="L3014" s="59"/>
      <c r="M3014" s="59"/>
      <c r="N3014" s="59"/>
      <c r="O3014" s="59"/>
      <c r="P3014" s="370"/>
      <c r="Q3014" s="59"/>
      <c r="R3014" s="376"/>
    </row>
    <row r="3015" spans="1:18" x14ac:dyDescent="0.25">
      <c r="A3015" s="352"/>
      <c r="B3015" s="378"/>
      <c r="C3015" s="54" t="str">
        <f>IF(ISTEXT('Organizational Unit Summary'!$B$53),'Organizational Unit Summary'!$B$53,"")</f>
        <v>P-14</v>
      </c>
      <c r="D3015" s="51" t="str">
        <f>IF('Organizational Unit Summary'!$B$24="Benchmark or Sustainment",IF(E3015="OoS","OoS",IF(E3015=1,"DM",IF(E3015=2,"PM",IF(E3015=3,"LM",IF(E3015=4,"FM"))))),IF(E3015="OoS","OoS",IF(E3015&lt;=2,"H",IF(E3015=3,"M",IF(E3015=4,"L")))))</f>
        <v>DM</v>
      </c>
      <c r="E3015" s="58">
        <f>IF(OR(Processes!$C$54=TRUE,Processes!Q$54=TRUE),IF(AND(G3015=1,H3015=1,NOT(ISTEXT(J3015))),4,IF(AND(G3015=1,H3015=1,ISTEXT(J3015)),3,IF(AND(OR(G3015=1,H3015=1),ISTEXT(J3015)),2,1))),"OoS")</f>
        <v>1</v>
      </c>
      <c r="F3015" s="57"/>
      <c r="G3015" s="59"/>
      <c r="H3015" s="59"/>
      <c r="I3015" s="59"/>
      <c r="J3015" s="59"/>
      <c r="K3015" s="59"/>
      <c r="L3015" s="59"/>
      <c r="M3015" s="59"/>
      <c r="N3015" s="59"/>
      <c r="O3015" s="59"/>
      <c r="P3015" s="370"/>
      <c r="Q3015" s="59"/>
      <c r="R3015" s="376"/>
    </row>
    <row r="3016" spans="1:18" x14ac:dyDescent="0.25">
      <c r="A3016" s="352"/>
      <c r="B3016" s="378"/>
      <c r="C3016" s="54" t="str">
        <f>IF(ISTEXT('Organizational Unit Summary'!$B$54),'Organizational Unit Summary'!$B$54,"")</f>
        <v>P-15</v>
      </c>
      <c r="D3016" s="51" t="str">
        <f>IF('Organizational Unit Summary'!$B$24="Benchmark or Sustainment",IF(E3016="OoS","OoS",IF(E3016=1,"DM",IF(E3016=2,"PM",IF(E3016=3,"LM",IF(E3016=4,"FM"))))),IF(E3016="OoS","OoS",IF(E3016&lt;=2,"H",IF(E3016=3,"M",IF(E3016=4,"L")))))</f>
        <v>DM</v>
      </c>
      <c r="E3016" s="58">
        <f>IF(OR(Processes!$C$54=TRUE,Processes!R$54=TRUE),IF(AND(G3016=1,H3016=1,NOT(ISTEXT(J3016))),4,IF(AND(G3016=1,H3016=1,ISTEXT(J3016)),3,IF(AND(OR(G3016=1,H3016=1),ISTEXT(J3016)),2,1))),"OoS")</f>
        <v>1</v>
      </c>
      <c r="F3016" s="57"/>
      <c r="G3016" s="59"/>
      <c r="H3016" s="59"/>
      <c r="I3016" s="59"/>
      <c r="J3016" s="59"/>
      <c r="K3016" s="59"/>
      <c r="L3016" s="59"/>
      <c r="M3016" s="59"/>
      <c r="N3016" s="59"/>
      <c r="O3016" s="59"/>
      <c r="P3016" s="370"/>
      <c r="Q3016" s="59"/>
      <c r="R3016" s="376"/>
    </row>
    <row r="3017" spans="1:18" x14ac:dyDescent="0.25">
      <c r="A3017" s="352"/>
      <c r="B3017" s="378"/>
      <c r="C3017" s="54" t="str">
        <f>IF(ISTEXT('Organizational Unit Summary'!$B$55),'Organizational Unit Summary'!$B$55,"")</f>
        <v>P-16</v>
      </c>
      <c r="D3017" s="51" t="str">
        <f>IF('Organizational Unit Summary'!$B$24="Benchmark or Sustainment",IF(E3017="OoS","OoS",IF(E3017=1,"DM",IF(E3017=2,"PM",IF(E3017=3,"LM",IF(E3017=4,"FM"))))),IF(E3017="OoS","OoS",IF(E3017&lt;=2,"H",IF(E3017=3,"M",IF(E3017=4,"L")))))</f>
        <v>DM</v>
      </c>
      <c r="E3017" s="58">
        <f>IF(OR(Processes!$C$54=TRUE,Processes!S$54=TRUE),IF(AND(G3017=1,H3017=1,NOT(ISTEXT(J3017))),4,IF(AND(G3017=1,H3017=1,ISTEXT(J3017)),3,IF(AND(OR(G3017=1,H3017=1),ISTEXT(J3017)),2,1))),"OoS")</f>
        <v>1</v>
      </c>
      <c r="F3017" s="57"/>
      <c r="G3017" s="59"/>
      <c r="H3017" s="59"/>
      <c r="I3017" s="59"/>
      <c r="J3017" s="59"/>
      <c r="K3017" s="59"/>
      <c r="L3017" s="59"/>
      <c r="M3017" s="59"/>
      <c r="N3017" s="59"/>
      <c r="O3017" s="59"/>
      <c r="P3017" s="370"/>
      <c r="Q3017" s="59"/>
      <c r="R3017" s="376"/>
    </row>
    <row r="3018" spans="1:18" x14ac:dyDescent="0.25">
      <c r="A3018" s="352"/>
      <c r="B3018" s="378"/>
      <c r="C3018" s="54" t="str">
        <f>IF(ISTEXT('Organizational Unit Summary'!$B$56),'Organizational Unit Summary'!$B$56,"")</f>
        <v>P-17</v>
      </c>
      <c r="D3018" s="51" t="str">
        <f>IF('Organizational Unit Summary'!$B$24="Benchmark or Sustainment",IF(E3018="OoS","OoS",IF(E3018=1,"DM",IF(E3018=2,"PM",IF(E3018=3,"LM",IF(E3018=4,"FM"))))),IF(E3018="OoS","OoS",IF(E3018&lt;=2,"H",IF(E3018=3,"M",IF(E3018=4,"L")))))</f>
        <v>DM</v>
      </c>
      <c r="E3018" s="58">
        <f>IF(OR(Processes!$C$54=TRUE,Processes!T$54=TRUE),IF(AND(G3018=1,H3018=1,NOT(ISTEXT(J3018))),4,IF(AND(G3018=1,H3018=1,ISTEXT(J3018)),3,IF(AND(OR(G3018=1,H3018=1),ISTEXT(J3018)),2,1))),"OoS")</f>
        <v>1</v>
      </c>
      <c r="F3018" s="57"/>
      <c r="G3018" s="59"/>
      <c r="H3018" s="59"/>
      <c r="I3018" s="59"/>
      <c r="J3018" s="59"/>
      <c r="K3018" s="59"/>
      <c r="L3018" s="59"/>
      <c r="M3018" s="59"/>
      <c r="N3018" s="59"/>
      <c r="O3018" s="59"/>
      <c r="P3018" s="370"/>
      <c r="Q3018" s="59"/>
      <c r="R3018" s="376"/>
    </row>
    <row r="3019" spans="1:18" x14ac:dyDescent="0.25">
      <c r="A3019" s="352"/>
      <c r="B3019" s="378"/>
      <c r="C3019" s="54" t="str">
        <f>IF(ISTEXT('Organizational Unit Summary'!$B$57),'Organizational Unit Summary'!$B$57,"")</f>
        <v>P-18</v>
      </c>
      <c r="D3019" s="51" t="str">
        <f>IF('Organizational Unit Summary'!$B$24="Benchmark or Sustainment",IF(E3019="OoS","OoS",IF(E3019=1,"DM",IF(E3019=2,"PM",IF(E3019=3,"LM",IF(E3019=4,"FM"))))),IF(E3019="OoS","OoS",IF(E3019&lt;=2,"H",IF(E3019=3,"M",IF(E3019=4,"L")))))</f>
        <v>DM</v>
      </c>
      <c r="E3019" s="58">
        <f>IF(OR(Processes!$C$54=TRUE,Processes!U$54=TRUE),IF(AND(G3019=1,H3019=1,NOT(ISTEXT(J3019))),4,IF(AND(G3019=1,H3019=1,ISTEXT(J3019)),3,IF(AND(OR(G3019=1,H3019=1),ISTEXT(J3019)),2,1))),"OoS")</f>
        <v>1</v>
      </c>
      <c r="F3019" s="57"/>
      <c r="G3019" s="59"/>
      <c r="H3019" s="59"/>
      <c r="I3019" s="59"/>
      <c r="J3019" s="59"/>
      <c r="K3019" s="59"/>
      <c r="L3019" s="59"/>
      <c r="M3019" s="59"/>
      <c r="N3019" s="59"/>
      <c r="O3019" s="59"/>
      <c r="P3019" s="370"/>
      <c r="Q3019" s="59"/>
      <c r="R3019" s="376"/>
    </row>
    <row r="3020" spans="1:18" x14ac:dyDescent="0.25">
      <c r="A3020" s="352"/>
      <c r="B3020" s="378"/>
      <c r="C3020" s="54" t="str">
        <f>IF(ISTEXT('Organizational Unit Summary'!$B$58),'Organizational Unit Summary'!$B$58,"")</f>
        <v>P-19</v>
      </c>
      <c r="D3020" s="51" t="str">
        <f>IF('Organizational Unit Summary'!$B$24="Benchmark or Sustainment",IF(E3020="OoS","OoS",IF(E3020=1,"DM",IF(E3020=2,"PM",IF(E3020=3,"LM",IF(E3020=4,"FM"))))),IF(E3020="OoS","OoS",IF(E3020&lt;=2,"H",IF(E3020=3,"M",IF(E3020=4,"L")))))</f>
        <v>DM</v>
      </c>
      <c r="E3020" s="58">
        <f>IF(OR(Processes!$C$54=TRUE,Processes!V$54=TRUE),IF(AND(G3020=1,H3020=1,NOT(ISTEXT(J3020))),4,IF(AND(G3020=1,H3020=1,ISTEXT(J3020)),3,IF(AND(OR(G3020=1,H3020=1),ISTEXT(J3020)),2,1))),"OoS")</f>
        <v>1</v>
      </c>
      <c r="F3020" s="57"/>
      <c r="G3020" s="59"/>
      <c r="H3020" s="59"/>
      <c r="I3020" s="59"/>
      <c r="J3020" s="59"/>
      <c r="K3020" s="59"/>
      <c r="L3020" s="59"/>
      <c r="M3020" s="59"/>
      <c r="N3020" s="59"/>
      <c r="O3020" s="59"/>
      <c r="P3020" s="370"/>
      <c r="Q3020" s="59"/>
      <c r="R3020" s="376"/>
    </row>
    <row r="3021" spans="1:18" ht="13.5" thickBot="1" x14ac:dyDescent="0.3">
      <c r="A3021" s="352"/>
      <c r="B3021" s="378"/>
      <c r="C3021" s="54" t="str">
        <f>IF(ISTEXT('Organizational Unit Summary'!$B$59),'Organizational Unit Summary'!$B$59,"")</f>
        <v>P-20</v>
      </c>
      <c r="D3021" s="51" t="str">
        <f>IF('Organizational Unit Summary'!$B$24="Benchmark or Sustainment",IF(E3021="OoS","OoS",IF(E3021=1,"DM",IF(E3021=2,"PM",IF(E3021=3,"LM",IF(E3021=4,"FM"))))),IF(E3021="OoS","OoS",IF(E3021&lt;=2,"H",IF(E3021=3,"M",IF(E3021=4,"L")))))</f>
        <v>DM</v>
      </c>
      <c r="E3021" s="58">
        <f>IF(OR(Processes!$C$54=TRUE,Processes!W$54=TRUE),IF(AND(G3021=1,H3021=1,NOT(ISTEXT(J3021))),4,IF(AND(G3021=1,H3021=1,ISTEXT(J3021)),3,IF(AND(OR(G3021=1,H3021=1),ISTEXT(J3021)),2,1))),"OoS")</f>
        <v>1</v>
      </c>
      <c r="F3021" s="57"/>
      <c r="G3021" s="59"/>
      <c r="H3021" s="59"/>
      <c r="I3021" s="59"/>
      <c r="J3021" s="59"/>
      <c r="K3021" s="59"/>
      <c r="L3021" s="59"/>
      <c r="M3021" s="59"/>
      <c r="N3021" s="59"/>
      <c r="O3021" s="59"/>
      <c r="P3021" s="371"/>
      <c r="Q3021" s="59"/>
      <c r="R3021" s="376"/>
    </row>
    <row r="3022" spans="1:18" x14ac:dyDescent="0.25">
      <c r="A3022" s="352"/>
      <c r="B3022" s="378" t="str">
        <f>IF(ISTEXT(Processes!$B$4),Processes!$B$4,"")</f>
        <v>Process 2</v>
      </c>
      <c r="C3022" s="54" t="str">
        <f>IF(ISTEXT('Organizational Unit Summary'!$B$40),'Organizational Unit Summary'!$B$40,"")</f>
        <v>P-1</v>
      </c>
      <c r="D3022" s="51" t="str">
        <f>IF('Organizational Unit Summary'!$B$24="Benchmark or Sustainment",IF(E3022="OoS","OoS",IF(E3022=1,"DM",IF(E3022=2,"PM",IF(E3022=3,"LM",IF(E3022=4,"FM"))))),IF(E3022="OoS","OoS",IF(E3022&lt;=2,"H",IF(E3022=3,"M",IF(E3022=4,"L")))))</f>
        <v>DM</v>
      </c>
      <c r="E3022" s="58">
        <f>IF(OR(Processes!$C$55=TRUE,Processes!D$55=TRUE),IF(AND(G3022=1,H3022=1,NOT(ISTEXT(J3022))),4,IF(AND(G3022=1,H3022=1,ISTEXT(J3022)),3,IF(AND(OR(G3022=1,H3022=1),ISTEXT(J3022)),2,1))),"OoS")</f>
        <v>1</v>
      </c>
      <c r="F3022" s="57"/>
      <c r="G3022" s="59"/>
      <c r="H3022" s="59"/>
      <c r="I3022" s="59"/>
      <c r="J3022" s="59"/>
      <c r="K3022" s="59"/>
      <c r="L3022" s="59"/>
      <c r="M3022" s="59"/>
      <c r="N3022" s="59"/>
      <c r="O3022" s="59"/>
      <c r="P3022" s="369"/>
      <c r="Q3022" s="59"/>
      <c r="R3022" s="376"/>
    </row>
    <row r="3023" spans="1:18" x14ac:dyDescent="0.25">
      <c r="A3023" s="352"/>
      <c r="B3023" s="378"/>
      <c r="C3023" s="54" t="str">
        <f>IF(ISTEXT('Organizational Unit Summary'!$B$41),'Organizational Unit Summary'!$B$41,"")</f>
        <v>P-2</v>
      </c>
      <c r="D3023" s="51" t="str">
        <f>IF('Organizational Unit Summary'!$B$24="Benchmark or Sustainment",IF(E3023="OoS","OoS",IF(E3023=1,"DM",IF(E3023=2,"PM",IF(E3023=3,"LM",IF(E3023=4,"FM"))))),IF(E3023="OoS","OoS",IF(E3023&lt;=2,"H",IF(E3023=3,"M",IF(E3023=4,"L")))))</f>
        <v>DM</v>
      </c>
      <c r="E3023" s="58">
        <f>IF(OR(Processes!$C$55=TRUE,Processes!E$55=TRUE),IF(AND(G3023=1,H3023=1,NOT(ISTEXT(J3023))),4,IF(AND(G3023=1,H3023=1,ISTEXT(J3023)),3,IF(AND(OR(G3023=1,H3023=1),ISTEXT(J3023)),2,1))),"OoS")</f>
        <v>1</v>
      </c>
      <c r="F3023" s="57"/>
      <c r="G3023" s="59"/>
      <c r="H3023" s="59"/>
      <c r="I3023" s="59"/>
      <c r="J3023" s="59"/>
      <c r="K3023" s="59"/>
      <c r="L3023" s="59"/>
      <c r="M3023" s="59"/>
      <c r="N3023" s="59"/>
      <c r="O3023" s="59"/>
      <c r="P3023" s="370"/>
      <c r="Q3023" s="59"/>
      <c r="R3023" s="376"/>
    </row>
    <row r="3024" spans="1:18" x14ac:dyDescent="0.25">
      <c r="A3024" s="352"/>
      <c r="B3024" s="378"/>
      <c r="C3024" s="54" t="str">
        <f>IF(ISTEXT('Organizational Unit Summary'!$B$42),'Organizational Unit Summary'!$B$42,"")</f>
        <v>P-3</v>
      </c>
      <c r="D3024" s="51" t="str">
        <f>IF('Organizational Unit Summary'!$B$24="Benchmark or Sustainment",IF(E3024="OoS","OoS",IF(E3024=1,"DM",IF(E3024=2,"PM",IF(E3024=3,"LM",IF(E3024=4,"FM"))))),IF(E3024="OoS","OoS",IF(E3024&lt;=2,"H",IF(E3024=3,"M",IF(E3024=4,"L")))))</f>
        <v>DM</v>
      </c>
      <c r="E3024" s="58">
        <f>IF(OR(Processes!$C$55=TRUE,Processes!F$55=TRUE),IF(AND(G3024=1,H3024=1,NOT(ISTEXT(J3024))),4,IF(AND(G3024=1,H3024=1,ISTEXT(J3024)),3,IF(AND(OR(G3024=1,H3024=1),ISTEXT(J3024)),2,1))),"OoS")</f>
        <v>1</v>
      </c>
      <c r="F3024" s="57"/>
      <c r="G3024" s="59"/>
      <c r="H3024" s="59"/>
      <c r="I3024" s="59"/>
      <c r="J3024" s="59"/>
      <c r="K3024" s="59"/>
      <c r="L3024" s="59"/>
      <c r="M3024" s="59"/>
      <c r="N3024" s="59"/>
      <c r="O3024" s="59"/>
      <c r="P3024" s="370"/>
      <c r="Q3024" s="59"/>
      <c r="R3024" s="376"/>
    </row>
    <row r="3025" spans="1:18" x14ac:dyDescent="0.25">
      <c r="A3025" s="352"/>
      <c r="B3025" s="378"/>
      <c r="C3025" s="54" t="str">
        <f>IF(ISTEXT('Organizational Unit Summary'!$B$43),'Organizational Unit Summary'!$B$43,"")</f>
        <v>P-4</v>
      </c>
      <c r="D3025" s="51" t="str">
        <f>IF('Organizational Unit Summary'!$B$24="Benchmark or Sustainment",IF(E3025="OoS","OoS",IF(E3025=1,"DM",IF(E3025=2,"PM",IF(E3025=3,"LM",IF(E3025=4,"FM"))))),IF(E3025="OoS","OoS",IF(E3025&lt;=2,"H",IF(E3025=3,"M",IF(E3025=4,"L")))))</f>
        <v>DM</v>
      </c>
      <c r="E3025" s="58">
        <f>IF(OR(Processes!$C$55=TRUE,Processes!G$55=TRUE),IF(AND(G3025=1,H3025=1,NOT(ISTEXT(J3025))),4,IF(AND(G3025=1,H3025=1,ISTEXT(J3025)),3,IF(AND(OR(G3025=1,H3025=1),ISTEXT(J3025)),2,1))),"OoS")</f>
        <v>1</v>
      </c>
      <c r="F3025" s="57"/>
      <c r="G3025" s="59"/>
      <c r="H3025" s="59"/>
      <c r="I3025" s="59"/>
      <c r="J3025" s="59"/>
      <c r="K3025" s="59"/>
      <c r="L3025" s="59"/>
      <c r="M3025" s="59"/>
      <c r="N3025" s="59"/>
      <c r="O3025" s="59"/>
      <c r="P3025" s="370"/>
      <c r="Q3025" s="59"/>
      <c r="R3025" s="376"/>
    </row>
    <row r="3026" spans="1:18" x14ac:dyDescent="0.25">
      <c r="A3026" s="352"/>
      <c r="B3026" s="378"/>
      <c r="C3026" s="54" t="str">
        <f>IF(ISTEXT('Organizational Unit Summary'!$B$44),'Organizational Unit Summary'!$B$44,"")</f>
        <v>P-5</v>
      </c>
      <c r="D3026" s="51" t="str">
        <f>IF('Organizational Unit Summary'!$B$24="Benchmark or Sustainment",IF(E3026="OoS","OoS",IF(E3026=1,"DM",IF(E3026=2,"PM",IF(E3026=3,"LM",IF(E3026=4,"FM"))))),IF(E3026="OoS","OoS",IF(E3026&lt;=2,"H",IF(E3026=3,"M",IF(E3026=4,"L")))))</f>
        <v>DM</v>
      </c>
      <c r="E3026" s="58">
        <f>IF(OR(Processes!$C$55=TRUE,Processes!H$55=TRUE),IF(AND(G3026=1,H3026=1,NOT(ISTEXT(J3026))),4,IF(AND(G3026=1,H3026=1,ISTEXT(J3026)),3,IF(AND(OR(G3026=1,H3026=1),ISTEXT(J3026)),2,1))),"OoS")</f>
        <v>1</v>
      </c>
      <c r="F3026" s="57"/>
      <c r="G3026" s="59"/>
      <c r="H3026" s="59"/>
      <c r="I3026" s="59"/>
      <c r="J3026" s="59"/>
      <c r="K3026" s="59"/>
      <c r="L3026" s="59"/>
      <c r="M3026" s="59"/>
      <c r="N3026" s="59"/>
      <c r="O3026" s="59"/>
      <c r="P3026" s="370"/>
      <c r="Q3026" s="59"/>
      <c r="R3026" s="376"/>
    </row>
    <row r="3027" spans="1:18" x14ac:dyDescent="0.25">
      <c r="A3027" s="352"/>
      <c r="B3027" s="378"/>
      <c r="C3027" s="54" t="str">
        <f>IF(ISTEXT('Organizational Unit Summary'!$B$45),'Organizational Unit Summary'!$B$45,"")</f>
        <v>P-6</v>
      </c>
      <c r="D3027" s="51" t="str">
        <f>IF('Organizational Unit Summary'!$B$24="Benchmark or Sustainment",IF(E3027="OoS","OoS",IF(E3027=1,"DM",IF(E3027=2,"PM",IF(E3027=3,"LM",IF(E3027=4,"FM"))))),IF(E3027="OoS","OoS",IF(E3027&lt;=2,"H",IF(E3027=3,"M",IF(E3027=4,"L")))))</f>
        <v>DM</v>
      </c>
      <c r="E3027" s="58">
        <f>IF(OR(Processes!$C$55=TRUE,Processes!I$55=TRUE),IF(AND(G3027=1,H3027=1,NOT(ISTEXT(J3027))),4,IF(AND(G3027=1,H3027=1,ISTEXT(J3027)),3,IF(AND(OR(G3027=1,H3027=1),ISTEXT(J3027)),2,1))),"OoS")</f>
        <v>1</v>
      </c>
      <c r="F3027" s="57"/>
      <c r="G3027" s="59"/>
      <c r="H3027" s="59"/>
      <c r="I3027" s="59"/>
      <c r="J3027" s="59"/>
      <c r="K3027" s="59"/>
      <c r="L3027" s="59"/>
      <c r="M3027" s="59"/>
      <c r="N3027" s="59"/>
      <c r="O3027" s="59"/>
      <c r="P3027" s="370"/>
      <c r="Q3027" s="59"/>
      <c r="R3027" s="376"/>
    </row>
    <row r="3028" spans="1:18" x14ac:dyDescent="0.25">
      <c r="A3028" s="352"/>
      <c r="B3028" s="378"/>
      <c r="C3028" s="54" t="str">
        <f>IF(ISTEXT('Organizational Unit Summary'!$B$46),'Organizational Unit Summary'!$B$46,"")</f>
        <v>P-7</v>
      </c>
      <c r="D3028" s="51" t="str">
        <f>IF('Organizational Unit Summary'!$B$24="Benchmark or Sustainment",IF(E3028="OoS","OoS",IF(E3028=1,"DM",IF(E3028=2,"PM",IF(E3028=3,"LM",IF(E3028=4,"FM"))))),IF(E3028="OoS","OoS",IF(E3028&lt;=2,"H",IF(E3028=3,"M",IF(E3028=4,"L")))))</f>
        <v>DM</v>
      </c>
      <c r="E3028" s="58">
        <f>IF(OR(Processes!$C$55=TRUE,Processes!J$55=TRUE),IF(AND(G3028=1,H3028=1,NOT(ISTEXT(J3028))),4,IF(AND(G3028=1,H3028=1,ISTEXT(J3028)),3,IF(AND(OR(G3028=1,H3028=1),ISTEXT(J3028)),2,1))),"OoS")</f>
        <v>1</v>
      </c>
      <c r="F3028" s="57"/>
      <c r="G3028" s="59"/>
      <c r="H3028" s="59"/>
      <c r="I3028" s="59"/>
      <c r="J3028" s="59"/>
      <c r="K3028" s="59"/>
      <c r="L3028" s="59"/>
      <c r="M3028" s="59"/>
      <c r="N3028" s="59"/>
      <c r="O3028" s="59"/>
      <c r="P3028" s="370"/>
      <c r="Q3028" s="59"/>
      <c r="R3028" s="376"/>
    </row>
    <row r="3029" spans="1:18" x14ac:dyDescent="0.25">
      <c r="A3029" s="352"/>
      <c r="B3029" s="378"/>
      <c r="C3029" s="54" t="str">
        <f>IF(ISTEXT('Organizational Unit Summary'!$B$47),'Organizational Unit Summary'!$B$47,"")</f>
        <v>P-8</v>
      </c>
      <c r="D3029" s="51" t="str">
        <f>IF('Organizational Unit Summary'!$B$24="Benchmark or Sustainment",IF(E3029="OoS","OoS",IF(E3029=1,"DM",IF(E3029=2,"PM",IF(E3029=3,"LM",IF(E3029=4,"FM"))))),IF(E3029="OoS","OoS",IF(E3029&lt;=2,"H",IF(E3029=3,"M",IF(E3029=4,"L")))))</f>
        <v>DM</v>
      </c>
      <c r="E3029" s="58">
        <f>IF(OR(Processes!$C$55=TRUE,Processes!K$55=TRUE),IF(AND(G3029=1,H3029=1,NOT(ISTEXT(J3029))),4,IF(AND(G3029=1,H3029=1,ISTEXT(J3029)),3,IF(AND(OR(G3029=1,H3029=1),ISTEXT(J3029)),2,1))),"OoS")</f>
        <v>1</v>
      </c>
      <c r="F3029" s="57"/>
      <c r="G3029" s="59"/>
      <c r="H3029" s="59"/>
      <c r="I3029" s="59"/>
      <c r="J3029" s="59"/>
      <c r="K3029" s="59"/>
      <c r="L3029" s="59"/>
      <c r="M3029" s="59"/>
      <c r="N3029" s="59"/>
      <c r="O3029" s="59"/>
      <c r="P3029" s="370"/>
      <c r="Q3029" s="59"/>
      <c r="R3029" s="376"/>
    </row>
    <row r="3030" spans="1:18" x14ac:dyDescent="0.25">
      <c r="A3030" s="352"/>
      <c r="B3030" s="378"/>
      <c r="C3030" s="54" t="str">
        <f>IF(ISTEXT('Organizational Unit Summary'!$B$48),'Organizational Unit Summary'!$B$48,"")</f>
        <v>P-9</v>
      </c>
      <c r="D3030" s="51" t="str">
        <f>IF('Organizational Unit Summary'!$B$24="Benchmark or Sustainment",IF(E3030="OoS","OoS",IF(E3030=1,"DM",IF(E3030=2,"PM",IF(E3030=3,"LM",IF(E3030=4,"FM"))))),IF(E3030="OoS","OoS",IF(E3030&lt;=2,"H",IF(E3030=3,"M",IF(E3030=4,"L")))))</f>
        <v>DM</v>
      </c>
      <c r="E3030" s="58">
        <f>IF(OR(Processes!$C$55=TRUE,Processes!L$55=TRUE),IF(AND(G3030=1,H3030=1,NOT(ISTEXT(J3030))),4,IF(AND(G3030=1,H3030=1,ISTEXT(J3030)),3,IF(AND(OR(G3030=1,H3030=1),ISTEXT(J3030)),2,1))),"OoS")</f>
        <v>1</v>
      </c>
      <c r="F3030" s="57"/>
      <c r="G3030" s="59"/>
      <c r="H3030" s="59"/>
      <c r="I3030" s="59"/>
      <c r="J3030" s="59"/>
      <c r="K3030" s="59"/>
      <c r="L3030" s="59"/>
      <c r="M3030" s="59"/>
      <c r="N3030" s="59"/>
      <c r="O3030" s="59"/>
      <c r="P3030" s="370"/>
      <c r="Q3030" s="59"/>
      <c r="R3030" s="376"/>
    </row>
    <row r="3031" spans="1:18" x14ac:dyDescent="0.25">
      <c r="A3031" s="352"/>
      <c r="B3031" s="378"/>
      <c r="C3031" s="54" t="str">
        <f>IF(ISTEXT('Organizational Unit Summary'!$B$49),'Organizational Unit Summary'!$B$49,"")</f>
        <v>P-10</v>
      </c>
      <c r="D3031" s="51" t="str">
        <f>IF('Organizational Unit Summary'!$B$24="Benchmark or Sustainment",IF(E3031="OoS","OoS",IF(E3031=1,"DM",IF(E3031=2,"PM",IF(E3031=3,"LM",IF(E3031=4,"FM"))))),IF(E3031="OoS","OoS",IF(E3031&lt;=2,"H",IF(E3031=3,"M",IF(E3031=4,"L")))))</f>
        <v>DM</v>
      </c>
      <c r="E3031" s="58">
        <f>IF(OR(Processes!$C$55=TRUE,Processes!M$55=TRUE),IF(AND(G3031=1,H3031=1,NOT(ISTEXT(J3031))),4,IF(AND(G3031=1,H3031=1,ISTEXT(J3031)),3,IF(AND(OR(G3031=1,H3031=1),ISTEXT(J3031)),2,1))),"OoS")</f>
        <v>1</v>
      </c>
      <c r="F3031" s="57"/>
      <c r="G3031" s="59"/>
      <c r="H3031" s="59"/>
      <c r="I3031" s="59"/>
      <c r="J3031" s="59"/>
      <c r="K3031" s="59"/>
      <c r="L3031" s="59"/>
      <c r="M3031" s="59"/>
      <c r="N3031" s="59"/>
      <c r="O3031" s="59"/>
      <c r="P3031" s="370"/>
      <c r="Q3031" s="59"/>
      <c r="R3031" s="376"/>
    </row>
    <row r="3032" spans="1:18" x14ac:dyDescent="0.25">
      <c r="A3032" s="352"/>
      <c r="B3032" s="378"/>
      <c r="C3032" s="54" t="str">
        <f>IF(ISTEXT('Organizational Unit Summary'!$B$50),'Organizational Unit Summary'!$B$50,"")</f>
        <v>P-11</v>
      </c>
      <c r="D3032" s="51" t="str">
        <f>IF('Organizational Unit Summary'!$B$24="Benchmark or Sustainment",IF(E3032="OoS","OoS",IF(E3032=1,"DM",IF(E3032=2,"PM",IF(E3032=3,"LM",IF(E3032=4,"FM"))))),IF(E3032="OoS","OoS",IF(E3032&lt;=2,"H",IF(E3032=3,"M",IF(E3032=4,"L")))))</f>
        <v>DM</v>
      </c>
      <c r="E3032" s="58">
        <f>IF(OR(Processes!$C$55=TRUE,Processes!N$55=TRUE),IF(AND(G3032=1,H3032=1,NOT(ISTEXT(J3032))),4,IF(AND(G3032=1,H3032=1,ISTEXT(J3032)),3,IF(AND(OR(G3032=1,H3032=1),ISTEXT(J3032)),2,1))),"OoS")</f>
        <v>1</v>
      </c>
      <c r="F3032" s="57"/>
      <c r="G3032" s="59"/>
      <c r="H3032" s="59"/>
      <c r="I3032" s="59"/>
      <c r="J3032" s="59"/>
      <c r="K3032" s="59"/>
      <c r="L3032" s="59"/>
      <c r="M3032" s="59"/>
      <c r="N3032" s="59"/>
      <c r="O3032" s="59"/>
      <c r="P3032" s="370"/>
      <c r="Q3032" s="59"/>
      <c r="R3032" s="376"/>
    </row>
    <row r="3033" spans="1:18" x14ac:dyDescent="0.25">
      <c r="A3033" s="352"/>
      <c r="B3033" s="378"/>
      <c r="C3033" s="54" t="str">
        <f>IF(ISTEXT('Organizational Unit Summary'!$B$51),'Organizational Unit Summary'!$B$51,"")</f>
        <v>P-12</v>
      </c>
      <c r="D3033" s="51" t="str">
        <f>IF('Organizational Unit Summary'!$B$24="Benchmark or Sustainment",IF(E3033="OoS","OoS",IF(E3033=1,"DM",IF(E3033=2,"PM",IF(E3033=3,"LM",IF(E3033=4,"FM"))))),IF(E3033="OoS","OoS",IF(E3033&lt;=2,"H",IF(E3033=3,"M",IF(E3033=4,"L")))))</f>
        <v>DM</v>
      </c>
      <c r="E3033" s="58">
        <f>IF(OR(Processes!$C$55=TRUE,Processes!O$55=TRUE),IF(AND(G3033=1,H3033=1,NOT(ISTEXT(J3033))),4,IF(AND(G3033=1,H3033=1,ISTEXT(J3033)),3,IF(AND(OR(G3033=1,H3033=1),ISTEXT(J3033)),2,1))),"OoS")</f>
        <v>1</v>
      </c>
      <c r="F3033" s="57"/>
      <c r="G3033" s="59"/>
      <c r="H3033" s="59"/>
      <c r="I3033" s="59"/>
      <c r="J3033" s="59"/>
      <c r="K3033" s="59"/>
      <c r="L3033" s="59"/>
      <c r="M3033" s="59"/>
      <c r="N3033" s="59"/>
      <c r="O3033" s="59"/>
      <c r="P3033" s="370"/>
      <c r="Q3033" s="59"/>
      <c r="R3033" s="376"/>
    </row>
    <row r="3034" spans="1:18" x14ac:dyDescent="0.25">
      <c r="A3034" s="352"/>
      <c r="B3034" s="378"/>
      <c r="C3034" s="54" t="str">
        <f>IF(ISTEXT('Organizational Unit Summary'!$B$52),'Organizational Unit Summary'!$B$52,"")</f>
        <v>P-13</v>
      </c>
      <c r="D3034" s="51" t="str">
        <f>IF('Organizational Unit Summary'!$B$24="Benchmark or Sustainment",IF(E3034="OoS","OoS",IF(E3034=1,"DM",IF(E3034=2,"PM",IF(E3034=3,"LM",IF(E3034=4,"FM"))))),IF(E3034="OoS","OoS",IF(E3034&lt;=2,"H",IF(E3034=3,"M",IF(E3034=4,"L")))))</f>
        <v>DM</v>
      </c>
      <c r="E3034" s="58">
        <f>IF(OR(Processes!$C$55=TRUE,Processes!P$55=TRUE),IF(AND(G3034=1,H3034=1,NOT(ISTEXT(J3034))),4,IF(AND(G3034=1,H3034=1,ISTEXT(J3034)),3,IF(AND(OR(G3034=1,H3034=1),ISTEXT(J3034)),2,1))),"OoS")</f>
        <v>1</v>
      </c>
      <c r="F3034" s="57"/>
      <c r="G3034" s="59"/>
      <c r="H3034" s="59"/>
      <c r="I3034" s="59"/>
      <c r="J3034" s="59"/>
      <c r="K3034" s="59"/>
      <c r="L3034" s="59"/>
      <c r="M3034" s="59"/>
      <c r="N3034" s="59"/>
      <c r="O3034" s="59"/>
      <c r="P3034" s="370"/>
      <c r="Q3034" s="59"/>
      <c r="R3034" s="376"/>
    </row>
    <row r="3035" spans="1:18" x14ac:dyDescent="0.25">
      <c r="A3035" s="352"/>
      <c r="B3035" s="378"/>
      <c r="C3035" s="54" t="str">
        <f>IF(ISTEXT('Organizational Unit Summary'!$B$53),'Organizational Unit Summary'!$B$53,"")</f>
        <v>P-14</v>
      </c>
      <c r="D3035" s="51" t="str">
        <f>IF('Organizational Unit Summary'!$B$24="Benchmark or Sustainment",IF(E3035="OoS","OoS",IF(E3035=1,"DM",IF(E3035=2,"PM",IF(E3035=3,"LM",IF(E3035=4,"FM"))))),IF(E3035="OoS","OoS",IF(E3035&lt;=2,"H",IF(E3035=3,"M",IF(E3035=4,"L")))))</f>
        <v>DM</v>
      </c>
      <c r="E3035" s="58">
        <f>IF(OR(Processes!$C$55=TRUE,Processes!Q$55=TRUE),IF(AND(G3035=1,H3035=1,NOT(ISTEXT(J3035))),4,IF(AND(G3035=1,H3035=1,ISTEXT(J3035)),3,IF(AND(OR(G3035=1,H3035=1),ISTEXT(J3035)),2,1))),"OoS")</f>
        <v>1</v>
      </c>
      <c r="F3035" s="57"/>
      <c r="G3035" s="59"/>
      <c r="H3035" s="59"/>
      <c r="I3035" s="59"/>
      <c r="J3035" s="59"/>
      <c r="K3035" s="59"/>
      <c r="L3035" s="59"/>
      <c r="M3035" s="59"/>
      <c r="N3035" s="59"/>
      <c r="O3035" s="59"/>
      <c r="P3035" s="370"/>
      <c r="Q3035" s="59"/>
      <c r="R3035" s="376"/>
    </row>
    <row r="3036" spans="1:18" x14ac:dyDescent="0.25">
      <c r="A3036" s="352"/>
      <c r="B3036" s="378"/>
      <c r="C3036" s="54" t="str">
        <f>IF(ISTEXT('Organizational Unit Summary'!$B$54),'Organizational Unit Summary'!$B$54,"")</f>
        <v>P-15</v>
      </c>
      <c r="D3036" s="51" t="str">
        <f>IF('Organizational Unit Summary'!$B$24="Benchmark or Sustainment",IF(E3036="OoS","OoS",IF(E3036=1,"DM",IF(E3036=2,"PM",IF(E3036=3,"LM",IF(E3036=4,"FM"))))),IF(E3036="OoS","OoS",IF(E3036&lt;=2,"H",IF(E3036=3,"M",IF(E3036=4,"L")))))</f>
        <v>DM</v>
      </c>
      <c r="E3036" s="58">
        <f>IF(OR(Processes!$C$55=TRUE,Processes!R$55=TRUE),IF(AND(G3036=1,H3036=1,NOT(ISTEXT(J3036))),4,IF(AND(G3036=1,H3036=1,ISTEXT(J3036)),3,IF(AND(OR(G3036=1,H3036=1),ISTEXT(J3036)),2,1))),"OoS")</f>
        <v>1</v>
      </c>
      <c r="F3036" s="57"/>
      <c r="G3036" s="59"/>
      <c r="H3036" s="59"/>
      <c r="I3036" s="59"/>
      <c r="J3036" s="59"/>
      <c r="K3036" s="59"/>
      <c r="L3036" s="59"/>
      <c r="M3036" s="59"/>
      <c r="N3036" s="59"/>
      <c r="O3036" s="59"/>
      <c r="P3036" s="370"/>
      <c r="Q3036" s="59"/>
      <c r="R3036" s="376"/>
    </row>
    <row r="3037" spans="1:18" x14ac:dyDescent="0.25">
      <c r="A3037" s="352"/>
      <c r="B3037" s="378"/>
      <c r="C3037" s="54" t="str">
        <f>IF(ISTEXT('Organizational Unit Summary'!$B$55),'Organizational Unit Summary'!$B$55,"")</f>
        <v>P-16</v>
      </c>
      <c r="D3037" s="51" t="str">
        <f>IF('Organizational Unit Summary'!$B$24="Benchmark or Sustainment",IF(E3037="OoS","OoS",IF(E3037=1,"DM",IF(E3037=2,"PM",IF(E3037=3,"LM",IF(E3037=4,"FM"))))),IF(E3037="OoS","OoS",IF(E3037&lt;=2,"H",IF(E3037=3,"M",IF(E3037=4,"L")))))</f>
        <v>DM</v>
      </c>
      <c r="E3037" s="58">
        <f>IF(OR(Processes!$C$55=TRUE,Processes!S$55=TRUE),IF(AND(G3037=1,H3037=1,NOT(ISTEXT(J3037))),4,IF(AND(G3037=1,H3037=1,ISTEXT(J3037)),3,IF(AND(OR(G3037=1,H3037=1),ISTEXT(J3037)),2,1))),"OoS")</f>
        <v>1</v>
      </c>
      <c r="F3037" s="57"/>
      <c r="G3037" s="59"/>
      <c r="H3037" s="59"/>
      <c r="I3037" s="59"/>
      <c r="J3037" s="59"/>
      <c r="K3037" s="59"/>
      <c r="L3037" s="59"/>
      <c r="M3037" s="59"/>
      <c r="N3037" s="59"/>
      <c r="O3037" s="59"/>
      <c r="P3037" s="370"/>
      <c r="Q3037" s="59"/>
      <c r="R3037" s="376"/>
    </row>
    <row r="3038" spans="1:18" x14ac:dyDescent="0.25">
      <c r="A3038" s="352"/>
      <c r="B3038" s="378"/>
      <c r="C3038" s="54" t="str">
        <f>IF(ISTEXT('Organizational Unit Summary'!$B$56),'Organizational Unit Summary'!$B$56,"")</f>
        <v>P-17</v>
      </c>
      <c r="D3038" s="51" t="str">
        <f>IF('Organizational Unit Summary'!$B$24="Benchmark or Sustainment",IF(E3038="OoS","OoS",IF(E3038=1,"DM",IF(E3038=2,"PM",IF(E3038=3,"LM",IF(E3038=4,"FM"))))),IF(E3038="OoS","OoS",IF(E3038&lt;=2,"H",IF(E3038=3,"M",IF(E3038=4,"L")))))</f>
        <v>DM</v>
      </c>
      <c r="E3038" s="58">
        <f>IF(OR(Processes!$C$55=TRUE,Processes!T$55=TRUE),IF(AND(G3038=1,H3038=1,NOT(ISTEXT(J3038))),4,IF(AND(G3038=1,H3038=1,ISTEXT(J3038)),3,IF(AND(OR(G3038=1,H3038=1),ISTEXT(J3038)),2,1))),"OoS")</f>
        <v>1</v>
      </c>
      <c r="F3038" s="57"/>
      <c r="G3038" s="59"/>
      <c r="H3038" s="59"/>
      <c r="I3038" s="59"/>
      <c r="J3038" s="59"/>
      <c r="K3038" s="59"/>
      <c r="L3038" s="59"/>
      <c r="M3038" s="59"/>
      <c r="N3038" s="59"/>
      <c r="O3038" s="59"/>
      <c r="P3038" s="370"/>
      <c r="Q3038" s="59"/>
      <c r="R3038" s="376"/>
    </row>
    <row r="3039" spans="1:18" x14ac:dyDescent="0.25">
      <c r="A3039" s="352"/>
      <c r="B3039" s="378"/>
      <c r="C3039" s="54" t="str">
        <f>IF(ISTEXT('Organizational Unit Summary'!$B$57),'Organizational Unit Summary'!$B$57,"")</f>
        <v>P-18</v>
      </c>
      <c r="D3039" s="51" t="str">
        <f>IF('Organizational Unit Summary'!$B$24="Benchmark or Sustainment",IF(E3039="OoS","OoS",IF(E3039=1,"DM",IF(E3039=2,"PM",IF(E3039=3,"LM",IF(E3039=4,"FM"))))),IF(E3039="OoS","OoS",IF(E3039&lt;=2,"H",IF(E3039=3,"M",IF(E3039=4,"L")))))</f>
        <v>DM</v>
      </c>
      <c r="E3039" s="58">
        <f>IF(OR(Processes!$C$55=TRUE,Processes!U$55=TRUE),IF(AND(G3039=1,H3039=1,NOT(ISTEXT(J3039))),4,IF(AND(G3039=1,H3039=1,ISTEXT(J3039)),3,IF(AND(OR(G3039=1,H3039=1),ISTEXT(J3039)),2,1))),"OoS")</f>
        <v>1</v>
      </c>
      <c r="F3039" s="57"/>
      <c r="G3039" s="59"/>
      <c r="H3039" s="59"/>
      <c r="I3039" s="59"/>
      <c r="J3039" s="59"/>
      <c r="K3039" s="59"/>
      <c r="L3039" s="59"/>
      <c r="M3039" s="59"/>
      <c r="N3039" s="59"/>
      <c r="O3039" s="59"/>
      <c r="P3039" s="370"/>
      <c r="Q3039" s="59"/>
      <c r="R3039" s="376"/>
    </row>
    <row r="3040" spans="1:18" x14ac:dyDescent="0.25">
      <c r="A3040" s="352"/>
      <c r="B3040" s="378"/>
      <c r="C3040" s="54" t="str">
        <f>IF(ISTEXT('Organizational Unit Summary'!$B$58),'Organizational Unit Summary'!$B$58,"")</f>
        <v>P-19</v>
      </c>
      <c r="D3040" s="51" t="str">
        <f>IF('Organizational Unit Summary'!$B$24="Benchmark or Sustainment",IF(E3040="OoS","OoS",IF(E3040=1,"DM",IF(E3040=2,"PM",IF(E3040=3,"LM",IF(E3040=4,"FM"))))),IF(E3040="OoS","OoS",IF(E3040&lt;=2,"H",IF(E3040=3,"M",IF(E3040=4,"L")))))</f>
        <v>DM</v>
      </c>
      <c r="E3040" s="58">
        <f>IF(OR(Processes!$C$55=TRUE,Processes!V$55=TRUE),IF(AND(G3040=1,H3040=1,NOT(ISTEXT(J3040))),4,IF(AND(G3040=1,H3040=1,ISTEXT(J3040)),3,IF(AND(OR(G3040=1,H3040=1),ISTEXT(J3040)),2,1))),"OoS")</f>
        <v>1</v>
      </c>
      <c r="F3040" s="57"/>
      <c r="G3040" s="59"/>
      <c r="H3040" s="59"/>
      <c r="I3040" s="59"/>
      <c r="J3040" s="59"/>
      <c r="K3040" s="59"/>
      <c r="L3040" s="59"/>
      <c r="M3040" s="59"/>
      <c r="N3040" s="59"/>
      <c r="O3040" s="59"/>
      <c r="P3040" s="370"/>
      <c r="Q3040" s="59"/>
      <c r="R3040" s="376"/>
    </row>
    <row r="3041" spans="1:18" ht="13.5" thickBot="1" x14ac:dyDescent="0.3">
      <c r="A3041" s="352"/>
      <c r="B3041" s="378"/>
      <c r="C3041" s="54" t="str">
        <f>IF(ISTEXT('Organizational Unit Summary'!$B$59),'Organizational Unit Summary'!$B$59,"")</f>
        <v>P-20</v>
      </c>
      <c r="D3041" s="51" t="str">
        <f>IF('Organizational Unit Summary'!$B$24="Benchmark or Sustainment",IF(E3041="OoS","OoS",IF(E3041=1,"DM",IF(E3041=2,"PM",IF(E3041=3,"LM",IF(E3041=4,"FM"))))),IF(E3041="OoS","OoS",IF(E3041&lt;=2,"H",IF(E3041=3,"M",IF(E3041=4,"L")))))</f>
        <v>DM</v>
      </c>
      <c r="E3041" s="58">
        <f>IF(OR(Processes!$C$55=TRUE,Processes!W$55=TRUE),IF(AND(G3041=1,H3041=1,NOT(ISTEXT(J3041))),4,IF(AND(G3041=1,H3041=1,ISTEXT(J3041)),3,IF(AND(OR(G3041=1,H3041=1),ISTEXT(J3041)),2,1))),"OoS")</f>
        <v>1</v>
      </c>
      <c r="F3041" s="57"/>
      <c r="G3041" s="59"/>
      <c r="H3041" s="59"/>
      <c r="I3041" s="59"/>
      <c r="J3041" s="59"/>
      <c r="K3041" s="59"/>
      <c r="L3041" s="59"/>
      <c r="M3041" s="59"/>
      <c r="N3041" s="59"/>
      <c r="O3041" s="59"/>
      <c r="P3041" s="371"/>
      <c r="Q3041" s="59"/>
      <c r="R3041" s="376"/>
    </row>
    <row r="3042" spans="1:18" x14ac:dyDescent="0.25">
      <c r="A3042" s="352"/>
      <c r="B3042" s="378" t="str">
        <f>IF(ISTEXT(Processes!$B$5),Processes!$B$5,"")</f>
        <v>Process 3</v>
      </c>
      <c r="C3042" s="54" t="str">
        <f>IF(ISTEXT('Organizational Unit Summary'!$B$40),'Organizational Unit Summary'!$B$40,"")</f>
        <v>P-1</v>
      </c>
      <c r="D3042" s="51" t="str">
        <f>IF('Organizational Unit Summary'!$B$24="Benchmark or Sustainment",IF(E3042="OoS","OoS",IF(E3042=1,"DM",IF(E3042=2,"PM",IF(E3042=3,"LM",IF(E3042=4,"FM"))))),IF(E3042="OoS","OoS",IF(E3042&lt;=2,"H",IF(E3042=3,"M",IF(E3042=4,"L")))))</f>
        <v>DM</v>
      </c>
      <c r="E3042" s="58">
        <f>IF(OR(Processes!$C$56=TRUE,Processes!D$56=TRUE),IF(AND(G3042=1,H3042=1,NOT(ISTEXT(J3042))),4,IF(AND(G3042=1,H3042=1,ISTEXT(J3042)),3,IF(AND(OR(G3042=1,H3042=1),ISTEXT(J3042)),2,1))),"OoS")</f>
        <v>1</v>
      </c>
      <c r="F3042" s="57"/>
      <c r="G3042" s="59"/>
      <c r="H3042" s="59"/>
      <c r="I3042" s="59"/>
      <c r="J3042" s="59"/>
      <c r="K3042" s="59"/>
      <c r="L3042" s="59"/>
      <c r="M3042" s="59"/>
      <c r="N3042" s="59"/>
      <c r="O3042" s="59"/>
      <c r="P3042" s="369"/>
      <c r="Q3042" s="59"/>
      <c r="R3042" s="376"/>
    </row>
    <row r="3043" spans="1:18" x14ac:dyDescent="0.25">
      <c r="A3043" s="352"/>
      <c r="B3043" s="378"/>
      <c r="C3043" s="54" t="str">
        <f>IF(ISTEXT('Organizational Unit Summary'!$B$41),'Organizational Unit Summary'!$B$41,"")</f>
        <v>P-2</v>
      </c>
      <c r="D3043" s="51" t="str">
        <f>IF('Organizational Unit Summary'!$B$24="Benchmark or Sustainment",IF(E3043="OoS","OoS",IF(E3043=1,"DM",IF(E3043=2,"PM",IF(E3043=3,"LM",IF(E3043=4,"FM"))))),IF(E3043="OoS","OoS",IF(E3043&lt;=2,"H",IF(E3043=3,"M",IF(E3043=4,"L")))))</f>
        <v>DM</v>
      </c>
      <c r="E3043" s="58">
        <f>IF(OR(Processes!$C$56=TRUE,Processes!E$56=TRUE),IF(AND(G3043=1,H3043=1,NOT(ISTEXT(J3043))),4,IF(AND(G3043=1,H3043=1,ISTEXT(J3043)),3,IF(AND(OR(G3043=1,H3043=1),ISTEXT(J3043)),2,1))),"OoS")</f>
        <v>1</v>
      </c>
      <c r="F3043" s="57"/>
      <c r="G3043" s="59"/>
      <c r="H3043" s="59"/>
      <c r="I3043" s="59"/>
      <c r="J3043" s="59"/>
      <c r="K3043" s="59"/>
      <c r="L3043" s="59"/>
      <c r="M3043" s="59"/>
      <c r="N3043" s="59"/>
      <c r="O3043" s="59"/>
      <c r="P3043" s="370"/>
      <c r="Q3043" s="59"/>
      <c r="R3043" s="376"/>
    </row>
    <row r="3044" spans="1:18" x14ac:dyDescent="0.25">
      <c r="A3044" s="352"/>
      <c r="B3044" s="378"/>
      <c r="C3044" s="54" t="str">
        <f>IF(ISTEXT('Organizational Unit Summary'!$B$42),'Organizational Unit Summary'!$B$42,"")</f>
        <v>P-3</v>
      </c>
      <c r="D3044" s="51" t="str">
        <f>IF('Organizational Unit Summary'!$B$24="Benchmark or Sustainment",IF(E3044="OoS","OoS",IF(E3044=1,"DM",IF(E3044=2,"PM",IF(E3044=3,"LM",IF(E3044=4,"FM"))))),IF(E3044="OoS","OoS",IF(E3044&lt;=2,"H",IF(E3044=3,"M",IF(E3044=4,"L")))))</f>
        <v>DM</v>
      </c>
      <c r="E3044" s="58">
        <f>IF(OR(Processes!$C$56=TRUE,Processes!F$56=TRUE),IF(AND(G3044=1,H3044=1,NOT(ISTEXT(J3044))),4,IF(AND(G3044=1,H3044=1,ISTEXT(J3044)),3,IF(AND(OR(G3044=1,H3044=1),ISTEXT(J3044)),2,1))),"OoS")</f>
        <v>1</v>
      </c>
      <c r="F3044" s="57"/>
      <c r="G3044" s="59"/>
      <c r="H3044" s="59"/>
      <c r="I3044" s="59"/>
      <c r="J3044" s="59"/>
      <c r="K3044" s="59"/>
      <c r="L3044" s="59"/>
      <c r="M3044" s="59"/>
      <c r="N3044" s="59"/>
      <c r="O3044" s="59"/>
      <c r="P3044" s="370"/>
      <c r="Q3044" s="59"/>
      <c r="R3044" s="376"/>
    </row>
    <row r="3045" spans="1:18" x14ac:dyDescent="0.25">
      <c r="A3045" s="352"/>
      <c r="B3045" s="378"/>
      <c r="C3045" s="54" t="str">
        <f>IF(ISTEXT('Organizational Unit Summary'!$B$43),'Organizational Unit Summary'!$B$43,"")</f>
        <v>P-4</v>
      </c>
      <c r="D3045" s="51" t="str">
        <f>IF('Organizational Unit Summary'!$B$24="Benchmark or Sustainment",IF(E3045="OoS","OoS",IF(E3045=1,"DM",IF(E3045=2,"PM",IF(E3045=3,"LM",IF(E3045=4,"FM"))))),IF(E3045="OoS","OoS",IF(E3045&lt;=2,"H",IF(E3045=3,"M",IF(E3045=4,"L")))))</f>
        <v>DM</v>
      </c>
      <c r="E3045" s="58">
        <f>IF(OR(Processes!$C$56=TRUE,Processes!G$56=TRUE),IF(AND(G3045=1,H3045=1,NOT(ISTEXT(J3045))),4,IF(AND(G3045=1,H3045=1,ISTEXT(J3045)),3,IF(AND(OR(G3045=1,H3045=1),ISTEXT(J3045)),2,1))),"OoS")</f>
        <v>1</v>
      </c>
      <c r="F3045" s="57"/>
      <c r="G3045" s="59"/>
      <c r="H3045" s="59"/>
      <c r="I3045" s="59"/>
      <c r="J3045" s="59"/>
      <c r="K3045" s="59"/>
      <c r="L3045" s="59"/>
      <c r="M3045" s="59"/>
      <c r="N3045" s="59"/>
      <c r="O3045" s="59"/>
      <c r="P3045" s="370"/>
      <c r="Q3045" s="59"/>
      <c r="R3045" s="376"/>
    </row>
    <row r="3046" spans="1:18" x14ac:dyDescent="0.25">
      <c r="A3046" s="352"/>
      <c r="B3046" s="378"/>
      <c r="C3046" s="54" t="str">
        <f>IF(ISTEXT('Organizational Unit Summary'!$B$44),'Organizational Unit Summary'!$B$44,"")</f>
        <v>P-5</v>
      </c>
      <c r="D3046" s="51" t="str">
        <f>IF('Organizational Unit Summary'!$B$24="Benchmark or Sustainment",IF(E3046="OoS","OoS",IF(E3046=1,"DM",IF(E3046=2,"PM",IF(E3046=3,"LM",IF(E3046=4,"FM"))))),IF(E3046="OoS","OoS",IF(E3046&lt;=2,"H",IF(E3046=3,"M",IF(E3046=4,"L")))))</f>
        <v>DM</v>
      </c>
      <c r="E3046" s="58">
        <f>IF(OR(Processes!$C$56=TRUE,Processes!H$56=TRUE),IF(AND(G3046=1,H3046=1,NOT(ISTEXT(J3046))),4,IF(AND(G3046=1,H3046=1,ISTEXT(J3046)),3,IF(AND(OR(G3046=1,H3046=1),ISTEXT(J3046)),2,1))),"OoS")</f>
        <v>1</v>
      </c>
      <c r="F3046" s="57"/>
      <c r="G3046" s="59"/>
      <c r="H3046" s="59"/>
      <c r="I3046" s="59"/>
      <c r="J3046" s="59"/>
      <c r="K3046" s="59"/>
      <c r="L3046" s="59"/>
      <c r="M3046" s="59"/>
      <c r="N3046" s="59"/>
      <c r="O3046" s="59"/>
      <c r="P3046" s="370"/>
      <c r="Q3046" s="59"/>
      <c r="R3046" s="376"/>
    </row>
    <row r="3047" spans="1:18" x14ac:dyDescent="0.25">
      <c r="A3047" s="352"/>
      <c r="B3047" s="378"/>
      <c r="C3047" s="54" t="str">
        <f>IF(ISTEXT('Organizational Unit Summary'!$B$45),'Organizational Unit Summary'!$B$45,"")</f>
        <v>P-6</v>
      </c>
      <c r="D3047" s="51" t="str">
        <f>IF('Organizational Unit Summary'!$B$24="Benchmark or Sustainment",IF(E3047="OoS","OoS",IF(E3047=1,"DM",IF(E3047=2,"PM",IF(E3047=3,"LM",IF(E3047=4,"FM"))))),IF(E3047="OoS","OoS",IF(E3047&lt;=2,"H",IF(E3047=3,"M",IF(E3047=4,"L")))))</f>
        <v>DM</v>
      </c>
      <c r="E3047" s="58">
        <f>IF(OR(Processes!$C$56=TRUE,Processes!I$56=TRUE),IF(AND(G3047=1,H3047=1,NOT(ISTEXT(J3047))),4,IF(AND(G3047=1,H3047=1,ISTEXT(J3047)),3,IF(AND(OR(G3047=1,H3047=1),ISTEXT(J3047)),2,1))),"OoS")</f>
        <v>1</v>
      </c>
      <c r="F3047" s="57"/>
      <c r="G3047" s="59"/>
      <c r="H3047" s="59"/>
      <c r="I3047" s="59"/>
      <c r="J3047" s="59"/>
      <c r="K3047" s="59"/>
      <c r="L3047" s="59"/>
      <c r="M3047" s="59"/>
      <c r="N3047" s="59"/>
      <c r="O3047" s="59"/>
      <c r="P3047" s="370"/>
      <c r="Q3047" s="59"/>
      <c r="R3047" s="376"/>
    </row>
    <row r="3048" spans="1:18" x14ac:dyDescent="0.25">
      <c r="A3048" s="352"/>
      <c r="B3048" s="378"/>
      <c r="C3048" s="54" t="str">
        <f>IF(ISTEXT('Organizational Unit Summary'!$B$46),'Organizational Unit Summary'!$B$46,"")</f>
        <v>P-7</v>
      </c>
      <c r="D3048" s="51" t="str">
        <f>IF('Organizational Unit Summary'!$B$24="Benchmark or Sustainment",IF(E3048="OoS","OoS",IF(E3048=1,"DM",IF(E3048=2,"PM",IF(E3048=3,"LM",IF(E3048=4,"FM"))))),IF(E3048="OoS","OoS",IF(E3048&lt;=2,"H",IF(E3048=3,"M",IF(E3048=4,"L")))))</f>
        <v>DM</v>
      </c>
      <c r="E3048" s="58">
        <f>IF(OR(Processes!$C$56=TRUE,Processes!J$56=TRUE),IF(AND(G3048=1,H3048=1,NOT(ISTEXT(J3048))),4,IF(AND(G3048=1,H3048=1,ISTEXT(J3048)),3,IF(AND(OR(G3048=1,H3048=1),ISTEXT(J3048)),2,1))),"OoS")</f>
        <v>1</v>
      </c>
      <c r="F3048" s="57"/>
      <c r="G3048" s="59"/>
      <c r="H3048" s="59"/>
      <c r="I3048" s="59"/>
      <c r="J3048" s="59"/>
      <c r="K3048" s="59"/>
      <c r="L3048" s="59"/>
      <c r="M3048" s="59"/>
      <c r="N3048" s="59"/>
      <c r="O3048" s="59"/>
      <c r="P3048" s="370"/>
      <c r="Q3048" s="59"/>
      <c r="R3048" s="376"/>
    </row>
    <row r="3049" spans="1:18" x14ac:dyDescent="0.25">
      <c r="A3049" s="352"/>
      <c r="B3049" s="378"/>
      <c r="C3049" s="54" t="str">
        <f>IF(ISTEXT('Organizational Unit Summary'!$B$47),'Organizational Unit Summary'!$B$47,"")</f>
        <v>P-8</v>
      </c>
      <c r="D3049" s="51" t="str">
        <f>IF('Organizational Unit Summary'!$B$24="Benchmark or Sustainment",IF(E3049="OoS","OoS",IF(E3049=1,"DM",IF(E3049=2,"PM",IF(E3049=3,"LM",IF(E3049=4,"FM"))))),IF(E3049="OoS","OoS",IF(E3049&lt;=2,"H",IF(E3049=3,"M",IF(E3049=4,"L")))))</f>
        <v>DM</v>
      </c>
      <c r="E3049" s="58">
        <f>IF(OR(Processes!$C$56=TRUE,Processes!K$56=TRUE),IF(AND(G3049=1,H3049=1,NOT(ISTEXT(J3049))),4,IF(AND(G3049=1,H3049=1,ISTEXT(J3049)),3,IF(AND(OR(G3049=1,H3049=1),ISTEXT(J3049)),2,1))),"OoS")</f>
        <v>1</v>
      </c>
      <c r="F3049" s="57"/>
      <c r="G3049" s="59"/>
      <c r="H3049" s="59"/>
      <c r="I3049" s="59"/>
      <c r="J3049" s="59"/>
      <c r="K3049" s="59"/>
      <c r="L3049" s="59"/>
      <c r="M3049" s="59"/>
      <c r="N3049" s="59"/>
      <c r="O3049" s="59"/>
      <c r="P3049" s="370"/>
      <c r="Q3049" s="59"/>
      <c r="R3049" s="376"/>
    </row>
    <row r="3050" spans="1:18" x14ac:dyDescent="0.25">
      <c r="A3050" s="352"/>
      <c r="B3050" s="378"/>
      <c r="C3050" s="54" t="str">
        <f>IF(ISTEXT('Organizational Unit Summary'!$B$48),'Organizational Unit Summary'!$B$48,"")</f>
        <v>P-9</v>
      </c>
      <c r="D3050" s="51" t="str">
        <f>IF('Organizational Unit Summary'!$B$24="Benchmark or Sustainment",IF(E3050="OoS","OoS",IF(E3050=1,"DM",IF(E3050=2,"PM",IF(E3050=3,"LM",IF(E3050=4,"FM"))))),IF(E3050="OoS","OoS",IF(E3050&lt;=2,"H",IF(E3050=3,"M",IF(E3050=4,"L")))))</f>
        <v>DM</v>
      </c>
      <c r="E3050" s="58">
        <f>IF(OR(Processes!$C$56=TRUE,Processes!L$56=TRUE),IF(AND(G3050=1,H3050=1,NOT(ISTEXT(J3050))),4,IF(AND(G3050=1,H3050=1,ISTEXT(J3050)),3,IF(AND(OR(G3050=1,H3050=1),ISTEXT(J3050)),2,1))),"OoS")</f>
        <v>1</v>
      </c>
      <c r="F3050" s="57"/>
      <c r="G3050" s="59"/>
      <c r="H3050" s="59"/>
      <c r="I3050" s="59"/>
      <c r="J3050" s="59"/>
      <c r="K3050" s="59"/>
      <c r="L3050" s="59"/>
      <c r="M3050" s="59"/>
      <c r="N3050" s="59"/>
      <c r="O3050" s="59"/>
      <c r="P3050" s="370"/>
      <c r="Q3050" s="59"/>
      <c r="R3050" s="376"/>
    </row>
    <row r="3051" spans="1:18" x14ac:dyDescent="0.25">
      <c r="A3051" s="352"/>
      <c r="B3051" s="378"/>
      <c r="C3051" s="54" t="str">
        <f>IF(ISTEXT('Organizational Unit Summary'!$B$49),'Organizational Unit Summary'!$B$49,"")</f>
        <v>P-10</v>
      </c>
      <c r="D3051" s="51" t="str">
        <f>IF('Organizational Unit Summary'!$B$24="Benchmark or Sustainment",IF(E3051="OoS","OoS",IF(E3051=1,"DM",IF(E3051=2,"PM",IF(E3051=3,"LM",IF(E3051=4,"FM"))))),IF(E3051="OoS","OoS",IF(E3051&lt;=2,"H",IF(E3051=3,"M",IF(E3051=4,"L")))))</f>
        <v>DM</v>
      </c>
      <c r="E3051" s="58">
        <f>IF(OR(Processes!$C$56=TRUE,Processes!M$56=TRUE),IF(AND(G3051=1,H3051=1,NOT(ISTEXT(J3051))),4,IF(AND(G3051=1,H3051=1,ISTEXT(J3051)),3,IF(AND(OR(G3051=1,H3051=1),ISTEXT(J3051)),2,1))),"OoS")</f>
        <v>1</v>
      </c>
      <c r="F3051" s="57"/>
      <c r="G3051" s="59"/>
      <c r="H3051" s="59"/>
      <c r="I3051" s="59"/>
      <c r="J3051" s="59"/>
      <c r="K3051" s="59"/>
      <c r="L3051" s="59"/>
      <c r="M3051" s="59"/>
      <c r="N3051" s="59"/>
      <c r="O3051" s="59"/>
      <c r="P3051" s="370"/>
      <c r="Q3051" s="59"/>
      <c r="R3051" s="376"/>
    </row>
    <row r="3052" spans="1:18" x14ac:dyDescent="0.25">
      <c r="A3052" s="352"/>
      <c r="B3052" s="378"/>
      <c r="C3052" s="54" t="str">
        <f>IF(ISTEXT('Organizational Unit Summary'!$B$50),'Organizational Unit Summary'!$B$50,"")</f>
        <v>P-11</v>
      </c>
      <c r="D3052" s="51" t="str">
        <f>IF('Organizational Unit Summary'!$B$24="Benchmark or Sustainment",IF(E3052="OoS","OoS",IF(E3052=1,"DM",IF(E3052=2,"PM",IF(E3052=3,"LM",IF(E3052=4,"FM"))))),IF(E3052="OoS","OoS",IF(E3052&lt;=2,"H",IF(E3052=3,"M",IF(E3052=4,"L")))))</f>
        <v>DM</v>
      </c>
      <c r="E3052" s="58">
        <f>IF(OR(Processes!$C$56=TRUE,Processes!N$56=TRUE),IF(AND(G3052=1,H3052=1,NOT(ISTEXT(J3052))),4,IF(AND(G3052=1,H3052=1,ISTEXT(J3052)),3,IF(AND(OR(G3052=1,H3052=1),ISTEXT(J3052)),2,1))),"OoS")</f>
        <v>1</v>
      </c>
      <c r="F3052" s="57"/>
      <c r="G3052" s="59"/>
      <c r="H3052" s="59"/>
      <c r="I3052" s="59"/>
      <c r="J3052" s="59"/>
      <c r="K3052" s="59"/>
      <c r="L3052" s="59"/>
      <c r="M3052" s="59"/>
      <c r="N3052" s="59"/>
      <c r="O3052" s="59"/>
      <c r="P3052" s="370"/>
      <c r="Q3052" s="59"/>
      <c r="R3052" s="376"/>
    </row>
    <row r="3053" spans="1:18" x14ac:dyDescent="0.25">
      <c r="A3053" s="352"/>
      <c r="B3053" s="378"/>
      <c r="C3053" s="54" t="str">
        <f>IF(ISTEXT('Organizational Unit Summary'!$B$51),'Organizational Unit Summary'!$B$51,"")</f>
        <v>P-12</v>
      </c>
      <c r="D3053" s="51" t="str">
        <f>IF('Organizational Unit Summary'!$B$24="Benchmark or Sustainment",IF(E3053="OoS","OoS",IF(E3053=1,"DM",IF(E3053=2,"PM",IF(E3053=3,"LM",IF(E3053=4,"FM"))))),IF(E3053="OoS","OoS",IF(E3053&lt;=2,"H",IF(E3053=3,"M",IF(E3053=4,"L")))))</f>
        <v>DM</v>
      </c>
      <c r="E3053" s="58">
        <f>IF(OR(Processes!$C$56=TRUE,Processes!O$56=TRUE),IF(AND(G3053=1,H3053=1,NOT(ISTEXT(J3053))),4,IF(AND(G3053=1,H3053=1,ISTEXT(J3053)),3,IF(AND(OR(G3053=1,H3053=1),ISTEXT(J3053)),2,1))),"OoS")</f>
        <v>1</v>
      </c>
      <c r="F3053" s="57"/>
      <c r="G3053" s="59"/>
      <c r="H3053" s="59"/>
      <c r="I3053" s="59"/>
      <c r="J3053" s="59"/>
      <c r="K3053" s="59"/>
      <c r="L3053" s="59"/>
      <c r="M3053" s="59"/>
      <c r="N3053" s="59"/>
      <c r="O3053" s="59"/>
      <c r="P3053" s="370"/>
      <c r="Q3053" s="59"/>
      <c r="R3053" s="376"/>
    </row>
    <row r="3054" spans="1:18" x14ac:dyDescent="0.25">
      <c r="A3054" s="352"/>
      <c r="B3054" s="378"/>
      <c r="C3054" s="54" t="str">
        <f>IF(ISTEXT('Organizational Unit Summary'!$B$52),'Organizational Unit Summary'!$B$52,"")</f>
        <v>P-13</v>
      </c>
      <c r="D3054" s="51" t="str">
        <f>IF('Organizational Unit Summary'!$B$24="Benchmark or Sustainment",IF(E3054="OoS","OoS",IF(E3054=1,"DM",IF(E3054=2,"PM",IF(E3054=3,"LM",IF(E3054=4,"FM"))))),IF(E3054="OoS","OoS",IF(E3054&lt;=2,"H",IF(E3054=3,"M",IF(E3054=4,"L")))))</f>
        <v>DM</v>
      </c>
      <c r="E3054" s="58">
        <f>IF(OR(Processes!$C$56=TRUE,Processes!P$56=TRUE),IF(AND(G3054=1,H3054=1,NOT(ISTEXT(J3054))),4,IF(AND(G3054=1,H3054=1,ISTEXT(J3054)),3,IF(AND(OR(G3054=1,H3054=1),ISTEXT(J3054)),2,1))),"OoS")</f>
        <v>1</v>
      </c>
      <c r="F3054" s="57"/>
      <c r="G3054" s="59"/>
      <c r="H3054" s="59"/>
      <c r="I3054" s="59"/>
      <c r="J3054" s="59"/>
      <c r="K3054" s="59"/>
      <c r="L3054" s="59"/>
      <c r="M3054" s="59"/>
      <c r="N3054" s="59"/>
      <c r="O3054" s="59"/>
      <c r="P3054" s="370"/>
      <c r="Q3054" s="59"/>
      <c r="R3054" s="376"/>
    </row>
    <row r="3055" spans="1:18" x14ac:dyDescent="0.25">
      <c r="A3055" s="352"/>
      <c r="B3055" s="378"/>
      <c r="C3055" s="54" t="str">
        <f>IF(ISTEXT('Organizational Unit Summary'!$B$53),'Organizational Unit Summary'!$B$53,"")</f>
        <v>P-14</v>
      </c>
      <c r="D3055" s="51" t="str">
        <f>IF('Organizational Unit Summary'!$B$24="Benchmark or Sustainment",IF(E3055="OoS","OoS",IF(E3055=1,"DM",IF(E3055=2,"PM",IF(E3055=3,"LM",IF(E3055=4,"FM"))))),IF(E3055="OoS","OoS",IF(E3055&lt;=2,"H",IF(E3055=3,"M",IF(E3055=4,"L")))))</f>
        <v>DM</v>
      </c>
      <c r="E3055" s="58">
        <f>IF(OR(Processes!$C$56=TRUE,Processes!Q$56=TRUE),IF(AND(G3055=1,H3055=1,NOT(ISTEXT(J3055))),4,IF(AND(G3055=1,H3055=1,ISTEXT(J3055)),3,IF(AND(OR(G3055=1,H3055=1),ISTEXT(J3055)),2,1))),"OoS")</f>
        <v>1</v>
      </c>
      <c r="F3055" s="57"/>
      <c r="G3055" s="59"/>
      <c r="H3055" s="59"/>
      <c r="I3055" s="59"/>
      <c r="J3055" s="59"/>
      <c r="K3055" s="59"/>
      <c r="L3055" s="59"/>
      <c r="M3055" s="59"/>
      <c r="N3055" s="59"/>
      <c r="O3055" s="59"/>
      <c r="P3055" s="370"/>
      <c r="Q3055" s="59"/>
      <c r="R3055" s="376"/>
    </row>
    <row r="3056" spans="1:18" x14ac:dyDescent="0.25">
      <c r="A3056" s="352"/>
      <c r="B3056" s="378"/>
      <c r="C3056" s="54" t="str">
        <f>IF(ISTEXT('Organizational Unit Summary'!$B$54),'Organizational Unit Summary'!$B$54,"")</f>
        <v>P-15</v>
      </c>
      <c r="D3056" s="51" t="str">
        <f>IF('Organizational Unit Summary'!$B$24="Benchmark or Sustainment",IF(E3056="OoS","OoS",IF(E3056=1,"DM",IF(E3056=2,"PM",IF(E3056=3,"LM",IF(E3056=4,"FM"))))),IF(E3056="OoS","OoS",IF(E3056&lt;=2,"H",IF(E3056=3,"M",IF(E3056=4,"L")))))</f>
        <v>DM</v>
      </c>
      <c r="E3056" s="58">
        <f>IF(OR(Processes!$C$56=TRUE,Processes!R$56=TRUE),IF(AND(G3056=1,H3056=1,NOT(ISTEXT(J3056))),4,IF(AND(G3056=1,H3056=1,ISTEXT(J3056)),3,IF(AND(OR(G3056=1,H3056=1),ISTEXT(J3056)),2,1))),"OoS")</f>
        <v>1</v>
      </c>
      <c r="F3056" s="57"/>
      <c r="G3056" s="59"/>
      <c r="H3056" s="59"/>
      <c r="I3056" s="59"/>
      <c r="J3056" s="59"/>
      <c r="K3056" s="59"/>
      <c r="L3056" s="59"/>
      <c r="M3056" s="59"/>
      <c r="N3056" s="59"/>
      <c r="O3056" s="59"/>
      <c r="P3056" s="370"/>
      <c r="Q3056" s="59"/>
      <c r="R3056" s="376"/>
    </row>
    <row r="3057" spans="1:18" x14ac:dyDescent="0.25">
      <c r="A3057" s="352"/>
      <c r="B3057" s="378"/>
      <c r="C3057" s="54" t="str">
        <f>IF(ISTEXT('Organizational Unit Summary'!$B$55),'Organizational Unit Summary'!$B$55,"")</f>
        <v>P-16</v>
      </c>
      <c r="D3057" s="51" t="str">
        <f>IF('Organizational Unit Summary'!$B$24="Benchmark or Sustainment",IF(E3057="OoS","OoS",IF(E3057=1,"DM",IF(E3057=2,"PM",IF(E3057=3,"LM",IF(E3057=4,"FM"))))),IF(E3057="OoS","OoS",IF(E3057&lt;=2,"H",IF(E3057=3,"M",IF(E3057=4,"L")))))</f>
        <v>DM</v>
      </c>
      <c r="E3057" s="58">
        <f>IF(OR(Processes!$C$56=TRUE,Processes!S$56=TRUE),IF(AND(G3057=1,H3057=1,NOT(ISTEXT(J3057))),4,IF(AND(G3057=1,H3057=1,ISTEXT(J3057)),3,IF(AND(OR(G3057=1,H3057=1),ISTEXT(J3057)),2,1))),"OoS")</f>
        <v>1</v>
      </c>
      <c r="F3057" s="57"/>
      <c r="G3057" s="59"/>
      <c r="H3057" s="59"/>
      <c r="I3057" s="59"/>
      <c r="J3057" s="59"/>
      <c r="K3057" s="59"/>
      <c r="L3057" s="59"/>
      <c r="M3057" s="59"/>
      <c r="N3057" s="59"/>
      <c r="O3057" s="59"/>
      <c r="P3057" s="370"/>
      <c r="Q3057" s="59"/>
      <c r="R3057" s="376"/>
    </row>
    <row r="3058" spans="1:18" x14ac:dyDescent="0.25">
      <c r="A3058" s="352"/>
      <c r="B3058" s="378"/>
      <c r="C3058" s="54" t="str">
        <f>IF(ISTEXT('Organizational Unit Summary'!$B$56),'Organizational Unit Summary'!$B$56,"")</f>
        <v>P-17</v>
      </c>
      <c r="D3058" s="51" t="str">
        <f>IF('Organizational Unit Summary'!$B$24="Benchmark or Sustainment",IF(E3058="OoS","OoS",IF(E3058=1,"DM",IF(E3058=2,"PM",IF(E3058=3,"LM",IF(E3058=4,"FM"))))),IF(E3058="OoS","OoS",IF(E3058&lt;=2,"H",IF(E3058=3,"M",IF(E3058=4,"L")))))</f>
        <v>DM</v>
      </c>
      <c r="E3058" s="58">
        <f>IF(OR(Processes!$C$56=TRUE,Processes!T$56=TRUE),IF(AND(G3058=1,H3058=1,NOT(ISTEXT(J3058))),4,IF(AND(G3058=1,H3058=1,ISTEXT(J3058)),3,IF(AND(OR(G3058=1,H3058=1),ISTEXT(J3058)),2,1))),"OoS")</f>
        <v>1</v>
      </c>
      <c r="F3058" s="57"/>
      <c r="G3058" s="59"/>
      <c r="H3058" s="59"/>
      <c r="I3058" s="59"/>
      <c r="J3058" s="59"/>
      <c r="K3058" s="59"/>
      <c r="L3058" s="59"/>
      <c r="M3058" s="59"/>
      <c r="N3058" s="59"/>
      <c r="O3058" s="59"/>
      <c r="P3058" s="370"/>
      <c r="Q3058" s="59"/>
      <c r="R3058" s="376"/>
    </row>
    <row r="3059" spans="1:18" x14ac:dyDescent="0.25">
      <c r="A3059" s="352"/>
      <c r="B3059" s="378"/>
      <c r="C3059" s="54" t="str">
        <f>IF(ISTEXT('Organizational Unit Summary'!$B$57),'Organizational Unit Summary'!$B$57,"")</f>
        <v>P-18</v>
      </c>
      <c r="D3059" s="51" t="str">
        <f>IF('Organizational Unit Summary'!$B$24="Benchmark or Sustainment",IF(E3059="OoS","OoS",IF(E3059=1,"DM",IF(E3059=2,"PM",IF(E3059=3,"LM",IF(E3059=4,"FM"))))),IF(E3059="OoS","OoS",IF(E3059&lt;=2,"H",IF(E3059=3,"M",IF(E3059=4,"L")))))</f>
        <v>DM</v>
      </c>
      <c r="E3059" s="58">
        <f>IF(OR(Processes!$C$56=TRUE,Processes!U$56=TRUE),IF(AND(G3059=1,H3059=1,NOT(ISTEXT(J3059))),4,IF(AND(G3059=1,H3059=1,ISTEXT(J3059)),3,IF(AND(OR(G3059=1,H3059=1),ISTEXT(J3059)),2,1))),"OoS")</f>
        <v>1</v>
      </c>
      <c r="F3059" s="57"/>
      <c r="G3059" s="59"/>
      <c r="H3059" s="59"/>
      <c r="I3059" s="59"/>
      <c r="J3059" s="59"/>
      <c r="K3059" s="59"/>
      <c r="L3059" s="59"/>
      <c r="M3059" s="59"/>
      <c r="N3059" s="59"/>
      <c r="O3059" s="59"/>
      <c r="P3059" s="370"/>
      <c r="Q3059" s="59"/>
      <c r="R3059" s="376"/>
    </row>
    <row r="3060" spans="1:18" x14ac:dyDescent="0.25">
      <c r="A3060" s="352"/>
      <c r="B3060" s="378"/>
      <c r="C3060" s="54" t="str">
        <f>IF(ISTEXT('Organizational Unit Summary'!$B$58),'Organizational Unit Summary'!$B$58,"")</f>
        <v>P-19</v>
      </c>
      <c r="D3060" s="51" t="str">
        <f>IF('Organizational Unit Summary'!$B$24="Benchmark or Sustainment",IF(E3060="OoS","OoS",IF(E3060=1,"DM",IF(E3060=2,"PM",IF(E3060=3,"LM",IF(E3060=4,"FM"))))),IF(E3060="OoS","OoS",IF(E3060&lt;=2,"H",IF(E3060=3,"M",IF(E3060=4,"L")))))</f>
        <v>DM</v>
      </c>
      <c r="E3060" s="58">
        <f>IF(OR(Processes!$C$56=TRUE,Processes!V$56=TRUE),IF(AND(G3060=1,H3060=1,NOT(ISTEXT(J3060))),4,IF(AND(G3060=1,H3060=1,ISTEXT(J3060)),3,IF(AND(OR(G3060=1,H3060=1),ISTEXT(J3060)),2,1))),"OoS")</f>
        <v>1</v>
      </c>
      <c r="F3060" s="57"/>
      <c r="G3060" s="59"/>
      <c r="H3060" s="59"/>
      <c r="I3060" s="59"/>
      <c r="J3060" s="59"/>
      <c r="K3060" s="59"/>
      <c r="L3060" s="59"/>
      <c r="M3060" s="59"/>
      <c r="N3060" s="59"/>
      <c r="O3060" s="59"/>
      <c r="P3060" s="370"/>
      <c r="Q3060" s="59"/>
      <c r="R3060" s="376"/>
    </row>
    <row r="3061" spans="1:18" ht="13.5" thickBot="1" x14ac:dyDescent="0.3">
      <c r="A3061" s="352"/>
      <c r="B3061" s="378"/>
      <c r="C3061" s="54" t="str">
        <f>IF(ISTEXT('Organizational Unit Summary'!$B$59),'Organizational Unit Summary'!$B$59,"")</f>
        <v>P-20</v>
      </c>
      <c r="D3061" s="51" t="str">
        <f>IF('Organizational Unit Summary'!$B$24="Benchmark or Sustainment",IF(E3061="OoS","OoS",IF(E3061=1,"DM",IF(E3061=2,"PM",IF(E3061=3,"LM",IF(E3061=4,"FM"))))),IF(E3061="OoS","OoS",IF(E3061&lt;=2,"H",IF(E3061=3,"M",IF(E3061=4,"L")))))</f>
        <v>DM</v>
      </c>
      <c r="E3061" s="58">
        <f>IF(OR(Processes!$C$56=TRUE,Processes!W$56=TRUE),IF(AND(G3061=1,H3061=1,NOT(ISTEXT(J3061))),4,IF(AND(G3061=1,H3061=1,ISTEXT(J3061)),3,IF(AND(OR(G3061=1,H3061=1),ISTEXT(J3061)),2,1))),"OoS")</f>
        <v>1</v>
      </c>
      <c r="F3061" s="57"/>
      <c r="G3061" s="59"/>
      <c r="H3061" s="59"/>
      <c r="I3061" s="59"/>
      <c r="J3061" s="59"/>
      <c r="K3061" s="59"/>
      <c r="L3061" s="59"/>
      <c r="M3061" s="59"/>
      <c r="N3061" s="59"/>
      <c r="O3061" s="59"/>
      <c r="P3061" s="371"/>
      <c r="Q3061" s="59"/>
      <c r="R3061" s="376"/>
    </row>
    <row r="3062" spans="1:18" x14ac:dyDescent="0.25">
      <c r="A3062" s="352"/>
      <c r="B3062" s="378" t="str">
        <f>IF(ISTEXT(Processes!$B$6),Processes!$B$6,"")</f>
        <v>Process 4</v>
      </c>
      <c r="C3062" s="54" t="str">
        <f>IF(ISTEXT('Organizational Unit Summary'!$B$40),'Organizational Unit Summary'!$B$40,"")</f>
        <v>P-1</v>
      </c>
      <c r="D3062" s="51" t="str">
        <f>IF('Organizational Unit Summary'!$B$24="Benchmark or Sustainment",IF(E3062="OoS","OoS",IF(E3062=1,"DM",IF(E3062=2,"PM",IF(E3062=3,"LM",IF(E3062=4,"FM"))))),IF(E3062="OoS","OoS",IF(E3062&lt;=2,"H",IF(E3062=3,"M",IF(E3062=4,"L")))))</f>
        <v>DM</v>
      </c>
      <c r="E3062" s="58">
        <f>IF(OR(Processes!$C$57=TRUE,Processes!D$57=TRUE),IF(AND(G3062=1,H3062=1,NOT(ISTEXT(J3062))),4,IF(AND(G3062=1,H3062=1,ISTEXT(J3062)),3,IF(AND(OR(G3062=1,H3062=1),ISTEXT(J3062)),2,1))),"OoS")</f>
        <v>1</v>
      </c>
      <c r="F3062" s="57"/>
      <c r="G3062" s="59"/>
      <c r="H3062" s="59"/>
      <c r="I3062" s="59"/>
      <c r="J3062" s="59"/>
      <c r="K3062" s="59"/>
      <c r="L3062" s="59"/>
      <c r="M3062" s="59"/>
      <c r="N3062" s="59"/>
      <c r="O3062" s="59"/>
      <c r="P3062" s="369"/>
      <c r="Q3062" s="59"/>
      <c r="R3062" s="376"/>
    </row>
    <row r="3063" spans="1:18" x14ac:dyDescent="0.25">
      <c r="A3063" s="352"/>
      <c r="B3063" s="378"/>
      <c r="C3063" s="54" t="str">
        <f>IF(ISTEXT('Organizational Unit Summary'!$B$41),'Organizational Unit Summary'!$B$41,"")</f>
        <v>P-2</v>
      </c>
      <c r="D3063" s="51" t="str">
        <f>IF('Organizational Unit Summary'!$B$24="Benchmark or Sustainment",IF(E3063="OoS","OoS",IF(E3063=1,"DM",IF(E3063=2,"PM",IF(E3063=3,"LM",IF(E3063=4,"FM"))))),IF(E3063="OoS","OoS",IF(E3063&lt;=2,"H",IF(E3063=3,"M",IF(E3063=4,"L")))))</f>
        <v>DM</v>
      </c>
      <c r="E3063" s="58">
        <f>IF(OR(Processes!$C$57=TRUE,Processes!E$57=TRUE),IF(AND(G3063=1,H3063=1,NOT(ISTEXT(J3063))),4,IF(AND(G3063=1,H3063=1,ISTEXT(J3063)),3,IF(AND(OR(G3063=1,H3063=1),ISTEXT(J3063)),2,1))),"OoS")</f>
        <v>1</v>
      </c>
      <c r="F3063" s="57"/>
      <c r="G3063" s="59"/>
      <c r="H3063" s="59"/>
      <c r="I3063" s="59"/>
      <c r="J3063" s="59"/>
      <c r="K3063" s="59"/>
      <c r="L3063" s="59"/>
      <c r="M3063" s="59"/>
      <c r="N3063" s="59"/>
      <c r="O3063" s="59"/>
      <c r="P3063" s="370"/>
      <c r="Q3063" s="59"/>
      <c r="R3063" s="376"/>
    </row>
    <row r="3064" spans="1:18" x14ac:dyDescent="0.25">
      <c r="A3064" s="352"/>
      <c r="B3064" s="378"/>
      <c r="C3064" s="54" t="str">
        <f>IF(ISTEXT('Organizational Unit Summary'!$B$42),'Organizational Unit Summary'!$B$42,"")</f>
        <v>P-3</v>
      </c>
      <c r="D3064" s="51" t="str">
        <f>IF('Organizational Unit Summary'!$B$24="Benchmark or Sustainment",IF(E3064="OoS","OoS",IF(E3064=1,"DM",IF(E3064=2,"PM",IF(E3064=3,"LM",IF(E3064=4,"FM"))))),IF(E3064="OoS","OoS",IF(E3064&lt;=2,"H",IF(E3064=3,"M",IF(E3064=4,"L")))))</f>
        <v>DM</v>
      </c>
      <c r="E3064" s="58">
        <f>IF(OR(Processes!$C$57=TRUE,Processes!F$57=TRUE),IF(AND(G3064=1,H3064=1,NOT(ISTEXT(J3064))),4,IF(AND(G3064=1,H3064=1,ISTEXT(J3064)),3,IF(AND(OR(G3064=1,H3064=1),ISTEXT(J3064)),2,1))),"OoS")</f>
        <v>1</v>
      </c>
      <c r="F3064" s="57"/>
      <c r="G3064" s="59"/>
      <c r="H3064" s="59"/>
      <c r="I3064" s="59"/>
      <c r="J3064" s="59"/>
      <c r="K3064" s="59"/>
      <c r="L3064" s="59"/>
      <c r="M3064" s="59"/>
      <c r="N3064" s="59"/>
      <c r="O3064" s="59"/>
      <c r="P3064" s="370"/>
      <c r="Q3064" s="59"/>
      <c r="R3064" s="376"/>
    </row>
    <row r="3065" spans="1:18" x14ac:dyDescent="0.25">
      <c r="A3065" s="352"/>
      <c r="B3065" s="378"/>
      <c r="C3065" s="54" t="str">
        <f>IF(ISTEXT('Organizational Unit Summary'!$B$43),'Organizational Unit Summary'!$B$43,"")</f>
        <v>P-4</v>
      </c>
      <c r="D3065" s="51" t="str">
        <f>IF('Organizational Unit Summary'!$B$24="Benchmark or Sustainment",IF(E3065="OoS","OoS",IF(E3065=1,"DM",IF(E3065=2,"PM",IF(E3065=3,"LM",IF(E3065=4,"FM"))))),IF(E3065="OoS","OoS",IF(E3065&lt;=2,"H",IF(E3065=3,"M",IF(E3065=4,"L")))))</f>
        <v>DM</v>
      </c>
      <c r="E3065" s="58">
        <f>IF(OR(Processes!$C$57=TRUE,Processes!G$57=TRUE),IF(AND(G3065=1,H3065=1,NOT(ISTEXT(J3065))),4,IF(AND(G3065=1,H3065=1,ISTEXT(J3065)),3,IF(AND(OR(G3065=1,H3065=1),ISTEXT(J3065)),2,1))),"OoS")</f>
        <v>1</v>
      </c>
      <c r="F3065" s="57"/>
      <c r="G3065" s="59"/>
      <c r="H3065" s="59"/>
      <c r="I3065" s="59"/>
      <c r="J3065" s="59"/>
      <c r="K3065" s="59"/>
      <c r="L3065" s="59"/>
      <c r="M3065" s="59"/>
      <c r="N3065" s="59"/>
      <c r="O3065" s="59"/>
      <c r="P3065" s="370"/>
      <c r="Q3065" s="59"/>
      <c r="R3065" s="376"/>
    </row>
    <row r="3066" spans="1:18" x14ac:dyDescent="0.25">
      <c r="A3066" s="352"/>
      <c r="B3066" s="378"/>
      <c r="C3066" s="54" t="str">
        <f>IF(ISTEXT('Organizational Unit Summary'!$B$44),'Organizational Unit Summary'!$B$44,"")</f>
        <v>P-5</v>
      </c>
      <c r="D3066" s="51" t="str">
        <f>IF('Organizational Unit Summary'!$B$24="Benchmark or Sustainment",IF(E3066="OoS","OoS",IF(E3066=1,"DM",IF(E3066=2,"PM",IF(E3066=3,"LM",IF(E3066=4,"FM"))))),IF(E3066="OoS","OoS",IF(E3066&lt;=2,"H",IF(E3066=3,"M",IF(E3066=4,"L")))))</f>
        <v>DM</v>
      </c>
      <c r="E3066" s="58">
        <f>IF(OR(Processes!$C$57=TRUE,Processes!H$57=TRUE),IF(AND(G3066=1,H3066=1,NOT(ISTEXT(J3066))),4,IF(AND(G3066=1,H3066=1,ISTEXT(J3066)),3,IF(AND(OR(G3066=1,H3066=1),ISTEXT(J3066)),2,1))),"OoS")</f>
        <v>1</v>
      </c>
      <c r="F3066" s="57"/>
      <c r="G3066" s="59"/>
      <c r="H3066" s="59"/>
      <c r="I3066" s="59"/>
      <c r="J3066" s="59"/>
      <c r="K3066" s="59"/>
      <c r="L3066" s="59"/>
      <c r="M3066" s="59"/>
      <c r="N3066" s="59"/>
      <c r="O3066" s="59"/>
      <c r="P3066" s="370"/>
      <c r="Q3066" s="59"/>
      <c r="R3066" s="376"/>
    </row>
    <row r="3067" spans="1:18" x14ac:dyDescent="0.25">
      <c r="A3067" s="352"/>
      <c r="B3067" s="378"/>
      <c r="C3067" s="54" t="str">
        <f>IF(ISTEXT('Organizational Unit Summary'!$B$45),'Organizational Unit Summary'!$B$45,"")</f>
        <v>P-6</v>
      </c>
      <c r="D3067" s="51" t="str">
        <f>IF('Organizational Unit Summary'!$B$24="Benchmark or Sustainment",IF(E3067="OoS","OoS",IF(E3067=1,"DM",IF(E3067=2,"PM",IF(E3067=3,"LM",IF(E3067=4,"FM"))))),IF(E3067="OoS","OoS",IF(E3067&lt;=2,"H",IF(E3067=3,"M",IF(E3067=4,"L")))))</f>
        <v>DM</v>
      </c>
      <c r="E3067" s="58">
        <f>IF(OR(Processes!$C$57=TRUE,Processes!I$57=TRUE),IF(AND(G3067=1,H3067=1,NOT(ISTEXT(J3067))),4,IF(AND(G3067=1,H3067=1,ISTEXT(J3067)),3,IF(AND(OR(G3067=1,H3067=1),ISTEXT(J3067)),2,1))),"OoS")</f>
        <v>1</v>
      </c>
      <c r="F3067" s="57"/>
      <c r="G3067" s="59"/>
      <c r="H3067" s="59"/>
      <c r="I3067" s="59"/>
      <c r="J3067" s="59"/>
      <c r="K3067" s="59"/>
      <c r="L3067" s="59"/>
      <c r="M3067" s="59"/>
      <c r="N3067" s="59"/>
      <c r="O3067" s="59"/>
      <c r="P3067" s="370"/>
      <c r="Q3067" s="59"/>
      <c r="R3067" s="376"/>
    </row>
    <row r="3068" spans="1:18" x14ac:dyDescent="0.25">
      <c r="A3068" s="352"/>
      <c r="B3068" s="378"/>
      <c r="C3068" s="54" t="str">
        <f>IF(ISTEXT('Organizational Unit Summary'!$B$46),'Organizational Unit Summary'!$B$46,"")</f>
        <v>P-7</v>
      </c>
      <c r="D3068" s="51" t="str">
        <f>IF('Organizational Unit Summary'!$B$24="Benchmark or Sustainment",IF(E3068="OoS","OoS",IF(E3068=1,"DM",IF(E3068=2,"PM",IF(E3068=3,"LM",IF(E3068=4,"FM"))))),IF(E3068="OoS","OoS",IF(E3068&lt;=2,"H",IF(E3068=3,"M",IF(E3068=4,"L")))))</f>
        <v>DM</v>
      </c>
      <c r="E3068" s="58">
        <f>IF(OR(Processes!$C$57=TRUE,Processes!J$57=TRUE),IF(AND(G3068=1,H3068=1,NOT(ISTEXT(J3068))),4,IF(AND(G3068=1,H3068=1,ISTEXT(J3068)),3,IF(AND(OR(G3068=1,H3068=1),ISTEXT(J3068)),2,1))),"OoS")</f>
        <v>1</v>
      </c>
      <c r="F3068" s="57"/>
      <c r="G3068" s="59"/>
      <c r="H3068" s="59"/>
      <c r="I3068" s="59"/>
      <c r="J3068" s="59"/>
      <c r="K3068" s="59"/>
      <c r="L3068" s="59"/>
      <c r="M3068" s="59"/>
      <c r="N3068" s="59"/>
      <c r="O3068" s="59"/>
      <c r="P3068" s="370"/>
      <c r="Q3068" s="59"/>
      <c r="R3068" s="376"/>
    </row>
    <row r="3069" spans="1:18" x14ac:dyDescent="0.25">
      <c r="A3069" s="352"/>
      <c r="B3069" s="378"/>
      <c r="C3069" s="54" t="str">
        <f>IF(ISTEXT('Organizational Unit Summary'!$B$47),'Organizational Unit Summary'!$B$47,"")</f>
        <v>P-8</v>
      </c>
      <c r="D3069" s="51" t="str">
        <f>IF('Organizational Unit Summary'!$B$24="Benchmark or Sustainment",IF(E3069="OoS","OoS",IF(E3069=1,"DM",IF(E3069=2,"PM",IF(E3069=3,"LM",IF(E3069=4,"FM"))))),IF(E3069="OoS","OoS",IF(E3069&lt;=2,"H",IF(E3069=3,"M",IF(E3069=4,"L")))))</f>
        <v>DM</v>
      </c>
      <c r="E3069" s="58">
        <f>IF(OR(Processes!$C$57=TRUE,Processes!K$57=TRUE),IF(AND(G3069=1,H3069=1,NOT(ISTEXT(J3069))),4,IF(AND(G3069=1,H3069=1,ISTEXT(J3069)),3,IF(AND(OR(G3069=1,H3069=1),ISTEXT(J3069)),2,1))),"OoS")</f>
        <v>1</v>
      </c>
      <c r="F3069" s="57"/>
      <c r="G3069" s="59"/>
      <c r="H3069" s="59"/>
      <c r="I3069" s="59"/>
      <c r="J3069" s="59"/>
      <c r="K3069" s="59"/>
      <c r="L3069" s="59"/>
      <c r="M3069" s="59"/>
      <c r="N3069" s="59"/>
      <c r="O3069" s="59"/>
      <c r="P3069" s="370"/>
      <c r="Q3069" s="59"/>
      <c r="R3069" s="376"/>
    </row>
    <row r="3070" spans="1:18" x14ac:dyDescent="0.25">
      <c r="A3070" s="352"/>
      <c r="B3070" s="378"/>
      <c r="C3070" s="54" t="str">
        <f>IF(ISTEXT('Organizational Unit Summary'!$B$48),'Organizational Unit Summary'!$B$48,"")</f>
        <v>P-9</v>
      </c>
      <c r="D3070" s="51" t="str">
        <f>IF('Organizational Unit Summary'!$B$24="Benchmark or Sustainment",IF(E3070="OoS","OoS",IF(E3070=1,"DM",IF(E3070=2,"PM",IF(E3070=3,"LM",IF(E3070=4,"FM"))))),IF(E3070="OoS","OoS",IF(E3070&lt;=2,"H",IF(E3070=3,"M",IF(E3070=4,"L")))))</f>
        <v>DM</v>
      </c>
      <c r="E3070" s="58">
        <f>IF(OR(Processes!$C$57=TRUE,Processes!L$57=TRUE),IF(AND(G3070=1,H3070=1,NOT(ISTEXT(J3070))),4,IF(AND(G3070=1,H3070=1,ISTEXT(J3070)),3,IF(AND(OR(G3070=1,H3070=1),ISTEXT(J3070)),2,1))),"OoS")</f>
        <v>1</v>
      </c>
      <c r="F3070" s="57"/>
      <c r="G3070" s="59"/>
      <c r="H3070" s="59"/>
      <c r="I3070" s="59"/>
      <c r="J3070" s="59"/>
      <c r="K3070" s="59"/>
      <c r="L3070" s="59"/>
      <c r="M3070" s="59"/>
      <c r="N3070" s="59"/>
      <c r="O3070" s="59"/>
      <c r="P3070" s="370"/>
      <c r="Q3070" s="59"/>
      <c r="R3070" s="376"/>
    </row>
    <row r="3071" spans="1:18" x14ac:dyDescent="0.25">
      <c r="A3071" s="352"/>
      <c r="B3071" s="378"/>
      <c r="C3071" s="54" t="str">
        <f>IF(ISTEXT('Organizational Unit Summary'!$B$49),'Organizational Unit Summary'!$B$49,"")</f>
        <v>P-10</v>
      </c>
      <c r="D3071" s="51" t="str">
        <f>IF('Organizational Unit Summary'!$B$24="Benchmark or Sustainment",IF(E3071="OoS","OoS",IF(E3071=1,"DM",IF(E3071=2,"PM",IF(E3071=3,"LM",IF(E3071=4,"FM"))))),IF(E3071="OoS","OoS",IF(E3071&lt;=2,"H",IF(E3071=3,"M",IF(E3071=4,"L")))))</f>
        <v>DM</v>
      </c>
      <c r="E3071" s="58">
        <f>IF(OR(Processes!$C$57=TRUE,Processes!M$57=TRUE),IF(AND(G3071=1,H3071=1,NOT(ISTEXT(J3071))),4,IF(AND(G3071=1,H3071=1,ISTEXT(J3071)),3,IF(AND(OR(G3071=1,H3071=1),ISTEXT(J3071)),2,1))),"OoS")</f>
        <v>1</v>
      </c>
      <c r="F3071" s="57"/>
      <c r="G3071" s="59"/>
      <c r="H3071" s="59"/>
      <c r="I3071" s="59"/>
      <c r="J3071" s="59"/>
      <c r="K3071" s="59"/>
      <c r="L3071" s="59"/>
      <c r="M3071" s="59"/>
      <c r="N3071" s="59"/>
      <c r="O3071" s="59"/>
      <c r="P3071" s="370"/>
      <c r="Q3071" s="59"/>
      <c r="R3071" s="376"/>
    </row>
    <row r="3072" spans="1:18" x14ac:dyDescent="0.25">
      <c r="A3072" s="352"/>
      <c r="B3072" s="378"/>
      <c r="C3072" s="54" t="str">
        <f>IF(ISTEXT('Organizational Unit Summary'!$B$50),'Organizational Unit Summary'!$B$50,"")</f>
        <v>P-11</v>
      </c>
      <c r="D3072" s="51" t="str">
        <f>IF('Organizational Unit Summary'!$B$24="Benchmark or Sustainment",IF(E3072="OoS","OoS",IF(E3072=1,"DM",IF(E3072=2,"PM",IF(E3072=3,"LM",IF(E3072=4,"FM"))))),IF(E3072="OoS","OoS",IF(E3072&lt;=2,"H",IF(E3072=3,"M",IF(E3072=4,"L")))))</f>
        <v>DM</v>
      </c>
      <c r="E3072" s="58">
        <f>IF(OR(Processes!$C$57=TRUE,Processes!N$57=TRUE),IF(AND(G3072=1,H3072=1,NOT(ISTEXT(J3072))),4,IF(AND(G3072=1,H3072=1,ISTEXT(J3072)),3,IF(AND(OR(G3072=1,H3072=1),ISTEXT(J3072)),2,1))),"OoS")</f>
        <v>1</v>
      </c>
      <c r="F3072" s="57"/>
      <c r="G3072" s="59"/>
      <c r="H3072" s="59"/>
      <c r="I3072" s="59"/>
      <c r="J3072" s="59"/>
      <c r="K3072" s="59"/>
      <c r="L3072" s="59"/>
      <c r="M3072" s="59"/>
      <c r="N3072" s="59"/>
      <c r="O3072" s="59"/>
      <c r="P3072" s="370"/>
      <c r="Q3072" s="59"/>
      <c r="R3072" s="376"/>
    </row>
    <row r="3073" spans="1:18" x14ac:dyDescent="0.25">
      <c r="A3073" s="352"/>
      <c r="B3073" s="378"/>
      <c r="C3073" s="54" t="str">
        <f>IF(ISTEXT('Organizational Unit Summary'!$B$51),'Organizational Unit Summary'!$B$51,"")</f>
        <v>P-12</v>
      </c>
      <c r="D3073" s="51" t="str">
        <f>IF('Organizational Unit Summary'!$B$24="Benchmark or Sustainment",IF(E3073="OoS","OoS",IF(E3073=1,"DM",IF(E3073=2,"PM",IF(E3073=3,"LM",IF(E3073=4,"FM"))))),IF(E3073="OoS","OoS",IF(E3073&lt;=2,"H",IF(E3073=3,"M",IF(E3073=4,"L")))))</f>
        <v>DM</v>
      </c>
      <c r="E3073" s="58">
        <f>IF(OR(Processes!$C$57=TRUE,Processes!O$57=TRUE),IF(AND(G3073=1,H3073=1,NOT(ISTEXT(J3073))),4,IF(AND(G3073=1,H3073=1,ISTEXT(J3073)),3,IF(AND(OR(G3073=1,H3073=1),ISTEXT(J3073)),2,1))),"OoS")</f>
        <v>1</v>
      </c>
      <c r="F3073" s="57"/>
      <c r="G3073" s="59"/>
      <c r="H3073" s="59"/>
      <c r="I3073" s="59"/>
      <c r="J3073" s="59"/>
      <c r="K3073" s="59"/>
      <c r="L3073" s="59"/>
      <c r="M3073" s="59"/>
      <c r="N3073" s="59"/>
      <c r="O3073" s="59"/>
      <c r="P3073" s="370"/>
      <c r="Q3073" s="59"/>
      <c r="R3073" s="376"/>
    </row>
    <row r="3074" spans="1:18" x14ac:dyDescent="0.25">
      <c r="A3074" s="352"/>
      <c r="B3074" s="378"/>
      <c r="C3074" s="54" t="str">
        <f>IF(ISTEXT('Organizational Unit Summary'!$B$52),'Organizational Unit Summary'!$B$52,"")</f>
        <v>P-13</v>
      </c>
      <c r="D3074" s="51" t="str">
        <f>IF('Organizational Unit Summary'!$B$24="Benchmark or Sustainment",IF(E3074="OoS","OoS",IF(E3074=1,"DM",IF(E3074=2,"PM",IF(E3074=3,"LM",IF(E3074=4,"FM"))))),IF(E3074="OoS","OoS",IF(E3074&lt;=2,"H",IF(E3074=3,"M",IF(E3074=4,"L")))))</f>
        <v>DM</v>
      </c>
      <c r="E3074" s="58">
        <f>IF(OR(Processes!$C$57=TRUE,Processes!P$57=TRUE),IF(AND(G3074=1,H3074=1,NOT(ISTEXT(J3074))),4,IF(AND(G3074=1,H3074=1,ISTEXT(J3074)),3,IF(AND(OR(G3074=1,H3074=1),ISTEXT(J3074)),2,1))),"OoS")</f>
        <v>1</v>
      </c>
      <c r="F3074" s="57"/>
      <c r="G3074" s="59"/>
      <c r="H3074" s="59"/>
      <c r="I3074" s="59"/>
      <c r="J3074" s="59"/>
      <c r="K3074" s="59"/>
      <c r="L3074" s="59"/>
      <c r="M3074" s="59"/>
      <c r="N3074" s="59"/>
      <c r="O3074" s="59"/>
      <c r="P3074" s="370"/>
      <c r="Q3074" s="59"/>
      <c r="R3074" s="376"/>
    </row>
    <row r="3075" spans="1:18" x14ac:dyDescent="0.25">
      <c r="A3075" s="352"/>
      <c r="B3075" s="378"/>
      <c r="C3075" s="54" t="str">
        <f>IF(ISTEXT('Organizational Unit Summary'!$B$53),'Organizational Unit Summary'!$B$53,"")</f>
        <v>P-14</v>
      </c>
      <c r="D3075" s="51" t="str">
        <f>IF('Organizational Unit Summary'!$B$24="Benchmark or Sustainment",IF(E3075="OoS","OoS",IF(E3075=1,"DM",IF(E3075=2,"PM",IF(E3075=3,"LM",IF(E3075=4,"FM"))))),IF(E3075="OoS","OoS",IF(E3075&lt;=2,"H",IF(E3075=3,"M",IF(E3075=4,"L")))))</f>
        <v>DM</v>
      </c>
      <c r="E3075" s="58">
        <f>IF(OR(Processes!$C$57=TRUE,Processes!Q$57=TRUE),IF(AND(G3075=1,H3075=1,NOT(ISTEXT(J3075))),4,IF(AND(G3075=1,H3075=1,ISTEXT(J3075)),3,IF(AND(OR(G3075=1,H3075=1),ISTEXT(J3075)),2,1))),"OoS")</f>
        <v>1</v>
      </c>
      <c r="F3075" s="57"/>
      <c r="G3075" s="59"/>
      <c r="H3075" s="59"/>
      <c r="I3075" s="59"/>
      <c r="J3075" s="59"/>
      <c r="K3075" s="59"/>
      <c r="L3075" s="59"/>
      <c r="M3075" s="59"/>
      <c r="N3075" s="59"/>
      <c r="O3075" s="59"/>
      <c r="P3075" s="370"/>
      <c r="Q3075" s="59"/>
      <c r="R3075" s="376"/>
    </row>
    <row r="3076" spans="1:18" x14ac:dyDescent="0.25">
      <c r="A3076" s="352"/>
      <c r="B3076" s="378"/>
      <c r="C3076" s="54" t="str">
        <f>IF(ISTEXT('Organizational Unit Summary'!$B$54),'Organizational Unit Summary'!$B$54,"")</f>
        <v>P-15</v>
      </c>
      <c r="D3076" s="51" t="str">
        <f>IF('Organizational Unit Summary'!$B$24="Benchmark or Sustainment",IF(E3076="OoS","OoS",IF(E3076=1,"DM",IF(E3076=2,"PM",IF(E3076=3,"LM",IF(E3076=4,"FM"))))),IF(E3076="OoS","OoS",IF(E3076&lt;=2,"H",IF(E3076=3,"M",IF(E3076=4,"L")))))</f>
        <v>DM</v>
      </c>
      <c r="E3076" s="58">
        <f>IF(OR(Processes!$C$57=TRUE,Processes!R$57=TRUE),IF(AND(G3076=1,H3076=1,NOT(ISTEXT(J3076))),4,IF(AND(G3076=1,H3076=1,ISTEXT(J3076)),3,IF(AND(OR(G3076=1,H3076=1),ISTEXT(J3076)),2,1))),"OoS")</f>
        <v>1</v>
      </c>
      <c r="F3076" s="57"/>
      <c r="G3076" s="59"/>
      <c r="H3076" s="59"/>
      <c r="I3076" s="59"/>
      <c r="J3076" s="59"/>
      <c r="K3076" s="59"/>
      <c r="L3076" s="59"/>
      <c r="M3076" s="59"/>
      <c r="N3076" s="59"/>
      <c r="O3076" s="59"/>
      <c r="P3076" s="370"/>
      <c r="Q3076" s="59"/>
      <c r="R3076" s="376"/>
    </row>
    <row r="3077" spans="1:18" x14ac:dyDescent="0.25">
      <c r="A3077" s="352"/>
      <c r="B3077" s="378"/>
      <c r="C3077" s="54" t="str">
        <f>IF(ISTEXT('Organizational Unit Summary'!$B$55),'Organizational Unit Summary'!$B$55,"")</f>
        <v>P-16</v>
      </c>
      <c r="D3077" s="51" t="str">
        <f>IF('Organizational Unit Summary'!$B$24="Benchmark or Sustainment",IF(E3077="OoS","OoS",IF(E3077=1,"DM",IF(E3077=2,"PM",IF(E3077=3,"LM",IF(E3077=4,"FM"))))),IF(E3077="OoS","OoS",IF(E3077&lt;=2,"H",IF(E3077=3,"M",IF(E3077=4,"L")))))</f>
        <v>DM</v>
      </c>
      <c r="E3077" s="58">
        <f>IF(OR(Processes!$C$57=TRUE,Processes!S$57=TRUE),IF(AND(G3077=1,H3077=1,NOT(ISTEXT(J3077))),4,IF(AND(G3077=1,H3077=1,ISTEXT(J3077)),3,IF(AND(OR(G3077=1,H3077=1),ISTEXT(J3077)),2,1))),"OoS")</f>
        <v>1</v>
      </c>
      <c r="F3077" s="57"/>
      <c r="G3077" s="59"/>
      <c r="H3077" s="59"/>
      <c r="I3077" s="59"/>
      <c r="J3077" s="59"/>
      <c r="K3077" s="59"/>
      <c r="L3077" s="59"/>
      <c r="M3077" s="59"/>
      <c r="N3077" s="59"/>
      <c r="O3077" s="59"/>
      <c r="P3077" s="370"/>
      <c r="Q3077" s="59"/>
      <c r="R3077" s="376"/>
    </row>
    <row r="3078" spans="1:18" x14ac:dyDescent="0.25">
      <c r="A3078" s="352"/>
      <c r="B3078" s="378"/>
      <c r="C3078" s="54" t="str">
        <f>IF(ISTEXT('Organizational Unit Summary'!$B$56),'Organizational Unit Summary'!$B$56,"")</f>
        <v>P-17</v>
      </c>
      <c r="D3078" s="51" t="str">
        <f>IF('Organizational Unit Summary'!$B$24="Benchmark or Sustainment",IF(E3078="OoS","OoS",IF(E3078=1,"DM",IF(E3078=2,"PM",IF(E3078=3,"LM",IF(E3078=4,"FM"))))),IF(E3078="OoS","OoS",IF(E3078&lt;=2,"H",IF(E3078=3,"M",IF(E3078=4,"L")))))</f>
        <v>DM</v>
      </c>
      <c r="E3078" s="58">
        <f>IF(OR(Processes!$C$57=TRUE,Processes!T$57=TRUE),IF(AND(G3078=1,H3078=1,NOT(ISTEXT(J3078))),4,IF(AND(G3078=1,H3078=1,ISTEXT(J3078)),3,IF(AND(OR(G3078=1,H3078=1),ISTEXT(J3078)),2,1))),"OoS")</f>
        <v>1</v>
      </c>
      <c r="F3078" s="57"/>
      <c r="G3078" s="59"/>
      <c r="H3078" s="59"/>
      <c r="I3078" s="59"/>
      <c r="J3078" s="59"/>
      <c r="K3078" s="59"/>
      <c r="L3078" s="59"/>
      <c r="M3078" s="59"/>
      <c r="N3078" s="59"/>
      <c r="O3078" s="59"/>
      <c r="P3078" s="370"/>
      <c r="Q3078" s="59"/>
      <c r="R3078" s="376"/>
    </row>
    <row r="3079" spans="1:18" x14ac:dyDescent="0.25">
      <c r="A3079" s="352"/>
      <c r="B3079" s="378"/>
      <c r="C3079" s="54" t="str">
        <f>IF(ISTEXT('Organizational Unit Summary'!$B$57),'Organizational Unit Summary'!$B$57,"")</f>
        <v>P-18</v>
      </c>
      <c r="D3079" s="51" t="str">
        <f>IF('Organizational Unit Summary'!$B$24="Benchmark or Sustainment",IF(E3079="OoS","OoS",IF(E3079=1,"DM",IF(E3079=2,"PM",IF(E3079=3,"LM",IF(E3079=4,"FM"))))),IF(E3079="OoS","OoS",IF(E3079&lt;=2,"H",IF(E3079=3,"M",IF(E3079=4,"L")))))</f>
        <v>DM</v>
      </c>
      <c r="E3079" s="58">
        <f>IF(OR(Processes!$C$57=TRUE,Processes!U$57=TRUE),IF(AND(G3079=1,H3079=1,NOT(ISTEXT(J3079))),4,IF(AND(G3079=1,H3079=1,ISTEXT(J3079)),3,IF(AND(OR(G3079=1,H3079=1),ISTEXT(J3079)),2,1))),"OoS")</f>
        <v>1</v>
      </c>
      <c r="F3079" s="57"/>
      <c r="G3079" s="59"/>
      <c r="H3079" s="59"/>
      <c r="I3079" s="59"/>
      <c r="J3079" s="59"/>
      <c r="K3079" s="59"/>
      <c r="L3079" s="59"/>
      <c r="M3079" s="59"/>
      <c r="N3079" s="59"/>
      <c r="O3079" s="59"/>
      <c r="P3079" s="370"/>
      <c r="Q3079" s="59"/>
      <c r="R3079" s="376"/>
    </row>
    <row r="3080" spans="1:18" x14ac:dyDescent="0.25">
      <c r="A3080" s="352"/>
      <c r="B3080" s="378"/>
      <c r="C3080" s="54" t="str">
        <f>IF(ISTEXT('Organizational Unit Summary'!$B$58),'Organizational Unit Summary'!$B$58,"")</f>
        <v>P-19</v>
      </c>
      <c r="D3080" s="51" t="str">
        <f>IF('Organizational Unit Summary'!$B$24="Benchmark or Sustainment",IF(E3080="OoS","OoS",IF(E3080=1,"DM",IF(E3080=2,"PM",IF(E3080=3,"LM",IF(E3080=4,"FM"))))),IF(E3080="OoS","OoS",IF(E3080&lt;=2,"H",IF(E3080=3,"M",IF(E3080=4,"L")))))</f>
        <v>DM</v>
      </c>
      <c r="E3080" s="58">
        <f>IF(OR(Processes!$C$57=TRUE,Processes!V$57=TRUE),IF(AND(G3080=1,H3080=1,NOT(ISTEXT(J3080))),4,IF(AND(G3080=1,H3080=1,ISTEXT(J3080)),3,IF(AND(OR(G3080=1,H3080=1),ISTEXT(J3080)),2,1))),"OoS")</f>
        <v>1</v>
      </c>
      <c r="F3080" s="57"/>
      <c r="G3080" s="59"/>
      <c r="H3080" s="59"/>
      <c r="I3080" s="59"/>
      <c r="J3080" s="59"/>
      <c r="K3080" s="59"/>
      <c r="L3080" s="59"/>
      <c r="M3080" s="59"/>
      <c r="N3080" s="59"/>
      <c r="O3080" s="59"/>
      <c r="P3080" s="370"/>
      <c r="Q3080" s="59"/>
      <c r="R3080" s="376"/>
    </row>
    <row r="3081" spans="1:18" ht="13.5" thickBot="1" x14ac:dyDescent="0.3">
      <c r="A3081" s="352"/>
      <c r="B3081" s="378"/>
      <c r="C3081" s="54" t="str">
        <f>IF(ISTEXT('Organizational Unit Summary'!$B$59),'Organizational Unit Summary'!$B$59,"")</f>
        <v>P-20</v>
      </c>
      <c r="D3081" s="51" t="str">
        <f>IF('Organizational Unit Summary'!$B$24="Benchmark or Sustainment",IF(E3081="OoS","OoS",IF(E3081=1,"DM",IF(E3081=2,"PM",IF(E3081=3,"LM",IF(E3081=4,"FM"))))),IF(E3081="OoS","OoS",IF(E3081&lt;=2,"H",IF(E3081=3,"M",IF(E3081=4,"L")))))</f>
        <v>DM</v>
      </c>
      <c r="E3081" s="58">
        <f>IF(OR(Processes!$C$57=TRUE,Processes!W$57=TRUE),IF(AND(G3081=1,H3081=1,NOT(ISTEXT(J3081))),4,IF(AND(G3081=1,H3081=1,ISTEXT(J3081)),3,IF(AND(OR(G3081=1,H3081=1),ISTEXT(J3081)),2,1))),"OoS")</f>
        <v>1</v>
      </c>
      <c r="F3081" s="57"/>
      <c r="G3081" s="59"/>
      <c r="H3081" s="59"/>
      <c r="I3081" s="59"/>
      <c r="J3081" s="59"/>
      <c r="K3081" s="59"/>
      <c r="L3081" s="59"/>
      <c r="M3081" s="59"/>
      <c r="N3081" s="59"/>
      <c r="O3081" s="59"/>
      <c r="P3081" s="371"/>
      <c r="Q3081" s="59"/>
      <c r="R3081" s="376"/>
    </row>
    <row r="3082" spans="1:18" x14ac:dyDescent="0.25">
      <c r="A3082" s="352"/>
      <c r="B3082" s="378" t="str">
        <f>IF(ISTEXT(Processes!$B$7),Processes!$B$7,"")</f>
        <v>Process 5</v>
      </c>
      <c r="C3082" s="54" t="str">
        <f>IF(ISTEXT('Organizational Unit Summary'!$B$40),'Organizational Unit Summary'!$B$40,"")</f>
        <v>P-1</v>
      </c>
      <c r="D3082" s="51" t="str">
        <f>IF('Organizational Unit Summary'!$B$24="Benchmark or Sustainment",IF(E3082="OoS","OoS",IF(E3082=1,"DM",IF(E3082=2,"PM",IF(E3082=3,"LM",IF(E3082=4,"FM"))))),IF(E3082="OoS","OoS",IF(E3082&lt;=2,"H",IF(E3082=3,"M",IF(E3082=4,"L")))))</f>
        <v>DM</v>
      </c>
      <c r="E3082" s="58">
        <f>IF(OR(Processes!$C$58=TRUE,Processes!D$58=TRUE),IF(AND(G3082=1,H3082=1,NOT(ISTEXT(J3082))),4,IF(AND(G3082=1,H3082=1,ISTEXT(J3082)),3,IF(AND(OR(G3082=1,H3082=1),ISTEXT(J3082)),2,1))),"OoS")</f>
        <v>1</v>
      </c>
      <c r="F3082" s="57"/>
      <c r="G3082" s="59"/>
      <c r="H3082" s="59"/>
      <c r="I3082" s="59"/>
      <c r="J3082" s="59"/>
      <c r="K3082" s="59"/>
      <c r="L3082" s="59"/>
      <c r="M3082" s="59"/>
      <c r="N3082" s="59"/>
      <c r="O3082" s="59"/>
      <c r="P3082" s="369"/>
      <c r="Q3082" s="59"/>
      <c r="R3082" s="376"/>
    </row>
    <row r="3083" spans="1:18" x14ac:dyDescent="0.25">
      <c r="A3083" s="352"/>
      <c r="B3083" s="378"/>
      <c r="C3083" s="54" t="str">
        <f>IF(ISTEXT('Organizational Unit Summary'!$B$41),'Organizational Unit Summary'!$B$41,"")</f>
        <v>P-2</v>
      </c>
      <c r="D3083" s="51" t="str">
        <f>IF('Organizational Unit Summary'!$B$24="Benchmark or Sustainment",IF(E3083="OoS","OoS",IF(E3083=1,"DM",IF(E3083=2,"PM",IF(E3083=3,"LM",IF(E3083=4,"FM"))))),IF(E3083="OoS","OoS",IF(E3083&lt;=2,"H",IF(E3083=3,"M",IF(E3083=4,"L")))))</f>
        <v>DM</v>
      </c>
      <c r="E3083" s="58">
        <f>IF(OR(Processes!$C$58=TRUE,Processes!E$58=TRUE),IF(AND(G3083=1,H3083=1,NOT(ISTEXT(J3083))),4,IF(AND(G3083=1,H3083=1,ISTEXT(J3083)),3,IF(AND(OR(G3083=1,H3083=1),ISTEXT(J3083)),2,1))),"OoS")</f>
        <v>1</v>
      </c>
      <c r="F3083" s="57"/>
      <c r="G3083" s="59"/>
      <c r="H3083" s="59"/>
      <c r="I3083" s="59"/>
      <c r="J3083" s="59"/>
      <c r="K3083" s="59"/>
      <c r="L3083" s="59"/>
      <c r="M3083" s="59"/>
      <c r="N3083" s="59"/>
      <c r="O3083" s="59"/>
      <c r="P3083" s="370"/>
      <c r="Q3083" s="59"/>
      <c r="R3083" s="376"/>
    </row>
    <row r="3084" spans="1:18" x14ac:dyDescent="0.25">
      <c r="A3084" s="352"/>
      <c r="B3084" s="378"/>
      <c r="C3084" s="54" t="str">
        <f>IF(ISTEXT('Organizational Unit Summary'!$B$42),'Organizational Unit Summary'!$B$42,"")</f>
        <v>P-3</v>
      </c>
      <c r="D3084" s="51" t="str">
        <f>IF('Organizational Unit Summary'!$B$24="Benchmark or Sustainment",IF(E3084="OoS","OoS",IF(E3084=1,"DM",IF(E3084=2,"PM",IF(E3084=3,"LM",IF(E3084=4,"FM"))))),IF(E3084="OoS","OoS",IF(E3084&lt;=2,"H",IF(E3084=3,"M",IF(E3084=4,"L")))))</f>
        <v>DM</v>
      </c>
      <c r="E3084" s="58">
        <f>IF(OR(Processes!$C$58=TRUE,Processes!F$58=TRUE),IF(AND(G3084=1,H3084=1,NOT(ISTEXT(J3084))),4,IF(AND(G3084=1,H3084=1,ISTEXT(J3084)),3,IF(AND(OR(G3084=1,H3084=1),ISTEXT(J3084)),2,1))),"OoS")</f>
        <v>1</v>
      </c>
      <c r="F3084" s="57"/>
      <c r="G3084" s="59"/>
      <c r="H3084" s="59"/>
      <c r="I3084" s="59"/>
      <c r="J3084" s="59"/>
      <c r="K3084" s="59"/>
      <c r="L3084" s="59"/>
      <c r="M3084" s="59"/>
      <c r="N3084" s="59"/>
      <c r="O3084" s="59"/>
      <c r="P3084" s="370"/>
      <c r="Q3084" s="59"/>
      <c r="R3084" s="376"/>
    </row>
    <row r="3085" spans="1:18" x14ac:dyDescent="0.25">
      <c r="A3085" s="352"/>
      <c r="B3085" s="378"/>
      <c r="C3085" s="54" t="str">
        <f>IF(ISTEXT('Organizational Unit Summary'!$B$43),'Organizational Unit Summary'!$B$43,"")</f>
        <v>P-4</v>
      </c>
      <c r="D3085" s="51" t="str">
        <f>IF('Organizational Unit Summary'!$B$24="Benchmark or Sustainment",IF(E3085="OoS","OoS",IF(E3085=1,"DM",IF(E3085=2,"PM",IF(E3085=3,"LM",IF(E3085=4,"FM"))))),IF(E3085="OoS","OoS",IF(E3085&lt;=2,"H",IF(E3085=3,"M",IF(E3085=4,"L")))))</f>
        <v>DM</v>
      </c>
      <c r="E3085" s="58">
        <f>IF(OR(Processes!$C$58=TRUE,Processes!G$58=TRUE),IF(AND(G3085=1,H3085=1,NOT(ISTEXT(J3085))),4,IF(AND(G3085=1,H3085=1,ISTEXT(J3085)),3,IF(AND(OR(G3085=1,H3085=1),ISTEXT(J3085)),2,1))),"OoS")</f>
        <v>1</v>
      </c>
      <c r="F3085" s="57"/>
      <c r="G3085" s="59"/>
      <c r="H3085" s="59"/>
      <c r="I3085" s="59"/>
      <c r="J3085" s="59"/>
      <c r="K3085" s="59"/>
      <c r="L3085" s="59"/>
      <c r="M3085" s="59"/>
      <c r="N3085" s="59"/>
      <c r="O3085" s="59"/>
      <c r="P3085" s="370"/>
      <c r="Q3085" s="59"/>
      <c r="R3085" s="376"/>
    </row>
    <row r="3086" spans="1:18" x14ac:dyDescent="0.25">
      <c r="A3086" s="352"/>
      <c r="B3086" s="378"/>
      <c r="C3086" s="54" t="str">
        <f>IF(ISTEXT('Organizational Unit Summary'!$B$44),'Organizational Unit Summary'!$B$44,"")</f>
        <v>P-5</v>
      </c>
      <c r="D3086" s="51" t="str">
        <f>IF('Organizational Unit Summary'!$B$24="Benchmark or Sustainment",IF(E3086="OoS","OoS",IF(E3086=1,"DM",IF(E3086=2,"PM",IF(E3086=3,"LM",IF(E3086=4,"FM"))))),IF(E3086="OoS","OoS",IF(E3086&lt;=2,"H",IF(E3086=3,"M",IF(E3086=4,"L")))))</f>
        <v>DM</v>
      </c>
      <c r="E3086" s="58">
        <f>IF(OR(Processes!$C$58=TRUE,Processes!H$58=TRUE),IF(AND(G3086=1,H3086=1,NOT(ISTEXT(J3086))),4,IF(AND(G3086=1,H3086=1,ISTEXT(J3086)),3,IF(AND(OR(G3086=1,H3086=1),ISTEXT(J3086)),2,1))),"OoS")</f>
        <v>1</v>
      </c>
      <c r="F3086" s="57"/>
      <c r="G3086" s="59"/>
      <c r="H3086" s="59"/>
      <c r="I3086" s="59"/>
      <c r="J3086" s="59"/>
      <c r="K3086" s="59"/>
      <c r="L3086" s="59"/>
      <c r="M3086" s="59"/>
      <c r="N3086" s="59"/>
      <c r="O3086" s="59"/>
      <c r="P3086" s="370"/>
      <c r="Q3086" s="59"/>
      <c r="R3086" s="376"/>
    </row>
    <row r="3087" spans="1:18" x14ac:dyDescent="0.25">
      <c r="A3087" s="352"/>
      <c r="B3087" s="378"/>
      <c r="C3087" s="54" t="str">
        <f>IF(ISTEXT('Organizational Unit Summary'!$B$45),'Organizational Unit Summary'!$B$45,"")</f>
        <v>P-6</v>
      </c>
      <c r="D3087" s="51" t="str">
        <f>IF('Organizational Unit Summary'!$B$24="Benchmark or Sustainment",IF(E3087="OoS","OoS",IF(E3087=1,"DM",IF(E3087=2,"PM",IF(E3087=3,"LM",IF(E3087=4,"FM"))))),IF(E3087="OoS","OoS",IF(E3087&lt;=2,"H",IF(E3087=3,"M",IF(E3087=4,"L")))))</f>
        <v>DM</v>
      </c>
      <c r="E3087" s="58">
        <f>IF(OR(Processes!$C$58=TRUE,Processes!I$58=TRUE),IF(AND(G3087=1,H3087=1,NOT(ISTEXT(J3087))),4,IF(AND(G3087=1,H3087=1,ISTEXT(J3087)),3,IF(AND(OR(G3087=1,H3087=1),ISTEXT(J3087)),2,1))),"OoS")</f>
        <v>1</v>
      </c>
      <c r="F3087" s="57"/>
      <c r="G3087" s="59"/>
      <c r="H3087" s="59"/>
      <c r="I3087" s="59"/>
      <c r="J3087" s="59"/>
      <c r="K3087" s="59"/>
      <c r="L3087" s="59"/>
      <c r="M3087" s="59"/>
      <c r="N3087" s="59"/>
      <c r="O3087" s="59"/>
      <c r="P3087" s="370"/>
      <c r="Q3087" s="59"/>
      <c r="R3087" s="376"/>
    </row>
    <row r="3088" spans="1:18" x14ac:dyDescent="0.25">
      <c r="A3088" s="352"/>
      <c r="B3088" s="378"/>
      <c r="C3088" s="54" t="str">
        <f>IF(ISTEXT('Organizational Unit Summary'!$B$46),'Organizational Unit Summary'!$B$46,"")</f>
        <v>P-7</v>
      </c>
      <c r="D3088" s="51" t="str">
        <f>IF('Organizational Unit Summary'!$B$24="Benchmark or Sustainment",IF(E3088="OoS","OoS",IF(E3088=1,"DM",IF(E3088=2,"PM",IF(E3088=3,"LM",IF(E3088=4,"FM"))))),IF(E3088="OoS","OoS",IF(E3088&lt;=2,"H",IF(E3088=3,"M",IF(E3088=4,"L")))))</f>
        <v>DM</v>
      </c>
      <c r="E3088" s="58">
        <f>IF(OR(Processes!$C$58=TRUE,Processes!J$58=TRUE),IF(AND(G3088=1,H3088=1,NOT(ISTEXT(J3088))),4,IF(AND(G3088=1,H3088=1,ISTEXT(J3088)),3,IF(AND(OR(G3088=1,H3088=1),ISTEXT(J3088)),2,1))),"OoS")</f>
        <v>1</v>
      </c>
      <c r="F3088" s="57"/>
      <c r="G3088" s="59"/>
      <c r="H3088" s="59"/>
      <c r="I3088" s="59"/>
      <c r="J3088" s="59"/>
      <c r="K3088" s="59"/>
      <c r="L3088" s="59"/>
      <c r="M3088" s="59"/>
      <c r="N3088" s="59"/>
      <c r="O3088" s="59"/>
      <c r="P3088" s="370"/>
      <c r="Q3088" s="59"/>
      <c r="R3088" s="376"/>
    </row>
    <row r="3089" spans="1:18" x14ac:dyDescent="0.25">
      <c r="A3089" s="352"/>
      <c r="B3089" s="378"/>
      <c r="C3089" s="54" t="str">
        <f>IF(ISTEXT('Organizational Unit Summary'!$B$47),'Organizational Unit Summary'!$B$47,"")</f>
        <v>P-8</v>
      </c>
      <c r="D3089" s="51" t="str">
        <f>IF('Organizational Unit Summary'!$B$24="Benchmark or Sustainment",IF(E3089="OoS","OoS",IF(E3089=1,"DM",IF(E3089=2,"PM",IF(E3089=3,"LM",IF(E3089=4,"FM"))))),IF(E3089="OoS","OoS",IF(E3089&lt;=2,"H",IF(E3089=3,"M",IF(E3089=4,"L")))))</f>
        <v>DM</v>
      </c>
      <c r="E3089" s="58">
        <f>IF(OR(Processes!$C$58=TRUE,Processes!K$58=TRUE),IF(AND(G3089=1,H3089=1,NOT(ISTEXT(J3089))),4,IF(AND(G3089=1,H3089=1,ISTEXT(J3089)),3,IF(AND(OR(G3089=1,H3089=1),ISTEXT(J3089)),2,1))),"OoS")</f>
        <v>1</v>
      </c>
      <c r="F3089" s="57"/>
      <c r="G3089" s="59"/>
      <c r="H3089" s="59"/>
      <c r="I3089" s="59"/>
      <c r="J3089" s="59"/>
      <c r="K3089" s="59"/>
      <c r="L3089" s="59"/>
      <c r="M3089" s="59"/>
      <c r="N3089" s="59"/>
      <c r="O3089" s="59"/>
      <c r="P3089" s="370"/>
      <c r="Q3089" s="59"/>
      <c r="R3089" s="376"/>
    </row>
    <row r="3090" spans="1:18" x14ac:dyDescent="0.25">
      <c r="A3090" s="352"/>
      <c r="B3090" s="378"/>
      <c r="C3090" s="54" t="str">
        <f>IF(ISTEXT('Organizational Unit Summary'!$B$48),'Organizational Unit Summary'!$B$48,"")</f>
        <v>P-9</v>
      </c>
      <c r="D3090" s="51" t="str">
        <f>IF('Organizational Unit Summary'!$B$24="Benchmark or Sustainment",IF(E3090="OoS","OoS",IF(E3090=1,"DM",IF(E3090=2,"PM",IF(E3090=3,"LM",IF(E3090=4,"FM"))))),IF(E3090="OoS","OoS",IF(E3090&lt;=2,"H",IF(E3090=3,"M",IF(E3090=4,"L")))))</f>
        <v>DM</v>
      </c>
      <c r="E3090" s="58">
        <f>IF(OR(Processes!$C$58=TRUE,Processes!L$58=TRUE),IF(AND(G3090=1,H3090=1,NOT(ISTEXT(J3090))),4,IF(AND(G3090=1,H3090=1,ISTEXT(J3090)),3,IF(AND(OR(G3090=1,H3090=1),ISTEXT(J3090)),2,1))),"OoS")</f>
        <v>1</v>
      </c>
      <c r="F3090" s="57"/>
      <c r="G3090" s="59"/>
      <c r="H3090" s="59"/>
      <c r="I3090" s="59"/>
      <c r="J3090" s="59"/>
      <c r="K3090" s="59"/>
      <c r="L3090" s="59"/>
      <c r="M3090" s="59"/>
      <c r="N3090" s="59"/>
      <c r="O3090" s="59"/>
      <c r="P3090" s="370"/>
      <c r="Q3090" s="59"/>
      <c r="R3090" s="376"/>
    </row>
    <row r="3091" spans="1:18" x14ac:dyDescent="0.25">
      <c r="A3091" s="352"/>
      <c r="B3091" s="378"/>
      <c r="C3091" s="54" t="str">
        <f>IF(ISTEXT('Organizational Unit Summary'!$B$49),'Organizational Unit Summary'!$B$49,"")</f>
        <v>P-10</v>
      </c>
      <c r="D3091" s="51" t="str">
        <f>IF('Organizational Unit Summary'!$B$24="Benchmark or Sustainment",IF(E3091="OoS","OoS",IF(E3091=1,"DM",IF(E3091=2,"PM",IF(E3091=3,"LM",IF(E3091=4,"FM"))))),IF(E3091="OoS","OoS",IF(E3091&lt;=2,"H",IF(E3091=3,"M",IF(E3091=4,"L")))))</f>
        <v>DM</v>
      </c>
      <c r="E3091" s="58">
        <f>IF(OR(Processes!$C$58=TRUE,Processes!M$58=TRUE),IF(AND(G3091=1,H3091=1,NOT(ISTEXT(J3091))),4,IF(AND(G3091=1,H3091=1,ISTEXT(J3091)),3,IF(AND(OR(G3091=1,H3091=1),ISTEXT(J3091)),2,1))),"OoS")</f>
        <v>1</v>
      </c>
      <c r="F3091" s="57"/>
      <c r="G3091" s="59"/>
      <c r="H3091" s="59"/>
      <c r="I3091" s="59"/>
      <c r="J3091" s="59"/>
      <c r="K3091" s="59"/>
      <c r="L3091" s="59"/>
      <c r="M3091" s="59"/>
      <c r="N3091" s="59"/>
      <c r="O3091" s="59"/>
      <c r="P3091" s="370"/>
      <c r="Q3091" s="59"/>
      <c r="R3091" s="376"/>
    </row>
    <row r="3092" spans="1:18" x14ac:dyDescent="0.25">
      <c r="A3092" s="352"/>
      <c r="B3092" s="378"/>
      <c r="C3092" s="54" t="str">
        <f>IF(ISTEXT('Organizational Unit Summary'!$B$50),'Organizational Unit Summary'!$B$50,"")</f>
        <v>P-11</v>
      </c>
      <c r="D3092" s="51" t="str">
        <f>IF('Organizational Unit Summary'!$B$24="Benchmark or Sustainment",IF(E3092="OoS","OoS",IF(E3092=1,"DM",IF(E3092=2,"PM",IF(E3092=3,"LM",IF(E3092=4,"FM"))))),IF(E3092="OoS","OoS",IF(E3092&lt;=2,"H",IF(E3092=3,"M",IF(E3092=4,"L")))))</f>
        <v>DM</v>
      </c>
      <c r="E3092" s="58">
        <f>IF(OR(Processes!$C$58=TRUE,Processes!N$58=TRUE),IF(AND(G3092=1,H3092=1,NOT(ISTEXT(J3092))),4,IF(AND(G3092=1,H3092=1,ISTEXT(J3092)),3,IF(AND(OR(G3092=1,H3092=1),ISTEXT(J3092)),2,1))),"OoS")</f>
        <v>1</v>
      </c>
      <c r="F3092" s="57"/>
      <c r="G3092" s="59"/>
      <c r="H3092" s="59"/>
      <c r="I3092" s="59"/>
      <c r="J3092" s="59"/>
      <c r="K3092" s="59"/>
      <c r="L3092" s="59"/>
      <c r="M3092" s="59"/>
      <c r="N3092" s="59"/>
      <c r="O3092" s="59"/>
      <c r="P3092" s="370"/>
      <c r="Q3092" s="59"/>
      <c r="R3092" s="376"/>
    </row>
    <row r="3093" spans="1:18" x14ac:dyDescent="0.25">
      <c r="A3093" s="352"/>
      <c r="B3093" s="378"/>
      <c r="C3093" s="54" t="str">
        <f>IF(ISTEXT('Organizational Unit Summary'!$B$51),'Organizational Unit Summary'!$B$51,"")</f>
        <v>P-12</v>
      </c>
      <c r="D3093" s="51" t="str">
        <f>IF('Organizational Unit Summary'!$B$24="Benchmark or Sustainment",IF(E3093="OoS","OoS",IF(E3093=1,"DM",IF(E3093=2,"PM",IF(E3093=3,"LM",IF(E3093=4,"FM"))))),IF(E3093="OoS","OoS",IF(E3093&lt;=2,"H",IF(E3093=3,"M",IF(E3093=4,"L")))))</f>
        <v>DM</v>
      </c>
      <c r="E3093" s="58">
        <f>IF(OR(Processes!$C$58=TRUE,Processes!O$58=TRUE),IF(AND(G3093=1,H3093=1,NOT(ISTEXT(J3093))),4,IF(AND(G3093=1,H3093=1,ISTEXT(J3093)),3,IF(AND(OR(G3093=1,H3093=1),ISTEXT(J3093)),2,1))),"OoS")</f>
        <v>1</v>
      </c>
      <c r="F3093" s="57"/>
      <c r="G3093" s="59"/>
      <c r="H3093" s="59"/>
      <c r="I3093" s="59"/>
      <c r="J3093" s="59"/>
      <c r="K3093" s="59"/>
      <c r="L3093" s="59"/>
      <c r="M3093" s="59"/>
      <c r="N3093" s="59"/>
      <c r="O3093" s="59"/>
      <c r="P3093" s="370"/>
      <c r="Q3093" s="59"/>
      <c r="R3093" s="376"/>
    </row>
    <row r="3094" spans="1:18" x14ac:dyDescent="0.25">
      <c r="A3094" s="352"/>
      <c r="B3094" s="378"/>
      <c r="C3094" s="54" t="str">
        <f>IF(ISTEXT('Organizational Unit Summary'!$B$52),'Organizational Unit Summary'!$B$52,"")</f>
        <v>P-13</v>
      </c>
      <c r="D3094" s="51" t="str">
        <f>IF('Organizational Unit Summary'!$B$24="Benchmark or Sustainment",IF(E3094="OoS","OoS",IF(E3094=1,"DM",IF(E3094=2,"PM",IF(E3094=3,"LM",IF(E3094=4,"FM"))))),IF(E3094="OoS","OoS",IF(E3094&lt;=2,"H",IF(E3094=3,"M",IF(E3094=4,"L")))))</f>
        <v>DM</v>
      </c>
      <c r="E3094" s="58">
        <f>IF(OR(Processes!$C$58=TRUE,Processes!P$58=TRUE),IF(AND(G3094=1,H3094=1,NOT(ISTEXT(J3094))),4,IF(AND(G3094=1,H3094=1,ISTEXT(J3094)),3,IF(AND(OR(G3094=1,H3094=1),ISTEXT(J3094)),2,1))),"OoS")</f>
        <v>1</v>
      </c>
      <c r="F3094" s="57"/>
      <c r="G3094" s="59"/>
      <c r="H3094" s="59"/>
      <c r="I3094" s="59"/>
      <c r="J3094" s="59"/>
      <c r="K3094" s="59"/>
      <c r="L3094" s="59"/>
      <c r="M3094" s="59"/>
      <c r="N3094" s="59"/>
      <c r="O3094" s="59"/>
      <c r="P3094" s="370"/>
      <c r="Q3094" s="59"/>
      <c r="R3094" s="376"/>
    </row>
    <row r="3095" spans="1:18" x14ac:dyDescent="0.25">
      <c r="A3095" s="352"/>
      <c r="B3095" s="378"/>
      <c r="C3095" s="54" t="str">
        <f>IF(ISTEXT('Organizational Unit Summary'!$B$53),'Organizational Unit Summary'!$B$53,"")</f>
        <v>P-14</v>
      </c>
      <c r="D3095" s="51" t="str">
        <f>IF('Organizational Unit Summary'!$B$24="Benchmark or Sustainment",IF(E3095="OoS","OoS",IF(E3095=1,"DM",IF(E3095=2,"PM",IF(E3095=3,"LM",IF(E3095=4,"FM"))))),IF(E3095="OoS","OoS",IF(E3095&lt;=2,"H",IF(E3095=3,"M",IF(E3095=4,"L")))))</f>
        <v>DM</v>
      </c>
      <c r="E3095" s="58">
        <f>IF(OR(Processes!$C$58=TRUE,Processes!Q$58=TRUE),IF(AND(G3095=1,H3095=1,NOT(ISTEXT(J3095))),4,IF(AND(G3095=1,H3095=1,ISTEXT(J3095)),3,IF(AND(OR(G3095=1,H3095=1),ISTEXT(J3095)),2,1))),"OoS")</f>
        <v>1</v>
      </c>
      <c r="F3095" s="57"/>
      <c r="G3095" s="59"/>
      <c r="H3095" s="59"/>
      <c r="I3095" s="59"/>
      <c r="J3095" s="59"/>
      <c r="K3095" s="59"/>
      <c r="L3095" s="59"/>
      <c r="M3095" s="59"/>
      <c r="N3095" s="59"/>
      <c r="O3095" s="59"/>
      <c r="P3095" s="370"/>
      <c r="Q3095" s="59"/>
      <c r="R3095" s="376"/>
    </row>
    <row r="3096" spans="1:18" x14ac:dyDescent="0.25">
      <c r="A3096" s="352"/>
      <c r="B3096" s="378"/>
      <c r="C3096" s="54" t="str">
        <f>IF(ISTEXT('Organizational Unit Summary'!$B$54),'Organizational Unit Summary'!$B$54,"")</f>
        <v>P-15</v>
      </c>
      <c r="D3096" s="51" t="str">
        <f>IF('Organizational Unit Summary'!$B$24="Benchmark or Sustainment",IF(E3096="OoS","OoS",IF(E3096=1,"DM",IF(E3096=2,"PM",IF(E3096=3,"LM",IF(E3096=4,"FM"))))),IF(E3096="OoS","OoS",IF(E3096&lt;=2,"H",IF(E3096=3,"M",IF(E3096=4,"L")))))</f>
        <v>DM</v>
      </c>
      <c r="E3096" s="58">
        <f>IF(OR(Processes!$C$58=TRUE,Processes!R$58=TRUE),IF(AND(G3096=1,H3096=1,NOT(ISTEXT(J3096))),4,IF(AND(G3096=1,H3096=1,ISTEXT(J3096)),3,IF(AND(OR(G3096=1,H3096=1),ISTEXT(J3096)),2,1))),"OoS")</f>
        <v>1</v>
      </c>
      <c r="F3096" s="57"/>
      <c r="G3096" s="59"/>
      <c r="H3096" s="59"/>
      <c r="I3096" s="59"/>
      <c r="J3096" s="59"/>
      <c r="K3096" s="59"/>
      <c r="L3096" s="59"/>
      <c r="M3096" s="59"/>
      <c r="N3096" s="59"/>
      <c r="O3096" s="59"/>
      <c r="P3096" s="370"/>
      <c r="Q3096" s="59"/>
      <c r="R3096" s="376"/>
    </row>
    <row r="3097" spans="1:18" x14ac:dyDescent="0.25">
      <c r="A3097" s="352"/>
      <c r="B3097" s="378"/>
      <c r="C3097" s="54" t="str">
        <f>IF(ISTEXT('Organizational Unit Summary'!$B$55),'Organizational Unit Summary'!$B$55,"")</f>
        <v>P-16</v>
      </c>
      <c r="D3097" s="51" t="str">
        <f>IF('Organizational Unit Summary'!$B$24="Benchmark or Sustainment",IF(E3097="OoS","OoS",IF(E3097=1,"DM",IF(E3097=2,"PM",IF(E3097=3,"LM",IF(E3097=4,"FM"))))),IF(E3097="OoS","OoS",IF(E3097&lt;=2,"H",IF(E3097=3,"M",IF(E3097=4,"L")))))</f>
        <v>DM</v>
      </c>
      <c r="E3097" s="58">
        <f>IF(OR(Processes!$C$58=TRUE,Processes!S$58=TRUE),IF(AND(G3097=1,H3097=1,NOT(ISTEXT(J3097))),4,IF(AND(G3097=1,H3097=1,ISTEXT(J3097)),3,IF(AND(OR(G3097=1,H3097=1),ISTEXT(J3097)),2,1))),"OoS")</f>
        <v>1</v>
      </c>
      <c r="F3097" s="57"/>
      <c r="G3097" s="59"/>
      <c r="H3097" s="59"/>
      <c r="I3097" s="59"/>
      <c r="J3097" s="59"/>
      <c r="K3097" s="59"/>
      <c r="L3097" s="59"/>
      <c r="M3097" s="59"/>
      <c r="N3097" s="59"/>
      <c r="O3097" s="59"/>
      <c r="P3097" s="370"/>
      <c r="Q3097" s="59"/>
      <c r="R3097" s="376"/>
    </row>
    <row r="3098" spans="1:18" x14ac:dyDescent="0.25">
      <c r="A3098" s="352"/>
      <c r="B3098" s="378"/>
      <c r="C3098" s="54" t="str">
        <f>IF(ISTEXT('Organizational Unit Summary'!$B$56),'Organizational Unit Summary'!$B$56,"")</f>
        <v>P-17</v>
      </c>
      <c r="D3098" s="51" t="str">
        <f>IF('Organizational Unit Summary'!$B$24="Benchmark or Sustainment",IF(E3098="OoS","OoS",IF(E3098=1,"DM",IF(E3098=2,"PM",IF(E3098=3,"LM",IF(E3098=4,"FM"))))),IF(E3098="OoS","OoS",IF(E3098&lt;=2,"H",IF(E3098=3,"M",IF(E3098=4,"L")))))</f>
        <v>DM</v>
      </c>
      <c r="E3098" s="58">
        <f>IF(OR(Processes!$C$58=TRUE,Processes!T$58=TRUE),IF(AND(G3098=1,H3098=1,NOT(ISTEXT(J3098))),4,IF(AND(G3098=1,H3098=1,ISTEXT(J3098)),3,IF(AND(OR(G3098=1,H3098=1),ISTEXT(J3098)),2,1))),"OoS")</f>
        <v>1</v>
      </c>
      <c r="F3098" s="57"/>
      <c r="G3098" s="59"/>
      <c r="H3098" s="59"/>
      <c r="I3098" s="59"/>
      <c r="J3098" s="59"/>
      <c r="K3098" s="59"/>
      <c r="L3098" s="59"/>
      <c r="M3098" s="59"/>
      <c r="N3098" s="59"/>
      <c r="O3098" s="59"/>
      <c r="P3098" s="370"/>
      <c r="Q3098" s="59"/>
      <c r="R3098" s="376"/>
    </row>
    <row r="3099" spans="1:18" x14ac:dyDescent="0.25">
      <c r="A3099" s="352"/>
      <c r="B3099" s="378"/>
      <c r="C3099" s="54" t="str">
        <f>IF(ISTEXT('Organizational Unit Summary'!$B$57),'Organizational Unit Summary'!$B$57,"")</f>
        <v>P-18</v>
      </c>
      <c r="D3099" s="51" t="str">
        <f>IF('Organizational Unit Summary'!$B$24="Benchmark or Sustainment",IF(E3099="OoS","OoS",IF(E3099=1,"DM",IF(E3099=2,"PM",IF(E3099=3,"LM",IF(E3099=4,"FM"))))),IF(E3099="OoS","OoS",IF(E3099&lt;=2,"H",IF(E3099=3,"M",IF(E3099=4,"L")))))</f>
        <v>DM</v>
      </c>
      <c r="E3099" s="58">
        <f>IF(OR(Processes!$C$58=TRUE,Processes!U$58=TRUE),IF(AND(G3099=1,H3099=1,NOT(ISTEXT(J3099))),4,IF(AND(G3099=1,H3099=1,ISTEXT(J3099)),3,IF(AND(OR(G3099=1,H3099=1),ISTEXT(J3099)),2,1))),"OoS")</f>
        <v>1</v>
      </c>
      <c r="F3099" s="57"/>
      <c r="G3099" s="59"/>
      <c r="H3099" s="59"/>
      <c r="I3099" s="59"/>
      <c r="J3099" s="59"/>
      <c r="K3099" s="59"/>
      <c r="L3099" s="59"/>
      <c r="M3099" s="59"/>
      <c r="N3099" s="59"/>
      <c r="O3099" s="59"/>
      <c r="P3099" s="370"/>
      <c r="Q3099" s="59"/>
      <c r="R3099" s="376"/>
    </row>
    <row r="3100" spans="1:18" x14ac:dyDescent="0.25">
      <c r="A3100" s="352"/>
      <c r="B3100" s="378"/>
      <c r="C3100" s="54" t="str">
        <f>IF(ISTEXT('Organizational Unit Summary'!$B$58),'Organizational Unit Summary'!$B$58,"")</f>
        <v>P-19</v>
      </c>
      <c r="D3100" s="51" t="str">
        <f>IF('Organizational Unit Summary'!$B$24="Benchmark or Sustainment",IF(E3100="OoS","OoS",IF(E3100=1,"DM",IF(E3100=2,"PM",IF(E3100=3,"LM",IF(E3100=4,"FM"))))),IF(E3100="OoS","OoS",IF(E3100&lt;=2,"H",IF(E3100=3,"M",IF(E3100=4,"L")))))</f>
        <v>DM</v>
      </c>
      <c r="E3100" s="58">
        <f>IF(OR(Processes!$C$58=TRUE,Processes!V$58=TRUE),IF(AND(G3100=1,H3100=1,NOT(ISTEXT(J3100))),4,IF(AND(G3100=1,H3100=1,ISTEXT(J3100)),3,IF(AND(OR(G3100=1,H3100=1),ISTEXT(J3100)),2,1))),"OoS")</f>
        <v>1</v>
      </c>
      <c r="F3100" s="57"/>
      <c r="G3100" s="59"/>
      <c r="H3100" s="59"/>
      <c r="I3100" s="59"/>
      <c r="J3100" s="59"/>
      <c r="K3100" s="59"/>
      <c r="L3100" s="59"/>
      <c r="M3100" s="59"/>
      <c r="N3100" s="59"/>
      <c r="O3100" s="59"/>
      <c r="P3100" s="370"/>
      <c r="Q3100" s="59"/>
      <c r="R3100" s="376"/>
    </row>
    <row r="3101" spans="1:18" ht="13.5" thickBot="1" x14ac:dyDescent="0.3">
      <c r="A3101" s="352"/>
      <c r="B3101" s="378"/>
      <c r="C3101" s="54" t="str">
        <f>IF(ISTEXT('Organizational Unit Summary'!$B$59),'Organizational Unit Summary'!$B$59,"")</f>
        <v>P-20</v>
      </c>
      <c r="D3101" s="51" t="str">
        <f>IF('Organizational Unit Summary'!$B$24="Benchmark or Sustainment",IF(E3101="OoS","OoS",IF(E3101=1,"DM",IF(E3101=2,"PM",IF(E3101=3,"LM",IF(E3101=4,"FM"))))),IF(E3101="OoS","OoS",IF(E3101&lt;=2,"H",IF(E3101=3,"M",IF(E3101=4,"L")))))</f>
        <v>DM</v>
      </c>
      <c r="E3101" s="58">
        <f>IF(OR(Processes!$C$58=TRUE,Processes!W$58=TRUE),IF(AND(G3101=1,H3101=1,NOT(ISTEXT(J3101))),4,IF(AND(G3101=1,H3101=1,ISTEXT(J3101)),3,IF(AND(OR(G3101=1,H3101=1),ISTEXT(J3101)),2,1))),"OoS")</f>
        <v>1</v>
      </c>
      <c r="F3101" s="57"/>
      <c r="G3101" s="59"/>
      <c r="H3101" s="59"/>
      <c r="I3101" s="59"/>
      <c r="J3101" s="59"/>
      <c r="K3101" s="59"/>
      <c r="L3101" s="59"/>
      <c r="M3101" s="59"/>
      <c r="N3101" s="59"/>
      <c r="O3101" s="59"/>
      <c r="P3101" s="371"/>
      <c r="Q3101" s="59"/>
      <c r="R3101" s="376"/>
    </row>
    <row r="3102" spans="1:18" x14ac:dyDescent="0.25">
      <c r="A3102" s="352"/>
      <c r="B3102" s="378" t="str">
        <f>IF(ISTEXT(Processes!$B$8),Processes!$B$8,"")</f>
        <v>Process 6</v>
      </c>
      <c r="C3102" s="54" t="str">
        <f>IF(ISTEXT('Organizational Unit Summary'!$B$40),'Organizational Unit Summary'!$B$40,"")</f>
        <v>P-1</v>
      </c>
      <c r="D3102" s="51" t="str">
        <f>IF('Organizational Unit Summary'!$B$24="Benchmark or Sustainment",IF(E3102="OoS","OoS",IF(E3102=1,"DM",IF(E3102=2,"PM",IF(E3102=3,"LM",IF(E3102=4,"FM"))))),IF(E3102="OoS","OoS",IF(E3102&lt;=2,"H",IF(E3102=3,"M",IF(E3102=4,"L")))))</f>
        <v>DM</v>
      </c>
      <c r="E3102" s="58">
        <f>IF(OR(Processes!$C$59=TRUE,Processes!D$59=TRUE),IF(AND(G3102=1,H3102=1,NOT(ISTEXT(J3102))),4,IF(AND(G3102=1,H3102=1,ISTEXT(J3102)),3,IF(AND(OR(G3102=1,H3102=1),ISTEXT(J3102)),2,1))),"OoS")</f>
        <v>1</v>
      </c>
      <c r="F3102" s="57"/>
      <c r="G3102" s="59"/>
      <c r="H3102" s="59"/>
      <c r="I3102" s="59"/>
      <c r="J3102" s="59"/>
      <c r="K3102" s="59"/>
      <c r="L3102" s="59"/>
      <c r="M3102" s="59"/>
      <c r="N3102" s="59"/>
      <c r="O3102" s="59"/>
      <c r="P3102" s="369"/>
      <c r="Q3102" s="59"/>
      <c r="R3102" s="376"/>
    </row>
    <row r="3103" spans="1:18" x14ac:dyDescent="0.25">
      <c r="A3103" s="352"/>
      <c r="B3103" s="378"/>
      <c r="C3103" s="54" t="str">
        <f>IF(ISTEXT('Organizational Unit Summary'!$B$41),'Organizational Unit Summary'!$B$41,"")</f>
        <v>P-2</v>
      </c>
      <c r="D3103" s="51" t="str">
        <f>IF('Organizational Unit Summary'!$B$24="Benchmark or Sustainment",IF(E3103="OoS","OoS",IF(E3103=1,"DM",IF(E3103=2,"PM",IF(E3103=3,"LM",IF(E3103=4,"FM"))))),IF(E3103="OoS","OoS",IF(E3103&lt;=2,"H",IF(E3103=3,"M",IF(E3103=4,"L")))))</f>
        <v>DM</v>
      </c>
      <c r="E3103" s="58">
        <f>IF(OR(Processes!$C$59=TRUE,Processes!E$59=TRUE),IF(AND(G3103=1,H3103=1,NOT(ISTEXT(J3103))),4,IF(AND(G3103=1,H3103=1,ISTEXT(J3103)),3,IF(AND(OR(G3103=1,H3103=1),ISTEXT(J3103)),2,1))),"OoS")</f>
        <v>1</v>
      </c>
      <c r="F3103" s="57"/>
      <c r="G3103" s="59"/>
      <c r="H3103" s="59"/>
      <c r="I3103" s="59"/>
      <c r="J3103" s="59"/>
      <c r="K3103" s="59"/>
      <c r="L3103" s="59"/>
      <c r="M3103" s="59"/>
      <c r="N3103" s="59"/>
      <c r="O3103" s="59"/>
      <c r="P3103" s="370"/>
      <c r="Q3103" s="59"/>
      <c r="R3103" s="376"/>
    </row>
    <row r="3104" spans="1:18" x14ac:dyDescent="0.25">
      <c r="A3104" s="352"/>
      <c r="B3104" s="378"/>
      <c r="C3104" s="54" t="str">
        <f>IF(ISTEXT('Organizational Unit Summary'!$B$42),'Organizational Unit Summary'!$B$42,"")</f>
        <v>P-3</v>
      </c>
      <c r="D3104" s="51" t="str">
        <f>IF('Organizational Unit Summary'!$B$24="Benchmark or Sustainment",IF(E3104="OoS","OoS",IF(E3104=1,"DM",IF(E3104=2,"PM",IF(E3104=3,"LM",IF(E3104=4,"FM"))))),IF(E3104="OoS","OoS",IF(E3104&lt;=2,"H",IF(E3104=3,"M",IF(E3104=4,"L")))))</f>
        <v>DM</v>
      </c>
      <c r="E3104" s="58">
        <f>IF(OR(Processes!$C$59=TRUE,Processes!F$59=TRUE),IF(AND(G3104=1,H3104=1,NOT(ISTEXT(J3104))),4,IF(AND(G3104=1,H3104=1,ISTEXT(J3104)),3,IF(AND(OR(G3104=1,H3104=1),ISTEXT(J3104)),2,1))),"OoS")</f>
        <v>1</v>
      </c>
      <c r="F3104" s="57"/>
      <c r="G3104" s="59"/>
      <c r="H3104" s="59"/>
      <c r="I3104" s="59"/>
      <c r="J3104" s="59"/>
      <c r="K3104" s="59"/>
      <c r="L3104" s="59"/>
      <c r="M3104" s="59"/>
      <c r="N3104" s="59"/>
      <c r="O3104" s="59"/>
      <c r="P3104" s="370"/>
      <c r="Q3104" s="59"/>
      <c r="R3104" s="376"/>
    </row>
    <row r="3105" spans="1:18" x14ac:dyDescent="0.25">
      <c r="A3105" s="352"/>
      <c r="B3105" s="378"/>
      <c r="C3105" s="54" t="str">
        <f>IF(ISTEXT('Organizational Unit Summary'!$B$43),'Organizational Unit Summary'!$B$43,"")</f>
        <v>P-4</v>
      </c>
      <c r="D3105" s="51" t="str">
        <f>IF('Organizational Unit Summary'!$B$24="Benchmark or Sustainment",IF(E3105="OoS","OoS",IF(E3105=1,"DM",IF(E3105=2,"PM",IF(E3105=3,"LM",IF(E3105=4,"FM"))))),IF(E3105="OoS","OoS",IF(E3105&lt;=2,"H",IF(E3105=3,"M",IF(E3105=4,"L")))))</f>
        <v>DM</v>
      </c>
      <c r="E3105" s="58">
        <f>IF(OR(Processes!$C$59=TRUE,Processes!G$59=TRUE),IF(AND(G3105=1,H3105=1,NOT(ISTEXT(J3105))),4,IF(AND(G3105=1,H3105=1,ISTEXT(J3105)),3,IF(AND(OR(G3105=1,H3105=1),ISTEXT(J3105)),2,1))),"OoS")</f>
        <v>1</v>
      </c>
      <c r="F3105" s="57"/>
      <c r="G3105" s="59"/>
      <c r="H3105" s="59"/>
      <c r="I3105" s="59"/>
      <c r="J3105" s="59"/>
      <c r="K3105" s="59"/>
      <c r="L3105" s="59"/>
      <c r="M3105" s="59"/>
      <c r="N3105" s="59"/>
      <c r="O3105" s="59"/>
      <c r="P3105" s="370"/>
      <c r="Q3105" s="59"/>
      <c r="R3105" s="376"/>
    </row>
    <row r="3106" spans="1:18" x14ac:dyDescent="0.25">
      <c r="A3106" s="352"/>
      <c r="B3106" s="378"/>
      <c r="C3106" s="54" t="str">
        <f>IF(ISTEXT('Organizational Unit Summary'!$B$44),'Organizational Unit Summary'!$B$44,"")</f>
        <v>P-5</v>
      </c>
      <c r="D3106" s="51" t="str">
        <f>IF('Organizational Unit Summary'!$B$24="Benchmark or Sustainment",IF(E3106="OoS","OoS",IF(E3106=1,"DM",IF(E3106=2,"PM",IF(E3106=3,"LM",IF(E3106=4,"FM"))))),IF(E3106="OoS","OoS",IF(E3106&lt;=2,"H",IF(E3106=3,"M",IF(E3106=4,"L")))))</f>
        <v>DM</v>
      </c>
      <c r="E3106" s="58">
        <f>IF(OR(Processes!$C$59=TRUE,Processes!H$59=TRUE),IF(AND(G3106=1,H3106=1,NOT(ISTEXT(J3106))),4,IF(AND(G3106=1,H3106=1,ISTEXT(J3106)),3,IF(AND(OR(G3106=1,H3106=1),ISTEXT(J3106)),2,1))),"OoS")</f>
        <v>1</v>
      </c>
      <c r="F3106" s="57"/>
      <c r="G3106" s="59"/>
      <c r="H3106" s="59"/>
      <c r="I3106" s="59"/>
      <c r="J3106" s="59"/>
      <c r="K3106" s="59"/>
      <c r="L3106" s="59"/>
      <c r="M3106" s="59"/>
      <c r="N3106" s="59"/>
      <c r="O3106" s="59"/>
      <c r="P3106" s="370"/>
      <c r="Q3106" s="59"/>
      <c r="R3106" s="376"/>
    </row>
    <row r="3107" spans="1:18" x14ac:dyDescent="0.25">
      <c r="A3107" s="352"/>
      <c r="B3107" s="378"/>
      <c r="C3107" s="54" t="str">
        <f>IF(ISTEXT('Organizational Unit Summary'!$B$45),'Organizational Unit Summary'!$B$45,"")</f>
        <v>P-6</v>
      </c>
      <c r="D3107" s="51" t="str">
        <f>IF('Organizational Unit Summary'!$B$24="Benchmark or Sustainment",IF(E3107="OoS","OoS",IF(E3107=1,"DM",IF(E3107=2,"PM",IF(E3107=3,"LM",IF(E3107=4,"FM"))))),IF(E3107="OoS","OoS",IF(E3107&lt;=2,"H",IF(E3107=3,"M",IF(E3107=4,"L")))))</f>
        <v>DM</v>
      </c>
      <c r="E3107" s="58">
        <f>IF(OR(Processes!$C$59=TRUE,Processes!I$59=TRUE),IF(AND(G3107=1,H3107=1,NOT(ISTEXT(J3107))),4,IF(AND(G3107=1,H3107=1,ISTEXT(J3107)),3,IF(AND(OR(G3107=1,H3107=1),ISTEXT(J3107)),2,1))),"OoS")</f>
        <v>1</v>
      </c>
      <c r="F3107" s="57"/>
      <c r="G3107" s="59"/>
      <c r="H3107" s="59"/>
      <c r="I3107" s="59"/>
      <c r="J3107" s="59"/>
      <c r="K3107" s="59"/>
      <c r="L3107" s="59"/>
      <c r="M3107" s="59"/>
      <c r="N3107" s="59"/>
      <c r="O3107" s="59"/>
      <c r="P3107" s="370"/>
      <c r="Q3107" s="59"/>
      <c r="R3107" s="376"/>
    </row>
    <row r="3108" spans="1:18" x14ac:dyDescent="0.25">
      <c r="A3108" s="352"/>
      <c r="B3108" s="378"/>
      <c r="C3108" s="54" t="str">
        <f>IF(ISTEXT('Organizational Unit Summary'!$B$46),'Organizational Unit Summary'!$B$46,"")</f>
        <v>P-7</v>
      </c>
      <c r="D3108" s="51" t="str">
        <f>IF('Organizational Unit Summary'!$B$24="Benchmark or Sustainment",IF(E3108="OoS","OoS",IF(E3108=1,"DM",IF(E3108=2,"PM",IF(E3108=3,"LM",IF(E3108=4,"FM"))))),IF(E3108="OoS","OoS",IF(E3108&lt;=2,"H",IF(E3108=3,"M",IF(E3108=4,"L")))))</f>
        <v>DM</v>
      </c>
      <c r="E3108" s="58">
        <f>IF(OR(Processes!$C$59=TRUE,Processes!J$59=TRUE),IF(AND(G3108=1,H3108=1,NOT(ISTEXT(J3108))),4,IF(AND(G3108=1,H3108=1,ISTEXT(J3108)),3,IF(AND(OR(G3108=1,H3108=1),ISTEXT(J3108)),2,1))),"OoS")</f>
        <v>1</v>
      </c>
      <c r="F3108" s="57"/>
      <c r="G3108" s="59"/>
      <c r="H3108" s="59"/>
      <c r="I3108" s="59"/>
      <c r="J3108" s="59"/>
      <c r="K3108" s="59"/>
      <c r="L3108" s="59"/>
      <c r="M3108" s="59"/>
      <c r="N3108" s="59"/>
      <c r="O3108" s="59"/>
      <c r="P3108" s="370"/>
      <c r="Q3108" s="59"/>
      <c r="R3108" s="376"/>
    </row>
    <row r="3109" spans="1:18" x14ac:dyDescent="0.25">
      <c r="A3109" s="352"/>
      <c r="B3109" s="378"/>
      <c r="C3109" s="54" t="str">
        <f>IF(ISTEXT('Organizational Unit Summary'!$B$47),'Organizational Unit Summary'!$B$47,"")</f>
        <v>P-8</v>
      </c>
      <c r="D3109" s="51" t="str">
        <f>IF('Organizational Unit Summary'!$B$24="Benchmark or Sustainment",IF(E3109="OoS","OoS",IF(E3109=1,"DM",IF(E3109=2,"PM",IF(E3109=3,"LM",IF(E3109=4,"FM"))))),IF(E3109="OoS","OoS",IF(E3109&lt;=2,"H",IF(E3109=3,"M",IF(E3109=4,"L")))))</f>
        <v>DM</v>
      </c>
      <c r="E3109" s="58">
        <f>IF(OR(Processes!$C$59=TRUE,Processes!K$59=TRUE),IF(AND(G3109=1,H3109=1,NOT(ISTEXT(J3109))),4,IF(AND(G3109=1,H3109=1,ISTEXT(J3109)),3,IF(AND(OR(G3109=1,H3109=1),ISTEXT(J3109)),2,1))),"OoS")</f>
        <v>1</v>
      </c>
      <c r="F3109" s="57"/>
      <c r="G3109" s="59"/>
      <c r="H3109" s="59"/>
      <c r="I3109" s="59"/>
      <c r="J3109" s="59"/>
      <c r="K3109" s="59"/>
      <c r="L3109" s="59"/>
      <c r="M3109" s="59"/>
      <c r="N3109" s="59"/>
      <c r="O3109" s="59"/>
      <c r="P3109" s="370"/>
      <c r="Q3109" s="59"/>
      <c r="R3109" s="376"/>
    </row>
    <row r="3110" spans="1:18" x14ac:dyDescent="0.25">
      <c r="A3110" s="352"/>
      <c r="B3110" s="378"/>
      <c r="C3110" s="54" t="str">
        <f>IF(ISTEXT('Organizational Unit Summary'!$B$48),'Organizational Unit Summary'!$B$48,"")</f>
        <v>P-9</v>
      </c>
      <c r="D3110" s="51" t="str">
        <f>IF('Organizational Unit Summary'!$B$24="Benchmark or Sustainment",IF(E3110="OoS","OoS",IF(E3110=1,"DM",IF(E3110=2,"PM",IF(E3110=3,"LM",IF(E3110=4,"FM"))))),IF(E3110="OoS","OoS",IF(E3110&lt;=2,"H",IF(E3110=3,"M",IF(E3110=4,"L")))))</f>
        <v>DM</v>
      </c>
      <c r="E3110" s="58">
        <f>IF(OR(Processes!$C$59=TRUE,Processes!L$59=TRUE),IF(AND(G3110=1,H3110=1,NOT(ISTEXT(J3110))),4,IF(AND(G3110=1,H3110=1,ISTEXT(J3110)),3,IF(AND(OR(G3110=1,H3110=1),ISTEXT(J3110)),2,1))),"OoS")</f>
        <v>1</v>
      </c>
      <c r="F3110" s="57"/>
      <c r="G3110" s="59"/>
      <c r="H3110" s="59"/>
      <c r="I3110" s="59"/>
      <c r="J3110" s="59"/>
      <c r="K3110" s="59"/>
      <c r="L3110" s="59"/>
      <c r="M3110" s="59"/>
      <c r="N3110" s="59"/>
      <c r="O3110" s="59"/>
      <c r="P3110" s="370"/>
      <c r="Q3110" s="59"/>
      <c r="R3110" s="376"/>
    </row>
    <row r="3111" spans="1:18" x14ac:dyDescent="0.25">
      <c r="A3111" s="352"/>
      <c r="B3111" s="378"/>
      <c r="C3111" s="54" t="str">
        <f>IF(ISTEXT('Organizational Unit Summary'!$B$49),'Organizational Unit Summary'!$B$49,"")</f>
        <v>P-10</v>
      </c>
      <c r="D3111" s="51" t="str">
        <f>IF('Organizational Unit Summary'!$B$24="Benchmark or Sustainment",IF(E3111="OoS","OoS",IF(E3111=1,"DM",IF(E3111=2,"PM",IF(E3111=3,"LM",IF(E3111=4,"FM"))))),IF(E3111="OoS","OoS",IF(E3111&lt;=2,"H",IF(E3111=3,"M",IF(E3111=4,"L")))))</f>
        <v>DM</v>
      </c>
      <c r="E3111" s="58">
        <f>IF(OR(Processes!$C$59=TRUE,Processes!M$59=TRUE),IF(AND(G3111=1,H3111=1,NOT(ISTEXT(J3111))),4,IF(AND(G3111=1,H3111=1,ISTEXT(J3111)),3,IF(AND(OR(G3111=1,H3111=1),ISTEXT(J3111)),2,1))),"OoS")</f>
        <v>1</v>
      </c>
      <c r="F3111" s="57"/>
      <c r="G3111" s="59"/>
      <c r="H3111" s="59"/>
      <c r="I3111" s="59"/>
      <c r="J3111" s="59"/>
      <c r="K3111" s="59"/>
      <c r="L3111" s="59"/>
      <c r="M3111" s="59"/>
      <c r="N3111" s="59"/>
      <c r="O3111" s="59"/>
      <c r="P3111" s="370"/>
      <c r="Q3111" s="59"/>
      <c r="R3111" s="376"/>
    </row>
    <row r="3112" spans="1:18" x14ac:dyDescent="0.25">
      <c r="A3112" s="352"/>
      <c r="B3112" s="378"/>
      <c r="C3112" s="54" t="str">
        <f>IF(ISTEXT('Organizational Unit Summary'!$B$50),'Organizational Unit Summary'!$B$50,"")</f>
        <v>P-11</v>
      </c>
      <c r="D3112" s="51" t="str">
        <f>IF('Organizational Unit Summary'!$B$24="Benchmark or Sustainment",IF(E3112="OoS","OoS",IF(E3112=1,"DM",IF(E3112=2,"PM",IF(E3112=3,"LM",IF(E3112=4,"FM"))))),IF(E3112="OoS","OoS",IF(E3112&lt;=2,"H",IF(E3112=3,"M",IF(E3112=4,"L")))))</f>
        <v>DM</v>
      </c>
      <c r="E3112" s="58">
        <f>IF(OR(Processes!$C$59=TRUE,Processes!N$59=TRUE),IF(AND(G3112=1,H3112=1,NOT(ISTEXT(J3112))),4,IF(AND(G3112=1,H3112=1,ISTEXT(J3112)),3,IF(AND(OR(G3112=1,H3112=1),ISTEXT(J3112)),2,1))),"OoS")</f>
        <v>1</v>
      </c>
      <c r="F3112" s="57"/>
      <c r="G3112" s="59"/>
      <c r="H3112" s="59"/>
      <c r="I3112" s="59"/>
      <c r="J3112" s="59"/>
      <c r="K3112" s="59"/>
      <c r="L3112" s="59"/>
      <c r="M3112" s="59"/>
      <c r="N3112" s="59"/>
      <c r="O3112" s="59"/>
      <c r="P3112" s="370"/>
      <c r="Q3112" s="59"/>
      <c r="R3112" s="376"/>
    </row>
    <row r="3113" spans="1:18" x14ac:dyDescent="0.25">
      <c r="A3113" s="352"/>
      <c r="B3113" s="378"/>
      <c r="C3113" s="54" t="str">
        <f>IF(ISTEXT('Organizational Unit Summary'!$B$51),'Organizational Unit Summary'!$B$51,"")</f>
        <v>P-12</v>
      </c>
      <c r="D3113" s="51" t="str">
        <f>IF('Organizational Unit Summary'!$B$24="Benchmark or Sustainment",IF(E3113="OoS","OoS",IF(E3113=1,"DM",IF(E3113=2,"PM",IF(E3113=3,"LM",IF(E3113=4,"FM"))))),IF(E3113="OoS","OoS",IF(E3113&lt;=2,"H",IF(E3113=3,"M",IF(E3113=4,"L")))))</f>
        <v>DM</v>
      </c>
      <c r="E3113" s="58">
        <f>IF(OR(Processes!$C$59=TRUE,Processes!O$59=TRUE),IF(AND(G3113=1,H3113=1,NOT(ISTEXT(J3113))),4,IF(AND(G3113=1,H3113=1,ISTEXT(J3113)),3,IF(AND(OR(G3113=1,H3113=1),ISTEXT(J3113)),2,1))),"OoS")</f>
        <v>1</v>
      </c>
      <c r="F3113" s="57"/>
      <c r="G3113" s="59"/>
      <c r="H3113" s="59"/>
      <c r="I3113" s="59"/>
      <c r="J3113" s="59"/>
      <c r="K3113" s="59"/>
      <c r="L3113" s="59"/>
      <c r="M3113" s="59"/>
      <c r="N3113" s="59"/>
      <c r="O3113" s="59"/>
      <c r="P3113" s="370"/>
      <c r="Q3113" s="59"/>
      <c r="R3113" s="376"/>
    </row>
    <row r="3114" spans="1:18" x14ac:dyDescent="0.25">
      <c r="A3114" s="352"/>
      <c r="B3114" s="378"/>
      <c r="C3114" s="54" t="str">
        <f>IF(ISTEXT('Organizational Unit Summary'!$B$52),'Organizational Unit Summary'!$B$52,"")</f>
        <v>P-13</v>
      </c>
      <c r="D3114" s="51" t="str">
        <f>IF('Organizational Unit Summary'!$B$24="Benchmark or Sustainment",IF(E3114="OoS","OoS",IF(E3114=1,"DM",IF(E3114=2,"PM",IF(E3114=3,"LM",IF(E3114=4,"FM"))))),IF(E3114="OoS","OoS",IF(E3114&lt;=2,"H",IF(E3114=3,"M",IF(E3114=4,"L")))))</f>
        <v>DM</v>
      </c>
      <c r="E3114" s="58">
        <f>IF(OR(Processes!$C$59=TRUE,Processes!P$59=TRUE),IF(AND(G3114=1,H3114=1,NOT(ISTEXT(J3114))),4,IF(AND(G3114=1,H3114=1,ISTEXT(J3114)),3,IF(AND(OR(G3114=1,H3114=1),ISTEXT(J3114)),2,1))),"OoS")</f>
        <v>1</v>
      </c>
      <c r="F3114" s="57"/>
      <c r="G3114" s="59"/>
      <c r="H3114" s="59"/>
      <c r="I3114" s="59"/>
      <c r="J3114" s="59"/>
      <c r="K3114" s="59"/>
      <c r="L3114" s="59"/>
      <c r="M3114" s="59"/>
      <c r="N3114" s="59"/>
      <c r="O3114" s="59"/>
      <c r="P3114" s="370"/>
      <c r="Q3114" s="59"/>
      <c r="R3114" s="376"/>
    </row>
    <row r="3115" spans="1:18" x14ac:dyDescent="0.25">
      <c r="A3115" s="352"/>
      <c r="B3115" s="378"/>
      <c r="C3115" s="54" t="str">
        <f>IF(ISTEXT('Organizational Unit Summary'!$B$53),'Organizational Unit Summary'!$B$53,"")</f>
        <v>P-14</v>
      </c>
      <c r="D3115" s="51" t="str">
        <f>IF('Organizational Unit Summary'!$B$24="Benchmark or Sustainment",IF(E3115="OoS","OoS",IF(E3115=1,"DM",IF(E3115=2,"PM",IF(E3115=3,"LM",IF(E3115=4,"FM"))))),IF(E3115="OoS","OoS",IF(E3115&lt;=2,"H",IF(E3115=3,"M",IF(E3115=4,"L")))))</f>
        <v>DM</v>
      </c>
      <c r="E3115" s="58">
        <f>IF(OR(Processes!$C$59=TRUE,Processes!Q$59=TRUE),IF(AND(G3115=1,H3115=1,NOT(ISTEXT(J3115))),4,IF(AND(G3115=1,H3115=1,ISTEXT(J3115)),3,IF(AND(OR(G3115=1,H3115=1),ISTEXT(J3115)),2,1))),"OoS")</f>
        <v>1</v>
      </c>
      <c r="F3115" s="57"/>
      <c r="G3115" s="59"/>
      <c r="H3115" s="59"/>
      <c r="I3115" s="59"/>
      <c r="J3115" s="59"/>
      <c r="K3115" s="59"/>
      <c r="L3115" s="59"/>
      <c r="M3115" s="59"/>
      <c r="N3115" s="59"/>
      <c r="O3115" s="59"/>
      <c r="P3115" s="370"/>
      <c r="Q3115" s="59"/>
      <c r="R3115" s="376"/>
    </row>
    <row r="3116" spans="1:18" x14ac:dyDescent="0.25">
      <c r="A3116" s="352"/>
      <c r="B3116" s="378"/>
      <c r="C3116" s="54" t="str">
        <f>IF(ISTEXT('Organizational Unit Summary'!$B$54),'Organizational Unit Summary'!$B$54,"")</f>
        <v>P-15</v>
      </c>
      <c r="D3116" s="51" t="str">
        <f>IF('Organizational Unit Summary'!$B$24="Benchmark or Sustainment",IF(E3116="OoS","OoS",IF(E3116=1,"DM",IF(E3116=2,"PM",IF(E3116=3,"LM",IF(E3116=4,"FM"))))),IF(E3116="OoS","OoS",IF(E3116&lt;=2,"H",IF(E3116=3,"M",IF(E3116=4,"L")))))</f>
        <v>DM</v>
      </c>
      <c r="E3116" s="58">
        <f>IF(OR(Processes!$C$59=TRUE,Processes!R$59=TRUE),IF(AND(G3116=1,H3116=1,NOT(ISTEXT(J3116))),4,IF(AND(G3116=1,H3116=1,ISTEXT(J3116)),3,IF(AND(OR(G3116=1,H3116=1),ISTEXT(J3116)),2,1))),"OoS")</f>
        <v>1</v>
      </c>
      <c r="F3116" s="57"/>
      <c r="G3116" s="59"/>
      <c r="H3116" s="59"/>
      <c r="I3116" s="59"/>
      <c r="J3116" s="59"/>
      <c r="K3116" s="59"/>
      <c r="L3116" s="59"/>
      <c r="M3116" s="59"/>
      <c r="N3116" s="59"/>
      <c r="O3116" s="59"/>
      <c r="P3116" s="370"/>
      <c r="Q3116" s="59"/>
      <c r="R3116" s="376"/>
    </row>
    <row r="3117" spans="1:18" x14ac:dyDescent="0.25">
      <c r="A3117" s="352"/>
      <c r="B3117" s="378"/>
      <c r="C3117" s="54" t="str">
        <f>IF(ISTEXT('Organizational Unit Summary'!$B$55),'Organizational Unit Summary'!$B$55,"")</f>
        <v>P-16</v>
      </c>
      <c r="D3117" s="51" t="str">
        <f>IF('Organizational Unit Summary'!$B$24="Benchmark or Sustainment",IF(E3117="OoS","OoS",IF(E3117=1,"DM",IF(E3117=2,"PM",IF(E3117=3,"LM",IF(E3117=4,"FM"))))),IF(E3117="OoS","OoS",IF(E3117&lt;=2,"H",IF(E3117=3,"M",IF(E3117=4,"L")))))</f>
        <v>DM</v>
      </c>
      <c r="E3117" s="58">
        <f>IF(OR(Processes!$C$59=TRUE,Processes!S$59=TRUE),IF(AND(G3117=1,H3117=1,NOT(ISTEXT(J3117))),4,IF(AND(G3117=1,H3117=1,ISTEXT(J3117)),3,IF(AND(OR(G3117=1,H3117=1),ISTEXT(J3117)),2,1))),"OoS")</f>
        <v>1</v>
      </c>
      <c r="F3117" s="57"/>
      <c r="G3117" s="59"/>
      <c r="H3117" s="59"/>
      <c r="I3117" s="59"/>
      <c r="J3117" s="59"/>
      <c r="K3117" s="59"/>
      <c r="L3117" s="59"/>
      <c r="M3117" s="59"/>
      <c r="N3117" s="59"/>
      <c r="O3117" s="59"/>
      <c r="P3117" s="370"/>
      <c r="Q3117" s="59"/>
      <c r="R3117" s="376"/>
    </row>
    <row r="3118" spans="1:18" x14ac:dyDescent="0.25">
      <c r="A3118" s="352"/>
      <c r="B3118" s="378"/>
      <c r="C3118" s="54" t="str">
        <f>IF(ISTEXT('Organizational Unit Summary'!$B$56),'Organizational Unit Summary'!$B$56,"")</f>
        <v>P-17</v>
      </c>
      <c r="D3118" s="51" t="str">
        <f>IF('Organizational Unit Summary'!$B$24="Benchmark or Sustainment",IF(E3118="OoS","OoS",IF(E3118=1,"DM",IF(E3118=2,"PM",IF(E3118=3,"LM",IF(E3118=4,"FM"))))),IF(E3118="OoS","OoS",IF(E3118&lt;=2,"H",IF(E3118=3,"M",IF(E3118=4,"L")))))</f>
        <v>DM</v>
      </c>
      <c r="E3118" s="58">
        <f>IF(OR(Processes!$C$59=TRUE,Processes!T$59=TRUE),IF(AND(G3118=1,H3118=1,NOT(ISTEXT(J3118))),4,IF(AND(G3118=1,H3118=1,ISTEXT(J3118)),3,IF(AND(OR(G3118=1,H3118=1),ISTEXT(J3118)),2,1))),"OoS")</f>
        <v>1</v>
      </c>
      <c r="F3118" s="57"/>
      <c r="G3118" s="59"/>
      <c r="H3118" s="59"/>
      <c r="I3118" s="59"/>
      <c r="J3118" s="59"/>
      <c r="K3118" s="59"/>
      <c r="L3118" s="59"/>
      <c r="M3118" s="59"/>
      <c r="N3118" s="59"/>
      <c r="O3118" s="59"/>
      <c r="P3118" s="370"/>
      <c r="Q3118" s="59"/>
      <c r="R3118" s="376"/>
    </row>
    <row r="3119" spans="1:18" x14ac:dyDescent="0.25">
      <c r="A3119" s="352"/>
      <c r="B3119" s="378"/>
      <c r="C3119" s="54" t="str">
        <f>IF(ISTEXT('Organizational Unit Summary'!$B$57),'Organizational Unit Summary'!$B$57,"")</f>
        <v>P-18</v>
      </c>
      <c r="D3119" s="51" t="str">
        <f>IF('Organizational Unit Summary'!$B$24="Benchmark or Sustainment",IF(E3119="OoS","OoS",IF(E3119=1,"DM",IF(E3119=2,"PM",IF(E3119=3,"LM",IF(E3119=4,"FM"))))),IF(E3119="OoS","OoS",IF(E3119&lt;=2,"H",IF(E3119=3,"M",IF(E3119=4,"L")))))</f>
        <v>DM</v>
      </c>
      <c r="E3119" s="58">
        <f>IF(OR(Processes!$C$59=TRUE,Processes!U$59=TRUE),IF(AND(G3119=1,H3119=1,NOT(ISTEXT(J3119))),4,IF(AND(G3119=1,H3119=1,ISTEXT(J3119)),3,IF(AND(OR(G3119=1,H3119=1),ISTEXT(J3119)),2,1))),"OoS")</f>
        <v>1</v>
      </c>
      <c r="F3119" s="57"/>
      <c r="G3119" s="59"/>
      <c r="H3119" s="59"/>
      <c r="I3119" s="59"/>
      <c r="J3119" s="59"/>
      <c r="K3119" s="59"/>
      <c r="L3119" s="59"/>
      <c r="M3119" s="59"/>
      <c r="N3119" s="59"/>
      <c r="O3119" s="59"/>
      <c r="P3119" s="370"/>
      <c r="Q3119" s="59"/>
      <c r="R3119" s="376"/>
    </row>
    <row r="3120" spans="1:18" x14ac:dyDescent="0.25">
      <c r="A3120" s="352"/>
      <c r="B3120" s="378"/>
      <c r="C3120" s="54" t="str">
        <f>IF(ISTEXT('Organizational Unit Summary'!$B$58),'Organizational Unit Summary'!$B$58,"")</f>
        <v>P-19</v>
      </c>
      <c r="D3120" s="51" t="str">
        <f>IF('Organizational Unit Summary'!$B$24="Benchmark or Sustainment",IF(E3120="OoS","OoS",IF(E3120=1,"DM",IF(E3120=2,"PM",IF(E3120=3,"LM",IF(E3120=4,"FM"))))),IF(E3120="OoS","OoS",IF(E3120&lt;=2,"H",IF(E3120=3,"M",IF(E3120=4,"L")))))</f>
        <v>DM</v>
      </c>
      <c r="E3120" s="58">
        <f>IF(OR(Processes!$C$59=TRUE,Processes!V$59=TRUE),IF(AND(G3120=1,H3120=1,NOT(ISTEXT(J3120))),4,IF(AND(G3120=1,H3120=1,ISTEXT(J3120)),3,IF(AND(OR(G3120=1,H3120=1),ISTEXT(J3120)),2,1))),"OoS")</f>
        <v>1</v>
      </c>
      <c r="F3120" s="57"/>
      <c r="G3120" s="59"/>
      <c r="H3120" s="59"/>
      <c r="I3120" s="59"/>
      <c r="J3120" s="59"/>
      <c r="K3120" s="59"/>
      <c r="L3120" s="59"/>
      <c r="M3120" s="59"/>
      <c r="N3120" s="59"/>
      <c r="O3120" s="59"/>
      <c r="P3120" s="370"/>
      <c r="Q3120" s="59"/>
      <c r="R3120" s="376"/>
    </row>
    <row r="3121" spans="1:18" ht="13.5" thickBot="1" x14ac:dyDescent="0.3">
      <c r="A3121" s="352"/>
      <c r="B3121" s="378"/>
      <c r="C3121" s="54" t="str">
        <f>IF(ISTEXT('Organizational Unit Summary'!$B$59),'Organizational Unit Summary'!$B$59,"")</f>
        <v>P-20</v>
      </c>
      <c r="D3121" s="51" t="str">
        <f>IF('Organizational Unit Summary'!$B$24="Benchmark or Sustainment",IF(E3121="OoS","OoS",IF(E3121=1,"DM",IF(E3121=2,"PM",IF(E3121=3,"LM",IF(E3121=4,"FM"))))),IF(E3121="OoS","OoS",IF(E3121&lt;=2,"H",IF(E3121=3,"M",IF(E3121=4,"L")))))</f>
        <v>DM</v>
      </c>
      <c r="E3121" s="58">
        <f>IF(OR(Processes!$C$59=TRUE,Processes!W$59=TRUE),IF(AND(G3121=1,H3121=1,NOT(ISTEXT(J3121))),4,IF(AND(G3121=1,H3121=1,ISTEXT(J3121)),3,IF(AND(OR(G3121=1,H3121=1),ISTEXT(J3121)),2,1))),"OoS")</f>
        <v>1</v>
      </c>
      <c r="F3121" s="57"/>
      <c r="G3121" s="59"/>
      <c r="H3121" s="59"/>
      <c r="I3121" s="59"/>
      <c r="J3121" s="59"/>
      <c r="K3121" s="59"/>
      <c r="L3121" s="59"/>
      <c r="M3121" s="59"/>
      <c r="N3121" s="59"/>
      <c r="O3121" s="59"/>
      <c r="P3121" s="371"/>
      <c r="Q3121" s="59"/>
      <c r="R3121" s="376"/>
    </row>
    <row r="3122" spans="1:18" x14ac:dyDescent="0.25">
      <c r="A3122" s="352"/>
      <c r="B3122" s="378" t="str">
        <f>IF(ISTEXT(Processes!$B$9),Processes!$B$9,"")</f>
        <v>Process 7</v>
      </c>
      <c r="C3122" s="54" t="str">
        <f>IF(ISTEXT('Organizational Unit Summary'!$B$40),'Organizational Unit Summary'!$B$40,"")</f>
        <v>P-1</v>
      </c>
      <c r="D3122" s="51" t="str">
        <f>IF('Organizational Unit Summary'!$B$24="Benchmark or Sustainment",IF(E3122="OoS","OoS",IF(E3122=1,"DM",IF(E3122=2,"PM",IF(E3122=3,"LM",IF(E3122=4,"FM"))))),IF(E3122="OoS","OoS",IF(E3122&lt;=2,"H",IF(E3122=3,"M",IF(E3122=4,"L")))))</f>
        <v>DM</v>
      </c>
      <c r="E3122" s="58">
        <f>IF(OR(Processes!$C$60=TRUE,Processes!D$60=TRUE),IF(AND(G3122=1,H3122=1,NOT(ISTEXT(J3122))),4,IF(AND(G3122=1,H3122=1,ISTEXT(J3122)),3,IF(AND(OR(G3122=1,H3122=1),ISTEXT(J3122)),2,1))),"OoS")</f>
        <v>1</v>
      </c>
      <c r="F3122" s="57"/>
      <c r="G3122" s="59"/>
      <c r="H3122" s="59"/>
      <c r="I3122" s="59"/>
      <c r="J3122" s="59"/>
      <c r="K3122" s="59"/>
      <c r="L3122" s="59"/>
      <c r="M3122" s="59"/>
      <c r="N3122" s="59"/>
      <c r="O3122" s="59"/>
      <c r="P3122" s="369"/>
      <c r="Q3122" s="59"/>
      <c r="R3122" s="376"/>
    </row>
    <row r="3123" spans="1:18" x14ac:dyDescent="0.25">
      <c r="A3123" s="352"/>
      <c r="B3123" s="378"/>
      <c r="C3123" s="54" t="str">
        <f>IF(ISTEXT('Organizational Unit Summary'!$B$41),'Organizational Unit Summary'!$B$41,"")</f>
        <v>P-2</v>
      </c>
      <c r="D3123" s="51" t="str">
        <f>IF('Organizational Unit Summary'!$B$24="Benchmark or Sustainment",IF(E3123="OoS","OoS",IF(E3123=1,"DM",IF(E3123=2,"PM",IF(E3123=3,"LM",IF(E3123=4,"FM"))))),IF(E3123="OoS","OoS",IF(E3123&lt;=2,"H",IF(E3123=3,"M",IF(E3123=4,"L")))))</f>
        <v>DM</v>
      </c>
      <c r="E3123" s="58">
        <f>IF(OR(Processes!$C$60=TRUE,Processes!E$60=TRUE),IF(AND(G3123=1,H3123=1,NOT(ISTEXT(J3123))),4,IF(AND(G3123=1,H3123=1,ISTEXT(J3123)),3,IF(AND(OR(G3123=1,H3123=1),ISTEXT(J3123)),2,1))),"OoS")</f>
        <v>1</v>
      </c>
      <c r="F3123" s="57"/>
      <c r="G3123" s="59"/>
      <c r="H3123" s="59"/>
      <c r="I3123" s="59"/>
      <c r="J3123" s="59"/>
      <c r="K3123" s="59"/>
      <c r="L3123" s="59"/>
      <c r="M3123" s="59"/>
      <c r="N3123" s="59"/>
      <c r="O3123" s="59"/>
      <c r="P3123" s="370"/>
      <c r="Q3123" s="59"/>
      <c r="R3123" s="376"/>
    </row>
    <row r="3124" spans="1:18" x14ac:dyDescent="0.25">
      <c r="A3124" s="352"/>
      <c r="B3124" s="378"/>
      <c r="C3124" s="54" t="str">
        <f>IF(ISTEXT('Organizational Unit Summary'!$B$42),'Organizational Unit Summary'!$B$42,"")</f>
        <v>P-3</v>
      </c>
      <c r="D3124" s="51" t="str">
        <f>IF('Organizational Unit Summary'!$B$24="Benchmark or Sustainment",IF(E3124="OoS","OoS",IF(E3124=1,"DM",IF(E3124=2,"PM",IF(E3124=3,"LM",IF(E3124=4,"FM"))))),IF(E3124="OoS","OoS",IF(E3124&lt;=2,"H",IF(E3124=3,"M",IF(E3124=4,"L")))))</f>
        <v>DM</v>
      </c>
      <c r="E3124" s="58">
        <f>IF(OR(Processes!$C$60=TRUE,Processes!F$60=TRUE),IF(AND(G3124=1,H3124=1,NOT(ISTEXT(J3124))),4,IF(AND(G3124=1,H3124=1,ISTEXT(J3124)),3,IF(AND(OR(G3124=1,H3124=1),ISTEXT(J3124)),2,1))),"OoS")</f>
        <v>1</v>
      </c>
      <c r="F3124" s="57"/>
      <c r="G3124" s="59"/>
      <c r="H3124" s="59"/>
      <c r="I3124" s="59"/>
      <c r="J3124" s="59"/>
      <c r="K3124" s="59"/>
      <c r="L3124" s="59"/>
      <c r="M3124" s="59"/>
      <c r="N3124" s="59"/>
      <c r="O3124" s="59"/>
      <c r="P3124" s="370"/>
      <c r="Q3124" s="59"/>
      <c r="R3124" s="376"/>
    </row>
    <row r="3125" spans="1:18" x14ac:dyDescent="0.25">
      <c r="A3125" s="352"/>
      <c r="B3125" s="378"/>
      <c r="C3125" s="54" t="str">
        <f>IF(ISTEXT('Organizational Unit Summary'!$B$43),'Organizational Unit Summary'!$B$43,"")</f>
        <v>P-4</v>
      </c>
      <c r="D3125" s="51" t="str">
        <f>IF('Organizational Unit Summary'!$B$24="Benchmark or Sustainment",IF(E3125="OoS","OoS",IF(E3125=1,"DM",IF(E3125=2,"PM",IF(E3125=3,"LM",IF(E3125=4,"FM"))))),IF(E3125="OoS","OoS",IF(E3125&lt;=2,"H",IF(E3125=3,"M",IF(E3125=4,"L")))))</f>
        <v>DM</v>
      </c>
      <c r="E3125" s="58">
        <f>IF(OR(Processes!$C$60=TRUE,Processes!G$60=TRUE),IF(AND(G3125=1,H3125=1,NOT(ISTEXT(J3125))),4,IF(AND(G3125=1,H3125=1,ISTEXT(J3125)),3,IF(AND(OR(G3125=1,H3125=1),ISTEXT(J3125)),2,1))),"OoS")</f>
        <v>1</v>
      </c>
      <c r="F3125" s="57"/>
      <c r="G3125" s="59"/>
      <c r="H3125" s="59"/>
      <c r="I3125" s="59"/>
      <c r="J3125" s="59"/>
      <c r="K3125" s="59"/>
      <c r="L3125" s="59"/>
      <c r="M3125" s="59"/>
      <c r="N3125" s="59"/>
      <c r="O3125" s="59"/>
      <c r="P3125" s="370"/>
      <c r="Q3125" s="59"/>
      <c r="R3125" s="376"/>
    </row>
    <row r="3126" spans="1:18" x14ac:dyDescent="0.25">
      <c r="A3126" s="352"/>
      <c r="B3126" s="378"/>
      <c r="C3126" s="54" t="str">
        <f>IF(ISTEXT('Organizational Unit Summary'!$B$44),'Organizational Unit Summary'!$B$44,"")</f>
        <v>P-5</v>
      </c>
      <c r="D3126" s="51" t="str">
        <f>IF('Organizational Unit Summary'!$B$24="Benchmark or Sustainment",IF(E3126="OoS","OoS",IF(E3126=1,"DM",IF(E3126=2,"PM",IF(E3126=3,"LM",IF(E3126=4,"FM"))))),IF(E3126="OoS","OoS",IF(E3126&lt;=2,"H",IF(E3126=3,"M",IF(E3126=4,"L")))))</f>
        <v>DM</v>
      </c>
      <c r="E3126" s="58">
        <f>IF(OR(Processes!$C$60=TRUE,Processes!H$60=TRUE),IF(AND(G3126=1,H3126=1,NOT(ISTEXT(J3126))),4,IF(AND(G3126=1,H3126=1,ISTEXT(J3126)),3,IF(AND(OR(G3126=1,H3126=1),ISTEXT(J3126)),2,1))),"OoS")</f>
        <v>1</v>
      </c>
      <c r="F3126" s="57"/>
      <c r="G3126" s="59"/>
      <c r="H3126" s="59"/>
      <c r="I3126" s="59"/>
      <c r="J3126" s="59"/>
      <c r="K3126" s="59"/>
      <c r="L3126" s="59"/>
      <c r="M3126" s="59"/>
      <c r="N3126" s="59"/>
      <c r="O3126" s="59"/>
      <c r="P3126" s="370"/>
      <c r="Q3126" s="59"/>
      <c r="R3126" s="376"/>
    </row>
    <row r="3127" spans="1:18" x14ac:dyDescent="0.25">
      <c r="A3127" s="352"/>
      <c r="B3127" s="378"/>
      <c r="C3127" s="54" t="str">
        <f>IF(ISTEXT('Organizational Unit Summary'!$B$45),'Organizational Unit Summary'!$B$45,"")</f>
        <v>P-6</v>
      </c>
      <c r="D3127" s="51" t="str">
        <f>IF('Organizational Unit Summary'!$B$24="Benchmark or Sustainment",IF(E3127="OoS","OoS",IF(E3127=1,"DM",IF(E3127=2,"PM",IF(E3127=3,"LM",IF(E3127=4,"FM"))))),IF(E3127="OoS","OoS",IF(E3127&lt;=2,"H",IF(E3127=3,"M",IF(E3127=4,"L")))))</f>
        <v>DM</v>
      </c>
      <c r="E3127" s="58">
        <f>IF(OR(Processes!$C$60=TRUE,Processes!I$60=TRUE),IF(AND(G3127=1,H3127=1,NOT(ISTEXT(J3127))),4,IF(AND(G3127=1,H3127=1,ISTEXT(J3127)),3,IF(AND(OR(G3127=1,H3127=1),ISTEXT(J3127)),2,1))),"OoS")</f>
        <v>1</v>
      </c>
      <c r="F3127" s="57"/>
      <c r="G3127" s="59"/>
      <c r="H3127" s="59"/>
      <c r="I3127" s="59"/>
      <c r="J3127" s="59"/>
      <c r="K3127" s="59"/>
      <c r="L3127" s="59"/>
      <c r="M3127" s="59"/>
      <c r="N3127" s="59"/>
      <c r="O3127" s="59"/>
      <c r="P3127" s="370"/>
      <c r="Q3127" s="59"/>
      <c r="R3127" s="376"/>
    </row>
    <row r="3128" spans="1:18" x14ac:dyDescent="0.25">
      <c r="A3128" s="352"/>
      <c r="B3128" s="378"/>
      <c r="C3128" s="54" t="str">
        <f>IF(ISTEXT('Organizational Unit Summary'!$B$46),'Organizational Unit Summary'!$B$46,"")</f>
        <v>P-7</v>
      </c>
      <c r="D3128" s="51" t="str">
        <f>IF('Organizational Unit Summary'!$B$24="Benchmark or Sustainment",IF(E3128="OoS","OoS",IF(E3128=1,"DM",IF(E3128=2,"PM",IF(E3128=3,"LM",IF(E3128=4,"FM"))))),IF(E3128="OoS","OoS",IF(E3128&lt;=2,"H",IF(E3128=3,"M",IF(E3128=4,"L")))))</f>
        <v>DM</v>
      </c>
      <c r="E3128" s="58">
        <f>IF(OR(Processes!$C$60=TRUE,Processes!J$60=TRUE),IF(AND(G3128=1,H3128=1,NOT(ISTEXT(J3128))),4,IF(AND(G3128=1,H3128=1,ISTEXT(J3128)),3,IF(AND(OR(G3128=1,H3128=1),ISTEXT(J3128)),2,1))),"OoS")</f>
        <v>1</v>
      </c>
      <c r="F3128" s="57"/>
      <c r="G3128" s="59"/>
      <c r="H3128" s="59"/>
      <c r="I3128" s="59"/>
      <c r="J3128" s="59"/>
      <c r="K3128" s="59"/>
      <c r="L3128" s="59"/>
      <c r="M3128" s="59"/>
      <c r="N3128" s="59"/>
      <c r="O3128" s="59"/>
      <c r="P3128" s="370"/>
      <c r="Q3128" s="59"/>
      <c r="R3128" s="376"/>
    </row>
    <row r="3129" spans="1:18" x14ac:dyDescent="0.25">
      <c r="A3129" s="352"/>
      <c r="B3129" s="378"/>
      <c r="C3129" s="54" t="str">
        <f>IF(ISTEXT('Organizational Unit Summary'!$B$47),'Organizational Unit Summary'!$B$47,"")</f>
        <v>P-8</v>
      </c>
      <c r="D3129" s="51" t="str">
        <f>IF('Organizational Unit Summary'!$B$24="Benchmark or Sustainment",IF(E3129="OoS","OoS",IF(E3129=1,"DM",IF(E3129=2,"PM",IF(E3129=3,"LM",IF(E3129=4,"FM"))))),IF(E3129="OoS","OoS",IF(E3129&lt;=2,"H",IF(E3129=3,"M",IF(E3129=4,"L")))))</f>
        <v>DM</v>
      </c>
      <c r="E3129" s="58">
        <f>IF(OR(Processes!$C$60=TRUE,Processes!K$60=TRUE),IF(AND(G3129=1,H3129=1,NOT(ISTEXT(J3129))),4,IF(AND(G3129=1,H3129=1,ISTEXT(J3129)),3,IF(AND(OR(G3129=1,H3129=1),ISTEXT(J3129)),2,1))),"OoS")</f>
        <v>1</v>
      </c>
      <c r="F3129" s="57"/>
      <c r="G3129" s="59"/>
      <c r="H3129" s="59"/>
      <c r="I3129" s="59"/>
      <c r="J3129" s="59"/>
      <c r="K3129" s="59"/>
      <c r="L3129" s="59"/>
      <c r="M3129" s="59"/>
      <c r="N3129" s="59"/>
      <c r="O3129" s="59"/>
      <c r="P3129" s="370"/>
      <c r="Q3129" s="59"/>
      <c r="R3129" s="376"/>
    </row>
    <row r="3130" spans="1:18" x14ac:dyDescent="0.25">
      <c r="A3130" s="352"/>
      <c r="B3130" s="378"/>
      <c r="C3130" s="54" t="str">
        <f>IF(ISTEXT('Organizational Unit Summary'!$B$48),'Organizational Unit Summary'!$B$48,"")</f>
        <v>P-9</v>
      </c>
      <c r="D3130" s="51" t="str">
        <f>IF('Organizational Unit Summary'!$B$24="Benchmark or Sustainment",IF(E3130="OoS","OoS",IF(E3130=1,"DM",IF(E3130=2,"PM",IF(E3130=3,"LM",IF(E3130=4,"FM"))))),IF(E3130="OoS","OoS",IF(E3130&lt;=2,"H",IF(E3130=3,"M",IF(E3130=4,"L")))))</f>
        <v>DM</v>
      </c>
      <c r="E3130" s="58">
        <f>IF(OR(Processes!$C$60=TRUE,Processes!L$60=TRUE),IF(AND(G3130=1,H3130=1,NOT(ISTEXT(J3130))),4,IF(AND(G3130=1,H3130=1,ISTEXT(J3130)),3,IF(AND(OR(G3130=1,H3130=1),ISTEXT(J3130)),2,1))),"OoS")</f>
        <v>1</v>
      </c>
      <c r="F3130" s="57"/>
      <c r="G3130" s="59"/>
      <c r="H3130" s="59"/>
      <c r="I3130" s="59"/>
      <c r="J3130" s="59"/>
      <c r="K3130" s="59"/>
      <c r="L3130" s="59"/>
      <c r="M3130" s="59"/>
      <c r="N3130" s="59"/>
      <c r="O3130" s="59"/>
      <c r="P3130" s="370"/>
      <c r="Q3130" s="59"/>
      <c r="R3130" s="376"/>
    </row>
    <row r="3131" spans="1:18" x14ac:dyDescent="0.25">
      <c r="A3131" s="352"/>
      <c r="B3131" s="378"/>
      <c r="C3131" s="54" t="str">
        <f>IF(ISTEXT('Organizational Unit Summary'!$B$49),'Organizational Unit Summary'!$B$49,"")</f>
        <v>P-10</v>
      </c>
      <c r="D3131" s="51" t="str">
        <f>IF('Organizational Unit Summary'!$B$24="Benchmark or Sustainment",IF(E3131="OoS","OoS",IF(E3131=1,"DM",IF(E3131=2,"PM",IF(E3131=3,"LM",IF(E3131=4,"FM"))))),IF(E3131="OoS","OoS",IF(E3131&lt;=2,"H",IF(E3131=3,"M",IF(E3131=4,"L")))))</f>
        <v>DM</v>
      </c>
      <c r="E3131" s="58">
        <f>IF(OR(Processes!$C$60=TRUE,Processes!M$60=TRUE),IF(AND(G3131=1,H3131=1,NOT(ISTEXT(J3131))),4,IF(AND(G3131=1,H3131=1,ISTEXT(J3131)),3,IF(AND(OR(G3131=1,H3131=1),ISTEXT(J3131)),2,1))),"OoS")</f>
        <v>1</v>
      </c>
      <c r="F3131" s="57"/>
      <c r="G3131" s="59"/>
      <c r="H3131" s="59"/>
      <c r="I3131" s="59"/>
      <c r="J3131" s="59"/>
      <c r="K3131" s="59"/>
      <c r="L3131" s="59"/>
      <c r="M3131" s="59"/>
      <c r="N3131" s="59"/>
      <c r="O3131" s="59"/>
      <c r="P3131" s="370"/>
      <c r="Q3131" s="59"/>
      <c r="R3131" s="376"/>
    </row>
    <row r="3132" spans="1:18" x14ac:dyDescent="0.25">
      <c r="A3132" s="352"/>
      <c r="B3132" s="378"/>
      <c r="C3132" s="54" t="str">
        <f>IF(ISTEXT('Organizational Unit Summary'!$B$50),'Organizational Unit Summary'!$B$50,"")</f>
        <v>P-11</v>
      </c>
      <c r="D3132" s="51" t="str">
        <f>IF('Organizational Unit Summary'!$B$24="Benchmark or Sustainment",IF(E3132="OoS","OoS",IF(E3132=1,"DM",IF(E3132=2,"PM",IF(E3132=3,"LM",IF(E3132=4,"FM"))))),IF(E3132="OoS","OoS",IF(E3132&lt;=2,"H",IF(E3132=3,"M",IF(E3132=4,"L")))))</f>
        <v>DM</v>
      </c>
      <c r="E3132" s="58">
        <f>IF(OR(Processes!$C$60=TRUE,Processes!N$60=TRUE),IF(AND(G3132=1,H3132=1,NOT(ISTEXT(J3132))),4,IF(AND(G3132=1,H3132=1,ISTEXT(J3132)),3,IF(AND(OR(G3132=1,H3132=1),ISTEXT(J3132)),2,1))),"OoS")</f>
        <v>1</v>
      </c>
      <c r="F3132" s="57"/>
      <c r="G3132" s="59"/>
      <c r="H3132" s="59"/>
      <c r="I3132" s="59"/>
      <c r="J3132" s="59"/>
      <c r="K3132" s="59"/>
      <c r="L3132" s="59"/>
      <c r="M3132" s="59"/>
      <c r="N3132" s="59"/>
      <c r="O3132" s="59"/>
      <c r="P3132" s="370"/>
      <c r="Q3132" s="59"/>
      <c r="R3132" s="376"/>
    </row>
    <row r="3133" spans="1:18" x14ac:dyDescent="0.25">
      <c r="A3133" s="352"/>
      <c r="B3133" s="378"/>
      <c r="C3133" s="54" t="str">
        <f>IF(ISTEXT('Organizational Unit Summary'!$B$51),'Organizational Unit Summary'!$B$51,"")</f>
        <v>P-12</v>
      </c>
      <c r="D3133" s="51" t="str">
        <f>IF('Organizational Unit Summary'!$B$24="Benchmark or Sustainment",IF(E3133="OoS","OoS",IF(E3133=1,"DM",IF(E3133=2,"PM",IF(E3133=3,"LM",IF(E3133=4,"FM"))))),IF(E3133="OoS","OoS",IF(E3133&lt;=2,"H",IF(E3133=3,"M",IF(E3133=4,"L")))))</f>
        <v>DM</v>
      </c>
      <c r="E3133" s="58">
        <f>IF(OR(Processes!$C$60=TRUE,Processes!O$60=TRUE),IF(AND(G3133=1,H3133=1,NOT(ISTEXT(J3133))),4,IF(AND(G3133=1,H3133=1,ISTEXT(J3133)),3,IF(AND(OR(G3133=1,H3133=1),ISTEXT(J3133)),2,1))),"OoS")</f>
        <v>1</v>
      </c>
      <c r="F3133" s="57"/>
      <c r="G3133" s="59"/>
      <c r="H3133" s="59"/>
      <c r="I3133" s="59"/>
      <c r="J3133" s="59"/>
      <c r="K3133" s="59"/>
      <c r="L3133" s="59"/>
      <c r="M3133" s="59"/>
      <c r="N3133" s="59"/>
      <c r="O3133" s="59"/>
      <c r="P3133" s="370"/>
      <c r="Q3133" s="59"/>
      <c r="R3133" s="376"/>
    </row>
    <row r="3134" spans="1:18" x14ac:dyDescent="0.25">
      <c r="A3134" s="352"/>
      <c r="B3134" s="378"/>
      <c r="C3134" s="54" t="str">
        <f>IF(ISTEXT('Organizational Unit Summary'!$B$52),'Organizational Unit Summary'!$B$52,"")</f>
        <v>P-13</v>
      </c>
      <c r="D3134" s="51" t="str">
        <f>IF('Organizational Unit Summary'!$B$24="Benchmark or Sustainment",IF(E3134="OoS","OoS",IF(E3134=1,"DM",IF(E3134=2,"PM",IF(E3134=3,"LM",IF(E3134=4,"FM"))))),IF(E3134="OoS","OoS",IF(E3134&lt;=2,"H",IF(E3134=3,"M",IF(E3134=4,"L")))))</f>
        <v>DM</v>
      </c>
      <c r="E3134" s="58">
        <f>IF(OR(Processes!$C$60=TRUE,Processes!P$60=TRUE),IF(AND(G3134=1,H3134=1,NOT(ISTEXT(J3134))),4,IF(AND(G3134=1,H3134=1,ISTEXT(J3134)),3,IF(AND(OR(G3134=1,H3134=1),ISTEXT(J3134)),2,1))),"OoS")</f>
        <v>1</v>
      </c>
      <c r="F3134" s="57"/>
      <c r="G3134" s="59"/>
      <c r="H3134" s="59"/>
      <c r="I3134" s="59"/>
      <c r="J3134" s="59"/>
      <c r="K3134" s="59"/>
      <c r="L3134" s="59"/>
      <c r="M3134" s="59"/>
      <c r="N3134" s="59"/>
      <c r="O3134" s="59"/>
      <c r="P3134" s="370"/>
      <c r="Q3134" s="59"/>
      <c r="R3134" s="376"/>
    </row>
    <row r="3135" spans="1:18" x14ac:dyDescent="0.25">
      <c r="A3135" s="352"/>
      <c r="B3135" s="378"/>
      <c r="C3135" s="54" t="str">
        <f>IF(ISTEXT('Organizational Unit Summary'!$B$53),'Organizational Unit Summary'!$B$53,"")</f>
        <v>P-14</v>
      </c>
      <c r="D3135" s="51" t="str">
        <f>IF('Organizational Unit Summary'!$B$24="Benchmark or Sustainment",IF(E3135="OoS","OoS",IF(E3135=1,"DM",IF(E3135=2,"PM",IF(E3135=3,"LM",IF(E3135=4,"FM"))))),IF(E3135="OoS","OoS",IF(E3135&lt;=2,"H",IF(E3135=3,"M",IF(E3135=4,"L")))))</f>
        <v>DM</v>
      </c>
      <c r="E3135" s="58">
        <f>IF(OR(Processes!$C$60=TRUE,Processes!Q$60=TRUE),IF(AND(G3135=1,H3135=1,NOT(ISTEXT(J3135))),4,IF(AND(G3135=1,H3135=1,ISTEXT(J3135)),3,IF(AND(OR(G3135=1,H3135=1),ISTEXT(J3135)),2,1))),"OoS")</f>
        <v>1</v>
      </c>
      <c r="F3135" s="57"/>
      <c r="G3135" s="59"/>
      <c r="H3135" s="59"/>
      <c r="I3135" s="59"/>
      <c r="J3135" s="59"/>
      <c r="K3135" s="59"/>
      <c r="L3135" s="59"/>
      <c r="M3135" s="59"/>
      <c r="N3135" s="59"/>
      <c r="O3135" s="59"/>
      <c r="P3135" s="370"/>
      <c r="Q3135" s="59"/>
      <c r="R3135" s="376"/>
    </row>
    <row r="3136" spans="1:18" x14ac:dyDescent="0.25">
      <c r="A3136" s="352"/>
      <c r="B3136" s="378"/>
      <c r="C3136" s="54" t="str">
        <f>IF(ISTEXT('Organizational Unit Summary'!$B$54),'Organizational Unit Summary'!$B$54,"")</f>
        <v>P-15</v>
      </c>
      <c r="D3136" s="51" t="str">
        <f>IF('Organizational Unit Summary'!$B$24="Benchmark or Sustainment",IF(E3136="OoS","OoS",IF(E3136=1,"DM",IF(E3136=2,"PM",IF(E3136=3,"LM",IF(E3136=4,"FM"))))),IF(E3136="OoS","OoS",IF(E3136&lt;=2,"H",IF(E3136=3,"M",IF(E3136=4,"L")))))</f>
        <v>DM</v>
      </c>
      <c r="E3136" s="58">
        <f>IF(OR(Processes!$C$60=TRUE,Processes!R$60=TRUE),IF(AND(G3136=1,H3136=1,NOT(ISTEXT(J3136))),4,IF(AND(G3136=1,H3136=1,ISTEXT(J3136)),3,IF(AND(OR(G3136=1,H3136=1),ISTEXT(J3136)),2,1))),"OoS")</f>
        <v>1</v>
      </c>
      <c r="F3136" s="57"/>
      <c r="G3136" s="59"/>
      <c r="H3136" s="59"/>
      <c r="I3136" s="59"/>
      <c r="J3136" s="59"/>
      <c r="K3136" s="59"/>
      <c r="L3136" s="59"/>
      <c r="M3136" s="59"/>
      <c r="N3136" s="59"/>
      <c r="O3136" s="59"/>
      <c r="P3136" s="370"/>
      <c r="Q3136" s="59"/>
      <c r="R3136" s="376"/>
    </row>
    <row r="3137" spans="1:18" x14ac:dyDescent="0.25">
      <c r="A3137" s="352"/>
      <c r="B3137" s="378"/>
      <c r="C3137" s="54" t="str">
        <f>IF(ISTEXT('Organizational Unit Summary'!$B$55),'Organizational Unit Summary'!$B$55,"")</f>
        <v>P-16</v>
      </c>
      <c r="D3137" s="51" t="str">
        <f>IF('Organizational Unit Summary'!$B$24="Benchmark or Sustainment",IF(E3137="OoS","OoS",IF(E3137=1,"DM",IF(E3137=2,"PM",IF(E3137=3,"LM",IF(E3137=4,"FM"))))),IF(E3137="OoS","OoS",IF(E3137&lt;=2,"H",IF(E3137=3,"M",IF(E3137=4,"L")))))</f>
        <v>DM</v>
      </c>
      <c r="E3137" s="58">
        <f>IF(OR(Processes!$C$60=TRUE,Processes!S$60=TRUE),IF(AND(G3137=1,H3137=1,NOT(ISTEXT(J3137))),4,IF(AND(G3137=1,H3137=1,ISTEXT(J3137)),3,IF(AND(OR(G3137=1,H3137=1),ISTEXT(J3137)),2,1))),"OoS")</f>
        <v>1</v>
      </c>
      <c r="F3137" s="57"/>
      <c r="G3137" s="59"/>
      <c r="H3137" s="59"/>
      <c r="I3137" s="59"/>
      <c r="J3137" s="59"/>
      <c r="K3137" s="59"/>
      <c r="L3137" s="59"/>
      <c r="M3137" s="59"/>
      <c r="N3137" s="59"/>
      <c r="O3137" s="59"/>
      <c r="P3137" s="370"/>
      <c r="Q3137" s="59"/>
      <c r="R3137" s="376"/>
    </row>
    <row r="3138" spans="1:18" x14ac:dyDescent="0.25">
      <c r="A3138" s="352"/>
      <c r="B3138" s="378"/>
      <c r="C3138" s="54" t="str">
        <f>IF(ISTEXT('Organizational Unit Summary'!$B$56),'Organizational Unit Summary'!$B$56,"")</f>
        <v>P-17</v>
      </c>
      <c r="D3138" s="51" t="str">
        <f>IF('Organizational Unit Summary'!$B$24="Benchmark or Sustainment",IF(E3138="OoS","OoS",IF(E3138=1,"DM",IF(E3138=2,"PM",IF(E3138=3,"LM",IF(E3138=4,"FM"))))),IF(E3138="OoS","OoS",IF(E3138&lt;=2,"H",IF(E3138=3,"M",IF(E3138=4,"L")))))</f>
        <v>DM</v>
      </c>
      <c r="E3138" s="58">
        <f>IF(OR(Processes!$C$60=TRUE,Processes!T$60=TRUE),IF(AND(G3138=1,H3138=1,NOT(ISTEXT(J3138))),4,IF(AND(G3138=1,H3138=1,ISTEXT(J3138)),3,IF(AND(OR(G3138=1,H3138=1),ISTEXT(J3138)),2,1))),"OoS")</f>
        <v>1</v>
      </c>
      <c r="F3138" s="57"/>
      <c r="G3138" s="59"/>
      <c r="H3138" s="59"/>
      <c r="I3138" s="59"/>
      <c r="J3138" s="59"/>
      <c r="K3138" s="59"/>
      <c r="L3138" s="59"/>
      <c r="M3138" s="59"/>
      <c r="N3138" s="59"/>
      <c r="O3138" s="59"/>
      <c r="P3138" s="370"/>
      <c r="Q3138" s="59"/>
      <c r="R3138" s="376"/>
    </row>
    <row r="3139" spans="1:18" x14ac:dyDescent="0.25">
      <c r="A3139" s="352"/>
      <c r="B3139" s="378"/>
      <c r="C3139" s="54" t="str">
        <f>IF(ISTEXT('Organizational Unit Summary'!$B$57),'Organizational Unit Summary'!$B$57,"")</f>
        <v>P-18</v>
      </c>
      <c r="D3139" s="51" t="str">
        <f>IF('Organizational Unit Summary'!$B$24="Benchmark or Sustainment",IF(E3139="OoS","OoS",IF(E3139=1,"DM",IF(E3139=2,"PM",IF(E3139=3,"LM",IF(E3139=4,"FM"))))),IF(E3139="OoS","OoS",IF(E3139&lt;=2,"H",IF(E3139=3,"M",IF(E3139=4,"L")))))</f>
        <v>DM</v>
      </c>
      <c r="E3139" s="58">
        <f>IF(OR(Processes!$C$60=TRUE,Processes!U$60=TRUE),IF(AND(G3139=1,H3139=1,NOT(ISTEXT(J3139))),4,IF(AND(G3139=1,H3139=1,ISTEXT(J3139)),3,IF(AND(OR(G3139=1,H3139=1),ISTEXT(J3139)),2,1))),"OoS")</f>
        <v>1</v>
      </c>
      <c r="F3139" s="57"/>
      <c r="G3139" s="59"/>
      <c r="H3139" s="59"/>
      <c r="I3139" s="59"/>
      <c r="J3139" s="59"/>
      <c r="K3139" s="59"/>
      <c r="L3139" s="59"/>
      <c r="M3139" s="59"/>
      <c r="N3139" s="59"/>
      <c r="O3139" s="59"/>
      <c r="P3139" s="370"/>
      <c r="Q3139" s="59"/>
      <c r="R3139" s="376"/>
    </row>
    <row r="3140" spans="1:18" x14ac:dyDescent="0.25">
      <c r="A3140" s="352"/>
      <c r="B3140" s="378"/>
      <c r="C3140" s="54" t="str">
        <f>IF(ISTEXT('Organizational Unit Summary'!$B$58),'Organizational Unit Summary'!$B$58,"")</f>
        <v>P-19</v>
      </c>
      <c r="D3140" s="51" t="str">
        <f>IF('Organizational Unit Summary'!$B$24="Benchmark or Sustainment",IF(E3140="OoS","OoS",IF(E3140=1,"DM",IF(E3140=2,"PM",IF(E3140=3,"LM",IF(E3140=4,"FM"))))),IF(E3140="OoS","OoS",IF(E3140&lt;=2,"H",IF(E3140=3,"M",IF(E3140=4,"L")))))</f>
        <v>DM</v>
      </c>
      <c r="E3140" s="58">
        <f>IF(OR(Processes!$C$60=TRUE,Processes!V$60=TRUE),IF(AND(G3140=1,H3140=1,NOT(ISTEXT(J3140))),4,IF(AND(G3140=1,H3140=1,ISTEXT(J3140)),3,IF(AND(OR(G3140=1,H3140=1),ISTEXT(J3140)),2,1))),"OoS")</f>
        <v>1</v>
      </c>
      <c r="F3140" s="57"/>
      <c r="G3140" s="59"/>
      <c r="H3140" s="59"/>
      <c r="I3140" s="59"/>
      <c r="J3140" s="59"/>
      <c r="K3140" s="59"/>
      <c r="L3140" s="59"/>
      <c r="M3140" s="59"/>
      <c r="N3140" s="59"/>
      <c r="O3140" s="59"/>
      <c r="P3140" s="370"/>
      <c r="Q3140" s="59"/>
      <c r="R3140" s="376"/>
    </row>
    <row r="3141" spans="1:18" ht="13.5" thickBot="1" x14ac:dyDescent="0.3">
      <c r="A3141" s="352"/>
      <c r="B3141" s="378"/>
      <c r="C3141" s="54" t="str">
        <f>IF(ISTEXT('Organizational Unit Summary'!$B$59),'Organizational Unit Summary'!$B$59,"")</f>
        <v>P-20</v>
      </c>
      <c r="D3141" s="51" t="str">
        <f>IF('Organizational Unit Summary'!$B$24="Benchmark or Sustainment",IF(E3141="OoS","OoS",IF(E3141=1,"DM",IF(E3141=2,"PM",IF(E3141=3,"LM",IF(E3141=4,"FM"))))),IF(E3141="OoS","OoS",IF(E3141&lt;=2,"H",IF(E3141=3,"M",IF(E3141=4,"L")))))</f>
        <v>DM</v>
      </c>
      <c r="E3141" s="58">
        <f>IF(OR(Processes!$C$60=TRUE,Processes!W$60=TRUE),IF(AND(G3141=1,H3141=1,NOT(ISTEXT(J3141))),4,IF(AND(G3141=1,H3141=1,ISTEXT(J3141)),3,IF(AND(OR(G3141=1,H3141=1),ISTEXT(J3141)),2,1))),"OoS")</f>
        <v>1</v>
      </c>
      <c r="F3141" s="57"/>
      <c r="G3141" s="59"/>
      <c r="H3141" s="59"/>
      <c r="I3141" s="59"/>
      <c r="J3141" s="59"/>
      <c r="K3141" s="59"/>
      <c r="L3141" s="59"/>
      <c r="M3141" s="59"/>
      <c r="N3141" s="59"/>
      <c r="O3141" s="59"/>
      <c r="P3141" s="371"/>
      <c r="Q3141" s="59"/>
      <c r="R3141" s="376"/>
    </row>
    <row r="3142" spans="1:18" x14ac:dyDescent="0.25">
      <c r="A3142" s="352"/>
      <c r="B3142" s="378" t="str">
        <f>IF(ISTEXT(Processes!$B$10),Processes!$B$10,"")</f>
        <v>Process 8</v>
      </c>
      <c r="C3142" s="54" t="str">
        <f>IF(ISTEXT('Organizational Unit Summary'!$B$40),'Organizational Unit Summary'!$B$40,"")</f>
        <v>P-1</v>
      </c>
      <c r="D3142" s="51" t="str">
        <f>IF('Organizational Unit Summary'!$B$24="Benchmark or Sustainment",IF(E3142="OoS","OoS",IF(E3142=1,"DM",IF(E3142=2,"PM",IF(E3142=3,"LM",IF(E3142=4,"FM"))))),IF(E3142="OoS","OoS",IF(E3142&lt;=2,"H",IF(E3142=3,"M",IF(E3142=4,"L")))))</f>
        <v>DM</v>
      </c>
      <c r="E3142" s="58">
        <f>IF(OR(Processes!$C$61=TRUE,Processes!D$61=TRUE),IF(AND(G3142=1,H3142=1,NOT(ISTEXT(J3142))),4,IF(AND(G3142=1,H3142=1,ISTEXT(J3142)),3,IF(AND(OR(G3142=1,H3142=1),ISTEXT(J3142)),2,1))),"OoS")</f>
        <v>1</v>
      </c>
      <c r="F3142" s="57"/>
      <c r="G3142" s="59"/>
      <c r="H3142" s="59"/>
      <c r="I3142" s="59"/>
      <c r="J3142" s="59"/>
      <c r="K3142" s="59"/>
      <c r="L3142" s="59"/>
      <c r="M3142" s="59"/>
      <c r="N3142" s="59"/>
      <c r="O3142" s="59"/>
      <c r="P3142" s="369"/>
      <c r="Q3142" s="59"/>
      <c r="R3142" s="376"/>
    </row>
    <row r="3143" spans="1:18" x14ac:dyDescent="0.25">
      <c r="A3143" s="352"/>
      <c r="B3143" s="378"/>
      <c r="C3143" s="54" t="str">
        <f>IF(ISTEXT('Organizational Unit Summary'!$B$41),'Organizational Unit Summary'!$B$41,"")</f>
        <v>P-2</v>
      </c>
      <c r="D3143" s="51" t="str">
        <f>IF('Organizational Unit Summary'!$B$24="Benchmark or Sustainment",IF(E3143="OoS","OoS",IF(E3143=1,"DM",IF(E3143=2,"PM",IF(E3143=3,"LM",IF(E3143=4,"FM"))))),IF(E3143="OoS","OoS",IF(E3143&lt;=2,"H",IF(E3143=3,"M",IF(E3143=4,"L")))))</f>
        <v>DM</v>
      </c>
      <c r="E3143" s="58">
        <f>IF(OR(Processes!$C$61=TRUE,Processes!E$61=TRUE),IF(AND(G3143=1,H3143=1,NOT(ISTEXT(J3143))),4,IF(AND(G3143=1,H3143=1,ISTEXT(J3143)),3,IF(AND(OR(G3143=1,H3143=1),ISTEXT(J3143)),2,1))),"OoS")</f>
        <v>1</v>
      </c>
      <c r="F3143" s="57"/>
      <c r="G3143" s="59"/>
      <c r="H3143" s="59"/>
      <c r="I3143" s="59"/>
      <c r="J3143" s="59"/>
      <c r="K3143" s="59"/>
      <c r="L3143" s="59"/>
      <c r="M3143" s="59"/>
      <c r="N3143" s="59"/>
      <c r="O3143" s="59"/>
      <c r="P3143" s="370"/>
      <c r="Q3143" s="59"/>
      <c r="R3143" s="376"/>
    </row>
    <row r="3144" spans="1:18" x14ac:dyDescent="0.25">
      <c r="A3144" s="352"/>
      <c r="B3144" s="378"/>
      <c r="C3144" s="54" t="str">
        <f>IF(ISTEXT('Organizational Unit Summary'!$B$42),'Organizational Unit Summary'!$B$42,"")</f>
        <v>P-3</v>
      </c>
      <c r="D3144" s="51" t="str">
        <f>IF('Organizational Unit Summary'!$B$24="Benchmark or Sustainment",IF(E3144="OoS","OoS",IF(E3144=1,"DM",IF(E3144=2,"PM",IF(E3144=3,"LM",IF(E3144=4,"FM"))))),IF(E3144="OoS","OoS",IF(E3144&lt;=2,"H",IF(E3144=3,"M",IF(E3144=4,"L")))))</f>
        <v>DM</v>
      </c>
      <c r="E3144" s="58">
        <f>IF(OR(Processes!$C$61=TRUE,Processes!F$61=TRUE),IF(AND(G3144=1,H3144=1,NOT(ISTEXT(J3144))),4,IF(AND(G3144=1,H3144=1,ISTEXT(J3144)),3,IF(AND(OR(G3144=1,H3144=1),ISTEXT(J3144)),2,1))),"OoS")</f>
        <v>1</v>
      </c>
      <c r="F3144" s="57"/>
      <c r="G3144" s="59"/>
      <c r="H3144" s="59"/>
      <c r="I3144" s="59"/>
      <c r="J3144" s="59"/>
      <c r="K3144" s="59"/>
      <c r="L3144" s="59"/>
      <c r="M3144" s="59"/>
      <c r="N3144" s="59"/>
      <c r="O3144" s="59"/>
      <c r="P3144" s="370"/>
      <c r="Q3144" s="59"/>
      <c r="R3144" s="376"/>
    </row>
    <row r="3145" spans="1:18" x14ac:dyDescent="0.25">
      <c r="A3145" s="352"/>
      <c r="B3145" s="378"/>
      <c r="C3145" s="54" t="str">
        <f>IF(ISTEXT('Organizational Unit Summary'!$B$43),'Organizational Unit Summary'!$B$43,"")</f>
        <v>P-4</v>
      </c>
      <c r="D3145" s="51" t="str">
        <f>IF('Organizational Unit Summary'!$B$24="Benchmark or Sustainment",IF(E3145="OoS","OoS",IF(E3145=1,"DM",IF(E3145=2,"PM",IF(E3145=3,"LM",IF(E3145=4,"FM"))))),IF(E3145="OoS","OoS",IF(E3145&lt;=2,"H",IF(E3145=3,"M",IF(E3145=4,"L")))))</f>
        <v>DM</v>
      </c>
      <c r="E3145" s="58">
        <f>IF(OR(Processes!$C$61=TRUE,Processes!G$61=TRUE),IF(AND(G3145=1,H3145=1,NOT(ISTEXT(J3145))),4,IF(AND(G3145=1,H3145=1,ISTEXT(J3145)),3,IF(AND(OR(G3145=1,H3145=1),ISTEXT(J3145)),2,1))),"OoS")</f>
        <v>1</v>
      </c>
      <c r="F3145" s="57"/>
      <c r="G3145" s="59"/>
      <c r="H3145" s="59"/>
      <c r="I3145" s="59"/>
      <c r="J3145" s="59"/>
      <c r="K3145" s="59"/>
      <c r="L3145" s="59"/>
      <c r="M3145" s="59"/>
      <c r="N3145" s="59"/>
      <c r="O3145" s="59"/>
      <c r="P3145" s="370"/>
      <c r="Q3145" s="59"/>
      <c r="R3145" s="376"/>
    </row>
    <row r="3146" spans="1:18" x14ac:dyDescent="0.25">
      <c r="A3146" s="352"/>
      <c r="B3146" s="378"/>
      <c r="C3146" s="54" t="str">
        <f>IF(ISTEXT('Organizational Unit Summary'!$B$44),'Organizational Unit Summary'!$B$44,"")</f>
        <v>P-5</v>
      </c>
      <c r="D3146" s="51" t="str">
        <f>IF('Organizational Unit Summary'!$B$24="Benchmark or Sustainment",IF(E3146="OoS","OoS",IF(E3146=1,"DM",IF(E3146=2,"PM",IF(E3146=3,"LM",IF(E3146=4,"FM"))))),IF(E3146="OoS","OoS",IF(E3146&lt;=2,"H",IF(E3146=3,"M",IF(E3146=4,"L")))))</f>
        <v>DM</v>
      </c>
      <c r="E3146" s="58">
        <f>IF(OR(Processes!$C$61=TRUE,Processes!H$61=TRUE),IF(AND(G3146=1,H3146=1,NOT(ISTEXT(J3146))),4,IF(AND(G3146=1,H3146=1,ISTEXT(J3146)),3,IF(AND(OR(G3146=1,H3146=1),ISTEXT(J3146)),2,1))),"OoS")</f>
        <v>1</v>
      </c>
      <c r="F3146" s="57"/>
      <c r="G3146" s="59"/>
      <c r="H3146" s="59"/>
      <c r="I3146" s="59"/>
      <c r="J3146" s="59"/>
      <c r="K3146" s="59"/>
      <c r="L3146" s="59"/>
      <c r="M3146" s="59"/>
      <c r="N3146" s="59"/>
      <c r="O3146" s="59"/>
      <c r="P3146" s="370"/>
      <c r="Q3146" s="59"/>
      <c r="R3146" s="376"/>
    </row>
    <row r="3147" spans="1:18" x14ac:dyDescent="0.25">
      <c r="A3147" s="352"/>
      <c r="B3147" s="378"/>
      <c r="C3147" s="54" t="str">
        <f>IF(ISTEXT('Organizational Unit Summary'!$B$45),'Organizational Unit Summary'!$B$45,"")</f>
        <v>P-6</v>
      </c>
      <c r="D3147" s="51" t="str">
        <f>IF('Organizational Unit Summary'!$B$24="Benchmark or Sustainment",IF(E3147="OoS","OoS",IF(E3147=1,"DM",IF(E3147=2,"PM",IF(E3147=3,"LM",IF(E3147=4,"FM"))))),IF(E3147="OoS","OoS",IF(E3147&lt;=2,"H",IF(E3147=3,"M",IF(E3147=4,"L")))))</f>
        <v>DM</v>
      </c>
      <c r="E3147" s="58">
        <f>IF(OR(Processes!$C$61=TRUE,Processes!I$61=TRUE),IF(AND(G3147=1,H3147=1,NOT(ISTEXT(J3147))),4,IF(AND(G3147=1,H3147=1,ISTEXT(J3147)),3,IF(AND(OR(G3147=1,H3147=1),ISTEXT(J3147)),2,1))),"OoS")</f>
        <v>1</v>
      </c>
      <c r="F3147" s="57"/>
      <c r="G3147" s="59"/>
      <c r="H3147" s="59"/>
      <c r="I3147" s="59"/>
      <c r="J3147" s="59"/>
      <c r="K3147" s="59"/>
      <c r="L3147" s="59"/>
      <c r="M3147" s="59"/>
      <c r="N3147" s="59"/>
      <c r="O3147" s="59"/>
      <c r="P3147" s="370"/>
      <c r="Q3147" s="59"/>
      <c r="R3147" s="376"/>
    </row>
    <row r="3148" spans="1:18" x14ac:dyDescent="0.25">
      <c r="A3148" s="352"/>
      <c r="B3148" s="378"/>
      <c r="C3148" s="54" t="str">
        <f>IF(ISTEXT('Organizational Unit Summary'!$B$46),'Organizational Unit Summary'!$B$46,"")</f>
        <v>P-7</v>
      </c>
      <c r="D3148" s="51" t="str">
        <f>IF('Organizational Unit Summary'!$B$24="Benchmark or Sustainment",IF(E3148="OoS","OoS",IF(E3148=1,"DM",IF(E3148=2,"PM",IF(E3148=3,"LM",IF(E3148=4,"FM"))))),IF(E3148="OoS","OoS",IF(E3148&lt;=2,"H",IF(E3148=3,"M",IF(E3148=4,"L")))))</f>
        <v>DM</v>
      </c>
      <c r="E3148" s="58">
        <f>IF(OR(Processes!$C$61=TRUE,Processes!J$61=TRUE),IF(AND(G3148=1,H3148=1,NOT(ISTEXT(J3148))),4,IF(AND(G3148=1,H3148=1,ISTEXT(J3148)),3,IF(AND(OR(G3148=1,H3148=1),ISTEXT(J3148)),2,1))),"OoS")</f>
        <v>1</v>
      </c>
      <c r="F3148" s="57"/>
      <c r="G3148" s="59"/>
      <c r="H3148" s="59"/>
      <c r="I3148" s="59"/>
      <c r="J3148" s="59"/>
      <c r="K3148" s="59"/>
      <c r="L3148" s="59"/>
      <c r="M3148" s="59"/>
      <c r="N3148" s="59"/>
      <c r="O3148" s="59"/>
      <c r="P3148" s="370"/>
      <c r="Q3148" s="59"/>
      <c r="R3148" s="376"/>
    </row>
    <row r="3149" spans="1:18" x14ac:dyDescent="0.25">
      <c r="A3149" s="352"/>
      <c r="B3149" s="378"/>
      <c r="C3149" s="54" t="str">
        <f>IF(ISTEXT('Organizational Unit Summary'!$B$47),'Organizational Unit Summary'!$B$47,"")</f>
        <v>P-8</v>
      </c>
      <c r="D3149" s="51" t="str">
        <f>IF('Organizational Unit Summary'!$B$24="Benchmark or Sustainment",IF(E3149="OoS","OoS",IF(E3149=1,"DM",IF(E3149=2,"PM",IF(E3149=3,"LM",IF(E3149=4,"FM"))))),IF(E3149="OoS","OoS",IF(E3149&lt;=2,"H",IF(E3149=3,"M",IF(E3149=4,"L")))))</f>
        <v>DM</v>
      </c>
      <c r="E3149" s="58">
        <f>IF(OR(Processes!$C$61=TRUE,Processes!K$61=TRUE),IF(AND(G3149=1,H3149=1,NOT(ISTEXT(J3149))),4,IF(AND(G3149=1,H3149=1,ISTEXT(J3149)),3,IF(AND(OR(G3149=1,H3149=1),ISTEXT(J3149)),2,1))),"OoS")</f>
        <v>1</v>
      </c>
      <c r="F3149" s="57"/>
      <c r="G3149" s="59"/>
      <c r="H3149" s="59"/>
      <c r="I3149" s="59"/>
      <c r="J3149" s="59"/>
      <c r="K3149" s="59"/>
      <c r="L3149" s="59"/>
      <c r="M3149" s="59"/>
      <c r="N3149" s="59"/>
      <c r="O3149" s="59"/>
      <c r="P3149" s="370"/>
      <c r="Q3149" s="59"/>
      <c r="R3149" s="376"/>
    </row>
    <row r="3150" spans="1:18" x14ac:dyDescent="0.25">
      <c r="A3150" s="352"/>
      <c r="B3150" s="378"/>
      <c r="C3150" s="54" t="str">
        <f>IF(ISTEXT('Organizational Unit Summary'!$B$48),'Organizational Unit Summary'!$B$48,"")</f>
        <v>P-9</v>
      </c>
      <c r="D3150" s="51" t="str">
        <f>IF('Organizational Unit Summary'!$B$24="Benchmark or Sustainment",IF(E3150="OoS","OoS",IF(E3150=1,"DM",IF(E3150=2,"PM",IF(E3150=3,"LM",IF(E3150=4,"FM"))))),IF(E3150="OoS","OoS",IF(E3150&lt;=2,"H",IF(E3150=3,"M",IF(E3150=4,"L")))))</f>
        <v>DM</v>
      </c>
      <c r="E3150" s="58">
        <f>IF(OR(Processes!$C$61=TRUE,Processes!L$61=TRUE),IF(AND(G3150=1,H3150=1,NOT(ISTEXT(J3150))),4,IF(AND(G3150=1,H3150=1,ISTEXT(J3150)),3,IF(AND(OR(G3150=1,H3150=1),ISTEXT(J3150)),2,1))),"OoS")</f>
        <v>1</v>
      </c>
      <c r="F3150" s="57"/>
      <c r="G3150" s="59"/>
      <c r="H3150" s="59"/>
      <c r="I3150" s="59"/>
      <c r="J3150" s="59"/>
      <c r="K3150" s="59"/>
      <c r="L3150" s="59"/>
      <c r="M3150" s="59"/>
      <c r="N3150" s="59"/>
      <c r="O3150" s="59"/>
      <c r="P3150" s="370"/>
      <c r="Q3150" s="59"/>
      <c r="R3150" s="376"/>
    </row>
    <row r="3151" spans="1:18" x14ac:dyDescent="0.25">
      <c r="A3151" s="352"/>
      <c r="B3151" s="378"/>
      <c r="C3151" s="54" t="str">
        <f>IF(ISTEXT('Organizational Unit Summary'!$B$49),'Organizational Unit Summary'!$B$49,"")</f>
        <v>P-10</v>
      </c>
      <c r="D3151" s="51" t="str">
        <f>IF('Organizational Unit Summary'!$B$24="Benchmark or Sustainment",IF(E3151="OoS","OoS",IF(E3151=1,"DM",IF(E3151=2,"PM",IF(E3151=3,"LM",IF(E3151=4,"FM"))))),IF(E3151="OoS","OoS",IF(E3151&lt;=2,"H",IF(E3151=3,"M",IF(E3151=4,"L")))))</f>
        <v>DM</v>
      </c>
      <c r="E3151" s="58">
        <f>IF(OR(Processes!$C$61=TRUE,Processes!M$61=TRUE),IF(AND(G3151=1,H3151=1,NOT(ISTEXT(J3151))),4,IF(AND(G3151=1,H3151=1,ISTEXT(J3151)),3,IF(AND(OR(G3151=1,H3151=1),ISTEXT(J3151)),2,1))),"OoS")</f>
        <v>1</v>
      </c>
      <c r="F3151" s="57"/>
      <c r="G3151" s="59"/>
      <c r="H3151" s="59"/>
      <c r="I3151" s="59"/>
      <c r="J3151" s="59"/>
      <c r="K3151" s="59"/>
      <c r="L3151" s="59"/>
      <c r="M3151" s="59"/>
      <c r="N3151" s="59"/>
      <c r="O3151" s="59"/>
      <c r="P3151" s="370"/>
      <c r="Q3151" s="59"/>
      <c r="R3151" s="376"/>
    </row>
    <row r="3152" spans="1:18" x14ac:dyDescent="0.25">
      <c r="A3152" s="352"/>
      <c r="B3152" s="378"/>
      <c r="C3152" s="54" t="str">
        <f>IF(ISTEXT('Organizational Unit Summary'!$B$50),'Organizational Unit Summary'!$B$50,"")</f>
        <v>P-11</v>
      </c>
      <c r="D3152" s="51" t="str">
        <f>IF('Organizational Unit Summary'!$B$24="Benchmark or Sustainment",IF(E3152="OoS","OoS",IF(E3152=1,"DM",IF(E3152=2,"PM",IF(E3152=3,"LM",IF(E3152=4,"FM"))))),IF(E3152="OoS","OoS",IF(E3152&lt;=2,"H",IF(E3152=3,"M",IF(E3152=4,"L")))))</f>
        <v>DM</v>
      </c>
      <c r="E3152" s="58">
        <f>IF(OR(Processes!$C$61=TRUE,Processes!N$61=TRUE),IF(AND(G3152=1,H3152=1,NOT(ISTEXT(J3152))),4,IF(AND(G3152=1,H3152=1,ISTEXT(J3152)),3,IF(AND(OR(G3152=1,H3152=1),ISTEXT(J3152)),2,1))),"OoS")</f>
        <v>1</v>
      </c>
      <c r="F3152" s="57"/>
      <c r="G3152" s="59"/>
      <c r="H3152" s="59"/>
      <c r="I3152" s="59"/>
      <c r="J3152" s="59"/>
      <c r="K3152" s="59"/>
      <c r="L3152" s="59"/>
      <c r="M3152" s="59"/>
      <c r="N3152" s="59"/>
      <c r="O3152" s="59"/>
      <c r="P3152" s="370"/>
      <c r="Q3152" s="59"/>
      <c r="R3152" s="376"/>
    </row>
    <row r="3153" spans="1:18" x14ac:dyDescent="0.25">
      <c r="A3153" s="352"/>
      <c r="B3153" s="378"/>
      <c r="C3153" s="54" t="str">
        <f>IF(ISTEXT('Organizational Unit Summary'!$B$51),'Organizational Unit Summary'!$B$51,"")</f>
        <v>P-12</v>
      </c>
      <c r="D3153" s="51" t="str">
        <f>IF('Organizational Unit Summary'!$B$24="Benchmark or Sustainment",IF(E3153="OoS","OoS",IF(E3153=1,"DM",IF(E3153=2,"PM",IF(E3153=3,"LM",IF(E3153=4,"FM"))))),IF(E3153="OoS","OoS",IF(E3153&lt;=2,"H",IF(E3153=3,"M",IF(E3153=4,"L")))))</f>
        <v>DM</v>
      </c>
      <c r="E3153" s="58">
        <f>IF(OR(Processes!$C$61=TRUE,Processes!O$61=TRUE),IF(AND(G3153=1,H3153=1,NOT(ISTEXT(J3153))),4,IF(AND(G3153=1,H3153=1,ISTEXT(J3153)),3,IF(AND(OR(G3153=1,H3153=1),ISTEXT(J3153)),2,1))),"OoS")</f>
        <v>1</v>
      </c>
      <c r="F3153" s="57"/>
      <c r="G3153" s="59"/>
      <c r="H3153" s="59"/>
      <c r="I3153" s="59"/>
      <c r="J3153" s="59"/>
      <c r="K3153" s="59"/>
      <c r="L3153" s="59"/>
      <c r="M3153" s="59"/>
      <c r="N3153" s="59"/>
      <c r="O3153" s="59"/>
      <c r="P3153" s="370"/>
      <c r="Q3153" s="59"/>
      <c r="R3153" s="376"/>
    </row>
    <row r="3154" spans="1:18" x14ac:dyDescent="0.25">
      <c r="A3154" s="352"/>
      <c r="B3154" s="378"/>
      <c r="C3154" s="54" t="str">
        <f>IF(ISTEXT('Organizational Unit Summary'!$B$52),'Organizational Unit Summary'!$B$52,"")</f>
        <v>P-13</v>
      </c>
      <c r="D3154" s="51" t="str">
        <f>IF('Organizational Unit Summary'!$B$24="Benchmark or Sustainment",IF(E3154="OoS","OoS",IF(E3154=1,"DM",IF(E3154=2,"PM",IF(E3154=3,"LM",IF(E3154=4,"FM"))))),IF(E3154="OoS","OoS",IF(E3154&lt;=2,"H",IF(E3154=3,"M",IF(E3154=4,"L")))))</f>
        <v>DM</v>
      </c>
      <c r="E3154" s="58">
        <f>IF(OR(Processes!$C$61=TRUE,Processes!P$61=TRUE),IF(AND(G3154=1,H3154=1,NOT(ISTEXT(J3154))),4,IF(AND(G3154=1,H3154=1,ISTEXT(J3154)),3,IF(AND(OR(G3154=1,H3154=1),ISTEXT(J3154)),2,1))),"OoS")</f>
        <v>1</v>
      </c>
      <c r="F3154" s="57"/>
      <c r="G3154" s="59"/>
      <c r="H3154" s="59"/>
      <c r="I3154" s="59"/>
      <c r="J3154" s="59"/>
      <c r="K3154" s="59"/>
      <c r="L3154" s="59"/>
      <c r="M3154" s="59"/>
      <c r="N3154" s="59"/>
      <c r="O3154" s="59"/>
      <c r="P3154" s="370"/>
      <c r="Q3154" s="59"/>
      <c r="R3154" s="376"/>
    </row>
    <row r="3155" spans="1:18" x14ac:dyDescent="0.25">
      <c r="A3155" s="352"/>
      <c r="B3155" s="378"/>
      <c r="C3155" s="54" t="str">
        <f>IF(ISTEXT('Organizational Unit Summary'!$B$53),'Organizational Unit Summary'!$B$53,"")</f>
        <v>P-14</v>
      </c>
      <c r="D3155" s="51" t="str">
        <f>IF('Organizational Unit Summary'!$B$24="Benchmark or Sustainment",IF(E3155="OoS","OoS",IF(E3155=1,"DM",IF(E3155=2,"PM",IF(E3155=3,"LM",IF(E3155=4,"FM"))))),IF(E3155="OoS","OoS",IF(E3155&lt;=2,"H",IF(E3155=3,"M",IF(E3155=4,"L")))))</f>
        <v>DM</v>
      </c>
      <c r="E3155" s="58">
        <f>IF(OR(Processes!$C$61=TRUE,Processes!Q$61=TRUE),IF(AND(G3155=1,H3155=1,NOT(ISTEXT(J3155))),4,IF(AND(G3155=1,H3155=1,ISTEXT(J3155)),3,IF(AND(OR(G3155=1,H3155=1),ISTEXT(J3155)),2,1))),"OoS")</f>
        <v>1</v>
      </c>
      <c r="F3155" s="57"/>
      <c r="G3155" s="59"/>
      <c r="H3155" s="59"/>
      <c r="I3155" s="59"/>
      <c r="J3155" s="59"/>
      <c r="K3155" s="59"/>
      <c r="L3155" s="59"/>
      <c r="M3155" s="59"/>
      <c r="N3155" s="59"/>
      <c r="O3155" s="59"/>
      <c r="P3155" s="370"/>
      <c r="Q3155" s="59"/>
      <c r="R3155" s="376"/>
    </row>
    <row r="3156" spans="1:18" x14ac:dyDescent="0.25">
      <c r="A3156" s="352"/>
      <c r="B3156" s="378"/>
      <c r="C3156" s="54" t="str">
        <f>IF(ISTEXT('Organizational Unit Summary'!$B$54),'Organizational Unit Summary'!$B$54,"")</f>
        <v>P-15</v>
      </c>
      <c r="D3156" s="51" t="str">
        <f>IF('Organizational Unit Summary'!$B$24="Benchmark or Sustainment",IF(E3156="OoS","OoS",IF(E3156=1,"DM",IF(E3156=2,"PM",IF(E3156=3,"LM",IF(E3156=4,"FM"))))),IF(E3156="OoS","OoS",IF(E3156&lt;=2,"H",IF(E3156=3,"M",IF(E3156=4,"L")))))</f>
        <v>DM</v>
      </c>
      <c r="E3156" s="58">
        <f>IF(OR(Processes!$C$61=TRUE,Processes!R$61=TRUE),IF(AND(G3156=1,H3156=1,NOT(ISTEXT(J3156))),4,IF(AND(G3156=1,H3156=1,ISTEXT(J3156)),3,IF(AND(OR(G3156=1,H3156=1),ISTEXT(J3156)),2,1))),"OoS")</f>
        <v>1</v>
      </c>
      <c r="F3156" s="57"/>
      <c r="G3156" s="59"/>
      <c r="H3156" s="59"/>
      <c r="I3156" s="59"/>
      <c r="J3156" s="59"/>
      <c r="K3156" s="59"/>
      <c r="L3156" s="59"/>
      <c r="M3156" s="59"/>
      <c r="N3156" s="59"/>
      <c r="O3156" s="59"/>
      <c r="P3156" s="370"/>
      <c r="Q3156" s="59"/>
      <c r="R3156" s="376"/>
    </row>
    <row r="3157" spans="1:18" x14ac:dyDescent="0.25">
      <c r="A3157" s="352"/>
      <c r="B3157" s="378"/>
      <c r="C3157" s="54" t="str">
        <f>IF(ISTEXT('Organizational Unit Summary'!$B$55),'Organizational Unit Summary'!$B$55,"")</f>
        <v>P-16</v>
      </c>
      <c r="D3157" s="51" t="str">
        <f>IF('Organizational Unit Summary'!$B$24="Benchmark or Sustainment",IF(E3157="OoS","OoS",IF(E3157=1,"DM",IF(E3157=2,"PM",IF(E3157=3,"LM",IF(E3157=4,"FM"))))),IF(E3157="OoS","OoS",IF(E3157&lt;=2,"H",IF(E3157=3,"M",IF(E3157=4,"L")))))</f>
        <v>DM</v>
      </c>
      <c r="E3157" s="58">
        <f>IF(OR(Processes!$C$61=TRUE,Processes!S$61=TRUE),IF(AND(G3157=1,H3157=1,NOT(ISTEXT(J3157))),4,IF(AND(G3157=1,H3157=1,ISTEXT(J3157)),3,IF(AND(OR(G3157=1,H3157=1),ISTEXT(J3157)),2,1))),"OoS")</f>
        <v>1</v>
      </c>
      <c r="F3157" s="57"/>
      <c r="G3157" s="59"/>
      <c r="H3157" s="59"/>
      <c r="I3157" s="59"/>
      <c r="J3157" s="59"/>
      <c r="K3157" s="59"/>
      <c r="L3157" s="59"/>
      <c r="M3157" s="59"/>
      <c r="N3157" s="59"/>
      <c r="O3157" s="59"/>
      <c r="P3157" s="370"/>
      <c r="Q3157" s="59"/>
      <c r="R3157" s="376"/>
    </row>
    <row r="3158" spans="1:18" x14ac:dyDescent="0.25">
      <c r="A3158" s="352"/>
      <c r="B3158" s="378"/>
      <c r="C3158" s="54" t="str">
        <f>IF(ISTEXT('Organizational Unit Summary'!$B$56),'Organizational Unit Summary'!$B$56,"")</f>
        <v>P-17</v>
      </c>
      <c r="D3158" s="51" t="str">
        <f>IF('Organizational Unit Summary'!$B$24="Benchmark or Sustainment",IF(E3158="OoS","OoS",IF(E3158=1,"DM",IF(E3158=2,"PM",IF(E3158=3,"LM",IF(E3158=4,"FM"))))),IF(E3158="OoS","OoS",IF(E3158&lt;=2,"H",IF(E3158=3,"M",IF(E3158=4,"L")))))</f>
        <v>DM</v>
      </c>
      <c r="E3158" s="58">
        <f>IF(OR(Processes!$C$61=TRUE,Processes!T$61=TRUE),IF(AND(G3158=1,H3158=1,NOT(ISTEXT(J3158))),4,IF(AND(G3158=1,H3158=1,ISTEXT(J3158)),3,IF(AND(OR(G3158=1,H3158=1),ISTEXT(J3158)),2,1))),"OoS")</f>
        <v>1</v>
      </c>
      <c r="F3158" s="57"/>
      <c r="G3158" s="59"/>
      <c r="H3158" s="59"/>
      <c r="I3158" s="59"/>
      <c r="J3158" s="59"/>
      <c r="K3158" s="59"/>
      <c r="L3158" s="59"/>
      <c r="M3158" s="59"/>
      <c r="N3158" s="59"/>
      <c r="O3158" s="59"/>
      <c r="P3158" s="370"/>
      <c r="Q3158" s="59"/>
      <c r="R3158" s="376"/>
    </row>
    <row r="3159" spans="1:18" x14ac:dyDescent="0.25">
      <c r="A3159" s="352"/>
      <c r="B3159" s="378"/>
      <c r="C3159" s="54" t="str">
        <f>IF(ISTEXT('Organizational Unit Summary'!$B$57),'Organizational Unit Summary'!$B$57,"")</f>
        <v>P-18</v>
      </c>
      <c r="D3159" s="51" t="str">
        <f>IF('Organizational Unit Summary'!$B$24="Benchmark or Sustainment",IF(E3159="OoS","OoS",IF(E3159=1,"DM",IF(E3159=2,"PM",IF(E3159=3,"LM",IF(E3159=4,"FM"))))),IF(E3159="OoS","OoS",IF(E3159&lt;=2,"H",IF(E3159=3,"M",IF(E3159=4,"L")))))</f>
        <v>DM</v>
      </c>
      <c r="E3159" s="58">
        <f>IF(OR(Processes!$C$61=TRUE,Processes!U$61=TRUE),IF(AND(G3159=1,H3159=1,NOT(ISTEXT(J3159))),4,IF(AND(G3159=1,H3159=1,ISTEXT(J3159)),3,IF(AND(OR(G3159=1,H3159=1),ISTEXT(J3159)),2,1))),"OoS")</f>
        <v>1</v>
      </c>
      <c r="F3159" s="57"/>
      <c r="G3159" s="59"/>
      <c r="H3159" s="59"/>
      <c r="I3159" s="59"/>
      <c r="J3159" s="59"/>
      <c r="K3159" s="59"/>
      <c r="L3159" s="59"/>
      <c r="M3159" s="59"/>
      <c r="N3159" s="59"/>
      <c r="O3159" s="59"/>
      <c r="P3159" s="370"/>
      <c r="Q3159" s="59"/>
      <c r="R3159" s="376"/>
    </row>
    <row r="3160" spans="1:18" x14ac:dyDescent="0.25">
      <c r="A3160" s="352"/>
      <c r="B3160" s="378"/>
      <c r="C3160" s="54" t="str">
        <f>IF(ISTEXT('Organizational Unit Summary'!$B$58),'Organizational Unit Summary'!$B$58,"")</f>
        <v>P-19</v>
      </c>
      <c r="D3160" s="51" t="str">
        <f>IF('Organizational Unit Summary'!$B$24="Benchmark or Sustainment",IF(E3160="OoS","OoS",IF(E3160=1,"DM",IF(E3160=2,"PM",IF(E3160=3,"LM",IF(E3160=4,"FM"))))),IF(E3160="OoS","OoS",IF(E3160&lt;=2,"H",IF(E3160=3,"M",IF(E3160=4,"L")))))</f>
        <v>DM</v>
      </c>
      <c r="E3160" s="58">
        <f>IF(OR(Processes!$C$61=TRUE,Processes!V$61=TRUE),IF(AND(G3160=1,H3160=1,NOT(ISTEXT(J3160))),4,IF(AND(G3160=1,H3160=1,ISTEXT(J3160)),3,IF(AND(OR(G3160=1,H3160=1),ISTEXT(J3160)),2,1))),"OoS")</f>
        <v>1</v>
      </c>
      <c r="F3160" s="57"/>
      <c r="G3160" s="59"/>
      <c r="H3160" s="59"/>
      <c r="I3160" s="59"/>
      <c r="J3160" s="59"/>
      <c r="K3160" s="59"/>
      <c r="L3160" s="59"/>
      <c r="M3160" s="59"/>
      <c r="N3160" s="59"/>
      <c r="O3160" s="59"/>
      <c r="P3160" s="370"/>
      <c r="Q3160" s="59"/>
      <c r="R3160" s="376"/>
    </row>
    <row r="3161" spans="1:18" ht="13.5" thickBot="1" x14ac:dyDescent="0.3">
      <c r="A3161" s="352"/>
      <c r="B3161" s="378"/>
      <c r="C3161" s="54" t="str">
        <f>IF(ISTEXT('Organizational Unit Summary'!$B$59),'Organizational Unit Summary'!$B$59,"")</f>
        <v>P-20</v>
      </c>
      <c r="D3161" s="51" t="str">
        <f>IF('Organizational Unit Summary'!$B$24="Benchmark or Sustainment",IF(E3161="OoS","OoS",IF(E3161=1,"DM",IF(E3161=2,"PM",IF(E3161=3,"LM",IF(E3161=4,"FM"))))),IF(E3161="OoS","OoS",IF(E3161&lt;=2,"H",IF(E3161=3,"M",IF(E3161=4,"L")))))</f>
        <v>DM</v>
      </c>
      <c r="E3161" s="58">
        <f>IF(OR(Processes!$C$61=TRUE,Processes!W$61=TRUE),IF(AND(G3161=1,H3161=1,NOT(ISTEXT(J3161))),4,IF(AND(G3161=1,H3161=1,ISTEXT(J3161)),3,IF(AND(OR(G3161=1,H3161=1),ISTEXT(J3161)),2,1))),"OoS")</f>
        <v>1</v>
      </c>
      <c r="F3161" s="57"/>
      <c r="G3161" s="59"/>
      <c r="H3161" s="59"/>
      <c r="I3161" s="59"/>
      <c r="J3161" s="59"/>
      <c r="K3161" s="59"/>
      <c r="L3161" s="59"/>
      <c r="M3161" s="59"/>
      <c r="N3161" s="59"/>
      <c r="O3161" s="59"/>
      <c r="P3161" s="371"/>
      <c r="Q3161" s="59"/>
      <c r="R3161" s="376"/>
    </row>
    <row r="3162" spans="1:18" x14ac:dyDescent="0.25">
      <c r="A3162" s="352"/>
      <c r="B3162" s="378" t="str">
        <f>IF(ISTEXT(Processes!$B$11),Processes!$B$11,"")</f>
        <v>Process 9</v>
      </c>
      <c r="C3162" s="54" t="str">
        <f>IF(ISTEXT('Organizational Unit Summary'!$B$40),'Organizational Unit Summary'!$B$40,"")</f>
        <v>P-1</v>
      </c>
      <c r="D3162" s="51" t="str">
        <f>IF('Organizational Unit Summary'!$B$24="Benchmark or Sustainment",IF(E3162="OoS","OoS",IF(E3162=1,"DM",IF(E3162=2,"PM",IF(E3162=3,"LM",IF(E3162=4,"FM"))))),IF(E3162="OoS","OoS",IF(E3162&lt;=2,"H",IF(E3162=3,"M",IF(E3162=4,"L")))))</f>
        <v>DM</v>
      </c>
      <c r="E3162" s="58">
        <f>IF(OR(Processes!$C$62=TRUE,Processes!D$62=TRUE),IF(AND(G3162=1,H3162=1,NOT(ISTEXT(J3162))),4,IF(AND(G3162=1,H3162=1,ISTEXT(J3162)),3,IF(AND(OR(G3162=1,H3162=1),ISTEXT(J3162)),2,1))),"OoS")</f>
        <v>1</v>
      </c>
      <c r="F3162" s="57"/>
      <c r="G3162" s="59"/>
      <c r="H3162" s="59"/>
      <c r="I3162" s="59"/>
      <c r="J3162" s="59"/>
      <c r="K3162" s="59"/>
      <c r="L3162" s="59"/>
      <c r="M3162" s="59"/>
      <c r="N3162" s="59"/>
      <c r="O3162" s="59"/>
      <c r="P3162" s="369"/>
      <c r="Q3162" s="59"/>
      <c r="R3162" s="376"/>
    </row>
    <row r="3163" spans="1:18" x14ac:dyDescent="0.25">
      <c r="A3163" s="352"/>
      <c r="B3163" s="378"/>
      <c r="C3163" s="54" t="str">
        <f>IF(ISTEXT('Organizational Unit Summary'!$B$41),'Organizational Unit Summary'!$B$41,"")</f>
        <v>P-2</v>
      </c>
      <c r="D3163" s="51" t="str">
        <f>IF('Organizational Unit Summary'!$B$24="Benchmark or Sustainment",IF(E3163="OoS","OoS",IF(E3163=1,"DM",IF(E3163=2,"PM",IF(E3163=3,"LM",IF(E3163=4,"FM"))))),IF(E3163="OoS","OoS",IF(E3163&lt;=2,"H",IF(E3163=3,"M",IF(E3163=4,"L")))))</f>
        <v>DM</v>
      </c>
      <c r="E3163" s="58">
        <f>IF(OR(Processes!$C$62=TRUE,Processes!E$62=TRUE),IF(AND(G3163=1,H3163=1,NOT(ISTEXT(J3163))),4,IF(AND(G3163=1,H3163=1,ISTEXT(J3163)),3,IF(AND(OR(G3163=1,H3163=1),ISTEXT(J3163)),2,1))),"OoS")</f>
        <v>1</v>
      </c>
      <c r="F3163" s="57"/>
      <c r="G3163" s="59"/>
      <c r="H3163" s="59"/>
      <c r="I3163" s="59"/>
      <c r="J3163" s="59"/>
      <c r="K3163" s="59"/>
      <c r="L3163" s="59"/>
      <c r="M3163" s="59"/>
      <c r="N3163" s="59"/>
      <c r="O3163" s="59"/>
      <c r="P3163" s="370"/>
      <c r="Q3163" s="59"/>
      <c r="R3163" s="376"/>
    </row>
    <row r="3164" spans="1:18" x14ac:dyDescent="0.25">
      <c r="A3164" s="352"/>
      <c r="B3164" s="378"/>
      <c r="C3164" s="54" t="str">
        <f>IF(ISTEXT('Organizational Unit Summary'!$B$42),'Organizational Unit Summary'!$B$42,"")</f>
        <v>P-3</v>
      </c>
      <c r="D3164" s="51" t="str">
        <f>IF('Organizational Unit Summary'!$B$24="Benchmark or Sustainment",IF(E3164="OoS","OoS",IF(E3164=1,"DM",IF(E3164=2,"PM",IF(E3164=3,"LM",IF(E3164=4,"FM"))))),IF(E3164="OoS","OoS",IF(E3164&lt;=2,"H",IF(E3164=3,"M",IF(E3164=4,"L")))))</f>
        <v>DM</v>
      </c>
      <c r="E3164" s="58">
        <f>IF(OR(Processes!$C$62=TRUE,Processes!F$62=TRUE),IF(AND(G3164=1,H3164=1,NOT(ISTEXT(J3164))),4,IF(AND(G3164=1,H3164=1,ISTEXT(J3164)),3,IF(AND(OR(G3164=1,H3164=1),ISTEXT(J3164)),2,1))),"OoS")</f>
        <v>1</v>
      </c>
      <c r="F3164" s="57"/>
      <c r="G3164" s="59"/>
      <c r="H3164" s="59"/>
      <c r="I3164" s="59"/>
      <c r="J3164" s="59"/>
      <c r="K3164" s="59"/>
      <c r="L3164" s="59"/>
      <c r="M3164" s="59"/>
      <c r="N3164" s="59"/>
      <c r="O3164" s="59"/>
      <c r="P3164" s="370"/>
      <c r="Q3164" s="59"/>
      <c r="R3164" s="376"/>
    </row>
    <row r="3165" spans="1:18" x14ac:dyDescent="0.25">
      <c r="A3165" s="352"/>
      <c r="B3165" s="378"/>
      <c r="C3165" s="54" t="str">
        <f>IF(ISTEXT('Organizational Unit Summary'!$B$43),'Organizational Unit Summary'!$B$43,"")</f>
        <v>P-4</v>
      </c>
      <c r="D3165" s="51" t="str">
        <f>IF('Organizational Unit Summary'!$B$24="Benchmark or Sustainment",IF(E3165="OoS","OoS",IF(E3165=1,"DM",IF(E3165=2,"PM",IF(E3165=3,"LM",IF(E3165=4,"FM"))))),IF(E3165="OoS","OoS",IF(E3165&lt;=2,"H",IF(E3165=3,"M",IF(E3165=4,"L")))))</f>
        <v>DM</v>
      </c>
      <c r="E3165" s="58">
        <f>IF(OR(Processes!$C$62=TRUE,Processes!G$62=TRUE),IF(AND(G3165=1,H3165=1,NOT(ISTEXT(J3165))),4,IF(AND(G3165=1,H3165=1,ISTEXT(J3165)),3,IF(AND(OR(G3165=1,H3165=1),ISTEXT(J3165)),2,1))),"OoS")</f>
        <v>1</v>
      </c>
      <c r="F3165" s="57"/>
      <c r="G3165" s="59"/>
      <c r="H3165" s="59"/>
      <c r="I3165" s="59"/>
      <c r="J3165" s="59"/>
      <c r="K3165" s="59"/>
      <c r="L3165" s="59"/>
      <c r="M3165" s="59"/>
      <c r="N3165" s="59"/>
      <c r="O3165" s="59"/>
      <c r="P3165" s="370"/>
      <c r="Q3165" s="59"/>
      <c r="R3165" s="376"/>
    </row>
    <row r="3166" spans="1:18" x14ac:dyDescent="0.25">
      <c r="A3166" s="352"/>
      <c r="B3166" s="378"/>
      <c r="C3166" s="54" t="str">
        <f>IF(ISTEXT('Organizational Unit Summary'!$B$44),'Organizational Unit Summary'!$B$44,"")</f>
        <v>P-5</v>
      </c>
      <c r="D3166" s="51" t="str">
        <f>IF('Organizational Unit Summary'!$B$24="Benchmark or Sustainment",IF(E3166="OoS","OoS",IF(E3166=1,"DM",IF(E3166=2,"PM",IF(E3166=3,"LM",IF(E3166=4,"FM"))))),IF(E3166="OoS","OoS",IF(E3166&lt;=2,"H",IF(E3166=3,"M",IF(E3166=4,"L")))))</f>
        <v>DM</v>
      </c>
      <c r="E3166" s="58">
        <f>IF(OR(Processes!$C$62=TRUE,Processes!H$62=TRUE),IF(AND(G3166=1,H3166=1,NOT(ISTEXT(J3166))),4,IF(AND(G3166=1,H3166=1,ISTEXT(J3166)),3,IF(AND(OR(G3166=1,H3166=1),ISTEXT(J3166)),2,1))),"OoS")</f>
        <v>1</v>
      </c>
      <c r="F3166" s="57"/>
      <c r="G3166" s="59"/>
      <c r="H3166" s="59"/>
      <c r="I3166" s="59"/>
      <c r="J3166" s="59"/>
      <c r="K3166" s="59"/>
      <c r="L3166" s="59"/>
      <c r="M3166" s="59"/>
      <c r="N3166" s="59"/>
      <c r="O3166" s="59"/>
      <c r="P3166" s="370"/>
      <c r="Q3166" s="59"/>
      <c r="R3166" s="376"/>
    </row>
    <row r="3167" spans="1:18" x14ac:dyDescent="0.25">
      <c r="A3167" s="352"/>
      <c r="B3167" s="378"/>
      <c r="C3167" s="54" t="str">
        <f>IF(ISTEXT('Organizational Unit Summary'!$B$45),'Organizational Unit Summary'!$B$45,"")</f>
        <v>P-6</v>
      </c>
      <c r="D3167" s="51" t="str">
        <f>IF('Organizational Unit Summary'!$B$24="Benchmark or Sustainment",IF(E3167="OoS","OoS",IF(E3167=1,"DM",IF(E3167=2,"PM",IF(E3167=3,"LM",IF(E3167=4,"FM"))))),IF(E3167="OoS","OoS",IF(E3167&lt;=2,"H",IF(E3167=3,"M",IF(E3167=4,"L")))))</f>
        <v>DM</v>
      </c>
      <c r="E3167" s="58">
        <f>IF(OR(Processes!$C$62=TRUE,Processes!I$62=TRUE),IF(AND(G3167=1,H3167=1,NOT(ISTEXT(J3167))),4,IF(AND(G3167=1,H3167=1,ISTEXT(J3167)),3,IF(AND(OR(G3167=1,H3167=1),ISTEXT(J3167)),2,1))),"OoS")</f>
        <v>1</v>
      </c>
      <c r="F3167" s="57"/>
      <c r="G3167" s="59"/>
      <c r="H3167" s="59"/>
      <c r="I3167" s="59"/>
      <c r="J3167" s="59"/>
      <c r="K3167" s="59"/>
      <c r="L3167" s="59"/>
      <c r="M3167" s="59"/>
      <c r="N3167" s="59"/>
      <c r="O3167" s="59"/>
      <c r="P3167" s="370"/>
      <c r="Q3167" s="59"/>
      <c r="R3167" s="376"/>
    </row>
    <row r="3168" spans="1:18" x14ac:dyDescent="0.25">
      <c r="A3168" s="352"/>
      <c r="B3168" s="378"/>
      <c r="C3168" s="54" t="str">
        <f>IF(ISTEXT('Organizational Unit Summary'!$B$46),'Organizational Unit Summary'!$B$46,"")</f>
        <v>P-7</v>
      </c>
      <c r="D3168" s="51" t="str">
        <f>IF('Organizational Unit Summary'!$B$24="Benchmark or Sustainment",IF(E3168="OoS","OoS",IF(E3168=1,"DM",IF(E3168=2,"PM",IF(E3168=3,"LM",IF(E3168=4,"FM"))))),IF(E3168="OoS","OoS",IF(E3168&lt;=2,"H",IF(E3168=3,"M",IF(E3168=4,"L")))))</f>
        <v>DM</v>
      </c>
      <c r="E3168" s="58">
        <f>IF(OR(Processes!$C$62=TRUE,Processes!J$62=TRUE),IF(AND(G3168=1,H3168=1,NOT(ISTEXT(J3168))),4,IF(AND(G3168=1,H3168=1,ISTEXT(J3168)),3,IF(AND(OR(G3168=1,H3168=1),ISTEXT(J3168)),2,1))),"OoS")</f>
        <v>1</v>
      </c>
      <c r="F3168" s="57"/>
      <c r="G3168" s="59"/>
      <c r="H3168" s="59"/>
      <c r="I3168" s="59"/>
      <c r="J3168" s="59"/>
      <c r="K3168" s="59"/>
      <c r="L3168" s="59"/>
      <c r="M3168" s="59"/>
      <c r="N3168" s="59"/>
      <c r="O3168" s="59"/>
      <c r="P3168" s="370"/>
      <c r="Q3168" s="59"/>
      <c r="R3168" s="376"/>
    </row>
    <row r="3169" spans="1:18" x14ac:dyDescent="0.25">
      <c r="A3169" s="352"/>
      <c r="B3169" s="378"/>
      <c r="C3169" s="54" t="str">
        <f>IF(ISTEXT('Organizational Unit Summary'!$B$47),'Organizational Unit Summary'!$B$47,"")</f>
        <v>P-8</v>
      </c>
      <c r="D3169" s="51" t="str">
        <f>IF('Organizational Unit Summary'!$B$24="Benchmark or Sustainment",IF(E3169="OoS","OoS",IF(E3169=1,"DM",IF(E3169=2,"PM",IF(E3169=3,"LM",IF(E3169=4,"FM"))))),IF(E3169="OoS","OoS",IF(E3169&lt;=2,"H",IF(E3169=3,"M",IF(E3169=4,"L")))))</f>
        <v>DM</v>
      </c>
      <c r="E3169" s="58">
        <f>IF(OR(Processes!$C$62=TRUE,Processes!K$62=TRUE),IF(AND(G3169=1,H3169=1,NOT(ISTEXT(J3169))),4,IF(AND(G3169=1,H3169=1,ISTEXT(J3169)),3,IF(AND(OR(G3169=1,H3169=1),ISTEXT(J3169)),2,1))),"OoS")</f>
        <v>1</v>
      </c>
      <c r="F3169" s="57"/>
      <c r="G3169" s="59"/>
      <c r="H3169" s="59"/>
      <c r="I3169" s="59"/>
      <c r="J3169" s="59"/>
      <c r="K3169" s="59"/>
      <c r="L3169" s="59"/>
      <c r="M3169" s="59"/>
      <c r="N3169" s="59"/>
      <c r="O3169" s="59"/>
      <c r="P3169" s="370"/>
      <c r="Q3169" s="59"/>
      <c r="R3169" s="376"/>
    </row>
    <row r="3170" spans="1:18" x14ac:dyDescent="0.25">
      <c r="A3170" s="352"/>
      <c r="B3170" s="378"/>
      <c r="C3170" s="54" t="str">
        <f>IF(ISTEXT('Organizational Unit Summary'!$B$48),'Organizational Unit Summary'!$B$48,"")</f>
        <v>P-9</v>
      </c>
      <c r="D3170" s="51" t="str">
        <f>IF('Organizational Unit Summary'!$B$24="Benchmark or Sustainment",IF(E3170="OoS","OoS",IF(E3170=1,"DM",IF(E3170=2,"PM",IF(E3170=3,"LM",IF(E3170=4,"FM"))))),IF(E3170="OoS","OoS",IF(E3170&lt;=2,"H",IF(E3170=3,"M",IF(E3170=4,"L")))))</f>
        <v>DM</v>
      </c>
      <c r="E3170" s="58">
        <f>IF(OR(Processes!$C$62=TRUE,Processes!L$62=TRUE),IF(AND(G3170=1,H3170=1,NOT(ISTEXT(J3170))),4,IF(AND(G3170=1,H3170=1,ISTEXT(J3170)),3,IF(AND(OR(G3170=1,H3170=1),ISTEXT(J3170)),2,1))),"OoS")</f>
        <v>1</v>
      </c>
      <c r="F3170" s="57"/>
      <c r="G3170" s="59"/>
      <c r="H3170" s="59"/>
      <c r="I3170" s="59"/>
      <c r="J3170" s="59"/>
      <c r="K3170" s="59"/>
      <c r="L3170" s="59"/>
      <c r="M3170" s="59"/>
      <c r="N3170" s="59"/>
      <c r="O3170" s="59"/>
      <c r="P3170" s="370"/>
      <c r="Q3170" s="59"/>
      <c r="R3170" s="376"/>
    </row>
    <row r="3171" spans="1:18" x14ac:dyDescent="0.25">
      <c r="A3171" s="352"/>
      <c r="B3171" s="378"/>
      <c r="C3171" s="54" t="str">
        <f>IF(ISTEXT('Organizational Unit Summary'!$B$49),'Organizational Unit Summary'!$B$49,"")</f>
        <v>P-10</v>
      </c>
      <c r="D3171" s="51" t="str">
        <f>IF('Organizational Unit Summary'!$B$24="Benchmark or Sustainment",IF(E3171="OoS","OoS",IF(E3171=1,"DM",IF(E3171=2,"PM",IF(E3171=3,"LM",IF(E3171=4,"FM"))))),IF(E3171="OoS","OoS",IF(E3171&lt;=2,"H",IF(E3171=3,"M",IF(E3171=4,"L")))))</f>
        <v>DM</v>
      </c>
      <c r="E3171" s="58">
        <f>IF(OR(Processes!$C$62=TRUE,Processes!M$62=TRUE),IF(AND(G3171=1,H3171=1,NOT(ISTEXT(J3171))),4,IF(AND(G3171=1,H3171=1,ISTEXT(J3171)),3,IF(AND(OR(G3171=1,H3171=1),ISTEXT(J3171)),2,1))),"OoS")</f>
        <v>1</v>
      </c>
      <c r="F3171" s="57"/>
      <c r="G3171" s="59"/>
      <c r="H3171" s="59"/>
      <c r="I3171" s="59"/>
      <c r="J3171" s="59"/>
      <c r="K3171" s="59"/>
      <c r="L3171" s="59"/>
      <c r="M3171" s="59"/>
      <c r="N3171" s="59"/>
      <c r="O3171" s="59"/>
      <c r="P3171" s="370"/>
      <c r="Q3171" s="59"/>
      <c r="R3171" s="376"/>
    </row>
    <row r="3172" spans="1:18" x14ac:dyDescent="0.25">
      <c r="A3172" s="352"/>
      <c r="B3172" s="378"/>
      <c r="C3172" s="54" t="str">
        <f>IF(ISTEXT('Organizational Unit Summary'!$B$50),'Organizational Unit Summary'!$B$50,"")</f>
        <v>P-11</v>
      </c>
      <c r="D3172" s="51" t="str">
        <f>IF('Organizational Unit Summary'!$B$24="Benchmark or Sustainment",IF(E3172="OoS","OoS",IF(E3172=1,"DM",IF(E3172=2,"PM",IF(E3172=3,"LM",IF(E3172=4,"FM"))))),IF(E3172="OoS","OoS",IF(E3172&lt;=2,"H",IF(E3172=3,"M",IF(E3172=4,"L")))))</f>
        <v>DM</v>
      </c>
      <c r="E3172" s="58">
        <f>IF(OR(Processes!$C$62=TRUE,Processes!N$62=TRUE),IF(AND(G3172=1,H3172=1,NOT(ISTEXT(J3172))),4,IF(AND(G3172=1,H3172=1,ISTEXT(J3172)),3,IF(AND(OR(G3172=1,H3172=1),ISTEXT(J3172)),2,1))),"OoS")</f>
        <v>1</v>
      </c>
      <c r="F3172" s="57"/>
      <c r="G3172" s="59"/>
      <c r="H3172" s="59"/>
      <c r="I3172" s="59"/>
      <c r="J3172" s="59"/>
      <c r="K3172" s="59"/>
      <c r="L3172" s="59"/>
      <c r="M3172" s="59"/>
      <c r="N3172" s="59"/>
      <c r="O3172" s="59"/>
      <c r="P3172" s="370"/>
      <c r="Q3172" s="59"/>
      <c r="R3172" s="376"/>
    </row>
    <row r="3173" spans="1:18" x14ac:dyDescent="0.25">
      <c r="A3173" s="352"/>
      <c r="B3173" s="378"/>
      <c r="C3173" s="54" t="str">
        <f>IF(ISTEXT('Organizational Unit Summary'!$B$51),'Organizational Unit Summary'!$B$51,"")</f>
        <v>P-12</v>
      </c>
      <c r="D3173" s="51" t="str">
        <f>IF('Organizational Unit Summary'!$B$24="Benchmark or Sustainment",IF(E3173="OoS","OoS",IF(E3173=1,"DM",IF(E3173=2,"PM",IF(E3173=3,"LM",IF(E3173=4,"FM"))))),IF(E3173="OoS","OoS",IF(E3173&lt;=2,"H",IF(E3173=3,"M",IF(E3173=4,"L")))))</f>
        <v>DM</v>
      </c>
      <c r="E3173" s="58">
        <f>IF(OR(Processes!$C$62=TRUE,Processes!O$62=TRUE),IF(AND(G3173=1,H3173=1,NOT(ISTEXT(J3173))),4,IF(AND(G3173=1,H3173=1,ISTEXT(J3173)),3,IF(AND(OR(G3173=1,H3173=1),ISTEXT(J3173)),2,1))),"OoS")</f>
        <v>1</v>
      </c>
      <c r="F3173" s="57"/>
      <c r="G3173" s="59"/>
      <c r="H3173" s="59"/>
      <c r="I3173" s="59"/>
      <c r="J3173" s="59"/>
      <c r="K3173" s="59"/>
      <c r="L3173" s="59"/>
      <c r="M3173" s="59"/>
      <c r="N3173" s="59"/>
      <c r="O3173" s="59"/>
      <c r="P3173" s="370"/>
      <c r="Q3173" s="59"/>
      <c r="R3173" s="376"/>
    </row>
    <row r="3174" spans="1:18" x14ac:dyDescent="0.25">
      <c r="A3174" s="352"/>
      <c r="B3174" s="378"/>
      <c r="C3174" s="54" t="str">
        <f>IF(ISTEXT('Organizational Unit Summary'!$B$52),'Organizational Unit Summary'!$B$52,"")</f>
        <v>P-13</v>
      </c>
      <c r="D3174" s="51" t="str">
        <f>IF('Organizational Unit Summary'!$B$24="Benchmark or Sustainment",IF(E3174="OoS","OoS",IF(E3174=1,"DM",IF(E3174=2,"PM",IF(E3174=3,"LM",IF(E3174=4,"FM"))))),IF(E3174="OoS","OoS",IF(E3174&lt;=2,"H",IF(E3174=3,"M",IF(E3174=4,"L")))))</f>
        <v>DM</v>
      </c>
      <c r="E3174" s="58">
        <f>IF(OR(Processes!$C$62=TRUE,Processes!P$62=TRUE),IF(AND(G3174=1,H3174=1,NOT(ISTEXT(J3174))),4,IF(AND(G3174=1,H3174=1,ISTEXT(J3174)),3,IF(AND(OR(G3174=1,H3174=1),ISTEXT(J3174)),2,1))),"OoS")</f>
        <v>1</v>
      </c>
      <c r="F3174" s="57"/>
      <c r="G3174" s="59"/>
      <c r="H3174" s="59"/>
      <c r="I3174" s="59"/>
      <c r="J3174" s="59"/>
      <c r="K3174" s="59"/>
      <c r="L3174" s="59"/>
      <c r="M3174" s="59"/>
      <c r="N3174" s="59"/>
      <c r="O3174" s="59"/>
      <c r="P3174" s="370"/>
      <c r="Q3174" s="59"/>
      <c r="R3174" s="376"/>
    </row>
    <row r="3175" spans="1:18" x14ac:dyDescent="0.25">
      <c r="A3175" s="352"/>
      <c r="B3175" s="378"/>
      <c r="C3175" s="54" t="str">
        <f>IF(ISTEXT('Organizational Unit Summary'!$B$53),'Organizational Unit Summary'!$B$53,"")</f>
        <v>P-14</v>
      </c>
      <c r="D3175" s="51" t="str">
        <f>IF('Organizational Unit Summary'!$B$24="Benchmark or Sustainment",IF(E3175="OoS","OoS",IF(E3175=1,"DM",IF(E3175=2,"PM",IF(E3175=3,"LM",IF(E3175=4,"FM"))))),IF(E3175="OoS","OoS",IF(E3175&lt;=2,"H",IF(E3175=3,"M",IF(E3175=4,"L")))))</f>
        <v>DM</v>
      </c>
      <c r="E3175" s="58">
        <f>IF(OR(Processes!$C$62=TRUE,Processes!Q$62=TRUE),IF(AND(G3175=1,H3175=1,NOT(ISTEXT(J3175))),4,IF(AND(G3175=1,H3175=1,ISTEXT(J3175)),3,IF(AND(OR(G3175=1,H3175=1),ISTEXT(J3175)),2,1))),"OoS")</f>
        <v>1</v>
      </c>
      <c r="F3175" s="57"/>
      <c r="G3175" s="59"/>
      <c r="H3175" s="59"/>
      <c r="I3175" s="59"/>
      <c r="J3175" s="59"/>
      <c r="K3175" s="59"/>
      <c r="L3175" s="59"/>
      <c r="M3175" s="59"/>
      <c r="N3175" s="59"/>
      <c r="O3175" s="59"/>
      <c r="P3175" s="370"/>
      <c r="Q3175" s="59"/>
      <c r="R3175" s="376"/>
    </row>
    <row r="3176" spans="1:18" x14ac:dyDescent="0.25">
      <c r="A3176" s="352"/>
      <c r="B3176" s="378"/>
      <c r="C3176" s="54" t="str">
        <f>IF(ISTEXT('Organizational Unit Summary'!$B$54),'Organizational Unit Summary'!$B$54,"")</f>
        <v>P-15</v>
      </c>
      <c r="D3176" s="51" t="str">
        <f>IF('Organizational Unit Summary'!$B$24="Benchmark or Sustainment",IF(E3176="OoS","OoS",IF(E3176=1,"DM",IF(E3176=2,"PM",IF(E3176=3,"LM",IF(E3176=4,"FM"))))),IF(E3176="OoS","OoS",IF(E3176&lt;=2,"H",IF(E3176=3,"M",IF(E3176=4,"L")))))</f>
        <v>DM</v>
      </c>
      <c r="E3176" s="58">
        <f>IF(OR(Processes!$C$62=TRUE,Processes!R$62=TRUE),IF(AND(G3176=1,H3176=1,NOT(ISTEXT(J3176))),4,IF(AND(G3176=1,H3176=1,ISTEXT(J3176)),3,IF(AND(OR(G3176=1,H3176=1),ISTEXT(J3176)),2,1))),"OoS")</f>
        <v>1</v>
      </c>
      <c r="F3176" s="57"/>
      <c r="G3176" s="59"/>
      <c r="H3176" s="59"/>
      <c r="I3176" s="59"/>
      <c r="J3176" s="59"/>
      <c r="K3176" s="59"/>
      <c r="L3176" s="59"/>
      <c r="M3176" s="59"/>
      <c r="N3176" s="59"/>
      <c r="O3176" s="59"/>
      <c r="P3176" s="370"/>
      <c r="Q3176" s="59"/>
      <c r="R3176" s="376"/>
    </row>
    <row r="3177" spans="1:18" x14ac:dyDescent="0.25">
      <c r="A3177" s="352"/>
      <c r="B3177" s="378"/>
      <c r="C3177" s="54" t="str">
        <f>IF(ISTEXT('Organizational Unit Summary'!$B$55),'Organizational Unit Summary'!$B$55,"")</f>
        <v>P-16</v>
      </c>
      <c r="D3177" s="51" t="str">
        <f>IF('Organizational Unit Summary'!$B$24="Benchmark or Sustainment",IF(E3177="OoS","OoS",IF(E3177=1,"DM",IF(E3177=2,"PM",IF(E3177=3,"LM",IF(E3177=4,"FM"))))),IF(E3177="OoS","OoS",IF(E3177&lt;=2,"H",IF(E3177=3,"M",IF(E3177=4,"L")))))</f>
        <v>DM</v>
      </c>
      <c r="E3177" s="58">
        <f>IF(OR(Processes!$C$62=TRUE,Processes!S$62=TRUE),IF(AND(G3177=1,H3177=1,NOT(ISTEXT(J3177))),4,IF(AND(G3177=1,H3177=1,ISTEXT(J3177)),3,IF(AND(OR(G3177=1,H3177=1),ISTEXT(J3177)),2,1))),"OoS")</f>
        <v>1</v>
      </c>
      <c r="F3177" s="57"/>
      <c r="G3177" s="59"/>
      <c r="H3177" s="59"/>
      <c r="I3177" s="59"/>
      <c r="J3177" s="59"/>
      <c r="K3177" s="59"/>
      <c r="L3177" s="59"/>
      <c r="M3177" s="59"/>
      <c r="N3177" s="59"/>
      <c r="O3177" s="59"/>
      <c r="P3177" s="370"/>
      <c r="Q3177" s="59"/>
      <c r="R3177" s="376"/>
    </row>
    <row r="3178" spans="1:18" x14ac:dyDescent="0.25">
      <c r="A3178" s="352"/>
      <c r="B3178" s="378"/>
      <c r="C3178" s="54" t="str">
        <f>IF(ISTEXT('Organizational Unit Summary'!$B$56),'Organizational Unit Summary'!$B$56,"")</f>
        <v>P-17</v>
      </c>
      <c r="D3178" s="51" t="str">
        <f>IF('Organizational Unit Summary'!$B$24="Benchmark or Sustainment",IF(E3178="OoS","OoS",IF(E3178=1,"DM",IF(E3178=2,"PM",IF(E3178=3,"LM",IF(E3178=4,"FM"))))),IF(E3178="OoS","OoS",IF(E3178&lt;=2,"H",IF(E3178=3,"M",IF(E3178=4,"L")))))</f>
        <v>DM</v>
      </c>
      <c r="E3178" s="58">
        <f>IF(OR(Processes!$C$62=TRUE,Processes!T$62=TRUE),IF(AND(G3178=1,H3178=1,NOT(ISTEXT(J3178))),4,IF(AND(G3178=1,H3178=1,ISTEXT(J3178)),3,IF(AND(OR(G3178=1,H3178=1),ISTEXT(J3178)),2,1))),"OoS")</f>
        <v>1</v>
      </c>
      <c r="F3178" s="57"/>
      <c r="G3178" s="59"/>
      <c r="H3178" s="59"/>
      <c r="I3178" s="59"/>
      <c r="J3178" s="59"/>
      <c r="K3178" s="59"/>
      <c r="L3178" s="59"/>
      <c r="M3178" s="59"/>
      <c r="N3178" s="59"/>
      <c r="O3178" s="59"/>
      <c r="P3178" s="370"/>
      <c r="Q3178" s="59"/>
      <c r="R3178" s="376"/>
    </row>
    <row r="3179" spans="1:18" x14ac:dyDescent="0.25">
      <c r="A3179" s="352"/>
      <c r="B3179" s="378"/>
      <c r="C3179" s="54" t="str">
        <f>IF(ISTEXT('Organizational Unit Summary'!$B$57),'Organizational Unit Summary'!$B$57,"")</f>
        <v>P-18</v>
      </c>
      <c r="D3179" s="51" t="str">
        <f>IF('Organizational Unit Summary'!$B$24="Benchmark or Sustainment",IF(E3179="OoS","OoS",IF(E3179=1,"DM",IF(E3179=2,"PM",IF(E3179=3,"LM",IF(E3179=4,"FM"))))),IF(E3179="OoS","OoS",IF(E3179&lt;=2,"H",IF(E3179=3,"M",IF(E3179=4,"L")))))</f>
        <v>DM</v>
      </c>
      <c r="E3179" s="58">
        <f>IF(OR(Processes!$C$62=TRUE,Processes!U$62=TRUE),IF(AND(G3179=1,H3179=1,NOT(ISTEXT(J3179))),4,IF(AND(G3179=1,H3179=1,ISTEXT(J3179)),3,IF(AND(OR(G3179=1,H3179=1),ISTEXT(J3179)),2,1))),"OoS")</f>
        <v>1</v>
      </c>
      <c r="F3179" s="57"/>
      <c r="G3179" s="59"/>
      <c r="H3179" s="59"/>
      <c r="I3179" s="59"/>
      <c r="J3179" s="59"/>
      <c r="K3179" s="59"/>
      <c r="L3179" s="59"/>
      <c r="M3179" s="59"/>
      <c r="N3179" s="59"/>
      <c r="O3179" s="59"/>
      <c r="P3179" s="370"/>
      <c r="Q3179" s="59"/>
      <c r="R3179" s="376"/>
    </row>
    <row r="3180" spans="1:18" x14ac:dyDescent="0.25">
      <c r="A3180" s="352"/>
      <c r="B3180" s="378"/>
      <c r="C3180" s="54" t="str">
        <f>IF(ISTEXT('Organizational Unit Summary'!$B$58),'Organizational Unit Summary'!$B$58,"")</f>
        <v>P-19</v>
      </c>
      <c r="D3180" s="51" t="str">
        <f>IF('Organizational Unit Summary'!$B$24="Benchmark or Sustainment",IF(E3180="OoS","OoS",IF(E3180=1,"DM",IF(E3180=2,"PM",IF(E3180=3,"LM",IF(E3180=4,"FM"))))),IF(E3180="OoS","OoS",IF(E3180&lt;=2,"H",IF(E3180=3,"M",IF(E3180=4,"L")))))</f>
        <v>DM</v>
      </c>
      <c r="E3180" s="58">
        <f>IF(OR(Processes!$C$62=TRUE,Processes!V$62=TRUE),IF(AND(G3180=1,H3180=1,NOT(ISTEXT(J3180))),4,IF(AND(G3180=1,H3180=1,ISTEXT(J3180)),3,IF(AND(OR(G3180=1,H3180=1),ISTEXT(J3180)),2,1))),"OoS")</f>
        <v>1</v>
      </c>
      <c r="F3180" s="57"/>
      <c r="G3180" s="59"/>
      <c r="H3180" s="59"/>
      <c r="I3180" s="59"/>
      <c r="J3180" s="59"/>
      <c r="K3180" s="59"/>
      <c r="L3180" s="59"/>
      <c r="M3180" s="59"/>
      <c r="N3180" s="59"/>
      <c r="O3180" s="59"/>
      <c r="P3180" s="370"/>
      <c r="Q3180" s="59"/>
      <c r="R3180" s="376"/>
    </row>
    <row r="3181" spans="1:18" ht="13.5" thickBot="1" x14ac:dyDescent="0.3">
      <c r="A3181" s="352"/>
      <c r="B3181" s="378"/>
      <c r="C3181" s="54" t="str">
        <f>IF(ISTEXT('Organizational Unit Summary'!$B$59),'Organizational Unit Summary'!$B$59,"")</f>
        <v>P-20</v>
      </c>
      <c r="D3181" s="51" t="str">
        <f>IF('Organizational Unit Summary'!$B$24="Benchmark or Sustainment",IF(E3181="OoS","OoS",IF(E3181=1,"DM",IF(E3181=2,"PM",IF(E3181=3,"LM",IF(E3181=4,"FM"))))),IF(E3181="OoS","OoS",IF(E3181&lt;=2,"H",IF(E3181=3,"M",IF(E3181=4,"L")))))</f>
        <v>DM</v>
      </c>
      <c r="E3181" s="58">
        <f>IF(OR(Processes!$C$62=TRUE,Processes!W$62=TRUE),IF(AND(G3181=1,H3181=1,NOT(ISTEXT(J3181))),4,IF(AND(G3181=1,H3181=1,ISTEXT(J3181)),3,IF(AND(OR(G3181=1,H3181=1),ISTEXT(J3181)),2,1))),"OoS")</f>
        <v>1</v>
      </c>
      <c r="F3181" s="57"/>
      <c r="G3181" s="59"/>
      <c r="H3181" s="59"/>
      <c r="I3181" s="59"/>
      <c r="J3181" s="59"/>
      <c r="K3181" s="59"/>
      <c r="L3181" s="59"/>
      <c r="M3181" s="59"/>
      <c r="N3181" s="59"/>
      <c r="O3181" s="59"/>
      <c r="P3181" s="371"/>
      <c r="Q3181" s="59"/>
      <c r="R3181" s="376"/>
    </row>
    <row r="3182" spans="1:18" x14ac:dyDescent="0.25">
      <c r="A3182" s="352"/>
      <c r="B3182" s="378" t="str">
        <f>IF(ISTEXT(Processes!$B$12),Processes!$B$12,"")</f>
        <v>Process 10</v>
      </c>
      <c r="C3182" s="54" t="str">
        <f>IF(ISTEXT('Organizational Unit Summary'!$B$40),'Organizational Unit Summary'!$B$40,"")</f>
        <v>P-1</v>
      </c>
      <c r="D3182" s="51" t="str">
        <f>IF('Organizational Unit Summary'!$B$24="Benchmark or Sustainment",IF(E3182="OoS","OoS",IF(E3182=1,"DM",IF(E3182=2,"PM",IF(E3182=3,"LM",IF(E3182=4,"FM"))))),IF(E3182="OoS","OoS",IF(E3182&lt;=2,"H",IF(E3182=3,"M",IF(E3182=4,"L")))))</f>
        <v>DM</v>
      </c>
      <c r="E3182" s="58">
        <f>IF(OR(Processes!$C$63=TRUE,Processes!D$63=TRUE),IF(AND(G3182=1,H3182=1,NOT(ISTEXT(J3182))),4,IF(AND(G3182=1,H3182=1,ISTEXT(J3182)),3,IF(AND(OR(G3182=1,H3182=1),ISTEXT(J3182)),2,1))),"OoS")</f>
        <v>1</v>
      </c>
      <c r="F3182" s="57"/>
      <c r="G3182" s="59"/>
      <c r="H3182" s="59"/>
      <c r="I3182" s="59"/>
      <c r="J3182" s="59"/>
      <c r="K3182" s="59"/>
      <c r="L3182" s="59"/>
      <c r="M3182" s="59"/>
      <c r="N3182" s="59"/>
      <c r="O3182" s="59"/>
      <c r="P3182" s="369"/>
      <c r="Q3182" s="59"/>
      <c r="R3182" s="376"/>
    </row>
    <row r="3183" spans="1:18" x14ac:dyDescent="0.25">
      <c r="A3183" s="352"/>
      <c r="B3183" s="378"/>
      <c r="C3183" s="54" t="str">
        <f>IF(ISTEXT('Organizational Unit Summary'!$B$41),'Organizational Unit Summary'!$B$41,"")</f>
        <v>P-2</v>
      </c>
      <c r="D3183" s="51" t="str">
        <f>IF('Organizational Unit Summary'!$B$24="Benchmark or Sustainment",IF(E3183="OoS","OoS",IF(E3183=1,"DM",IF(E3183=2,"PM",IF(E3183=3,"LM",IF(E3183=4,"FM"))))),IF(E3183="OoS","OoS",IF(E3183&lt;=2,"H",IF(E3183=3,"M",IF(E3183=4,"L")))))</f>
        <v>DM</v>
      </c>
      <c r="E3183" s="58">
        <f>IF(OR(Processes!$C$63=TRUE,Processes!E$63=TRUE),IF(AND(G3183=1,H3183=1,NOT(ISTEXT(J3183))),4,IF(AND(G3183=1,H3183=1,ISTEXT(J3183)),3,IF(AND(OR(G3183=1,H3183=1),ISTEXT(J3183)),2,1))),"OoS")</f>
        <v>1</v>
      </c>
      <c r="F3183" s="57"/>
      <c r="G3183" s="59"/>
      <c r="H3183" s="59"/>
      <c r="I3183" s="59"/>
      <c r="J3183" s="59"/>
      <c r="K3183" s="59"/>
      <c r="L3183" s="59"/>
      <c r="M3183" s="59"/>
      <c r="N3183" s="59"/>
      <c r="O3183" s="59"/>
      <c r="P3183" s="370"/>
      <c r="Q3183" s="59"/>
      <c r="R3183" s="376"/>
    </row>
    <row r="3184" spans="1:18" x14ac:dyDescent="0.25">
      <c r="A3184" s="352"/>
      <c r="B3184" s="378"/>
      <c r="C3184" s="54" t="str">
        <f>IF(ISTEXT('Organizational Unit Summary'!$B$42),'Organizational Unit Summary'!$B$42,"")</f>
        <v>P-3</v>
      </c>
      <c r="D3184" s="51" t="str">
        <f>IF('Organizational Unit Summary'!$B$24="Benchmark or Sustainment",IF(E3184="OoS","OoS",IF(E3184=1,"DM",IF(E3184=2,"PM",IF(E3184=3,"LM",IF(E3184=4,"FM"))))),IF(E3184="OoS","OoS",IF(E3184&lt;=2,"H",IF(E3184=3,"M",IF(E3184=4,"L")))))</f>
        <v>DM</v>
      </c>
      <c r="E3184" s="58">
        <f>IF(OR(Processes!$C$63=TRUE,Processes!F$63=TRUE),IF(AND(G3184=1,H3184=1,NOT(ISTEXT(J3184))),4,IF(AND(G3184=1,H3184=1,ISTEXT(J3184)),3,IF(AND(OR(G3184=1,H3184=1),ISTEXT(J3184)),2,1))),"OoS")</f>
        <v>1</v>
      </c>
      <c r="F3184" s="57"/>
      <c r="G3184" s="59"/>
      <c r="H3184" s="59"/>
      <c r="I3184" s="59"/>
      <c r="J3184" s="59"/>
      <c r="K3184" s="59"/>
      <c r="L3184" s="59"/>
      <c r="M3184" s="59"/>
      <c r="N3184" s="59"/>
      <c r="O3184" s="59"/>
      <c r="P3184" s="370"/>
      <c r="Q3184" s="59"/>
      <c r="R3184" s="376"/>
    </row>
    <row r="3185" spans="1:18" x14ac:dyDescent="0.25">
      <c r="A3185" s="352"/>
      <c r="B3185" s="378"/>
      <c r="C3185" s="54" t="str">
        <f>IF(ISTEXT('Organizational Unit Summary'!$B$43),'Organizational Unit Summary'!$B$43,"")</f>
        <v>P-4</v>
      </c>
      <c r="D3185" s="51" t="str">
        <f>IF('Organizational Unit Summary'!$B$24="Benchmark or Sustainment",IF(E3185="OoS","OoS",IF(E3185=1,"DM",IF(E3185=2,"PM",IF(E3185=3,"LM",IF(E3185=4,"FM"))))),IF(E3185="OoS","OoS",IF(E3185&lt;=2,"H",IF(E3185=3,"M",IF(E3185=4,"L")))))</f>
        <v>DM</v>
      </c>
      <c r="E3185" s="58">
        <f>IF(OR(Processes!$C$63=TRUE,Processes!G$63=TRUE),IF(AND(G3185=1,H3185=1,NOT(ISTEXT(J3185))),4,IF(AND(G3185=1,H3185=1,ISTEXT(J3185)),3,IF(AND(OR(G3185=1,H3185=1),ISTEXT(J3185)),2,1))),"OoS")</f>
        <v>1</v>
      </c>
      <c r="F3185" s="57"/>
      <c r="G3185" s="59"/>
      <c r="H3185" s="59"/>
      <c r="I3185" s="59"/>
      <c r="J3185" s="59"/>
      <c r="K3185" s="59"/>
      <c r="L3185" s="59"/>
      <c r="M3185" s="59"/>
      <c r="N3185" s="59"/>
      <c r="O3185" s="59"/>
      <c r="P3185" s="370"/>
      <c r="Q3185" s="59"/>
      <c r="R3185" s="376"/>
    </row>
    <row r="3186" spans="1:18" x14ac:dyDescent="0.25">
      <c r="A3186" s="352"/>
      <c r="B3186" s="378"/>
      <c r="C3186" s="54" t="str">
        <f>IF(ISTEXT('Organizational Unit Summary'!$B$44),'Organizational Unit Summary'!$B$44,"")</f>
        <v>P-5</v>
      </c>
      <c r="D3186" s="51" t="str">
        <f>IF('Organizational Unit Summary'!$B$24="Benchmark or Sustainment",IF(E3186="OoS","OoS",IF(E3186=1,"DM",IF(E3186=2,"PM",IF(E3186=3,"LM",IF(E3186=4,"FM"))))),IF(E3186="OoS","OoS",IF(E3186&lt;=2,"H",IF(E3186=3,"M",IF(E3186=4,"L")))))</f>
        <v>DM</v>
      </c>
      <c r="E3186" s="58">
        <f>IF(OR(Processes!$C$63=TRUE,Processes!H$63=TRUE),IF(AND(G3186=1,H3186=1,NOT(ISTEXT(J3186))),4,IF(AND(G3186=1,H3186=1,ISTEXT(J3186)),3,IF(AND(OR(G3186=1,H3186=1),ISTEXT(J3186)),2,1))),"OoS")</f>
        <v>1</v>
      </c>
      <c r="F3186" s="57"/>
      <c r="G3186" s="59"/>
      <c r="H3186" s="59"/>
      <c r="I3186" s="59"/>
      <c r="J3186" s="59"/>
      <c r="K3186" s="59"/>
      <c r="L3186" s="59"/>
      <c r="M3186" s="59"/>
      <c r="N3186" s="59"/>
      <c r="O3186" s="59"/>
      <c r="P3186" s="370"/>
      <c r="Q3186" s="59"/>
      <c r="R3186" s="376"/>
    </row>
    <row r="3187" spans="1:18" x14ac:dyDescent="0.25">
      <c r="A3187" s="352"/>
      <c r="B3187" s="378"/>
      <c r="C3187" s="54" t="str">
        <f>IF(ISTEXT('Organizational Unit Summary'!$B$45),'Organizational Unit Summary'!$B$45,"")</f>
        <v>P-6</v>
      </c>
      <c r="D3187" s="51" t="str">
        <f>IF('Organizational Unit Summary'!$B$24="Benchmark or Sustainment",IF(E3187="OoS","OoS",IF(E3187=1,"DM",IF(E3187=2,"PM",IF(E3187=3,"LM",IF(E3187=4,"FM"))))),IF(E3187="OoS","OoS",IF(E3187&lt;=2,"H",IF(E3187=3,"M",IF(E3187=4,"L")))))</f>
        <v>DM</v>
      </c>
      <c r="E3187" s="58">
        <f>IF(OR(Processes!$C$63=TRUE,Processes!I$63=TRUE),IF(AND(G3187=1,H3187=1,NOT(ISTEXT(J3187))),4,IF(AND(G3187=1,H3187=1,ISTEXT(J3187)),3,IF(AND(OR(G3187=1,H3187=1),ISTEXT(J3187)),2,1))),"OoS")</f>
        <v>1</v>
      </c>
      <c r="F3187" s="57"/>
      <c r="G3187" s="59"/>
      <c r="H3187" s="59"/>
      <c r="I3187" s="59"/>
      <c r="J3187" s="59"/>
      <c r="K3187" s="59"/>
      <c r="L3187" s="59"/>
      <c r="M3187" s="59"/>
      <c r="N3187" s="59"/>
      <c r="O3187" s="59"/>
      <c r="P3187" s="370"/>
      <c r="Q3187" s="59"/>
      <c r="R3187" s="376"/>
    </row>
    <row r="3188" spans="1:18" x14ac:dyDescent="0.25">
      <c r="A3188" s="352"/>
      <c r="B3188" s="378"/>
      <c r="C3188" s="54" t="str">
        <f>IF(ISTEXT('Organizational Unit Summary'!$B$46),'Organizational Unit Summary'!$B$46,"")</f>
        <v>P-7</v>
      </c>
      <c r="D3188" s="51" t="str">
        <f>IF('Organizational Unit Summary'!$B$24="Benchmark or Sustainment",IF(E3188="OoS","OoS",IF(E3188=1,"DM",IF(E3188=2,"PM",IF(E3188=3,"LM",IF(E3188=4,"FM"))))),IF(E3188="OoS","OoS",IF(E3188&lt;=2,"H",IF(E3188=3,"M",IF(E3188=4,"L")))))</f>
        <v>DM</v>
      </c>
      <c r="E3188" s="58">
        <f>IF(OR(Processes!$C$63=TRUE,Processes!J$63=TRUE),IF(AND(G3188=1,H3188=1,NOT(ISTEXT(J3188))),4,IF(AND(G3188=1,H3188=1,ISTEXT(J3188)),3,IF(AND(OR(G3188=1,H3188=1),ISTEXT(J3188)),2,1))),"OoS")</f>
        <v>1</v>
      </c>
      <c r="F3188" s="57"/>
      <c r="G3188" s="59"/>
      <c r="H3188" s="59"/>
      <c r="I3188" s="59"/>
      <c r="J3188" s="59"/>
      <c r="K3188" s="59"/>
      <c r="L3188" s="59"/>
      <c r="M3188" s="59"/>
      <c r="N3188" s="59"/>
      <c r="O3188" s="59"/>
      <c r="P3188" s="370"/>
      <c r="Q3188" s="59"/>
      <c r="R3188" s="376"/>
    </row>
    <row r="3189" spans="1:18" x14ac:dyDescent="0.25">
      <c r="A3189" s="352"/>
      <c r="B3189" s="378"/>
      <c r="C3189" s="54" t="str">
        <f>IF(ISTEXT('Organizational Unit Summary'!$B$47),'Organizational Unit Summary'!$B$47,"")</f>
        <v>P-8</v>
      </c>
      <c r="D3189" s="51" t="str">
        <f>IF('Organizational Unit Summary'!$B$24="Benchmark or Sustainment",IF(E3189="OoS","OoS",IF(E3189=1,"DM",IF(E3189=2,"PM",IF(E3189=3,"LM",IF(E3189=4,"FM"))))),IF(E3189="OoS","OoS",IF(E3189&lt;=2,"H",IF(E3189=3,"M",IF(E3189=4,"L")))))</f>
        <v>DM</v>
      </c>
      <c r="E3189" s="58">
        <f>IF(OR(Processes!$C$63=TRUE,Processes!K$63=TRUE),IF(AND(G3189=1,H3189=1,NOT(ISTEXT(J3189))),4,IF(AND(G3189=1,H3189=1,ISTEXT(J3189)),3,IF(AND(OR(G3189=1,H3189=1),ISTEXT(J3189)),2,1))),"OoS")</f>
        <v>1</v>
      </c>
      <c r="F3189" s="57"/>
      <c r="G3189" s="59"/>
      <c r="H3189" s="59"/>
      <c r="I3189" s="59"/>
      <c r="J3189" s="59"/>
      <c r="K3189" s="59"/>
      <c r="L3189" s="59"/>
      <c r="M3189" s="59"/>
      <c r="N3189" s="59"/>
      <c r="O3189" s="59"/>
      <c r="P3189" s="370"/>
      <c r="Q3189" s="59"/>
      <c r="R3189" s="376"/>
    </row>
    <row r="3190" spans="1:18" x14ac:dyDescent="0.25">
      <c r="A3190" s="352"/>
      <c r="B3190" s="378"/>
      <c r="C3190" s="54" t="str">
        <f>IF(ISTEXT('Organizational Unit Summary'!$B$48),'Organizational Unit Summary'!$B$48,"")</f>
        <v>P-9</v>
      </c>
      <c r="D3190" s="51" t="str">
        <f>IF('Organizational Unit Summary'!$B$24="Benchmark or Sustainment",IF(E3190="OoS","OoS",IF(E3190=1,"DM",IF(E3190=2,"PM",IF(E3190=3,"LM",IF(E3190=4,"FM"))))),IF(E3190="OoS","OoS",IF(E3190&lt;=2,"H",IF(E3190=3,"M",IF(E3190=4,"L")))))</f>
        <v>DM</v>
      </c>
      <c r="E3190" s="58">
        <f>IF(OR(Processes!$C$63=TRUE,Processes!L$63=TRUE),IF(AND(G3190=1,H3190=1,NOT(ISTEXT(J3190))),4,IF(AND(G3190=1,H3190=1,ISTEXT(J3190)),3,IF(AND(OR(G3190=1,H3190=1),ISTEXT(J3190)),2,1))),"OoS")</f>
        <v>1</v>
      </c>
      <c r="F3190" s="57"/>
      <c r="G3190" s="59"/>
      <c r="H3190" s="59"/>
      <c r="I3190" s="59"/>
      <c r="J3190" s="59"/>
      <c r="K3190" s="59"/>
      <c r="L3190" s="59"/>
      <c r="M3190" s="59"/>
      <c r="N3190" s="59"/>
      <c r="O3190" s="59"/>
      <c r="P3190" s="370"/>
      <c r="Q3190" s="59"/>
      <c r="R3190" s="376"/>
    </row>
    <row r="3191" spans="1:18" x14ac:dyDescent="0.25">
      <c r="A3191" s="352"/>
      <c r="B3191" s="378"/>
      <c r="C3191" s="54" t="str">
        <f>IF(ISTEXT('Organizational Unit Summary'!$B$49),'Organizational Unit Summary'!$B$49,"")</f>
        <v>P-10</v>
      </c>
      <c r="D3191" s="51" t="str">
        <f>IF('Organizational Unit Summary'!$B$24="Benchmark or Sustainment",IF(E3191="OoS","OoS",IF(E3191=1,"DM",IF(E3191=2,"PM",IF(E3191=3,"LM",IF(E3191=4,"FM"))))),IF(E3191="OoS","OoS",IF(E3191&lt;=2,"H",IF(E3191=3,"M",IF(E3191=4,"L")))))</f>
        <v>DM</v>
      </c>
      <c r="E3191" s="58">
        <f>IF(OR(Processes!$C$63=TRUE,Processes!M$63=TRUE),IF(AND(G3191=1,H3191=1,NOT(ISTEXT(J3191))),4,IF(AND(G3191=1,H3191=1,ISTEXT(J3191)),3,IF(AND(OR(G3191=1,H3191=1),ISTEXT(J3191)),2,1))),"OoS")</f>
        <v>1</v>
      </c>
      <c r="F3191" s="57"/>
      <c r="G3191" s="59"/>
      <c r="H3191" s="59"/>
      <c r="I3191" s="59"/>
      <c r="J3191" s="59"/>
      <c r="K3191" s="59"/>
      <c r="L3191" s="59"/>
      <c r="M3191" s="59"/>
      <c r="N3191" s="59"/>
      <c r="O3191" s="59"/>
      <c r="P3191" s="370"/>
      <c r="Q3191" s="59"/>
      <c r="R3191" s="376"/>
    </row>
    <row r="3192" spans="1:18" x14ac:dyDescent="0.25">
      <c r="A3192" s="352"/>
      <c r="B3192" s="378"/>
      <c r="C3192" s="54" t="str">
        <f>IF(ISTEXT('Organizational Unit Summary'!$B$50),'Organizational Unit Summary'!$B$50,"")</f>
        <v>P-11</v>
      </c>
      <c r="D3192" s="51" t="str">
        <f>IF('Organizational Unit Summary'!$B$24="Benchmark or Sustainment",IF(E3192="OoS","OoS",IF(E3192=1,"DM",IF(E3192=2,"PM",IF(E3192=3,"LM",IF(E3192=4,"FM"))))),IF(E3192="OoS","OoS",IF(E3192&lt;=2,"H",IF(E3192=3,"M",IF(E3192=4,"L")))))</f>
        <v>DM</v>
      </c>
      <c r="E3192" s="58">
        <f>IF(OR(Processes!$C$63=TRUE,Processes!N$63=TRUE),IF(AND(G3192=1,H3192=1,NOT(ISTEXT(J3192))),4,IF(AND(G3192=1,H3192=1,ISTEXT(J3192)),3,IF(AND(OR(G3192=1,H3192=1),ISTEXT(J3192)),2,1))),"OoS")</f>
        <v>1</v>
      </c>
      <c r="F3192" s="57"/>
      <c r="G3192" s="59"/>
      <c r="H3192" s="59"/>
      <c r="I3192" s="59"/>
      <c r="J3192" s="59"/>
      <c r="K3192" s="59"/>
      <c r="L3192" s="59"/>
      <c r="M3192" s="59"/>
      <c r="N3192" s="59"/>
      <c r="O3192" s="59"/>
      <c r="P3192" s="370"/>
      <c r="Q3192" s="59"/>
      <c r="R3192" s="376"/>
    </row>
    <row r="3193" spans="1:18" x14ac:dyDescent="0.25">
      <c r="A3193" s="352"/>
      <c r="B3193" s="378"/>
      <c r="C3193" s="54" t="str">
        <f>IF(ISTEXT('Organizational Unit Summary'!$B$51),'Organizational Unit Summary'!$B$51,"")</f>
        <v>P-12</v>
      </c>
      <c r="D3193" s="51" t="str">
        <f>IF('Organizational Unit Summary'!$B$24="Benchmark or Sustainment",IF(E3193="OoS","OoS",IF(E3193=1,"DM",IF(E3193=2,"PM",IF(E3193=3,"LM",IF(E3193=4,"FM"))))),IF(E3193="OoS","OoS",IF(E3193&lt;=2,"H",IF(E3193=3,"M",IF(E3193=4,"L")))))</f>
        <v>DM</v>
      </c>
      <c r="E3193" s="58">
        <f>IF(OR(Processes!$C$63=TRUE,Processes!O$63=TRUE),IF(AND(G3193=1,H3193=1,NOT(ISTEXT(J3193))),4,IF(AND(G3193=1,H3193=1,ISTEXT(J3193)),3,IF(AND(OR(G3193=1,H3193=1),ISTEXT(J3193)),2,1))),"OoS")</f>
        <v>1</v>
      </c>
      <c r="F3193" s="57"/>
      <c r="G3193" s="59"/>
      <c r="H3193" s="59"/>
      <c r="I3193" s="59"/>
      <c r="J3193" s="59"/>
      <c r="K3193" s="59"/>
      <c r="L3193" s="59"/>
      <c r="M3193" s="59"/>
      <c r="N3193" s="59"/>
      <c r="O3193" s="59"/>
      <c r="P3193" s="370"/>
      <c r="Q3193" s="59"/>
      <c r="R3193" s="376"/>
    </row>
    <row r="3194" spans="1:18" x14ac:dyDescent="0.25">
      <c r="A3194" s="352"/>
      <c r="B3194" s="378"/>
      <c r="C3194" s="54" t="str">
        <f>IF(ISTEXT('Organizational Unit Summary'!$B$52),'Organizational Unit Summary'!$B$52,"")</f>
        <v>P-13</v>
      </c>
      <c r="D3194" s="51" t="str">
        <f>IF('Organizational Unit Summary'!$B$24="Benchmark or Sustainment",IF(E3194="OoS","OoS",IF(E3194=1,"DM",IF(E3194=2,"PM",IF(E3194=3,"LM",IF(E3194=4,"FM"))))),IF(E3194="OoS","OoS",IF(E3194&lt;=2,"H",IF(E3194=3,"M",IF(E3194=4,"L")))))</f>
        <v>DM</v>
      </c>
      <c r="E3194" s="58">
        <f>IF(OR(Processes!$C$63=TRUE,Processes!P$63=TRUE),IF(AND(G3194=1,H3194=1,NOT(ISTEXT(J3194))),4,IF(AND(G3194=1,H3194=1,ISTEXT(J3194)),3,IF(AND(OR(G3194=1,H3194=1),ISTEXT(J3194)),2,1))),"OoS")</f>
        <v>1</v>
      </c>
      <c r="F3194" s="57"/>
      <c r="G3194" s="59"/>
      <c r="H3194" s="59"/>
      <c r="I3194" s="59"/>
      <c r="J3194" s="59"/>
      <c r="K3194" s="59"/>
      <c r="L3194" s="59"/>
      <c r="M3194" s="59"/>
      <c r="N3194" s="59"/>
      <c r="O3194" s="59"/>
      <c r="P3194" s="370"/>
      <c r="Q3194" s="59"/>
      <c r="R3194" s="376"/>
    </row>
    <row r="3195" spans="1:18" x14ac:dyDescent="0.25">
      <c r="A3195" s="352"/>
      <c r="B3195" s="378"/>
      <c r="C3195" s="54" t="str">
        <f>IF(ISTEXT('Organizational Unit Summary'!$B$53),'Organizational Unit Summary'!$B$53,"")</f>
        <v>P-14</v>
      </c>
      <c r="D3195" s="51" t="str">
        <f>IF('Organizational Unit Summary'!$B$24="Benchmark or Sustainment",IF(E3195="OoS","OoS",IF(E3195=1,"DM",IF(E3195=2,"PM",IF(E3195=3,"LM",IF(E3195=4,"FM"))))),IF(E3195="OoS","OoS",IF(E3195&lt;=2,"H",IF(E3195=3,"M",IF(E3195=4,"L")))))</f>
        <v>DM</v>
      </c>
      <c r="E3195" s="58">
        <f>IF(OR(Processes!$C$63=TRUE,Processes!Q$63=TRUE),IF(AND(G3195=1,H3195=1,NOT(ISTEXT(J3195))),4,IF(AND(G3195=1,H3195=1,ISTEXT(J3195)),3,IF(AND(OR(G3195=1,H3195=1),ISTEXT(J3195)),2,1))),"OoS")</f>
        <v>1</v>
      </c>
      <c r="F3195" s="57"/>
      <c r="G3195" s="59"/>
      <c r="H3195" s="59"/>
      <c r="I3195" s="59"/>
      <c r="J3195" s="59"/>
      <c r="K3195" s="59"/>
      <c r="L3195" s="59"/>
      <c r="M3195" s="59"/>
      <c r="N3195" s="59"/>
      <c r="O3195" s="59"/>
      <c r="P3195" s="370"/>
      <c r="Q3195" s="59"/>
      <c r="R3195" s="376"/>
    </row>
    <row r="3196" spans="1:18" x14ac:dyDescent="0.25">
      <c r="A3196" s="352"/>
      <c r="B3196" s="378"/>
      <c r="C3196" s="54" t="str">
        <f>IF(ISTEXT('Organizational Unit Summary'!$B$54),'Organizational Unit Summary'!$B$54,"")</f>
        <v>P-15</v>
      </c>
      <c r="D3196" s="51" t="str">
        <f>IF('Organizational Unit Summary'!$B$24="Benchmark or Sustainment",IF(E3196="OoS","OoS",IF(E3196=1,"DM",IF(E3196=2,"PM",IF(E3196=3,"LM",IF(E3196=4,"FM"))))),IF(E3196="OoS","OoS",IF(E3196&lt;=2,"H",IF(E3196=3,"M",IF(E3196=4,"L")))))</f>
        <v>DM</v>
      </c>
      <c r="E3196" s="58">
        <f>IF(OR(Processes!$C$63=TRUE,Processes!R$63=TRUE),IF(AND(G3196=1,H3196=1,NOT(ISTEXT(J3196))),4,IF(AND(G3196=1,H3196=1,ISTEXT(J3196)),3,IF(AND(OR(G3196=1,H3196=1),ISTEXT(J3196)),2,1))),"OoS")</f>
        <v>1</v>
      </c>
      <c r="F3196" s="57"/>
      <c r="G3196" s="59"/>
      <c r="H3196" s="59"/>
      <c r="I3196" s="59"/>
      <c r="J3196" s="59"/>
      <c r="K3196" s="59"/>
      <c r="L3196" s="59"/>
      <c r="M3196" s="59"/>
      <c r="N3196" s="59"/>
      <c r="O3196" s="59"/>
      <c r="P3196" s="370"/>
      <c r="Q3196" s="59"/>
      <c r="R3196" s="376"/>
    </row>
    <row r="3197" spans="1:18" x14ac:dyDescent="0.25">
      <c r="A3197" s="352"/>
      <c r="B3197" s="378"/>
      <c r="C3197" s="54" t="str">
        <f>IF(ISTEXT('Organizational Unit Summary'!$B$55),'Organizational Unit Summary'!$B$55,"")</f>
        <v>P-16</v>
      </c>
      <c r="D3197" s="51" t="str">
        <f>IF('Organizational Unit Summary'!$B$24="Benchmark or Sustainment",IF(E3197="OoS","OoS",IF(E3197=1,"DM",IF(E3197=2,"PM",IF(E3197=3,"LM",IF(E3197=4,"FM"))))),IF(E3197="OoS","OoS",IF(E3197&lt;=2,"H",IF(E3197=3,"M",IF(E3197=4,"L")))))</f>
        <v>DM</v>
      </c>
      <c r="E3197" s="58">
        <f>IF(OR(Processes!$C$63=TRUE,Processes!S$63=TRUE),IF(AND(G3197=1,H3197=1,NOT(ISTEXT(J3197))),4,IF(AND(G3197=1,H3197=1,ISTEXT(J3197)),3,IF(AND(OR(G3197=1,H3197=1),ISTEXT(J3197)),2,1))),"OoS")</f>
        <v>1</v>
      </c>
      <c r="F3197" s="57"/>
      <c r="G3197" s="59"/>
      <c r="H3197" s="59"/>
      <c r="I3197" s="59"/>
      <c r="J3197" s="59"/>
      <c r="K3197" s="59"/>
      <c r="L3197" s="59"/>
      <c r="M3197" s="59"/>
      <c r="N3197" s="59"/>
      <c r="O3197" s="59"/>
      <c r="P3197" s="370"/>
      <c r="Q3197" s="59"/>
      <c r="R3197" s="376"/>
    </row>
    <row r="3198" spans="1:18" x14ac:dyDescent="0.25">
      <c r="A3198" s="352"/>
      <c r="B3198" s="378"/>
      <c r="C3198" s="54" t="str">
        <f>IF(ISTEXT('Organizational Unit Summary'!$B$56),'Organizational Unit Summary'!$B$56,"")</f>
        <v>P-17</v>
      </c>
      <c r="D3198" s="51" t="str">
        <f>IF('Organizational Unit Summary'!$B$24="Benchmark or Sustainment",IF(E3198="OoS","OoS",IF(E3198=1,"DM",IF(E3198=2,"PM",IF(E3198=3,"LM",IF(E3198=4,"FM"))))),IF(E3198="OoS","OoS",IF(E3198&lt;=2,"H",IF(E3198=3,"M",IF(E3198=4,"L")))))</f>
        <v>DM</v>
      </c>
      <c r="E3198" s="58">
        <f>IF(OR(Processes!$C$63=TRUE,Processes!T$63=TRUE),IF(AND(G3198=1,H3198=1,NOT(ISTEXT(J3198))),4,IF(AND(G3198=1,H3198=1,ISTEXT(J3198)),3,IF(AND(OR(G3198=1,H3198=1),ISTEXT(J3198)),2,1))),"OoS")</f>
        <v>1</v>
      </c>
      <c r="F3198" s="57"/>
      <c r="G3198" s="59"/>
      <c r="H3198" s="59"/>
      <c r="I3198" s="59"/>
      <c r="J3198" s="59"/>
      <c r="K3198" s="59"/>
      <c r="L3198" s="59"/>
      <c r="M3198" s="59"/>
      <c r="N3198" s="59"/>
      <c r="O3198" s="59"/>
      <c r="P3198" s="370"/>
      <c r="Q3198" s="59"/>
      <c r="R3198" s="376"/>
    </row>
    <row r="3199" spans="1:18" x14ac:dyDescent="0.25">
      <c r="A3199" s="352"/>
      <c r="B3199" s="378"/>
      <c r="C3199" s="54" t="str">
        <f>IF(ISTEXT('Organizational Unit Summary'!$B$57),'Organizational Unit Summary'!$B$57,"")</f>
        <v>P-18</v>
      </c>
      <c r="D3199" s="51" t="str">
        <f>IF('Organizational Unit Summary'!$B$24="Benchmark or Sustainment",IF(E3199="OoS","OoS",IF(E3199=1,"DM",IF(E3199=2,"PM",IF(E3199=3,"LM",IF(E3199=4,"FM"))))),IF(E3199="OoS","OoS",IF(E3199&lt;=2,"H",IF(E3199=3,"M",IF(E3199=4,"L")))))</f>
        <v>DM</v>
      </c>
      <c r="E3199" s="58">
        <f>IF(OR(Processes!$C$63=TRUE,Processes!U$63=TRUE),IF(AND(G3199=1,H3199=1,NOT(ISTEXT(J3199))),4,IF(AND(G3199=1,H3199=1,ISTEXT(J3199)),3,IF(AND(OR(G3199=1,H3199=1),ISTEXT(J3199)),2,1))),"OoS")</f>
        <v>1</v>
      </c>
      <c r="F3199" s="57"/>
      <c r="G3199" s="59"/>
      <c r="H3199" s="59"/>
      <c r="I3199" s="59"/>
      <c r="J3199" s="59"/>
      <c r="K3199" s="59"/>
      <c r="L3199" s="59"/>
      <c r="M3199" s="59"/>
      <c r="N3199" s="59"/>
      <c r="O3199" s="59"/>
      <c r="P3199" s="370"/>
      <c r="Q3199" s="59"/>
      <c r="R3199" s="376"/>
    </row>
    <row r="3200" spans="1:18" x14ac:dyDescent="0.25">
      <c r="A3200" s="352"/>
      <c r="B3200" s="378"/>
      <c r="C3200" s="54" t="str">
        <f>IF(ISTEXT('Organizational Unit Summary'!$B$58),'Organizational Unit Summary'!$B$58,"")</f>
        <v>P-19</v>
      </c>
      <c r="D3200" s="51" t="str">
        <f>IF('Organizational Unit Summary'!$B$24="Benchmark or Sustainment",IF(E3200="OoS","OoS",IF(E3200=1,"DM",IF(E3200=2,"PM",IF(E3200=3,"LM",IF(E3200=4,"FM"))))),IF(E3200="OoS","OoS",IF(E3200&lt;=2,"H",IF(E3200=3,"M",IF(E3200=4,"L")))))</f>
        <v>DM</v>
      </c>
      <c r="E3200" s="58">
        <f>IF(OR(Processes!$C$63=TRUE,Processes!V$63=TRUE),IF(AND(G3200=1,H3200=1,NOT(ISTEXT(J3200))),4,IF(AND(G3200=1,H3200=1,ISTEXT(J3200)),3,IF(AND(OR(G3200=1,H3200=1),ISTEXT(J3200)),2,1))),"OoS")</f>
        <v>1</v>
      </c>
      <c r="F3200" s="57"/>
      <c r="G3200" s="59"/>
      <c r="H3200" s="59"/>
      <c r="I3200" s="59"/>
      <c r="J3200" s="59"/>
      <c r="K3200" s="59"/>
      <c r="L3200" s="59"/>
      <c r="M3200" s="59"/>
      <c r="N3200" s="59"/>
      <c r="O3200" s="59"/>
      <c r="P3200" s="370"/>
      <c r="Q3200" s="59"/>
      <c r="R3200" s="376"/>
    </row>
    <row r="3201" spans="1:18" ht="13.5" thickBot="1" x14ac:dyDescent="0.3">
      <c r="A3201" s="352"/>
      <c r="B3201" s="378"/>
      <c r="C3201" s="54" t="str">
        <f>IF(ISTEXT('Organizational Unit Summary'!$B$59),'Organizational Unit Summary'!$B$59,"")</f>
        <v>P-20</v>
      </c>
      <c r="D3201" s="51" t="str">
        <f>IF('Organizational Unit Summary'!$B$24="Benchmark or Sustainment",IF(E3201="OoS","OoS",IF(E3201=1,"DM",IF(E3201=2,"PM",IF(E3201=3,"LM",IF(E3201=4,"FM"))))),IF(E3201="OoS","OoS",IF(E3201&lt;=2,"H",IF(E3201=3,"M",IF(E3201=4,"L")))))</f>
        <v>DM</v>
      </c>
      <c r="E3201" s="58">
        <f>IF(OR(Processes!$C$63=TRUE,Processes!W$63=TRUE),IF(AND(G3201=1,H3201=1,NOT(ISTEXT(J3201))),4,IF(AND(G3201=1,H3201=1,ISTEXT(J3201)),3,IF(AND(OR(G3201=1,H3201=1),ISTEXT(J3201)),2,1))),"OoS")</f>
        <v>1</v>
      </c>
      <c r="F3201" s="57"/>
      <c r="G3201" s="59"/>
      <c r="H3201" s="59"/>
      <c r="I3201" s="59"/>
      <c r="J3201" s="59"/>
      <c r="K3201" s="59"/>
      <c r="L3201" s="59"/>
      <c r="M3201" s="59"/>
      <c r="N3201" s="59"/>
      <c r="O3201" s="59"/>
      <c r="P3201" s="371"/>
      <c r="Q3201" s="59"/>
      <c r="R3201" s="376"/>
    </row>
    <row r="3202" spans="1:18" x14ac:dyDescent="0.25">
      <c r="A3202" s="352"/>
      <c r="B3202" s="378" t="str">
        <f>IF(ISTEXT(Processes!$B$13),Processes!$B$13,"")</f>
        <v>Process 11</v>
      </c>
      <c r="C3202" s="54" t="str">
        <f>IF(ISTEXT('Organizational Unit Summary'!$B$40),'Organizational Unit Summary'!$B$40,"")</f>
        <v>P-1</v>
      </c>
      <c r="D3202" s="51" t="str">
        <f>IF('Organizational Unit Summary'!$B$24="Benchmark or Sustainment",IF(E3202="OoS","OoS",IF(E3202=1,"DM",IF(E3202=2,"PM",IF(E3202=3,"LM",IF(E3202=4,"FM"))))),IF(E3202="OoS","OoS",IF(E3202&lt;=2,"H",IF(E3202=3,"M",IF(E3202=4,"L")))))</f>
        <v>DM</v>
      </c>
      <c r="E3202" s="58">
        <f>IF(OR(Processes!$C$64=TRUE,Processes!D$64=TRUE),IF(AND(G3202=1,H3202=1,NOT(ISTEXT(J3202))),4,IF(AND(G3202=1,H3202=1,ISTEXT(J3202)),3,IF(AND(OR(G3202=1,H3202=1),ISTEXT(J3202)),2,1))),"OoS")</f>
        <v>1</v>
      </c>
      <c r="F3202" s="57"/>
      <c r="G3202" s="59"/>
      <c r="H3202" s="59"/>
      <c r="I3202" s="59"/>
      <c r="J3202" s="59"/>
      <c r="K3202" s="59"/>
      <c r="L3202" s="59"/>
      <c r="M3202" s="59"/>
      <c r="N3202" s="59"/>
      <c r="O3202" s="59"/>
      <c r="P3202" s="369"/>
      <c r="Q3202" s="59"/>
      <c r="R3202" s="376"/>
    </row>
    <row r="3203" spans="1:18" x14ac:dyDescent="0.25">
      <c r="A3203" s="352"/>
      <c r="B3203" s="378"/>
      <c r="C3203" s="54" t="str">
        <f>IF(ISTEXT('Organizational Unit Summary'!$B$41),'Organizational Unit Summary'!$B$41,"")</f>
        <v>P-2</v>
      </c>
      <c r="D3203" s="51" t="str">
        <f>IF('Organizational Unit Summary'!$B$24="Benchmark or Sustainment",IF(E3203="OoS","OoS",IF(E3203=1,"DM",IF(E3203=2,"PM",IF(E3203=3,"LM",IF(E3203=4,"FM"))))),IF(E3203="OoS","OoS",IF(E3203&lt;=2,"H",IF(E3203=3,"M",IF(E3203=4,"L")))))</f>
        <v>DM</v>
      </c>
      <c r="E3203" s="58">
        <f>IF(OR(Processes!$C$64=TRUE,Processes!E$64=TRUE),IF(AND(G3203=1,H3203=1,NOT(ISTEXT(J3203))),4,IF(AND(G3203=1,H3203=1,ISTEXT(J3203)),3,IF(AND(OR(G3203=1,H3203=1),ISTEXT(J3203)),2,1))),"OoS")</f>
        <v>1</v>
      </c>
      <c r="F3203" s="57"/>
      <c r="G3203" s="59"/>
      <c r="H3203" s="59"/>
      <c r="I3203" s="59"/>
      <c r="J3203" s="59"/>
      <c r="K3203" s="59"/>
      <c r="L3203" s="59"/>
      <c r="M3203" s="59"/>
      <c r="N3203" s="59"/>
      <c r="O3203" s="59"/>
      <c r="P3203" s="370"/>
      <c r="Q3203" s="59"/>
      <c r="R3203" s="376"/>
    </row>
    <row r="3204" spans="1:18" x14ac:dyDescent="0.25">
      <c r="A3204" s="352"/>
      <c r="B3204" s="378"/>
      <c r="C3204" s="54" t="str">
        <f>IF(ISTEXT('Organizational Unit Summary'!$B$42),'Organizational Unit Summary'!$B$42,"")</f>
        <v>P-3</v>
      </c>
      <c r="D3204" s="51" t="str">
        <f>IF('Organizational Unit Summary'!$B$24="Benchmark or Sustainment",IF(E3204="OoS","OoS",IF(E3204=1,"DM",IF(E3204=2,"PM",IF(E3204=3,"LM",IF(E3204=4,"FM"))))),IF(E3204="OoS","OoS",IF(E3204&lt;=2,"H",IF(E3204=3,"M",IF(E3204=4,"L")))))</f>
        <v>DM</v>
      </c>
      <c r="E3204" s="58">
        <f>IF(OR(Processes!$C$64=TRUE,Processes!F$64=TRUE),IF(AND(G3204=1,H3204=1,NOT(ISTEXT(J3204))),4,IF(AND(G3204=1,H3204=1,ISTEXT(J3204)),3,IF(AND(OR(G3204=1,H3204=1),ISTEXT(J3204)),2,1))),"OoS")</f>
        <v>1</v>
      </c>
      <c r="F3204" s="57"/>
      <c r="G3204" s="59"/>
      <c r="H3204" s="59"/>
      <c r="I3204" s="59"/>
      <c r="J3204" s="59"/>
      <c r="K3204" s="59"/>
      <c r="L3204" s="59"/>
      <c r="M3204" s="59"/>
      <c r="N3204" s="59"/>
      <c r="O3204" s="59"/>
      <c r="P3204" s="370"/>
      <c r="Q3204" s="59"/>
      <c r="R3204" s="376"/>
    </row>
    <row r="3205" spans="1:18" x14ac:dyDescent="0.25">
      <c r="A3205" s="352"/>
      <c r="B3205" s="378"/>
      <c r="C3205" s="54" t="str">
        <f>IF(ISTEXT('Organizational Unit Summary'!$B$43),'Organizational Unit Summary'!$B$43,"")</f>
        <v>P-4</v>
      </c>
      <c r="D3205" s="51" t="str">
        <f>IF('Organizational Unit Summary'!$B$24="Benchmark or Sustainment",IF(E3205="OoS","OoS",IF(E3205=1,"DM",IF(E3205=2,"PM",IF(E3205=3,"LM",IF(E3205=4,"FM"))))),IF(E3205="OoS","OoS",IF(E3205&lt;=2,"H",IF(E3205=3,"M",IF(E3205=4,"L")))))</f>
        <v>DM</v>
      </c>
      <c r="E3205" s="58">
        <f>IF(OR(Processes!$C$64=TRUE,Processes!G$64=TRUE),IF(AND(G3205=1,H3205=1,NOT(ISTEXT(J3205))),4,IF(AND(G3205=1,H3205=1,ISTEXT(J3205)),3,IF(AND(OR(G3205=1,H3205=1),ISTEXT(J3205)),2,1))),"OoS")</f>
        <v>1</v>
      </c>
      <c r="F3205" s="57"/>
      <c r="G3205" s="59"/>
      <c r="H3205" s="59"/>
      <c r="I3205" s="59"/>
      <c r="J3205" s="59"/>
      <c r="K3205" s="59"/>
      <c r="L3205" s="59"/>
      <c r="M3205" s="59"/>
      <c r="N3205" s="59"/>
      <c r="O3205" s="59"/>
      <c r="P3205" s="370"/>
      <c r="Q3205" s="59"/>
      <c r="R3205" s="376"/>
    </row>
    <row r="3206" spans="1:18" x14ac:dyDescent="0.25">
      <c r="A3206" s="352"/>
      <c r="B3206" s="378"/>
      <c r="C3206" s="54" t="str">
        <f>IF(ISTEXT('Organizational Unit Summary'!$B$44),'Organizational Unit Summary'!$B$44,"")</f>
        <v>P-5</v>
      </c>
      <c r="D3206" s="51" t="str">
        <f>IF('Organizational Unit Summary'!$B$24="Benchmark or Sustainment",IF(E3206="OoS","OoS",IF(E3206=1,"DM",IF(E3206=2,"PM",IF(E3206=3,"LM",IF(E3206=4,"FM"))))),IF(E3206="OoS","OoS",IF(E3206&lt;=2,"H",IF(E3206=3,"M",IF(E3206=4,"L")))))</f>
        <v>DM</v>
      </c>
      <c r="E3206" s="58">
        <f>IF(OR(Processes!$C$64=TRUE,Processes!H$64=TRUE),IF(AND(G3206=1,H3206=1,NOT(ISTEXT(J3206))),4,IF(AND(G3206=1,H3206=1,ISTEXT(J3206)),3,IF(AND(OR(G3206=1,H3206=1),ISTEXT(J3206)),2,1))),"OoS")</f>
        <v>1</v>
      </c>
      <c r="F3206" s="57"/>
      <c r="G3206" s="59"/>
      <c r="H3206" s="59"/>
      <c r="I3206" s="59"/>
      <c r="J3206" s="59"/>
      <c r="K3206" s="59"/>
      <c r="L3206" s="59"/>
      <c r="M3206" s="59"/>
      <c r="N3206" s="59"/>
      <c r="O3206" s="59"/>
      <c r="P3206" s="370"/>
      <c r="Q3206" s="59"/>
      <c r="R3206" s="376"/>
    </row>
    <row r="3207" spans="1:18" x14ac:dyDescent="0.25">
      <c r="A3207" s="352"/>
      <c r="B3207" s="378"/>
      <c r="C3207" s="54" t="str">
        <f>IF(ISTEXT('Organizational Unit Summary'!$B$45),'Organizational Unit Summary'!$B$45,"")</f>
        <v>P-6</v>
      </c>
      <c r="D3207" s="51" t="str">
        <f>IF('Organizational Unit Summary'!$B$24="Benchmark or Sustainment",IF(E3207="OoS","OoS",IF(E3207=1,"DM",IF(E3207=2,"PM",IF(E3207=3,"LM",IF(E3207=4,"FM"))))),IF(E3207="OoS","OoS",IF(E3207&lt;=2,"H",IF(E3207=3,"M",IF(E3207=4,"L")))))</f>
        <v>DM</v>
      </c>
      <c r="E3207" s="58">
        <f>IF(OR(Processes!$C$64=TRUE,Processes!I$64=TRUE),IF(AND(G3207=1,H3207=1,NOT(ISTEXT(J3207))),4,IF(AND(G3207=1,H3207=1,ISTEXT(J3207)),3,IF(AND(OR(G3207=1,H3207=1),ISTEXT(J3207)),2,1))),"OoS")</f>
        <v>1</v>
      </c>
      <c r="F3207" s="57"/>
      <c r="G3207" s="59"/>
      <c r="H3207" s="59"/>
      <c r="I3207" s="59"/>
      <c r="J3207" s="59"/>
      <c r="K3207" s="59"/>
      <c r="L3207" s="59"/>
      <c r="M3207" s="59"/>
      <c r="N3207" s="59"/>
      <c r="O3207" s="59"/>
      <c r="P3207" s="370"/>
      <c r="Q3207" s="59"/>
      <c r="R3207" s="376"/>
    </row>
    <row r="3208" spans="1:18" x14ac:dyDescent="0.25">
      <c r="A3208" s="352"/>
      <c r="B3208" s="378"/>
      <c r="C3208" s="54" t="str">
        <f>IF(ISTEXT('Organizational Unit Summary'!$B$46),'Organizational Unit Summary'!$B$46,"")</f>
        <v>P-7</v>
      </c>
      <c r="D3208" s="51" t="str">
        <f>IF('Organizational Unit Summary'!$B$24="Benchmark or Sustainment",IF(E3208="OoS","OoS",IF(E3208=1,"DM",IF(E3208=2,"PM",IF(E3208=3,"LM",IF(E3208=4,"FM"))))),IF(E3208="OoS","OoS",IF(E3208&lt;=2,"H",IF(E3208=3,"M",IF(E3208=4,"L")))))</f>
        <v>DM</v>
      </c>
      <c r="E3208" s="58">
        <f>IF(OR(Processes!$C$64=TRUE,Processes!J$64=TRUE),IF(AND(G3208=1,H3208=1,NOT(ISTEXT(J3208))),4,IF(AND(G3208=1,H3208=1,ISTEXT(J3208)),3,IF(AND(OR(G3208=1,H3208=1),ISTEXT(J3208)),2,1))),"OoS")</f>
        <v>1</v>
      </c>
      <c r="F3208" s="57"/>
      <c r="G3208" s="59"/>
      <c r="H3208" s="59"/>
      <c r="I3208" s="59"/>
      <c r="J3208" s="59"/>
      <c r="K3208" s="59"/>
      <c r="L3208" s="59"/>
      <c r="M3208" s="59"/>
      <c r="N3208" s="59"/>
      <c r="O3208" s="59"/>
      <c r="P3208" s="370"/>
      <c r="Q3208" s="59"/>
      <c r="R3208" s="376"/>
    </row>
    <row r="3209" spans="1:18" x14ac:dyDescent="0.25">
      <c r="A3209" s="352"/>
      <c r="B3209" s="378"/>
      <c r="C3209" s="54" t="str">
        <f>IF(ISTEXT('Organizational Unit Summary'!$B$47),'Organizational Unit Summary'!$B$47,"")</f>
        <v>P-8</v>
      </c>
      <c r="D3209" s="51" t="str">
        <f>IF('Organizational Unit Summary'!$B$24="Benchmark or Sustainment",IF(E3209="OoS","OoS",IF(E3209=1,"DM",IF(E3209=2,"PM",IF(E3209=3,"LM",IF(E3209=4,"FM"))))),IF(E3209="OoS","OoS",IF(E3209&lt;=2,"H",IF(E3209=3,"M",IF(E3209=4,"L")))))</f>
        <v>DM</v>
      </c>
      <c r="E3209" s="58">
        <f>IF(OR(Processes!$C$64=TRUE,Processes!K$64=TRUE),IF(AND(G3209=1,H3209=1,NOT(ISTEXT(J3209))),4,IF(AND(G3209=1,H3209=1,ISTEXT(J3209)),3,IF(AND(OR(G3209=1,H3209=1),ISTEXT(J3209)),2,1))),"OoS")</f>
        <v>1</v>
      </c>
      <c r="F3209" s="57"/>
      <c r="G3209" s="59"/>
      <c r="H3209" s="59"/>
      <c r="I3209" s="59"/>
      <c r="J3209" s="59"/>
      <c r="K3209" s="59"/>
      <c r="L3209" s="59"/>
      <c r="M3209" s="59"/>
      <c r="N3209" s="59"/>
      <c r="O3209" s="59"/>
      <c r="P3209" s="370"/>
      <c r="Q3209" s="59"/>
      <c r="R3209" s="376"/>
    </row>
    <row r="3210" spans="1:18" x14ac:dyDescent="0.25">
      <c r="A3210" s="352"/>
      <c r="B3210" s="378"/>
      <c r="C3210" s="54" t="str">
        <f>IF(ISTEXT('Organizational Unit Summary'!$B$48),'Organizational Unit Summary'!$B$48,"")</f>
        <v>P-9</v>
      </c>
      <c r="D3210" s="51" t="str">
        <f>IF('Organizational Unit Summary'!$B$24="Benchmark or Sustainment",IF(E3210="OoS","OoS",IF(E3210=1,"DM",IF(E3210=2,"PM",IF(E3210=3,"LM",IF(E3210=4,"FM"))))),IF(E3210="OoS","OoS",IF(E3210&lt;=2,"H",IF(E3210=3,"M",IF(E3210=4,"L")))))</f>
        <v>DM</v>
      </c>
      <c r="E3210" s="58">
        <f>IF(OR(Processes!$C$64=TRUE,Processes!L$64=TRUE),IF(AND(G3210=1,H3210=1,NOT(ISTEXT(J3210))),4,IF(AND(G3210=1,H3210=1,ISTEXT(J3210)),3,IF(AND(OR(G3210=1,H3210=1),ISTEXT(J3210)),2,1))),"OoS")</f>
        <v>1</v>
      </c>
      <c r="F3210" s="57"/>
      <c r="G3210" s="59"/>
      <c r="H3210" s="59"/>
      <c r="I3210" s="59"/>
      <c r="J3210" s="59"/>
      <c r="K3210" s="59"/>
      <c r="L3210" s="59"/>
      <c r="M3210" s="59"/>
      <c r="N3210" s="59"/>
      <c r="O3210" s="59"/>
      <c r="P3210" s="370"/>
      <c r="Q3210" s="59"/>
      <c r="R3210" s="376"/>
    </row>
    <row r="3211" spans="1:18" x14ac:dyDescent="0.25">
      <c r="A3211" s="352"/>
      <c r="B3211" s="378"/>
      <c r="C3211" s="54" t="str">
        <f>IF(ISTEXT('Organizational Unit Summary'!$B$49),'Organizational Unit Summary'!$B$49,"")</f>
        <v>P-10</v>
      </c>
      <c r="D3211" s="51" t="str">
        <f>IF('Organizational Unit Summary'!$B$24="Benchmark or Sustainment",IF(E3211="OoS","OoS",IF(E3211=1,"DM",IF(E3211=2,"PM",IF(E3211=3,"LM",IF(E3211=4,"FM"))))),IF(E3211="OoS","OoS",IF(E3211&lt;=2,"H",IF(E3211=3,"M",IF(E3211=4,"L")))))</f>
        <v>DM</v>
      </c>
      <c r="E3211" s="58">
        <f>IF(OR(Processes!$C$64=TRUE,Processes!M$64=TRUE),IF(AND(G3211=1,H3211=1,NOT(ISTEXT(J3211))),4,IF(AND(G3211=1,H3211=1,ISTEXT(J3211)),3,IF(AND(OR(G3211=1,H3211=1),ISTEXT(J3211)),2,1))),"OoS")</f>
        <v>1</v>
      </c>
      <c r="F3211" s="57"/>
      <c r="G3211" s="59"/>
      <c r="H3211" s="59"/>
      <c r="I3211" s="59"/>
      <c r="J3211" s="59"/>
      <c r="K3211" s="59"/>
      <c r="L3211" s="59"/>
      <c r="M3211" s="59"/>
      <c r="N3211" s="59"/>
      <c r="O3211" s="59"/>
      <c r="P3211" s="370"/>
      <c r="Q3211" s="59"/>
      <c r="R3211" s="376"/>
    </row>
    <row r="3212" spans="1:18" x14ac:dyDescent="0.25">
      <c r="A3212" s="352"/>
      <c r="B3212" s="378"/>
      <c r="C3212" s="54" t="str">
        <f>IF(ISTEXT('Organizational Unit Summary'!$B$50),'Organizational Unit Summary'!$B$50,"")</f>
        <v>P-11</v>
      </c>
      <c r="D3212" s="51" t="str">
        <f>IF('Organizational Unit Summary'!$B$24="Benchmark or Sustainment",IF(E3212="OoS","OoS",IF(E3212=1,"DM",IF(E3212=2,"PM",IF(E3212=3,"LM",IF(E3212=4,"FM"))))),IF(E3212="OoS","OoS",IF(E3212&lt;=2,"H",IF(E3212=3,"M",IF(E3212=4,"L")))))</f>
        <v>DM</v>
      </c>
      <c r="E3212" s="58">
        <f>IF(OR(Processes!$C$64=TRUE,Processes!N$64=TRUE),IF(AND(G3212=1,H3212=1,NOT(ISTEXT(J3212))),4,IF(AND(G3212=1,H3212=1,ISTEXT(J3212)),3,IF(AND(OR(G3212=1,H3212=1),ISTEXT(J3212)),2,1))),"OoS")</f>
        <v>1</v>
      </c>
      <c r="F3212" s="57"/>
      <c r="G3212" s="59"/>
      <c r="H3212" s="59"/>
      <c r="I3212" s="59"/>
      <c r="J3212" s="59"/>
      <c r="K3212" s="59"/>
      <c r="L3212" s="59"/>
      <c r="M3212" s="59"/>
      <c r="N3212" s="59"/>
      <c r="O3212" s="59"/>
      <c r="P3212" s="370"/>
      <c r="Q3212" s="59"/>
      <c r="R3212" s="376"/>
    </row>
    <row r="3213" spans="1:18" x14ac:dyDescent="0.25">
      <c r="A3213" s="352"/>
      <c r="B3213" s="378"/>
      <c r="C3213" s="54" t="str">
        <f>IF(ISTEXT('Organizational Unit Summary'!$B$51),'Organizational Unit Summary'!$B$51,"")</f>
        <v>P-12</v>
      </c>
      <c r="D3213" s="51" t="str">
        <f>IF('Organizational Unit Summary'!$B$24="Benchmark or Sustainment",IF(E3213="OoS","OoS",IF(E3213=1,"DM",IF(E3213=2,"PM",IF(E3213=3,"LM",IF(E3213=4,"FM"))))),IF(E3213="OoS","OoS",IF(E3213&lt;=2,"H",IF(E3213=3,"M",IF(E3213=4,"L")))))</f>
        <v>DM</v>
      </c>
      <c r="E3213" s="58">
        <f>IF(OR(Processes!$C$64=TRUE,Processes!O$64=TRUE),IF(AND(G3213=1,H3213=1,NOT(ISTEXT(J3213))),4,IF(AND(G3213=1,H3213=1,ISTEXT(J3213)),3,IF(AND(OR(G3213=1,H3213=1),ISTEXT(J3213)),2,1))),"OoS")</f>
        <v>1</v>
      </c>
      <c r="F3213" s="57"/>
      <c r="G3213" s="59"/>
      <c r="H3213" s="59"/>
      <c r="I3213" s="59"/>
      <c r="J3213" s="59"/>
      <c r="K3213" s="59"/>
      <c r="L3213" s="59"/>
      <c r="M3213" s="59"/>
      <c r="N3213" s="59"/>
      <c r="O3213" s="59"/>
      <c r="P3213" s="370"/>
      <c r="Q3213" s="59"/>
      <c r="R3213" s="376"/>
    </row>
    <row r="3214" spans="1:18" x14ac:dyDescent="0.25">
      <c r="A3214" s="352"/>
      <c r="B3214" s="378"/>
      <c r="C3214" s="54" t="str">
        <f>IF(ISTEXT('Organizational Unit Summary'!$B$52),'Organizational Unit Summary'!$B$52,"")</f>
        <v>P-13</v>
      </c>
      <c r="D3214" s="51" t="str">
        <f>IF('Organizational Unit Summary'!$B$24="Benchmark or Sustainment",IF(E3214="OoS","OoS",IF(E3214=1,"DM",IF(E3214=2,"PM",IF(E3214=3,"LM",IF(E3214=4,"FM"))))),IF(E3214="OoS","OoS",IF(E3214&lt;=2,"H",IF(E3214=3,"M",IF(E3214=4,"L")))))</f>
        <v>DM</v>
      </c>
      <c r="E3214" s="58">
        <f>IF(OR(Processes!$C$64=TRUE,Processes!P$64=TRUE),IF(AND(G3214=1,H3214=1,NOT(ISTEXT(J3214))),4,IF(AND(G3214=1,H3214=1,ISTEXT(J3214)),3,IF(AND(OR(G3214=1,H3214=1),ISTEXT(J3214)),2,1))),"OoS")</f>
        <v>1</v>
      </c>
      <c r="F3214" s="57"/>
      <c r="G3214" s="59"/>
      <c r="H3214" s="59"/>
      <c r="I3214" s="59"/>
      <c r="J3214" s="59"/>
      <c r="K3214" s="59"/>
      <c r="L3214" s="59"/>
      <c r="M3214" s="59"/>
      <c r="N3214" s="59"/>
      <c r="O3214" s="59"/>
      <c r="P3214" s="370"/>
      <c r="Q3214" s="59"/>
      <c r="R3214" s="376"/>
    </row>
    <row r="3215" spans="1:18" x14ac:dyDescent="0.25">
      <c r="A3215" s="352"/>
      <c r="B3215" s="378"/>
      <c r="C3215" s="54" t="str">
        <f>IF(ISTEXT('Organizational Unit Summary'!$B$53),'Organizational Unit Summary'!$B$53,"")</f>
        <v>P-14</v>
      </c>
      <c r="D3215" s="51" t="str">
        <f>IF('Organizational Unit Summary'!$B$24="Benchmark or Sustainment",IF(E3215="OoS","OoS",IF(E3215=1,"DM",IF(E3215=2,"PM",IF(E3215=3,"LM",IF(E3215=4,"FM"))))),IF(E3215="OoS","OoS",IF(E3215&lt;=2,"H",IF(E3215=3,"M",IF(E3215=4,"L")))))</f>
        <v>DM</v>
      </c>
      <c r="E3215" s="58">
        <f>IF(OR(Processes!$C$64=TRUE,Processes!Q$64=TRUE),IF(AND(G3215=1,H3215=1,NOT(ISTEXT(J3215))),4,IF(AND(G3215=1,H3215=1,ISTEXT(J3215)),3,IF(AND(OR(G3215=1,H3215=1),ISTEXT(J3215)),2,1))),"OoS")</f>
        <v>1</v>
      </c>
      <c r="F3215" s="57"/>
      <c r="G3215" s="59"/>
      <c r="H3215" s="59"/>
      <c r="I3215" s="59"/>
      <c r="J3215" s="59"/>
      <c r="K3215" s="59"/>
      <c r="L3215" s="59"/>
      <c r="M3215" s="59"/>
      <c r="N3215" s="59"/>
      <c r="O3215" s="59"/>
      <c r="P3215" s="370"/>
      <c r="Q3215" s="59"/>
      <c r="R3215" s="376"/>
    </row>
    <row r="3216" spans="1:18" x14ac:dyDescent="0.25">
      <c r="A3216" s="352"/>
      <c r="B3216" s="378"/>
      <c r="C3216" s="54" t="str">
        <f>IF(ISTEXT('Organizational Unit Summary'!$B$54),'Organizational Unit Summary'!$B$54,"")</f>
        <v>P-15</v>
      </c>
      <c r="D3216" s="51" t="str">
        <f>IF('Organizational Unit Summary'!$B$24="Benchmark or Sustainment",IF(E3216="OoS","OoS",IF(E3216=1,"DM",IF(E3216=2,"PM",IF(E3216=3,"LM",IF(E3216=4,"FM"))))),IF(E3216="OoS","OoS",IF(E3216&lt;=2,"H",IF(E3216=3,"M",IF(E3216=4,"L")))))</f>
        <v>DM</v>
      </c>
      <c r="E3216" s="58">
        <f>IF(OR(Processes!$C$64=TRUE,Processes!R$64=TRUE),IF(AND(G3216=1,H3216=1,NOT(ISTEXT(J3216))),4,IF(AND(G3216=1,H3216=1,ISTEXT(J3216)),3,IF(AND(OR(G3216=1,H3216=1),ISTEXT(J3216)),2,1))),"OoS")</f>
        <v>1</v>
      </c>
      <c r="F3216" s="57"/>
      <c r="G3216" s="59"/>
      <c r="H3216" s="59"/>
      <c r="I3216" s="59"/>
      <c r="J3216" s="59"/>
      <c r="K3216" s="59"/>
      <c r="L3216" s="59"/>
      <c r="M3216" s="59"/>
      <c r="N3216" s="59"/>
      <c r="O3216" s="59"/>
      <c r="P3216" s="370"/>
      <c r="Q3216" s="59"/>
      <c r="R3216" s="376"/>
    </row>
    <row r="3217" spans="1:18" x14ac:dyDescent="0.25">
      <c r="A3217" s="352"/>
      <c r="B3217" s="378"/>
      <c r="C3217" s="54" t="str">
        <f>IF(ISTEXT('Organizational Unit Summary'!$B$55),'Organizational Unit Summary'!$B$55,"")</f>
        <v>P-16</v>
      </c>
      <c r="D3217" s="51" t="str">
        <f>IF('Organizational Unit Summary'!$B$24="Benchmark or Sustainment",IF(E3217="OoS","OoS",IF(E3217=1,"DM",IF(E3217=2,"PM",IF(E3217=3,"LM",IF(E3217=4,"FM"))))),IF(E3217="OoS","OoS",IF(E3217&lt;=2,"H",IF(E3217=3,"M",IF(E3217=4,"L")))))</f>
        <v>DM</v>
      </c>
      <c r="E3217" s="58">
        <f>IF(OR(Processes!$C$64=TRUE,Processes!S$64=TRUE),IF(AND(G3217=1,H3217=1,NOT(ISTEXT(J3217))),4,IF(AND(G3217=1,H3217=1,ISTEXT(J3217)),3,IF(AND(OR(G3217=1,H3217=1),ISTEXT(J3217)),2,1))),"OoS")</f>
        <v>1</v>
      </c>
      <c r="F3217" s="57"/>
      <c r="G3217" s="59"/>
      <c r="H3217" s="59"/>
      <c r="I3217" s="59"/>
      <c r="J3217" s="59"/>
      <c r="K3217" s="59"/>
      <c r="L3217" s="59"/>
      <c r="M3217" s="59"/>
      <c r="N3217" s="59"/>
      <c r="O3217" s="59"/>
      <c r="P3217" s="370"/>
      <c r="Q3217" s="59"/>
      <c r="R3217" s="376"/>
    </row>
    <row r="3218" spans="1:18" x14ac:dyDescent="0.25">
      <c r="A3218" s="352"/>
      <c r="B3218" s="378"/>
      <c r="C3218" s="54" t="str">
        <f>IF(ISTEXT('Organizational Unit Summary'!$B$56),'Organizational Unit Summary'!$B$56,"")</f>
        <v>P-17</v>
      </c>
      <c r="D3218" s="51" t="str">
        <f>IF('Organizational Unit Summary'!$B$24="Benchmark or Sustainment",IF(E3218="OoS","OoS",IF(E3218=1,"DM",IF(E3218=2,"PM",IF(E3218=3,"LM",IF(E3218=4,"FM"))))),IF(E3218="OoS","OoS",IF(E3218&lt;=2,"H",IF(E3218=3,"M",IF(E3218=4,"L")))))</f>
        <v>DM</v>
      </c>
      <c r="E3218" s="58">
        <f>IF(OR(Processes!$C$64=TRUE,Processes!T$64=TRUE),IF(AND(G3218=1,H3218=1,NOT(ISTEXT(J3218))),4,IF(AND(G3218=1,H3218=1,ISTEXT(J3218)),3,IF(AND(OR(G3218=1,H3218=1),ISTEXT(J3218)),2,1))),"OoS")</f>
        <v>1</v>
      </c>
      <c r="F3218" s="57"/>
      <c r="G3218" s="59"/>
      <c r="H3218" s="59"/>
      <c r="I3218" s="59"/>
      <c r="J3218" s="59"/>
      <c r="K3218" s="59"/>
      <c r="L3218" s="59"/>
      <c r="M3218" s="59"/>
      <c r="N3218" s="59"/>
      <c r="O3218" s="59"/>
      <c r="P3218" s="370"/>
      <c r="Q3218" s="59"/>
      <c r="R3218" s="376"/>
    </row>
    <row r="3219" spans="1:18" x14ac:dyDescent="0.25">
      <c r="A3219" s="352"/>
      <c r="B3219" s="378"/>
      <c r="C3219" s="54" t="str">
        <f>IF(ISTEXT('Organizational Unit Summary'!$B$57),'Organizational Unit Summary'!$B$57,"")</f>
        <v>P-18</v>
      </c>
      <c r="D3219" s="51" t="str">
        <f>IF('Organizational Unit Summary'!$B$24="Benchmark or Sustainment",IF(E3219="OoS","OoS",IF(E3219=1,"DM",IF(E3219=2,"PM",IF(E3219=3,"LM",IF(E3219=4,"FM"))))),IF(E3219="OoS","OoS",IF(E3219&lt;=2,"H",IF(E3219=3,"M",IF(E3219=4,"L")))))</f>
        <v>DM</v>
      </c>
      <c r="E3219" s="58">
        <f>IF(OR(Processes!$C$64=TRUE,Processes!U$64=TRUE),IF(AND(G3219=1,H3219=1,NOT(ISTEXT(J3219))),4,IF(AND(G3219=1,H3219=1,ISTEXT(J3219)),3,IF(AND(OR(G3219=1,H3219=1),ISTEXT(J3219)),2,1))),"OoS")</f>
        <v>1</v>
      </c>
      <c r="F3219" s="57"/>
      <c r="G3219" s="59"/>
      <c r="H3219" s="59"/>
      <c r="I3219" s="59"/>
      <c r="J3219" s="59"/>
      <c r="K3219" s="59"/>
      <c r="L3219" s="59"/>
      <c r="M3219" s="59"/>
      <c r="N3219" s="59"/>
      <c r="O3219" s="59"/>
      <c r="P3219" s="370"/>
      <c r="Q3219" s="59"/>
      <c r="R3219" s="376"/>
    </row>
    <row r="3220" spans="1:18" x14ac:dyDescent="0.25">
      <c r="A3220" s="352"/>
      <c r="B3220" s="378"/>
      <c r="C3220" s="54" t="str">
        <f>IF(ISTEXT('Organizational Unit Summary'!$B$58),'Organizational Unit Summary'!$B$58,"")</f>
        <v>P-19</v>
      </c>
      <c r="D3220" s="51" t="str">
        <f>IF('Organizational Unit Summary'!$B$24="Benchmark or Sustainment",IF(E3220="OoS","OoS",IF(E3220=1,"DM",IF(E3220=2,"PM",IF(E3220=3,"LM",IF(E3220=4,"FM"))))),IF(E3220="OoS","OoS",IF(E3220&lt;=2,"H",IF(E3220=3,"M",IF(E3220=4,"L")))))</f>
        <v>DM</v>
      </c>
      <c r="E3220" s="58">
        <f>IF(OR(Processes!$C$64=TRUE,Processes!V$64=TRUE),IF(AND(G3220=1,H3220=1,NOT(ISTEXT(J3220))),4,IF(AND(G3220=1,H3220=1,ISTEXT(J3220)),3,IF(AND(OR(G3220=1,H3220=1),ISTEXT(J3220)),2,1))),"OoS")</f>
        <v>1</v>
      </c>
      <c r="F3220" s="57"/>
      <c r="G3220" s="59"/>
      <c r="H3220" s="59"/>
      <c r="I3220" s="59"/>
      <c r="J3220" s="59"/>
      <c r="K3220" s="59"/>
      <c r="L3220" s="59"/>
      <c r="M3220" s="59"/>
      <c r="N3220" s="59"/>
      <c r="O3220" s="59"/>
      <c r="P3220" s="370"/>
      <c r="Q3220" s="59"/>
      <c r="R3220" s="376"/>
    </row>
    <row r="3221" spans="1:18" ht="13.5" thickBot="1" x14ac:dyDescent="0.3">
      <c r="A3221" s="352"/>
      <c r="B3221" s="378"/>
      <c r="C3221" s="54" t="str">
        <f>IF(ISTEXT('Organizational Unit Summary'!$B$59),'Organizational Unit Summary'!$B$59,"")</f>
        <v>P-20</v>
      </c>
      <c r="D3221" s="51" t="str">
        <f>IF('Organizational Unit Summary'!$B$24="Benchmark or Sustainment",IF(E3221="OoS","OoS",IF(E3221=1,"DM",IF(E3221=2,"PM",IF(E3221=3,"LM",IF(E3221=4,"FM"))))),IF(E3221="OoS","OoS",IF(E3221&lt;=2,"H",IF(E3221=3,"M",IF(E3221=4,"L")))))</f>
        <v>DM</v>
      </c>
      <c r="E3221" s="58">
        <f>IF(OR(Processes!$C$64=TRUE,Processes!W$64=TRUE),IF(AND(G3221=1,H3221=1,NOT(ISTEXT(J3221))),4,IF(AND(G3221=1,H3221=1,ISTEXT(J3221)),3,IF(AND(OR(G3221=1,H3221=1),ISTEXT(J3221)),2,1))),"OoS")</f>
        <v>1</v>
      </c>
      <c r="F3221" s="57"/>
      <c r="G3221" s="59"/>
      <c r="H3221" s="59"/>
      <c r="I3221" s="59"/>
      <c r="J3221" s="59"/>
      <c r="K3221" s="59"/>
      <c r="L3221" s="59"/>
      <c r="M3221" s="59"/>
      <c r="N3221" s="59"/>
      <c r="O3221" s="59"/>
      <c r="P3221" s="371"/>
      <c r="Q3221" s="59"/>
      <c r="R3221" s="376"/>
    </row>
    <row r="3222" spans="1:18" x14ac:dyDescent="0.25">
      <c r="A3222" s="352"/>
      <c r="B3222" s="378" t="str">
        <f>IF(ISTEXT(Processes!$B$14),Processes!$B$14,"")</f>
        <v>Process 12</v>
      </c>
      <c r="C3222" s="54" t="str">
        <f>IF(ISTEXT('Organizational Unit Summary'!$B$40),'Organizational Unit Summary'!$B$40,"")</f>
        <v>P-1</v>
      </c>
      <c r="D3222" s="51" t="str">
        <f>IF('Organizational Unit Summary'!$B$24="Benchmark or Sustainment",IF(E3222="OoS","OoS",IF(E3222=1,"DM",IF(E3222=2,"PM",IF(E3222=3,"LM",IF(E3222=4,"FM"))))),IF(E3222="OoS","OoS",IF(E3222&lt;=2,"H",IF(E3222=3,"M",IF(E3222=4,"L")))))</f>
        <v>DM</v>
      </c>
      <c r="E3222" s="58">
        <f>IF(OR(Processes!$C$65=TRUE,Processes!D$65=TRUE),IF(AND(G3222=1,H3222=1,NOT(ISTEXT(J3222))),4,IF(AND(G3222=1,H3222=1,ISTEXT(J3222)),3,IF(AND(OR(G3222=1,H3222=1),ISTEXT(J3222)),2,1))),"OoS")</f>
        <v>1</v>
      </c>
      <c r="F3222" s="57"/>
      <c r="G3222" s="59"/>
      <c r="H3222" s="59"/>
      <c r="I3222" s="59"/>
      <c r="J3222" s="59"/>
      <c r="K3222" s="59"/>
      <c r="L3222" s="59"/>
      <c r="M3222" s="59"/>
      <c r="N3222" s="59"/>
      <c r="O3222" s="59"/>
      <c r="P3222" s="369"/>
      <c r="Q3222" s="59"/>
      <c r="R3222" s="376"/>
    </row>
    <row r="3223" spans="1:18" x14ac:dyDescent="0.25">
      <c r="A3223" s="352"/>
      <c r="B3223" s="378"/>
      <c r="C3223" s="54" t="str">
        <f>IF(ISTEXT('Organizational Unit Summary'!$B$41),'Organizational Unit Summary'!$B$41,"")</f>
        <v>P-2</v>
      </c>
      <c r="D3223" s="51" t="str">
        <f>IF('Organizational Unit Summary'!$B$24="Benchmark or Sustainment",IF(E3223="OoS","OoS",IF(E3223=1,"DM",IF(E3223=2,"PM",IF(E3223=3,"LM",IF(E3223=4,"FM"))))),IF(E3223="OoS","OoS",IF(E3223&lt;=2,"H",IF(E3223=3,"M",IF(E3223=4,"L")))))</f>
        <v>DM</v>
      </c>
      <c r="E3223" s="58">
        <f>IF(OR(Processes!$C$65=TRUE,Processes!E$65=TRUE),IF(AND(G3223=1,H3223=1,NOT(ISTEXT(J3223))),4,IF(AND(G3223=1,H3223=1,ISTEXT(J3223)),3,IF(AND(OR(G3223=1,H3223=1),ISTEXT(J3223)),2,1))),"OoS")</f>
        <v>1</v>
      </c>
      <c r="F3223" s="57"/>
      <c r="G3223" s="59"/>
      <c r="H3223" s="59"/>
      <c r="I3223" s="59"/>
      <c r="J3223" s="59"/>
      <c r="K3223" s="59"/>
      <c r="L3223" s="59"/>
      <c r="M3223" s="59"/>
      <c r="N3223" s="59"/>
      <c r="O3223" s="59"/>
      <c r="P3223" s="370"/>
      <c r="Q3223" s="59"/>
      <c r="R3223" s="376"/>
    </row>
    <row r="3224" spans="1:18" x14ac:dyDescent="0.25">
      <c r="A3224" s="352"/>
      <c r="B3224" s="378"/>
      <c r="C3224" s="54" t="str">
        <f>IF(ISTEXT('Organizational Unit Summary'!$B$42),'Organizational Unit Summary'!$B$42,"")</f>
        <v>P-3</v>
      </c>
      <c r="D3224" s="51" t="str">
        <f>IF('Organizational Unit Summary'!$B$24="Benchmark or Sustainment",IF(E3224="OoS","OoS",IF(E3224=1,"DM",IF(E3224=2,"PM",IF(E3224=3,"LM",IF(E3224=4,"FM"))))),IF(E3224="OoS","OoS",IF(E3224&lt;=2,"H",IF(E3224=3,"M",IF(E3224=4,"L")))))</f>
        <v>DM</v>
      </c>
      <c r="E3224" s="58">
        <f>IF(OR(Processes!$C$65=TRUE,Processes!F$65=TRUE),IF(AND(G3224=1,H3224=1,NOT(ISTEXT(J3224))),4,IF(AND(G3224=1,H3224=1,ISTEXT(J3224)),3,IF(AND(OR(G3224=1,H3224=1),ISTEXT(J3224)),2,1))),"OoS")</f>
        <v>1</v>
      </c>
      <c r="F3224" s="57"/>
      <c r="G3224" s="59"/>
      <c r="H3224" s="59"/>
      <c r="I3224" s="59"/>
      <c r="J3224" s="59"/>
      <c r="K3224" s="59"/>
      <c r="L3224" s="59"/>
      <c r="M3224" s="59"/>
      <c r="N3224" s="59"/>
      <c r="O3224" s="59"/>
      <c r="P3224" s="370"/>
      <c r="Q3224" s="59"/>
      <c r="R3224" s="376"/>
    </row>
    <row r="3225" spans="1:18" x14ac:dyDescent="0.25">
      <c r="A3225" s="352"/>
      <c r="B3225" s="378"/>
      <c r="C3225" s="54" t="str">
        <f>IF(ISTEXT('Organizational Unit Summary'!$B$43),'Organizational Unit Summary'!$B$43,"")</f>
        <v>P-4</v>
      </c>
      <c r="D3225" s="51" t="str">
        <f>IF('Organizational Unit Summary'!$B$24="Benchmark or Sustainment",IF(E3225="OoS","OoS",IF(E3225=1,"DM",IF(E3225=2,"PM",IF(E3225=3,"LM",IF(E3225=4,"FM"))))),IF(E3225="OoS","OoS",IF(E3225&lt;=2,"H",IF(E3225=3,"M",IF(E3225=4,"L")))))</f>
        <v>DM</v>
      </c>
      <c r="E3225" s="58">
        <f>IF(OR(Processes!$C$65=TRUE,Processes!G$65=TRUE),IF(AND(G3225=1,H3225=1,NOT(ISTEXT(J3225))),4,IF(AND(G3225=1,H3225=1,ISTEXT(J3225)),3,IF(AND(OR(G3225=1,H3225=1),ISTEXT(J3225)),2,1))),"OoS")</f>
        <v>1</v>
      </c>
      <c r="F3225" s="57"/>
      <c r="G3225" s="59"/>
      <c r="H3225" s="59"/>
      <c r="I3225" s="59"/>
      <c r="J3225" s="59"/>
      <c r="K3225" s="59"/>
      <c r="L3225" s="59"/>
      <c r="M3225" s="59"/>
      <c r="N3225" s="59"/>
      <c r="O3225" s="59"/>
      <c r="P3225" s="370"/>
      <c r="Q3225" s="59"/>
      <c r="R3225" s="376"/>
    </row>
    <row r="3226" spans="1:18" x14ac:dyDescent="0.25">
      <c r="A3226" s="352"/>
      <c r="B3226" s="378"/>
      <c r="C3226" s="54" t="str">
        <f>IF(ISTEXT('Organizational Unit Summary'!$B$44),'Organizational Unit Summary'!$B$44,"")</f>
        <v>P-5</v>
      </c>
      <c r="D3226" s="51" t="str">
        <f>IF('Organizational Unit Summary'!$B$24="Benchmark or Sustainment",IF(E3226="OoS","OoS",IF(E3226=1,"DM",IF(E3226=2,"PM",IF(E3226=3,"LM",IF(E3226=4,"FM"))))),IF(E3226="OoS","OoS",IF(E3226&lt;=2,"H",IF(E3226=3,"M",IF(E3226=4,"L")))))</f>
        <v>DM</v>
      </c>
      <c r="E3226" s="58">
        <f>IF(OR(Processes!$C$65=TRUE,Processes!H$65=TRUE),IF(AND(G3226=1,H3226=1,NOT(ISTEXT(J3226))),4,IF(AND(G3226=1,H3226=1,ISTEXT(J3226)),3,IF(AND(OR(G3226=1,H3226=1),ISTEXT(J3226)),2,1))),"OoS")</f>
        <v>1</v>
      </c>
      <c r="F3226" s="57"/>
      <c r="G3226" s="59"/>
      <c r="H3226" s="59"/>
      <c r="I3226" s="59"/>
      <c r="J3226" s="59"/>
      <c r="K3226" s="59"/>
      <c r="L3226" s="59"/>
      <c r="M3226" s="59"/>
      <c r="N3226" s="59"/>
      <c r="O3226" s="59"/>
      <c r="P3226" s="370"/>
      <c r="Q3226" s="59"/>
      <c r="R3226" s="376"/>
    </row>
    <row r="3227" spans="1:18" x14ac:dyDescent="0.25">
      <c r="A3227" s="352"/>
      <c r="B3227" s="378"/>
      <c r="C3227" s="54" t="str">
        <f>IF(ISTEXT('Organizational Unit Summary'!$B$45),'Organizational Unit Summary'!$B$45,"")</f>
        <v>P-6</v>
      </c>
      <c r="D3227" s="51" t="str">
        <f>IF('Organizational Unit Summary'!$B$24="Benchmark or Sustainment",IF(E3227="OoS","OoS",IF(E3227=1,"DM",IF(E3227=2,"PM",IF(E3227=3,"LM",IF(E3227=4,"FM"))))),IF(E3227="OoS","OoS",IF(E3227&lt;=2,"H",IF(E3227=3,"M",IF(E3227=4,"L")))))</f>
        <v>DM</v>
      </c>
      <c r="E3227" s="58">
        <f>IF(OR(Processes!$C$65=TRUE,Processes!I$65=TRUE),IF(AND(G3227=1,H3227=1,NOT(ISTEXT(J3227))),4,IF(AND(G3227=1,H3227=1,ISTEXT(J3227)),3,IF(AND(OR(G3227=1,H3227=1),ISTEXT(J3227)),2,1))),"OoS")</f>
        <v>1</v>
      </c>
      <c r="F3227" s="57"/>
      <c r="G3227" s="59"/>
      <c r="H3227" s="59"/>
      <c r="I3227" s="59"/>
      <c r="J3227" s="59"/>
      <c r="K3227" s="59"/>
      <c r="L3227" s="59"/>
      <c r="M3227" s="59"/>
      <c r="N3227" s="59"/>
      <c r="O3227" s="59"/>
      <c r="P3227" s="370"/>
      <c r="Q3227" s="59"/>
      <c r="R3227" s="376"/>
    </row>
    <row r="3228" spans="1:18" x14ac:dyDescent="0.25">
      <c r="A3228" s="352"/>
      <c r="B3228" s="378"/>
      <c r="C3228" s="54" t="str">
        <f>IF(ISTEXT('Organizational Unit Summary'!$B$46),'Organizational Unit Summary'!$B$46,"")</f>
        <v>P-7</v>
      </c>
      <c r="D3228" s="51" t="str">
        <f>IF('Organizational Unit Summary'!$B$24="Benchmark or Sustainment",IF(E3228="OoS","OoS",IF(E3228=1,"DM",IF(E3228=2,"PM",IF(E3228=3,"LM",IF(E3228=4,"FM"))))),IF(E3228="OoS","OoS",IF(E3228&lt;=2,"H",IF(E3228=3,"M",IF(E3228=4,"L")))))</f>
        <v>DM</v>
      </c>
      <c r="E3228" s="58">
        <f>IF(OR(Processes!$C$65=TRUE,Processes!J$65=TRUE),IF(AND(G3228=1,H3228=1,NOT(ISTEXT(J3228))),4,IF(AND(G3228=1,H3228=1,ISTEXT(J3228)),3,IF(AND(OR(G3228=1,H3228=1),ISTEXT(J3228)),2,1))),"OoS")</f>
        <v>1</v>
      </c>
      <c r="F3228" s="57"/>
      <c r="G3228" s="59"/>
      <c r="H3228" s="59"/>
      <c r="I3228" s="59"/>
      <c r="J3228" s="59"/>
      <c r="K3228" s="59"/>
      <c r="L3228" s="59"/>
      <c r="M3228" s="59"/>
      <c r="N3228" s="59"/>
      <c r="O3228" s="59"/>
      <c r="P3228" s="370"/>
      <c r="Q3228" s="59"/>
      <c r="R3228" s="376"/>
    </row>
    <row r="3229" spans="1:18" x14ac:dyDescent="0.25">
      <c r="A3229" s="352"/>
      <c r="B3229" s="378"/>
      <c r="C3229" s="54" t="str">
        <f>IF(ISTEXT('Organizational Unit Summary'!$B$47),'Organizational Unit Summary'!$B$47,"")</f>
        <v>P-8</v>
      </c>
      <c r="D3229" s="51" t="str">
        <f>IF('Organizational Unit Summary'!$B$24="Benchmark or Sustainment",IF(E3229="OoS","OoS",IF(E3229=1,"DM",IF(E3229=2,"PM",IF(E3229=3,"LM",IF(E3229=4,"FM"))))),IF(E3229="OoS","OoS",IF(E3229&lt;=2,"H",IF(E3229=3,"M",IF(E3229=4,"L")))))</f>
        <v>DM</v>
      </c>
      <c r="E3229" s="58">
        <f>IF(OR(Processes!$C$65=TRUE,Processes!K$65=TRUE),IF(AND(G3229=1,H3229=1,NOT(ISTEXT(J3229))),4,IF(AND(G3229=1,H3229=1,ISTEXT(J3229)),3,IF(AND(OR(G3229=1,H3229=1),ISTEXT(J3229)),2,1))),"OoS")</f>
        <v>1</v>
      </c>
      <c r="F3229" s="57"/>
      <c r="G3229" s="59"/>
      <c r="H3229" s="59"/>
      <c r="I3229" s="59"/>
      <c r="J3229" s="59"/>
      <c r="K3229" s="59"/>
      <c r="L3229" s="59"/>
      <c r="M3229" s="59"/>
      <c r="N3229" s="59"/>
      <c r="O3229" s="59"/>
      <c r="P3229" s="370"/>
      <c r="Q3229" s="59"/>
      <c r="R3229" s="376"/>
    </row>
    <row r="3230" spans="1:18" x14ac:dyDescent="0.25">
      <c r="A3230" s="352"/>
      <c r="B3230" s="378"/>
      <c r="C3230" s="54" t="str">
        <f>IF(ISTEXT('Organizational Unit Summary'!$B$48),'Organizational Unit Summary'!$B$48,"")</f>
        <v>P-9</v>
      </c>
      <c r="D3230" s="51" t="str">
        <f>IF('Organizational Unit Summary'!$B$24="Benchmark or Sustainment",IF(E3230="OoS","OoS",IF(E3230=1,"DM",IF(E3230=2,"PM",IF(E3230=3,"LM",IF(E3230=4,"FM"))))),IF(E3230="OoS","OoS",IF(E3230&lt;=2,"H",IF(E3230=3,"M",IF(E3230=4,"L")))))</f>
        <v>DM</v>
      </c>
      <c r="E3230" s="58">
        <f>IF(OR(Processes!$C$65=TRUE,Processes!L$65=TRUE),IF(AND(G3230=1,H3230=1,NOT(ISTEXT(J3230))),4,IF(AND(G3230=1,H3230=1,ISTEXT(J3230)),3,IF(AND(OR(G3230=1,H3230=1),ISTEXT(J3230)),2,1))),"OoS")</f>
        <v>1</v>
      </c>
      <c r="F3230" s="57"/>
      <c r="G3230" s="59"/>
      <c r="H3230" s="59"/>
      <c r="I3230" s="59"/>
      <c r="J3230" s="59"/>
      <c r="K3230" s="59"/>
      <c r="L3230" s="59"/>
      <c r="M3230" s="59"/>
      <c r="N3230" s="59"/>
      <c r="O3230" s="59"/>
      <c r="P3230" s="370"/>
      <c r="Q3230" s="59"/>
      <c r="R3230" s="376"/>
    </row>
    <row r="3231" spans="1:18" x14ac:dyDescent="0.25">
      <c r="A3231" s="352"/>
      <c r="B3231" s="378"/>
      <c r="C3231" s="54" t="str">
        <f>IF(ISTEXT('Organizational Unit Summary'!$B$49),'Organizational Unit Summary'!$B$49,"")</f>
        <v>P-10</v>
      </c>
      <c r="D3231" s="51" t="str">
        <f>IF('Organizational Unit Summary'!$B$24="Benchmark or Sustainment",IF(E3231="OoS","OoS",IF(E3231=1,"DM",IF(E3231=2,"PM",IF(E3231=3,"LM",IF(E3231=4,"FM"))))),IF(E3231="OoS","OoS",IF(E3231&lt;=2,"H",IF(E3231=3,"M",IF(E3231=4,"L")))))</f>
        <v>DM</v>
      </c>
      <c r="E3231" s="58">
        <f>IF(OR(Processes!$C$65=TRUE,Processes!M$65=TRUE),IF(AND(G3231=1,H3231=1,NOT(ISTEXT(J3231))),4,IF(AND(G3231=1,H3231=1,ISTEXT(J3231)),3,IF(AND(OR(G3231=1,H3231=1),ISTEXT(J3231)),2,1))),"OoS")</f>
        <v>1</v>
      </c>
      <c r="F3231" s="57"/>
      <c r="G3231" s="59"/>
      <c r="H3231" s="59"/>
      <c r="I3231" s="59"/>
      <c r="J3231" s="59"/>
      <c r="K3231" s="59"/>
      <c r="L3231" s="59"/>
      <c r="M3231" s="59"/>
      <c r="N3231" s="59"/>
      <c r="O3231" s="59"/>
      <c r="P3231" s="370"/>
      <c r="Q3231" s="59"/>
      <c r="R3231" s="376"/>
    </row>
    <row r="3232" spans="1:18" x14ac:dyDescent="0.25">
      <c r="A3232" s="352"/>
      <c r="B3232" s="378"/>
      <c r="C3232" s="54" t="str">
        <f>IF(ISTEXT('Organizational Unit Summary'!$B$50),'Organizational Unit Summary'!$B$50,"")</f>
        <v>P-11</v>
      </c>
      <c r="D3232" s="51" t="str">
        <f>IF('Organizational Unit Summary'!$B$24="Benchmark or Sustainment",IF(E3232="OoS","OoS",IF(E3232=1,"DM",IF(E3232=2,"PM",IF(E3232=3,"LM",IF(E3232=4,"FM"))))),IF(E3232="OoS","OoS",IF(E3232&lt;=2,"H",IF(E3232=3,"M",IF(E3232=4,"L")))))</f>
        <v>DM</v>
      </c>
      <c r="E3232" s="58">
        <f>IF(OR(Processes!$C$65=TRUE,Processes!N$65=TRUE),IF(AND(G3232=1,H3232=1,NOT(ISTEXT(J3232))),4,IF(AND(G3232=1,H3232=1,ISTEXT(J3232)),3,IF(AND(OR(G3232=1,H3232=1),ISTEXT(J3232)),2,1))),"OoS")</f>
        <v>1</v>
      </c>
      <c r="F3232" s="57"/>
      <c r="G3232" s="59"/>
      <c r="H3232" s="59"/>
      <c r="I3232" s="59"/>
      <c r="J3232" s="59"/>
      <c r="K3232" s="59"/>
      <c r="L3232" s="59"/>
      <c r="M3232" s="59"/>
      <c r="N3232" s="59"/>
      <c r="O3232" s="59"/>
      <c r="P3232" s="370"/>
      <c r="Q3232" s="59"/>
      <c r="R3232" s="376"/>
    </row>
    <row r="3233" spans="1:18" x14ac:dyDescent="0.25">
      <c r="A3233" s="352"/>
      <c r="B3233" s="378"/>
      <c r="C3233" s="54" t="str">
        <f>IF(ISTEXT('Organizational Unit Summary'!$B$51),'Organizational Unit Summary'!$B$51,"")</f>
        <v>P-12</v>
      </c>
      <c r="D3233" s="51" t="str">
        <f>IF('Organizational Unit Summary'!$B$24="Benchmark or Sustainment",IF(E3233="OoS","OoS",IF(E3233=1,"DM",IF(E3233=2,"PM",IF(E3233=3,"LM",IF(E3233=4,"FM"))))),IF(E3233="OoS","OoS",IF(E3233&lt;=2,"H",IF(E3233=3,"M",IF(E3233=4,"L")))))</f>
        <v>DM</v>
      </c>
      <c r="E3233" s="58">
        <f>IF(OR(Processes!$C$65=TRUE,Processes!O$65=TRUE),IF(AND(G3233=1,H3233=1,NOT(ISTEXT(J3233))),4,IF(AND(G3233=1,H3233=1,ISTEXT(J3233)),3,IF(AND(OR(G3233=1,H3233=1),ISTEXT(J3233)),2,1))),"OoS")</f>
        <v>1</v>
      </c>
      <c r="F3233" s="57"/>
      <c r="G3233" s="59"/>
      <c r="H3233" s="59"/>
      <c r="I3233" s="59"/>
      <c r="J3233" s="59"/>
      <c r="K3233" s="59"/>
      <c r="L3233" s="59"/>
      <c r="M3233" s="59"/>
      <c r="N3233" s="59"/>
      <c r="O3233" s="59"/>
      <c r="P3233" s="370"/>
      <c r="Q3233" s="59"/>
      <c r="R3233" s="376"/>
    </row>
    <row r="3234" spans="1:18" x14ac:dyDescent="0.25">
      <c r="A3234" s="352"/>
      <c r="B3234" s="378"/>
      <c r="C3234" s="54" t="str">
        <f>IF(ISTEXT('Organizational Unit Summary'!$B$52),'Organizational Unit Summary'!$B$52,"")</f>
        <v>P-13</v>
      </c>
      <c r="D3234" s="51" t="str">
        <f>IF('Organizational Unit Summary'!$B$24="Benchmark or Sustainment",IF(E3234="OoS","OoS",IF(E3234=1,"DM",IF(E3234=2,"PM",IF(E3234=3,"LM",IF(E3234=4,"FM"))))),IF(E3234="OoS","OoS",IF(E3234&lt;=2,"H",IF(E3234=3,"M",IF(E3234=4,"L")))))</f>
        <v>DM</v>
      </c>
      <c r="E3234" s="58">
        <f>IF(OR(Processes!$C$65=TRUE,Processes!P$65=TRUE),IF(AND(G3234=1,H3234=1,NOT(ISTEXT(J3234))),4,IF(AND(G3234=1,H3234=1,ISTEXT(J3234)),3,IF(AND(OR(G3234=1,H3234=1),ISTEXT(J3234)),2,1))),"OoS")</f>
        <v>1</v>
      </c>
      <c r="F3234" s="57"/>
      <c r="G3234" s="59"/>
      <c r="H3234" s="59"/>
      <c r="I3234" s="59"/>
      <c r="J3234" s="59"/>
      <c r="K3234" s="59"/>
      <c r="L3234" s="59"/>
      <c r="M3234" s="59"/>
      <c r="N3234" s="59"/>
      <c r="O3234" s="59"/>
      <c r="P3234" s="370"/>
      <c r="Q3234" s="59"/>
      <c r="R3234" s="376"/>
    </row>
    <row r="3235" spans="1:18" x14ac:dyDescent="0.25">
      <c r="A3235" s="352"/>
      <c r="B3235" s="378"/>
      <c r="C3235" s="54" t="str">
        <f>IF(ISTEXT('Organizational Unit Summary'!$B$53),'Organizational Unit Summary'!$B$53,"")</f>
        <v>P-14</v>
      </c>
      <c r="D3235" s="51" t="str">
        <f>IF('Organizational Unit Summary'!$B$24="Benchmark or Sustainment",IF(E3235="OoS","OoS",IF(E3235=1,"DM",IF(E3235=2,"PM",IF(E3235=3,"LM",IF(E3235=4,"FM"))))),IF(E3235="OoS","OoS",IF(E3235&lt;=2,"H",IF(E3235=3,"M",IF(E3235=4,"L")))))</f>
        <v>DM</v>
      </c>
      <c r="E3235" s="58">
        <f>IF(OR(Processes!$C$65=TRUE,Processes!Q$65=TRUE),IF(AND(G3235=1,H3235=1,NOT(ISTEXT(J3235))),4,IF(AND(G3235=1,H3235=1,ISTEXT(J3235)),3,IF(AND(OR(G3235=1,H3235=1),ISTEXT(J3235)),2,1))),"OoS")</f>
        <v>1</v>
      </c>
      <c r="F3235" s="57"/>
      <c r="G3235" s="59"/>
      <c r="H3235" s="59"/>
      <c r="I3235" s="59"/>
      <c r="J3235" s="59"/>
      <c r="K3235" s="59"/>
      <c r="L3235" s="59"/>
      <c r="M3235" s="59"/>
      <c r="N3235" s="59"/>
      <c r="O3235" s="59"/>
      <c r="P3235" s="370"/>
      <c r="Q3235" s="59"/>
      <c r="R3235" s="376"/>
    </row>
    <row r="3236" spans="1:18" x14ac:dyDescent="0.25">
      <c r="A3236" s="352"/>
      <c r="B3236" s="378"/>
      <c r="C3236" s="54" t="str">
        <f>IF(ISTEXT('Organizational Unit Summary'!$B$54),'Organizational Unit Summary'!$B$54,"")</f>
        <v>P-15</v>
      </c>
      <c r="D3236" s="51" t="str">
        <f>IF('Organizational Unit Summary'!$B$24="Benchmark or Sustainment",IF(E3236="OoS","OoS",IF(E3236=1,"DM",IF(E3236=2,"PM",IF(E3236=3,"LM",IF(E3236=4,"FM"))))),IF(E3236="OoS","OoS",IF(E3236&lt;=2,"H",IF(E3236=3,"M",IF(E3236=4,"L")))))</f>
        <v>DM</v>
      </c>
      <c r="E3236" s="58">
        <f>IF(OR(Processes!$C$65=TRUE,Processes!R$65=TRUE),IF(AND(G3236=1,H3236=1,NOT(ISTEXT(J3236))),4,IF(AND(G3236=1,H3236=1,ISTEXT(J3236)),3,IF(AND(OR(G3236=1,H3236=1),ISTEXT(J3236)),2,1))),"OoS")</f>
        <v>1</v>
      </c>
      <c r="F3236" s="57"/>
      <c r="G3236" s="59"/>
      <c r="H3236" s="59"/>
      <c r="I3236" s="59"/>
      <c r="J3236" s="59"/>
      <c r="K3236" s="59"/>
      <c r="L3236" s="59"/>
      <c r="M3236" s="59"/>
      <c r="N3236" s="59"/>
      <c r="O3236" s="59"/>
      <c r="P3236" s="370"/>
      <c r="Q3236" s="59"/>
      <c r="R3236" s="376"/>
    </row>
    <row r="3237" spans="1:18" x14ac:dyDescent="0.25">
      <c r="A3237" s="352"/>
      <c r="B3237" s="378"/>
      <c r="C3237" s="54" t="str">
        <f>IF(ISTEXT('Organizational Unit Summary'!$B$55),'Organizational Unit Summary'!$B$55,"")</f>
        <v>P-16</v>
      </c>
      <c r="D3237" s="51" t="str">
        <f>IF('Organizational Unit Summary'!$B$24="Benchmark or Sustainment",IF(E3237="OoS","OoS",IF(E3237=1,"DM",IF(E3237=2,"PM",IF(E3237=3,"LM",IF(E3237=4,"FM"))))),IF(E3237="OoS","OoS",IF(E3237&lt;=2,"H",IF(E3237=3,"M",IF(E3237=4,"L")))))</f>
        <v>DM</v>
      </c>
      <c r="E3237" s="58">
        <f>IF(OR(Processes!$C$65=TRUE,Processes!S$65=TRUE),IF(AND(G3237=1,H3237=1,NOT(ISTEXT(J3237))),4,IF(AND(G3237=1,H3237=1,ISTEXT(J3237)),3,IF(AND(OR(G3237=1,H3237=1),ISTEXT(J3237)),2,1))),"OoS")</f>
        <v>1</v>
      </c>
      <c r="F3237" s="57"/>
      <c r="G3237" s="59"/>
      <c r="H3237" s="59"/>
      <c r="I3237" s="59"/>
      <c r="J3237" s="59"/>
      <c r="K3237" s="59"/>
      <c r="L3237" s="59"/>
      <c r="M3237" s="59"/>
      <c r="N3237" s="59"/>
      <c r="O3237" s="59"/>
      <c r="P3237" s="370"/>
      <c r="Q3237" s="59"/>
      <c r="R3237" s="376"/>
    </row>
    <row r="3238" spans="1:18" x14ac:dyDescent="0.25">
      <c r="A3238" s="352"/>
      <c r="B3238" s="378"/>
      <c r="C3238" s="54" t="str">
        <f>IF(ISTEXT('Organizational Unit Summary'!$B$56),'Organizational Unit Summary'!$B$56,"")</f>
        <v>P-17</v>
      </c>
      <c r="D3238" s="51" t="str">
        <f>IF('Organizational Unit Summary'!$B$24="Benchmark or Sustainment",IF(E3238="OoS","OoS",IF(E3238=1,"DM",IF(E3238=2,"PM",IF(E3238=3,"LM",IF(E3238=4,"FM"))))),IF(E3238="OoS","OoS",IF(E3238&lt;=2,"H",IF(E3238=3,"M",IF(E3238=4,"L")))))</f>
        <v>DM</v>
      </c>
      <c r="E3238" s="58">
        <f>IF(OR(Processes!$C$65=TRUE,Processes!T$65=TRUE),IF(AND(G3238=1,H3238=1,NOT(ISTEXT(J3238))),4,IF(AND(G3238=1,H3238=1,ISTEXT(J3238)),3,IF(AND(OR(G3238=1,H3238=1),ISTEXT(J3238)),2,1))),"OoS")</f>
        <v>1</v>
      </c>
      <c r="F3238" s="57"/>
      <c r="G3238" s="59"/>
      <c r="H3238" s="59"/>
      <c r="I3238" s="59"/>
      <c r="J3238" s="59"/>
      <c r="K3238" s="59"/>
      <c r="L3238" s="59"/>
      <c r="M3238" s="59"/>
      <c r="N3238" s="59"/>
      <c r="O3238" s="59"/>
      <c r="P3238" s="370"/>
      <c r="Q3238" s="59"/>
      <c r="R3238" s="376"/>
    </row>
    <row r="3239" spans="1:18" x14ac:dyDescent="0.25">
      <c r="A3239" s="352"/>
      <c r="B3239" s="378"/>
      <c r="C3239" s="54" t="str">
        <f>IF(ISTEXT('Organizational Unit Summary'!$B$57),'Organizational Unit Summary'!$B$57,"")</f>
        <v>P-18</v>
      </c>
      <c r="D3239" s="51" t="str">
        <f>IF('Organizational Unit Summary'!$B$24="Benchmark or Sustainment",IF(E3239="OoS","OoS",IF(E3239=1,"DM",IF(E3239=2,"PM",IF(E3239=3,"LM",IF(E3239=4,"FM"))))),IF(E3239="OoS","OoS",IF(E3239&lt;=2,"H",IF(E3239=3,"M",IF(E3239=4,"L")))))</f>
        <v>DM</v>
      </c>
      <c r="E3239" s="58">
        <f>IF(OR(Processes!$C$65=TRUE,Processes!U$65=TRUE),IF(AND(G3239=1,H3239=1,NOT(ISTEXT(J3239))),4,IF(AND(G3239=1,H3239=1,ISTEXT(J3239)),3,IF(AND(OR(G3239=1,H3239=1),ISTEXT(J3239)),2,1))),"OoS")</f>
        <v>1</v>
      </c>
      <c r="F3239" s="57"/>
      <c r="G3239" s="59"/>
      <c r="H3239" s="59"/>
      <c r="I3239" s="59"/>
      <c r="J3239" s="59"/>
      <c r="K3239" s="59"/>
      <c r="L3239" s="59"/>
      <c r="M3239" s="59"/>
      <c r="N3239" s="59"/>
      <c r="O3239" s="59"/>
      <c r="P3239" s="370"/>
      <c r="Q3239" s="59"/>
      <c r="R3239" s="376"/>
    </row>
    <row r="3240" spans="1:18" x14ac:dyDescent="0.25">
      <c r="A3240" s="352"/>
      <c r="B3240" s="378"/>
      <c r="C3240" s="54" t="str">
        <f>IF(ISTEXT('Organizational Unit Summary'!$B$58),'Organizational Unit Summary'!$B$58,"")</f>
        <v>P-19</v>
      </c>
      <c r="D3240" s="51" t="str">
        <f>IF('Organizational Unit Summary'!$B$24="Benchmark or Sustainment",IF(E3240="OoS","OoS",IF(E3240=1,"DM",IF(E3240=2,"PM",IF(E3240=3,"LM",IF(E3240=4,"FM"))))),IF(E3240="OoS","OoS",IF(E3240&lt;=2,"H",IF(E3240=3,"M",IF(E3240=4,"L")))))</f>
        <v>DM</v>
      </c>
      <c r="E3240" s="58">
        <f>IF(OR(Processes!$C$65=TRUE,Processes!V$65=TRUE),IF(AND(G3240=1,H3240=1,NOT(ISTEXT(J3240))),4,IF(AND(G3240=1,H3240=1,ISTEXT(J3240)),3,IF(AND(OR(G3240=1,H3240=1),ISTEXT(J3240)),2,1))),"OoS")</f>
        <v>1</v>
      </c>
      <c r="F3240" s="57"/>
      <c r="G3240" s="59"/>
      <c r="H3240" s="59"/>
      <c r="I3240" s="59"/>
      <c r="J3240" s="59"/>
      <c r="K3240" s="59"/>
      <c r="L3240" s="59"/>
      <c r="M3240" s="59"/>
      <c r="N3240" s="59"/>
      <c r="O3240" s="59"/>
      <c r="P3240" s="370"/>
      <c r="Q3240" s="59"/>
      <c r="R3240" s="376"/>
    </row>
    <row r="3241" spans="1:18" ht="13.5" thickBot="1" x14ac:dyDescent="0.3">
      <c r="A3241" s="352"/>
      <c r="B3241" s="378"/>
      <c r="C3241" s="54" t="str">
        <f>IF(ISTEXT('Organizational Unit Summary'!$B$59),'Organizational Unit Summary'!$B$59,"")</f>
        <v>P-20</v>
      </c>
      <c r="D3241" s="51" t="str">
        <f>IF('Organizational Unit Summary'!$B$24="Benchmark or Sustainment",IF(E3241="OoS","OoS",IF(E3241=1,"DM",IF(E3241=2,"PM",IF(E3241=3,"LM",IF(E3241=4,"FM"))))),IF(E3241="OoS","OoS",IF(E3241&lt;=2,"H",IF(E3241=3,"M",IF(E3241=4,"L")))))</f>
        <v>DM</v>
      </c>
      <c r="E3241" s="58">
        <f>IF(OR(Processes!$C$65=TRUE,Processes!W$65=TRUE),IF(AND(G3241=1,H3241=1,NOT(ISTEXT(J3241))),4,IF(AND(G3241=1,H3241=1,ISTEXT(J3241)),3,IF(AND(OR(G3241=1,H3241=1),ISTEXT(J3241)),2,1))),"OoS")</f>
        <v>1</v>
      </c>
      <c r="F3241" s="57"/>
      <c r="G3241" s="59"/>
      <c r="H3241" s="59"/>
      <c r="I3241" s="59"/>
      <c r="J3241" s="59"/>
      <c r="K3241" s="59"/>
      <c r="L3241" s="59"/>
      <c r="M3241" s="59"/>
      <c r="N3241" s="59"/>
      <c r="O3241" s="59"/>
      <c r="P3241" s="371"/>
      <c r="Q3241" s="59"/>
      <c r="R3241" s="376"/>
    </row>
    <row r="3242" spans="1:18" x14ac:dyDescent="0.25">
      <c r="A3242" s="352"/>
      <c r="B3242" s="378" t="str">
        <f>IF(ISTEXT(Processes!$B$15),Processes!$B$15,"")</f>
        <v>Process 13</v>
      </c>
      <c r="C3242" s="54" t="str">
        <f>IF(ISTEXT('Organizational Unit Summary'!$B$40),'Organizational Unit Summary'!$B$40,"")</f>
        <v>P-1</v>
      </c>
      <c r="D3242" s="51" t="str">
        <f>IF('Organizational Unit Summary'!$B$24="Benchmark or Sustainment",IF(E3242="OoS","OoS",IF(E3242=1,"DM",IF(E3242=2,"PM",IF(E3242=3,"LM",IF(E3242=4,"FM"))))),IF(E3242="OoS","OoS",IF(E3242&lt;=2,"H",IF(E3242=3,"M",IF(E3242=4,"L")))))</f>
        <v>DM</v>
      </c>
      <c r="E3242" s="58">
        <f>IF(OR(Processes!$C$66=TRUE,Processes!D$66=TRUE),IF(AND(G3242=1,H3242=1,NOT(ISTEXT(J3242))),4,IF(AND(G3242=1,H3242=1,ISTEXT(J3242)),3,IF(AND(OR(G3242=1,H3242=1),ISTEXT(J3242)),2,1))),"OoS")</f>
        <v>1</v>
      </c>
      <c r="F3242" s="57"/>
      <c r="G3242" s="59"/>
      <c r="H3242" s="59"/>
      <c r="I3242" s="59"/>
      <c r="J3242" s="59"/>
      <c r="K3242" s="59"/>
      <c r="L3242" s="59"/>
      <c r="M3242" s="59"/>
      <c r="N3242" s="59"/>
      <c r="O3242" s="59"/>
      <c r="P3242" s="369"/>
      <c r="Q3242" s="59"/>
      <c r="R3242" s="376"/>
    </row>
    <row r="3243" spans="1:18" x14ac:dyDescent="0.25">
      <c r="A3243" s="352"/>
      <c r="B3243" s="378"/>
      <c r="C3243" s="54" t="str">
        <f>IF(ISTEXT('Organizational Unit Summary'!$B$41),'Organizational Unit Summary'!$B$41,"")</f>
        <v>P-2</v>
      </c>
      <c r="D3243" s="51" t="str">
        <f>IF('Organizational Unit Summary'!$B$24="Benchmark or Sustainment",IF(E3243="OoS","OoS",IF(E3243=1,"DM",IF(E3243=2,"PM",IF(E3243=3,"LM",IF(E3243=4,"FM"))))),IF(E3243="OoS","OoS",IF(E3243&lt;=2,"H",IF(E3243=3,"M",IF(E3243=4,"L")))))</f>
        <v>DM</v>
      </c>
      <c r="E3243" s="58">
        <f>IF(OR(Processes!$C$66=TRUE,Processes!E$66=TRUE),IF(AND(G3243=1,H3243=1,NOT(ISTEXT(J3243))),4,IF(AND(G3243=1,H3243=1,ISTEXT(J3243)),3,IF(AND(OR(G3243=1,H3243=1),ISTEXT(J3243)),2,1))),"OoS")</f>
        <v>1</v>
      </c>
      <c r="F3243" s="57"/>
      <c r="G3243" s="59"/>
      <c r="H3243" s="59"/>
      <c r="I3243" s="59"/>
      <c r="J3243" s="59"/>
      <c r="K3243" s="59"/>
      <c r="L3243" s="59"/>
      <c r="M3243" s="59"/>
      <c r="N3243" s="59"/>
      <c r="O3243" s="59"/>
      <c r="P3243" s="370"/>
      <c r="Q3243" s="59"/>
      <c r="R3243" s="376"/>
    </row>
    <row r="3244" spans="1:18" x14ac:dyDescent="0.25">
      <c r="A3244" s="352"/>
      <c r="B3244" s="378"/>
      <c r="C3244" s="54" t="str">
        <f>IF(ISTEXT('Organizational Unit Summary'!$B$42),'Organizational Unit Summary'!$B$42,"")</f>
        <v>P-3</v>
      </c>
      <c r="D3244" s="51" t="str">
        <f>IF('Organizational Unit Summary'!$B$24="Benchmark or Sustainment",IF(E3244="OoS","OoS",IF(E3244=1,"DM",IF(E3244=2,"PM",IF(E3244=3,"LM",IF(E3244=4,"FM"))))),IF(E3244="OoS","OoS",IF(E3244&lt;=2,"H",IF(E3244=3,"M",IF(E3244=4,"L")))))</f>
        <v>DM</v>
      </c>
      <c r="E3244" s="58">
        <f>IF(OR(Processes!$C$66=TRUE,Processes!F$66=TRUE),IF(AND(G3244=1,H3244=1,NOT(ISTEXT(J3244))),4,IF(AND(G3244=1,H3244=1,ISTEXT(J3244)),3,IF(AND(OR(G3244=1,H3244=1),ISTEXT(J3244)),2,1))),"OoS")</f>
        <v>1</v>
      </c>
      <c r="F3244" s="57"/>
      <c r="G3244" s="59"/>
      <c r="H3244" s="59"/>
      <c r="I3244" s="59"/>
      <c r="J3244" s="59"/>
      <c r="K3244" s="59"/>
      <c r="L3244" s="59"/>
      <c r="M3244" s="59"/>
      <c r="N3244" s="59"/>
      <c r="O3244" s="59"/>
      <c r="P3244" s="370"/>
      <c r="Q3244" s="59"/>
      <c r="R3244" s="376"/>
    </row>
    <row r="3245" spans="1:18" x14ac:dyDescent="0.25">
      <c r="A3245" s="352"/>
      <c r="B3245" s="378"/>
      <c r="C3245" s="54" t="str">
        <f>IF(ISTEXT('Organizational Unit Summary'!$B$43),'Organizational Unit Summary'!$B$43,"")</f>
        <v>P-4</v>
      </c>
      <c r="D3245" s="51" t="str">
        <f>IF('Organizational Unit Summary'!$B$24="Benchmark or Sustainment",IF(E3245="OoS","OoS",IF(E3245=1,"DM",IF(E3245=2,"PM",IF(E3245=3,"LM",IF(E3245=4,"FM"))))),IF(E3245="OoS","OoS",IF(E3245&lt;=2,"H",IF(E3245=3,"M",IF(E3245=4,"L")))))</f>
        <v>DM</v>
      </c>
      <c r="E3245" s="58">
        <f>IF(OR(Processes!$C$66=TRUE,Processes!G$66=TRUE),IF(AND(G3245=1,H3245=1,NOT(ISTEXT(J3245))),4,IF(AND(G3245=1,H3245=1,ISTEXT(J3245)),3,IF(AND(OR(G3245=1,H3245=1),ISTEXT(J3245)),2,1))),"OoS")</f>
        <v>1</v>
      </c>
      <c r="F3245" s="57"/>
      <c r="G3245" s="59"/>
      <c r="H3245" s="59"/>
      <c r="I3245" s="59"/>
      <c r="J3245" s="59"/>
      <c r="K3245" s="59"/>
      <c r="L3245" s="59"/>
      <c r="M3245" s="59"/>
      <c r="N3245" s="59"/>
      <c r="O3245" s="59"/>
      <c r="P3245" s="370"/>
      <c r="Q3245" s="59"/>
      <c r="R3245" s="376"/>
    </row>
    <row r="3246" spans="1:18" x14ac:dyDescent="0.25">
      <c r="A3246" s="352"/>
      <c r="B3246" s="378"/>
      <c r="C3246" s="54" t="str">
        <f>IF(ISTEXT('Organizational Unit Summary'!$B$44),'Organizational Unit Summary'!$B$44,"")</f>
        <v>P-5</v>
      </c>
      <c r="D3246" s="51" t="str">
        <f>IF('Organizational Unit Summary'!$B$24="Benchmark or Sustainment",IF(E3246="OoS","OoS",IF(E3246=1,"DM",IF(E3246=2,"PM",IF(E3246=3,"LM",IF(E3246=4,"FM"))))),IF(E3246="OoS","OoS",IF(E3246&lt;=2,"H",IF(E3246=3,"M",IF(E3246=4,"L")))))</f>
        <v>DM</v>
      </c>
      <c r="E3246" s="58">
        <f>IF(OR(Processes!$C$66=TRUE,Processes!H$66=TRUE),IF(AND(G3246=1,H3246=1,NOT(ISTEXT(J3246))),4,IF(AND(G3246=1,H3246=1,ISTEXT(J3246)),3,IF(AND(OR(G3246=1,H3246=1),ISTEXT(J3246)),2,1))),"OoS")</f>
        <v>1</v>
      </c>
      <c r="F3246" s="57"/>
      <c r="G3246" s="59"/>
      <c r="H3246" s="59"/>
      <c r="I3246" s="59"/>
      <c r="J3246" s="59"/>
      <c r="K3246" s="59"/>
      <c r="L3246" s="59"/>
      <c r="M3246" s="59"/>
      <c r="N3246" s="59"/>
      <c r="O3246" s="59"/>
      <c r="P3246" s="370"/>
      <c r="Q3246" s="59"/>
      <c r="R3246" s="376"/>
    </row>
    <row r="3247" spans="1:18" x14ac:dyDescent="0.25">
      <c r="A3247" s="352"/>
      <c r="B3247" s="378"/>
      <c r="C3247" s="54" t="str">
        <f>IF(ISTEXT('Organizational Unit Summary'!$B$45),'Organizational Unit Summary'!$B$45,"")</f>
        <v>P-6</v>
      </c>
      <c r="D3247" s="51" t="str">
        <f>IF('Organizational Unit Summary'!$B$24="Benchmark or Sustainment",IF(E3247="OoS","OoS",IF(E3247=1,"DM",IF(E3247=2,"PM",IF(E3247=3,"LM",IF(E3247=4,"FM"))))),IF(E3247="OoS","OoS",IF(E3247&lt;=2,"H",IF(E3247=3,"M",IF(E3247=4,"L")))))</f>
        <v>DM</v>
      </c>
      <c r="E3247" s="58">
        <f>IF(OR(Processes!$C$66=TRUE,Processes!I$66=TRUE),IF(AND(G3247=1,H3247=1,NOT(ISTEXT(J3247))),4,IF(AND(G3247=1,H3247=1,ISTEXT(J3247)),3,IF(AND(OR(G3247=1,H3247=1),ISTEXT(J3247)),2,1))),"OoS")</f>
        <v>1</v>
      </c>
      <c r="F3247" s="57"/>
      <c r="G3247" s="59"/>
      <c r="H3247" s="59"/>
      <c r="I3247" s="59"/>
      <c r="J3247" s="59"/>
      <c r="K3247" s="59"/>
      <c r="L3247" s="59"/>
      <c r="M3247" s="59"/>
      <c r="N3247" s="59"/>
      <c r="O3247" s="59"/>
      <c r="P3247" s="370"/>
      <c r="Q3247" s="59"/>
      <c r="R3247" s="376"/>
    </row>
    <row r="3248" spans="1:18" x14ac:dyDescent="0.25">
      <c r="A3248" s="352"/>
      <c r="B3248" s="378"/>
      <c r="C3248" s="54" t="str">
        <f>IF(ISTEXT('Organizational Unit Summary'!$B$46),'Organizational Unit Summary'!$B$46,"")</f>
        <v>P-7</v>
      </c>
      <c r="D3248" s="51" t="str">
        <f>IF('Organizational Unit Summary'!$B$24="Benchmark or Sustainment",IF(E3248="OoS","OoS",IF(E3248=1,"DM",IF(E3248=2,"PM",IF(E3248=3,"LM",IF(E3248=4,"FM"))))),IF(E3248="OoS","OoS",IF(E3248&lt;=2,"H",IF(E3248=3,"M",IF(E3248=4,"L")))))</f>
        <v>DM</v>
      </c>
      <c r="E3248" s="58">
        <f>IF(OR(Processes!$C$66=TRUE,Processes!J$66=TRUE),IF(AND(G3248=1,H3248=1,NOT(ISTEXT(J3248))),4,IF(AND(G3248=1,H3248=1,ISTEXT(J3248)),3,IF(AND(OR(G3248=1,H3248=1),ISTEXT(J3248)),2,1))),"OoS")</f>
        <v>1</v>
      </c>
      <c r="F3248" s="57"/>
      <c r="G3248" s="59"/>
      <c r="H3248" s="59"/>
      <c r="I3248" s="59"/>
      <c r="J3248" s="59"/>
      <c r="K3248" s="59"/>
      <c r="L3248" s="59"/>
      <c r="M3248" s="59"/>
      <c r="N3248" s="59"/>
      <c r="O3248" s="59"/>
      <c r="P3248" s="370"/>
      <c r="Q3248" s="59"/>
      <c r="R3248" s="376"/>
    </row>
    <row r="3249" spans="1:18" x14ac:dyDescent="0.25">
      <c r="A3249" s="352"/>
      <c r="B3249" s="378"/>
      <c r="C3249" s="54" t="str">
        <f>IF(ISTEXT('Organizational Unit Summary'!$B$47),'Organizational Unit Summary'!$B$47,"")</f>
        <v>P-8</v>
      </c>
      <c r="D3249" s="51" t="str">
        <f>IF('Organizational Unit Summary'!$B$24="Benchmark or Sustainment",IF(E3249="OoS","OoS",IF(E3249=1,"DM",IF(E3249=2,"PM",IF(E3249=3,"LM",IF(E3249=4,"FM"))))),IF(E3249="OoS","OoS",IF(E3249&lt;=2,"H",IF(E3249=3,"M",IF(E3249=4,"L")))))</f>
        <v>DM</v>
      </c>
      <c r="E3249" s="58">
        <f>IF(OR(Processes!$C$66=TRUE,Processes!K$66=TRUE),IF(AND(G3249=1,H3249=1,NOT(ISTEXT(J3249))),4,IF(AND(G3249=1,H3249=1,ISTEXT(J3249)),3,IF(AND(OR(G3249=1,H3249=1),ISTEXT(J3249)),2,1))),"OoS")</f>
        <v>1</v>
      </c>
      <c r="F3249" s="57"/>
      <c r="G3249" s="59"/>
      <c r="H3249" s="59"/>
      <c r="I3249" s="59"/>
      <c r="J3249" s="59"/>
      <c r="K3249" s="59"/>
      <c r="L3249" s="59"/>
      <c r="M3249" s="59"/>
      <c r="N3249" s="59"/>
      <c r="O3249" s="59"/>
      <c r="P3249" s="370"/>
      <c r="Q3249" s="59"/>
      <c r="R3249" s="376"/>
    </row>
    <row r="3250" spans="1:18" x14ac:dyDescent="0.25">
      <c r="A3250" s="352"/>
      <c r="B3250" s="378"/>
      <c r="C3250" s="54" t="str">
        <f>IF(ISTEXT('Organizational Unit Summary'!$B$48),'Organizational Unit Summary'!$B$48,"")</f>
        <v>P-9</v>
      </c>
      <c r="D3250" s="51" t="str">
        <f>IF('Organizational Unit Summary'!$B$24="Benchmark or Sustainment",IF(E3250="OoS","OoS",IF(E3250=1,"DM",IF(E3250=2,"PM",IF(E3250=3,"LM",IF(E3250=4,"FM"))))),IF(E3250="OoS","OoS",IF(E3250&lt;=2,"H",IF(E3250=3,"M",IF(E3250=4,"L")))))</f>
        <v>DM</v>
      </c>
      <c r="E3250" s="58">
        <f>IF(OR(Processes!$C$66=TRUE,Processes!L$66=TRUE),IF(AND(G3250=1,H3250=1,NOT(ISTEXT(J3250))),4,IF(AND(G3250=1,H3250=1,ISTEXT(J3250)),3,IF(AND(OR(G3250=1,H3250=1),ISTEXT(J3250)),2,1))),"OoS")</f>
        <v>1</v>
      </c>
      <c r="F3250" s="57"/>
      <c r="G3250" s="59"/>
      <c r="H3250" s="59"/>
      <c r="I3250" s="59"/>
      <c r="J3250" s="59"/>
      <c r="K3250" s="59"/>
      <c r="L3250" s="59"/>
      <c r="M3250" s="59"/>
      <c r="N3250" s="59"/>
      <c r="O3250" s="59"/>
      <c r="P3250" s="370"/>
      <c r="Q3250" s="59"/>
      <c r="R3250" s="376"/>
    </row>
    <row r="3251" spans="1:18" x14ac:dyDescent="0.25">
      <c r="A3251" s="352"/>
      <c r="B3251" s="378"/>
      <c r="C3251" s="54" t="str">
        <f>IF(ISTEXT('Organizational Unit Summary'!$B$49),'Organizational Unit Summary'!$B$49,"")</f>
        <v>P-10</v>
      </c>
      <c r="D3251" s="51" t="str">
        <f>IF('Organizational Unit Summary'!$B$24="Benchmark or Sustainment",IF(E3251="OoS","OoS",IF(E3251=1,"DM",IF(E3251=2,"PM",IF(E3251=3,"LM",IF(E3251=4,"FM"))))),IF(E3251="OoS","OoS",IF(E3251&lt;=2,"H",IF(E3251=3,"M",IF(E3251=4,"L")))))</f>
        <v>DM</v>
      </c>
      <c r="E3251" s="58">
        <f>IF(OR(Processes!$C$66=TRUE,Processes!M$66=TRUE),IF(AND(G3251=1,H3251=1,NOT(ISTEXT(J3251))),4,IF(AND(G3251=1,H3251=1,ISTEXT(J3251)),3,IF(AND(OR(G3251=1,H3251=1),ISTEXT(J3251)),2,1))),"OoS")</f>
        <v>1</v>
      </c>
      <c r="F3251" s="57"/>
      <c r="G3251" s="59"/>
      <c r="H3251" s="59"/>
      <c r="I3251" s="59"/>
      <c r="J3251" s="59"/>
      <c r="K3251" s="59"/>
      <c r="L3251" s="59"/>
      <c r="M3251" s="59"/>
      <c r="N3251" s="59"/>
      <c r="O3251" s="59"/>
      <c r="P3251" s="370"/>
      <c r="Q3251" s="59"/>
      <c r="R3251" s="376"/>
    </row>
    <row r="3252" spans="1:18" x14ac:dyDescent="0.25">
      <c r="A3252" s="352"/>
      <c r="B3252" s="378"/>
      <c r="C3252" s="54" t="str">
        <f>IF(ISTEXT('Organizational Unit Summary'!$B$50),'Organizational Unit Summary'!$B$50,"")</f>
        <v>P-11</v>
      </c>
      <c r="D3252" s="51" t="str">
        <f>IF('Organizational Unit Summary'!$B$24="Benchmark or Sustainment",IF(E3252="OoS","OoS",IF(E3252=1,"DM",IF(E3252=2,"PM",IF(E3252=3,"LM",IF(E3252=4,"FM"))))),IF(E3252="OoS","OoS",IF(E3252&lt;=2,"H",IF(E3252=3,"M",IF(E3252=4,"L")))))</f>
        <v>DM</v>
      </c>
      <c r="E3252" s="58">
        <f>IF(OR(Processes!$C$66=TRUE,Processes!N$66=TRUE),IF(AND(G3252=1,H3252=1,NOT(ISTEXT(J3252))),4,IF(AND(G3252=1,H3252=1,ISTEXT(J3252)),3,IF(AND(OR(G3252=1,H3252=1),ISTEXT(J3252)),2,1))),"OoS")</f>
        <v>1</v>
      </c>
      <c r="F3252" s="57"/>
      <c r="G3252" s="59"/>
      <c r="H3252" s="59"/>
      <c r="I3252" s="59"/>
      <c r="J3252" s="59"/>
      <c r="K3252" s="59"/>
      <c r="L3252" s="59"/>
      <c r="M3252" s="59"/>
      <c r="N3252" s="59"/>
      <c r="O3252" s="59"/>
      <c r="P3252" s="370"/>
      <c r="Q3252" s="59"/>
      <c r="R3252" s="376"/>
    </row>
    <row r="3253" spans="1:18" x14ac:dyDescent="0.25">
      <c r="A3253" s="352"/>
      <c r="B3253" s="378"/>
      <c r="C3253" s="54" t="str">
        <f>IF(ISTEXT('Organizational Unit Summary'!$B$51),'Organizational Unit Summary'!$B$51,"")</f>
        <v>P-12</v>
      </c>
      <c r="D3253" s="51" t="str">
        <f>IF('Organizational Unit Summary'!$B$24="Benchmark or Sustainment",IF(E3253="OoS","OoS",IF(E3253=1,"DM",IF(E3253=2,"PM",IF(E3253=3,"LM",IF(E3253=4,"FM"))))),IF(E3253="OoS","OoS",IF(E3253&lt;=2,"H",IF(E3253=3,"M",IF(E3253=4,"L")))))</f>
        <v>DM</v>
      </c>
      <c r="E3253" s="58">
        <f>IF(OR(Processes!$C$66=TRUE,Processes!O$66=TRUE),IF(AND(G3253=1,H3253=1,NOT(ISTEXT(J3253))),4,IF(AND(G3253=1,H3253=1,ISTEXT(J3253)),3,IF(AND(OR(G3253=1,H3253=1),ISTEXT(J3253)),2,1))),"OoS")</f>
        <v>1</v>
      </c>
      <c r="F3253" s="57"/>
      <c r="G3253" s="59"/>
      <c r="H3253" s="59"/>
      <c r="I3253" s="59"/>
      <c r="J3253" s="59"/>
      <c r="K3253" s="59"/>
      <c r="L3253" s="59"/>
      <c r="M3253" s="59"/>
      <c r="N3253" s="59"/>
      <c r="O3253" s="59"/>
      <c r="P3253" s="370"/>
      <c r="Q3253" s="59"/>
      <c r="R3253" s="376"/>
    </row>
    <row r="3254" spans="1:18" x14ac:dyDescent="0.25">
      <c r="A3254" s="352"/>
      <c r="B3254" s="378"/>
      <c r="C3254" s="54" t="str">
        <f>IF(ISTEXT('Organizational Unit Summary'!$B$52),'Organizational Unit Summary'!$B$52,"")</f>
        <v>P-13</v>
      </c>
      <c r="D3254" s="51" t="str">
        <f>IF('Organizational Unit Summary'!$B$24="Benchmark or Sustainment",IF(E3254="OoS","OoS",IF(E3254=1,"DM",IF(E3254=2,"PM",IF(E3254=3,"LM",IF(E3254=4,"FM"))))),IF(E3254="OoS","OoS",IF(E3254&lt;=2,"H",IF(E3254=3,"M",IF(E3254=4,"L")))))</f>
        <v>DM</v>
      </c>
      <c r="E3254" s="58">
        <f>IF(OR(Processes!$C$66=TRUE,Processes!P$66=TRUE),IF(AND(G3254=1,H3254=1,NOT(ISTEXT(J3254))),4,IF(AND(G3254=1,H3254=1,ISTEXT(J3254)),3,IF(AND(OR(G3254=1,H3254=1),ISTEXT(J3254)),2,1))),"OoS")</f>
        <v>1</v>
      </c>
      <c r="F3254" s="57"/>
      <c r="G3254" s="59"/>
      <c r="H3254" s="59"/>
      <c r="I3254" s="59"/>
      <c r="J3254" s="59"/>
      <c r="K3254" s="59"/>
      <c r="L3254" s="59"/>
      <c r="M3254" s="59"/>
      <c r="N3254" s="59"/>
      <c r="O3254" s="59"/>
      <c r="P3254" s="370"/>
      <c r="Q3254" s="59"/>
      <c r="R3254" s="376"/>
    </row>
    <row r="3255" spans="1:18" x14ac:dyDescent="0.25">
      <c r="A3255" s="352"/>
      <c r="B3255" s="378"/>
      <c r="C3255" s="54" t="str">
        <f>IF(ISTEXT('Organizational Unit Summary'!$B$53),'Organizational Unit Summary'!$B$53,"")</f>
        <v>P-14</v>
      </c>
      <c r="D3255" s="51" t="str">
        <f>IF('Organizational Unit Summary'!$B$24="Benchmark or Sustainment",IF(E3255="OoS","OoS",IF(E3255=1,"DM",IF(E3255=2,"PM",IF(E3255=3,"LM",IF(E3255=4,"FM"))))),IF(E3255="OoS","OoS",IF(E3255&lt;=2,"H",IF(E3255=3,"M",IF(E3255=4,"L")))))</f>
        <v>DM</v>
      </c>
      <c r="E3255" s="58">
        <f>IF(OR(Processes!$C$66=TRUE,Processes!Q$66=TRUE),IF(AND(G3255=1,H3255=1,NOT(ISTEXT(J3255))),4,IF(AND(G3255=1,H3255=1,ISTEXT(J3255)),3,IF(AND(OR(G3255=1,H3255=1),ISTEXT(J3255)),2,1))),"OoS")</f>
        <v>1</v>
      </c>
      <c r="F3255" s="57"/>
      <c r="G3255" s="59"/>
      <c r="H3255" s="59"/>
      <c r="I3255" s="59"/>
      <c r="J3255" s="59"/>
      <c r="K3255" s="59"/>
      <c r="L3255" s="59"/>
      <c r="M3255" s="59"/>
      <c r="N3255" s="59"/>
      <c r="O3255" s="59"/>
      <c r="P3255" s="370"/>
      <c r="Q3255" s="59"/>
      <c r="R3255" s="376"/>
    </row>
    <row r="3256" spans="1:18" x14ac:dyDescent="0.25">
      <c r="A3256" s="352"/>
      <c r="B3256" s="378"/>
      <c r="C3256" s="54" t="str">
        <f>IF(ISTEXT('Organizational Unit Summary'!$B$54),'Organizational Unit Summary'!$B$54,"")</f>
        <v>P-15</v>
      </c>
      <c r="D3256" s="51" t="str">
        <f>IF('Organizational Unit Summary'!$B$24="Benchmark or Sustainment",IF(E3256="OoS","OoS",IF(E3256=1,"DM",IF(E3256=2,"PM",IF(E3256=3,"LM",IF(E3256=4,"FM"))))),IF(E3256="OoS","OoS",IF(E3256&lt;=2,"H",IF(E3256=3,"M",IF(E3256=4,"L")))))</f>
        <v>DM</v>
      </c>
      <c r="E3256" s="58">
        <f>IF(OR(Processes!$C$66=TRUE,Processes!R$66=TRUE),IF(AND(G3256=1,H3256=1,NOT(ISTEXT(J3256))),4,IF(AND(G3256=1,H3256=1,ISTEXT(J3256)),3,IF(AND(OR(G3256=1,H3256=1),ISTEXT(J3256)),2,1))),"OoS")</f>
        <v>1</v>
      </c>
      <c r="F3256" s="57"/>
      <c r="G3256" s="59"/>
      <c r="H3256" s="59"/>
      <c r="I3256" s="59"/>
      <c r="J3256" s="59"/>
      <c r="K3256" s="59"/>
      <c r="L3256" s="59"/>
      <c r="M3256" s="59"/>
      <c r="N3256" s="59"/>
      <c r="O3256" s="59"/>
      <c r="P3256" s="370"/>
      <c r="Q3256" s="59"/>
      <c r="R3256" s="376"/>
    </row>
    <row r="3257" spans="1:18" x14ac:dyDescent="0.25">
      <c r="A3257" s="352"/>
      <c r="B3257" s="378"/>
      <c r="C3257" s="54" t="str">
        <f>IF(ISTEXT('Organizational Unit Summary'!$B$55),'Organizational Unit Summary'!$B$55,"")</f>
        <v>P-16</v>
      </c>
      <c r="D3257" s="51" t="str">
        <f>IF('Organizational Unit Summary'!$B$24="Benchmark or Sustainment",IF(E3257="OoS","OoS",IF(E3257=1,"DM",IF(E3257=2,"PM",IF(E3257=3,"LM",IF(E3257=4,"FM"))))),IF(E3257="OoS","OoS",IF(E3257&lt;=2,"H",IF(E3257=3,"M",IF(E3257=4,"L")))))</f>
        <v>DM</v>
      </c>
      <c r="E3257" s="58">
        <f>IF(OR(Processes!$C$66=TRUE,Processes!S$66=TRUE),IF(AND(G3257=1,H3257=1,NOT(ISTEXT(J3257))),4,IF(AND(G3257=1,H3257=1,ISTEXT(J3257)),3,IF(AND(OR(G3257=1,H3257=1),ISTEXT(J3257)),2,1))),"OoS")</f>
        <v>1</v>
      </c>
      <c r="F3257" s="57"/>
      <c r="G3257" s="59"/>
      <c r="H3257" s="59"/>
      <c r="I3257" s="59"/>
      <c r="J3257" s="59"/>
      <c r="K3257" s="59"/>
      <c r="L3257" s="59"/>
      <c r="M3257" s="59"/>
      <c r="N3257" s="59"/>
      <c r="O3257" s="59"/>
      <c r="P3257" s="370"/>
      <c r="Q3257" s="59"/>
      <c r="R3257" s="376"/>
    </row>
    <row r="3258" spans="1:18" x14ac:dyDescent="0.25">
      <c r="A3258" s="352"/>
      <c r="B3258" s="378"/>
      <c r="C3258" s="54" t="str">
        <f>IF(ISTEXT('Organizational Unit Summary'!$B$56),'Organizational Unit Summary'!$B$56,"")</f>
        <v>P-17</v>
      </c>
      <c r="D3258" s="51" t="str">
        <f>IF('Organizational Unit Summary'!$B$24="Benchmark or Sustainment",IF(E3258="OoS","OoS",IF(E3258=1,"DM",IF(E3258=2,"PM",IF(E3258=3,"LM",IF(E3258=4,"FM"))))),IF(E3258="OoS","OoS",IF(E3258&lt;=2,"H",IF(E3258=3,"M",IF(E3258=4,"L")))))</f>
        <v>DM</v>
      </c>
      <c r="E3258" s="58">
        <f>IF(OR(Processes!$C$66=TRUE,Processes!T$66=TRUE),IF(AND(G3258=1,H3258=1,NOT(ISTEXT(J3258))),4,IF(AND(G3258=1,H3258=1,ISTEXT(J3258)),3,IF(AND(OR(G3258=1,H3258=1),ISTEXT(J3258)),2,1))),"OoS")</f>
        <v>1</v>
      </c>
      <c r="F3258" s="57"/>
      <c r="G3258" s="59"/>
      <c r="H3258" s="59"/>
      <c r="I3258" s="59"/>
      <c r="J3258" s="59"/>
      <c r="K3258" s="59"/>
      <c r="L3258" s="59"/>
      <c r="M3258" s="59"/>
      <c r="N3258" s="59"/>
      <c r="O3258" s="59"/>
      <c r="P3258" s="370"/>
      <c r="Q3258" s="59"/>
      <c r="R3258" s="376"/>
    </row>
    <row r="3259" spans="1:18" x14ac:dyDescent="0.25">
      <c r="A3259" s="352"/>
      <c r="B3259" s="378"/>
      <c r="C3259" s="54" t="str">
        <f>IF(ISTEXT('Organizational Unit Summary'!$B$57),'Organizational Unit Summary'!$B$57,"")</f>
        <v>P-18</v>
      </c>
      <c r="D3259" s="51" t="str">
        <f>IF('Organizational Unit Summary'!$B$24="Benchmark or Sustainment",IF(E3259="OoS","OoS",IF(E3259=1,"DM",IF(E3259=2,"PM",IF(E3259=3,"LM",IF(E3259=4,"FM"))))),IF(E3259="OoS","OoS",IF(E3259&lt;=2,"H",IF(E3259=3,"M",IF(E3259=4,"L")))))</f>
        <v>DM</v>
      </c>
      <c r="E3259" s="58">
        <f>IF(OR(Processes!$C$66=TRUE,Processes!U$66=TRUE),IF(AND(G3259=1,H3259=1,NOT(ISTEXT(J3259))),4,IF(AND(G3259=1,H3259=1,ISTEXT(J3259)),3,IF(AND(OR(G3259=1,H3259=1),ISTEXT(J3259)),2,1))),"OoS")</f>
        <v>1</v>
      </c>
      <c r="F3259" s="57"/>
      <c r="G3259" s="59"/>
      <c r="H3259" s="59"/>
      <c r="I3259" s="59"/>
      <c r="J3259" s="59"/>
      <c r="K3259" s="59"/>
      <c r="L3259" s="59"/>
      <c r="M3259" s="59"/>
      <c r="N3259" s="59"/>
      <c r="O3259" s="59"/>
      <c r="P3259" s="370"/>
      <c r="Q3259" s="59"/>
      <c r="R3259" s="376"/>
    </row>
    <row r="3260" spans="1:18" x14ac:dyDescent="0.25">
      <c r="A3260" s="352"/>
      <c r="B3260" s="378"/>
      <c r="C3260" s="54" t="str">
        <f>IF(ISTEXT('Organizational Unit Summary'!$B$58),'Organizational Unit Summary'!$B$58,"")</f>
        <v>P-19</v>
      </c>
      <c r="D3260" s="51" t="str">
        <f>IF('Organizational Unit Summary'!$B$24="Benchmark or Sustainment",IF(E3260="OoS","OoS",IF(E3260=1,"DM",IF(E3260=2,"PM",IF(E3260=3,"LM",IF(E3260=4,"FM"))))),IF(E3260="OoS","OoS",IF(E3260&lt;=2,"H",IF(E3260=3,"M",IF(E3260=4,"L")))))</f>
        <v>DM</v>
      </c>
      <c r="E3260" s="58">
        <f>IF(OR(Processes!$C$66=TRUE,Processes!V$66=TRUE),IF(AND(G3260=1,H3260=1,NOT(ISTEXT(J3260))),4,IF(AND(G3260=1,H3260=1,ISTEXT(J3260)),3,IF(AND(OR(G3260=1,H3260=1),ISTEXT(J3260)),2,1))),"OoS")</f>
        <v>1</v>
      </c>
      <c r="F3260" s="57"/>
      <c r="G3260" s="59"/>
      <c r="H3260" s="59"/>
      <c r="I3260" s="59"/>
      <c r="J3260" s="59"/>
      <c r="K3260" s="59"/>
      <c r="L3260" s="59"/>
      <c r="M3260" s="59"/>
      <c r="N3260" s="59"/>
      <c r="O3260" s="59"/>
      <c r="P3260" s="370"/>
      <c r="Q3260" s="59"/>
      <c r="R3260" s="376"/>
    </row>
    <row r="3261" spans="1:18" ht="13.5" thickBot="1" x14ac:dyDescent="0.3">
      <c r="A3261" s="352"/>
      <c r="B3261" s="378"/>
      <c r="C3261" s="54" t="str">
        <f>IF(ISTEXT('Organizational Unit Summary'!$B$59),'Organizational Unit Summary'!$B$59,"")</f>
        <v>P-20</v>
      </c>
      <c r="D3261" s="51" t="str">
        <f>IF('Organizational Unit Summary'!$B$24="Benchmark or Sustainment",IF(E3261="OoS","OoS",IF(E3261=1,"DM",IF(E3261=2,"PM",IF(E3261=3,"LM",IF(E3261=4,"FM"))))),IF(E3261="OoS","OoS",IF(E3261&lt;=2,"H",IF(E3261=3,"M",IF(E3261=4,"L")))))</f>
        <v>DM</v>
      </c>
      <c r="E3261" s="58">
        <f>IF(OR(Processes!$C$66=TRUE,Processes!W$66=TRUE),IF(AND(G3261=1,H3261=1,NOT(ISTEXT(J3261))),4,IF(AND(G3261=1,H3261=1,ISTEXT(J3261)),3,IF(AND(OR(G3261=1,H3261=1),ISTEXT(J3261)),2,1))),"OoS")</f>
        <v>1</v>
      </c>
      <c r="F3261" s="57"/>
      <c r="G3261" s="59"/>
      <c r="H3261" s="59"/>
      <c r="I3261" s="59"/>
      <c r="J3261" s="59"/>
      <c r="K3261" s="59"/>
      <c r="L3261" s="59"/>
      <c r="M3261" s="59"/>
      <c r="N3261" s="59"/>
      <c r="O3261" s="59"/>
      <c r="P3261" s="371"/>
      <c r="Q3261" s="59"/>
      <c r="R3261" s="376"/>
    </row>
    <row r="3262" spans="1:18" x14ac:dyDescent="0.25">
      <c r="A3262" s="352"/>
      <c r="B3262" s="378" t="str">
        <f>IF(ISTEXT(Processes!$B$16),Processes!$B$16,"")</f>
        <v>Process 14</v>
      </c>
      <c r="C3262" s="54" t="str">
        <f>IF(ISTEXT('Organizational Unit Summary'!$B$40),'Organizational Unit Summary'!$B$40,"")</f>
        <v>P-1</v>
      </c>
      <c r="D3262" s="51" t="str">
        <f>IF('Organizational Unit Summary'!$B$24="Benchmark or Sustainment",IF(E3262="OoS","OoS",IF(E3262=1,"DM",IF(E3262=2,"PM",IF(E3262=3,"LM",IF(E3262=4,"FM"))))),IF(E3262="OoS","OoS",IF(E3262&lt;=2,"H",IF(E3262=3,"M",IF(E3262=4,"L")))))</f>
        <v>DM</v>
      </c>
      <c r="E3262" s="58">
        <f>IF(OR(Processes!$C$67=TRUE,Processes!D$67=TRUE),IF(AND(G3262=1,H3262=1,NOT(ISTEXT(J3262))),4,IF(AND(G3262=1,H3262=1,ISTEXT(J3262)),3,IF(AND(OR(G3262=1,H3262=1),ISTEXT(J3262)),2,1))),"OoS")</f>
        <v>1</v>
      </c>
      <c r="F3262" s="57"/>
      <c r="G3262" s="59"/>
      <c r="H3262" s="59"/>
      <c r="I3262" s="59"/>
      <c r="J3262" s="59"/>
      <c r="K3262" s="59"/>
      <c r="L3262" s="59"/>
      <c r="M3262" s="59"/>
      <c r="N3262" s="59"/>
      <c r="O3262" s="59"/>
      <c r="P3262" s="369"/>
      <c r="Q3262" s="59"/>
      <c r="R3262" s="376"/>
    </row>
    <row r="3263" spans="1:18" x14ac:dyDescent="0.25">
      <c r="A3263" s="352"/>
      <c r="B3263" s="378"/>
      <c r="C3263" s="54" t="str">
        <f>IF(ISTEXT('Organizational Unit Summary'!$B$41),'Organizational Unit Summary'!$B$41,"")</f>
        <v>P-2</v>
      </c>
      <c r="D3263" s="51" t="str">
        <f>IF('Organizational Unit Summary'!$B$24="Benchmark or Sustainment",IF(E3263="OoS","OoS",IF(E3263=1,"DM",IF(E3263=2,"PM",IF(E3263=3,"LM",IF(E3263=4,"FM"))))),IF(E3263="OoS","OoS",IF(E3263&lt;=2,"H",IF(E3263=3,"M",IF(E3263=4,"L")))))</f>
        <v>DM</v>
      </c>
      <c r="E3263" s="58">
        <f>IF(OR(Processes!$C$67=TRUE,Processes!E$67=TRUE),IF(AND(G3263=1,H3263=1,NOT(ISTEXT(J3263))),4,IF(AND(G3263=1,H3263=1,ISTEXT(J3263)),3,IF(AND(OR(G3263=1,H3263=1),ISTEXT(J3263)),2,1))),"OoS")</f>
        <v>1</v>
      </c>
      <c r="F3263" s="57"/>
      <c r="G3263" s="59"/>
      <c r="H3263" s="59"/>
      <c r="I3263" s="59"/>
      <c r="J3263" s="59"/>
      <c r="K3263" s="59"/>
      <c r="L3263" s="59"/>
      <c r="M3263" s="59"/>
      <c r="N3263" s="59"/>
      <c r="O3263" s="59"/>
      <c r="P3263" s="370"/>
      <c r="Q3263" s="59"/>
      <c r="R3263" s="376"/>
    </row>
    <row r="3264" spans="1:18" x14ac:dyDescent="0.25">
      <c r="A3264" s="352"/>
      <c r="B3264" s="378"/>
      <c r="C3264" s="54" t="str">
        <f>IF(ISTEXT('Organizational Unit Summary'!$B$42),'Organizational Unit Summary'!$B$42,"")</f>
        <v>P-3</v>
      </c>
      <c r="D3264" s="51" t="str">
        <f>IF('Organizational Unit Summary'!$B$24="Benchmark or Sustainment",IF(E3264="OoS","OoS",IF(E3264=1,"DM",IF(E3264=2,"PM",IF(E3264=3,"LM",IF(E3264=4,"FM"))))),IF(E3264="OoS","OoS",IF(E3264&lt;=2,"H",IF(E3264=3,"M",IF(E3264=4,"L")))))</f>
        <v>DM</v>
      </c>
      <c r="E3264" s="58">
        <f>IF(OR(Processes!$C$67=TRUE,Processes!F$67=TRUE),IF(AND(G3264=1,H3264=1,NOT(ISTEXT(J3264))),4,IF(AND(G3264=1,H3264=1,ISTEXT(J3264)),3,IF(AND(OR(G3264=1,H3264=1),ISTEXT(J3264)),2,1))),"OoS")</f>
        <v>1</v>
      </c>
      <c r="F3264" s="57"/>
      <c r="G3264" s="59"/>
      <c r="H3264" s="59"/>
      <c r="I3264" s="59"/>
      <c r="J3264" s="59"/>
      <c r="K3264" s="59"/>
      <c r="L3264" s="59"/>
      <c r="M3264" s="59"/>
      <c r="N3264" s="59"/>
      <c r="O3264" s="59"/>
      <c r="P3264" s="370"/>
      <c r="Q3264" s="59"/>
      <c r="R3264" s="376"/>
    </row>
    <row r="3265" spans="1:18" x14ac:dyDescent="0.25">
      <c r="A3265" s="352"/>
      <c r="B3265" s="378"/>
      <c r="C3265" s="54" t="str">
        <f>IF(ISTEXT('Organizational Unit Summary'!$B$43),'Organizational Unit Summary'!$B$43,"")</f>
        <v>P-4</v>
      </c>
      <c r="D3265" s="51" t="str">
        <f>IF('Organizational Unit Summary'!$B$24="Benchmark or Sustainment",IF(E3265="OoS","OoS",IF(E3265=1,"DM",IF(E3265=2,"PM",IF(E3265=3,"LM",IF(E3265=4,"FM"))))),IF(E3265="OoS","OoS",IF(E3265&lt;=2,"H",IF(E3265=3,"M",IF(E3265=4,"L")))))</f>
        <v>DM</v>
      </c>
      <c r="E3265" s="58">
        <f>IF(OR(Processes!$C$67=TRUE,Processes!G$67=TRUE),IF(AND(G3265=1,H3265=1,NOT(ISTEXT(J3265))),4,IF(AND(G3265=1,H3265=1,ISTEXT(J3265)),3,IF(AND(OR(G3265=1,H3265=1),ISTEXT(J3265)),2,1))),"OoS")</f>
        <v>1</v>
      </c>
      <c r="F3265" s="57"/>
      <c r="G3265" s="59"/>
      <c r="H3265" s="59"/>
      <c r="I3265" s="59"/>
      <c r="J3265" s="59"/>
      <c r="K3265" s="59"/>
      <c r="L3265" s="59"/>
      <c r="M3265" s="59"/>
      <c r="N3265" s="59"/>
      <c r="O3265" s="59"/>
      <c r="P3265" s="370"/>
      <c r="Q3265" s="59"/>
      <c r="R3265" s="376"/>
    </row>
    <row r="3266" spans="1:18" x14ac:dyDescent="0.25">
      <c r="A3266" s="352"/>
      <c r="B3266" s="378"/>
      <c r="C3266" s="54" t="str">
        <f>IF(ISTEXT('Organizational Unit Summary'!$B$44),'Organizational Unit Summary'!$B$44,"")</f>
        <v>P-5</v>
      </c>
      <c r="D3266" s="51" t="str">
        <f>IF('Organizational Unit Summary'!$B$24="Benchmark or Sustainment",IF(E3266="OoS","OoS",IF(E3266=1,"DM",IF(E3266=2,"PM",IF(E3266=3,"LM",IF(E3266=4,"FM"))))),IF(E3266="OoS","OoS",IF(E3266&lt;=2,"H",IF(E3266=3,"M",IF(E3266=4,"L")))))</f>
        <v>DM</v>
      </c>
      <c r="E3266" s="58">
        <f>IF(OR(Processes!$C$67=TRUE,Processes!H$67=TRUE),IF(AND(G3266=1,H3266=1,NOT(ISTEXT(J3266))),4,IF(AND(G3266=1,H3266=1,ISTEXT(J3266)),3,IF(AND(OR(G3266=1,H3266=1),ISTEXT(J3266)),2,1))),"OoS")</f>
        <v>1</v>
      </c>
      <c r="F3266" s="57"/>
      <c r="G3266" s="59"/>
      <c r="H3266" s="59"/>
      <c r="I3266" s="59"/>
      <c r="J3266" s="59"/>
      <c r="K3266" s="59"/>
      <c r="L3266" s="59"/>
      <c r="M3266" s="59"/>
      <c r="N3266" s="59"/>
      <c r="O3266" s="59"/>
      <c r="P3266" s="370"/>
      <c r="Q3266" s="59"/>
      <c r="R3266" s="376"/>
    </row>
    <row r="3267" spans="1:18" x14ac:dyDescent="0.25">
      <c r="A3267" s="352"/>
      <c r="B3267" s="378"/>
      <c r="C3267" s="54" t="str">
        <f>IF(ISTEXT('Organizational Unit Summary'!$B$45),'Organizational Unit Summary'!$B$45,"")</f>
        <v>P-6</v>
      </c>
      <c r="D3267" s="51" t="str">
        <f>IF('Organizational Unit Summary'!$B$24="Benchmark or Sustainment",IF(E3267="OoS","OoS",IF(E3267=1,"DM",IF(E3267=2,"PM",IF(E3267=3,"LM",IF(E3267=4,"FM"))))),IF(E3267="OoS","OoS",IF(E3267&lt;=2,"H",IF(E3267=3,"M",IF(E3267=4,"L")))))</f>
        <v>DM</v>
      </c>
      <c r="E3267" s="58">
        <f>IF(OR(Processes!$C$67=TRUE,Processes!I$67=TRUE),IF(AND(G3267=1,H3267=1,NOT(ISTEXT(J3267))),4,IF(AND(G3267=1,H3267=1,ISTEXT(J3267)),3,IF(AND(OR(G3267=1,H3267=1),ISTEXT(J3267)),2,1))),"OoS")</f>
        <v>1</v>
      </c>
      <c r="F3267" s="57"/>
      <c r="G3267" s="59"/>
      <c r="H3267" s="59"/>
      <c r="I3267" s="59"/>
      <c r="J3267" s="59"/>
      <c r="K3267" s="59"/>
      <c r="L3267" s="59"/>
      <c r="M3267" s="59"/>
      <c r="N3267" s="59"/>
      <c r="O3267" s="59"/>
      <c r="P3267" s="370"/>
      <c r="Q3267" s="59"/>
      <c r="R3267" s="376"/>
    </row>
    <row r="3268" spans="1:18" x14ac:dyDescent="0.25">
      <c r="A3268" s="352"/>
      <c r="B3268" s="378"/>
      <c r="C3268" s="54" t="str">
        <f>IF(ISTEXT('Organizational Unit Summary'!$B$46),'Organizational Unit Summary'!$B$46,"")</f>
        <v>P-7</v>
      </c>
      <c r="D3268" s="51" t="str">
        <f>IF('Organizational Unit Summary'!$B$24="Benchmark or Sustainment",IF(E3268="OoS","OoS",IF(E3268=1,"DM",IF(E3268=2,"PM",IF(E3268=3,"LM",IF(E3268=4,"FM"))))),IF(E3268="OoS","OoS",IF(E3268&lt;=2,"H",IF(E3268=3,"M",IF(E3268=4,"L")))))</f>
        <v>DM</v>
      </c>
      <c r="E3268" s="58">
        <f>IF(OR(Processes!$C$67=TRUE,Processes!J$67=TRUE),IF(AND(G3268=1,H3268=1,NOT(ISTEXT(J3268))),4,IF(AND(G3268=1,H3268=1,ISTEXT(J3268)),3,IF(AND(OR(G3268=1,H3268=1),ISTEXT(J3268)),2,1))),"OoS")</f>
        <v>1</v>
      </c>
      <c r="F3268" s="57"/>
      <c r="G3268" s="59"/>
      <c r="H3268" s="59"/>
      <c r="I3268" s="59"/>
      <c r="J3268" s="59"/>
      <c r="K3268" s="59"/>
      <c r="L3268" s="59"/>
      <c r="M3268" s="59"/>
      <c r="N3268" s="59"/>
      <c r="O3268" s="59"/>
      <c r="P3268" s="370"/>
      <c r="Q3268" s="59"/>
      <c r="R3268" s="376"/>
    </row>
    <row r="3269" spans="1:18" x14ac:dyDescent="0.25">
      <c r="A3269" s="352"/>
      <c r="B3269" s="378"/>
      <c r="C3269" s="54" t="str">
        <f>IF(ISTEXT('Organizational Unit Summary'!$B$47),'Organizational Unit Summary'!$B$47,"")</f>
        <v>P-8</v>
      </c>
      <c r="D3269" s="51" t="str">
        <f>IF('Organizational Unit Summary'!$B$24="Benchmark or Sustainment",IF(E3269="OoS","OoS",IF(E3269=1,"DM",IF(E3269=2,"PM",IF(E3269=3,"LM",IF(E3269=4,"FM"))))),IF(E3269="OoS","OoS",IF(E3269&lt;=2,"H",IF(E3269=3,"M",IF(E3269=4,"L")))))</f>
        <v>DM</v>
      </c>
      <c r="E3269" s="58">
        <f>IF(OR(Processes!$C$67=TRUE,Processes!K$67=TRUE),IF(AND(G3269=1,H3269=1,NOT(ISTEXT(J3269))),4,IF(AND(G3269=1,H3269=1,ISTEXT(J3269)),3,IF(AND(OR(G3269=1,H3269=1),ISTEXT(J3269)),2,1))),"OoS")</f>
        <v>1</v>
      </c>
      <c r="F3269" s="57"/>
      <c r="G3269" s="59"/>
      <c r="H3269" s="59"/>
      <c r="I3269" s="59"/>
      <c r="J3269" s="59"/>
      <c r="K3269" s="59"/>
      <c r="L3269" s="59"/>
      <c r="M3269" s="59"/>
      <c r="N3269" s="59"/>
      <c r="O3269" s="59"/>
      <c r="P3269" s="370"/>
      <c r="Q3269" s="59"/>
      <c r="R3269" s="376"/>
    </row>
    <row r="3270" spans="1:18" x14ac:dyDescent="0.25">
      <c r="A3270" s="352"/>
      <c r="B3270" s="378"/>
      <c r="C3270" s="54" t="str">
        <f>IF(ISTEXT('Organizational Unit Summary'!$B$48),'Organizational Unit Summary'!$B$48,"")</f>
        <v>P-9</v>
      </c>
      <c r="D3270" s="51" t="str">
        <f>IF('Organizational Unit Summary'!$B$24="Benchmark or Sustainment",IF(E3270="OoS","OoS",IF(E3270=1,"DM",IF(E3270=2,"PM",IF(E3270=3,"LM",IF(E3270=4,"FM"))))),IF(E3270="OoS","OoS",IF(E3270&lt;=2,"H",IF(E3270=3,"M",IF(E3270=4,"L")))))</f>
        <v>DM</v>
      </c>
      <c r="E3270" s="58">
        <f>IF(OR(Processes!$C$67=TRUE,Processes!L$67=TRUE),IF(AND(G3270=1,H3270=1,NOT(ISTEXT(J3270))),4,IF(AND(G3270=1,H3270=1,ISTEXT(J3270)),3,IF(AND(OR(G3270=1,H3270=1),ISTEXT(J3270)),2,1))),"OoS")</f>
        <v>1</v>
      </c>
      <c r="F3270" s="57"/>
      <c r="G3270" s="59"/>
      <c r="H3270" s="59"/>
      <c r="I3270" s="59"/>
      <c r="J3270" s="59"/>
      <c r="K3270" s="59"/>
      <c r="L3270" s="59"/>
      <c r="M3270" s="59"/>
      <c r="N3270" s="59"/>
      <c r="O3270" s="59"/>
      <c r="P3270" s="370"/>
      <c r="Q3270" s="59"/>
      <c r="R3270" s="376"/>
    </row>
    <row r="3271" spans="1:18" x14ac:dyDescent="0.25">
      <c r="A3271" s="352"/>
      <c r="B3271" s="378"/>
      <c r="C3271" s="54" t="str">
        <f>IF(ISTEXT('Organizational Unit Summary'!$B$49),'Organizational Unit Summary'!$B$49,"")</f>
        <v>P-10</v>
      </c>
      <c r="D3271" s="51" t="str">
        <f>IF('Organizational Unit Summary'!$B$24="Benchmark or Sustainment",IF(E3271="OoS","OoS",IF(E3271=1,"DM",IF(E3271=2,"PM",IF(E3271=3,"LM",IF(E3271=4,"FM"))))),IF(E3271="OoS","OoS",IF(E3271&lt;=2,"H",IF(E3271=3,"M",IF(E3271=4,"L")))))</f>
        <v>DM</v>
      </c>
      <c r="E3271" s="58">
        <f>IF(OR(Processes!$C$67=TRUE,Processes!M$67=TRUE),IF(AND(G3271=1,H3271=1,NOT(ISTEXT(J3271))),4,IF(AND(G3271=1,H3271=1,ISTEXT(J3271)),3,IF(AND(OR(G3271=1,H3271=1),ISTEXT(J3271)),2,1))),"OoS")</f>
        <v>1</v>
      </c>
      <c r="F3271" s="57"/>
      <c r="G3271" s="59"/>
      <c r="H3271" s="59"/>
      <c r="I3271" s="59"/>
      <c r="J3271" s="59"/>
      <c r="K3271" s="59"/>
      <c r="L3271" s="59"/>
      <c r="M3271" s="59"/>
      <c r="N3271" s="59"/>
      <c r="O3271" s="59"/>
      <c r="P3271" s="370"/>
      <c r="Q3271" s="59"/>
      <c r="R3271" s="376"/>
    </row>
    <row r="3272" spans="1:18" x14ac:dyDescent="0.25">
      <c r="A3272" s="352"/>
      <c r="B3272" s="378"/>
      <c r="C3272" s="54" t="str">
        <f>IF(ISTEXT('Organizational Unit Summary'!$B$50),'Organizational Unit Summary'!$B$50,"")</f>
        <v>P-11</v>
      </c>
      <c r="D3272" s="51" t="str">
        <f>IF('Organizational Unit Summary'!$B$24="Benchmark or Sustainment",IF(E3272="OoS","OoS",IF(E3272=1,"DM",IF(E3272=2,"PM",IF(E3272=3,"LM",IF(E3272=4,"FM"))))),IF(E3272="OoS","OoS",IF(E3272&lt;=2,"H",IF(E3272=3,"M",IF(E3272=4,"L")))))</f>
        <v>DM</v>
      </c>
      <c r="E3272" s="58">
        <f>IF(OR(Processes!$C$67=TRUE,Processes!N$67=TRUE),IF(AND(G3272=1,H3272=1,NOT(ISTEXT(J3272))),4,IF(AND(G3272=1,H3272=1,ISTEXT(J3272)),3,IF(AND(OR(G3272=1,H3272=1),ISTEXT(J3272)),2,1))),"OoS")</f>
        <v>1</v>
      </c>
      <c r="F3272" s="57"/>
      <c r="G3272" s="59"/>
      <c r="H3272" s="59"/>
      <c r="I3272" s="59"/>
      <c r="J3272" s="59"/>
      <c r="K3272" s="59"/>
      <c r="L3272" s="59"/>
      <c r="M3272" s="59"/>
      <c r="N3272" s="59"/>
      <c r="O3272" s="59"/>
      <c r="P3272" s="370"/>
      <c r="Q3272" s="59"/>
      <c r="R3272" s="376"/>
    </row>
    <row r="3273" spans="1:18" x14ac:dyDescent="0.25">
      <c r="A3273" s="352"/>
      <c r="B3273" s="378"/>
      <c r="C3273" s="54" t="str">
        <f>IF(ISTEXT('Organizational Unit Summary'!$B$51),'Organizational Unit Summary'!$B$51,"")</f>
        <v>P-12</v>
      </c>
      <c r="D3273" s="51" t="str">
        <f>IF('Organizational Unit Summary'!$B$24="Benchmark or Sustainment",IF(E3273="OoS","OoS",IF(E3273=1,"DM",IF(E3273=2,"PM",IF(E3273=3,"LM",IF(E3273=4,"FM"))))),IF(E3273="OoS","OoS",IF(E3273&lt;=2,"H",IF(E3273=3,"M",IF(E3273=4,"L")))))</f>
        <v>DM</v>
      </c>
      <c r="E3273" s="58">
        <f>IF(OR(Processes!$C$67=TRUE,Processes!O$67=TRUE),IF(AND(G3273=1,H3273=1,NOT(ISTEXT(J3273))),4,IF(AND(G3273=1,H3273=1,ISTEXT(J3273)),3,IF(AND(OR(G3273=1,H3273=1),ISTEXT(J3273)),2,1))),"OoS")</f>
        <v>1</v>
      </c>
      <c r="F3273" s="57"/>
      <c r="G3273" s="59"/>
      <c r="H3273" s="59"/>
      <c r="I3273" s="59"/>
      <c r="J3273" s="59"/>
      <c r="K3273" s="59"/>
      <c r="L3273" s="59"/>
      <c r="M3273" s="59"/>
      <c r="N3273" s="59"/>
      <c r="O3273" s="59"/>
      <c r="P3273" s="370"/>
      <c r="Q3273" s="59"/>
      <c r="R3273" s="376"/>
    </row>
    <row r="3274" spans="1:18" x14ac:dyDescent="0.25">
      <c r="A3274" s="352"/>
      <c r="B3274" s="378"/>
      <c r="C3274" s="54" t="str">
        <f>IF(ISTEXT('Organizational Unit Summary'!$B$52),'Organizational Unit Summary'!$B$52,"")</f>
        <v>P-13</v>
      </c>
      <c r="D3274" s="51" t="str">
        <f>IF('Organizational Unit Summary'!$B$24="Benchmark or Sustainment",IF(E3274="OoS","OoS",IF(E3274=1,"DM",IF(E3274=2,"PM",IF(E3274=3,"LM",IF(E3274=4,"FM"))))),IF(E3274="OoS","OoS",IF(E3274&lt;=2,"H",IF(E3274=3,"M",IF(E3274=4,"L")))))</f>
        <v>DM</v>
      </c>
      <c r="E3274" s="58">
        <f>IF(OR(Processes!$C$67=TRUE,Processes!P$67=TRUE),IF(AND(G3274=1,H3274=1,NOT(ISTEXT(J3274))),4,IF(AND(G3274=1,H3274=1,ISTEXT(J3274)),3,IF(AND(OR(G3274=1,H3274=1),ISTEXT(J3274)),2,1))),"OoS")</f>
        <v>1</v>
      </c>
      <c r="F3274" s="57"/>
      <c r="G3274" s="59"/>
      <c r="H3274" s="59"/>
      <c r="I3274" s="59"/>
      <c r="J3274" s="59"/>
      <c r="K3274" s="59"/>
      <c r="L3274" s="59"/>
      <c r="M3274" s="59"/>
      <c r="N3274" s="59"/>
      <c r="O3274" s="59"/>
      <c r="P3274" s="370"/>
      <c r="Q3274" s="59"/>
      <c r="R3274" s="376"/>
    </row>
    <row r="3275" spans="1:18" x14ac:dyDescent="0.25">
      <c r="A3275" s="352"/>
      <c r="B3275" s="378"/>
      <c r="C3275" s="54" t="str">
        <f>IF(ISTEXT('Organizational Unit Summary'!$B$53),'Organizational Unit Summary'!$B$53,"")</f>
        <v>P-14</v>
      </c>
      <c r="D3275" s="51" t="str">
        <f>IF('Organizational Unit Summary'!$B$24="Benchmark or Sustainment",IF(E3275="OoS","OoS",IF(E3275=1,"DM",IF(E3275=2,"PM",IF(E3275=3,"LM",IF(E3275=4,"FM"))))),IF(E3275="OoS","OoS",IF(E3275&lt;=2,"H",IF(E3275=3,"M",IF(E3275=4,"L")))))</f>
        <v>DM</v>
      </c>
      <c r="E3275" s="58">
        <f>IF(OR(Processes!$C$67=TRUE,Processes!Q$67=TRUE),IF(AND(G3275=1,H3275=1,NOT(ISTEXT(J3275))),4,IF(AND(G3275=1,H3275=1,ISTEXT(J3275)),3,IF(AND(OR(G3275=1,H3275=1),ISTEXT(J3275)),2,1))),"OoS")</f>
        <v>1</v>
      </c>
      <c r="F3275" s="57"/>
      <c r="G3275" s="59"/>
      <c r="H3275" s="59"/>
      <c r="I3275" s="59"/>
      <c r="J3275" s="59"/>
      <c r="K3275" s="59"/>
      <c r="L3275" s="59"/>
      <c r="M3275" s="59"/>
      <c r="N3275" s="59"/>
      <c r="O3275" s="59"/>
      <c r="P3275" s="370"/>
      <c r="Q3275" s="59"/>
      <c r="R3275" s="376"/>
    </row>
    <row r="3276" spans="1:18" x14ac:dyDescent="0.25">
      <c r="A3276" s="352"/>
      <c r="B3276" s="378"/>
      <c r="C3276" s="54" t="str">
        <f>IF(ISTEXT('Organizational Unit Summary'!$B$54),'Organizational Unit Summary'!$B$54,"")</f>
        <v>P-15</v>
      </c>
      <c r="D3276" s="51" t="str">
        <f>IF('Organizational Unit Summary'!$B$24="Benchmark or Sustainment",IF(E3276="OoS","OoS",IF(E3276=1,"DM",IF(E3276=2,"PM",IF(E3276=3,"LM",IF(E3276=4,"FM"))))),IF(E3276="OoS","OoS",IF(E3276&lt;=2,"H",IF(E3276=3,"M",IF(E3276=4,"L")))))</f>
        <v>DM</v>
      </c>
      <c r="E3276" s="58">
        <f>IF(OR(Processes!$C$67=TRUE,Processes!R$67=TRUE),IF(AND(G3276=1,H3276=1,NOT(ISTEXT(J3276))),4,IF(AND(G3276=1,H3276=1,ISTEXT(J3276)),3,IF(AND(OR(G3276=1,H3276=1),ISTEXT(J3276)),2,1))),"OoS")</f>
        <v>1</v>
      </c>
      <c r="F3276" s="57"/>
      <c r="G3276" s="59"/>
      <c r="H3276" s="59"/>
      <c r="I3276" s="59"/>
      <c r="J3276" s="59"/>
      <c r="K3276" s="59"/>
      <c r="L3276" s="59"/>
      <c r="M3276" s="59"/>
      <c r="N3276" s="59"/>
      <c r="O3276" s="59"/>
      <c r="P3276" s="370"/>
      <c r="Q3276" s="59"/>
      <c r="R3276" s="376"/>
    </row>
    <row r="3277" spans="1:18" x14ac:dyDescent="0.25">
      <c r="A3277" s="352"/>
      <c r="B3277" s="378"/>
      <c r="C3277" s="54" t="str">
        <f>IF(ISTEXT('Organizational Unit Summary'!$B$55),'Organizational Unit Summary'!$B$55,"")</f>
        <v>P-16</v>
      </c>
      <c r="D3277" s="51" t="str">
        <f>IF('Organizational Unit Summary'!$B$24="Benchmark or Sustainment",IF(E3277="OoS","OoS",IF(E3277=1,"DM",IF(E3277=2,"PM",IF(E3277=3,"LM",IF(E3277=4,"FM"))))),IF(E3277="OoS","OoS",IF(E3277&lt;=2,"H",IF(E3277=3,"M",IF(E3277=4,"L")))))</f>
        <v>DM</v>
      </c>
      <c r="E3277" s="58">
        <f>IF(OR(Processes!$C$67=TRUE,Processes!S$67=TRUE),IF(AND(G3277=1,H3277=1,NOT(ISTEXT(J3277))),4,IF(AND(G3277=1,H3277=1,ISTEXT(J3277)),3,IF(AND(OR(G3277=1,H3277=1),ISTEXT(J3277)),2,1))),"OoS")</f>
        <v>1</v>
      </c>
      <c r="F3277" s="57"/>
      <c r="G3277" s="59"/>
      <c r="H3277" s="59"/>
      <c r="I3277" s="59"/>
      <c r="J3277" s="59"/>
      <c r="K3277" s="59"/>
      <c r="L3277" s="59"/>
      <c r="M3277" s="59"/>
      <c r="N3277" s="59"/>
      <c r="O3277" s="59"/>
      <c r="P3277" s="370"/>
      <c r="Q3277" s="59"/>
      <c r="R3277" s="376"/>
    </row>
    <row r="3278" spans="1:18" x14ac:dyDescent="0.25">
      <c r="A3278" s="352"/>
      <c r="B3278" s="378"/>
      <c r="C3278" s="54" t="str">
        <f>IF(ISTEXT('Organizational Unit Summary'!$B$56),'Organizational Unit Summary'!$B$56,"")</f>
        <v>P-17</v>
      </c>
      <c r="D3278" s="51" t="str">
        <f>IF('Organizational Unit Summary'!$B$24="Benchmark or Sustainment",IF(E3278="OoS","OoS",IF(E3278=1,"DM",IF(E3278=2,"PM",IF(E3278=3,"LM",IF(E3278=4,"FM"))))),IF(E3278="OoS","OoS",IF(E3278&lt;=2,"H",IF(E3278=3,"M",IF(E3278=4,"L")))))</f>
        <v>DM</v>
      </c>
      <c r="E3278" s="58">
        <f>IF(OR(Processes!$C$67=TRUE,Processes!T$67=TRUE),IF(AND(G3278=1,H3278=1,NOT(ISTEXT(J3278))),4,IF(AND(G3278=1,H3278=1,ISTEXT(J3278)),3,IF(AND(OR(G3278=1,H3278=1),ISTEXT(J3278)),2,1))),"OoS")</f>
        <v>1</v>
      </c>
      <c r="F3278" s="57"/>
      <c r="G3278" s="59"/>
      <c r="H3278" s="59"/>
      <c r="I3278" s="59"/>
      <c r="J3278" s="59"/>
      <c r="K3278" s="59"/>
      <c r="L3278" s="59"/>
      <c r="M3278" s="59"/>
      <c r="N3278" s="59"/>
      <c r="O3278" s="59"/>
      <c r="P3278" s="370"/>
      <c r="Q3278" s="59"/>
      <c r="R3278" s="376"/>
    </row>
    <row r="3279" spans="1:18" x14ac:dyDescent="0.25">
      <c r="A3279" s="352"/>
      <c r="B3279" s="378"/>
      <c r="C3279" s="54" t="str">
        <f>IF(ISTEXT('Organizational Unit Summary'!$B$57),'Organizational Unit Summary'!$B$57,"")</f>
        <v>P-18</v>
      </c>
      <c r="D3279" s="51" t="str">
        <f>IF('Organizational Unit Summary'!$B$24="Benchmark or Sustainment",IF(E3279="OoS","OoS",IF(E3279=1,"DM",IF(E3279=2,"PM",IF(E3279=3,"LM",IF(E3279=4,"FM"))))),IF(E3279="OoS","OoS",IF(E3279&lt;=2,"H",IF(E3279=3,"M",IF(E3279=4,"L")))))</f>
        <v>DM</v>
      </c>
      <c r="E3279" s="58">
        <f>IF(OR(Processes!$C$67=TRUE,Processes!U$67=TRUE),IF(AND(G3279=1,H3279=1,NOT(ISTEXT(J3279))),4,IF(AND(G3279=1,H3279=1,ISTEXT(J3279)),3,IF(AND(OR(G3279=1,H3279=1),ISTEXT(J3279)),2,1))),"OoS")</f>
        <v>1</v>
      </c>
      <c r="F3279" s="57"/>
      <c r="G3279" s="59"/>
      <c r="H3279" s="59"/>
      <c r="I3279" s="59"/>
      <c r="J3279" s="59"/>
      <c r="K3279" s="59"/>
      <c r="L3279" s="59"/>
      <c r="M3279" s="59"/>
      <c r="N3279" s="59"/>
      <c r="O3279" s="59"/>
      <c r="P3279" s="370"/>
      <c r="Q3279" s="59"/>
      <c r="R3279" s="376"/>
    </row>
    <row r="3280" spans="1:18" x14ac:dyDescent="0.25">
      <c r="A3280" s="352"/>
      <c r="B3280" s="378"/>
      <c r="C3280" s="54" t="str">
        <f>IF(ISTEXT('Organizational Unit Summary'!$B$58),'Organizational Unit Summary'!$B$58,"")</f>
        <v>P-19</v>
      </c>
      <c r="D3280" s="51" t="str">
        <f>IF('Organizational Unit Summary'!$B$24="Benchmark or Sustainment",IF(E3280="OoS","OoS",IF(E3280=1,"DM",IF(E3280=2,"PM",IF(E3280=3,"LM",IF(E3280=4,"FM"))))),IF(E3280="OoS","OoS",IF(E3280&lt;=2,"H",IF(E3280=3,"M",IF(E3280=4,"L")))))</f>
        <v>DM</v>
      </c>
      <c r="E3280" s="58">
        <f>IF(OR(Processes!$C$67=TRUE,Processes!V$67=TRUE),IF(AND(G3280=1,H3280=1,NOT(ISTEXT(J3280))),4,IF(AND(G3280=1,H3280=1,ISTEXT(J3280)),3,IF(AND(OR(G3280=1,H3280=1),ISTEXT(J3280)),2,1))),"OoS")</f>
        <v>1</v>
      </c>
      <c r="F3280" s="57"/>
      <c r="G3280" s="59"/>
      <c r="H3280" s="59"/>
      <c r="I3280" s="59"/>
      <c r="J3280" s="59"/>
      <c r="K3280" s="59"/>
      <c r="L3280" s="59"/>
      <c r="M3280" s="59"/>
      <c r="N3280" s="59"/>
      <c r="O3280" s="59"/>
      <c r="P3280" s="370"/>
      <c r="Q3280" s="59"/>
      <c r="R3280" s="376"/>
    </row>
    <row r="3281" spans="1:18" ht="13.5" thickBot="1" x14ac:dyDescent="0.3">
      <c r="A3281" s="352"/>
      <c r="B3281" s="378"/>
      <c r="C3281" s="54" t="str">
        <f>IF(ISTEXT('Organizational Unit Summary'!$B$59),'Organizational Unit Summary'!$B$59,"")</f>
        <v>P-20</v>
      </c>
      <c r="D3281" s="51" t="str">
        <f>IF('Organizational Unit Summary'!$B$24="Benchmark or Sustainment",IF(E3281="OoS","OoS",IF(E3281=1,"DM",IF(E3281=2,"PM",IF(E3281=3,"LM",IF(E3281=4,"FM"))))),IF(E3281="OoS","OoS",IF(E3281&lt;=2,"H",IF(E3281=3,"M",IF(E3281=4,"L")))))</f>
        <v>DM</v>
      </c>
      <c r="E3281" s="58">
        <f>IF(OR(Processes!$C$67=TRUE,Processes!W$67=TRUE),IF(AND(G3281=1,H3281=1,NOT(ISTEXT(J3281))),4,IF(AND(G3281=1,H3281=1,ISTEXT(J3281)),3,IF(AND(OR(G3281=1,H3281=1),ISTEXT(J3281)),2,1))),"OoS")</f>
        <v>1</v>
      </c>
      <c r="F3281" s="57"/>
      <c r="G3281" s="59"/>
      <c r="H3281" s="59"/>
      <c r="I3281" s="59"/>
      <c r="J3281" s="59"/>
      <c r="K3281" s="59"/>
      <c r="L3281" s="59"/>
      <c r="M3281" s="59"/>
      <c r="N3281" s="59"/>
      <c r="O3281" s="59"/>
      <c r="P3281" s="371"/>
      <c r="Q3281" s="59"/>
      <c r="R3281" s="376"/>
    </row>
    <row r="3282" spans="1:18" x14ac:dyDescent="0.25">
      <c r="A3282" s="352"/>
      <c r="B3282" s="378" t="str">
        <f>IF(ISTEXT(Processes!$B$17),Processes!$B$17,"")</f>
        <v>Process 15</v>
      </c>
      <c r="C3282" s="54" t="str">
        <f>IF(ISTEXT('Organizational Unit Summary'!$B$40),'Organizational Unit Summary'!$B$40,"")</f>
        <v>P-1</v>
      </c>
      <c r="D3282" s="51" t="str">
        <f>IF('Organizational Unit Summary'!$B$24="Benchmark or Sustainment",IF(E3282="OoS","OoS",IF(E3282=1,"DM",IF(E3282=2,"PM",IF(E3282=3,"LM",IF(E3282=4,"FM"))))),IF(E3282="OoS","OoS",IF(E3282&lt;=2,"H",IF(E3282=3,"M",IF(E3282=4,"L")))))</f>
        <v>DM</v>
      </c>
      <c r="E3282" s="58">
        <f>IF(OR(Processes!$C$68=TRUE,Processes!D$68=TRUE),IF(AND(G3282=1,H3282=1,NOT(ISTEXT(J3282))),4,IF(AND(G3282=1,H3282=1,ISTEXT(J3282)),3,IF(AND(OR(G3282=1,H3282=1),ISTEXT(J3282)),2,1))),"OoS")</f>
        <v>1</v>
      </c>
      <c r="F3282" s="57"/>
      <c r="G3282" s="59"/>
      <c r="H3282" s="59"/>
      <c r="I3282" s="59"/>
      <c r="J3282" s="59"/>
      <c r="K3282" s="59"/>
      <c r="L3282" s="59"/>
      <c r="M3282" s="59"/>
      <c r="N3282" s="59"/>
      <c r="O3282" s="59"/>
      <c r="P3282" s="369"/>
      <c r="Q3282" s="59"/>
      <c r="R3282" s="376"/>
    </row>
    <row r="3283" spans="1:18" x14ac:dyDescent="0.25">
      <c r="A3283" s="352"/>
      <c r="B3283" s="378"/>
      <c r="C3283" s="54" t="str">
        <f>IF(ISTEXT('Organizational Unit Summary'!$B$41),'Organizational Unit Summary'!$B$41,"")</f>
        <v>P-2</v>
      </c>
      <c r="D3283" s="51" t="str">
        <f>IF('Organizational Unit Summary'!$B$24="Benchmark or Sustainment",IF(E3283="OoS","OoS",IF(E3283=1,"DM",IF(E3283=2,"PM",IF(E3283=3,"LM",IF(E3283=4,"FM"))))),IF(E3283="OoS","OoS",IF(E3283&lt;=2,"H",IF(E3283=3,"M",IF(E3283=4,"L")))))</f>
        <v>DM</v>
      </c>
      <c r="E3283" s="58">
        <f>IF(OR(Processes!$C$68=TRUE,Processes!E$68=TRUE),IF(AND(G3283=1,H3283=1,NOT(ISTEXT(J3283))),4,IF(AND(G3283=1,H3283=1,ISTEXT(J3283)),3,IF(AND(OR(G3283=1,H3283=1),ISTEXT(J3283)),2,1))),"OoS")</f>
        <v>1</v>
      </c>
      <c r="F3283" s="57"/>
      <c r="G3283" s="59"/>
      <c r="H3283" s="59"/>
      <c r="I3283" s="59"/>
      <c r="J3283" s="59"/>
      <c r="K3283" s="59"/>
      <c r="L3283" s="59"/>
      <c r="M3283" s="59"/>
      <c r="N3283" s="59"/>
      <c r="O3283" s="59"/>
      <c r="P3283" s="370"/>
      <c r="Q3283" s="59"/>
      <c r="R3283" s="376"/>
    </row>
    <row r="3284" spans="1:18" x14ac:dyDescent="0.25">
      <c r="A3284" s="352"/>
      <c r="B3284" s="378"/>
      <c r="C3284" s="54" t="str">
        <f>IF(ISTEXT('Organizational Unit Summary'!$B$42),'Organizational Unit Summary'!$B$42,"")</f>
        <v>P-3</v>
      </c>
      <c r="D3284" s="51" t="str">
        <f>IF('Organizational Unit Summary'!$B$24="Benchmark or Sustainment",IF(E3284="OoS","OoS",IF(E3284=1,"DM",IF(E3284=2,"PM",IF(E3284=3,"LM",IF(E3284=4,"FM"))))),IF(E3284="OoS","OoS",IF(E3284&lt;=2,"H",IF(E3284=3,"M",IF(E3284=4,"L")))))</f>
        <v>DM</v>
      </c>
      <c r="E3284" s="58">
        <f>IF(OR(Processes!$C$68=TRUE,Processes!F$68=TRUE),IF(AND(G3284=1,H3284=1,NOT(ISTEXT(J3284))),4,IF(AND(G3284=1,H3284=1,ISTEXT(J3284)),3,IF(AND(OR(G3284=1,H3284=1),ISTEXT(J3284)),2,1))),"OoS")</f>
        <v>1</v>
      </c>
      <c r="F3284" s="57"/>
      <c r="G3284" s="59"/>
      <c r="H3284" s="59"/>
      <c r="I3284" s="59"/>
      <c r="J3284" s="59"/>
      <c r="K3284" s="59"/>
      <c r="L3284" s="59"/>
      <c r="M3284" s="59"/>
      <c r="N3284" s="59"/>
      <c r="O3284" s="59"/>
      <c r="P3284" s="370"/>
      <c r="Q3284" s="59"/>
      <c r="R3284" s="376"/>
    </row>
    <row r="3285" spans="1:18" x14ac:dyDescent="0.25">
      <c r="A3285" s="352"/>
      <c r="B3285" s="378"/>
      <c r="C3285" s="54" t="str">
        <f>IF(ISTEXT('Organizational Unit Summary'!$B$43),'Organizational Unit Summary'!$B$43,"")</f>
        <v>P-4</v>
      </c>
      <c r="D3285" s="51" t="str">
        <f>IF('Organizational Unit Summary'!$B$24="Benchmark or Sustainment",IF(E3285="OoS","OoS",IF(E3285=1,"DM",IF(E3285=2,"PM",IF(E3285=3,"LM",IF(E3285=4,"FM"))))),IF(E3285="OoS","OoS",IF(E3285&lt;=2,"H",IF(E3285=3,"M",IF(E3285=4,"L")))))</f>
        <v>DM</v>
      </c>
      <c r="E3285" s="58">
        <f>IF(OR(Processes!$C$68=TRUE,Processes!G$68=TRUE),IF(AND(G3285=1,H3285=1,NOT(ISTEXT(J3285))),4,IF(AND(G3285=1,H3285=1,ISTEXT(J3285)),3,IF(AND(OR(G3285=1,H3285=1),ISTEXT(J3285)),2,1))),"OoS")</f>
        <v>1</v>
      </c>
      <c r="F3285" s="57"/>
      <c r="G3285" s="59"/>
      <c r="H3285" s="59"/>
      <c r="I3285" s="59"/>
      <c r="J3285" s="59"/>
      <c r="K3285" s="59"/>
      <c r="L3285" s="59"/>
      <c r="M3285" s="59"/>
      <c r="N3285" s="59"/>
      <c r="O3285" s="59"/>
      <c r="P3285" s="370"/>
      <c r="Q3285" s="59"/>
      <c r="R3285" s="376"/>
    </row>
    <row r="3286" spans="1:18" x14ac:dyDescent="0.25">
      <c r="A3286" s="352"/>
      <c r="B3286" s="378"/>
      <c r="C3286" s="54" t="str">
        <f>IF(ISTEXT('Organizational Unit Summary'!$B$44),'Organizational Unit Summary'!$B$44,"")</f>
        <v>P-5</v>
      </c>
      <c r="D3286" s="51" t="str">
        <f>IF('Organizational Unit Summary'!$B$24="Benchmark or Sustainment",IF(E3286="OoS","OoS",IF(E3286=1,"DM",IF(E3286=2,"PM",IF(E3286=3,"LM",IF(E3286=4,"FM"))))),IF(E3286="OoS","OoS",IF(E3286&lt;=2,"H",IF(E3286=3,"M",IF(E3286=4,"L")))))</f>
        <v>DM</v>
      </c>
      <c r="E3286" s="58">
        <f>IF(OR(Processes!$C$68=TRUE,Processes!H$68=TRUE),IF(AND(G3286=1,H3286=1,NOT(ISTEXT(J3286))),4,IF(AND(G3286=1,H3286=1,ISTEXT(J3286)),3,IF(AND(OR(G3286=1,H3286=1),ISTEXT(J3286)),2,1))),"OoS")</f>
        <v>1</v>
      </c>
      <c r="F3286" s="57"/>
      <c r="G3286" s="59"/>
      <c r="H3286" s="59"/>
      <c r="I3286" s="59"/>
      <c r="J3286" s="59"/>
      <c r="K3286" s="59"/>
      <c r="L3286" s="59"/>
      <c r="M3286" s="59"/>
      <c r="N3286" s="59"/>
      <c r="O3286" s="59"/>
      <c r="P3286" s="370"/>
      <c r="Q3286" s="59"/>
      <c r="R3286" s="376"/>
    </row>
    <row r="3287" spans="1:18" x14ac:dyDescent="0.25">
      <c r="A3287" s="352"/>
      <c r="B3287" s="378"/>
      <c r="C3287" s="54" t="str">
        <f>IF(ISTEXT('Organizational Unit Summary'!$B$45),'Organizational Unit Summary'!$B$45,"")</f>
        <v>P-6</v>
      </c>
      <c r="D3287" s="51" t="str">
        <f>IF('Organizational Unit Summary'!$B$24="Benchmark or Sustainment",IF(E3287="OoS","OoS",IF(E3287=1,"DM",IF(E3287=2,"PM",IF(E3287=3,"LM",IF(E3287=4,"FM"))))),IF(E3287="OoS","OoS",IF(E3287&lt;=2,"H",IF(E3287=3,"M",IF(E3287=4,"L")))))</f>
        <v>DM</v>
      </c>
      <c r="E3287" s="58">
        <f>IF(OR(Processes!$C$68=TRUE,Processes!I$68=TRUE),IF(AND(G3287=1,H3287=1,NOT(ISTEXT(J3287))),4,IF(AND(G3287=1,H3287=1,ISTEXT(J3287)),3,IF(AND(OR(G3287=1,H3287=1),ISTEXT(J3287)),2,1))),"OoS")</f>
        <v>1</v>
      </c>
      <c r="F3287" s="57"/>
      <c r="G3287" s="59"/>
      <c r="H3287" s="59"/>
      <c r="I3287" s="59"/>
      <c r="J3287" s="59"/>
      <c r="K3287" s="59"/>
      <c r="L3287" s="59"/>
      <c r="M3287" s="59"/>
      <c r="N3287" s="59"/>
      <c r="O3287" s="59"/>
      <c r="P3287" s="370"/>
      <c r="Q3287" s="59"/>
      <c r="R3287" s="376"/>
    </row>
    <row r="3288" spans="1:18" x14ac:dyDescent="0.25">
      <c r="A3288" s="352"/>
      <c r="B3288" s="378"/>
      <c r="C3288" s="54" t="str">
        <f>IF(ISTEXT('Organizational Unit Summary'!$B$46),'Organizational Unit Summary'!$B$46,"")</f>
        <v>P-7</v>
      </c>
      <c r="D3288" s="51" t="str">
        <f>IF('Organizational Unit Summary'!$B$24="Benchmark or Sustainment",IF(E3288="OoS","OoS",IF(E3288=1,"DM",IF(E3288=2,"PM",IF(E3288=3,"LM",IF(E3288=4,"FM"))))),IF(E3288="OoS","OoS",IF(E3288&lt;=2,"H",IF(E3288=3,"M",IF(E3288=4,"L")))))</f>
        <v>DM</v>
      </c>
      <c r="E3288" s="58">
        <f>IF(OR(Processes!$C$68=TRUE,Processes!J$68=TRUE),IF(AND(G3288=1,H3288=1,NOT(ISTEXT(J3288))),4,IF(AND(G3288=1,H3288=1,ISTEXT(J3288)),3,IF(AND(OR(G3288=1,H3288=1),ISTEXT(J3288)),2,1))),"OoS")</f>
        <v>1</v>
      </c>
      <c r="F3288" s="57"/>
      <c r="G3288" s="59"/>
      <c r="H3288" s="59"/>
      <c r="I3288" s="59"/>
      <c r="J3288" s="59"/>
      <c r="K3288" s="59"/>
      <c r="L3288" s="59"/>
      <c r="M3288" s="59"/>
      <c r="N3288" s="59"/>
      <c r="O3288" s="59"/>
      <c r="P3288" s="370"/>
      <c r="Q3288" s="59"/>
      <c r="R3288" s="376"/>
    </row>
    <row r="3289" spans="1:18" x14ac:dyDescent="0.25">
      <c r="A3289" s="352"/>
      <c r="B3289" s="378"/>
      <c r="C3289" s="54" t="str">
        <f>IF(ISTEXT('Organizational Unit Summary'!$B$47),'Organizational Unit Summary'!$B$47,"")</f>
        <v>P-8</v>
      </c>
      <c r="D3289" s="51" t="str">
        <f>IF('Organizational Unit Summary'!$B$24="Benchmark or Sustainment",IF(E3289="OoS","OoS",IF(E3289=1,"DM",IF(E3289=2,"PM",IF(E3289=3,"LM",IF(E3289=4,"FM"))))),IF(E3289="OoS","OoS",IF(E3289&lt;=2,"H",IF(E3289=3,"M",IF(E3289=4,"L")))))</f>
        <v>DM</v>
      </c>
      <c r="E3289" s="58">
        <f>IF(OR(Processes!$C$68=TRUE,Processes!K$68=TRUE),IF(AND(G3289=1,H3289=1,NOT(ISTEXT(J3289))),4,IF(AND(G3289=1,H3289=1,ISTEXT(J3289)),3,IF(AND(OR(G3289=1,H3289=1),ISTEXT(J3289)),2,1))),"OoS")</f>
        <v>1</v>
      </c>
      <c r="F3289" s="57"/>
      <c r="G3289" s="59"/>
      <c r="H3289" s="59"/>
      <c r="I3289" s="59"/>
      <c r="J3289" s="59"/>
      <c r="K3289" s="59"/>
      <c r="L3289" s="59"/>
      <c r="M3289" s="59"/>
      <c r="N3289" s="59"/>
      <c r="O3289" s="59"/>
      <c r="P3289" s="370"/>
      <c r="Q3289" s="59"/>
      <c r="R3289" s="376"/>
    </row>
    <row r="3290" spans="1:18" x14ac:dyDescent="0.25">
      <c r="A3290" s="352"/>
      <c r="B3290" s="378"/>
      <c r="C3290" s="54" t="str">
        <f>IF(ISTEXT('Organizational Unit Summary'!$B$48),'Organizational Unit Summary'!$B$48,"")</f>
        <v>P-9</v>
      </c>
      <c r="D3290" s="51" t="str">
        <f>IF('Organizational Unit Summary'!$B$24="Benchmark or Sustainment",IF(E3290="OoS","OoS",IF(E3290=1,"DM",IF(E3290=2,"PM",IF(E3290=3,"LM",IF(E3290=4,"FM"))))),IF(E3290="OoS","OoS",IF(E3290&lt;=2,"H",IF(E3290=3,"M",IF(E3290=4,"L")))))</f>
        <v>DM</v>
      </c>
      <c r="E3290" s="58">
        <f>IF(OR(Processes!$C$68=TRUE,Processes!L$68=TRUE),IF(AND(G3290=1,H3290=1,NOT(ISTEXT(J3290))),4,IF(AND(G3290=1,H3290=1,ISTEXT(J3290)),3,IF(AND(OR(G3290=1,H3290=1),ISTEXT(J3290)),2,1))),"OoS")</f>
        <v>1</v>
      </c>
      <c r="F3290" s="57"/>
      <c r="G3290" s="59"/>
      <c r="H3290" s="59"/>
      <c r="I3290" s="59"/>
      <c r="J3290" s="59"/>
      <c r="K3290" s="59"/>
      <c r="L3290" s="59"/>
      <c r="M3290" s="59"/>
      <c r="N3290" s="59"/>
      <c r="O3290" s="59"/>
      <c r="P3290" s="370"/>
      <c r="Q3290" s="59"/>
      <c r="R3290" s="376"/>
    </row>
    <row r="3291" spans="1:18" x14ac:dyDescent="0.25">
      <c r="A3291" s="352"/>
      <c r="B3291" s="378"/>
      <c r="C3291" s="54" t="str">
        <f>IF(ISTEXT('Organizational Unit Summary'!$B$49),'Organizational Unit Summary'!$B$49,"")</f>
        <v>P-10</v>
      </c>
      <c r="D3291" s="51" t="str">
        <f>IF('Organizational Unit Summary'!$B$24="Benchmark or Sustainment",IF(E3291="OoS","OoS",IF(E3291=1,"DM",IF(E3291=2,"PM",IF(E3291=3,"LM",IF(E3291=4,"FM"))))),IF(E3291="OoS","OoS",IF(E3291&lt;=2,"H",IF(E3291=3,"M",IF(E3291=4,"L")))))</f>
        <v>DM</v>
      </c>
      <c r="E3291" s="58">
        <f>IF(OR(Processes!$C$68=TRUE,Processes!M$68=TRUE),IF(AND(G3291=1,H3291=1,NOT(ISTEXT(J3291))),4,IF(AND(G3291=1,H3291=1,ISTEXT(J3291)),3,IF(AND(OR(G3291=1,H3291=1),ISTEXT(J3291)),2,1))),"OoS")</f>
        <v>1</v>
      </c>
      <c r="F3291" s="57"/>
      <c r="G3291" s="59"/>
      <c r="H3291" s="59"/>
      <c r="I3291" s="59"/>
      <c r="J3291" s="59"/>
      <c r="K3291" s="59"/>
      <c r="L3291" s="59"/>
      <c r="M3291" s="59"/>
      <c r="N3291" s="59"/>
      <c r="O3291" s="59"/>
      <c r="P3291" s="370"/>
      <c r="Q3291" s="59"/>
      <c r="R3291" s="376"/>
    </row>
    <row r="3292" spans="1:18" x14ac:dyDescent="0.25">
      <c r="A3292" s="352"/>
      <c r="B3292" s="378"/>
      <c r="C3292" s="54" t="str">
        <f>IF(ISTEXT('Organizational Unit Summary'!$B$50),'Organizational Unit Summary'!$B$50,"")</f>
        <v>P-11</v>
      </c>
      <c r="D3292" s="51" t="str">
        <f>IF('Organizational Unit Summary'!$B$24="Benchmark or Sustainment",IF(E3292="OoS","OoS",IF(E3292=1,"DM",IF(E3292=2,"PM",IF(E3292=3,"LM",IF(E3292=4,"FM"))))),IF(E3292="OoS","OoS",IF(E3292&lt;=2,"H",IF(E3292=3,"M",IF(E3292=4,"L")))))</f>
        <v>DM</v>
      </c>
      <c r="E3292" s="58">
        <f>IF(OR(Processes!$C$68=TRUE,Processes!N$68=TRUE),IF(AND(G3292=1,H3292=1,NOT(ISTEXT(J3292))),4,IF(AND(G3292=1,H3292=1,ISTEXT(J3292)),3,IF(AND(OR(G3292=1,H3292=1),ISTEXT(J3292)),2,1))),"OoS")</f>
        <v>1</v>
      </c>
      <c r="F3292" s="57"/>
      <c r="G3292" s="59"/>
      <c r="H3292" s="59"/>
      <c r="I3292" s="59"/>
      <c r="J3292" s="59"/>
      <c r="K3292" s="59"/>
      <c r="L3292" s="59"/>
      <c r="M3292" s="59"/>
      <c r="N3292" s="59"/>
      <c r="O3292" s="59"/>
      <c r="P3292" s="370"/>
      <c r="Q3292" s="59"/>
      <c r="R3292" s="376"/>
    </row>
    <row r="3293" spans="1:18" x14ac:dyDescent="0.25">
      <c r="A3293" s="352"/>
      <c r="B3293" s="378"/>
      <c r="C3293" s="54" t="str">
        <f>IF(ISTEXT('Organizational Unit Summary'!$B$51),'Organizational Unit Summary'!$B$51,"")</f>
        <v>P-12</v>
      </c>
      <c r="D3293" s="51" t="str">
        <f>IF('Organizational Unit Summary'!$B$24="Benchmark or Sustainment",IF(E3293="OoS","OoS",IF(E3293=1,"DM",IF(E3293=2,"PM",IF(E3293=3,"LM",IF(E3293=4,"FM"))))),IF(E3293="OoS","OoS",IF(E3293&lt;=2,"H",IF(E3293=3,"M",IF(E3293=4,"L")))))</f>
        <v>DM</v>
      </c>
      <c r="E3293" s="58">
        <f>IF(OR(Processes!$C$68=TRUE,Processes!O$68=TRUE),IF(AND(G3293=1,H3293=1,NOT(ISTEXT(J3293))),4,IF(AND(G3293=1,H3293=1,ISTEXT(J3293)),3,IF(AND(OR(G3293=1,H3293=1),ISTEXT(J3293)),2,1))),"OoS")</f>
        <v>1</v>
      </c>
      <c r="F3293" s="57"/>
      <c r="G3293" s="59"/>
      <c r="H3293" s="59"/>
      <c r="I3293" s="59"/>
      <c r="J3293" s="59"/>
      <c r="K3293" s="59"/>
      <c r="L3293" s="59"/>
      <c r="M3293" s="59"/>
      <c r="N3293" s="59"/>
      <c r="O3293" s="59"/>
      <c r="P3293" s="370"/>
      <c r="Q3293" s="59"/>
      <c r="R3293" s="376"/>
    </row>
    <row r="3294" spans="1:18" x14ac:dyDescent="0.25">
      <c r="A3294" s="352"/>
      <c r="B3294" s="378"/>
      <c r="C3294" s="54" t="str">
        <f>IF(ISTEXT('Organizational Unit Summary'!$B$52),'Organizational Unit Summary'!$B$52,"")</f>
        <v>P-13</v>
      </c>
      <c r="D3294" s="51" t="str">
        <f>IF('Organizational Unit Summary'!$B$24="Benchmark or Sustainment",IF(E3294="OoS","OoS",IF(E3294=1,"DM",IF(E3294=2,"PM",IF(E3294=3,"LM",IF(E3294=4,"FM"))))),IF(E3294="OoS","OoS",IF(E3294&lt;=2,"H",IF(E3294=3,"M",IF(E3294=4,"L")))))</f>
        <v>DM</v>
      </c>
      <c r="E3294" s="58">
        <f>IF(OR(Processes!$C$68=TRUE,Processes!P$68=TRUE),IF(AND(G3294=1,H3294=1,NOT(ISTEXT(J3294))),4,IF(AND(G3294=1,H3294=1,ISTEXT(J3294)),3,IF(AND(OR(G3294=1,H3294=1),ISTEXT(J3294)),2,1))),"OoS")</f>
        <v>1</v>
      </c>
      <c r="F3294" s="57"/>
      <c r="G3294" s="59"/>
      <c r="H3294" s="59"/>
      <c r="I3294" s="59"/>
      <c r="J3294" s="59"/>
      <c r="K3294" s="59"/>
      <c r="L3294" s="59"/>
      <c r="M3294" s="59"/>
      <c r="N3294" s="59"/>
      <c r="O3294" s="59"/>
      <c r="P3294" s="370"/>
      <c r="Q3294" s="59"/>
      <c r="R3294" s="376"/>
    </row>
    <row r="3295" spans="1:18" x14ac:dyDescent="0.25">
      <c r="A3295" s="352"/>
      <c r="B3295" s="378"/>
      <c r="C3295" s="54" t="str">
        <f>IF(ISTEXT('Organizational Unit Summary'!$B$53),'Organizational Unit Summary'!$B$53,"")</f>
        <v>P-14</v>
      </c>
      <c r="D3295" s="51" t="str">
        <f>IF('Organizational Unit Summary'!$B$24="Benchmark or Sustainment",IF(E3295="OoS","OoS",IF(E3295=1,"DM",IF(E3295=2,"PM",IF(E3295=3,"LM",IF(E3295=4,"FM"))))),IF(E3295="OoS","OoS",IF(E3295&lt;=2,"H",IF(E3295=3,"M",IF(E3295=4,"L")))))</f>
        <v>DM</v>
      </c>
      <c r="E3295" s="58">
        <f>IF(OR(Processes!$C$68=TRUE,Processes!Q$68=TRUE),IF(AND(G3295=1,H3295=1,NOT(ISTEXT(J3295))),4,IF(AND(G3295=1,H3295=1,ISTEXT(J3295)),3,IF(AND(OR(G3295=1,H3295=1),ISTEXT(J3295)),2,1))),"OoS")</f>
        <v>1</v>
      </c>
      <c r="F3295" s="57"/>
      <c r="G3295" s="59"/>
      <c r="H3295" s="59"/>
      <c r="I3295" s="59"/>
      <c r="J3295" s="59"/>
      <c r="K3295" s="59"/>
      <c r="L3295" s="59"/>
      <c r="M3295" s="59"/>
      <c r="N3295" s="59"/>
      <c r="O3295" s="59"/>
      <c r="P3295" s="370"/>
      <c r="Q3295" s="59"/>
      <c r="R3295" s="376"/>
    </row>
    <row r="3296" spans="1:18" x14ac:dyDescent="0.25">
      <c r="A3296" s="352"/>
      <c r="B3296" s="378"/>
      <c r="C3296" s="54" t="str">
        <f>IF(ISTEXT('Organizational Unit Summary'!$B$54),'Organizational Unit Summary'!$B$54,"")</f>
        <v>P-15</v>
      </c>
      <c r="D3296" s="51" t="str">
        <f>IF('Organizational Unit Summary'!$B$24="Benchmark or Sustainment",IF(E3296="OoS","OoS",IF(E3296=1,"DM",IF(E3296=2,"PM",IF(E3296=3,"LM",IF(E3296=4,"FM"))))),IF(E3296="OoS","OoS",IF(E3296&lt;=2,"H",IF(E3296=3,"M",IF(E3296=4,"L")))))</f>
        <v>DM</v>
      </c>
      <c r="E3296" s="58">
        <f>IF(OR(Processes!$C$68=TRUE,Processes!R$68=TRUE),IF(AND(G3296=1,H3296=1,NOT(ISTEXT(J3296))),4,IF(AND(G3296=1,H3296=1,ISTEXT(J3296)),3,IF(AND(OR(G3296=1,H3296=1),ISTEXT(J3296)),2,1))),"OoS")</f>
        <v>1</v>
      </c>
      <c r="F3296" s="57"/>
      <c r="G3296" s="59"/>
      <c r="H3296" s="59"/>
      <c r="I3296" s="59"/>
      <c r="J3296" s="59"/>
      <c r="K3296" s="59"/>
      <c r="L3296" s="59"/>
      <c r="M3296" s="59"/>
      <c r="N3296" s="59"/>
      <c r="O3296" s="59"/>
      <c r="P3296" s="370"/>
      <c r="Q3296" s="59"/>
      <c r="R3296" s="376"/>
    </row>
    <row r="3297" spans="1:18" x14ac:dyDescent="0.25">
      <c r="A3297" s="352"/>
      <c r="B3297" s="378"/>
      <c r="C3297" s="54" t="str">
        <f>IF(ISTEXT('Organizational Unit Summary'!$B$55),'Organizational Unit Summary'!$B$55,"")</f>
        <v>P-16</v>
      </c>
      <c r="D3297" s="51" t="str">
        <f>IF('Organizational Unit Summary'!$B$24="Benchmark or Sustainment",IF(E3297="OoS","OoS",IF(E3297=1,"DM",IF(E3297=2,"PM",IF(E3297=3,"LM",IF(E3297=4,"FM"))))),IF(E3297="OoS","OoS",IF(E3297&lt;=2,"H",IF(E3297=3,"M",IF(E3297=4,"L")))))</f>
        <v>DM</v>
      </c>
      <c r="E3297" s="58">
        <f>IF(OR(Processes!$C$68=TRUE,Processes!S$68=TRUE),IF(AND(G3297=1,H3297=1,NOT(ISTEXT(J3297))),4,IF(AND(G3297=1,H3297=1,ISTEXT(J3297)),3,IF(AND(OR(G3297=1,H3297=1),ISTEXT(J3297)),2,1))),"OoS")</f>
        <v>1</v>
      </c>
      <c r="F3297" s="57"/>
      <c r="G3297" s="59"/>
      <c r="H3297" s="59"/>
      <c r="I3297" s="59"/>
      <c r="J3297" s="59"/>
      <c r="K3297" s="59"/>
      <c r="L3297" s="59"/>
      <c r="M3297" s="59"/>
      <c r="N3297" s="59"/>
      <c r="O3297" s="59"/>
      <c r="P3297" s="370"/>
      <c r="Q3297" s="59"/>
      <c r="R3297" s="376"/>
    </row>
    <row r="3298" spans="1:18" x14ac:dyDescent="0.25">
      <c r="A3298" s="352"/>
      <c r="B3298" s="378"/>
      <c r="C3298" s="54" t="str">
        <f>IF(ISTEXT('Organizational Unit Summary'!$B$56),'Organizational Unit Summary'!$B$56,"")</f>
        <v>P-17</v>
      </c>
      <c r="D3298" s="51" t="str">
        <f>IF('Organizational Unit Summary'!$B$24="Benchmark or Sustainment",IF(E3298="OoS","OoS",IF(E3298=1,"DM",IF(E3298=2,"PM",IF(E3298=3,"LM",IF(E3298=4,"FM"))))),IF(E3298="OoS","OoS",IF(E3298&lt;=2,"H",IF(E3298=3,"M",IF(E3298=4,"L")))))</f>
        <v>DM</v>
      </c>
      <c r="E3298" s="58">
        <f>IF(OR(Processes!$C$68=TRUE,Processes!T$68=TRUE),IF(AND(G3298=1,H3298=1,NOT(ISTEXT(J3298))),4,IF(AND(G3298=1,H3298=1,ISTEXT(J3298)),3,IF(AND(OR(G3298=1,H3298=1),ISTEXT(J3298)),2,1))),"OoS")</f>
        <v>1</v>
      </c>
      <c r="F3298" s="57"/>
      <c r="G3298" s="59"/>
      <c r="H3298" s="59"/>
      <c r="I3298" s="59"/>
      <c r="J3298" s="59"/>
      <c r="K3298" s="59"/>
      <c r="L3298" s="59"/>
      <c r="M3298" s="59"/>
      <c r="N3298" s="59"/>
      <c r="O3298" s="59"/>
      <c r="P3298" s="370"/>
      <c r="Q3298" s="59"/>
      <c r="R3298" s="376"/>
    </row>
    <row r="3299" spans="1:18" x14ac:dyDescent="0.25">
      <c r="A3299" s="352"/>
      <c r="B3299" s="378"/>
      <c r="C3299" s="54" t="str">
        <f>IF(ISTEXT('Organizational Unit Summary'!$B$57),'Organizational Unit Summary'!$B$57,"")</f>
        <v>P-18</v>
      </c>
      <c r="D3299" s="51" t="str">
        <f>IF('Organizational Unit Summary'!$B$24="Benchmark or Sustainment",IF(E3299="OoS","OoS",IF(E3299=1,"DM",IF(E3299=2,"PM",IF(E3299=3,"LM",IF(E3299=4,"FM"))))),IF(E3299="OoS","OoS",IF(E3299&lt;=2,"H",IF(E3299=3,"M",IF(E3299=4,"L")))))</f>
        <v>DM</v>
      </c>
      <c r="E3299" s="58">
        <f>IF(OR(Processes!$C$68=TRUE,Processes!U$68=TRUE),IF(AND(G3299=1,H3299=1,NOT(ISTEXT(J3299))),4,IF(AND(G3299=1,H3299=1,ISTEXT(J3299)),3,IF(AND(OR(G3299=1,H3299=1),ISTEXT(J3299)),2,1))),"OoS")</f>
        <v>1</v>
      </c>
      <c r="F3299" s="57"/>
      <c r="G3299" s="59"/>
      <c r="H3299" s="59"/>
      <c r="I3299" s="59"/>
      <c r="J3299" s="59"/>
      <c r="K3299" s="59"/>
      <c r="L3299" s="59"/>
      <c r="M3299" s="59"/>
      <c r="N3299" s="59"/>
      <c r="O3299" s="59"/>
      <c r="P3299" s="370"/>
      <c r="Q3299" s="59"/>
      <c r="R3299" s="376"/>
    </row>
    <row r="3300" spans="1:18" x14ac:dyDescent="0.25">
      <c r="A3300" s="352"/>
      <c r="B3300" s="378"/>
      <c r="C3300" s="54" t="str">
        <f>IF(ISTEXT('Organizational Unit Summary'!$B$58),'Organizational Unit Summary'!$B$58,"")</f>
        <v>P-19</v>
      </c>
      <c r="D3300" s="51" t="str">
        <f>IF('Organizational Unit Summary'!$B$24="Benchmark or Sustainment",IF(E3300="OoS","OoS",IF(E3300=1,"DM",IF(E3300=2,"PM",IF(E3300=3,"LM",IF(E3300=4,"FM"))))),IF(E3300="OoS","OoS",IF(E3300&lt;=2,"H",IF(E3300=3,"M",IF(E3300=4,"L")))))</f>
        <v>DM</v>
      </c>
      <c r="E3300" s="58">
        <f>IF(OR(Processes!$C$68=TRUE,Processes!V$68=TRUE),IF(AND(G3300=1,H3300=1,NOT(ISTEXT(J3300))),4,IF(AND(G3300=1,H3300=1,ISTEXT(J3300)),3,IF(AND(OR(G3300=1,H3300=1),ISTEXT(J3300)),2,1))),"OoS")</f>
        <v>1</v>
      </c>
      <c r="F3300" s="57"/>
      <c r="G3300" s="59"/>
      <c r="H3300" s="59"/>
      <c r="I3300" s="59"/>
      <c r="J3300" s="59"/>
      <c r="K3300" s="59"/>
      <c r="L3300" s="59"/>
      <c r="M3300" s="59"/>
      <c r="N3300" s="59"/>
      <c r="O3300" s="59"/>
      <c r="P3300" s="370"/>
      <c r="Q3300" s="59"/>
      <c r="R3300" s="376"/>
    </row>
    <row r="3301" spans="1:18" ht="13.5" thickBot="1" x14ac:dyDescent="0.3">
      <c r="A3301" s="352"/>
      <c r="B3301" s="378"/>
      <c r="C3301" s="54" t="str">
        <f>IF(ISTEXT('Organizational Unit Summary'!$B$59),'Organizational Unit Summary'!$B$59,"")</f>
        <v>P-20</v>
      </c>
      <c r="D3301" s="51" t="str">
        <f>IF('Organizational Unit Summary'!$B$24="Benchmark or Sustainment",IF(E3301="OoS","OoS",IF(E3301=1,"DM",IF(E3301=2,"PM",IF(E3301=3,"LM",IF(E3301=4,"FM"))))),IF(E3301="OoS","OoS",IF(E3301&lt;=2,"H",IF(E3301=3,"M",IF(E3301=4,"L")))))</f>
        <v>DM</v>
      </c>
      <c r="E3301" s="58">
        <f>IF(OR(Processes!$C$68=TRUE,Processes!W$68=TRUE),IF(AND(G3301=1,H3301=1,NOT(ISTEXT(J3301))),4,IF(AND(G3301=1,H3301=1,ISTEXT(J3301)),3,IF(AND(OR(G3301=1,H3301=1),ISTEXT(J3301)),2,1))),"OoS")</f>
        <v>1</v>
      </c>
      <c r="F3301" s="57"/>
      <c r="G3301" s="59"/>
      <c r="H3301" s="59"/>
      <c r="I3301" s="59"/>
      <c r="J3301" s="59"/>
      <c r="K3301" s="59"/>
      <c r="L3301" s="59"/>
      <c r="M3301" s="59"/>
      <c r="N3301" s="59"/>
      <c r="O3301" s="59"/>
      <c r="P3301" s="371"/>
      <c r="Q3301" s="59"/>
      <c r="R3301" s="376"/>
    </row>
    <row r="3302" spans="1:18" x14ac:dyDescent="0.25">
      <c r="A3302" s="352"/>
      <c r="B3302" s="378" t="str">
        <f>IF(ISTEXT(Processes!$B$18),Processes!$B$18,"")</f>
        <v>Process 16</v>
      </c>
      <c r="C3302" s="54" t="str">
        <f>IF(ISTEXT('Organizational Unit Summary'!$B$40),'Organizational Unit Summary'!$B$40,"")</f>
        <v>P-1</v>
      </c>
      <c r="D3302" s="51" t="str">
        <f>IF('Organizational Unit Summary'!$B$24="Benchmark or Sustainment",IF(E3302="OoS","OoS",IF(E3302=1,"DM",IF(E3302=2,"PM",IF(E3302=3,"LM",IF(E3302=4,"FM"))))),IF(E3302="OoS","OoS",IF(E3302&lt;=2,"H",IF(E3302=3,"M",IF(E3302=4,"L")))))</f>
        <v>DM</v>
      </c>
      <c r="E3302" s="58">
        <f>IF(OR(Processes!$C$69=TRUE,Processes!D$69=TRUE),IF(AND(G3302=1,H3302=1,NOT(ISTEXT(J3302))),4,IF(AND(G3302=1,H3302=1,ISTEXT(J3302)),3,IF(AND(OR(G3302=1,H3302=1),ISTEXT(J3302)),2,1))),"OoS")</f>
        <v>1</v>
      </c>
      <c r="F3302" s="57"/>
      <c r="G3302" s="59"/>
      <c r="H3302" s="59"/>
      <c r="I3302" s="59"/>
      <c r="J3302" s="59"/>
      <c r="K3302" s="59"/>
      <c r="L3302" s="59"/>
      <c r="M3302" s="59"/>
      <c r="N3302" s="59"/>
      <c r="O3302" s="59"/>
      <c r="P3302" s="369"/>
      <c r="Q3302" s="59"/>
      <c r="R3302" s="376"/>
    </row>
    <row r="3303" spans="1:18" x14ac:dyDescent="0.25">
      <c r="A3303" s="352"/>
      <c r="B3303" s="378"/>
      <c r="C3303" s="54" t="str">
        <f>IF(ISTEXT('Organizational Unit Summary'!$B$41),'Organizational Unit Summary'!$B$41,"")</f>
        <v>P-2</v>
      </c>
      <c r="D3303" s="51" t="str">
        <f>IF('Organizational Unit Summary'!$B$24="Benchmark or Sustainment",IF(E3303="OoS","OoS",IF(E3303=1,"DM",IF(E3303=2,"PM",IF(E3303=3,"LM",IF(E3303=4,"FM"))))),IF(E3303="OoS","OoS",IF(E3303&lt;=2,"H",IF(E3303=3,"M",IF(E3303=4,"L")))))</f>
        <v>DM</v>
      </c>
      <c r="E3303" s="58">
        <f>IF(OR(Processes!$C$69=TRUE,Processes!E$69=TRUE),IF(AND(G3303=1,H3303=1,NOT(ISTEXT(J3303))),4,IF(AND(G3303=1,H3303=1,ISTEXT(J3303)),3,IF(AND(OR(G3303=1,H3303=1),ISTEXT(J3303)),2,1))),"OoS")</f>
        <v>1</v>
      </c>
      <c r="F3303" s="57"/>
      <c r="G3303" s="59"/>
      <c r="H3303" s="59"/>
      <c r="I3303" s="59"/>
      <c r="J3303" s="59"/>
      <c r="K3303" s="59"/>
      <c r="L3303" s="59"/>
      <c r="M3303" s="59"/>
      <c r="N3303" s="59"/>
      <c r="O3303" s="59"/>
      <c r="P3303" s="370"/>
      <c r="Q3303" s="59"/>
      <c r="R3303" s="376"/>
    </row>
    <row r="3304" spans="1:18" x14ac:dyDescent="0.25">
      <c r="A3304" s="352"/>
      <c r="B3304" s="378"/>
      <c r="C3304" s="54" t="str">
        <f>IF(ISTEXT('Organizational Unit Summary'!$B$42),'Organizational Unit Summary'!$B$42,"")</f>
        <v>P-3</v>
      </c>
      <c r="D3304" s="51" t="str">
        <f>IF('Organizational Unit Summary'!$B$24="Benchmark or Sustainment",IF(E3304="OoS","OoS",IF(E3304=1,"DM",IF(E3304=2,"PM",IF(E3304=3,"LM",IF(E3304=4,"FM"))))),IF(E3304="OoS","OoS",IF(E3304&lt;=2,"H",IF(E3304=3,"M",IF(E3304=4,"L")))))</f>
        <v>DM</v>
      </c>
      <c r="E3304" s="58">
        <f>IF(OR(Processes!$C$69=TRUE,Processes!F$69=TRUE),IF(AND(G3304=1,H3304=1,NOT(ISTEXT(J3304))),4,IF(AND(G3304=1,H3304=1,ISTEXT(J3304)),3,IF(AND(OR(G3304=1,H3304=1),ISTEXT(J3304)),2,1))),"OoS")</f>
        <v>1</v>
      </c>
      <c r="F3304" s="57"/>
      <c r="G3304" s="59"/>
      <c r="H3304" s="59"/>
      <c r="I3304" s="59"/>
      <c r="J3304" s="59"/>
      <c r="K3304" s="59"/>
      <c r="L3304" s="59"/>
      <c r="M3304" s="59"/>
      <c r="N3304" s="59"/>
      <c r="O3304" s="59"/>
      <c r="P3304" s="370"/>
      <c r="Q3304" s="59"/>
      <c r="R3304" s="376"/>
    </row>
    <row r="3305" spans="1:18" x14ac:dyDescent="0.25">
      <c r="A3305" s="352"/>
      <c r="B3305" s="378"/>
      <c r="C3305" s="54" t="str">
        <f>IF(ISTEXT('Organizational Unit Summary'!$B$43),'Organizational Unit Summary'!$B$43,"")</f>
        <v>P-4</v>
      </c>
      <c r="D3305" s="51" t="str">
        <f>IF('Organizational Unit Summary'!$B$24="Benchmark or Sustainment",IF(E3305="OoS","OoS",IF(E3305=1,"DM",IF(E3305=2,"PM",IF(E3305=3,"LM",IF(E3305=4,"FM"))))),IF(E3305="OoS","OoS",IF(E3305&lt;=2,"H",IF(E3305=3,"M",IF(E3305=4,"L")))))</f>
        <v>DM</v>
      </c>
      <c r="E3305" s="58">
        <f>IF(OR(Processes!$C$69=TRUE,Processes!G$69=TRUE),IF(AND(G3305=1,H3305=1,NOT(ISTEXT(J3305))),4,IF(AND(G3305=1,H3305=1,ISTEXT(J3305)),3,IF(AND(OR(G3305=1,H3305=1),ISTEXT(J3305)),2,1))),"OoS")</f>
        <v>1</v>
      </c>
      <c r="F3305" s="57"/>
      <c r="G3305" s="59"/>
      <c r="H3305" s="59"/>
      <c r="I3305" s="59"/>
      <c r="J3305" s="59"/>
      <c r="K3305" s="59"/>
      <c r="L3305" s="59"/>
      <c r="M3305" s="59"/>
      <c r="N3305" s="59"/>
      <c r="O3305" s="59"/>
      <c r="P3305" s="370"/>
      <c r="Q3305" s="59"/>
      <c r="R3305" s="376"/>
    </row>
    <row r="3306" spans="1:18" x14ac:dyDescent="0.25">
      <c r="A3306" s="352"/>
      <c r="B3306" s="378"/>
      <c r="C3306" s="54" t="str">
        <f>IF(ISTEXT('Organizational Unit Summary'!$B$44),'Organizational Unit Summary'!$B$44,"")</f>
        <v>P-5</v>
      </c>
      <c r="D3306" s="51" t="str">
        <f>IF('Organizational Unit Summary'!$B$24="Benchmark or Sustainment",IF(E3306="OoS","OoS",IF(E3306=1,"DM",IF(E3306=2,"PM",IF(E3306=3,"LM",IF(E3306=4,"FM"))))),IF(E3306="OoS","OoS",IF(E3306&lt;=2,"H",IF(E3306=3,"M",IF(E3306=4,"L")))))</f>
        <v>DM</v>
      </c>
      <c r="E3306" s="58">
        <f>IF(OR(Processes!$C$69=TRUE,Processes!H$69=TRUE),IF(AND(G3306=1,H3306=1,NOT(ISTEXT(J3306))),4,IF(AND(G3306=1,H3306=1,ISTEXT(J3306)),3,IF(AND(OR(G3306=1,H3306=1),ISTEXT(J3306)),2,1))),"OoS")</f>
        <v>1</v>
      </c>
      <c r="F3306" s="57"/>
      <c r="G3306" s="59"/>
      <c r="H3306" s="59"/>
      <c r="I3306" s="59"/>
      <c r="J3306" s="59"/>
      <c r="K3306" s="59"/>
      <c r="L3306" s="59"/>
      <c r="M3306" s="59"/>
      <c r="N3306" s="59"/>
      <c r="O3306" s="59"/>
      <c r="P3306" s="370"/>
      <c r="Q3306" s="59"/>
      <c r="R3306" s="376"/>
    </row>
    <row r="3307" spans="1:18" x14ac:dyDescent="0.25">
      <c r="A3307" s="352"/>
      <c r="B3307" s="378"/>
      <c r="C3307" s="54" t="str">
        <f>IF(ISTEXT('Organizational Unit Summary'!$B$45),'Organizational Unit Summary'!$B$45,"")</f>
        <v>P-6</v>
      </c>
      <c r="D3307" s="51" t="str">
        <f>IF('Organizational Unit Summary'!$B$24="Benchmark or Sustainment",IF(E3307="OoS","OoS",IF(E3307=1,"DM",IF(E3307=2,"PM",IF(E3307=3,"LM",IF(E3307=4,"FM"))))),IF(E3307="OoS","OoS",IF(E3307&lt;=2,"H",IF(E3307=3,"M",IF(E3307=4,"L")))))</f>
        <v>DM</v>
      </c>
      <c r="E3307" s="58">
        <f>IF(OR(Processes!$C$69=TRUE,Processes!I$69=TRUE),IF(AND(G3307=1,H3307=1,NOT(ISTEXT(J3307))),4,IF(AND(G3307=1,H3307=1,ISTEXT(J3307)),3,IF(AND(OR(G3307=1,H3307=1),ISTEXT(J3307)),2,1))),"OoS")</f>
        <v>1</v>
      </c>
      <c r="F3307" s="57"/>
      <c r="G3307" s="59"/>
      <c r="H3307" s="59"/>
      <c r="I3307" s="59"/>
      <c r="J3307" s="59"/>
      <c r="K3307" s="59"/>
      <c r="L3307" s="59"/>
      <c r="M3307" s="59"/>
      <c r="N3307" s="59"/>
      <c r="O3307" s="59"/>
      <c r="P3307" s="370"/>
      <c r="Q3307" s="59"/>
      <c r="R3307" s="376"/>
    </row>
    <row r="3308" spans="1:18" x14ac:dyDescent="0.25">
      <c r="A3308" s="352"/>
      <c r="B3308" s="378"/>
      <c r="C3308" s="54" t="str">
        <f>IF(ISTEXT('Organizational Unit Summary'!$B$46),'Organizational Unit Summary'!$B$46,"")</f>
        <v>P-7</v>
      </c>
      <c r="D3308" s="51" t="str">
        <f>IF('Organizational Unit Summary'!$B$24="Benchmark or Sustainment",IF(E3308="OoS","OoS",IF(E3308=1,"DM",IF(E3308=2,"PM",IF(E3308=3,"LM",IF(E3308=4,"FM"))))),IF(E3308="OoS","OoS",IF(E3308&lt;=2,"H",IF(E3308=3,"M",IF(E3308=4,"L")))))</f>
        <v>DM</v>
      </c>
      <c r="E3308" s="58">
        <f>IF(OR(Processes!$C$69=TRUE,Processes!J$69=TRUE),IF(AND(G3308=1,H3308=1,NOT(ISTEXT(J3308))),4,IF(AND(G3308=1,H3308=1,ISTEXT(J3308)),3,IF(AND(OR(G3308=1,H3308=1),ISTEXT(J3308)),2,1))),"OoS")</f>
        <v>1</v>
      </c>
      <c r="F3308" s="57"/>
      <c r="G3308" s="59"/>
      <c r="H3308" s="59"/>
      <c r="I3308" s="59"/>
      <c r="J3308" s="59"/>
      <c r="K3308" s="59"/>
      <c r="L3308" s="59"/>
      <c r="M3308" s="59"/>
      <c r="N3308" s="59"/>
      <c r="O3308" s="59"/>
      <c r="P3308" s="370"/>
      <c r="Q3308" s="59"/>
      <c r="R3308" s="376"/>
    </row>
    <row r="3309" spans="1:18" x14ac:dyDescent="0.25">
      <c r="A3309" s="352"/>
      <c r="B3309" s="378"/>
      <c r="C3309" s="54" t="str">
        <f>IF(ISTEXT('Organizational Unit Summary'!$B$47),'Organizational Unit Summary'!$B$47,"")</f>
        <v>P-8</v>
      </c>
      <c r="D3309" s="51" t="str">
        <f>IF('Organizational Unit Summary'!$B$24="Benchmark or Sustainment",IF(E3309="OoS","OoS",IF(E3309=1,"DM",IF(E3309=2,"PM",IF(E3309=3,"LM",IF(E3309=4,"FM"))))),IF(E3309="OoS","OoS",IF(E3309&lt;=2,"H",IF(E3309=3,"M",IF(E3309=4,"L")))))</f>
        <v>DM</v>
      </c>
      <c r="E3309" s="58">
        <f>IF(OR(Processes!$C$69=TRUE,Processes!K$69=TRUE),IF(AND(G3309=1,H3309=1,NOT(ISTEXT(J3309))),4,IF(AND(G3309=1,H3309=1,ISTEXT(J3309)),3,IF(AND(OR(G3309=1,H3309=1),ISTEXT(J3309)),2,1))),"OoS")</f>
        <v>1</v>
      </c>
      <c r="F3309" s="57"/>
      <c r="G3309" s="59"/>
      <c r="H3309" s="59"/>
      <c r="I3309" s="59"/>
      <c r="J3309" s="59"/>
      <c r="K3309" s="59"/>
      <c r="L3309" s="59"/>
      <c r="M3309" s="59"/>
      <c r="N3309" s="59"/>
      <c r="O3309" s="59"/>
      <c r="P3309" s="370"/>
      <c r="Q3309" s="59"/>
      <c r="R3309" s="376"/>
    </row>
    <row r="3310" spans="1:18" x14ac:dyDescent="0.25">
      <c r="A3310" s="352"/>
      <c r="B3310" s="378"/>
      <c r="C3310" s="54" t="str">
        <f>IF(ISTEXT('Organizational Unit Summary'!$B$48),'Organizational Unit Summary'!$B$48,"")</f>
        <v>P-9</v>
      </c>
      <c r="D3310" s="51" t="str">
        <f>IF('Organizational Unit Summary'!$B$24="Benchmark or Sustainment",IF(E3310="OoS","OoS",IF(E3310=1,"DM",IF(E3310=2,"PM",IF(E3310=3,"LM",IF(E3310=4,"FM"))))),IF(E3310="OoS","OoS",IF(E3310&lt;=2,"H",IF(E3310=3,"M",IF(E3310=4,"L")))))</f>
        <v>DM</v>
      </c>
      <c r="E3310" s="58">
        <f>IF(OR(Processes!$C$69=TRUE,Processes!L$69=TRUE),IF(AND(G3310=1,H3310=1,NOT(ISTEXT(J3310))),4,IF(AND(G3310=1,H3310=1,ISTEXT(J3310)),3,IF(AND(OR(G3310=1,H3310=1),ISTEXT(J3310)),2,1))),"OoS")</f>
        <v>1</v>
      </c>
      <c r="F3310" s="57"/>
      <c r="G3310" s="59"/>
      <c r="H3310" s="59"/>
      <c r="I3310" s="59"/>
      <c r="J3310" s="59"/>
      <c r="K3310" s="59"/>
      <c r="L3310" s="59"/>
      <c r="M3310" s="59"/>
      <c r="N3310" s="59"/>
      <c r="O3310" s="59"/>
      <c r="P3310" s="370"/>
      <c r="Q3310" s="59"/>
      <c r="R3310" s="376"/>
    </row>
    <row r="3311" spans="1:18" x14ac:dyDescent="0.25">
      <c r="A3311" s="352"/>
      <c r="B3311" s="378"/>
      <c r="C3311" s="54" t="str">
        <f>IF(ISTEXT('Organizational Unit Summary'!$B$49),'Organizational Unit Summary'!$B$49,"")</f>
        <v>P-10</v>
      </c>
      <c r="D3311" s="51" t="str">
        <f>IF('Organizational Unit Summary'!$B$24="Benchmark or Sustainment",IF(E3311="OoS","OoS",IF(E3311=1,"DM",IF(E3311=2,"PM",IF(E3311=3,"LM",IF(E3311=4,"FM"))))),IF(E3311="OoS","OoS",IF(E3311&lt;=2,"H",IF(E3311=3,"M",IF(E3311=4,"L")))))</f>
        <v>DM</v>
      </c>
      <c r="E3311" s="58">
        <f>IF(OR(Processes!$C$69=TRUE,Processes!M$69=TRUE),IF(AND(G3311=1,H3311=1,NOT(ISTEXT(J3311))),4,IF(AND(G3311=1,H3311=1,ISTEXT(J3311)),3,IF(AND(OR(G3311=1,H3311=1),ISTEXT(J3311)),2,1))),"OoS")</f>
        <v>1</v>
      </c>
      <c r="F3311" s="57"/>
      <c r="G3311" s="59"/>
      <c r="H3311" s="59"/>
      <c r="I3311" s="59"/>
      <c r="J3311" s="59"/>
      <c r="K3311" s="59"/>
      <c r="L3311" s="59"/>
      <c r="M3311" s="59"/>
      <c r="N3311" s="59"/>
      <c r="O3311" s="59"/>
      <c r="P3311" s="370"/>
      <c r="Q3311" s="59"/>
      <c r="R3311" s="376"/>
    </row>
    <row r="3312" spans="1:18" x14ac:dyDescent="0.25">
      <c r="A3312" s="352"/>
      <c r="B3312" s="378"/>
      <c r="C3312" s="54" t="str">
        <f>IF(ISTEXT('Organizational Unit Summary'!$B$50),'Organizational Unit Summary'!$B$50,"")</f>
        <v>P-11</v>
      </c>
      <c r="D3312" s="51" t="str">
        <f>IF('Organizational Unit Summary'!$B$24="Benchmark or Sustainment",IF(E3312="OoS","OoS",IF(E3312=1,"DM",IF(E3312=2,"PM",IF(E3312=3,"LM",IF(E3312=4,"FM"))))),IF(E3312="OoS","OoS",IF(E3312&lt;=2,"H",IF(E3312=3,"M",IF(E3312=4,"L")))))</f>
        <v>DM</v>
      </c>
      <c r="E3312" s="58">
        <f>IF(OR(Processes!$C$69=TRUE,Processes!N$69=TRUE),IF(AND(G3312=1,H3312=1,NOT(ISTEXT(J3312))),4,IF(AND(G3312=1,H3312=1,ISTEXT(J3312)),3,IF(AND(OR(G3312=1,H3312=1),ISTEXT(J3312)),2,1))),"OoS")</f>
        <v>1</v>
      </c>
      <c r="F3312" s="57"/>
      <c r="G3312" s="59"/>
      <c r="H3312" s="59"/>
      <c r="I3312" s="59"/>
      <c r="J3312" s="59"/>
      <c r="K3312" s="59"/>
      <c r="L3312" s="59"/>
      <c r="M3312" s="59"/>
      <c r="N3312" s="59"/>
      <c r="O3312" s="59"/>
      <c r="P3312" s="370"/>
      <c r="Q3312" s="59"/>
      <c r="R3312" s="376"/>
    </row>
    <row r="3313" spans="1:18" x14ac:dyDescent="0.25">
      <c r="A3313" s="352"/>
      <c r="B3313" s="378"/>
      <c r="C3313" s="54" t="str">
        <f>IF(ISTEXT('Organizational Unit Summary'!$B$51),'Organizational Unit Summary'!$B$51,"")</f>
        <v>P-12</v>
      </c>
      <c r="D3313" s="51" t="str">
        <f>IF('Organizational Unit Summary'!$B$24="Benchmark or Sustainment",IF(E3313="OoS","OoS",IF(E3313=1,"DM",IF(E3313=2,"PM",IF(E3313=3,"LM",IF(E3313=4,"FM"))))),IF(E3313="OoS","OoS",IF(E3313&lt;=2,"H",IF(E3313=3,"M",IF(E3313=4,"L")))))</f>
        <v>DM</v>
      </c>
      <c r="E3313" s="58">
        <f>IF(OR(Processes!$C$69=TRUE,Processes!O$69=TRUE),IF(AND(G3313=1,H3313=1,NOT(ISTEXT(J3313))),4,IF(AND(G3313=1,H3313=1,ISTEXT(J3313)),3,IF(AND(OR(G3313=1,H3313=1),ISTEXT(J3313)),2,1))),"OoS")</f>
        <v>1</v>
      </c>
      <c r="F3313" s="57"/>
      <c r="G3313" s="59"/>
      <c r="H3313" s="59"/>
      <c r="I3313" s="59"/>
      <c r="J3313" s="59"/>
      <c r="K3313" s="59"/>
      <c r="L3313" s="59"/>
      <c r="M3313" s="59"/>
      <c r="N3313" s="59"/>
      <c r="O3313" s="59"/>
      <c r="P3313" s="370"/>
      <c r="Q3313" s="59"/>
      <c r="R3313" s="376"/>
    </row>
    <row r="3314" spans="1:18" x14ac:dyDescent="0.25">
      <c r="A3314" s="352"/>
      <c r="B3314" s="378"/>
      <c r="C3314" s="54" t="str">
        <f>IF(ISTEXT('Organizational Unit Summary'!$B$52),'Organizational Unit Summary'!$B$52,"")</f>
        <v>P-13</v>
      </c>
      <c r="D3314" s="51" t="str">
        <f>IF('Organizational Unit Summary'!$B$24="Benchmark or Sustainment",IF(E3314="OoS","OoS",IF(E3314=1,"DM",IF(E3314=2,"PM",IF(E3314=3,"LM",IF(E3314=4,"FM"))))),IF(E3314="OoS","OoS",IF(E3314&lt;=2,"H",IF(E3314=3,"M",IF(E3314=4,"L")))))</f>
        <v>DM</v>
      </c>
      <c r="E3314" s="58">
        <f>IF(OR(Processes!$C$69=TRUE,Processes!P$69=TRUE),IF(AND(G3314=1,H3314=1,NOT(ISTEXT(J3314))),4,IF(AND(G3314=1,H3314=1,ISTEXT(J3314)),3,IF(AND(OR(G3314=1,H3314=1),ISTEXT(J3314)),2,1))),"OoS")</f>
        <v>1</v>
      </c>
      <c r="F3314" s="57"/>
      <c r="G3314" s="59"/>
      <c r="H3314" s="59"/>
      <c r="I3314" s="59"/>
      <c r="J3314" s="59"/>
      <c r="K3314" s="59"/>
      <c r="L3314" s="59"/>
      <c r="M3314" s="59"/>
      <c r="N3314" s="59"/>
      <c r="O3314" s="59"/>
      <c r="P3314" s="370"/>
      <c r="Q3314" s="59"/>
      <c r="R3314" s="376"/>
    </row>
    <row r="3315" spans="1:18" x14ac:dyDescent="0.25">
      <c r="A3315" s="352"/>
      <c r="B3315" s="378"/>
      <c r="C3315" s="54" t="str">
        <f>IF(ISTEXT('Organizational Unit Summary'!$B$53),'Organizational Unit Summary'!$B$53,"")</f>
        <v>P-14</v>
      </c>
      <c r="D3315" s="51" t="str">
        <f>IF('Organizational Unit Summary'!$B$24="Benchmark or Sustainment",IF(E3315="OoS","OoS",IF(E3315=1,"DM",IF(E3315=2,"PM",IF(E3315=3,"LM",IF(E3315=4,"FM"))))),IF(E3315="OoS","OoS",IF(E3315&lt;=2,"H",IF(E3315=3,"M",IF(E3315=4,"L")))))</f>
        <v>DM</v>
      </c>
      <c r="E3315" s="58">
        <f>IF(OR(Processes!$C$69=TRUE,Processes!Q$69=TRUE),IF(AND(G3315=1,H3315=1,NOT(ISTEXT(J3315))),4,IF(AND(G3315=1,H3315=1,ISTEXT(J3315)),3,IF(AND(OR(G3315=1,H3315=1),ISTEXT(J3315)),2,1))),"OoS")</f>
        <v>1</v>
      </c>
      <c r="F3315" s="57"/>
      <c r="G3315" s="59"/>
      <c r="H3315" s="59"/>
      <c r="I3315" s="59"/>
      <c r="J3315" s="59"/>
      <c r="K3315" s="59"/>
      <c r="L3315" s="59"/>
      <c r="M3315" s="59"/>
      <c r="N3315" s="59"/>
      <c r="O3315" s="59"/>
      <c r="P3315" s="370"/>
      <c r="Q3315" s="59"/>
      <c r="R3315" s="376"/>
    </row>
    <row r="3316" spans="1:18" x14ac:dyDescent="0.25">
      <c r="A3316" s="352"/>
      <c r="B3316" s="378"/>
      <c r="C3316" s="54" t="str">
        <f>IF(ISTEXT('Organizational Unit Summary'!$B$54),'Organizational Unit Summary'!$B$54,"")</f>
        <v>P-15</v>
      </c>
      <c r="D3316" s="51" t="str">
        <f>IF('Organizational Unit Summary'!$B$24="Benchmark or Sustainment",IF(E3316="OoS","OoS",IF(E3316=1,"DM",IF(E3316=2,"PM",IF(E3316=3,"LM",IF(E3316=4,"FM"))))),IF(E3316="OoS","OoS",IF(E3316&lt;=2,"H",IF(E3316=3,"M",IF(E3316=4,"L")))))</f>
        <v>DM</v>
      </c>
      <c r="E3316" s="58">
        <f>IF(OR(Processes!$C$69=TRUE,Processes!R$69=TRUE),IF(AND(G3316=1,H3316=1,NOT(ISTEXT(J3316))),4,IF(AND(G3316=1,H3316=1,ISTEXT(J3316)),3,IF(AND(OR(G3316=1,H3316=1),ISTEXT(J3316)),2,1))),"OoS")</f>
        <v>1</v>
      </c>
      <c r="F3316" s="57"/>
      <c r="G3316" s="59"/>
      <c r="H3316" s="59"/>
      <c r="I3316" s="59"/>
      <c r="J3316" s="59"/>
      <c r="K3316" s="59"/>
      <c r="L3316" s="59"/>
      <c r="M3316" s="59"/>
      <c r="N3316" s="59"/>
      <c r="O3316" s="59"/>
      <c r="P3316" s="370"/>
      <c r="Q3316" s="59"/>
      <c r="R3316" s="376"/>
    </row>
    <row r="3317" spans="1:18" x14ac:dyDescent="0.25">
      <c r="A3317" s="352"/>
      <c r="B3317" s="378"/>
      <c r="C3317" s="54" t="str">
        <f>IF(ISTEXT('Organizational Unit Summary'!$B$55),'Organizational Unit Summary'!$B$55,"")</f>
        <v>P-16</v>
      </c>
      <c r="D3317" s="51" t="str">
        <f>IF('Organizational Unit Summary'!$B$24="Benchmark or Sustainment",IF(E3317="OoS","OoS",IF(E3317=1,"DM",IF(E3317=2,"PM",IF(E3317=3,"LM",IF(E3317=4,"FM"))))),IF(E3317="OoS","OoS",IF(E3317&lt;=2,"H",IF(E3317=3,"M",IF(E3317=4,"L")))))</f>
        <v>DM</v>
      </c>
      <c r="E3317" s="58">
        <f>IF(OR(Processes!$C$69=TRUE,Processes!S$69=TRUE),IF(AND(G3317=1,H3317=1,NOT(ISTEXT(J3317))),4,IF(AND(G3317=1,H3317=1,ISTEXT(J3317)),3,IF(AND(OR(G3317=1,H3317=1),ISTEXT(J3317)),2,1))),"OoS")</f>
        <v>1</v>
      </c>
      <c r="F3317" s="57"/>
      <c r="G3317" s="59"/>
      <c r="H3317" s="59"/>
      <c r="I3317" s="59"/>
      <c r="J3317" s="59"/>
      <c r="K3317" s="59"/>
      <c r="L3317" s="59"/>
      <c r="M3317" s="59"/>
      <c r="N3317" s="59"/>
      <c r="O3317" s="59"/>
      <c r="P3317" s="370"/>
      <c r="Q3317" s="59"/>
      <c r="R3317" s="376"/>
    </row>
    <row r="3318" spans="1:18" x14ac:dyDescent="0.25">
      <c r="A3318" s="352"/>
      <c r="B3318" s="378"/>
      <c r="C3318" s="54" t="str">
        <f>IF(ISTEXT('Organizational Unit Summary'!$B$56),'Organizational Unit Summary'!$B$56,"")</f>
        <v>P-17</v>
      </c>
      <c r="D3318" s="51" t="str">
        <f>IF('Organizational Unit Summary'!$B$24="Benchmark or Sustainment",IF(E3318="OoS","OoS",IF(E3318=1,"DM",IF(E3318=2,"PM",IF(E3318=3,"LM",IF(E3318=4,"FM"))))),IF(E3318="OoS","OoS",IF(E3318&lt;=2,"H",IF(E3318=3,"M",IF(E3318=4,"L")))))</f>
        <v>DM</v>
      </c>
      <c r="E3318" s="58">
        <f>IF(OR(Processes!$C$69=TRUE,Processes!T$69=TRUE),IF(AND(G3318=1,H3318=1,NOT(ISTEXT(J3318))),4,IF(AND(G3318=1,H3318=1,ISTEXT(J3318)),3,IF(AND(OR(G3318=1,H3318=1),ISTEXT(J3318)),2,1))),"OoS")</f>
        <v>1</v>
      </c>
      <c r="F3318" s="57"/>
      <c r="G3318" s="59"/>
      <c r="H3318" s="59"/>
      <c r="I3318" s="59"/>
      <c r="J3318" s="59"/>
      <c r="K3318" s="59"/>
      <c r="L3318" s="59"/>
      <c r="M3318" s="59"/>
      <c r="N3318" s="59"/>
      <c r="O3318" s="59"/>
      <c r="P3318" s="370"/>
      <c r="Q3318" s="59"/>
      <c r="R3318" s="376"/>
    </row>
    <row r="3319" spans="1:18" x14ac:dyDescent="0.25">
      <c r="A3319" s="352"/>
      <c r="B3319" s="378"/>
      <c r="C3319" s="54" t="str">
        <f>IF(ISTEXT('Organizational Unit Summary'!$B$57),'Organizational Unit Summary'!$B$57,"")</f>
        <v>P-18</v>
      </c>
      <c r="D3319" s="51" t="str">
        <f>IF('Organizational Unit Summary'!$B$24="Benchmark or Sustainment",IF(E3319="OoS","OoS",IF(E3319=1,"DM",IF(E3319=2,"PM",IF(E3319=3,"LM",IF(E3319=4,"FM"))))),IF(E3319="OoS","OoS",IF(E3319&lt;=2,"H",IF(E3319=3,"M",IF(E3319=4,"L")))))</f>
        <v>DM</v>
      </c>
      <c r="E3319" s="58">
        <f>IF(OR(Processes!$C$69=TRUE,Processes!U$69=TRUE),IF(AND(G3319=1,H3319=1,NOT(ISTEXT(J3319))),4,IF(AND(G3319=1,H3319=1,ISTEXT(J3319)),3,IF(AND(OR(G3319=1,H3319=1),ISTEXT(J3319)),2,1))),"OoS")</f>
        <v>1</v>
      </c>
      <c r="F3319" s="57"/>
      <c r="G3319" s="59"/>
      <c r="H3319" s="59"/>
      <c r="I3319" s="59"/>
      <c r="J3319" s="59"/>
      <c r="K3319" s="59"/>
      <c r="L3319" s="59"/>
      <c r="M3319" s="59"/>
      <c r="N3319" s="59"/>
      <c r="O3319" s="59"/>
      <c r="P3319" s="370"/>
      <c r="Q3319" s="59"/>
      <c r="R3319" s="376"/>
    </row>
    <row r="3320" spans="1:18" x14ac:dyDescent="0.25">
      <c r="A3320" s="352"/>
      <c r="B3320" s="378"/>
      <c r="C3320" s="54" t="str">
        <f>IF(ISTEXT('Organizational Unit Summary'!$B$58),'Organizational Unit Summary'!$B$58,"")</f>
        <v>P-19</v>
      </c>
      <c r="D3320" s="51" t="str">
        <f>IF('Organizational Unit Summary'!$B$24="Benchmark or Sustainment",IF(E3320="OoS","OoS",IF(E3320=1,"DM",IF(E3320=2,"PM",IF(E3320=3,"LM",IF(E3320=4,"FM"))))),IF(E3320="OoS","OoS",IF(E3320&lt;=2,"H",IF(E3320=3,"M",IF(E3320=4,"L")))))</f>
        <v>DM</v>
      </c>
      <c r="E3320" s="58">
        <f>IF(OR(Processes!$C$69=TRUE,Processes!V$69=TRUE),IF(AND(G3320=1,H3320=1,NOT(ISTEXT(J3320))),4,IF(AND(G3320=1,H3320=1,ISTEXT(J3320)),3,IF(AND(OR(G3320=1,H3320=1),ISTEXT(J3320)),2,1))),"OoS")</f>
        <v>1</v>
      </c>
      <c r="F3320" s="57"/>
      <c r="G3320" s="59"/>
      <c r="H3320" s="59"/>
      <c r="I3320" s="59"/>
      <c r="J3320" s="59"/>
      <c r="K3320" s="59"/>
      <c r="L3320" s="59"/>
      <c r="M3320" s="59"/>
      <c r="N3320" s="59"/>
      <c r="O3320" s="59"/>
      <c r="P3320" s="370"/>
      <c r="Q3320" s="59"/>
      <c r="R3320" s="376"/>
    </row>
    <row r="3321" spans="1:18" ht="13.5" thickBot="1" x14ac:dyDescent="0.3">
      <c r="A3321" s="352"/>
      <c r="B3321" s="378"/>
      <c r="C3321" s="54" t="str">
        <f>IF(ISTEXT('Organizational Unit Summary'!$B$59),'Organizational Unit Summary'!$B$59,"")</f>
        <v>P-20</v>
      </c>
      <c r="D3321" s="51" t="str">
        <f>IF('Organizational Unit Summary'!$B$24="Benchmark or Sustainment",IF(E3321="OoS","OoS",IF(E3321=1,"DM",IF(E3321=2,"PM",IF(E3321=3,"LM",IF(E3321=4,"FM"))))),IF(E3321="OoS","OoS",IF(E3321&lt;=2,"H",IF(E3321=3,"M",IF(E3321=4,"L")))))</f>
        <v>DM</v>
      </c>
      <c r="E3321" s="58">
        <f>IF(OR(Processes!$C$69=TRUE,Processes!W$69=TRUE),IF(AND(G3321=1,H3321=1,NOT(ISTEXT(J3321))),4,IF(AND(G3321=1,H3321=1,ISTEXT(J3321)),3,IF(AND(OR(G3321=1,H3321=1),ISTEXT(J3321)),2,1))),"OoS")</f>
        <v>1</v>
      </c>
      <c r="F3321" s="57"/>
      <c r="G3321" s="59"/>
      <c r="H3321" s="59"/>
      <c r="I3321" s="59"/>
      <c r="J3321" s="59"/>
      <c r="K3321" s="59"/>
      <c r="L3321" s="59"/>
      <c r="M3321" s="59"/>
      <c r="N3321" s="59"/>
      <c r="O3321" s="59"/>
      <c r="P3321" s="371"/>
      <c r="Q3321" s="59"/>
      <c r="R3321" s="376"/>
    </row>
    <row r="3322" spans="1:18" x14ac:dyDescent="0.25">
      <c r="A3322" s="352"/>
      <c r="B3322" s="378" t="str">
        <f>IF(ISTEXT(Processes!$B$19),Processes!$B$19,"")</f>
        <v>Process 17</v>
      </c>
      <c r="C3322" s="54" t="str">
        <f>IF(ISTEXT('Organizational Unit Summary'!$B$40),'Organizational Unit Summary'!$B$40,"")</f>
        <v>P-1</v>
      </c>
      <c r="D3322" s="51" t="str">
        <f>IF('Organizational Unit Summary'!$B$24="Benchmark or Sustainment",IF(E3322="OoS","OoS",IF(E3322=1,"DM",IF(E3322=2,"PM",IF(E3322=3,"LM",IF(E3322=4,"FM"))))),IF(E3322="OoS","OoS",IF(E3322&lt;=2,"H",IF(E3322=3,"M",IF(E3322=4,"L")))))</f>
        <v>DM</v>
      </c>
      <c r="E3322" s="58">
        <f>IF(OR(Processes!$C$70=TRUE,Processes!D$70=TRUE),IF(AND(G3322=1,H3322=1,NOT(ISTEXT(J3322))),4,IF(AND(G3322=1,H3322=1,ISTEXT(J3322)),3,IF(AND(OR(G3322=1,H3322=1),ISTEXT(J3322)),2,1))),"OoS")</f>
        <v>1</v>
      </c>
      <c r="F3322" s="57"/>
      <c r="G3322" s="59"/>
      <c r="H3322" s="59"/>
      <c r="I3322" s="59"/>
      <c r="J3322" s="59"/>
      <c r="K3322" s="59"/>
      <c r="L3322" s="59"/>
      <c r="M3322" s="59"/>
      <c r="N3322" s="59"/>
      <c r="O3322" s="59"/>
      <c r="P3322" s="369"/>
      <c r="Q3322" s="59"/>
      <c r="R3322" s="376"/>
    </row>
    <row r="3323" spans="1:18" x14ac:dyDescent="0.25">
      <c r="A3323" s="352"/>
      <c r="B3323" s="378"/>
      <c r="C3323" s="54" t="str">
        <f>IF(ISTEXT('Organizational Unit Summary'!$B$41),'Organizational Unit Summary'!$B$41,"")</f>
        <v>P-2</v>
      </c>
      <c r="D3323" s="51" t="str">
        <f>IF('Organizational Unit Summary'!$B$24="Benchmark or Sustainment",IF(E3323="OoS","OoS",IF(E3323=1,"DM",IF(E3323=2,"PM",IF(E3323=3,"LM",IF(E3323=4,"FM"))))),IF(E3323="OoS","OoS",IF(E3323&lt;=2,"H",IF(E3323=3,"M",IF(E3323=4,"L")))))</f>
        <v>DM</v>
      </c>
      <c r="E3323" s="58">
        <f>IF(OR(Processes!$C$70=TRUE,Processes!E$70=TRUE),IF(AND(G3323=1,H3323=1,NOT(ISTEXT(J3323))),4,IF(AND(G3323=1,H3323=1,ISTEXT(J3323)),3,IF(AND(OR(G3323=1,H3323=1),ISTEXT(J3323)),2,1))),"OoS")</f>
        <v>1</v>
      </c>
      <c r="F3323" s="57"/>
      <c r="G3323" s="59"/>
      <c r="H3323" s="59"/>
      <c r="I3323" s="59"/>
      <c r="J3323" s="59"/>
      <c r="K3323" s="59"/>
      <c r="L3323" s="59"/>
      <c r="M3323" s="59"/>
      <c r="N3323" s="59"/>
      <c r="O3323" s="59"/>
      <c r="P3323" s="370"/>
      <c r="Q3323" s="59"/>
      <c r="R3323" s="376"/>
    </row>
    <row r="3324" spans="1:18" x14ac:dyDescent="0.25">
      <c r="A3324" s="352"/>
      <c r="B3324" s="378"/>
      <c r="C3324" s="54" t="str">
        <f>IF(ISTEXT('Organizational Unit Summary'!$B$42),'Organizational Unit Summary'!$B$42,"")</f>
        <v>P-3</v>
      </c>
      <c r="D3324" s="51" t="str">
        <f>IF('Organizational Unit Summary'!$B$24="Benchmark or Sustainment",IF(E3324="OoS","OoS",IF(E3324=1,"DM",IF(E3324=2,"PM",IF(E3324=3,"LM",IF(E3324=4,"FM"))))),IF(E3324="OoS","OoS",IF(E3324&lt;=2,"H",IF(E3324=3,"M",IF(E3324=4,"L")))))</f>
        <v>DM</v>
      </c>
      <c r="E3324" s="58">
        <f>IF(OR(Processes!$C$70=TRUE,Processes!F$70=TRUE),IF(AND(G3324=1,H3324=1,NOT(ISTEXT(J3324))),4,IF(AND(G3324=1,H3324=1,ISTEXT(J3324)),3,IF(AND(OR(G3324=1,H3324=1),ISTEXT(J3324)),2,1))),"OoS")</f>
        <v>1</v>
      </c>
      <c r="F3324" s="57"/>
      <c r="G3324" s="59"/>
      <c r="H3324" s="59"/>
      <c r="I3324" s="59"/>
      <c r="J3324" s="59"/>
      <c r="K3324" s="59"/>
      <c r="L3324" s="59"/>
      <c r="M3324" s="59"/>
      <c r="N3324" s="59"/>
      <c r="O3324" s="59"/>
      <c r="P3324" s="370"/>
      <c r="Q3324" s="59"/>
      <c r="R3324" s="376"/>
    </row>
    <row r="3325" spans="1:18" x14ac:dyDescent="0.25">
      <c r="A3325" s="352"/>
      <c r="B3325" s="378"/>
      <c r="C3325" s="54" t="str">
        <f>IF(ISTEXT('Organizational Unit Summary'!$B$43),'Organizational Unit Summary'!$B$43,"")</f>
        <v>P-4</v>
      </c>
      <c r="D3325" s="51" t="str">
        <f>IF('Organizational Unit Summary'!$B$24="Benchmark or Sustainment",IF(E3325="OoS","OoS",IF(E3325=1,"DM",IF(E3325=2,"PM",IF(E3325=3,"LM",IF(E3325=4,"FM"))))),IF(E3325="OoS","OoS",IF(E3325&lt;=2,"H",IF(E3325=3,"M",IF(E3325=4,"L")))))</f>
        <v>DM</v>
      </c>
      <c r="E3325" s="58">
        <f>IF(OR(Processes!$C$70=TRUE,Processes!G$70=TRUE),IF(AND(G3325=1,H3325=1,NOT(ISTEXT(J3325))),4,IF(AND(G3325=1,H3325=1,ISTEXT(J3325)),3,IF(AND(OR(G3325=1,H3325=1),ISTEXT(J3325)),2,1))),"OoS")</f>
        <v>1</v>
      </c>
      <c r="F3325" s="57"/>
      <c r="G3325" s="59"/>
      <c r="H3325" s="59"/>
      <c r="I3325" s="59"/>
      <c r="J3325" s="59"/>
      <c r="K3325" s="59"/>
      <c r="L3325" s="59"/>
      <c r="M3325" s="59"/>
      <c r="N3325" s="59"/>
      <c r="O3325" s="59"/>
      <c r="P3325" s="370"/>
      <c r="Q3325" s="59"/>
      <c r="R3325" s="376"/>
    </row>
    <row r="3326" spans="1:18" x14ac:dyDescent="0.25">
      <c r="A3326" s="352"/>
      <c r="B3326" s="378"/>
      <c r="C3326" s="54" t="str">
        <f>IF(ISTEXT('Organizational Unit Summary'!$B$44),'Organizational Unit Summary'!$B$44,"")</f>
        <v>P-5</v>
      </c>
      <c r="D3326" s="51" t="str">
        <f>IF('Organizational Unit Summary'!$B$24="Benchmark or Sustainment",IF(E3326="OoS","OoS",IF(E3326=1,"DM",IF(E3326=2,"PM",IF(E3326=3,"LM",IF(E3326=4,"FM"))))),IF(E3326="OoS","OoS",IF(E3326&lt;=2,"H",IF(E3326=3,"M",IF(E3326=4,"L")))))</f>
        <v>DM</v>
      </c>
      <c r="E3326" s="58">
        <f>IF(OR(Processes!$C$70=TRUE,Processes!H$70=TRUE),IF(AND(G3326=1,H3326=1,NOT(ISTEXT(J3326))),4,IF(AND(G3326=1,H3326=1,ISTEXT(J3326)),3,IF(AND(OR(G3326=1,H3326=1),ISTEXT(J3326)),2,1))),"OoS")</f>
        <v>1</v>
      </c>
      <c r="F3326" s="57"/>
      <c r="G3326" s="59"/>
      <c r="H3326" s="59"/>
      <c r="I3326" s="59"/>
      <c r="J3326" s="59"/>
      <c r="K3326" s="59"/>
      <c r="L3326" s="59"/>
      <c r="M3326" s="59"/>
      <c r="N3326" s="59"/>
      <c r="O3326" s="59"/>
      <c r="P3326" s="370"/>
      <c r="Q3326" s="59"/>
      <c r="R3326" s="376"/>
    </row>
    <row r="3327" spans="1:18" x14ac:dyDescent="0.25">
      <c r="A3327" s="352"/>
      <c r="B3327" s="378"/>
      <c r="C3327" s="54" t="str">
        <f>IF(ISTEXT('Organizational Unit Summary'!$B$45),'Organizational Unit Summary'!$B$45,"")</f>
        <v>P-6</v>
      </c>
      <c r="D3327" s="51" t="str">
        <f>IF('Organizational Unit Summary'!$B$24="Benchmark or Sustainment",IF(E3327="OoS","OoS",IF(E3327=1,"DM",IF(E3327=2,"PM",IF(E3327=3,"LM",IF(E3327=4,"FM"))))),IF(E3327="OoS","OoS",IF(E3327&lt;=2,"H",IF(E3327=3,"M",IF(E3327=4,"L")))))</f>
        <v>DM</v>
      </c>
      <c r="E3327" s="58">
        <f>IF(OR(Processes!$C$70=TRUE,Processes!I$70=TRUE),IF(AND(G3327=1,H3327=1,NOT(ISTEXT(J3327))),4,IF(AND(G3327=1,H3327=1,ISTEXT(J3327)),3,IF(AND(OR(G3327=1,H3327=1),ISTEXT(J3327)),2,1))),"OoS")</f>
        <v>1</v>
      </c>
      <c r="F3327" s="57"/>
      <c r="G3327" s="59"/>
      <c r="H3327" s="59"/>
      <c r="I3327" s="59"/>
      <c r="J3327" s="59"/>
      <c r="K3327" s="59"/>
      <c r="L3327" s="59"/>
      <c r="M3327" s="59"/>
      <c r="N3327" s="59"/>
      <c r="O3327" s="59"/>
      <c r="P3327" s="370"/>
      <c r="Q3327" s="59"/>
      <c r="R3327" s="376"/>
    </row>
    <row r="3328" spans="1:18" x14ac:dyDescent="0.25">
      <c r="A3328" s="352"/>
      <c r="B3328" s="378"/>
      <c r="C3328" s="54" t="str">
        <f>IF(ISTEXT('Organizational Unit Summary'!$B$46),'Organizational Unit Summary'!$B$46,"")</f>
        <v>P-7</v>
      </c>
      <c r="D3328" s="51" t="str">
        <f>IF('Organizational Unit Summary'!$B$24="Benchmark or Sustainment",IF(E3328="OoS","OoS",IF(E3328=1,"DM",IF(E3328=2,"PM",IF(E3328=3,"LM",IF(E3328=4,"FM"))))),IF(E3328="OoS","OoS",IF(E3328&lt;=2,"H",IF(E3328=3,"M",IF(E3328=4,"L")))))</f>
        <v>DM</v>
      </c>
      <c r="E3328" s="58">
        <f>IF(OR(Processes!$C$70=TRUE,Processes!J$70=TRUE),IF(AND(G3328=1,H3328=1,NOT(ISTEXT(J3328))),4,IF(AND(G3328=1,H3328=1,ISTEXT(J3328)),3,IF(AND(OR(G3328=1,H3328=1),ISTEXT(J3328)),2,1))),"OoS")</f>
        <v>1</v>
      </c>
      <c r="F3328" s="57"/>
      <c r="G3328" s="59"/>
      <c r="H3328" s="59"/>
      <c r="I3328" s="59"/>
      <c r="J3328" s="59"/>
      <c r="K3328" s="59"/>
      <c r="L3328" s="59"/>
      <c r="M3328" s="59"/>
      <c r="N3328" s="59"/>
      <c r="O3328" s="59"/>
      <c r="P3328" s="370"/>
      <c r="Q3328" s="59"/>
      <c r="R3328" s="376"/>
    </row>
    <row r="3329" spans="1:18" x14ac:dyDescent="0.25">
      <c r="A3329" s="352"/>
      <c r="B3329" s="378"/>
      <c r="C3329" s="54" t="str">
        <f>IF(ISTEXT('Organizational Unit Summary'!$B$47),'Organizational Unit Summary'!$B$47,"")</f>
        <v>P-8</v>
      </c>
      <c r="D3329" s="51" t="str">
        <f>IF('Organizational Unit Summary'!$B$24="Benchmark or Sustainment",IF(E3329="OoS","OoS",IF(E3329=1,"DM",IF(E3329=2,"PM",IF(E3329=3,"LM",IF(E3329=4,"FM"))))),IF(E3329="OoS","OoS",IF(E3329&lt;=2,"H",IF(E3329=3,"M",IF(E3329=4,"L")))))</f>
        <v>DM</v>
      </c>
      <c r="E3329" s="58">
        <f>IF(OR(Processes!$C$70=TRUE,Processes!K$70=TRUE),IF(AND(G3329=1,H3329=1,NOT(ISTEXT(J3329))),4,IF(AND(G3329=1,H3329=1,ISTEXT(J3329)),3,IF(AND(OR(G3329=1,H3329=1),ISTEXT(J3329)),2,1))),"OoS")</f>
        <v>1</v>
      </c>
      <c r="F3329" s="57"/>
      <c r="G3329" s="59"/>
      <c r="H3329" s="59"/>
      <c r="I3329" s="59"/>
      <c r="J3329" s="59"/>
      <c r="K3329" s="59"/>
      <c r="L3329" s="59"/>
      <c r="M3329" s="59"/>
      <c r="N3329" s="59"/>
      <c r="O3329" s="59"/>
      <c r="P3329" s="370"/>
      <c r="Q3329" s="59"/>
      <c r="R3329" s="376"/>
    </row>
    <row r="3330" spans="1:18" x14ac:dyDescent="0.25">
      <c r="A3330" s="352"/>
      <c r="B3330" s="378"/>
      <c r="C3330" s="54" t="str">
        <f>IF(ISTEXT('Organizational Unit Summary'!$B$48),'Organizational Unit Summary'!$B$48,"")</f>
        <v>P-9</v>
      </c>
      <c r="D3330" s="51" t="str">
        <f>IF('Organizational Unit Summary'!$B$24="Benchmark or Sustainment",IF(E3330="OoS","OoS",IF(E3330=1,"DM",IF(E3330=2,"PM",IF(E3330=3,"LM",IF(E3330=4,"FM"))))),IF(E3330="OoS","OoS",IF(E3330&lt;=2,"H",IF(E3330=3,"M",IF(E3330=4,"L")))))</f>
        <v>DM</v>
      </c>
      <c r="E3330" s="58">
        <f>IF(OR(Processes!$C$70=TRUE,Processes!L$70=TRUE),IF(AND(G3330=1,H3330=1,NOT(ISTEXT(J3330))),4,IF(AND(G3330=1,H3330=1,ISTEXT(J3330)),3,IF(AND(OR(G3330=1,H3330=1),ISTEXT(J3330)),2,1))),"OoS")</f>
        <v>1</v>
      </c>
      <c r="F3330" s="57"/>
      <c r="G3330" s="59"/>
      <c r="H3330" s="59"/>
      <c r="I3330" s="59"/>
      <c r="J3330" s="59"/>
      <c r="K3330" s="59"/>
      <c r="L3330" s="59"/>
      <c r="M3330" s="59"/>
      <c r="N3330" s="59"/>
      <c r="O3330" s="59"/>
      <c r="P3330" s="370"/>
      <c r="Q3330" s="59"/>
      <c r="R3330" s="376"/>
    </row>
    <row r="3331" spans="1:18" x14ac:dyDescent="0.25">
      <c r="A3331" s="352"/>
      <c r="B3331" s="378"/>
      <c r="C3331" s="54" t="str">
        <f>IF(ISTEXT('Organizational Unit Summary'!$B$49),'Organizational Unit Summary'!$B$49,"")</f>
        <v>P-10</v>
      </c>
      <c r="D3331" s="51" t="str">
        <f>IF('Organizational Unit Summary'!$B$24="Benchmark or Sustainment",IF(E3331="OoS","OoS",IF(E3331=1,"DM",IF(E3331=2,"PM",IF(E3331=3,"LM",IF(E3331=4,"FM"))))),IF(E3331="OoS","OoS",IF(E3331&lt;=2,"H",IF(E3331=3,"M",IF(E3331=4,"L")))))</f>
        <v>DM</v>
      </c>
      <c r="E3331" s="58">
        <f>IF(OR(Processes!$C$70=TRUE,Processes!M$70=TRUE),IF(AND(G3331=1,H3331=1,NOT(ISTEXT(J3331))),4,IF(AND(G3331=1,H3331=1,ISTEXT(J3331)),3,IF(AND(OR(G3331=1,H3331=1),ISTEXT(J3331)),2,1))),"OoS")</f>
        <v>1</v>
      </c>
      <c r="F3331" s="57"/>
      <c r="G3331" s="59"/>
      <c r="H3331" s="59"/>
      <c r="I3331" s="59"/>
      <c r="J3331" s="59"/>
      <c r="K3331" s="59"/>
      <c r="L3331" s="59"/>
      <c r="M3331" s="59"/>
      <c r="N3331" s="59"/>
      <c r="O3331" s="59"/>
      <c r="P3331" s="370"/>
      <c r="Q3331" s="59"/>
      <c r="R3331" s="376"/>
    </row>
    <row r="3332" spans="1:18" x14ac:dyDescent="0.25">
      <c r="A3332" s="352"/>
      <c r="B3332" s="378"/>
      <c r="C3332" s="54" t="str">
        <f>IF(ISTEXT('Organizational Unit Summary'!$B$50),'Organizational Unit Summary'!$B$50,"")</f>
        <v>P-11</v>
      </c>
      <c r="D3332" s="51" t="str">
        <f>IF('Organizational Unit Summary'!$B$24="Benchmark or Sustainment",IF(E3332="OoS","OoS",IF(E3332=1,"DM",IF(E3332=2,"PM",IF(E3332=3,"LM",IF(E3332=4,"FM"))))),IF(E3332="OoS","OoS",IF(E3332&lt;=2,"H",IF(E3332=3,"M",IF(E3332=4,"L")))))</f>
        <v>DM</v>
      </c>
      <c r="E3332" s="58">
        <f>IF(OR(Processes!$C$70=TRUE,Processes!N$70=TRUE),IF(AND(G3332=1,H3332=1,NOT(ISTEXT(J3332))),4,IF(AND(G3332=1,H3332=1,ISTEXT(J3332)),3,IF(AND(OR(G3332=1,H3332=1),ISTEXT(J3332)),2,1))),"OoS")</f>
        <v>1</v>
      </c>
      <c r="F3332" s="57"/>
      <c r="G3332" s="59"/>
      <c r="H3332" s="59"/>
      <c r="I3332" s="59"/>
      <c r="J3332" s="59"/>
      <c r="K3332" s="59"/>
      <c r="L3332" s="59"/>
      <c r="M3332" s="59"/>
      <c r="N3332" s="59"/>
      <c r="O3332" s="59"/>
      <c r="P3332" s="370"/>
      <c r="Q3332" s="59"/>
      <c r="R3332" s="376"/>
    </row>
    <row r="3333" spans="1:18" x14ac:dyDescent="0.25">
      <c r="A3333" s="352"/>
      <c r="B3333" s="378"/>
      <c r="C3333" s="54" t="str">
        <f>IF(ISTEXT('Organizational Unit Summary'!$B$51),'Organizational Unit Summary'!$B$51,"")</f>
        <v>P-12</v>
      </c>
      <c r="D3333" s="51" t="str">
        <f>IF('Organizational Unit Summary'!$B$24="Benchmark or Sustainment",IF(E3333="OoS","OoS",IF(E3333=1,"DM",IF(E3333=2,"PM",IF(E3333=3,"LM",IF(E3333=4,"FM"))))),IF(E3333="OoS","OoS",IF(E3333&lt;=2,"H",IF(E3333=3,"M",IF(E3333=4,"L")))))</f>
        <v>DM</v>
      </c>
      <c r="E3333" s="58">
        <f>IF(OR(Processes!$C$70=TRUE,Processes!O$70=TRUE),IF(AND(G3333=1,H3333=1,NOT(ISTEXT(J3333))),4,IF(AND(G3333=1,H3333=1,ISTEXT(J3333)),3,IF(AND(OR(G3333=1,H3333=1),ISTEXT(J3333)),2,1))),"OoS")</f>
        <v>1</v>
      </c>
      <c r="F3333" s="57"/>
      <c r="G3333" s="59"/>
      <c r="H3333" s="59"/>
      <c r="I3333" s="59"/>
      <c r="J3333" s="59"/>
      <c r="K3333" s="59"/>
      <c r="L3333" s="59"/>
      <c r="M3333" s="59"/>
      <c r="N3333" s="59"/>
      <c r="O3333" s="59"/>
      <c r="P3333" s="370"/>
      <c r="Q3333" s="59"/>
      <c r="R3333" s="376"/>
    </row>
    <row r="3334" spans="1:18" x14ac:dyDescent="0.25">
      <c r="A3334" s="352"/>
      <c r="B3334" s="378"/>
      <c r="C3334" s="54" t="str">
        <f>IF(ISTEXT('Organizational Unit Summary'!$B$52),'Organizational Unit Summary'!$B$52,"")</f>
        <v>P-13</v>
      </c>
      <c r="D3334" s="51" t="str">
        <f>IF('Organizational Unit Summary'!$B$24="Benchmark or Sustainment",IF(E3334="OoS","OoS",IF(E3334=1,"DM",IF(E3334=2,"PM",IF(E3334=3,"LM",IF(E3334=4,"FM"))))),IF(E3334="OoS","OoS",IF(E3334&lt;=2,"H",IF(E3334=3,"M",IF(E3334=4,"L")))))</f>
        <v>DM</v>
      </c>
      <c r="E3334" s="58">
        <f>IF(OR(Processes!$C$70=TRUE,Processes!P$70=TRUE),IF(AND(G3334=1,H3334=1,NOT(ISTEXT(J3334))),4,IF(AND(G3334=1,H3334=1,ISTEXT(J3334)),3,IF(AND(OR(G3334=1,H3334=1),ISTEXT(J3334)),2,1))),"OoS")</f>
        <v>1</v>
      </c>
      <c r="F3334" s="57"/>
      <c r="G3334" s="59"/>
      <c r="H3334" s="59"/>
      <c r="I3334" s="59"/>
      <c r="J3334" s="59"/>
      <c r="K3334" s="59"/>
      <c r="L3334" s="59"/>
      <c r="M3334" s="59"/>
      <c r="N3334" s="59"/>
      <c r="O3334" s="59"/>
      <c r="P3334" s="370"/>
      <c r="Q3334" s="59"/>
      <c r="R3334" s="376"/>
    </row>
    <row r="3335" spans="1:18" x14ac:dyDescent="0.25">
      <c r="A3335" s="352"/>
      <c r="B3335" s="378"/>
      <c r="C3335" s="54" t="str">
        <f>IF(ISTEXT('Organizational Unit Summary'!$B$53),'Organizational Unit Summary'!$B$53,"")</f>
        <v>P-14</v>
      </c>
      <c r="D3335" s="51" t="str">
        <f>IF('Organizational Unit Summary'!$B$24="Benchmark or Sustainment",IF(E3335="OoS","OoS",IF(E3335=1,"DM",IF(E3335=2,"PM",IF(E3335=3,"LM",IF(E3335=4,"FM"))))),IF(E3335="OoS","OoS",IF(E3335&lt;=2,"H",IF(E3335=3,"M",IF(E3335=4,"L")))))</f>
        <v>DM</v>
      </c>
      <c r="E3335" s="58">
        <f>IF(OR(Processes!$C$70=TRUE,Processes!Q$70=TRUE),IF(AND(G3335=1,H3335=1,NOT(ISTEXT(J3335))),4,IF(AND(G3335=1,H3335=1,ISTEXT(J3335)),3,IF(AND(OR(G3335=1,H3335=1),ISTEXT(J3335)),2,1))),"OoS")</f>
        <v>1</v>
      </c>
      <c r="F3335" s="57"/>
      <c r="G3335" s="59"/>
      <c r="H3335" s="59"/>
      <c r="I3335" s="59"/>
      <c r="J3335" s="59"/>
      <c r="K3335" s="59"/>
      <c r="L3335" s="59"/>
      <c r="M3335" s="59"/>
      <c r="N3335" s="59"/>
      <c r="O3335" s="59"/>
      <c r="P3335" s="370"/>
      <c r="Q3335" s="59"/>
      <c r="R3335" s="376"/>
    </row>
    <row r="3336" spans="1:18" x14ac:dyDescent="0.25">
      <c r="A3336" s="352"/>
      <c r="B3336" s="378"/>
      <c r="C3336" s="54" t="str">
        <f>IF(ISTEXT('Organizational Unit Summary'!$B$54),'Organizational Unit Summary'!$B$54,"")</f>
        <v>P-15</v>
      </c>
      <c r="D3336" s="51" t="str">
        <f>IF('Organizational Unit Summary'!$B$24="Benchmark or Sustainment",IF(E3336="OoS","OoS",IF(E3336=1,"DM",IF(E3336=2,"PM",IF(E3336=3,"LM",IF(E3336=4,"FM"))))),IF(E3336="OoS","OoS",IF(E3336&lt;=2,"H",IF(E3336=3,"M",IF(E3336=4,"L")))))</f>
        <v>DM</v>
      </c>
      <c r="E3336" s="58">
        <f>IF(OR(Processes!$C$70=TRUE,Processes!R$70=TRUE),IF(AND(G3336=1,H3336=1,NOT(ISTEXT(J3336))),4,IF(AND(G3336=1,H3336=1,ISTEXT(J3336)),3,IF(AND(OR(G3336=1,H3336=1),ISTEXT(J3336)),2,1))),"OoS")</f>
        <v>1</v>
      </c>
      <c r="F3336" s="57"/>
      <c r="G3336" s="59"/>
      <c r="H3336" s="59"/>
      <c r="I3336" s="59"/>
      <c r="J3336" s="59"/>
      <c r="K3336" s="59"/>
      <c r="L3336" s="59"/>
      <c r="M3336" s="59"/>
      <c r="N3336" s="59"/>
      <c r="O3336" s="59"/>
      <c r="P3336" s="370"/>
      <c r="Q3336" s="59"/>
      <c r="R3336" s="376"/>
    </row>
    <row r="3337" spans="1:18" x14ac:dyDescent="0.25">
      <c r="A3337" s="352"/>
      <c r="B3337" s="378"/>
      <c r="C3337" s="54" t="str">
        <f>IF(ISTEXT('Organizational Unit Summary'!$B$55),'Organizational Unit Summary'!$B$55,"")</f>
        <v>P-16</v>
      </c>
      <c r="D3337" s="51" t="str">
        <f>IF('Organizational Unit Summary'!$B$24="Benchmark or Sustainment",IF(E3337="OoS","OoS",IF(E3337=1,"DM",IF(E3337=2,"PM",IF(E3337=3,"LM",IF(E3337=4,"FM"))))),IF(E3337="OoS","OoS",IF(E3337&lt;=2,"H",IF(E3337=3,"M",IF(E3337=4,"L")))))</f>
        <v>DM</v>
      </c>
      <c r="E3337" s="58">
        <f>IF(OR(Processes!$C$70=TRUE,Processes!S$70=TRUE),IF(AND(G3337=1,H3337=1,NOT(ISTEXT(J3337))),4,IF(AND(G3337=1,H3337=1,ISTEXT(J3337)),3,IF(AND(OR(G3337=1,H3337=1),ISTEXT(J3337)),2,1))),"OoS")</f>
        <v>1</v>
      </c>
      <c r="F3337" s="57"/>
      <c r="G3337" s="59"/>
      <c r="H3337" s="59"/>
      <c r="I3337" s="59"/>
      <c r="J3337" s="59"/>
      <c r="K3337" s="59"/>
      <c r="L3337" s="59"/>
      <c r="M3337" s="59"/>
      <c r="N3337" s="59"/>
      <c r="O3337" s="59"/>
      <c r="P3337" s="370"/>
      <c r="Q3337" s="59"/>
      <c r="R3337" s="376"/>
    </row>
    <row r="3338" spans="1:18" x14ac:dyDescent="0.25">
      <c r="A3338" s="352"/>
      <c r="B3338" s="378"/>
      <c r="C3338" s="54" t="str">
        <f>IF(ISTEXT('Organizational Unit Summary'!$B$56),'Organizational Unit Summary'!$B$56,"")</f>
        <v>P-17</v>
      </c>
      <c r="D3338" s="51" t="str">
        <f>IF('Organizational Unit Summary'!$B$24="Benchmark or Sustainment",IF(E3338="OoS","OoS",IF(E3338=1,"DM",IF(E3338=2,"PM",IF(E3338=3,"LM",IF(E3338=4,"FM"))))),IF(E3338="OoS","OoS",IF(E3338&lt;=2,"H",IF(E3338=3,"M",IF(E3338=4,"L")))))</f>
        <v>DM</v>
      </c>
      <c r="E3338" s="58">
        <f>IF(OR(Processes!$C$70=TRUE,Processes!T$70=TRUE),IF(AND(G3338=1,H3338=1,NOT(ISTEXT(J3338))),4,IF(AND(G3338=1,H3338=1,ISTEXT(J3338)),3,IF(AND(OR(G3338=1,H3338=1),ISTEXT(J3338)),2,1))),"OoS")</f>
        <v>1</v>
      </c>
      <c r="F3338" s="57"/>
      <c r="G3338" s="59"/>
      <c r="H3338" s="59"/>
      <c r="I3338" s="59"/>
      <c r="J3338" s="59"/>
      <c r="K3338" s="59"/>
      <c r="L3338" s="59"/>
      <c r="M3338" s="59"/>
      <c r="N3338" s="59"/>
      <c r="O3338" s="59"/>
      <c r="P3338" s="370"/>
      <c r="Q3338" s="59"/>
      <c r="R3338" s="376"/>
    </row>
    <row r="3339" spans="1:18" x14ac:dyDescent="0.25">
      <c r="A3339" s="352"/>
      <c r="B3339" s="378"/>
      <c r="C3339" s="54" t="str">
        <f>IF(ISTEXT('Organizational Unit Summary'!$B$57),'Organizational Unit Summary'!$B$57,"")</f>
        <v>P-18</v>
      </c>
      <c r="D3339" s="51" t="str">
        <f>IF('Organizational Unit Summary'!$B$24="Benchmark or Sustainment",IF(E3339="OoS","OoS",IF(E3339=1,"DM",IF(E3339=2,"PM",IF(E3339=3,"LM",IF(E3339=4,"FM"))))),IF(E3339="OoS","OoS",IF(E3339&lt;=2,"H",IF(E3339=3,"M",IF(E3339=4,"L")))))</f>
        <v>DM</v>
      </c>
      <c r="E3339" s="58">
        <f>IF(OR(Processes!$C$70=TRUE,Processes!U$70=TRUE),IF(AND(G3339=1,H3339=1,NOT(ISTEXT(J3339))),4,IF(AND(G3339=1,H3339=1,ISTEXT(J3339)),3,IF(AND(OR(G3339=1,H3339=1),ISTEXT(J3339)),2,1))),"OoS")</f>
        <v>1</v>
      </c>
      <c r="F3339" s="57"/>
      <c r="G3339" s="59"/>
      <c r="H3339" s="59"/>
      <c r="I3339" s="59"/>
      <c r="J3339" s="59"/>
      <c r="K3339" s="59"/>
      <c r="L3339" s="59"/>
      <c r="M3339" s="59"/>
      <c r="N3339" s="59"/>
      <c r="O3339" s="59"/>
      <c r="P3339" s="370"/>
      <c r="Q3339" s="59"/>
      <c r="R3339" s="376"/>
    </row>
    <row r="3340" spans="1:18" x14ac:dyDescent="0.25">
      <c r="A3340" s="352"/>
      <c r="B3340" s="378"/>
      <c r="C3340" s="54" t="str">
        <f>IF(ISTEXT('Organizational Unit Summary'!$B$58),'Organizational Unit Summary'!$B$58,"")</f>
        <v>P-19</v>
      </c>
      <c r="D3340" s="51" t="str">
        <f>IF('Organizational Unit Summary'!$B$24="Benchmark or Sustainment",IF(E3340="OoS","OoS",IF(E3340=1,"DM",IF(E3340=2,"PM",IF(E3340=3,"LM",IF(E3340=4,"FM"))))),IF(E3340="OoS","OoS",IF(E3340&lt;=2,"H",IF(E3340=3,"M",IF(E3340=4,"L")))))</f>
        <v>DM</v>
      </c>
      <c r="E3340" s="58">
        <f>IF(OR(Processes!$C$70=TRUE,Processes!V$70=TRUE),IF(AND(G3340=1,H3340=1,NOT(ISTEXT(J3340))),4,IF(AND(G3340=1,H3340=1,ISTEXT(J3340)),3,IF(AND(OR(G3340=1,H3340=1),ISTEXT(J3340)),2,1))),"OoS")</f>
        <v>1</v>
      </c>
      <c r="F3340" s="57"/>
      <c r="G3340" s="59"/>
      <c r="H3340" s="59"/>
      <c r="I3340" s="59"/>
      <c r="J3340" s="59"/>
      <c r="K3340" s="59"/>
      <c r="L3340" s="59"/>
      <c r="M3340" s="59"/>
      <c r="N3340" s="59"/>
      <c r="O3340" s="59"/>
      <c r="P3340" s="370"/>
      <c r="Q3340" s="59"/>
      <c r="R3340" s="376"/>
    </row>
    <row r="3341" spans="1:18" ht="13.5" thickBot="1" x14ac:dyDescent="0.3">
      <c r="A3341" s="352"/>
      <c r="B3341" s="378"/>
      <c r="C3341" s="54" t="str">
        <f>IF(ISTEXT('Organizational Unit Summary'!$B$59),'Organizational Unit Summary'!$B$59,"")</f>
        <v>P-20</v>
      </c>
      <c r="D3341" s="51" t="str">
        <f>IF('Organizational Unit Summary'!$B$24="Benchmark or Sustainment",IF(E3341="OoS","OoS",IF(E3341=1,"DM",IF(E3341=2,"PM",IF(E3341=3,"LM",IF(E3341=4,"FM"))))),IF(E3341="OoS","OoS",IF(E3341&lt;=2,"H",IF(E3341=3,"M",IF(E3341=4,"L")))))</f>
        <v>DM</v>
      </c>
      <c r="E3341" s="58">
        <f>IF(OR(Processes!$C$70=TRUE,Processes!W$70=TRUE),IF(AND(G3341=1,H3341=1,NOT(ISTEXT(J3341))),4,IF(AND(G3341=1,H3341=1,ISTEXT(J3341)),3,IF(AND(OR(G3341=1,H3341=1),ISTEXT(J3341)),2,1))),"OoS")</f>
        <v>1</v>
      </c>
      <c r="F3341" s="57"/>
      <c r="G3341" s="59"/>
      <c r="H3341" s="59"/>
      <c r="I3341" s="59"/>
      <c r="J3341" s="59"/>
      <c r="K3341" s="59"/>
      <c r="L3341" s="59"/>
      <c r="M3341" s="59"/>
      <c r="N3341" s="59"/>
      <c r="O3341" s="59"/>
      <c r="P3341" s="371"/>
      <c r="Q3341" s="59"/>
      <c r="R3341" s="376"/>
    </row>
    <row r="3342" spans="1:18" x14ac:dyDescent="0.25">
      <c r="A3342" s="352"/>
      <c r="B3342" s="378" t="str">
        <f>IF(ISTEXT(Processes!$B$20),Processes!$B$20,"")</f>
        <v>Process 18</v>
      </c>
      <c r="C3342" s="54" t="str">
        <f>IF(ISTEXT('Organizational Unit Summary'!$B$40),'Organizational Unit Summary'!$B$40,"")</f>
        <v>P-1</v>
      </c>
      <c r="D3342" s="51" t="str">
        <f>IF('Organizational Unit Summary'!$B$24="Benchmark or Sustainment",IF(E3342="OoS","OoS",IF(E3342=1,"DM",IF(E3342=2,"PM",IF(E3342=3,"LM",IF(E3342=4,"FM"))))),IF(E3342="OoS","OoS",IF(E3342&lt;=2,"H",IF(E3342=3,"M",IF(E3342=4,"L")))))</f>
        <v>DM</v>
      </c>
      <c r="E3342" s="58">
        <f>IF(OR(Processes!$C$71=TRUE,Processes!D$71=TRUE),IF(AND(G3342=1,H3342=1,NOT(ISTEXT(J3342))),4,IF(AND(G3342=1,H3342=1,ISTEXT(J3342)),3,IF(AND(OR(G3342=1,H3342=1),ISTEXT(J3342)),2,1))),"OoS")</f>
        <v>1</v>
      </c>
      <c r="F3342" s="57"/>
      <c r="G3342" s="59"/>
      <c r="H3342" s="59"/>
      <c r="I3342" s="59"/>
      <c r="J3342" s="59"/>
      <c r="K3342" s="59"/>
      <c r="L3342" s="59"/>
      <c r="M3342" s="59"/>
      <c r="N3342" s="59"/>
      <c r="O3342" s="59"/>
      <c r="P3342" s="369"/>
      <c r="Q3342" s="59"/>
      <c r="R3342" s="376"/>
    </row>
    <row r="3343" spans="1:18" x14ac:dyDescent="0.25">
      <c r="A3343" s="352"/>
      <c r="B3343" s="378"/>
      <c r="C3343" s="54" t="str">
        <f>IF(ISTEXT('Organizational Unit Summary'!$B$41),'Organizational Unit Summary'!$B$41,"")</f>
        <v>P-2</v>
      </c>
      <c r="D3343" s="51" t="str">
        <f>IF('Organizational Unit Summary'!$B$24="Benchmark or Sustainment",IF(E3343="OoS","OoS",IF(E3343=1,"DM",IF(E3343=2,"PM",IF(E3343=3,"LM",IF(E3343=4,"FM"))))),IF(E3343="OoS","OoS",IF(E3343&lt;=2,"H",IF(E3343=3,"M",IF(E3343=4,"L")))))</f>
        <v>DM</v>
      </c>
      <c r="E3343" s="58">
        <f>IF(OR(Processes!$C$71=TRUE,Processes!E$71=TRUE),IF(AND(G3343=1,H3343=1,NOT(ISTEXT(J3343))),4,IF(AND(G3343=1,H3343=1,ISTEXT(J3343)),3,IF(AND(OR(G3343=1,H3343=1),ISTEXT(J3343)),2,1))),"OoS")</f>
        <v>1</v>
      </c>
      <c r="F3343" s="57"/>
      <c r="G3343" s="59"/>
      <c r="H3343" s="59"/>
      <c r="I3343" s="59"/>
      <c r="J3343" s="59"/>
      <c r="K3343" s="59"/>
      <c r="L3343" s="59"/>
      <c r="M3343" s="59"/>
      <c r="N3343" s="59"/>
      <c r="O3343" s="59"/>
      <c r="P3343" s="370"/>
      <c r="Q3343" s="59"/>
      <c r="R3343" s="376"/>
    </row>
    <row r="3344" spans="1:18" x14ac:dyDescent="0.25">
      <c r="A3344" s="352"/>
      <c r="B3344" s="378"/>
      <c r="C3344" s="54" t="str">
        <f>IF(ISTEXT('Organizational Unit Summary'!$B$42),'Organizational Unit Summary'!$B$42,"")</f>
        <v>P-3</v>
      </c>
      <c r="D3344" s="51" t="str">
        <f>IF('Organizational Unit Summary'!$B$24="Benchmark or Sustainment",IF(E3344="OoS","OoS",IF(E3344=1,"DM",IF(E3344=2,"PM",IF(E3344=3,"LM",IF(E3344=4,"FM"))))),IF(E3344="OoS","OoS",IF(E3344&lt;=2,"H",IF(E3344=3,"M",IF(E3344=4,"L")))))</f>
        <v>DM</v>
      </c>
      <c r="E3344" s="58">
        <f>IF(OR(Processes!$C$71=TRUE,Processes!F$71=TRUE),IF(AND(G3344=1,H3344=1,NOT(ISTEXT(J3344))),4,IF(AND(G3344=1,H3344=1,ISTEXT(J3344)),3,IF(AND(OR(G3344=1,H3344=1),ISTEXT(J3344)),2,1))),"OoS")</f>
        <v>1</v>
      </c>
      <c r="F3344" s="57"/>
      <c r="G3344" s="59"/>
      <c r="H3344" s="59"/>
      <c r="I3344" s="59"/>
      <c r="J3344" s="59"/>
      <c r="K3344" s="59"/>
      <c r="L3344" s="59"/>
      <c r="M3344" s="59"/>
      <c r="N3344" s="59"/>
      <c r="O3344" s="59"/>
      <c r="P3344" s="370"/>
      <c r="Q3344" s="59"/>
      <c r="R3344" s="376"/>
    </row>
    <row r="3345" spans="1:18" x14ac:dyDescent="0.25">
      <c r="A3345" s="352"/>
      <c r="B3345" s="378"/>
      <c r="C3345" s="54" t="str">
        <f>IF(ISTEXT('Organizational Unit Summary'!$B$43),'Organizational Unit Summary'!$B$43,"")</f>
        <v>P-4</v>
      </c>
      <c r="D3345" s="51" t="str">
        <f>IF('Organizational Unit Summary'!$B$24="Benchmark or Sustainment",IF(E3345="OoS","OoS",IF(E3345=1,"DM",IF(E3345=2,"PM",IF(E3345=3,"LM",IF(E3345=4,"FM"))))),IF(E3345="OoS","OoS",IF(E3345&lt;=2,"H",IF(E3345=3,"M",IF(E3345=4,"L")))))</f>
        <v>DM</v>
      </c>
      <c r="E3345" s="58">
        <f>IF(OR(Processes!$C$71=TRUE,Processes!G$71=TRUE),IF(AND(G3345=1,H3345=1,NOT(ISTEXT(J3345))),4,IF(AND(G3345=1,H3345=1,ISTEXT(J3345)),3,IF(AND(OR(G3345=1,H3345=1),ISTEXT(J3345)),2,1))),"OoS")</f>
        <v>1</v>
      </c>
      <c r="F3345" s="57"/>
      <c r="G3345" s="59"/>
      <c r="H3345" s="59"/>
      <c r="I3345" s="59"/>
      <c r="J3345" s="59"/>
      <c r="K3345" s="59"/>
      <c r="L3345" s="59"/>
      <c r="M3345" s="59"/>
      <c r="N3345" s="59"/>
      <c r="O3345" s="59"/>
      <c r="P3345" s="370"/>
      <c r="Q3345" s="59"/>
      <c r="R3345" s="376"/>
    </row>
    <row r="3346" spans="1:18" x14ac:dyDescent="0.25">
      <c r="A3346" s="352"/>
      <c r="B3346" s="378"/>
      <c r="C3346" s="54" t="str">
        <f>IF(ISTEXT('Organizational Unit Summary'!$B$44),'Organizational Unit Summary'!$B$44,"")</f>
        <v>P-5</v>
      </c>
      <c r="D3346" s="51" t="str">
        <f>IF('Organizational Unit Summary'!$B$24="Benchmark or Sustainment",IF(E3346="OoS","OoS",IF(E3346=1,"DM",IF(E3346=2,"PM",IF(E3346=3,"LM",IF(E3346=4,"FM"))))),IF(E3346="OoS","OoS",IF(E3346&lt;=2,"H",IF(E3346=3,"M",IF(E3346=4,"L")))))</f>
        <v>DM</v>
      </c>
      <c r="E3346" s="58">
        <f>IF(OR(Processes!$C$71=TRUE,Processes!H$71=TRUE),IF(AND(G3346=1,H3346=1,NOT(ISTEXT(J3346))),4,IF(AND(G3346=1,H3346=1,ISTEXT(J3346)),3,IF(AND(OR(G3346=1,H3346=1),ISTEXT(J3346)),2,1))),"OoS")</f>
        <v>1</v>
      </c>
      <c r="F3346" s="57"/>
      <c r="G3346" s="59"/>
      <c r="H3346" s="59"/>
      <c r="I3346" s="59"/>
      <c r="J3346" s="59"/>
      <c r="K3346" s="59"/>
      <c r="L3346" s="59"/>
      <c r="M3346" s="59"/>
      <c r="N3346" s="59"/>
      <c r="O3346" s="59"/>
      <c r="P3346" s="370"/>
      <c r="Q3346" s="59"/>
      <c r="R3346" s="376"/>
    </row>
    <row r="3347" spans="1:18" x14ac:dyDescent="0.25">
      <c r="A3347" s="352"/>
      <c r="B3347" s="378"/>
      <c r="C3347" s="54" t="str">
        <f>IF(ISTEXT('Organizational Unit Summary'!$B$45),'Organizational Unit Summary'!$B$45,"")</f>
        <v>P-6</v>
      </c>
      <c r="D3347" s="51" t="str">
        <f>IF('Organizational Unit Summary'!$B$24="Benchmark or Sustainment",IF(E3347="OoS","OoS",IF(E3347=1,"DM",IF(E3347=2,"PM",IF(E3347=3,"LM",IF(E3347=4,"FM"))))),IF(E3347="OoS","OoS",IF(E3347&lt;=2,"H",IF(E3347=3,"M",IF(E3347=4,"L")))))</f>
        <v>DM</v>
      </c>
      <c r="E3347" s="58">
        <f>IF(OR(Processes!$C$71=TRUE,Processes!I$71=TRUE),IF(AND(G3347=1,H3347=1,NOT(ISTEXT(J3347))),4,IF(AND(G3347=1,H3347=1,ISTEXT(J3347)),3,IF(AND(OR(G3347=1,H3347=1),ISTEXT(J3347)),2,1))),"OoS")</f>
        <v>1</v>
      </c>
      <c r="F3347" s="57"/>
      <c r="G3347" s="59"/>
      <c r="H3347" s="59"/>
      <c r="I3347" s="59"/>
      <c r="J3347" s="59"/>
      <c r="K3347" s="59"/>
      <c r="L3347" s="59"/>
      <c r="M3347" s="59"/>
      <c r="N3347" s="59"/>
      <c r="O3347" s="59"/>
      <c r="P3347" s="370"/>
      <c r="Q3347" s="59"/>
      <c r="R3347" s="376"/>
    </row>
    <row r="3348" spans="1:18" x14ac:dyDescent="0.25">
      <c r="A3348" s="352"/>
      <c r="B3348" s="378"/>
      <c r="C3348" s="54" t="str">
        <f>IF(ISTEXT('Organizational Unit Summary'!$B$46),'Organizational Unit Summary'!$B$46,"")</f>
        <v>P-7</v>
      </c>
      <c r="D3348" s="51" t="str">
        <f>IF('Organizational Unit Summary'!$B$24="Benchmark or Sustainment",IF(E3348="OoS","OoS",IF(E3348=1,"DM",IF(E3348=2,"PM",IF(E3348=3,"LM",IF(E3348=4,"FM"))))),IF(E3348="OoS","OoS",IF(E3348&lt;=2,"H",IF(E3348=3,"M",IF(E3348=4,"L")))))</f>
        <v>DM</v>
      </c>
      <c r="E3348" s="58">
        <f>IF(OR(Processes!$C$71=TRUE,Processes!J$71=TRUE),IF(AND(G3348=1,H3348=1,NOT(ISTEXT(J3348))),4,IF(AND(G3348=1,H3348=1,ISTEXT(J3348)),3,IF(AND(OR(G3348=1,H3348=1),ISTEXT(J3348)),2,1))),"OoS")</f>
        <v>1</v>
      </c>
      <c r="F3348" s="57"/>
      <c r="G3348" s="59"/>
      <c r="H3348" s="59"/>
      <c r="I3348" s="59"/>
      <c r="J3348" s="59"/>
      <c r="K3348" s="59"/>
      <c r="L3348" s="59"/>
      <c r="M3348" s="59"/>
      <c r="N3348" s="59"/>
      <c r="O3348" s="59"/>
      <c r="P3348" s="370"/>
      <c r="Q3348" s="59"/>
      <c r="R3348" s="376"/>
    </row>
    <row r="3349" spans="1:18" x14ac:dyDescent="0.25">
      <c r="A3349" s="352"/>
      <c r="B3349" s="378"/>
      <c r="C3349" s="54" t="str">
        <f>IF(ISTEXT('Organizational Unit Summary'!$B$47),'Organizational Unit Summary'!$B$47,"")</f>
        <v>P-8</v>
      </c>
      <c r="D3349" s="51" t="str">
        <f>IF('Organizational Unit Summary'!$B$24="Benchmark or Sustainment",IF(E3349="OoS","OoS",IF(E3349=1,"DM",IF(E3349=2,"PM",IF(E3349=3,"LM",IF(E3349=4,"FM"))))),IF(E3349="OoS","OoS",IF(E3349&lt;=2,"H",IF(E3349=3,"M",IF(E3349=4,"L")))))</f>
        <v>DM</v>
      </c>
      <c r="E3349" s="58">
        <f>IF(OR(Processes!$C$71=TRUE,Processes!K$71=TRUE),IF(AND(G3349=1,H3349=1,NOT(ISTEXT(J3349))),4,IF(AND(G3349=1,H3349=1,ISTEXT(J3349)),3,IF(AND(OR(G3349=1,H3349=1),ISTEXT(J3349)),2,1))),"OoS")</f>
        <v>1</v>
      </c>
      <c r="F3349" s="57"/>
      <c r="G3349" s="59"/>
      <c r="H3349" s="59"/>
      <c r="I3349" s="59"/>
      <c r="J3349" s="59"/>
      <c r="K3349" s="59"/>
      <c r="L3349" s="59"/>
      <c r="M3349" s="59"/>
      <c r="N3349" s="59"/>
      <c r="O3349" s="59"/>
      <c r="P3349" s="370"/>
      <c r="Q3349" s="59"/>
      <c r="R3349" s="376"/>
    </row>
    <row r="3350" spans="1:18" x14ac:dyDescent="0.25">
      <c r="A3350" s="352"/>
      <c r="B3350" s="378"/>
      <c r="C3350" s="54" t="str">
        <f>IF(ISTEXT('Organizational Unit Summary'!$B$48),'Organizational Unit Summary'!$B$48,"")</f>
        <v>P-9</v>
      </c>
      <c r="D3350" s="51" t="str">
        <f>IF('Organizational Unit Summary'!$B$24="Benchmark or Sustainment",IF(E3350="OoS","OoS",IF(E3350=1,"DM",IF(E3350=2,"PM",IF(E3350=3,"LM",IF(E3350=4,"FM"))))),IF(E3350="OoS","OoS",IF(E3350&lt;=2,"H",IF(E3350=3,"M",IF(E3350=4,"L")))))</f>
        <v>DM</v>
      </c>
      <c r="E3350" s="58">
        <f>IF(OR(Processes!$C$71=TRUE,Processes!L$71=TRUE),IF(AND(G3350=1,H3350=1,NOT(ISTEXT(J3350))),4,IF(AND(G3350=1,H3350=1,ISTEXT(J3350)),3,IF(AND(OR(G3350=1,H3350=1),ISTEXT(J3350)),2,1))),"OoS")</f>
        <v>1</v>
      </c>
      <c r="F3350" s="57"/>
      <c r="G3350" s="59"/>
      <c r="H3350" s="59"/>
      <c r="I3350" s="59"/>
      <c r="J3350" s="59"/>
      <c r="K3350" s="59"/>
      <c r="L3350" s="59"/>
      <c r="M3350" s="59"/>
      <c r="N3350" s="59"/>
      <c r="O3350" s="59"/>
      <c r="P3350" s="370"/>
      <c r="Q3350" s="59"/>
      <c r="R3350" s="376"/>
    </row>
    <row r="3351" spans="1:18" x14ac:dyDescent="0.25">
      <c r="A3351" s="352"/>
      <c r="B3351" s="378"/>
      <c r="C3351" s="54" t="str">
        <f>IF(ISTEXT('Organizational Unit Summary'!$B$49),'Organizational Unit Summary'!$B$49,"")</f>
        <v>P-10</v>
      </c>
      <c r="D3351" s="51" t="str">
        <f>IF('Organizational Unit Summary'!$B$24="Benchmark or Sustainment",IF(E3351="OoS","OoS",IF(E3351=1,"DM",IF(E3351=2,"PM",IF(E3351=3,"LM",IF(E3351=4,"FM"))))),IF(E3351="OoS","OoS",IF(E3351&lt;=2,"H",IF(E3351=3,"M",IF(E3351=4,"L")))))</f>
        <v>DM</v>
      </c>
      <c r="E3351" s="58">
        <f>IF(OR(Processes!$C$71=TRUE,Processes!M$71=TRUE),IF(AND(G3351=1,H3351=1,NOT(ISTEXT(J3351))),4,IF(AND(G3351=1,H3351=1,ISTEXT(J3351)),3,IF(AND(OR(G3351=1,H3351=1),ISTEXT(J3351)),2,1))),"OoS")</f>
        <v>1</v>
      </c>
      <c r="F3351" s="57"/>
      <c r="G3351" s="59"/>
      <c r="H3351" s="59"/>
      <c r="I3351" s="59"/>
      <c r="J3351" s="59"/>
      <c r="K3351" s="59"/>
      <c r="L3351" s="59"/>
      <c r="M3351" s="59"/>
      <c r="N3351" s="59"/>
      <c r="O3351" s="59"/>
      <c r="P3351" s="370"/>
      <c r="Q3351" s="59"/>
      <c r="R3351" s="376"/>
    </row>
    <row r="3352" spans="1:18" x14ac:dyDescent="0.25">
      <c r="A3352" s="352"/>
      <c r="B3352" s="378"/>
      <c r="C3352" s="54" t="str">
        <f>IF(ISTEXT('Organizational Unit Summary'!$B$50),'Organizational Unit Summary'!$B$50,"")</f>
        <v>P-11</v>
      </c>
      <c r="D3352" s="51" t="str">
        <f>IF('Organizational Unit Summary'!$B$24="Benchmark or Sustainment",IF(E3352="OoS","OoS",IF(E3352=1,"DM",IF(E3352=2,"PM",IF(E3352=3,"LM",IF(E3352=4,"FM"))))),IF(E3352="OoS","OoS",IF(E3352&lt;=2,"H",IF(E3352=3,"M",IF(E3352=4,"L")))))</f>
        <v>DM</v>
      </c>
      <c r="E3352" s="58">
        <f>IF(OR(Processes!$C$71=TRUE,Processes!N$71=TRUE),IF(AND(G3352=1,H3352=1,NOT(ISTEXT(J3352))),4,IF(AND(G3352=1,H3352=1,ISTEXT(J3352)),3,IF(AND(OR(G3352=1,H3352=1),ISTEXT(J3352)),2,1))),"OoS")</f>
        <v>1</v>
      </c>
      <c r="F3352" s="57"/>
      <c r="G3352" s="59"/>
      <c r="H3352" s="59"/>
      <c r="I3352" s="59"/>
      <c r="J3352" s="59"/>
      <c r="K3352" s="59"/>
      <c r="L3352" s="59"/>
      <c r="M3352" s="59"/>
      <c r="N3352" s="59"/>
      <c r="O3352" s="59"/>
      <c r="P3352" s="370"/>
      <c r="Q3352" s="59"/>
      <c r="R3352" s="376"/>
    </row>
    <row r="3353" spans="1:18" x14ac:dyDescent="0.25">
      <c r="A3353" s="352"/>
      <c r="B3353" s="378"/>
      <c r="C3353" s="54" t="str">
        <f>IF(ISTEXT('Organizational Unit Summary'!$B$51),'Organizational Unit Summary'!$B$51,"")</f>
        <v>P-12</v>
      </c>
      <c r="D3353" s="51" t="str">
        <f>IF('Organizational Unit Summary'!$B$24="Benchmark or Sustainment",IF(E3353="OoS","OoS",IF(E3353=1,"DM",IF(E3353=2,"PM",IF(E3353=3,"LM",IF(E3353=4,"FM"))))),IF(E3353="OoS","OoS",IF(E3353&lt;=2,"H",IF(E3353=3,"M",IF(E3353=4,"L")))))</f>
        <v>DM</v>
      </c>
      <c r="E3353" s="58">
        <f>IF(OR(Processes!$C$71=TRUE,Processes!O$71=TRUE),IF(AND(G3353=1,H3353=1,NOT(ISTEXT(J3353))),4,IF(AND(G3353=1,H3353=1,ISTEXT(J3353)),3,IF(AND(OR(G3353=1,H3353=1),ISTEXT(J3353)),2,1))),"OoS")</f>
        <v>1</v>
      </c>
      <c r="F3353" s="57"/>
      <c r="G3353" s="59"/>
      <c r="H3353" s="59"/>
      <c r="I3353" s="59"/>
      <c r="J3353" s="59"/>
      <c r="K3353" s="59"/>
      <c r="L3353" s="59"/>
      <c r="M3353" s="59"/>
      <c r="N3353" s="59"/>
      <c r="O3353" s="59"/>
      <c r="P3353" s="370"/>
      <c r="Q3353" s="59"/>
      <c r="R3353" s="376"/>
    </row>
    <row r="3354" spans="1:18" x14ac:dyDescent="0.25">
      <c r="A3354" s="352"/>
      <c r="B3354" s="378"/>
      <c r="C3354" s="54" t="str">
        <f>IF(ISTEXT('Organizational Unit Summary'!$B$52),'Organizational Unit Summary'!$B$52,"")</f>
        <v>P-13</v>
      </c>
      <c r="D3354" s="51" t="str">
        <f>IF('Organizational Unit Summary'!$B$24="Benchmark or Sustainment",IF(E3354="OoS","OoS",IF(E3354=1,"DM",IF(E3354=2,"PM",IF(E3354=3,"LM",IF(E3354=4,"FM"))))),IF(E3354="OoS","OoS",IF(E3354&lt;=2,"H",IF(E3354=3,"M",IF(E3354=4,"L")))))</f>
        <v>DM</v>
      </c>
      <c r="E3354" s="58">
        <f>IF(OR(Processes!$C$71=TRUE,Processes!P$71=TRUE),IF(AND(G3354=1,H3354=1,NOT(ISTEXT(J3354))),4,IF(AND(G3354=1,H3354=1,ISTEXT(J3354)),3,IF(AND(OR(G3354=1,H3354=1),ISTEXT(J3354)),2,1))),"OoS")</f>
        <v>1</v>
      </c>
      <c r="F3354" s="57"/>
      <c r="G3354" s="59"/>
      <c r="H3354" s="59"/>
      <c r="I3354" s="59"/>
      <c r="J3354" s="59"/>
      <c r="K3354" s="59"/>
      <c r="L3354" s="59"/>
      <c r="M3354" s="59"/>
      <c r="N3354" s="59"/>
      <c r="O3354" s="59"/>
      <c r="P3354" s="370"/>
      <c r="Q3354" s="59"/>
      <c r="R3354" s="376"/>
    </row>
    <row r="3355" spans="1:18" x14ac:dyDescent="0.25">
      <c r="A3355" s="352"/>
      <c r="B3355" s="378"/>
      <c r="C3355" s="54" t="str">
        <f>IF(ISTEXT('Organizational Unit Summary'!$B$53),'Organizational Unit Summary'!$B$53,"")</f>
        <v>P-14</v>
      </c>
      <c r="D3355" s="51" t="str">
        <f>IF('Organizational Unit Summary'!$B$24="Benchmark or Sustainment",IF(E3355="OoS","OoS",IF(E3355=1,"DM",IF(E3355=2,"PM",IF(E3355=3,"LM",IF(E3355=4,"FM"))))),IF(E3355="OoS","OoS",IF(E3355&lt;=2,"H",IF(E3355=3,"M",IF(E3355=4,"L")))))</f>
        <v>DM</v>
      </c>
      <c r="E3355" s="58">
        <f>IF(OR(Processes!$C$71=TRUE,Processes!Q$71=TRUE),IF(AND(G3355=1,H3355=1,NOT(ISTEXT(J3355))),4,IF(AND(G3355=1,H3355=1,ISTEXT(J3355)),3,IF(AND(OR(G3355=1,H3355=1),ISTEXT(J3355)),2,1))),"OoS")</f>
        <v>1</v>
      </c>
      <c r="F3355" s="57"/>
      <c r="G3355" s="59"/>
      <c r="H3355" s="59"/>
      <c r="I3355" s="59"/>
      <c r="J3355" s="59"/>
      <c r="K3355" s="59"/>
      <c r="L3355" s="59"/>
      <c r="M3355" s="59"/>
      <c r="N3355" s="59"/>
      <c r="O3355" s="59"/>
      <c r="P3355" s="370"/>
      <c r="Q3355" s="59"/>
      <c r="R3355" s="376"/>
    </row>
    <row r="3356" spans="1:18" x14ac:dyDescent="0.25">
      <c r="A3356" s="352"/>
      <c r="B3356" s="378"/>
      <c r="C3356" s="54" t="str">
        <f>IF(ISTEXT('Organizational Unit Summary'!$B$54),'Organizational Unit Summary'!$B$54,"")</f>
        <v>P-15</v>
      </c>
      <c r="D3356" s="51" t="str">
        <f>IF('Organizational Unit Summary'!$B$24="Benchmark or Sustainment",IF(E3356="OoS","OoS",IF(E3356=1,"DM",IF(E3356=2,"PM",IF(E3356=3,"LM",IF(E3356=4,"FM"))))),IF(E3356="OoS","OoS",IF(E3356&lt;=2,"H",IF(E3356=3,"M",IF(E3356=4,"L")))))</f>
        <v>DM</v>
      </c>
      <c r="E3356" s="58">
        <f>IF(OR(Processes!$C$71=TRUE,Processes!R$71=TRUE),IF(AND(G3356=1,H3356=1,NOT(ISTEXT(J3356))),4,IF(AND(G3356=1,H3356=1,ISTEXT(J3356)),3,IF(AND(OR(G3356=1,H3356=1),ISTEXT(J3356)),2,1))),"OoS")</f>
        <v>1</v>
      </c>
      <c r="F3356" s="57"/>
      <c r="G3356" s="59"/>
      <c r="H3356" s="59"/>
      <c r="I3356" s="59"/>
      <c r="J3356" s="59"/>
      <c r="K3356" s="59"/>
      <c r="L3356" s="59"/>
      <c r="M3356" s="59"/>
      <c r="N3356" s="59"/>
      <c r="O3356" s="59"/>
      <c r="P3356" s="370"/>
      <c r="Q3356" s="59"/>
      <c r="R3356" s="376"/>
    </row>
    <row r="3357" spans="1:18" x14ac:dyDescent="0.25">
      <c r="A3357" s="352"/>
      <c r="B3357" s="378"/>
      <c r="C3357" s="54" t="str">
        <f>IF(ISTEXT('Organizational Unit Summary'!$B$55),'Organizational Unit Summary'!$B$55,"")</f>
        <v>P-16</v>
      </c>
      <c r="D3357" s="51" t="str">
        <f>IF('Organizational Unit Summary'!$B$24="Benchmark or Sustainment",IF(E3357="OoS","OoS",IF(E3357=1,"DM",IF(E3357=2,"PM",IF(E3357=3,"LM",IF(E3357=4,"FM"))))),IF(E3357="OoS","OoS",IF(E3357&lt;=2,"H",IF(E3357=3,"M",IF(E3357=4,"L")))))</f>
        <v>DM</v>
      </c>
      <c r="E3357" s="58">
        <f>IF(OR(Processes!$C$71=TRUE,Processes!S$71=TRUE),IF(AND(G3357=1,H3357=1,NOT(ISTEXT(J3357))),4,IF(AND(G3357=1,H3357=1,ISTEXT(J3357)),3,IF(AND(OR(G3357=1,H3357=1),ISTEXT(J3357)),2,1))),"OoS")</f>
        <v>1</v>
      </c>
      <c r="F3357" s="57"/>
      <c r="G3357" s="59"/>
      <c r="H3357" s="59"/>
      <c r="I3357" s="59"/>
      <c r="J3357" s="59"/>
      <c r="K3357" s="59"/>
      <c r="L3357" s="59"/>
      <c r="M3357" s="59"/>
      <c r="N3357" s="59"/>
      <c r="O3357" s="59"/>
      <c r="P3357" s="370"/>
      <c r="Q3357" s="59"/>
      <c r="R3357" s="376"/>
    </row>
    <row r="3358" spans="1:18" x14ac:dyDescent="0.25">
      <c r="A3358" s="352"/>
      <c r="B3358" s="378"/>
      <c r="C3358" s="54" t="str">
        <f>IF(ISTEXT('Organizational Unit Summary'!$B$56),'Organizational Unit Summary'!$B$56,"")</f>
        <v>P-17</v>
      </c>
      <c r="D3358" s="51" t="str">
        <f>IF('Organizational Unit Summary'!$B$24="Benchmark or Sustainment",IF(E3358="OoS","OoS",IF(E3358=1,"DM",IF(E3358=2,"PM",IF(E3358=3,"LM",IF(E3358=4,"FM"))))),IF(E3358="OoS","OoS",IF(E3358&lt;=2,"H",IF(E3358=3,"M",IF(E3358=4,"L")))))</f>
        <v>DM</v>
      </c>
      <c r="E3358" s="58">
        <f>IF(OR(Processes!$C$71=TRUE,Processes!T$71=TRUE),IF(AND(G3358=1,H3358=1,NOT(ISTEXT(J3358))),4,IF(AND(G3358=1,H3358=1,ISTEXT(J3358)),3,IF(AND(OR(G3358=1,H3358=1),ISTEXT(J3358)),2,1))),"OoS")</f>
        <v>1</v>
      </c>
      <c r="F3358" s="57"/>
      <c r="G3358" s="59"/>
      <c r="H3358" s="59"/>
      <c r="I3358" s="59"/>
      <c r="J3358" s="59"/>
      <c r="K3358" s="59"/>
      <c r="L3358" s="59"/>
      <c r="M3358" s="59"/>
      <c r="N3358" s="59"/>
      <c r="O3358" s="59"/>
      <c r="P3358" s="370"/>
      <c r="Q3358" s="59"/>
      <c r="R3358" s="376"/>
    </row>
    <row r="3359" spans="1:18" x14ac:dyDescent="0.25">
      <c r="A3359" s="352"/>
      <c r="B3359" s="378"/>
      <c r="C3359" s="54" t="str">
        <f>IF(ISTEXT('Organizational Unit Summary'!$B$57),'Organizational Unit Summary'!$B$57,"")</f>
        <v>P-18</v>
      </c>
      <c r="D3359" s="51" t="str">
        <f>IF('Organizational Unit Summary'!$B$24="Benchmark or Sustainment",IF(E3359="OoS","OoS",IF(E3359=1,"DM",IF(E3359=2,"PM",IF(E3359=3,"LM",IF(E3359=4,"FM"))))),IF(E3359="OoS","OoS",IF(E3359&lt;=2,"H",IF(E3359=3,"M",IF(E3359=4,"L")))))</f>
        <v>DM</v>
      </c>
      <c r="E3359" s="58">
        <f>IF(OR(Processes!$C$71=TRUE,Processes!U$71=TRUE),IF(AND(G3359=1,H3359=1,NOT(ISTEXT(J3359))),4,IF(AND(G3359=1,H3359=1,ISTEXT(J3359)),3,IF(AND(OR(G3359=1,H3359=1),ISTEXT(J3359)),2,1))),"OoS")</f>
        <v>1</v>
      </c>
      <c r="F3359" s="57"/>
      <c r="G3359" s="59"/>
      <c r="H3359" s="59"/>
      <c r="I3359" s="59"/>
      <c r="J3359" s="59"/>
      <c r="K3359" s="59"/>
      <c r="L3359" s="59"/>
      <c r="M3359" s="59"/>
      <c r="N3359" s="59"/>
      <c r="O3359" s="59"/>
      <c r="P3359" s="370"/>
      <c r="Q3359" s="59"/>
      <c r="R3359" s="376"/>
    </row>
    <row r="3360" spans="1:18" x14ac:dyDescent="0.25">
      <c r="A3360" s="352"/>
      <c r="B3360" s="378"/>
      <c r="C3360" s="54" t="str">
        <f>IF(ISTEXT('Organizational Unit Summary'!$B$58),'Organizational Unit Summary'!$B$58,"")</f>
        <v>P-19</v>
      </c>
      <c r="D3360" s="51" t="str">
        <f>IF('Organizational Unit Summary'!$B$24="Benchmark or Sustainment",IF(E3360="OoS","OoS",IF(E3360=1,"DM",IF(E3360=2,"PM",IF(E3360=3,"LM",IF(E3360=4,"FM"))))),IF(E3360="OoS","OoS",IF(E3360&lt;=2,"H",IF(E3360=3,"M",IF(E3360=4,"L")))))</f>
        <v>DM</v>
      </c>
      <c r="E3360" s="58">
        <f>IF(OR(Processes!$C$71=TRUE,Processes!V$71=TRUE),IF(AND(G3360=1,H3360=1,NOT(ISTEXT(J3360))),4,IF(AND(G3360=1,H3360=1,ISTEXT(J3360)),3,IF(AND(OR(G3360=1,H3360=1),ISTEXT(J3360)),2,1))),"OoS")</f>
        <v>1</v>
      </c>
      <c r="F3360" s="57"/>
      <c r="G3360" s="59"/>
      <c r="H3360" s="59"/>
      <c r="I3360" s="59"/>
      <c r="J3360" s="59"/>
      <c r="K3360" s="59"/>
      <c r="L3360" s="59"/>
      <c r="M3360" s="59"/>
      <c r="N3360" s="59"/>
      <c r="O3360" s="59"/>
      <c r="P3360" s="370"/>
      <c r="Q3360" s="59"/>
      <c r="R3360" s="376"/>
    </row>
    <row r="3361" spans="1:18" ht="13.5" thickBot="1" x14ac:dyDescent="0.3">
      <c r="A3361" s="352"/>
      <c r="B3361" s="378"/>
      <c r="C3361" s="54" t="str">
        <f>IF(ISTEXT('Organizational Unit Summary'!$B$59),'Organizational Unit Summary'!$B$59,"")</f>
        <v>P-20</v>
      </c>
      <c r="D3361" s="51" t="str">
        <f>IF('Organizational Unit Summary'!$B$24="Benchmark or Sustainment",IF(E3361="OoS","OoS",IF(E3361=1,"DM",IF(E3361=2,"PM",IF(E3361=3,"LM",IF(E3361=4,"FM"))))),IF(E3361="OoS","OoS",IF(E3361&lt;=2,"H",IF(E3361=3,"M",IF(E3361=4,"L")))))</f>
        <v>DM</v>
      </c>
      <c r="E3361" s="58">
        <f>IF(OR(Processes!$C$71=TRUE,Processes!W$71=TRUE),IF(AND(G3361=1,H3361=1,NOT(ISTEXT(J3361))),4,IF(AND(G3361=1,H3361=1,ISTEXT(J3361)),3,IF(AND(OR(G3361=1,H3361=1),ISTEXT(J3361)),2,1))),"OoS")</f>
        <v>1</v>
      </c>
      <c r="F3361" s="57"/>
      <c r="G3361" s="59"/>
      <c r="H3361" s="59"/>
      <c r="I3361" s="59"/>
      <c r="J3361" s="59"/>
      <c r="K3361" s="59"/>
      <c r="L3361" s="59"/>
      <c r="M3361" s="59"/>
      <c r="N3361" s="59"/>
      <c r="O3361" s="59"/>
      <c r="P3361" s="371"/>
      <c r="Q3361" s="59"/>
      <c r="R3361" s="376"/>
    </row>
    <row r="3362" spans="1:18" x14ac:dyDescent="0.25">
      <c r="A3362" s="352"/>
      <c r="B3362" s="378" t="str">
        <f>IF(ISTEXT(Processes!$B$21),Processes!$B$21,"")</f>
        <v>Process 19</v>
      </c>
      <c r="C3362" s="54" t="str">
        <f>IF(ISTEXT('Organizational Unit Summary'!$B$40),'Organizational Unit Summary'!$B$40,"")</f>
        <v>P-1</v>
      </c>
      <c r="D3362" s="51" t="str">
        <f>IF('Organizational Unit Summary'!$B$24="Benchmark or Sustainment",IF(E3362="OoS","OoS",IF(E3362=1,"DM",IF(E3362=2,"PM",IF(E3362=3,"LM",IF(E3362=4,"FM"))))),IF(E3362="OoS","OoS",IF(E3362&lt;=2,"H",IF(E3362=3,"M",IF(E3362=4,"L")))))</f>
        <v>DM</v>
      </c>
      <c r="E3362" s="58">
        <f>IF(OR(Processes!$C$72=TRUE,Processes!D$72=TRUE),IF(AND(G3362=1,H3362=1,NOT(ISTEXT(J3362))),4,IF(AND(G3362=1,H3362=1,ISTEXT(J3362)),3,IF(AND(OR(G3362=1,H3362=1),ISTEXT(J3362)),2,1))),"OoS")</f>
        <v>1</v>
      </c>
      <c r="F3362" s="57"/>
      <c r="G3362" s="59"/>
      <c r="H3362" s="59"/>
      <c r="I3362" s="59"/>
      <c r="J3362" s="59"/>
      <c r="K3362" s="59"/>
      <c r="L3362" s="59"/>
      <c r="M3362" s="59"/>
      <c r="N3362" s="59"/>
      <c r="O3362" s="59"/>
      <c r="P3362" s="369"/>
      <c r="Q3362" s="59"/>
      <c r="R3362" s="376"/>
    </row>
    <row r="3363" spans="1:18" x14ac:dyDescent="0.25">
      <c r="A3363" s="352"/>
      <c r="B3363" s="378"/>
      <c r="C3363" s="54" t="str">
        <f>IF(ISTEXT('Organizational Unit Summary'!$B$41),'Organizational Unit Summary'!$B$41,"")</f>
        <v>P-2</v>
      </c>
      <c r="D3363" s="51" t="str">
        <f>IF('Organizational Unit Summary'!$B$24="Benchmark or Sustainment",IF(E3363="OoS","OoS",IF(E3363=1,"DM",IF(E3363=2,"PM",IF(E3363=3,"LM",IF(E3363=4,"FM"))))),IF(E3363="OoS","OoS",IF(E3363&lt;=2,"H",IF(E3363=3,"M",IF(E3363=4,"L")))))</f>
        <v>DM</v>
      </c>
      <c r="E3363" s="58">
        <f>IF(OR(Processes!$C$72=TRUE,Processes!E$72=TRUE),IF(AND(G3363=1,H3363=1,NOT(ISTEXT(J3363))),4,IF(AND(G3363=1,H3363=1,ISTEXT(J3363)),3,IF(AND(OR(G3363=1,H3363=1),ISTEXT(J3363)),2,1))),"OoS")</f>
        <v>1</v>
      </c>
      <c r="F3363" s="57"/>
      <c r="G3363" s="59"/>
      <c r="H3363" s="59"/>
      <c r="I3363" s="59"/>
      <c r="J3363" s="59"/>
      <c r="K3363" s="59"/>
      <c r="L3363" s="59"/>
      <c r="M3363" s="59"/>
      <c r="N3363" s="59"/>
      <c r="O3363" s="59"/>
      <c r="P3363" s="370"/>
      <c r="Q3363" s="59"/>
      <c r="R3363" s="376"/>
    </row>
    <row r="3364" spans="1:18" x14ac:dyDescent="0.25">
      <c r="A3364" s="352"/>
      <c r="B3364" s="378"/>
      <c r="C3364" s="54" t="str">
        <f>IF(ISTEXT('Organizational Unit Summary'!$B$42),'Organizational Unit Summary'!$B$42,"")</f>
        <v>P-3</v>
      </c>
      <c r="D3364" s="51" t="str">
        <f>IF('Organizational Unit Summary'!$B$24="Benchmark or Sustainment",IF(E3364="OoS","OoS",IF(E3364=1,"DM",IF(E3364=2,"PM",IF(E3364=3,"LM",IF(E3364=4,"FM"))))),IF(E3364="OoS","OoS",IF(E3364&lt;=2,"H",IF(E3364=3,"M",IF(E3364=4,"L")))))</f>
        <v>DM</v>
      </c>
      <c r="E3364" s="58">
        <f>IF(OR(Processes!$C$72=TRUE,Processes!F$72=TRUE),IF(AND(G3364=1,H3364=1,NOT(ISTEXT(J3364))),4,IF(AND(G3364=1,H3364=1,ISTEXT(J3364)),3,IF(AND(OR(G3364=1,H3364=1),ISTEXT(J3364)),2,1))),"OoS")</f>
        <v>1</v>
      </c>
      <c r="F3364" s="57"/>
      <c r="G3364" s="59"/>
      <c r="H3364" s="59"/>
      <c r="I3364" s="59"/>
      <c r="J3364" s="59"/>
      <c r="K3364" s="59"/>
      <c r="L3364" s="59"/>
      <c r="M3364" s="59"/>
      <c r="N3364" s="59"/>
      <c r="O3364" s="59"/>
      <c r="P3364" s="370"/>
      <c r="Q3364" s="59"/>
      <c r="R3364" s="376"/>
    </row>
    <row r="3365" spans="1:18" x14ac:dyDescent="0.25">
      <c r="A3365" s="352"/>
      <c r="B3365" s="378"/>
      <c r="C3365" s="54" t="str">
        <f>IF(ISTEXT('Organizational Unit Summary'!$B$43),'Organizational Unit Summary'!$B$43,"")</f>
        <v>P-4</v>
      </c>
      <c r="D3365" s="51" t="str">
        <f>IF('Organizational Unit Summary'!$B$24="Benchmark or Sustainment",IF(E3365="OoS","OoS",IF(E3365=1,"DM",IF(E3365=2,"PM",IF(E3365=3,"LM",IF(E3365=4,"FM"))))),IF(E3365="OoS","OoS",IF(E3365&lt;=2,"H",IF(E3365=3,"M",IF(E3365=4,"L")))))</f>
        <v>DM</v>
      </c>
      <c r="E3365" s="58">
        <f>IF(OR(Processes!$C$72=TRUE,Processes!G$72=TRUE),IF(AND(G3365=1,H3365=1,NOT(ISTEXT(J3365))),4,IF(AND(G3365=1,H3365=1,ISTEXT(J3365)),3,IF(AND(OR(G3365=1,H3365=1),ISTEXT(J3365)),2,1))),"OoS")</f>
        <v>1</v>
      </c>
      <c r="F3365" s="57"/>
      <c r="G3365" s="59"/>
      <c r="H3365" s="59"/>
      <c r="I3365" s="59"/>
      <c r="J3365" s="59"/>
      <c r="K3365" s="59"/>
      <c r="L3365" s="59"/>
      <c r="M3365" s="59"/>
      <c r="N3365" s="59"/>
      <c r="O3365" s="59"/>
      <c r="P3365" s="370"/>
      <c r="Q3365" s="59"/>
      <c r="R3365" s="376"/>
    </row>
    <row r="3366" spans="1:18" x14ac:dyDescent="0.25">
      <c r="A3366" s="352"/>
      <c r="B3366" s="378"/>
      <c r="C3366" s="54" t="str">
        <f>IF(ISTEXT('Organizational Unit Summary'!$B$44),'Organizational Unit Summary'!$B$44,"")</f>
        <v>P-5</v>
      </c>
      <c r="D3366" s="51" t="str">
        <f>IF('Organizational Unit Summary'!$B$24="Benchmark or Sustainment",IF(E3366="OoS","OoS",IF(E3366=1,"DM",IF(E3366=2,"PM",IF(E3366=3,"LM",IF(E3366=4,"FM"))))),IF(E3366="OoS","OoS",IF(E3366&lt;=2,"H",IF(E3366=3,"M",IF(E3366=4,"L")))))</f>
        <v>DM</v>
      </c>
      <c r="E3366" s="58">
        <f>IF(OR(Processes!$C$72=TRUE,Processes!H$72=TRUE),IF(AND(G3366=1,H3366=1,NOT(ISTEXT(J3366))),4,IF(AND(G3366=1,H3366=1,ISTEXT(J3366)),3,IF(AND(OR(G3366=1,H3366=1),ISTEXT(J3366)),2,1))),"OoS")</f>
        <v>1</v>
      </c>
      <c r="F3366" s="57"/>
      <c r="G3366" s="59"/>
      <c r="H3366" s="59"/>
      <c r="I3366" s="59"/>
      <c r="J3366" s="59"/>
      <c r="K3366" s="59"/>
      <c r="L3366" s="59"/>
      <c r="M3366" s="59"/>
      <c r="N3366" s="59"/>
      <c r="O3366" s="59"/>
      <c r="P3366" s="370"/>
      <c r="Q3366" s="59"/>
      <c r="R3366" s="376"/>
    </row>
    <row r="3367" spans="1:18" x14ac:dyDescent="0.25">
      <c r="A3367" s="352"/>
      <c r="B3367" s="378"/>
      <c r="C3367" s="54" t="str">
        <f>IF(ISTEXT('Organizational Unit Summary'!$B$45),'Organizational Unit Summary'!$B$45,"")</f>
        <v>P-6</v>
      </c>
      <c r="D3367" s="51" t="str">
        <f>IF('Organizational Unit Summary'!$B$24="Benchmark or Sustainment",IF(E3367="OoS","OoS",IF(E3367=1,"DM",IF(E3367=2,"PM",IF(E3367=3,"LM",IF(E3367=4,"FM"))))),IF(E3367="OoS","OoS",IF(E3367&lt;=2,"H",IF(E3367=3,"M",IF(E3367=4,"L")))))</f>
        <v>DM</v>
      </c>
      <c r="E3367" s="58">
        <f>IF(OR(Processes!$C$72=TRUE,Processes!I$72=TRUE),IF(AND(G3367=1,H3367=1,NOT(ISTEXT(J3367))),4,IF(AND(G3367=1,H3367=1,ISTEXT(J3367)),3,IF(AND(OR(G3367=1,H3367=1),ISTEXT(J3367)),2,1))),"OoS")</f>
        <v>1</v>
      </c>
      <c r="F3367" s="57"/>
      <c r="G3367" s="59"/>
      <c r="H3367" s="59"/>
      <c r="I3367" s="59"/>
      <c r="J3367" s="59"/>
      <c r="K3367" s="59"/>
      <c r="L3367" s="59"/>
      <c r="M3367" s="59"/>
      <c r="N3367" s="59"/>
      <c r="O3367" s="59"/>
      <c r="P3367" s="370"/>
      <c r="Q3367" s="59"/>
      <c r="R3367" s="376"/>
    </row>
    <row r="3368" spans="1:18" x14ac:dyDescent="0.25">
      <c r="A3368" s="352"/>
      <c r="B3368" s="378"/>
      <c r="C3368" s="54" t="str">
        <f>IF(ISTEXT('Organizational Unit Summary'!$B$46),'Organizational Unit Summary'!$B$46,"")</f>
        <v>P-7</v>
      </c>
      <c r="D3368" s="51" t="str">
        <f>IF('Organizational Unit Summary'!$B$24="Benchmark or Sustainment",IF(E3368="OoS","OoS",IF(E3368=1,"DM",IF(E3368=2,"PM",IF(E3368=3,"LM",IF(E3368=4,"FM"))))),IF(E3368="OoS","OoS",IF(E3368&lt;=2,"H",IF(E3368=3,"M",IF(E3368=4,"L")))))</f>
        <v>DM</v>
      </c>
      <c r="E3368" s="58">
        <f>IF(OR(Processes!$C$72=TRUE,Processes!J$72=TRUE),IF(AND(G3368=1,H3368=1,NOT(ISTEXT(J3368))),4,IF(AND(G3368=1,H3368=1,ISTEXT(J3368)),3,IF(AND(OR(G3368=1,H3368=1),ISTEXT(J3368)),2,1))),"OoS")</f>
        <v>1</v>
      </c>
      <c r="F3368" s="57"/>
      <c r="G3368" s="59"/>
      <c r="H3368" s="59"/>
      <c r="I3368" s="59"/>
      <c r="J3368" s="59"/>
      <c r="K3368" s="59"/>
      <c r="L3368" s="59"/>
      <c r="M3368" s="59"/>
      <c r="N3368" s="59"/>
      <c r="O3368" s="59"/>
      <c r="P3368" s="370"/>
      <c r="Q3368" s="59"/>
      <c r="R3368" s="376"/>
    </row>
    <row r="3369" spans="1:18" x14ac:dyDescent="0.25">
      <c r="A3369" s="352"/>
      <c r="B3369" s="378"/>
      <c r="C3369" s="54" t="str">
        <f>IF(ISTEXT('Organizational Unit Summary'!$B$47),'Organizational Unit Summary'!$B$47,"")</f>
        <v>P-8</v>
      </c>
      <c r="D3369" s="51" t="str">
        <f>IF('Organizational Unit Summary'!$B$24="Benchmark or Sustainment",IF(E3369="OoS","OoS",IF(E3369=1,"DM",IF(E3369=2,"PM",IF(E3369=3,"LM",IF(E3369=4,"FM"))))),IF(E3369="OoS","OoS",IF(E3369&lt;=2,"H",IF(E3369=3,"M",IF(E3369=4,"L")))))</f>
        <v>DM</v>
      </c>
      <c r="E3369" s="58">
        <f>IF(OR(Processes!$C$72=TRUE,Processes!K$72=TRUE),IF(AND(G3369=1,H3369=1,NOT(ISTEXT(J3369))),4,IF(AND(G3369=1,H3369=1,ISTEXT(J3369)),3,IF(AND(OR(G3369=1,H3369=1),ISTEXT(J3369)),2,1))),"OoS")</f>
        <v>1</v>
      </c>
      <c r="F3369" s="57"/>
      <c r="G3369" s="59"/>
      <c r="H3369" s="59"/>
      <c r="I3369" s="59"/>
      <c r="J3369" s="59"/>
      <c r="K3369" s="59"/>
      <c r="L3369" s="59"/>
      <c r="M3369" s="59"/>
      <c r="N3369" s="59"/>
      <c r="O3369" s="59"/>
      <c r="P3369" s="370"/>
      <c r="Q3369" s="59"/>
      <c r="R3369" s="376"/>
    </row>
    <row r="3370" spans="1:18" x14ac:dyDescent="0.25">
      <c r="A3370" s="352"/>
      <c r="B3370" s="378"/>
      <c r="C3370" s="54" t="str">
        <f>IF(ISTEXT('Organizational Unit Summary'!$B$48),'Organizational Unit Summary'!$B$48,"")</f>
        <v>P-9</v>
      </c>
      <c r="D3370" s="51" t="str">
        <f>IF('Organizational Unit Summary'!$B$24="Benchmark or Sustainment",IF(E3370="OoS","OoS",IF(E3370=1,"DM",IF(E3370=2,"PM",IF(E3370=3,"LM",IF(E3370=4,"FM"))))),IF(E3370="OoS","OoS",IF(E3370&lt;=2,"H",IF(E3370=3,"M",IF(E3370=4,"L")))))</f>
        <v>DM</v>
      </c>
      <c r="E3370" s="58">
        <f>IF(OR(Processes!$C$72=TRUE,Processes!L$72=TRUE),IF(AND(G3370=1,H3370=1,NOT(ISTEXT(J3370))),4,IF(AND(G3370=1,H3370=1,ISTEXT(J3370)),3,IF(AND(OR(G3370=1,H3370=1),ISTEXT(J3370)),2,1))),"OoS")</f>
        <v>1</v>
      </c>
      <c r="F3370" s="57"/>
      <c r="G3370" s="59"/>
      <c r="H3370" s="59"/>
      <c r="I3370" s="59"/>
      <c r="J3370" s="59"/>
      <c r="K3370" s="59"/>
      <c r="L3370" s="59"/>
      <c r="M3370" s="59"/>
      <c r="N3370" s="59"/>
      <c r="O3370" s="59"/>
      <c r="P3370" s="370"/>
      <c r="Q3370" s="59"/>
      <c r="R3370" s="376"/>
    </row>
    <row r="3371" spans="1:18" x14ac:dyDescent="0.25">
      <c r="A3371" s="352"/>
      <c r="B3371" s="378"/>
      <c r="C3371" s="54" t="str">
        <f>IF(ISTEXT('Organizational Unit Summary'!$B$49),'Organizational Unit Summary'!$B$49,"")</f>
        <v>P-10</v>
      </c>
      <c r="D3371" s="51" t="str">
        <f>IF('Organizational Unit Summary'!$B$24="Benchmark or Sustainment",IF(E3371="OoS","OoS",IF(E3371=1,"DM",IF(E3371=2,"PM",IF(E3371=3,"LM",IF(E3371=4,"FM"))))),IF(E3371="OoS","OoS",IF(E3371&lt;=2,"H",IF(E3371=3,"M",IF(E3371=4,"L")))))</f>
        <v>DM</v>
      </c>
      <c r="E3371" s="58">
        <f>IF(OR(Processes!$C$72=TRUE,Processes!M$72=TRUE),IF(AND(G3371=1,H3371=1,NOT(ISTEXT(J3371))),4,IF(AND(G3371=1,H3371=1,ISTEXT(J3371)),3,IF(AND(OR(G3371=1,H3371=1),ISTEXT(J3371)),2,1))),"OoS")</f>
        <v>1</v>
      </c>
      <c r="F3371" s="57"/>
      <c r="G3371" s="59"/>
      <c r="H3371" s="59"/>
      <c r="I3371" s="59"/>
      <c r="J3371" s="59"/>
      <c r="K3371" s="59"/>
      <c r="L3371" s="59"/>
      <c r="M3371" s="59"/>
      <c r="N3371" s="59"/>
      <c r="O3371" s="59"/>
      <c r="P3371" s="370"/>
      <c r="Q3371" s="59"/>
      <c r="R3371" s="376"/>
    </row>
    <row r="3372" spans="1:18" x14ac:dyDescent="0.25">
      <c r="A3372" s="352"/>
      <c r="B3372" s="378"/>
      <c r="C3372" s="54" t="str">
        <f>IF(ISTEXT('Organizational Unit Summary'!$B$50),'Organizational Unit Summary'!$B$50,"")</f>
        <v>P-11</v>
      </c>
      <c r="D3372" s="51" t="str">
        <f>IF('Organizational Unit Summary'!$B$24="Benchmark or Sustainment",IF(E3372="OoS","OoS",IF(E3372=1,"DM",IF(E3372=2,"PM",IF(E3372=3,"LM",IF(E3372=4,"FM"))))),IF(E3372="OoS","OoS",IF(E3372&lt;=2,"H",IF(E3372=3,"M",IF(E3372=4,"L")))))</f>
        <v>DM</v>
      </c>
      <c r="E3372" s="58">
        <f>IF(OR(Processes!$C$72=TRUE,Processes!N$72=TRUE),IF(AND(G3372=1,H3372=1,NOT(ISTEXT(J3372))),4,IF(AND(G3372=1,H3372=1,ISTEXT(J3372)),3,IF(AND(OR(G3372=1,H3372=1),ISTEXT(J3372)),2,1))),"OoS")</f>
        <v>1</v>
      </c>
      <c r="F3372" s="57"/>
      <c r="G3372" s="59"/>
      <c r="H3372" s="59"/>
      <c r="I3372" s="59"/>
      <c r="J3372" s="59"/>
      <c r="K3372" s="59"/>
      <c r="L3372" s="59"/>
      <c r="M3372" s="59"/>
      <c r="N3372" s="59"/>
      <c r="O3372" s="59"/>
      <c r="P3372" s="370"/>
      <c r="Q3372" s="59"/>
      <c r="R3372" s="376"/>
    </row>
    <row r="3373" spans="1:18" x14ac:dyDescent="0.25">
      <c r="A3373" s="352"/>
      <c r="B3373" s="378"/>
      <c r="C3373" s="54" t="str">
        <f>IF(ISTEXT('Organizational Unit Summary'!$B$51),'Organizational Unit Summary'!$B$51,"")</f>
        <v>P-12</v>
      </c>
      <c r="D3373" s="51" t="str">
        <f>IF('Organizational Unit Summary'!$B$24="Benchmark or Sustainment",IF(E3373="OoS","OoS",IF(E3373=1,"DM",IF(E3373=2,"PM",IF(E3373=3,"LM",IF(E3373=4,"FM"))))),IF(E3373="OoS","OoS",IF(E3373&lt;=2,"H",IF(E3373=3,"M",IF(E3373=4,"L")))))</f>
        <v>DM</v>
      </c>
      <c r="E3373" s="58">
        <f>IF(OR(Processes!$C$72=TRUE,Processes!O$72=TRUE),IF(AND(G3373=1,H3373=1,NOT(ISTEXT(J3373))),4,IF(AND(G3373=1,H3373=1,ISTEXT(J3373)),3,IF(AND(OR(G3373=1,H3373=1),ISTEXT(J3373)),2,1))),"OoS")</f>
        <v>1</v>
      </c>
      <c r="F3373" s="57"/>
      <c r="G3373" s="59"/>
      <c r="H3373" s="59"/>
      <c r="I3373" s="59"/>
      <c r="J3373" s="59"/>
      <c r="K3373" s="59"/>
      <c r="L3373" s="59"/>
      <c r="M3373" s="59"/>
      <c r="N3373" s="59"/>
      <c r="O3373" s="59"/>
      <c r="P3373" s="370"/>
      <c r="Q3373" s="59"/>
      <c r="R3373" s="376"/>
    </row>
    <row r="3374" spans="1:18" x14ac:dyDescent="0.25">
      <c r="A3374" s="352"/>
      <c r="B3374" s="378"/>
      <c r="C3374" s="54" t="str">
        <f>IF(ISTEXT('Organizational Unit Summary'!$B$52),'Organizational Unit Summary'!$B$52,"")</f>
        <v>P-13</v>
      </c>
      <c r="D3374" s="51" t="str">
        <f>IF('Organizational Unit Summary'!$B$24="Benchmark or Sustainment",IF(E3374="OoS","OoS",IF(E3374=1,"DM",IF(E3374=2,"PM",IF(E3374=3,"LM",IF(E3374=4,"FM"))))),IF(E3374="OoS","OoS",IF(E3374&lt;=2,"H",IF(E3374=3,"M",IF(E3374=4,"L")))))</f>
        <v>DM</v>
      </c>
      <c r="E3374" s="58">
        <f>IF(OR(Processes!$C$72=TRUE,Processes!P$72=TRUE),IF(AND(G3374=1,H3374=1,NOT(ISTEXT(J3374))),4,IF(AND(G3374=1,H3374=1,ISTEXT(J3374)),3,IF(AND(OR(G3374=1,H3374=1),ISTEXT(J3374)),2,1))),"OoS")</f>
        <v>1</v>
      </c>
      <c r="F3374" s="57"/>
      <c r="G3374" s="59"/>
      <c r="H3374" s="59"/>
      <c r="I3374" s="59"/>
      <c r="J3374" s="59"/>
      <c r="K3374" s="59"/>
      <c r="L3374" s="59"/>
      <c r="M3374" s="59"/>
      <c r="N3374" s="59"/>
      <c r="O3374" s="59"/>
      <c r="P3374" s="370"/>
      <c r="Q3374" s="59"/>
      <c r="R3374" s="376"/>
    </row>
    <row r="3375" spans="1:18" x14ac:dyDescent="0.25">
      <c r="A3375" s="352"/>
      <c r="B3375" s="378"/>
      <c r="C3375" s="54" t="str">
        <f>IF(ISTEXT('Organizational Unit Summary'!$B$53),'Organizational Unit Summary'!$B$53,"")</f>
        <v>P-14</v>
      </c>
      <c r="D3375" s="51" t="str">
        <f>IF('Organizational Unit Summary'!$B$24="Benchmark or Sustainment",IF(E3375="OoS","OoS",IF(E3375=1,"DM",IF(E3375=2,"PM",IF(E3375=3,"LM",IF(E3375=4,"FM"))))),IF(E3375="OoS","OoS",IF(E3375&lt;=2,"H",IF(E3375=3,"M",IF(E3375=4,"L")))))</f>
        <v>DM</v>
      </c>
      <c r="E3375" s="58">
        <f>IF(OR(Processes!$C$72=TRUE,Processes!Q$72=TRUE),IF(AND(G3375=1,H3375=1,NOT(ISTEXT(J3375))),4,IF(AND(G3375=1,H3375=1,ISTEXT(J3375)),3,IF(AND(OR(G3375=1,H3375=1),ISTEXT(J3375)),2,1))),"OoS")</f>
        <v>1</v>
      </c>
      <c r="F3375" s="57"/>
      <c r="G3375" s="59"/>
      <c r="H3375" s="59"/>
      <c r="I3375" s="59"/>
      <c r="J3375" s="59"/>
      <c r="K3375" s="59"/>
      <c r="L3375" s="59"/>
      <c r="M3375" s="59"/>
      <c r="N3375" s="59"/>
      <c r="O3375" s="59"/>
      <c r="P3375" s="370"/>
      <c r="Q3375" s="59"/>
      <c r="R3375" s="376"/>
    </row>
    <row r="3376" spans="1:18" x14ac:dyDescent="0.25">
      <c r="A3376" s="352"/>
      <c r="B3376" s="378"/>
      <c r="C3376" s="54" t="str">
        <f>IF(ISTEXT('Organizational Unit Summary'!$B$54),'Organizational Unit Summary'!$B$54,"")</f>
        <v>P-15</v>
      </c>
      <c r="D3376" s="51" t="str">
        <f>IF('Organizational Unit Summary'!$B$24="Benchmark or Sustainment",IF(E3376="OoS","OoS",IF(E3376=1,"DM",IF(E3376=2,"PM",IF(E3376=3,"LM",IF(E3376=4,"FM"))))),IF(E3376="OoS","OoS",IF(E3376&lt;=2,"H",IF(E3376=3,"M",IF(E3376=4,"L")))))</f>
        <v>DM</v>
      </c>
      <c r="E3376" s="58">
        <f>IF(OR(Processes!$C$72=TRUE,Processes!R$72=TRUE),IF(AND(G3376=1,H3376=1,NOT(ISTEXT(J3376))),4,IF(AND(G3376=1,H3376=1,ISTEXT(J3376)),3,IF(AND(OR(G3376=1,H3376=1),ISTEXT(J3376)),2,1))),"OoS")</f>
        <v>1</v>
      </c>
      <c r="F3376" s="57"/>
      <c r="G3376" s="59"/>
      <c r="H3376" s="59"/>
      <c r="I3376" s="59"/>
      <c r="J3376" s="59"/>
      <c r="K3376" s="59"/>
      <c r="L3376" s="59"/>
      <c r="M3376" s="59"/>
      <c r="N3376" s="59"/>
      <c r="O3376" s="59"/>
      <c r="P3376" s="370"/>
      <c r="Q3376" s="59"/>
      <c r="R3376" s="376"/>
    </row>
    <row r="3377" spans="1:18" x14ac:dyDescent="0.25">
      <c r="A3377" s="352"/>
      <c r="B3377" s="378"/>
      <c r="C3377" s="54" t="str">
        <f>IF(ISTEXT('Organizational Unit Summary'!$B$55),'Organizational Unit Summary'!$B$55,"")</f>
        <v>P-16</v>
      </c>
      <c r="D3377" s="51" t="str">
        <f>IF('Organizational Unit Summary'!$B$24="Benchmark or Sustainment",IF(E3377="OoS","OoS",IF(E3377=1,"DM",IF(E3377=2,"PM",IF(E3377=3,"LM",IF(E3377=4,"FM"))))),IF(E3377="OoS","OoS",IF(E3377&lt;=2,"H",IF(E3377=3,"M",IF(E3377=4,"L")))))</f>
        <v>DM</v>
      </c>
      <c r="E3377" s="58">
        <f>IF(OR(Processes!$C$72=TRUE,Processes!S$72=TRUE),IF(AND(G3377=1,H3377=1,NOT(ISTEXT(J3377))),4,IF(AND(G3377=1,H3377=1,ISTEXT(J3377)),3,IF(AND(OR(G3377=1,H3377=1),ISTEXT(J3377)),2,1))),"OoS")</f>
        <v>1</v>
      </c>
      <c r="F3377" s="57"/>
      <c r="G3377" s="59"/>
      <c r="H3377" s="59"/>
      <c r="I3377" s="59"/>
      <c r="J3377" s="59"/>
      <c r="K3377" s="59"/>
      <c r="L3377" s="59"/>
      <c r="M3377" s="59"/>
      <c r="N3377" s="59"/>
      <c r="O3377" s="59"/>
      <c r="P3377" s="370"/>
      <c r="Q3377" s="59"/>
      <c r="R3377" s="376"/>
    </row>
    <row r="3378" spans="1:18" x14ac:dyDescent="0.25">
      <c r="A3378" s="352"/>
      <c r="B3378" s="378"/>
      <c r="C3378" s="54" t="str">
        <f>IF(ISTEXT('Organizational Unit Summary'!$B$56),'Organizational Unit Summary'!$B$56,"")</f>
        <v>P-17</v>
      </c>
      <c r="D3378" s="51" t="str">
        <f>IF('Organizational Unit Summary'!$B$24="Benchmark or Sustainment",IF(E3378="OoS","OoS",IF(E3378=1,"DM",IF(E3378=2,"PM",IF(E3378=3,"LM",IF(E3378=4,"FM"))))),IF(E3378="OoS","OoS",IF(E3378&lt;=2,"H",IF(E3378=3,"M",IF(E3378=4,"L")))))</f>
        <v>DM</v>
      </c>
      <c r="E3378" s="58">
        <f>IF(OR(Processes!$C$72=TRUE,Processes!T$72=TRUE),IF(AND(G3378=1,H3378=1,NOT(ISTEXT(J3378))),4,IF(AND(G3378=1,H3378=1,ISTEXT(J3378)),3,IF(AND(OR(G3378=1,H3378=1),ISTEXT(J3378)),2,1))),"OoS")</f>
        <v>1</v>
      </c>
      <c r="F3378" s="57"/>
      <c r="G3378" s="59"/>
      <c r="H3378" s="59"/>
      <c r="I3378" s="59"/>
      <c r="J3378" s="59"/>
      <c r="K3378" s="59"/>
      <c r="L3378" s="59"/>
      <c r="M3378" s="59"/>
      <c r="N3378" s="59"/>
      <c r="O3378" s="59"/>
      <c r="P3378" s="370"/>
      <c r="Q3378" s="59"/>
      <c r="R3378" s="376"/>
    </row>
    <row r="3379" spans="1:18" x14ac:dyDescent="0.25">
      <c r="A3379" s="352"/>
      <c r="B3379" s="378"/>
      <c r="C3379" s="54" t="str">
        <f>IF(ISTEXT('Organizational Unit Summary'!$B$57),'Organizational Unit Summary'!$B$57,"")</f>
        <v>P-18</v>
      </c>
      <c r="D3379" s="51" t="str">
        <f>IF('Organizational Unit Summary'!$B$24="Benchmark or Sustainment",IF(E3379="OoS","OoS",IF(E3379=1,"DM",IF(E3379=2,"PM",IF(E3379=3,"LM",IF(E3379=4,"FM"))))),IF(E3379="OoS","OoS",IF(E3379&lt;=2,"H",IF(E3379=3,"M",IF(E3379=4,"L")))))</f>
        <v>DM</v>
      </c>
      <c r="E3379" s="58">
        <f>IF(OR(Processes!$C$72=TRUE,Processes!U$72=TRUE),IF(AND(G3379=1,H3379=1,NOT(ISTEXT(J3379))),4,IF(AND(G3379=1,H3379=1,ISTEXT(J3379)),3,IF(AND(OR(G3379=1,H3379=1),ISTEXT(J3379)),2,1))),"OoS")</f>
        <v>1</v>
      </c>
      <c r="F3379" s="57"/>
      <c r="G3379" s="59"/>
      <c r="H3379" s="59"/>
      <c r="I3379" s="59"/>
      <c r="J3379" s="59"/>
      <c r="K3379" s="59"/>
      <c r="L3379" s="59"/>
      <c r="M3379" s="59"/>
      <c r="N3379" s="59"/>
      <c r="O3379" s="59"/>
      <c r="P3379" s="370"/>
      <c r="Q3379" s="59"/>
      <c r="R3379" s="376"/>
    </row>
    <row r="3380" spans="1:18" x14ac:dyDescent="0.25">
      <c r="A3380" s="352"/>
      <c r="B3380" s="378"/>
      <c r="C3380" s="54" t="str">
        <f>IF(ISTEXT('Organizational Unit Summary'!$B$58),'Organizational Unit Summary'!$B$58,"")</f>
        <v>P-19</v>
      </c>
      <c r="D3380" s="51" t="str">
        <f>IF('Organizational Unit Summary'!$B$24="Benchmark or Sustainment",IF(E3380="OoS","OoS",IF(E3380=1,"DM",IF(E3380=2,"PM",IF(E3380=3,"LM",IF(E3380=4,"FM"))))),IF(E3380="OoS","OoS",IF(E3380&lt;=2,"H",IF(E3380=3,"M",IF(E3380=4,"L")))))</f>
        <v>DM</v>
      </c>
      <c r="E3380" s="58">
        <f>IF(OR(Processes!$C$72=TRUE,Processes!V$72=TRUE),IF(AND(G3380=1,H3380=1,NOT(ISTEXT(J3380))),4,IF(AND(G3380=1,H3380=1,ISTEXT(J3380)),3,IF(AND(OR(G3380=1,H3380=1),ISTEXT(J3380)),2,1))),"OoS")</f>
        <v>1</v>
      </c>
      <c r="F3380" s="57"/>
      <c r="G3380" s="59"/>
      <c r="H3380" s="59"/>
      <c r="I3380" s="59"/>
      <c r="J3380" s="59"/>
      <c r="K3380" s="59"/>
      <c r="L3380" s="59"/>
      <c r="M3380" s="59"/>
      <c r="N3380" s="59"/>
      <c r="O3380" s="59"/>
      <c r="P3380" s="370"/>
      <c r="Q3380" s="59"/>
      <c r="R3380" s="376"/>
    </row>
    <row r="3381" spans="1:18" ht="13.5" thickBot="1" x14ac:dyDescent="0.3">
      <c r="A3381" s="352"/>
      <c r="B3381" s="378"/>
      <c r="C3381" s="54" t="str">
        <f>IF(ISTEXT('Organizational Unit Summary'!$B$59),'Organizational Unit Summary'!$B$59,"")</f>
        <v>P-20</v>
      </c>
      <c r="D3381" s="51" t="str">
        <f>IF('Organizational Unit Summary'!$B$24="Benchmark or Sustainment",IF(E3381="OoS","OoS",IF(E3381=1,"DM",IF(E3381=2,"PM",IF(E3381=3,"LM",IF(E3381=4,"FM"))))),IF(E3381="OoS","OoS",IF(E3381&lt;=2,"H",IF(E3381=3,"M",IF(E3381=4,"L")))))</f>
        <v>DM</v>
      </c>
      <c r="E3381" s="58">
        <f>IF(OR(Processes!$C$72=TRUE,Processes!W$72=TRUE),IF(AND(G3381=1,H3381=1,NOT(ISTEXT(J3381))),4,IF(AND(G3381=1,H3381=1,ISTEXT(J3381)),3,IF(AND(OR(G3381=1,H3381=1),ISTEXT(J3381)),2,1))),"OoS")</f>
        <v>1</v>
      </c>
      <c r="F3381" s="57"/>
      <c r="G3381" s="59"/>
      <c r="H3381" s="59"/>
      <c r="I3381" s="59"/>
      <c r="J3381" s="59"/>
      <c r="K3381" s="59"/>
      <c r="L3381" s="59"/>
      <c r="M3381" s="59"/>
      <c r="N3381" s="59"/>
      <c r="O3381" s="59"/>
      <c r="P3381" s="371"/>
      <c r="Q3381" s="59"/>
      <c r="R3381" s="376"/>
    </row>
    <row r="3382" spans="1:18" x14ac:dyDescent="0.25">
      <c r="A3382" s="352"/>
      <c r="B3382" s="378" t="str">
        <f>IF(ISTEXT(Processes!$B$22),Processes!$B$22,"")</f>
        <v>Process 20</v>
      </c>
      <c r="C3382" s="54" t="str">
        <f>IF(ISTEXT('Organizational Unit Summary'!$B$40),'Organizational Unit Summary'!$B$40,"")</f>
        <v>P-1</v>
      </c>
      <c r="D3382" s="51" t="str">
        <f>IF('Organizational Unit Summary'!$B$24="Benchmark or Sustainment",IF(E3382="OoS","OoS",IF(E3382=1,"DM",IF(E3382=2,"PM",IF(E3382=3,"LM",IF(E3382=4,"FM"))))),IF(E3382="OoS","OoS",IF(E3382&lt;=2,"H",IF(E3382=3,"M",IF(E3382=4,"L")))))</f>
        <v>DM</v>
      </c>
      <c r="E3382" s="58">
        <f>IF(OR(Processes!$C$73=TRUE,Processes!D$73=TRUE),IF(AND(G3382=1,H3382=1,NOT(ISTEXT(J3382))),4,IF(AND(G3382=1,H3382=1,ISTEXT(J3382)),3,IF(AND(OR(G3382=1,H3382=1),ISTEXT(J3382)),2,1))),"OoS")</f>
        <v>1</v>
      </c>
      <c r="F3382" s="57"/>
      <c r="G3382" s="59"/>
      <c r="H3382" s="59"/>
      <c r="I3382" s="59"/>
      <c r="J3382" s="59"/>
      <c r="K3382" s="59"/>
      <c r="L3382" s="59"/>
      <c r="M3382" s="59"/>
      <c r="N3382" s="59"/>
      <c r="O3382" s="59"/>
      <c r="P3382" s="369"/>
      <c r="Q3382" s="59"/>
      <c r="R3382" s="376"/>
    </row>
    <row r="3383" spans="1:18" x14ac:dyDescent="0.25">
      <c r="A3383" s="352"/>
      <c r="B3383" s="378"/>
      <c r="C3383" s="54" t="str">
        <f>IF(ISTEXT('Organizational Unit Summary'!$B$41),'Organizational Unit Summary'!$B$41,"")</f>
        <v>P-2</v>
      </c>
      <c r="D3383" s="51" t="str">
        <f>IF('Organizational Unit Summary'!$B$24="Benchmark or Sustainment",IF(E3383="OoS","OoS",IF(E3383=1,"DM",IF(E3383=2,"PM",IF(E3383=3,"LM",IF(E3383=4,"FM"))))),IF(E3383="OoS","OoS",IF(E3383&lt;=2,"H",IF(E3383=3,"M",IF(E3383=4,"L")))))</f>
        <v>DM</v>
      </c>
      <c r="E3383" s="58">
        <f>IF(OR(Processes!$C$73=TRUE,Processes!E$73=TRUE),IF(AND(G3383=1,H3383=1,NOT(ISTEXT(J3383))),4,IF(AND(G3383=1,H3383=1,ISTEXT(J3383)),3,IF(AND(OR(G3383=1,H3383=1),ISTEXT(J3383)),2,1))),"OoS")</f>
        <v>1</v>
      </c>
      <c r="F3383" s="57"/>
      <c r="G3383" s="59"/>
      <c r="H3383" s="59"/>
      <c r="I3383" s="59"/>
      <c r="J3383" s="59"/>
      <c r="K3383" s="59"/>
      <c r="L3383" s="59"/>
      <c r="M3383" s="59"/>
      <c r="N3383" s="59"/>
      <c r="O3383" s="59"/>
      <c r="P3383" s="370"/>
      <c r="Q3383" s="59"/>
      <c r="R3383" s="376"/>
    </row>
    <row r="3384" spans="1:18" x14ac:dyDescent="0.25">
      <c r="A3384" s="352"/>
      <c r="B3384" s="378"/>
      <c r="C3384" s="54" t="str">
        <f>IF(ISTEXT('Organizational Unit Summary'!$B$42),'Organizational Unit Summary'!$B$42,"")</f>
        <v>P-3</v>
      </c>
      <c r="D3384" s="51" t="str">
        <f>IF('Organizational Unit Summary'!$B$24="Benchmark or Sustainment",IF(E3384="OoS","OoS",IF(E3384=1,"DM",IF(E3384=2,"PM",IF(E3384=3,"LM",IF(E3384=4,"FM"))))),IF(E3384="OoS","OoS",IF(E3384&lt;=2,"H",IF(E3384=3,"M",IF(E3384=4,"L")))))</f>
        <v>DM</v>
      </c>
      <c r="E3384" s="58">
        <f>IF(OR(Processes!$C$73=TRUE,Processes!F$73=TRUE),IF(AND(G3384=1,H3384=1,NOT(ISTEXT(J3384))),4,IF(AND(G3384=1,H3384=1,ISTEXT(J3384)),3,IF(AND(OR(G3384=1,H3384=1),ISTEXT(J3384)),2,1))),"OoS")</f>
        <v>1</v>
      </c>
      <c r="F3384" s="57"/>
      <c r="G3384" s="59"/>
      <c r="H3384" s="59"/>
      <c r="I3384" s="59"/>
      <c r="J3384" s="59"/>
      <c r="K3384" s="59"/>
      <c r="L3384" s="59"/>
      <c r="M3384" s="59"/>
      <c r="N3384" s="59"/>
      <c r="O3384" s="59"/>
      <c r="P3384" s="370"/>
      <c r="Q3384" s="59"/>
      <c r="R3384" s="376"/>
    </row>
    <row r="3385" spans="1:18" x14ac:dyDescent="0.25">
      <c r="A3385" s="352"/>
      <c r="B3385" s="378"/>
      <c r="C3385" s="54" t="str">
        <f>IF(ISTEXT('Organizational Unit Summary'!$B$43),'Organizational Unit Summary'!$B$43,"")</f>
        <v>P-4</v>
      </c>
      <c r="D3385" s="51" t="str">
        <f>IF('Organizational Unit Summary'!$B$24="Benchmark or Sustainment",IF(E3385="OoS","OoS",IF(E3385=1,"DM",IF(E3385=2,"PM",IF(E3385=3,"LM",IF(E3385=4,"FM"))))),IF(E3385="OoS","OoS",IF(E3385&lt;=2,"H",IF(E3385=3,"M",IF(E3385=4,"L")))))</f>
        <v>DM</v>
      </c>
      <c r="E3385" s="58">
        <f>IF(OR(Processes!$C$73=TRUE,Processes!G$73=TRUE),IF(AND(G3385=1,H3385=1,NOT(ISTEXT(J3385))),4,IF(AND(G3385=1,H3385=1,ISTEXT(J3385)),3,IF(AND(OR(G3385=1,H3385=1),ISTEXT(J3385)),2,1))),"OoS")</f>
        <v>1</v>
      </c>
      <c r="F3385" s="57"/>
      <c r="G3385" s="59"/>
      <c r="H3385" s="59"/>
      <c r="I3385" s="59"/>
      <c r="J3385" s="59"/>
      <c r="K3385" s="59"/>
      <c r="L3385" s="59"/>
      <c r="M3385" s="59"/>
      <c r="N3385" s="59"/>
      <c r="O3385" s="59"/>
      <c r="P3385" s="370"/>
      <c r="Q3385" s="59"/>
      <c r="R3385" s="376"/>
    </row>
    <row r="3386" spans="1:18" x14ac:dyDescent="0.25">
      <c r="A3386" s="352"/>
      <c r="B3386" s="378"/>
      <c r="C3386" s="54" t="str">
        <f>IF(ISTEXT('Organizational Unit Summary'!$B$44),'Organizational Unit Summary'!$B$44,"")</f>
        <v>P-5</v>
      </c>
      <c r="D3386" s="51" t="str">
        <f>IF('Organizational Unit Summary'!$B$24="Benchmark or Sustainment",IF(E3386="OoS","OoS",IF(E3386=1,"DM",IF(E3386=2,"PM",IF(E3386=3,"LM",IF(E3386=4,"FM"))))),IF(E3386="OoS","OoS",IF(E3386&lt;=2,"H",IF(E3386=3,"M",IF(E3386=4,"L")))))</f>
        <v>DM</v>
      </c>
      <c r="E3386" s="58">
        <f>IF(OR(Processes!$C$73=TRUE,Processes!H$73=TRUE),IF(AND(G3386=1,H3386=1,NOT(ISTEXT(J3386))),4,IF(AND(G3386=1,H3386=1,ISTEXT(J3386)),3,IF(AND(OR(G3386=1,H3386=1),ISTEXT(J3386)),2,1))),"OoS")</f>
        <v>1</v>
      </c>
      <c r="F3386" s="57"/>
      <c r="G3386" s="59"/>
      <c r="H3386" s="59"/>
      <c r="I3386" s="59"/>
      <c r="J3386" s="59"/>
      <c r="K3386" s="59"/>
      <c r="L3386" s="59"/>
      <c r="M3386" s="59"/>
      <c r="N3386" s="59"/>
      <c r="O3386" s="59"/>
      <c r="P3386" s="370"/>
      <c r="Q3386" s="59"/>
      <c r="R3386" s="376"/>
    </row>
    <row r="3387" spans="1:18" x14ac:dyDescent="0.25">
      <c r="A3387" s="352"/>
      <c r="B3387" s="378"/>
      <c r="C3387" s="54" t="str">
        <f>IF(ISTEXT('Organizational Unit Summary'!$B$45),'Organizational Unit Summary'!$B$45,"")</f>
        <v>P-6</v>
      </c>
      <c r="D3387" s="51" t="str">
        <f>IF('Organizational Unit Summary'!$B$24="Benchmark or Sustainment",IF(E3387="OoS","OoS",IF(E3387=1,"DM",IF(E3387=2,"PM",IF(E3387=3,"LM",IF(E3387=4,"FM"))))),IF(E3387="OoS","OoS",IF(E3387&lt;=2,"H",IF(E3387=3,"M",IF(E3387=4,"L")))))</f>
        <v>DM</v>
      </c>
      <c r="E3387" s="58">
        <f>IF(OR(Processes!$C$73=TRUE,Processes!I$73=TRUE),IF(AND(G3387=1,H3387=1,NOT(ISTEXT(J3387))),4,IF(AND(G3387=1,H3387=1,ISTEXT(J3387)),3,IF(AND(OR(G3387=1,H3387=1),ISTEXT(J3387)),2,1))),"OoS")</f>
        <v>1</v>
      </c>
      <c r="F3387" s="57"/>
      <c r="G3387" s="59"/>
      <c r="H3387" s="59"/>
      <c r="I3387" s="59"/>
      <c r="J3387" s="59"/>
      <c r="K3387" s="59"/>
      <c r="L3387" s="59"/>
      <c r="M3387" s="59"/>
      <c r="N3387" s="59"/>
      <c r="O3387" s="59"/>
      <c r="P3387" s="370"/>
      <c r="Q3387" s="59"/>
      <c r="R3387" s="376"/>
    </row>
    <row r="3388" spans="1:18" x14ac:dyDescent="0.25">
      <c r="A3388" s="352"/>
      <c r="B3388" s="378"/>
      <c r="C3388" s="54" t="str">
        <f>IF(ISTEXT('Organizational Unit Summary'!$B$46),'Organizational Unit Summary'!$B$46,"")</f>
        <v>P-7</v>
      </c>
      <c r="D3388" s="51" t="str">
        <f>IF('Organizational Unit Summary'!$B$24="Benchmark or Sustainment",IF(E3388="OoS","OoS",IF(E3388=1,"DM",IF(E3388=2,"PM",IF(E3388=3,"LM",IF(E3388=4,"FM"))))),IF(E3388="OoS","OoS",IF(E3388&lt;=2,"H",IF(E3388=3,"M",IF(E3388=4,"L")))))</f>
        <v>DM</v>
      </c>
      <c r="E3388" s="58">
        <f>IF(OR(Processes!$C$73=TRUE,Processes!J$73=TRUE),IF(AND(G3388=1,H3388=1,NOT(ISTEXT(J3388))),4,IF(AND(G3388=1,H3388=1,ISTEXT(J3388)),3,IF(AND(OR(G3388=1,H3388=1),ISTEXT(J3388)),2,1))),"OoS")</f>
        <v>1</v>
      </c>
      <c r="F3388" s="57"/>
      <c r="G3388" s="59"/>
      <c r="H3388" s="59"/>
      <c r="I3388" s="59"/>
      <c r="J3388" s="59"/>
      <c r="K3388" s="59"/>
      <c r="L3388" s="59"/>
      <c r="M3388" s="59"/>
      <c r="N3388" s="59"/>
      <c r="O3388" s="59"/>
      <c r="P3388" s="370"/>
      <c r="Q3388" s="59"/>
      <c r="R3388" s="376"/>
    </row>
    <row r="3389" spans="1:18" x14ac:dyDescent="0.25">
      <c r="A3389" s="352"/>
      <c r="B3389" s="378"/>
      <c r="C3389" s="54" t="str">
        <f>IF(ISTEXT('Organizational Unit Summary'!$B$47),'Organizational Unit Summary'!$B$47,"")</f>
        <v>P-8</v>
      </c>
      <c r="D3389" s="51" t="str">
        <f>IF('Organizational Unit Summary'!$B$24="Benchmark or Sustainment",IF(E3389="OoS","OoS",IF(E3389=1,"DM",IF(E3389=2,"PM",IF(E3389=3,"LM",IF(E3389=4,"FM"))))),IF(E3389="OoS","OoS",IF(E3389&lt;=2,"H",IF(E3389=3,"M",IF(E3389=4,"L")))))</f>
        <v>DM</v>
      </c>
      <c r="E3389" s="58">
        <f>IF(OR(Processes!$C$73=TRUE,Processes!K$73=TRUE),IF(AND(G3389=1,H3389=1,NOT(ISTEXT(J3389))),4,IF(AND(G3389=1,H3389=1,ISTEXT(J3389)),3,IF(AND(OR(G3389=1,H3389=1),ISTEXT(J3389)),2,1))),"OoS")</f>
        <v>1</v>
      </c>
      <c r="F3389" s="57"/>
      <c r="G3389" s="59"/>
      <c r="H3389" s="59"/>
      <c r="I3389" s="59"/>
      <c r="J3389" s="59"/>
      <c r="K3389" s="59"/>
      <c r="L3389" s="59"/>
      <c r="M3389" s="59"/>
      <c r="N3389" s="59"/>
      <c r="O3389" s="59"/>
      <c r="P3389" s="370"/>
      <c r="Q3389" s="59"/>
      <c r="R3389" s="376"/>
    </row>
    <row r="3390" spans="1:18" x14ac:dyDescent="0.25">
      <c r="A3390" s="352"/>
      <c r="B3390" s="378"/>
      <c r="C3390" s="54" t="str">
        <f>IF(ISTEXT('Organizational Unit Summary'!$B$48),'Organizational Unit Summary'!$B$48,"")</f>
        <v>P-9</v>
      </c>
      <c r="D3390" s="51" t="str">
        <f>IF('Organizational Unit Summary'!$B$24="Benchmark or Sustainment",IF(E3390="OoS","OoS",IF(E3390=1,"DM",IF(E3390=2,"PM",IF(E3390=3,"LM",IF(E3390=4,"FM"))))),IF(E3390="OoS","OoS",IF(E3390&lt;=2,"H",IF(E3390=3,"M",IF(E3390=4,"L")))))</f>
        <v>DM</v>
      </c>
      <c r="E3390" s="58">
        <f>IF(OR(Processes!$C$73=TRUE,Processes!L$73=TRUE),IF(AND(G3390=1,H3390=1,NOT(ISTEXT(J3390))),4,IF(AND(G3390=1,H3390=1,ISTEXT(J3390)),3,IF(AND(OR(G3390=1,H3390=1),ISTEXT(J3390)),2,1))),"OoS")</f>
        <v>1</v>
      </c>
      <c r="F3390" s="57"/>
      <c r="G3390" s="59"/>
      <c r="H3390" s="59"/>
      <c r="I3390" s="59"/>
      <c r="J3390" s="59"/>
      <c r="K3390" s="59"/>
      <c r="L3390" s="59"/>
      <c r="M3390" s="59"/>
      <c r="N3390" s="59"/>
      <c r="O3390" s="59"/>
      <c r="P3390" s="370"/>
      <c r="Q3390" s="59"/>
      <c r="R3390" s="376"/>
    </row>
    <row r="3391" spans="1:18" x14ac:dyDescent="0.25">
      <c r="A3391" s="352"/>
      <c r="B3391" s="378"/>
      <c r="C3391" s="54" t="str">
        <f>IF(ISTEXT('Organizational Unit Summary'!$B$49),'Organizational Unit Summary'!$B$49,"")</f>
        <v>P-10</v>
      </c>
      <c r="D3391" s="51" t="str">
        <f>IF('Organizational Unit Summary'!$B$24="Benchmark or Sustainment",IF(E3391="OoS","OoS",IF(E3391=1,"DM",IF(E3391=2,"PM",IF(E3391=3,"LM",IF(E3391=4,"FM"))))),IF(E3391="OoS","OoS",IF(E3391&lt;=2,"H",IF(E3391=3,"M",IF(E3391=4,"L")))))</f>
        <v>DM</v>
      </c>
      <c r="E3391" s="58">
        <f>IF(OR(Processes!$C$73=TRUE,Processes!M$73=TRUE),IF(AND(G3391=1,H3391=1,NOT(ISTEXT(J3391))),4,IF(AND(G3391=1,H3391=1,ISTEXT(J3391)),3,IF(AND(OR(G3391=1,H3391=1),ISTEXT(J3391)),2,1))),"OoS")</f>
        <v>1</v>
      </c>
      <c r="F3391" s="57"/>
      <c r="G3391" s="59"/>
      <c r="H3391" s="59"/>
      <c r="I3391" s="59"/>
      <c r="J3391" s="59"/>
      <c r="K3391" s="59"/>
      <c r="L3391" s="59"/>
      <c r="M3391" s="59"/>
      <c r="N3391" s="59"/>
      <c r="O3391" s="59"/>
      <c r="P3391" s="370"/>
      <c r="Q3391" s="59"/>
      <c r="R3391" s="376"/>
    </row>
    <row r="3392" spans="1:18" x14ac:dyDescent="0.25">
      <c r="A3392" s="352"/>
      <c r="B3392" s="378"/>
      <c r="C3392" s="54" t="str">
        <f>IF(ISTEXT('Organizational Unit Summary'!$B$50),'Organizational Unit Summary'!$B$50,"")</f>
        <v>P-11</v>
      </c>
      <c r="D3392" s="51" t="str">
        <f>IF('Organizational Unit Summary'!$B$24="Benchmark or Sustainment",IF(E3392="OoS","OoS",IF(E3392=1,"DM",IF(E3392=2,"PM",IF(E3392=3,"LM",IF(E3392=4,"FM"))))),IF(E3392="OoS","OoS",IF(E3392&lt;=2,"H",IF(E3392=3,"M",IF(E3392=4,"L")))))</f>
        <v>DM</v>
      </c>
      <c r="E3392" s="58">
        <f>IF(OR(Processes!$C$73=TRUE,Processes!N$73=TRUE),IF(AND(G3392=1,H3392=1,NOT(ISTEXT(J3392))),4,IF(AND(G3392=1,H3392=1,ISTEXT(J3392)),3,IF(AND(OR(G3392=1,H3392=1),ISTEXT(J3392)),2,1))),"OoS")</f>
        <v>1</v>
      </c>
      <c r="F3392" s="57"/>
      <c r="G3392" s="59"/>
      <c r="H3392" s="59"/>
      <c r="I3392" s="59"/>
      <c r="J3392" s="59"/>
      <c r="K3392" s="59"/>
      <c r="L3392" s="59"/>
      <c r="M3392" s="59"/>
      <c r="N3392" s="59"/>
      <c r="O3392" s="59"/>
      <c r="P3392" s="370"/>
      <c r="Q3392" s="59"/>
      <c r="R3392" s="376"/>
    </row>
    <row r="3393" spans="1:18" x14ac:dyDescent="0.25">
      <c r="A3393" s="352"/>
      <c r="B3393" s="378"/>
      <c r="C3393" s="54" t="str">
        <f>IF(ISTEXT('Organizational Unit Summary'!$B$51),'Organizational Unit Summary'!$B$51,"")</f>
        <v>P-12</v>
      </c>
      <c r="D3393" s="51" t="str">
        <f>IF('Organizational Unit Summary'!$B$24="Benchmark or Sustainment",IF(E3393="OoS","OoS",IF(E3393=1,"DM",IF(E3393=2,"PM",IF(E3393=3,"LM",IF(E3393=4,"FM"))))),IF(E3393="OoS","OoS",IF(E3393&lt;=2,"H",IF(E3393=3,"M",IF(E3393=4,"L")))))</f>
        <v>DM</v>
      </c>
      <c r="E3393" s="58">
        <f>IF(OR(Processes!$C$73=TRUE,Processes!O$73=TRUE),IF(AND(G3393=1,H3393=1,NOT(ISTEXT(J3393))),4,IF(AND(G3393=1,H3393=1,ISTEXT(J3393)),3,IF(AND(OR(G3393=1,H3393=1),ISTEXT(J3393)),2,1))),"OoS")</f>
        <v>1</v>
      </c>
      <c r="F3393" s="57"/>
      <c r="G3393" s="59"/>
      <c r="H3393" s="59"/>
      <c r="I3393" s="59"/>
      <c r="J3393" s="59"/>
      <c r="K3393" s="59"/>
      <c r="L3393" s="59"/>
      <c r="M3393" s="59"/>
      <c r="N3393" s="59"/>
      <c r="O3393" s="59"/>
      <c r="P3393" s="370"/>
      <c r="Q3393" s="59"/>
      <c r="R3393" s="376"/>
    </row>
    <row r="3394" spans="1:18" x14ac:dyDescent="0.25">
      <c r="A3394" s="352"/>
      <c r="B3394" s="378"/>
      <c r="C3394" s="54" t="str">
        <f>IF(ISTEXT('Organizational Unit Summary'!$B$52),'Organizational Unit Summary'!$B$52,"")</f>
        <v>P-13</v>
      </c>
      <c r="D3394" s="51" t="str">
        <f>IF('Organizational Unit Summary'!$B$24="Benchmark or Sustainment",IF(E3394="OoS","OoS",IF(E3394=1,"DM",IF(E3394=2,"PM",IF(E3394=3,"LM",IF(E3394=4,"FM"))))),IF(E3394="OoS","OoS",IF(E3394&lt;=2,"H",IF(E3394=3,"M",IF(E3394=4,"L")))))</f>
        <v>DM</v>
      </c>
      <c r="E3394" s="58">
        <f>IF(OR(Processes!$C$73=TRUE,Processes!P$73=TRUE),IF(AND(G3394=1,H3394=1,NOT(ISTEXT(J3394))),4,IF(AND(G3394=1,H3394=1,ISTEXT(J3394)),3,IF(AND(OR(G3394=1,H3394=1),ISTEXT(J3394)),2,1))),"OoS")</f>
        <v>1</v>
      </c>
      <c r="F3394" s="57"/>
      <c r="G3394" s="59"/>
      <c r="H3394" s="59"/>
      <c r="I3394" s="59"/>
      <c r="J3394" s="59"/>
      <c r="K3394" s="59"/>
      <c r="L3394" s="59"/>
      <c r="M3394" s="59"/>
      <c r="N3394" s="59"/>
      <c r="O3394" s="59"/>
      <c r="P3394" s="370"/>
      <c r="Q3394" s="59"/>
      <c r="R3394" s="376"/>
    </row>
    <row r="3395" spans="1:18" x14ac:dyDescent="0.25">
      <c r="A3395" s="352"/>
      <c r="B3395" s="378"/>
      <c r="C3395" s="54" t="str">
        <f>IF(ISTEXT('Organizational Unit Summary'!$B$53),'Organizational Unit Summary'!$B$53,"")</f>
        <v>P-14</v>
      </c>
      <c r="D3395" s="51" t="str">
        <f>IF('Organizational Unit Summary'!$B$24="Benchmark or Sustainment",IF(E3395="OoS","OoS",IF(E3395=1,"DM",IF(E3395=2,"PM",IF(E3395=3,"LM",IF(E3395=4,"FM"))))),IF(E3395="OoS","OoS",IF(E3395&lt;=2,"H",IF(E3395=3,"M",IF(E3395=4,"L")))))</f>
        <v>DM</v>
      </c>
      <c r="E3395" s="58">
        <f>IF(OR(Processes!$C$73=TRUE,Processes!Q$73=TRUE),IF(AND(G3395=1,H3395=1,NOT(ISTEXT(J3395))),4,IF(AND(G3395=1,H3395=1,ISTEXT(J3395)),3,IF(AND(OR(G3395=1,H3395=1),ISTEXT(J3395)),2,1))),"OoS")</f>
        <v>1</v>
      </c>
      <c r="F3395" s="57"/>
      <c r="G3395" s="59"/>
      <c r="H3395" s="59"/>
      <c r="I3395" s="59"/>
      <c r="J3395" s="59"/>
      <c r="K3395" s="59"/>
      <c r="L3395" s="59"/>
      <c r="M3395" s="59"/>
      <c r="N3395" s="59"/>
      <c r="O3395" s="59"/>
      <c r="P3395" s="370"/>
      <c r="Q3395" s="59"/>
      <c r="R3395" s="376"/>
    </row>
    <row r="3396" spans="1:18" x14ac:dyDescent="0.25">
      <c r="A3396" s="352"/>
      <c r="B3396" s="378"/>
      <c r="C3396" s="54" t="str">
        <f>IF(ISTEXT('Organizational Unit Summary'!$B$54),'Organizational Unit Summary'!$B$54,"")</f>
        <v>P-15</v>
      </c>
      <c r="D3396" s="51" t="str">
        <f>IF('Organizational Unit Summary'!$B$24="Benchmark or Sustainment",IF(E3396="OoS","OoS",IF(E3396=1,"DM",IF(E3396=2,"PM",IF(E3396=3,"LM",IF(E3396=4,"FM"))))),IF(E3396="OoS","OoS",IF(E3396&lt;=2,"H",IF(E3396=3,"M",IF(E3396=4,"L")))))</f>
        <v>DM</v>
      </c>
      <c r="E3396" s="58">
        <f>IF(OR(Processes!$C$73=TRUE,Processes!R$73=TRUE),IF(AND(G3396=1,H3396=1,NOT(ISTEXT(J3396))),4,IF(AND(G3396=1,H3396=1,ISTEXT(J3396)),3,IF(AND(OR(G3396=1,H3396=1),ISTEXT(J3396)),2,1))),"OoS")</f>
        <v>1</v>
      </c>
      <c r="F3396" s="57"/>
      <c r="G3396" s="59"/>
      <c r="H3396" s="59"/>
      <c r="I3396" s="59"/>
      <c r="J3396" s="59"/>
      <c r="K3396" s="59"/>
      <c r="L3396" s="59"/>
      <c r="M3396" s="59"/>
      <c r="N3396" s="59"/>
      <c r="O3396" s="59"/>
      <c r="P3396" s="370"/>
      <c r="Q3396" s="59"/>
      <c r="R3396" s="376"/>
    </row>
    <row r="3397" spans="1:18" x14ac:dyDescent="0.25">
      <c r="A3397" s="352"/>
      <c r="B3397" s="378"/>
      <c r="C3397" s="54" t="str">
        <f>IF(ISTEXT('Organizational Unit Summary'!$B$55),'Organizational Unit Summary'!$B$55,"")</f>
        <v>P-16</v>
      </c>
      <c r="D3397" s="51" t="str">
        <f>IF('Organizational Unit Summary'!$B$24="Benchmark or Sustainment",IF(E3397="OoS","OoS",IF(E3397=1,"DM",IF(E3397=2,"PM",IF(E3397=3,"LM",IF(E3397=4,"FM"))))),IF(E3397="OoS","OoS",IF(E3397&lt;=2,"H",IF(E3397=3,"M",IF(E3397=4,"L")))))</f>
        <v>DM</v>
      </c>
      <c r="E3397" s="58">
        <f>IF(OR(Processes!$C$73=TRUE,Processes!S$73=TRUE),IF(AND(G3397=1,H3397=1,NOT(ISTEXT(J3397))),4,IF(AND(G3397=1,H3397=1,ISTEXT(J3397)),3,IF(AND(OR(G3397=1,H3397=1),ISTEXT(J3397)),2,1))),"OoS")</f>
        <v>1</v>
      </c>
      <c r="F3397" s="57"/>
      <c r="G3397" s="59"/>
      <c r="H3397" s="59"/>
      <c r="I3397" s="59"/>
      <c r="J3397" s="59"/>
      <c r="K3397" s="59"/>
      <c r="L3397" s="59"/>
      <c r="M3397" s="59"/>
      <c r="N3397" s="59"/>
      <c r="O3397" s="59"/>
      <c r="P3397" s="370"/>
      <c r="Q3397" s="59"/>
      <c r="R3397" s="376"/>
    </row>
    <row r="3398" spans="1:18" x14ac:dyDescent="0.25">
      <c r="A3398" s="352"/>
      <c r="B3398" s="378"/>
      <c r="C3398" s="54" t="str">
        <f>IF(ISTEXT('Organizational Unit Summary'!$B$56),'Organizational Unit Summary'!$B$56,"")</f>
        <v>P-17</v>
      </c>
      <c r="D3398" s="51" t="str">
        <f>IF('Organizational Unit Summary'!$B$24="Benchmark or Sustainment",IF(E3398="OoS","OoS",IF(E3398=1,"DM",IF(E3398=2,"PM",IF(E3398=3,"LM",IF(E3398=4,"FM"))))),IF(E3398="OoS","OoS",IF(E3398&lt;=2,"H",IF(E3398=3,"M",IF(E3398=4,"L")))))</f>
        <v>DM</v>
      </c>
      <c r="E3398" s="58">
        <f>IF(OR(Processes!$C$73=TRUE,Processes!T$73=TRUE),IF(AND(G3398=1,H3398=1,NOT(ISTEXT(J3398))),4,IF(AND(G3398=1,H3398=1,ISTEXT(J3398)),3,IF(AND(OR(G3398=1,H3398=1),ISTEXT(J3398)),2,1))),"OoS")</f>
        <v>1</v>
      </c>
      <c r="F3398" s="57"/>
      <c r="G3398" s="59"/>
      <c r="H3398" s="59"/>
      <c r="I3398" s="59"/>
      <c r="J3398" s="59"/>
      <c r="K3398" s="59"/>
      <c r="L3398" s="59"/>
      <c r="M3398" s="59"/>
      <c r="N3398" s="59"/>
      <c r="O3398" s="59"/>
      <c r="P3398" s="370"/>
      <c r="Q3398" s="59"/>
      <c r="R3398" s="376"/>
    </row>
    <row r="3399" spans="1:18" x14ac:dyDescent="0.25">
      <c r="A3399" s="352"/>
      <c r="B3399" s="378"/>
      <c r="C3399" s="54" t="str">
        <f>IF(ISTEXT('Organizational Unit Summary'!$B$57),'Organizational Unit Summary'!$B$57,"")</f>
        <v>P-18</v>
      </c>
      <c r="D3399" s="51" t="str">
        <f>IF('Organizational Unit Summary'!$B$24="Benchmark or Sustainment",IF(E3399="OoS","OoS",IF(E3399=1,"DM",IF(E3399=2,"PM",IF(E3399=3,"LM",IF(E3399=4,"FM"))))),IF(E3399="OoS","OoS",IF(E3399&lt;=2,"H",IF(E3399=3,"M",IF(E3399=4,"L")))))</f>
        <v>DM</v>
      </c>
      <c r="E3399" s="58">
        <f>IF(OR(Processes!$C$73=TRUE,Processes!U$73=TRUE),IF(AND(G3399=1,H3399=1,NOT(ISTEXT(J3399))),4,IF(AND(G3399=1,H3399=1,ISTEXT(J3399)),3,IF(AND(OR(G3399=1,H3399=1),ISTEXT(J3399)),2,1))),"OoS")</f>
        <v>1</v>
      </c>
      <c r="F3399" s="57"/>
      <c r="G3399" s="59"/>
      <c r="H3399" s="59"/>
      <c r="I3399" s="59"/>
      <c r="J3399" s="59"/>
      <c r="K3399" s="59"/>
      <c r="L3399" s="59"/>
      <c r="M3399" s="59"/>
      <c r="N3399" s="59"/>
      <c r="O3399" s="59"/>
      <c r="P3399" s="370"/>
      <c r="Q3399" s="59"/>
      <c r="R3399" s="376"/>
    </row>
    <row r="3400" spans="1:18" x14ac:dyDescent="0.25">
      <c r="A3400" s="352"/>
      <c r="B3400" s="378"/>
      <c r="C3400" s="54" t="str">
        <f>IF(ISTEXT('Organizational Unit Summary'!$B$58),'Organizational Unit Summary'!$B$58,"")</f>
        <v>P-19</v>
      </c>
      <c r="D3400" s="51" t="str">
        <f>IF('Organizational Unit Summary'!$B$24="Benchmark or Sustainment",IF(E3400="OoS","OoS",IF(E3400=1,"DM",IF(E3400=2,"PM",IF(E3400=3,"LM",IF(E3400=4,"FM"))))),IF(E3400="OoS","OoS",IF(E3400&lt;=2,"H",IF(E3400=3,"M",IF(E3400=4,"L")))))</f>
        <v>DM</v>
      </c>
      <c r="E3400" s="58">
        <f>IF(OR(Processes!$C$73=TRUE,Processes!V$73=TRUE),IF(AND(G3400=1,H3400=1,NOT(ISTEXT(J3400))),4,IF(AND(G3400=1,H3400=1,ISTEXT(J3400)),3,IF(AND(OR(G3400=1,H3400=1),ISTEXT(J3400)),2,1))),"OoS")</f>
        <v>1</v>
      </c>
      <c r="F3400" s="57"/>
      <c r="G3400" s="59"/>
      <c r="H3400" s="59"/>
      <c r="I3400" s="59"/>
      <c r="J3400" s="59"/>
      <c r="K3400" s="59"/>
      <c r="L3400" s="59"/>
      <c r="M3400" s="59"/>
      <c r="N3400" s="59"/>
      <c r="O3400" s="59"/>
      <c r="P3400" s="370"/>
      <c r="Q3400" s="59"/>
      <c r="R3400" s="376"/>
    </row>
    <row r="3401" spans="1:18" ht="13.5" thickBot="1" x14ac:dyDescent="0.3">
      <c r="A3401" s="352"/>
      <c r="B3401" s="378"/>
      <c r="C3401" s="54" t="str">
        <f>IF(ISTEXT('Organizational Unit Summary'!$B$59),'Organizational Unit Summary'!$B$59,"")</f>
        <v>P-20</v>
      </c>
      <c r="D3401" s="51" t="str">
        <f>IF('Organizational Unit Summary'!$B$24="Benchmark or Sustainment",IF(E3401="OoS","OoS",IF(E3401=1,"DM",IF(E3401=2,"PM",IF(E3401=3,"LM",IF(E3401=4,"FM"))))),IF(E3401="OoS","OoS",IF(E3401&lt;=2,"H",IF(E3401=3,"M",IF(E3401=4,"L")))))</f>
        <v>DM</v>
      </c>
      <c r="E3401" s="58">
        <f>IF(OR(Processes!$C$73=TRUE,Processes!W$73=TRUE),IF(AND(G3401=1,H3401=1,NOT(ISTEXT(J3401))),4,IF(AND(G3401=1,H3401=1,ISTEXT(J3401)),3,IF(AND(OR(G3401=1,H3401=1),ISTEXT(J3401)),2,1))),"OoS")</f>
        <v>1</v>
      </c>
      <c r="F3401" s="57"/>
      <c r="G3401" s="59"/>
      <c r="H3401" s="59"/>
      <c r="I3401" s="59"/>
      <c r="J3401" s="59"/>
      <c r="K3401" s="59"/>
      <c r="L3401" s="59"/>
      <c r="M3401" s="59"/>
      <c r="N3401" s="59"/>
      <c r="O3401" s="59"/>
      <c r="P3401" s="371"/>
      <c r="Q3401" s="59"/>
      <c r="R3401" s="376"/>
    </row>
    <row r="3402" spans="1:18" x14ac:dyDescent="0.25">
      <c r="A3402" s="352"/>
      <c r="B3402" s="378" t="str">
        <f>IF(ISTEXT(Processes!$B$23),Processes!$B$23,"")</f>
        <v>Process 21</v>
      </c>
      <c r="C3402" s="54" t="str">
        <f>IF(ISTEXT('Organizational Unit Summary'!$B$40),'Organizational Unit Summary'!$B$40,"")</f>
        <v>P-1</v>
      </c>
      <c r="D3402" s="51" t="str">
        <f>IF('Organizational Unit Summary'!$B$24="Benchmark or Sustainment",IF(E3402="OoS","OoS",IF(E3402=1,"DM",IF(E3402=2,"PM",IF(E3402=3,"LM",IF(E3402=4,"FM"))))),IF(E3402="OoS","OoS",IF(E3402&lt;=2,"H",IF(E3402=3,"M",IF(E3402=4,"L")))))</f>
        <v>DM</v>
      </c>
      <c r="E3402" s="58">
        <f>IF(OR(Processes!$C$74=TRUE,Processes!D$74=TRUE),IF(AND(G3402=1,H3402=1,NOT(ISTEXT(J3402))),4,IF(AND(G3402=1,H3402=1,ISTEXT(J3402)),3,IF(AND(OR(G3402=1,H3402=1),ISTEXT(J3402)),2,1))),"OoS")</f>
        <v>1</v>
      </c>
      <c r="F3402" s="57"/>
      <c r="G3402" s="59"/>
      <c r="H3402" s="59"/>
      <c r="I3402" s="59"/>
      <c r="J3402" s="59"/>
      <c r="K3402" s="59"/>
      <c r="L3402" s="59"/>
      <c r="M3402" s="59"/>
      <c r="N3402" s="59"/>
      <c r="O3402" s="59"/>
      <c r="P3402" s="369"/>
      <c r="Q3402" s="59"/>
      <c r="R3402" s="376"/>
    </row>
    <row r="3403" spans="1:18" x14ac:dyDescent="0.25">
      <c r="A3403" s="352"/>
      <c r="B3403" s="378"/>
      <c r="C3403" s="54" t="str">
        <f>IF(ISTEXT('Organizational Unit Summary'!$B$41),'Organizational Unit Summary'!$B$41,"")</f>
        <v>P-2</v>
      </c>
      <c r="D3403" s="51" t="str">
        <f>IF('Organizational Unit Summary'!$B$24="Benchmark or Sustainment",IF(E3403="OoS","OoS",IF(E3403=1,"DM",IF(E3403=2,"PM",IF(E3403=3,"LM",IF(E3403=4,"FM"))))),IF(E3403="OoS","OoS",IF(E3403&lt;=2,"H",IF(E3403=3,"M",IF(E3403=4,"L")))))</f>
        <v>DM</v>
      </c>
      <c r="E3403" s="58">
        <f>IF(OR(Processes!$C$74=TRUE,Processes!E$74=TRUE),IF(AND(G3403=1,H3403=1,NOT(ISTEXT(J3403))),4,IF(AND(G3403=1,H3403=1,ISTEXT(J3403)),3,IF(AND(OR(G3403=1,H3403=1),ISTEXT(J3403)),2,1))),"OoS")</f>
        <v>1</v>
      </c>
      <c r="F3403" s="57"/>
      <c r="G3403" s="59"/>
      <c r="H3403" s="59"/>
      <c r="I3403" s="59"/>
      <c r="J3403" s="59"/>
      <c r="K3403" s="59"/>
      <c r="L3403" s="59"/>
      <c r="M3403" s="59"/>
      <c r="N3403" s="59"/>
      <c r="O3403" s="59"/>
      <c r="P3403" s="370"/>
      <c r="Q3403" s="59"/>
      <c r="R3403" s="376"/>
    </row>
    <row r="3404" spans="1:18" x14ac:dyDescent="0.25">
      <c r="A3404" s="352"/>
      <c r="B3404" s="378"/>
      <c r="C3404" s="54" t="str">
        <f>IF(ISTEXT('Organizational Unit Summary'!$B$42),'Organizational Unit Summary'!$B$42,"")</f>
        <v>P-3</v>
      </c>
      <c r="D3404" s="51" t="str">
        <f>IF('Organizational Unit Summary'!$B$24="Benchmark or Sustainment",IF(E3404="OoS","OoS",IF(E3404=1,"DM",IF(E3404=2,"PM",IF(E3404=3,"LM",IF(E3404=4,"FM"))))),IF(E3404="OoS","OoS",IF(E3404&lt;=2,"H",IF(E3404=3,"M",IF(E3404=4,"L")))))</f>
        <v>DM</v>
      </c>
      <c r="E3404" s="58">
        <f>IF(OR(Processes!$C$74=TRUE,Processes!F$74=TRUE),IF(AND(G3404=1,H3404=1,NOT(ISTEXT(J3404))),4,IF(AND(G3404=1,H3404=1,ISTEXT(J3404)),3,IF(AND(OR(G3404=1,H3404=1),ISTEXT(J3404)),2,1))),"OoS")</f>
        <v>1</v>
      </c>
      <c r="F3404" s="57"/>
      <c r="G3404" s="59"/>
      <c r="H3404" s="59"/>
      <c r="I3404" s="59"/>
      <c r="J3404" s="59"/>
      <c r="K3404" s="59"/>
      <c r="L3404" s="59"/>
      <c r="M3404" s="59"/>
      <c r="N3404" s="59"/>
      <c r="O3404" s="59"/>
      <c r="P3404" s="370"/>
      <c r="Q3404" s="59"/>
      <c r="R3404" s="376"/>
    </row>
    <row r="3405" spans="1:18" x14ac:dyDescent="0.25">
      <c r="A3405" s="352"/>
      <c r="B3405" s="378"/>
      <c r="C3405" s="54" t="str">
        <f>IF(ISTEXT('Organizational Unit Summary'!$B$43),'Organizational Unit Summary'!$B$43,"")</f>
        <v>P-4</v>
      </c>
      <c r="D3405" s="51" t="str">
        <f>IF('Organizational Unit Summary'!$B$24="Benchmark or Sustainment",IF(E3405="OoS","OoS",IF(E3405=1,"DM",IF(E3405=2,"PM",IF(E3405=3,"LM",IF(E3405=4,"FM"))))),IF(E3405="OoS","OoS",IF(E3405&lt;=2,"H",IF(E3405=3,"M",IF(E3405=4,"L")))))</f>
        <v>DM</v>
      </c>
      <c r="E3405" s="58">
        <f>IF(OR(Processes!$C$74=TRUE,Processes!G$74=TRUE),IF(AND(G3405=1,H3405=1,NOT(ISTEXT(J3405))),4,IF(AND(G3405=1,H3405=1,ISTEXT(J3405)),3,IF(AND(OR(G3405=1,H3405=1),ISTEXT(J3405)),2,1))),"OoS")</f>
        <v>1</v>
      </c>
      <c r="F3405" s="57"/>
      <c r="G3405" s="59"/>
      <c r="H3405" s="59"/>
      <c r="I3405" s="59"/>
      <c r="J3405" s="59"/>
      <c r="K3405" s="59"/>
      <c r="L3405" s="59"/>
      <c r="M3405" s="59"/>
      <c r="N3405" s="59"/>
      <c r="O3405" s="59"/>
      <c r="P3405" s="370"/>
      <c r="Q3405" s="59"/>
      <c r="R3405" s="376"/>
    </row>
    <row r="3406" spans="1:18" x14ac:dyDescent="0.25">
      <c r="A3406" s="352"/>
      <c r="B3406" s="378"/>
      <c r="C3406" s="54" t="str">
        <f>IF(ISTEXT('Organizational Unit Summary'!$B$44),'Organizational Unit Summary'!$B$44,"")</f>
        <v>P-5</v>
      </c>
      <c r="D3406" s="51" t="str">
        <f>IF('Organizational Unit Summary'!$B$24="Benchmark or Sustainment",IF(E3406="OoS","OoS",IF(E3406=1,"DM",IF(E3406=2,"PM",IF(E3406=3,"LM",IF(E3406=4,"FM"))))),IF(E3406="OoS","OoS",IF(E3406&lt;=2,"H",IF(E3406=3,"M",IF(E3406=4,"L")))))</f>
        <v>DM</v>
      </c>
      <c r="E3406" s="58">
        <f>IF(OR(Processes!$C$74=TRUE,Processes!H$74=TRUE),IF(AND(G3406=1,H3406=1,NOT(ISTEXT(J3406))),4,IF(AND(G3406=1,H3406=1,ISTEXT(J3406)),3,IF(AND(OR(G3406=1,H3406=1),ISTEXT(J3406)),2,1))),"OoS")</f>
        <v>1</v>
      </c>
      <c r="F3406" s="57"/>
      <c r="G3406" s="59"/>
      <c r="H3406" s="59"/>
      <c r="I3406" s="59"/>
      <c r="J3406" s="59"/>
      <c r="K3406" s="59"/>
      <c r="L3406" s="59"/>
      <c r="M3406" s="59"/>
      <c r="N3406" s="59"/>
      <c r="O3406" s="59"/>
      <c r="P3406" s="370"/>
      <c r="Q3406" s="59"/>
      <c r="R3406" s="376"/>
    </row>
    <row r="3407" spans="1:18" x14ac:dyDescent="0.25">
      <c r="A3407" s="352"/>
      <c r="B3407" s="378"/>
      <c r="C3407" s="54" t="str">
        <f>IF(ISTEXT('Organizational Unit Summary'!$B$45),'Organizational Unit Summary'!$B$45,"")</f>
        <v>P-6</v>
      </c>
      <c r="D3407" s="51" t="str">
        <f>IF('Organizational Unit Summary'!$B$24="Benchmark or Sustainment",IF(E3407="OoS","OoS",IF(E3407=1,"DM",IF(E3407=2,"PM",IF(E3407=3,"LM",IF(E3407=4,"FM"))))),IF(E3407="OoS","OoS",IF(E3407&lt;=2,"H",IF(E3407=3,"M",IF(E3407=4,"L")))))</f>
        <v>DM</v>
      </c>
      <c r="E3407" s="58">
        <f>IF(OR(Processes!$C$74=TRUE,Processes!I$74=TRUE),IF(AND(G3407=1,H3407=1,NOT(ISTEXT(J3407))),4,IF(AND(G3407=1,H3407=1,ISTEXT(J3407)),3,IF(AND(OR(G3407=1,H3407=1),ISTEXT(J3407)),2,1))),"OoS")</f>
        <v>1</v>
      </c>
      <c r="F3407" s="57"/>
      <c r="G3407" s="59"/>
      <c r="H3407" s="59"/>
      <c r="I3407" s="59"/>
      <c r="J3407" s="59"/>
      <c r="K3407" s="59"/>
      <c r="L3407" s="59"/>
      <c r="M3407" s="59"/>
      <c r="N3407" s="59"/>
      <c r="O3407" s="59"/>
      <c r="P3407" s="370"/>
      <c r="Q3407" s="59"/>
      <c r="R3407" s="376"/>
    </row>
    <row r="3408" spans="1:18" x14ac:dyDescent="0.25">
      <c r="A3408" s="352"/>
      <c r="B3408" s="378"/>
      <c r="C3408" s="54" t="str">
        <f>IF(ISTEXT('Organizational Unit Summary'!$B$46),'Organizational Unit Summary'!$B$46,"")</f>
        <v>P-7</v>
      </c>
      <c r="D3408" s="51" t="str">
        <f>IF('Organizational Unit Summary'!$B$24="Benchmark or Sustainment",IF(E3408="OoS","OoS",IF(E3408=1,"DM",IF(E3408=2,"PM",IF(E3408=3,"LM",IF(E3408=4,"FM"))))),IF(E3408="OoS","OoS",IF(E3408&lt;=2,"H",IF(E3408=3,"M",IF(E3408=4,"L")))))</f>
        <v>DM</v>
      </c>
      <c r="E3408" s="58">
        <f>IF(OR(Processes!$C$74=TRUE,Processes!J$74=TRUE),IF(AND(G3408=1,H3408=1,NOT(ISTEXT(J3408))),4,IF(AND(G3408=1,H3408=1,ISTEXT(J3408)),3,IF(AND(OR(G3408=1,H3408=1),ISTEXT(J3408)),2,1))),"OoS")</f>
        <v>1</v>
      </c>
      <c r="F3408" s="57"/>
      <c r="G3408" s="59"/>
      <c r="H3408" s="59"/>
      <c r="I3408" s="59"/>
      <c r="J3408" s="59"/>
      <c r="K3408" s="59"/>
      <c r="L3408" s="59"/>
      <c r="M3408" s="59"/>
      <c r="N3408" s="59"/>
      <c r="O3408" s="59"/>
      <c r="P3408" s="370"/>
      <c r="Q3408" s="59"/>
      <c r="R3408" s="376"/>
    </row>
    <row r="3409" spans="1:18" x14ac:dyDescent="0.25">
      <c r="A3409" s="352"/>
      <c r="B3409" s="378"/>
      <c r="C3409" s="54" t="str">
        <f>IF(ISTEXT('Organizational Unit Summary'!$B$47),'Organizational Unit Summary'!$B$47,"")</f>
        <v>P-8</v>
      </c>
      <c r="D3409" s="51" t="str">
        <f>IF('Organizational Unit Summary'!$B$24="Benchmark or Sustainment",IF(E3409="OoS","OoS",IF(E3409=1,"DM",IF(E3409=2,"PM",IF(E3409=3,"LM",IF(E3409=4,"FM"))))),IF(E3409="OoS","OoS",IF(E3409&lt;=2,"H",IF(E3409=3,"M",IF(E3409=4,"L")))))</f>
        <v>DM</v>
      </c>
      <c r="E3409" s="58">
        <f>IF(OR(Processes!$C$74=TRUE,Processes!K$74=TRUE),IF(AND(G3409=1,H3409=1,NOT(ISTEXT(J3409))),4,IF(AND(G3409=1,H3409=1,ISTEXT(J3409)),3,IF(AND(OR(G3409=1,H3409=1),ISTEXT(J3409)),2,1))),"OoS")</f>
        <v>1</v>
      </c>
      <c r="F3409" s="57"/>
      <c r="G3409" s="59"/>
      <c r="H3409" s="59"/>
      <c r="I3409" s="59"/>
      <c r="J3409" s="59"/>
      <c r="K3409" s="59"/>
      <c r="L3409" s="59"/>
      <c r="M3409" s="59"/>
      <c r="N3409" s="59"/>
      <c r="O3409" s="59"/>
      <c r="P3409" s="370"/>
      <c r="Q3409" s="59"/>
      <c r="R3409" s="376"/>
    </row>
    <row r="3410" spans="1:18" x14ac:dyDescent="0.25">
      <c r="A3410" s="352"/>
      <c r="B3410" s="378"/>
      <c r="C3410" s="54" t="str">
        <f>IF(ISTEXT('Organizational Unit Summary'!$B$48),'Organizational Unit Summary'!$B$48,"")</f>
        <v>P-9</v>
      </c>
      <c r="D3410" s="51" t="str">
        <f>IF('Organizational Unit Summary'!$B$24="Benchmark or Sustainment",IF(E3410="OoS","OoS",IF(E3410=1,"DM",IF(E3410=2,"PM",IF(E3410=3,"LM",IF(E3410=4,"FM"))))),IF(E3410="OoS","OoS",IF(E3410&lt;=2,"H",IF(E3410=3,"M",IF(E3410=4,"L")))))</f>
        <v>DM</v>
      </c>
      <c r="E3410" s="58">
        <f>IF(OR(Processes!$C$74=TRUE,Processes!L$74=TRUE),IF(AND(G3410=1,H3410=1,NOT(ISTEXT(J3410))),4,IF(AND(G3410=1,H3410=1,ISTEXT(J3410)),3,IF(AND(OR(G3410=1,H3410=1),ISTEXT(J3410)),2,1))),"OoS")</f>
        <v>1</v>
      </c>
      <c r="F3410" s="57"/>
      <c r="G3410" s="59"/>
      <c r="H3410" s="59"/>
      <c r="I3410" s="59"/>
      <c r="J3410" s="59"/>
      <c r="K3410" s="59"/>
      <c r="L3410" s="59"/>
      <c r="M3410" s="59"/>
      <c r="N3410" s="59"/>
      <c r="O3410" s="59"/>
      <c r="P3410" s="370"/>
      <c r="Q3410" s="59"/>
      <c r="R3410" s="376"/>
    </row>
    <row r="3411" spans="1:18" x14ac:dyDescent="0.25">
      <c r="A3411" s="352"/>
      <c r="B3411" s="378"/>
      <c r="C3411" s="54" t="str">
        <f>IF(ISTEXT('Organizational Unit Summary'!$B$49),'Organizational Unit Summary'!$B$49,"")</f>
        <v>P-10</v>
      </c>
      <c r="D3411" s="51" t="str">
        <f>IF('Organizational Unit Summary'!$B$24="Benchmark or Sustainment",IF(E3411="OoS","OoS",IF(E3411=1,"DM",IF(E3411=2,"PM",IF(E3411=3,"LM",IF(E3411=4,"FM"))))),IF(E3411="OoS","OoS",IF(E3411&lt;=2,"H",IF(E3411=3,"M",IF(E3411=4,"L")))))</f>
        <v>DM</v>
      </c>
      <c r="E3411" s="58">
        <f>IF(OR(Processes!$C$74=TRUE,Processes!M$74=TRUE),IF(AND(G3411=1,H3411=1,NOT(ISTEXT(J3411))),4,IF(AND(G3411=1,H3411=1,ISTEXT(J3411)),3,IF(AND(OR(G3411=1,H3411=1),ISTEXT(J3411)),2,1))),"OoS")</f>
        <v>1</v>
      </c>
      <c r="F3411" s="57"/>
      <c r="G3411" s="59"/>
      <c r="H3411" s="59"/>
      <c r="I3411" s="59"/>
      <c r="J3411" s="59"/>
      <c r="K3411" s="59"/>
      <c r="L3411" s="59"/>
      <c r="M3411" s="59"/>
      <c r="N3411" s="59"/>
      <c r="O3411" s="59"/>
      <c r="P3411" s="370"/>
      <c r="Q3411" s="59"/>
      <c r="R3411" s="376"/>
    </row>
    <row r="3412" spans="1:18" x14ac:dyDescent="0.25">
      <c r="A3412" s="352"/>
      <c r="B3412" s="378"/>
      <c r="C3412" s="54" t="str">
        <f>IF(ISTEXT('Organizational Unit Summary'!$B$50),'Organizational Unit Summary'!$B$50,"")</f>
        <v>P-11</v>
      </c>
      <c r="D3412" s="51" t="str">
        <f>IF('Organizational Unit Summary'!$B$24="Benchmark or Sustainment",IF(E3412="OoS","OoS",IF(E3412=1,"DM",IF(E3412=2,"PM",IF(E3412=3,"LM",IF(E3412=4,"FM"))))),IF(E3412="OoS","OoS",IF(E3412&lt;=2,"H",IF(E3412=3,"M",IF(E3412=4,"L")))))</f>
        <v>DM</v>
      </c>
      <c r="E3412" s="58">
        <f>IF(OR(Processes!$C$74=TRUE,Processes!N$74=TRUE),IF(AND(G3412=1,H3412=1,NOT(ISTEXT(J3412))),4,IF(AND(G3412=1,H3412=1,ISTEXT(J3412)),3,IF(AND(OR(G3412=1,H3412=1),ISTEXT(J3412)),2,1))),"OoS")</f>
        <v>1</v>
      </c>
      <c r="F3412" s="57"/>
      <c r="G3412" s="59"/>
      <c r="H3412" s="59"/>
      <c r="I3412" s="59"/>
      <c r="J3412" s="59"/>
      <c r="K3412" s="59"/>
      <c r="L3412" s="59"/>
      <c r="M3412" s="59"/>
      <c r="N3412" s="59"/>
      <c r="O3412" s="59"/>
      <c r="P3412" s="370"/>
      <c r="Q3412" s="59"/>
      <c r="R3412" s="376"/>
    </row>
    <row r="3413" spans="1:18" x14ac:dyDescent="0.25">
      <c r="A3413" s="352"/>
      <c r="B3413" s="378"/>
      <c r="C3413" s="54" t="str">
        <f>IF(ISTEXT('Organizational Unit Summary'!$B$51),'Organizational Unit Summary'!$B$51,"")</f>
        <v>P-12</v>
      </c>
      <c r="D3413" s="51" t="str">
        <f>IF('Organizational Unit Summary'!$B$24="Benchmark or Sustainment",IF(E3413="OoS","OoS",IF(E3413=1,"DM",IF(E3413=2,"PM",IF(E3413=3,"LM",IF(E3413=4,"FM"))))),IF(E3413="OoS","OoS",IF(E3413&lt;=2,"H",IF(E3413=3,"M",IF(E3413=4,"L")))))</f>
        <v>DM</v>
      </c>
      <c r="E3413" s="58">
        <f>IF(OR(Processes!$C$74=TRUE,Processes!O$74=TRUE),IF(AND(G3413=1,H3413=1,NOT(ISTEXT(J3413))),4,IF(AND(G3413=1,H3413=1,ISTEXT(J3413)),3,IF(AND(OR(G3413=1,H3413=1),ISTEXT(J3413)),2,1))),"OoS")</f>
        <v>1</v>
      </c>
      <c r="F3413" s="57"/>
      <c r="G3413" s="59"/>
      <c r="H3413" s="59"/>
      <c r="I3413" s="59"/>
      <c r="J3413" s="59"/>
      <c r="K3413" s="59"/>
      <c r="L3413" s="59"/>
      <c r="M3413" s="59"/>
      <c r="N3413" s="59"/>
      <c r="O3413" s="59"/>
      <c r="P3413" s="370"/>
      <c r="Q3413" s="59"/>
      <c r="R3413" s="376"/>
    </row>
    <row r="3414" spans="1:18" x14ac:dyDescent="0.25">
      <c r="A3414" s="352"/>
      <c r="B3414" s="378"/>
      <c r="C3414" s="54" t="str">
        <f>IF(ISTEXT('Organizational Unit Summary'!$B$52),'Organizational Unit Summary'!$B$52,"")</f>
        <v>P-13</v>
      </c>
      <c r="D3414" s="51" t="str">
        <f>IF('Organizational Unit Summary'!$B$24="Benchmark or Sustainment",IF(E3414="OoS","OoS",IF(E3414=1,"DM",IF(E3414=2,"PM",IF(E3414=3,"LM",IF(E3414=4,"FM"))))),IF(E3414="OoS","OoS",IF(E3414&lt;=2,"H",IF(E3414=3,"M",IF(E3414=4,"L")))))</f>
        <v>DM</v>
      </c>
      <c r="E3414" s="58">
        <f>IF(OR(Processes!$C$74=TRUE,Processes!P$74=TRUE),IF(AND(G3414=1,H3414=1,NOT(ISTEXT(J3414))),4,IF(AND(G3414=1,H3414=1,ISTEXT(J3414)),3,IF(AND(OR(G3414=1,H3414=1),ISTEXT(J3414)),2,1))),"OoS")</f>
        <v>1</v>
      </c>
      <c r="F3414" s="57"/>
      <c r="G3414" s="59"/>
      <c r="H3414" s="59"/>
      <c r="I3414" s="59"/>
      <c r="J3414" s="59"/>
      <c r="K3414" s="59"/>
      <c r="L3414" s="59"/>
      <c r="M3414" s="59"/>
      <c r="N3414" s="59"/>
      <c r="O3414" s="59"/>
      <c r="P3414" s="370"/>
      <c r="Q3414" s="59"/>
      <c r="R3414" s="376"/>
    </row>
    <row r="3415" spans="1:18" x14ac:dyDescent="0.25">
      <c r="A3415" s="352"/>
      <c r="B3415" s="378"/>
      <c r="C3415" s="54" t="str">
        <f>IF(ISTEXT('Organizational Unit Summary'!$B$53),'Organizational Unit Summary'!$B$53,"")</f>
        <v>P-14</v>
      </c>
      <c r="D3415" s="51" t="str">
        <f>IF('Organizational Unit Summary'!$B$24="Benchmark or Sustainment",IF(E3415="OoS","OoS",IF(E3415=1,"DM",IF(E3415=2,"PM",IF(E3415=3,"LM",IF(E3415=4,"FM"))))),IF(E3415="OoS","OoS",IF(E3415&lt;=2,"H",IF(E3415=3,"M",IF(E3415=4,"L")))))</f>
        <v>DM</v>
      </c>
      <c r="E3415" s="58">
        <f>IF(OR(Processes!$C$74=TRUE,Processes!Q$74=TRUE),IF(AND(G3415=1,H3415=1,NOT(ISTEXT(J3415))),4,IF(AND(G3415=1,H3415=1,ISTEXT(J3415)),3,IF(AND(OR(G3415=1,H3415=1),ISTEXT(J3415)),2,1))),"OoS")</f>
        <v>1</v>
      </c>
      <c r="F3415" s="57"/>
      <c r="G3415" s="59"/>
      <c r="H3415" s="59"/>
      <c r="I3415" s="59"/>
      <c r="J3415" s="59"/>
      <c r="K3415" s="59"/>
      <c r="L3415" s="59"/>
      <c r="M3415" s="59"/>
      <c r="N3415" s="59"/>
      <c r="O3415" s="59"/>
      <c r="P3415" s="370"/>
      <c r="Q3415" s="59"/>
      <c r="R3415" s="376"/>
    </row>
    <row r="3416" spans="1:18" x14ac:dyDescent="0.25">
      <c r="A3416" s="352"/>
      <c r="B3416" s="378"/>
      <c r="C3416" s="54" t="str">
        <f>IF(ISTEXT('Organizational Unit Summary'!$B$54),'Organizational Unit Summary'!$B$54,"")</f>
        <v>P-15</v>
      </c>
      <c r="D3416" s="51" t="str">
        <f>IF('Organizational Unit Summary'!$B$24="Benchmark or Sustainment",IF(E3416="OoS","OoS",IF(E3416=1,"DM",IF(E3416=2,"PM",IF(E3416=3,"LM",IF(E3416=4,"FM"))))),IF(E3416="OoS","OoS",IF(E3416&lt;=2,"H",IF(E3416=3,"M",IF(E3416=4,"L")))))</f>
        <v>DM</v>
      </c>
      <c r="E3416" s="58">
        <f>IF(OR(Processes!$C$74=TRUE,Processes!R$74=TRUE),IF(AND(G3416=1,H3416=1,NOT(ISTEXT(J3416))),4,IF(AND(G3416=1,H3416=1,ISTEXT(J3416)),3,IF(AND(OR(G3416=1,H3416=1),ISTEXT(J3416)),2,1))),"OoS")</f>
        <v>1</v>
      </c>
      <c r="F3416" s="57"/>
      <c r="G3416" s="59"/>
      <c r="H3416" s="59"/>
      <c r="I3416" s="59"/>
      <c r="J3416" s="59"/>
      <c r="K3416" s="59"/>
      <c r="L3416" s="59"/>
      <c r="M3416" s="59"/>
      <c r="N3416" s="59"/>
      <c r="O3416" s="59"/>
      <c r="P3416" s="370"/>
      <c r="Q3416" s="59"/>
      <c r="R3416" s="376"/>
    </row>
    <row r="3417" spans="1:18" x14ac:dyDescent="0.25">
      <c r="A3417" s="352"/>
      <c r="B3417" s="378"/>
      <c r="C3417" s="54" t="str">
        <f>IF(ISTEXT('Organizational Unit Summary'!$B$55),'Organizational Unit Summary'!$B$55,"")</f>
        <v>P-16</v>
      </c>
      <c r="D3417" s="51" t="str">
        <f>IF('Organizational Unit Summary'!$B$24="Benchmark or Sustainment",IF(E3417="OoS","OoS",IF(E3417=1,"DM",IF(E3417=2,"PM",IF(E3417=3,"LM",IF(E3417=4,"FM"))))),IF(E3417="OoS","OoS",IF(E3417&lt;=2,"H",IF(E3417=3,"M",IF(E3417=4,"L")))))</f>
        <v>DM</v>
      </c>
      <c r="E3417" s="58">
        <f>IF(OR(Processes!$C$74=TRUE,Processes!S$74=TRUE),IF(AND(G3417=1,H3417=1,NOT(ISTEXT(J3417))),4,IF(AND(G3417=1,H3417=1,ISTEXT(J3417)),3,IF(AND(OR(G3417=1,H3417=1),ISTEXT(J3417)),2,1))),"OoS")</f>
        <v>1</v>
      </c>
      <c r="F3417" s="57"/>
      <c r="G3417" s="59"/>
      <c r="H3417" s="59"/>
      <c r="I3417" s="59"/>
      <c r="J3417" s="59"/>
      <c r="K3417" s="59"/>
      <c r="L3417" s="59"/>
      <c r="M3417" s="59"/>
      <c r="N3417" s="59"/>
      <c r="O3417" s="59"/>
      <c r="P3417" s="370"/>
      <c r="Q3417" s="59"/>
      <c r="R3417" s="376"/>
    </row>
    <row r="3418" spans="1:18" x14ac:dyDescent="0.25">
      <c r="A3418" s="352"/>
      <c r="B3418" s="378"/>
      <c r="C3418" s="54" t="str">
        <f>IF(ISTEXT('Organizational Unit Summary'!$B$56),'Organizational Unit Summary'!$B$56,"")</f>
        <v>P-17</v>
      </c>
      <c r="D3418" s="51" t="str">
        <f>IF('Organizational Unit Summary'!$B$24="Benchmark or Sustainment",IF(E3418="OoS","OoS",IF(E3418=1,"DM",IF(E3418=2,"PM",IF(E3418=3,"LM",IF(E3418=4,"FM"))))),IF(E3418="OoS","OoS",IF(E3418&lt;=2,"H",IF(E3418=3,"M",IF(E3418=4,"L")))))</f>
        <v>DM</v>
      </c>
      <c r="E3418" s="58">
        <f>IF(OR(Processes!$C$74=TRUE,Processes!T$74=TRUE),IF(AND(G3418=1,H3418=1,NOT(ISTEXT(J3418))),4,IF(AND(G3418=1,H3418=1,ISTEXT(J3418)),3,IF(AND(OR(G3418=1,H3418=1),ISTEXT(J3418)),2,1))),"OoS")</f>
        <v>1</v>
      </c>
      <c r="F3418" s="57"/>
      <c r="G3418" s="59"/>
      <c r="H3418" s="59"/>
      <c r="I3418" s="59"/>
      <c r="J3418" s="59"/>
      <c r="K3418" s="59"/>
      <c r="L3418" s="59"/>
      <c r="M3418" s="59"/>
      <c r="N3418" s="59"/>
      <c r="O3418" s="59"/>
      <c r="P3418" s="370"/>
      <c r="Q3418" s="59"/>
      <c r="R3418" s="376"/>
    </row>
    <row r="3419" spans="1:18" x14ac:dyDescent="0.25">
      <c r="A3419" s="352"/>
      <c r="B3419" s="378"/>
      <c r="C3419" s="54" t="str">
        <f>IF(ISTEXT('Organizational Unit Summary'!$B$57),'Organizational Unit Summary'!$B$57,"")</f>
        <v>P-18</v>
      </c>
      <c r="D3419" s="51" t="str">
        <f>IF('Organizational Unit Summary'!$B$24="Benchmark or Sustainment",IF(E3419="OoS","OoS",IF(E3419=1,"DM",IF(E3419=2,"PM",IF(E3419=3,"LM",IF(E3419=4,"FM"))))),IF(E3419="OoS","OoS",IF(E3419&lt;=2,"H",IF(E3419=3,"M",IF(E3419=4,"L")))))</f>
        <v>DM</v>
      </c>
      <c r="E3419" s="58">
        <f>IF(OR(Processes!$C$74=TRUE,Processes!U$74=TRUE),IF(AND(G3419=1,H3419=1,NOT(ISTEXT(J3419))),4,IF(AND(G3419=1,H3419=1,ISTEXT(J3419)),3,IF(AND(OR(G3419=1,H3419=1),ISTEXT(J3419)),2,1))),"OoS")</f>
        <v>1</v>
      </c>
      <c r="F3419" s="57"/>
      <c r="G3419" s="59"/>
      <c r="H3419" s="59"/>
      <c r="I3419" s="59"/>
      <c r="J3419" s="59"/>
      <c r="K3419" s="59"/>
      <c r="L3419" s="59"/>
      <c r="M3419" s="59"/>
      <c r="N3419" s="59"/>
      <c r="O3419" s="59"/>
      <c r="P3419" s="370"/>
      <c r="Q3419" s="59"/>
      <c r="R3419" s="376"/>
    </row>
    <row r="3420" spans="1:18" x14ac:dyDescent="0.25">
      <c r="A3420" s="352"/>
      <c r="B3420" s="378"/>
      <c r="C3420" s="54" t="str">
        <f>IF(ISTEXT('Organizational Unit Summary'!$B$58),'Organizational Unit Summary'!$B$58,"")</f>
        <v>P-19</v>
      </c>
      <c r="D3420" s="51" t="str">
        <f>IF('Organizational Unit Summary'!$B$24="Benchmark or Sustainment",IF(E3420="OoS","OoS",IF(E3420=1,"DM",IF(E3420=2,"PM",IF(E3420=3,"LM",IF(E3420=4,"FM"))))),IF(E3420="OoS","OoS",IF(E3420&lt;=2,"H",IF(E3420=3,"M",IF(E3420=4,"L")))))</f>
        <v>DM</v>
      </c>
      <c r="E3420" s="58">
        <f>IF(OR(Processes!$C$74=TRUE,Processes!V$74=TRUE),IF(AND(G3420=1,H3420=1,NOT(ISTEXT(J3420))),4,IF(AND(G3420=1,H3420=1,ISTEXT(J3420)),3,IF(AND(OR(G3420=1,H3420=1),ISTEXT(J3420)),2,1))),"OoS")</f>
        <v>1</v>
      </c>
      <c r="F3420" s="57"/>
      <c r="G3420" s="59"/>
      <c r="H3420" s="59"/>
      <c r="I3420" s="59"/>
      <c r="J3420" s="59"/>
      <c r="K3420" s="59"/>
      <c r="L3420" s="59"/>
      <c r="M3420" s="59"/>
      <c r="N3420" s="59"/>
      <c r="O3420" s="59"/>
      <c r="P3420" s="370"/>
      <c r="Q3420" s="59"/>
      <c r="R3420" s="376"/>
    </row>
    <row r="3421" spans="1:18" ht="13.5" thickBot="1" x14ac:dyDescent="0.3">
      <c r="A3421" s="352"/>
      <c r="B3421" s="378"/>
      <c r="C3421" s="54" t="str">
        <f>IF(ISTEXT('Organizational Unit Summary'!$B$59),'Organizational Unit Summary'!$B$59,"")</f>
        <v>P-20</v>
      </c>
      <c r="D3421" s="51" t="str">
        <f>IF('Organizational Unit Summary'!$B$24="Benchmark or Sustainment",IF(E3421="OoS","OoS",IF(E3421=1,"DM",IF(E3421=2,"PM",IF(E3421=3,"LM",IF(E3421=4,"FM"))))),IF(E3421="OoS","OoS",IF(E3421&lt;=2,"H",IF(E3421=3,"M",IF(E3421=4,"L")))))</f>
        <v>DM</v>
      </c>
      <c r="E3421" s="58">
        <f>IF(OR(Processes!$C$74=TRUE,Processes!W$74=TRUE),IF(AND(G3421=1,H3421=1,NOT(ISTEXT(J3421))),4,IF(AND(G3421=1,H3421=1,ISTEXT(J3421)),3,IF(AND(OR(G3421=1,H3421=1),ISTEXT(J3421)),2,1))),"OoS")</f>
        <v>1</v>
      </c>
      <c r="F3421" s="57"/>
      <c r="G3421" s="59"/>
      <c r="H3421" s="59"/>
      <c r="I3421" s="59"/>
      <c r="J3421" s="59"/>
      <c r="K3421" s="59"/>
      <c r="L3421" s="59"/>
      <c r="M3421" s="59"/>
      <c r="N3421" s="59"/>
      <c r="O3421" s="59"/>
      <c r="P3421" s="371"/>
      <c r="Q3421" s="59"/>
      <c r="R3421" s="376"/>
    </row>
    <row r="3422" spans="1:18" x14ac:dyDescent="0.25">
      <c r="A3422" s="352"/>
      <c r="B3422" s="378" t="str">
        <f>IF(ISTEXT(Processes!$B$24),Processes!$B$24,"")</f>
        <v>Process 22</v>
      </c>
      <c r="C3422" s="54" t="str">
        <f>IF(ISTEXT('Organizational Unit Summary'!$B$40),'Organizational Unit Summary'!$B$40,"")</f>
        <v>P-1</v>
      </c>
      <c r="D3422" s="51" t="str">
        <f>IF('Organizational Unit Summary'!$B$24="Benchmark or Sustainment",IF(E3422="OoS","OoS",IF(E3422=1,"DM",IF(E3422=2,"PM",IF(E3422=3,"LM",IF(E3422=4,"FM"))))),IF(E3422="OoS","OoS",IF(E3422&lt;=2,"H",IF(E3422=3,"M",IF(E3422=4,"L")))))</f>
        <v>DM</v>
      </c>
      <c r="E3422" s="58">
        <f>IF(OR(Processes!$C$75=TRUE,Processes!D$75=TRUE),IF(AND(G3422=1,H3422=1,NOT(ISTEXT(J3422))),4,IF(AND(G3422=1,H3422=1,ISTEXT(J3422)),3,IF(AND(OR(G3422=1,H3422=1),ISTEXT(J3422)),2,1))),"OoS")</f>
        <v>1</v>
      </c>
      <c r="F3422" s="57"/>
      <c r="G3422" s="59"/>
      <c r="H3422" s="59"/>
      <c r="I3422" s="59"/>
      <c r="J3422" s="59"/>
      <c r="K3422" s="59"/>
      <c r="L3422" s="59"/>
      <c r="M3422" s="59"/>
      <c r="N3422" s="59"/>
      <c r="O3422" s="59"/>
      <c r="P3422" s="369"/>
      <c r="Q3422" s="59"/>
      <c r="R3422" s="376"/>
    </row>
    <row r="3423" spans="1:18" x14ac:dyDescent="0.25">
      <c r="A3423" s="352"/>
      <c r="B3423" s="378"/>
      <c r="C3423" s="54" t="str">
        <f>IF(ISTEXT('Organizational Unit Summary'!$B$41),'Organizational Unit Summary'!$B$41,"")</f>
        <v>P-2</v>
      </c>
      <c r="D3423" s="51" t="str">
        <f>IF('Organizational Unit Summary'!$B$24="Benchmark or Sustainment",IF(E3423="OoS","OoS",IF(E3423=1,"DM",IF(E3423=2,"PM",IF(E3423=3,"LM",IF(E3423=4,"FM"))))),IF(E3423="OoS","OoS",IF(E3423&lt;=2,"H",IF(E3423=3,"M",IF(E3423=4,"L")))))</f>
        <v>DM</v>
      </c>
      <c r="E3423" s="58">
        <f>IF(OR(Processes!$C$75=TRUE,Processes!E$75=TRUE),IF(AND(G3423=1,H3423=1,NOT(ISTEXT(J3423))),4,IF(AND(G3423=1,H3423=1,ISTEXT(J3423)),3,IF(AND(OR(G3423=1,H3423=1),ISTEXT(J3423)),2,1))),"OoS")</f>
        <v>1</v>
      </c>
      <c r="F3423" s="57"/>
      <c r="G3423" s="59"/>
      <c r="H3423" s="59"/>
      <c r="I3423" s="59"/>
      <c r="J3423" s="59"/>
      <c r="K3423" s="59"/>
      <c r="L3423" s="59"/>
      <c r="M3423" s="59"/>
      <c r="N3423" s="59"/>
      <c r="O3423" s="59"/>
      <c r="P3423" s="370"/>
      <c r="Q3423" s="59"/>
      <c r="R3423" s="376"/>
    </row>
    <row r="3424" spans="1:18" x14ac:dyDescent="0.25">
      <c r="A3424" s="352"/>
      <c r="B3424" s="378"/>
      <c r="C3424" s="54" t="str">
        <f>IF(ISTEXT('Organizational Unit Summary'!$B$42),'Organizational Unit Summary'!$B$42,"")</f>
        <v>P-3</v>
      </c>
      <c r="D3424" s="51" t="str">
        <f>IF('Organizational Unit Summary'!$B$24="Benchmark or Sustainment",IF(E3424="OoS","OoS",IF(E3424=1,"DM",IF(E3424=2,"PM",IF(E3424=3,"LM",IF(E3424=4,"FM"))))),IF(E3424="OoS","OoS",IF(E3424&lt;=2,"H",IF(E3424=3,"M",IF(E3424=4,"L")))))</f>
        <v>DM</v>
      </c>
      <c r="E3424" s="58">
        <f>IF(OR(Processes!$C$75=TRUE,Processes!F$75=TRUE),IF(AND(G3424=1,H3424=1,NOT(ISTEXT(J3424))),4,IF(AND(G3424=1,H3424=1,ISTEXT(J3424)),3,IF(AND(OR(G3424=1,H3424=1),ISTEXT(J3424)),2,1))),"OoS")</f>
        <v>1</v>
      </c>
      <c r="F3424" s="57"/>
      <c r="G3424" s="59"/>
      <c r="H3424" s="59"/>
      <c r="I3424" s="59"/>
      <c r="J3424" s="59"/>
      <c r="K3424" s="59"/>
      <c r="L3424" s="59"/>
      <c r="M3424" s="59"/>
      <c r="N3424" s="59"/>
      <c r="O3424" s="59"/>
      <c r="P3424" s="370"/>
      <c r="Q3424" s="59"/>
      <c r="R3424" s="376"/>
    </row>
    <row r="3425" spans="1:18" x14ac:dyDescent="0.25">
      <c r="A3425" s="352"/>
      <c r="B3425" s="378"/>
      <c r="C3425" s="54" t="str">
        <f>IF(ISTEXT('Organizational Unit Summary'!$B$43),'Organizational Unit Summary'!$B$43,"")</f>
        <v>P-4</v>
      </c>
      <c r="D3425" s="51" t="str">
        <f>IF('Organizational Unit Summary'!$B$24="Benchmark or Sustainment",IF(E3425="OoS","OoS",IF(E3425=1,"DM",IF(E3425=2,"PM",IF(E3425=3,"LM",IF(E3425=4,"FM"))))),IF(E3425="OoS","OoS",IF(E3425&lt;=2,"H",IF(E3425=3,"M",IF(E3425=4,"L")))))</f>
        <v>DM</v>
      </c>
      <c r="E3425" s="58">
        <f>IF(OR(Processes!$C$75=TRUE,Processes!G$75=TRUE),IF(AND(G3425=1,H3425=1,NOT(ISTEXT(J3425))),4,IF(AND(G3425=1,H3425=1,ISTEXT(J3425)),3,IF(AND(OR(G3425=1,H3425=1),ISTEXT(J3425)),2,1))),"OoS")</f>
        <v>1</v>
      </c>
      <c r="F3425" s="57"/>
      <c r="G3425" s="59"/>
      <c r="H3425" s="59"/>
      <c r="I3425" s="59"/>
      <c r="J3425" s="59"/>
      <c r="K3425" s="59"/>
      <c r="L3425" s="59"/>
      <c r="M3425" s="59"/>
      <c r="N3425" s="59"/>
      <c r="O3425" s="59"/>
      <c r="P3425" s="370"/>
      <c r="Q3425" s="59"/>
      <c r="R3425" s="376"/>
    </row>
    <row r="3426" spans="1:18" x14ac:dyDescent="0.25">
      <c r="A3426" s="352"/>
      <c r="B3426" s="378"/>
      <c r="C3426" s="54" t="str">
        <f>IF(ISTEXT('Organizational Unit Summary'!$B$44),'Organizational Unit Summary'!$B$44,"")</f>
        <v>P-5</v>
      </c>
      <c r="D3426" s="51" t="str">
        <f>IF('Organizational Unit Summary'!$B$24="Benchmark or Sustainment",IF(E3426="OoS","OoS",IF(E3426=1,"DM",IF(E3426=2,"PM",IF(E3426=3,"LM",IF(E3426=4,"FM"))))),IF(E3426="OoS","OoS",IF(E3426&lt;=2,"H",IF(E3426=3,"M",IF(E3426=4,"L")))))</f>
        <v>DM</v>
      </c>
      <c r="E3426" s="58">
        <f>IF(OR(Processes!$C$75=TRUE,Processes!H$75=TRUE),IF(AND(G3426=1,H3426=1,NOT(ISTEXT(J3426))),4,IF(AND(G3426=1,H3426=1,ISTEXT(J3426)),3,IF(AND(OR(G3426=1,H3426=1),ISTEXT(J3426)),2,1))),"OoS")</f>
        <v>1</v>
      </c>
      <c r="F3426" s="57"/>
      <c r="G3426" s="59"/>
      <c r="H3426" s="59"/>
      <c r="I3426" s="59"/>
      <c r="J3426" s="59"/>
      <c r="K3426" s="59"/>
      <c r="L3426" s="59"/>
      <c r="M3426" s="59"/>
      <c r="N3426" s="59"/>
      <c r="O3426" s="59"/>
      <c r="P3426" s="370"/>
      <c r="Q3426" s="59"/>
      <c r="R3426" s="376"/>
    </row>
    <row r="3427" spans="1:18" x14ac:dyDescent="0.25">
      <c r="A3427" s="352"/>
      <c r="B3427" s="378"/>
      <c r="C3427" s="54" t="str">
        <f>IF(ISTEXT('Organizational Unit Summary'!$B$45),'Organizational Unit Summary'!$B$45,"")</f>
        <v>P-6</v>
      </c>
      <c r="D3427" s="51" t="str">
        <f>IF('Organizational Unit Summary'!$B$24="Benchmark or Sustainment",IF(E3427="OoS","OoS",IF(E3427=1,"DM",IF(E3427=2,"PM",IF(E3427=3,"LM",IF(E3427=4,"FM"))))),IF(E3427="OoS","OoS",IF(E3427&lt;=2,"H",IF(E3427=3,"M",IF(E3427=4,"L")))))</f>
        <v>DM</v>
      </c>
      <c r="E3427" s="58">
        <f>IF(OR(Processes!$C$75=TRUE,Processes!I$75=TRUE),IF(AND(G3427=1,H3427=1,NOT(ISTEXT(J3427))),4,IF(AND(G3427=1,H3427=1,ISTEXT(J3427)),3,IF(AND(OR(G3427=1,H3427=1),ISTEXT(J3427)),2,1))),"OoS")</f>
        <v>1</v>
      </c>
      <c r="F3427" s="57"/>
      <c r="G3427" s="59"/>
      <c r="H3427" s="59"/>
      <c r="I3427" s="59"/>
      <c r="J3427" s="59"/>
      <c r="K3427" s="59"/>
      <c r="L3427" s="59"/>
      <c r="M3427" s="59"/>
      <c r="N3427" s="59"/>
      <c r="O3427" s="59"/>
      <c r="P3427" s="370"/>
      <c r="Q3427" s="59"/>
      <c r="R3427" s="376"/>
    </row>
    <row r="3428" spans="1:18" x14ac:dyDescent="0.25">
      <c r="A3428" s="352"/>
      <c r="B3428" s="378"/>
      <c r="C3428" s="54" t="str">
        <f>IF(ISTEXT('Organizational Unit Summary'!$B$46),'Organizational Unit Summary'!$B$46,"")</f>
        <v>P-7</v>
      </c>
      <c r="D3428" s="51" t="str">
        <f>IF('Organizational Unit Summary'!$B$24="Benchmark or Sustainment",IF(E3428="OoS","OoS",IF(E3428=1,"DM",IF(E3428=2,"PM",IF(E3428=3,"LM",IF(E3428=4,"FM"))))),IF(E3428="OoS","OoS",IF(E3428&lt;=2,"H",IF(E3428=3,"M",IF(E3428=4,"L")))))</f>
        <v>DM</v>
      </c>
      <c r="E3428" s="58">
        <f>IF(OR(Processes!$C$75=TRUE,Processes!J$75=TRUE),IF(AND(G3428=1,H3428=1,NOT(ISTEXT(J3428))),4,IF(AND(G3428=1,H3428=1,ISTEXT(J3428)),3,IF(AND(OR(G3428=1,H3428=1),ISTEXT(J3428)),2,1))),"OoS")</f>
        <v>1</v>
      </c>
      <c r="F3428" s="57"/>
      <c r="G3428" s="59"/>
      <c r="H3428" s="59"/>
      <c r="I3428" s="59"/>
      <c r="J3428" s="59"/>
      <c r="K3428" s="59"/>
      <c r="L3428" s="59"/>
      <c r="M3428" s="59"/>
      <c r="N3428" s="59"/>
      <c r="O3428" s="59"/>
      <c r="P3428" s="370"/>
      <c r="Q3428" s="59"/>
      <c r="R3428" s="376"/>
    </row>
    <row r="3429" spans="1:18" x14ac:dyDescent="0.25">
      <c r="A3429" s="352"/>
      <c r="B3429" s="378"/>
      <c r="C3429" s="54" t="str">
        <f>IF(ISTEXT('Organizational Unit Summary'!$B$47),'Organizational Unit Summary'!$B$47,"")</f>
        <v>P-8</v>
      </c>
      <c r="D3429" s="51" t="str">
        <f>IF('Organizational Unit Summary'!$B$24="Benchmark or Sustainment",IF(E3429="OoS","OoS",IF(E3429=1,"DM",IF(E3429=2,"PM",IF(E3429=3,"LM",IF(E3429=4,"FM"))))),IF(E3429="OoS","OoS",IF(E3429&lt;=2,"H",IF(E3429=3,"M",IF(E3429=4,"L")))))</f>
        <v>DM</v>
      </c>
      <c r="E3429" s="58">
        <f>IF(OR(Processes!$C$75=TRUE,Processes!K$75=TRUE),IF(AND(G3429=1,H3429=1,NOT(ISTEXT(J3429))),4,IF(AND(G3429=1,H3429=1,ISTEXT(J3429)),3,IF(AND(OR(G3429=1,H3429=1),ISTEXT(J3429)),2,1))),"OoS")</f>
        <v>1</v>
      </c>
      <c r="F3429" s="57"/>
      <c r="G3429" s="59"/>
      <c r="H3429" s="59"/>
      <c r="I3429" s="59"/>
      <c r="J3429" s="59"/>
      <c r="K3429" s="59"/>
      <c r="L3429" s="59"/>
      <c r="M3429" s="59"/>
      <c r="N3429" s="59"/>
      <c r="O3429" s="59"/>
      <c r="P3429" s="370"/>
      <c r="Q3429" s="59"/>
      <c r="R3429" s="376"/>
    </row>
    <row r="3430" spans="1:18" x14ac:dyDescent="0.25">
      <c r="A3430" s="352"/>
      <c r="B3430" s="378"/>
      <c r="C3430" s="54" t="str">
        <f>IF(ISTEXT('Organizational Unit Summary'!$B$48),'Organizational Unit Summary'!$B$48,"")</f>
        <v>P-9</v>
      </c>
      <c r="D3430" s="51" t="str">
        <f>IF('Organizational Unit Summary'!$B$24="Benchmark or Sustainment",IF(E3430="OoS","OoS",IF(E3430=1,"DM",IF(E3430=2,"PM",IF(E3430=3,"LM",IF(E3430=4,"FM"))))),IF(E3430="OoS","OoS",IF(E3430&lt;=2,"H",IF(E3430=3,"M",IF(E3430=4,"L")))))</f>
        <v>DM</v>
      </c>
      <c r="E3430" s="58">
        <f>IF(OR(Processes!$C$75=TRUE,Processes!L$75=TRUE),IF(AND(G3430=1,H3430=1,NOT(ISTEXT(J3430))),4,IF(AND(G3430=1,H3430=1,ISTEXT(J3430)),3,IF(AND(OR(G3430=1,H3430=1),ISTEXT(J3430)),2,1))),"OoS")</f>
        <v>1</v>
      </c>
      <c r="F3430" s="57"/>
      <c r="G3430" s="59"/>
      <c r="H3430" s="59"/>
      <c r="I3430" s="59"/>
      <c r="J3430" s="59"/>
      <c r="K3430" s="59"/>
      <c r="L3430" s="59"/>
      <c r="M3430" s="59"/>
      <c r="N3430" s="59"/>
      <c r="O3430" s="59"/>
      <c r="P3430" s="370"/>
      <c r="Q3430" s="59"/>
      <c r="R3430" s="376"/>
    </row>
    <row r="3431" spans="1:18" x14ac:dyDescent="0.25">
      <c r="A3431" s="352"/>
      <c r="B3431" s="378"/>
      <c r="C3431" s="54" t="str">
        <f>IF(ISTEXT('Organizational Unit Summary'!$B$49),'Organizational Unit Summary'!$B$49,"")</f>
        <v>P-10</v>
      </c>
      <c r="D3431" s="51" t="str">
        <f>IF('Organizational Unit Summary'!$B$24="Benchmark or Sustainment",IF(E3431="OoS","OoS",IF(E3431=1,"DM",IF(E3431=2,"PM",IF(E3431=3,"LM",IF(E3431=4,"FM"))))),IF(E3431="OoS","OoS",IF(E3431&lt;=2,"H",IF(E3431=3,"M",IF(E3431=4,"L")))))</f>
        <v>DM</v>
      </c>
      <c r="E3431" s="58">
        <f>IF(OR(Processes!$C$75=TRUE,Processes!M$75=TRUE),IF(AND(G3431=1,H3431=1,NOT(ISTEXT(J3431))),4,IF(AND(G3431=1,H3431=1,ISTEXT(J3431)),3,IF(AND(OR(G3431=1,H3431=1),ISTEXT(J3431)),2,1))),"OoS")</f>
        <v>1</v>
      </c>
      <c r="F3431" s="57"/>
      <c r="G3431" s="59"/>
      <c r="H3431" s="59"/>
      <c r="I3431" s="59"/>
      <c r="J3431" s="59"/>
      <c r="K3431" s="59"/>
      <c r="L3431" s="59"/>
      <c r="M3431" s="59"/>
      <c r="N3431" s="59"/>
      <c r="O3431" s="59"/>
      <c r="P3431" s="370"/>
      <c r="Q3431" s="59"/>
      <c r="R3431" s="376"/>
    </row>
    <row r="3432" spans="1:18" x14ac:dyDescent="0.25">
      <c r="A3432" s="352"/>
      <c r="B3432" s="378"/>
      <c r="C3432" s="54" t="str">
        <f>IF(ISTEXT('Organizational Unit Summary'!$B$50),'Organizational Unit Summary'!$B$50,"")</f>
        <v>P-11</v>
      </c>
      <c r="D3432" s="51" t="str">
        <f>IF('Organizational Unit Summary'!$B$24="Benchmark or Sustainment",IF(E3432="OoS","OoS",IF(E3432=1,"DM",IF(E3432=2,"PM",IF(E3432=3,"LM",IF(E3432=4,"FM"))))),IF(E3432="OoS","OoS",IF(E3432&lt;=2,"H",IF(E3432=3,"M",IF(E3432=4,"L")))))</f>
        <v>DM</v>
      </c>
      <c r="E3432" s="58">
        <f>IF(OR(Processes!$C$75=TRUE,Processes!N$75=TRUE),IF(AND(G3432=1,H3432=1,NOT(ISTEXT(J3432))),4,IF(AND(G3432=1,H3432=1,ISTEXT(J3432)),3,IF(AND(OR(G3432=1,H3432=1),ISTEXT(J3432)),2,1))),"OoS")</f>
        <v>1</v>
      </c>
      <c r="F3432" s="57"/>
      <c r="G3432" s="59"/>
      <c r="H3432" s="59"/>
      <c r="I3432" s="59"/>
      <c r="J3432" s="59"/>
      <c r="K3432" s="59"/>
      <c r="L3432" s="59"/>
      <c r="M3432" s="59"/>
      <c r="N3432" s="59"/>
      <c r="O3432" s="59"/>
      <c r="P3432" s="370"/>
      <c r="Q3432" s="59"/>
      <c r="R3432" s="376"/>
    </row>
    <row r="3433" spans="1:18" x14ac:dyDescent="0.25">
      <c r="A3433" s="352"/>
      <c r="B3433" s="378"/>
      <c r="C3433" s="54" t="str">
        <f>IF(ISTEXT('Organizational Unit Summary'!$B$51),'Organizational Unit Summary'!$B$51,"")</f>
        <v>P-12</v>
      </c>
      <c r="D3433" s="51" t="str">
        <f>IF('Organizational Unit Summary'!$B$24="Benchmark or Sustainment",IF(E3433="OoS","OoS",IF(E3433=1,"DM",IF(E3433=2,"PM",IF(E3433=3,"LM",IF(E3433=4,"FM"))))),IF(E3433="OoS","OoS",IF(E3433&lt;=2,"H",IF(E3433=3,"M",IF(E3433=4,"L")))))</f>
        <v>DM</v>
      </c>
      <c r="E3433" s="58">
        <f>IF(OR(Processes!$C$75=TRUE,Processes!O$75=TRUE),IF(AND(G3433=1,H3433=1,NOT(ISTEXT(J3433))),4,IF(AND(G3433=1,H3433=1,ISTEXT(J3433)),3,IF(AND(OR(G3433=1,H3433=1),ISTEXT(J3433)),2,1))),"OoS")</f>
        <v>1</v>
      </c>
      <c r="F3433" s="57"/>
      <c r="G3433" s="59"/>
      <c r="H3433" s="59"/>
      <c r="I3433" s="59"/>
      <c r="J3433" s="59"/>
      <c r="K3433" s="59"/>
      <c r="L3433" s="59"/>
      <c r="M3433" s="59"/>
      <c r="N3433" s="59"/>
      <c r="O3433" s="59"/>
      <c r="P3433" s="370"/>
      <c r="Q3433" s="59"/>
      <c r="R3433" s="376"/>
    </row>
    <row r="3434" spans="1:18" x14ac:dyDescent="0.25">
      <c r="A3434" s="352"/>
      <c r="B3434" s="378"/>
      <c r="C3434" s="54" t="str">
        <f>IF(ISTEXT('Organizational Unit Summary'!$B$52),'Organizational Unit Summary'!$B$52,"")</f>
        <v>P-13</v>
      </c>
      <c r="D3434" s="51" t="str">
        <f>IF('Organizational Unit Summary'!$B$24="Benchmark or Sustainment",IF(E3434="OoS","OoS",IF(E3434=1,"DM",IF(E3434=2,"PM",IF(E3434=3,"LM",IF(E3434=4,"FM"))))),IF(E3434="OoS","OoS",IF(E3434&lt;=2,"H",IF(E3434=3,"M",IF(E3434=4,"L")))))</f>
        <v>DM</v>
      </c>
      <c r="E3434" s="58">
        <f>IF(OR(Processes!$C$75=TRUE,Processes!P$75=TRUE),IF(AND(G3434=1,H3434=1,NOT(ISTEXT(J3434))),4,IF(AND(G3434=1,H3434=1,ISTEXT(J3434)),3,IF(AND(OR(G3434=1,H3434=1),ISTEXT(J3434)),2,1))),"OoS")</f>
        <v>1</v>
      </c>
      <c r="F3434" s="57"/>
      <c r="G3434" s="59"/>
      <c r="H3434" s="59"/>
      <c r="I3434" s="59"/>
      <c r="J3434" s="59"/>
      <c r="K3434" s="59"/>
      <c r="L3434" s="59"/>
      <c r="M3434" s="59"/>
      <c r="N3434" s="59"/>
      <c r="O3434" s="59"/>
      <c r="P3434" s="370"/>
      <c r="Q3434" s="59"/>
      <c r="R3434" s="376"/>
    </row>
    <row r="3435" spans="1:18" x14ac:dyDescent="0.25">
      <c r="A3435" s="352"/>
      <c r="B3435" s="378"/>
      <c r="C3435" s="54" t="str">
        <f>IF(ISTEXT('Organizational Unit Summary'!$B$53),'Organizational Unit Summary'!$B$53,"")</f>
        <v>P-14</v>
      </c>
      <c r="D3435" s="51" t="str">
        <f>IF('Organizational Unit Summary'!$B$24="Benchmark or Sustainment",IF(E3435="OoS","OoS",IF(E3435=1,"DM",IF(E3435=2,"PM",IF(E3435=3,"LM",IF(E3435=4,"FM"))))),IF(E3435="OoS","OoS",IF(E3435&lt;=2,"H",IF(E3435=3,"M",IF(E3435=4,"L")))))</f>
        <v>DM</v>
      </c>
      <c r="E3435" s="58">
        <f>IF(OR(Processes!$C$75=TRUE,Processes!Q$75=TRUE),IF(AND(G3435=1,H3435=1,NOT(ISTEXT(J3435))),4,IF(AND(G3435=1,H3435=1,ISTEXT(J3435)),3,IF(AND(OR(G3435=1,H3435=1),ISTEXT(J3435)),2,1))),"OoS")</f>
        <v>1</v>
      </c>
      <c r="F3435" s="57"/>
      <c r="G3435" s="59"/>
      <c r="H3435" s="59"/>
      <c r="I3435" s="59"/>
      <c r="J3435" s="59"/>
      <c r="K3435" s="59"/>
      <c r="L3435" s="59"/>
      <c r="M3435" s="59"/>
      <c r="N3435" s="59"/>
      <c r="O3435" s="59"/>
      <c r="P3435" s="370"/>
      <c r="Q3435" s="59"/>
      <c r="R3435" s="376"/>
    </row>
    <row r="3436" spans="1:18" x14ac:dyDescent="0.25">
      <c r="A3436" s="352"/>
      <c r="B3436" s="378"/>
      <c r="C3436" s="54" t="str">
        <f>IF(ISTEXT('Organizational Unit Summary'!$B$54),'Organizational Unit Summary'!$B$54,"")</f>
        <v>P-15</v>
      </c>
      <c r="D3436" s="51" t="str">
        <f>IF('Organizational Unit Summary'!$B$24="Benchmark or Sustainment",IF(E3436="OoS","OoS",IF(E3436=1,"DM",IF(E3436=2,"PM",IF(E3436=3,"LM",IF(E3436=4,"FM"))))),IF(E3436="OoS","OoS",IF(E3436&lt;=2,"H",IF(E3436=3,"M",IF(E3436=4,"L")))))</f>
        <v>DM</v>
      </c>
      <c r="E3436" s="58">
        <f>IF(OR(Processes!$C$75=TRUE,Processes!R$75=TRUE),IF(AND(G3436=1,H3436=1,NOT(ISTEXT(J3436))),4,IF(AND(G3436=1,H3436=1,ISTEXT(J3436)),3,IF(AND(OR(G3436=1,H3436=1),ISTEXT(J3436)),2,1))),"OoS")</f>
        <v>1</v>
      </c>
      <c r="F3436" s="57"/>
      <c r="G3436" s="59"/>
      <c r="H3436" s="59"/>
      <c r="I3436" s="59"/>
      <c r="J3436" s="59"/>
      <c r="K3436" s="59"/>
      <c r="L3436" s="59"/>
      <c r="M3436" s="59"/>
      <c r="N3436" s="59"/>
      <c r="O3436" s="59"/>
      <c r="P3436" s="370"/>
      <c r="Q3436" s="59"/>
      <c r="R3436" s="376"/>
    </row>
    <row r="3437" spans="1:18" x14ac:dyDescent="0.25">
      <c r="A3437" s="352"/>
      <c r="B3437" s="378"/>
      <c r="C3437" s="54" t="str">
        <f>IF(ISTEXT('Organizational Unit Summary'!$B$55),'Organizational Unit Summary'!$B$55,"")</f>
        <v>P-16</v>
      </c>
      <c r="D3437" s="51" t="str">
        <f>IF('Organizational Unit Summary'!$B$24="Benchmark or Sustainment",IF(E3437="OoS","OoS",IF(E3437=1,"DM",IF(E3437=2,"PM",IF(E3437=3,"LM",IF(E3437=4,"FM"))))),IF(E3437="OoS","OoS",IF(E3437&lt;=2,"H",IF(E3437=3,"M",IF(E3437=4,"L")))))</f>
        <v>DM</v>
      </c>
      <c r="E3437" s="58">
        <f>IF(OR(Processes!$C$75=TRUE,Processes!S$75=TRUE),IF(AND(G3437=1,H3437=1,NOT(ISTEXT(J3437))),4,IF(AND(G3437=1,H3437=1,ISTEXT(J3437)),3,IF(AND(OR(G3437=1,H3437=1),ISTEXT(J3437)),2,1))),"OoS")</f>
        <v>1</v>
      </c>
      <c r="F3437" s="57"/>
      <c r="G3437" s="59"/>
      <c r="H3437" s="59"/>
      <c r="I3437" s="59"/>
      <c r="J3437" s="59"/>
      <c r="K3437" s="59"/>
      <c r="L3437" s="59"/>
      <c r="M3437" s="59"/>
      <c r="N3437" s="59"/>
      <c r="O3437" s="59"/>
      <c r="P3437" s="370"/>
      <c r="Q3437" s="59"/>
      <c r="R3437" s="376"/>
    </row>
    <row r="3438" spans="1:18" x14ac:dyDescent="0.25">
      <c r="A3438" s="352"/>
      <c r="B3438" s="378"/>
      <c r="C3438" s="54" t="str">
        <f>IF(ISTEXT('Organizational Unit Summary'!$B$56),'Organizational Unit Summary'!$B$56,"")</f>
        <v>P-17</v>
      </c>
      <c r="D3438" s="51" t="str">
        <f>IF('Organizational Unit Summary'!$B$24="Benchmark or Sustainment",IF(E3438="OoS","OoS",IF(E3438=1,"DM",IF(E3438=2,"PM",IF(E3438=3,"LM",IF(E3438=4,"FM"))))),IF(E3438="OoS","OoS",IF(E3438&lt;=2,"H",IF(E3438=3,"M",IF(E3438=4,"L")))))</f>
        <v>DM</v>
      </c>
      <c r="E3438" s="58">
        <f>IF(OR(Processes!$C$75=TRUE,Processes!T$75=TRUE),IF(AND(G3438=1,H3438=1,NOT(ISTEXT(J3438))),4,IF(AND(G3438=1,H3438=1,ISTEXT(J3438)),3,IF(AND(OR(G3438=1,H3438=1),ISTEXT(J3438)),2,1))),"OoS")</f>
        <v>1</v>
      </c>
      <c r="F3438" s="57"/>
      <c r="G3438" s="59"/>
      <c r="H3438" s="59"/>
      <c r="I3438" s="59"/>
      <c r="J3438" s="59"/>
      <c r="K3438" s="59"/>
      <c r="L3438" s="59"/>
      <c r="M3438" s="59"/>
      <c r="N3438" s="59"/>
      <c r="O3438" s="59"/>
      <c r="P3438" s="370"/>
      <c r="Q3438" s="59"/>
      <c r="R3438" s="376"/>
    </row>
    <row r="3439" spans="1:18" x14ac:dyDescent="0.25">
      <c r="A3439" s="352"/>
      <c r="B3439" s="378"/>
      <c r="C3439" s="54" t="str">
        <f>IF(ISTEXT('Organizational Unit Summary'!$B$57),'Organizational Unit Summary'!$B$57,"")</f>
        <v>P-18</v>
      </c>
      <c r="D3439" s="51" t="str">
        <f>IF('Organizational Unit Summary'!$B$24="Benchmark or Sustainment",IF(E3439="OoS","OoS",IF(E3439=1,"DM",IF(E3439=2,"PM",IF(E3439=3,"LM",IF(E3439=4,"FM"))))),IF(E3439="OoS","OoS",IF(E3439&lt;=2,"H",IF(E3439=3,"M",IF(E3439=4,"L")))))</f>
        <v>DM</v>
      </c>
      <c r="E3439" s="58">
        <f>IF(OR(Processes!$C$75=TRUE,Processes!U$75=TRUE),IF(AND(G3439=1,H3439=1,NOT(ISTEXT(J3439))),4,IF(AND(G3439=1,H3439=1,ISTEXT(J3439)),3,IF(AND(OR(G3439=1,H3439=1),ISTEXT(J3439)),2,1))),"OoS")</f>
        <v>1</v>
      </c>
      <c r="F3439" s="57"/>
      <c r="G3439" s="59"/>
      <c r="H3439" s="59"/>
      <c r="I3439" s="59"/>
      <c r="J3439" s="59"/>
      <c r="K3439" s="59"/>
      <c r="L3439" s="59"/>
      <c r="M3439" s="59"/>
      <c r="N3439" s="59"/>
      <c r="O3439" s="59"/>
      <c r="P3439" s="370"/>
      <c r="Q3439" s="59"/>
      <c r="R3439" s="376"/>
    </row>
    <row r="3440" spans="1:18" x14ac:dyDescent="0.25">
      <c r="A3440" s="352"/>
      <c r="B3440" s="378"/>
      <c r="C3440" s="54" t="str">
        <f>IF(ISTEXT('Organizational Unit Summary'!$B$58),'Organizational Unit Summary'!$B$58,"")</f>
        <v>P-19</v>
      </c>
      <c r="D3440" s="51" t="str">
        <f>IF('Organizational Unit Summary'!$B$24="Benchmark or Sustainment",IF(E3440="OoS","OoS",IF(E3440=1,"DM",IF(E3440=2,"PM",IF(E3440=3,"LM",IF(E3440=4,"FM"))))),IF(E3440="OoS","OoS",IF(E3440&lt;=2,"H",IF(E3440=3,"M",IF(E3440=4,"L")))))</f>
        <v>DM</v>
      </c>
      <c r="E3440" s="58">
        <f>IF(OR(Processes!$C$75=TRUE,Processes!V$75=TRUE),IF(AND(G3440=1,H3440=1,NOT(ISTEXT(J3440))),4,IF(AND(G3440=1,H3440=1,ISTEXT(J3440)),3,IF(AND(OR(G3440=1,H3440=1),ISTEXT(J3440)),2,1))),"OoS")</f>
        <v>1</v>
      </c>
      <c r="F3440" s="57"/>
      <c r="G3440" s="59"/>
      <c r="H3440" s="59"/>
      <c r="I3440" s="59"/>
      <c r="J3440" s="59"/>
      <c r="K3440" s="59"/>
      <c r="L3440" s="59"/>
      <c r="M3440" s="59"/>
      <c r="N3440" s="59"/>
      <c r="O3440" s="59"/>
      <c r="P3440" s="370"/>
      <c r="Q3440" s="59"/>
      <c r="R3440" s="376"/>
    </row>
    <row r="3441" spans="1:18" ht="13.5" thickBot="1" x14ac:dyDescent="0.3">
      <c r="A3441" s="352"/>
      <c r="B3441" s="378"/>
      <c r="C3441" s="54" t="str">
        <f>IF(ISTEXT('Organizational Unit Summary'!$B$59),'Organizational Unit Summary'!$B$59,"")</f>
        <v>P-20</v>
      </c>
      <c r="D3441" s="51" t="str">
        <f>IF('Organizational Unit Summary'!$B$24="Benchmark or Sustainment",IF(E3441="OoS","OoS",IF(E3441=1,"DM",IF(E3441=2,"PM",IF(E3441=3,"LM",IF(E3441=4,"FM"))))),IF(E3441="OoS","OoS",IF(E3441&lt;=2,"H",IF(E3441=3,"M",IF(E3441=4,"L")))))</f>
        <v>DM</v>
      </c>
      <c r="E3441" s="58">
        <f>IF(OR(Processes!$C$75=TRUE,Processes!W$75=TRUE),IF(AND(G3441=1,H3441=1,NOT(ISTEXT(J3441))),4,IF(AND(G3441=1,H3441=1,ISTEXT(J3441)),3,IF(AND(OR(G3441=1,H3441=1),ISTEXT(J3441)),2,1))),"OoS")</f>
        <v>1</v>
      </c>
      <c r="F3441" s="57"/>
      <c r="G3441" s="59"/>
      <c r="H3441" s="59"/>
      <c r="I3441" s="59"/>
      <c r="J3441" s="59"/>
      <c r="K3441" s="59"/>
      <c r="L3441" s="59"/>
      <c r="M3441" s="59"/>
      <c r="N3441" s="59"/>
      <c r="O3441" s="59"/>
      <c r="P3441" s="371"/>
      <c r="Q3441" s="59"/>
      <c r="R3441" s="376"/>
    </row>
    <row r="3442" spans="1:18" x14ac:dyDescent="0.25">
      <c r="A3442" s="352"/>
      <c r="B3442" s="378" t="str">
        <f>IF(ISTEXT(Processes!$B$25),Processes!$B$25,"")</f>
        <v>Process 23</v>
      </c>
      <c r="C3442" s="54" t="str">
        <f>IF(ISTEXT('Organizational Unit Summary'!$B$40),'Organizational Unit Summary'!$B$40,"")</f>
        <v>P-1</v>
      </c>
      <c r="D3442" s="51" t="str">
        <f>IF('Organizational Unit Summary'!$B$24="Benchmark or Sustainment",IF(E3442="OoS","OoS",IF(E3442=1,"DM",IF(E3442=2,"PM",IF(E3442=3,"LM",IF(E3442=4,"FM"))))),IF(E3442="OoS","OoS",IF(E3442&lt;=2,"H",IF(E3442=3,"M",IF(E3442=4,"L")))))</f>
        <v>DM</v>
      </c>
      <c r="E3442" s="58">
        <f>IF(OR(Processes!$C$76=TRUE,Processes!D$76=TRUE),IF(AND(G3442=1,H3442=1,NOT(ISTEXT(J3442))),4,IF(AND(G3442=1,H3442=1,ISTEXT(J3442)),3,IF(AND(OR(G3442=1,H3442=1),ISTEXT(J3442)),2,1))),"OoS")</f>
        <v>1</v>
      </c>
      <c r="F3442" s="57"/>
      <c r="G3442" s="59"/>
      <c r="H3442" s="59"/>
      <c r="I3442" s="59"/>
      <c r="J3442" s="59"/>
      <c r="K3442" s="59"/>
      <c r="L3442" s="59"/>
      <c r="M3442" s="59"/>
      <c r="N3442" s="59"/>
      <c r="O3442" s="59"/>
      <c r="P3442" s="369"/>
      <c r="Q3442" s="59"/>
      <c r="R3442" s="376"/>
    </row>
    <row r="3443" spans="1:18" x14ac:dyDescent="0.25">
      <c r="A3443" s="352"/>
      <c r="B3443" s="378"/>
      <c r="C3443" s="54" t="str">
        <f>IF(ISTEXT('Organizational Unit Summary'!$B$41),'Organizational Unit Summary'!$B$41,"")</f>
        <v>P-2</v>
      </c>
      <c r="D3443" s="51" t="str">
        <f>IF('Organizational Unit Summary'!$B$24="Benchmark or Sustainment",IF(E3443="OoS","OoS",IF(E3443=1,"DM",IF(E3443=2,"PM",IF(E3443=3,"LM",IF(E3443=4,"FM"))))),IF(E3443="OoS","OoS",IF(E3443&lt;=2,"H",IF(E3443=3,"M",IF(E3443=4,"L")))))</f>
        <v>DM</v>
      </c>
      <c r="E3443" s="58">
        <f>IF(OR(Processes!$C$76=TRUE,Processes!E$76=TRUE),IF(AND(G3443=1,H3443=1,NOT(ISTEXT(J3443))),4,IF(AND(G3443=1,H3443=1,ISTEXT(J3443)),3,IF(AND(OR(G3443=1,H3443=1),ISTEXT(J3443)),2,1))),"OoS")</f>
        <v>1</v>
      </c>
      <c r="F3443" s="57"/>
      <c r="G3443" s="59"/>
      <c r="H3443" s="59"/>
      <c r="I3443" s="59"/>
      <c r="J3443" s="59"/>
      <c r="K3443" s="59"/>
      <c r="L3443" s="59"/>
      <c r="M3443" s="59"/>
      <c r="N3443" s="59"/>
      <c r="O3443" s="59"/>
      <c r="P3443" s="370"/>
      <c r="Q3443" s="59"/>
      <c r="R3443" s="376"/>
    </row>
    <row r="3444" spans="1:18" x14ac:dyDescent="0.25">
      <c r="A3444" s="352"/>
      <c r="B3444" s="378"/>
      <c r="C3444" s="54" t="str">
        <f>IF(ISTEXT('Organizational Unit Summary'!$B$42),'Organizational Unit Summary'!$B$42,"")</f>
        <v>P-3</v>
      </c>
      <c r="D3444" s="51" t="str">
        <f>IF('Organizational Unit Summary'!$B$24="Benchmark or Sustainment",IF(E3444="OoS","OoS",IF(E3444=1,"DM",IF(E3444=2,"PM",IF(E3444=3,"LM",IF(E3444=4,"FM"))))),IF(E3444="OoS","OoS",IF(E3444&lt;=2,"H",IF(E3444=3,"M",IF(E3444=4,"L")))))</f>
        <v>DM</v>
      </c>
      <c r="E3444" s="58">
        <f>IF(OR(Processes!$C$76=TRUE,Processes!F$76=TRUE),IF(AND(G3444=1,H3444=1,NOT(ISTEXT(J3444))),4,IF(AND(G3444=1,H3444=1,ISTEXT(J3444)),3,IF(AND(OR(G3444=1,H3444=1),ISTEXT(J3444)),2,1))),"OoS")</f>
        <v>1</v>
      </c>
      <c r="F3444" s="57"/>
      <c r="G3444" s="59"/>
      <c r="H3444" s="59"/>
      <c r="I3444" s="59"/>
      <c r="J3444" s="59"/>
      <c r="K3444" s="59"/>
      <c r="L3444" s="59"/>
      <c r="M3444" s="59"/>
      <c r="N3444" s="59"/>
      <c r="O3444" s="59"/>
      <c r="P3444" s="370"/>
      <c r="Q3444" s="59"/>
      <c r="R3444" s="376"/>
    </row>
    <row r="3445" spans="1:18" x14ac:dyDescent="0.25">
      <c r="A3445" s="352"/>
      <c r="B3445" s="378"/>
      <c r="C3445" s="54" t="str">
        <f>IF(ISTEXT('Organizational Unit Summary'!$B$43),'Organizational Unit Summary'!$B$43,"")</f>
        <v>P-4</v>
      </c>
      <c r="D3445" s="51" t="str">
        <f>IF('Organizational Unit Summary'!$B$24="Benchmark or Sustainment",IF(E3445="OoS","OoS",IF(E3445=1,"DM",IF(E3445=2,"PM",IF(E3445=3,"LM",IF(E3445=4,"FM"))))),IF(E3445="OoS","OoS",IF(E3445&lt;=2,"H",IF(E3445=3,"M",IF(E3445=4,"L")))))</f>
        <v>DM</v>
      </c>
      <c r="E3445" s="58">
        <f>IF(OR(Processes!$C$76=TRUE,Processes!G$76=TRUE),IF(AND(G3445=1,H3445=1,NOT(ISTEXT(J3445))),4,IF(AND(G3445=1,H3445=1,ISTEXT(J3445)),3,IF(AND(OR(G3445=1,H3445=1),ISTEXT(J3445)),2,1))),"OoS")</f>
        <v>1</v>
      </c>
      <c r="F3445" s="57"/>
      <c r="G3445" s="59"/>
      <c r="H3445" s="59"/>
      <c r="I3445" s="59"/>
      <c r="J3445" s="59"/>
      <c r="K3445" s="59"/>
      <c r="L3445" s="59"/>
      <c r="M3445" s="59"/>
      <c r="N3445" s="59"/>
      <c r="O3445" s="59"/>
      <c r="P3445" s="370"/>
      <c r="Q3445" s="59"/>
      <c r="R3445" s="376"/>
    </row>
    <row r="3446" spans="1:18" x14ac:dyDescent="0.25">
      <c r="A3446" s="352"/>
      <c r="B3446" s="378"/>
      <c r="C3446" s="54" t="str">
        <f>IF(ISTEXT('Organizational Unit Summary'!$B$44),'Organizational Unit Summary'!$B$44,"")</f>
        <v>P-5</v>
      </c>
      <c r="D3446" s="51" t="str">
        <f>IF('Organizational Unit Summary'!$B$24="Benchmark or Sustainment",IF(E3446="OoS","OoS",IF(E3446=1,"DM",IF(E3446=2,"PM",IF(E3446=3,"LM",IF(E3446=4,"FM"))))),IF(E3446="OoS","OoS",IF(E3446&lt;=2,"H",IF(E3446=3,"M",IF(E3446=4,"L")))))</f>
        <v>DM</v>
      </c>
      <c r="E3446" s="58">
        <f>IF(OR(Processes!$C$76=TRUE,Processes!H$76=TRUE),IF(AND(G3446=1,H3446=1,NOT(ISTEXT(J3446))),4,IF(AND(G3446=1,H3446=1,ISTEXT(J3446)),3,IF(AND(OR(G3446=1,H3446=1),ISTEXT(J3446)),2,1))),"OoS")</f>
        <v>1</v>
      </c>
      <c r="F3446" s="57"/>
      <c r="G3446" s="59"/>
      <c r="H3446" s="59"/>
      <c r="I3446" s="59"/>
      <c r="J3446" s="59"/>
      <c r="K3446" s="59"/>
      <c r="L3446" s="59"/>
      <c r="M3446" s="59"/>
      <c r="N3446" s="59"/>
      <c r="O3446" s="59"/>
      <c r="P3446" s="370"/>
      <c r="Q3446" s="59"/>
      <c r="R3446" s="376"/>
    </row>
    <row r="3447" spans="1:18" x14ac:dyDescent="0.25">
      <c r="A3447" s="352"/>
      <c r="B3447" s="378"/>
      <c r="C3447" s="54" t="str">
        <f>IF(ISTEXT('Organizational Unit Summary'!$B$45),'Organizational Unit Summary'!$B$45,"")</f>
        <v>P-6</v>
      </c>
      <c r="D3447" s="51" t="str">
        <f>IF('Organizational Unit Summary'!$B$24="Benchmark or Sustainment",IF(E3447="OoS","OoS",IF(E3447=1,"DM",IF(E3447=2,"PM",IF(E3447=3,"LM",IF(E3447=4,"FM"))))),IF(E3447="OoS","OoS",IF(E3447&lt;=2,"H",IF(E3447=3,"M",IF(E3447=4,"L")))))</f>
        <v>DM</v>
      </c>
      <c r="E3447" s="58">
        <f>IF(OR(Processes!$C$76=TRUE,Processes!I$76=TRUE),IF(AND(G3447=1,H3447=1,NOT(ISTEXT(J3447))),4,IF(AND(G3447=1,H3447=1,ISTEXT(J3447)),3,IF(AND(OR(G3447=1,H3447=1),ISTEXT(J3447)),2,1))),"OoS")</f>
        <v>1</v>
      </c>
      <c r="F3447" s="57"/>
      <c r="G3447" s="59"/>
      <c r="H3447" s="59"/>
      <c r="I3447" s="59"/>
      <c r="J3447" s="59"/>
      <c r="K3447" s="59"/>
      <c r="L3447" s="59"/>
      <c r="M3447" s="59"/>
      <c r="N3447" s="59"/>
      <c r="O3447" s="59"/>
      <c r="P3447" s="370"/>
      <c r="Q3447" s="59"/>
      <c r="R3447" s="376"/>
    </row>
    <row r="3448" spans="1:18" x14ac:dyDescent="0.25">
      <c r="A3448" s="352"/>
      <c r="B3448" s="378"/>
      <c r="C3448" s="54" t="str">
        <f>IF(ISTEXT('Organizational Unit Summary'!$B$46),'Organizational Unit Summary'!$B$46,"")</f>
        <v>P-7</v>
      </c>
      <c r="D3448" s="51" t="str">
        <f>IF('Organizational Unit Summary'!$B$24="Benchmark or Sustainment",IF(E3448="OoS","OoS",IF(E3448=1,"DM",IF(E3448=2,"PM",IF(E3448=3,"LM",IF(E3448=4,"FM"))))),IF(E3448="OoS","OoS",IF(E3448&lt;=2,"H",IF(E3448=3,"M",IF(E3448=4,"L")))))</f>
        <v>DM</v>
      </c>
      <c r="E3448" s="58">
        <f>IF(OR(Processes!$C$76=TRUE,Processes!J$76=TRUE),IF(AND(G3448=1,H3448=1,NOT(ISTEXT(J3448))),4,IF(AND(G3448=1,H3448=1,ISTEXT(J3448)),3,IF(AND(OR(G3448=1,H3448=1),ISTEXT(J3448)),2,1))),"OoS")</f>
        <v>1</v>
      </c>
      <c r="F3448" s="57"/>
      <c r="G3448" s="59"/>
      <c r="H3448" s="59"/>
      <c r="I3448" s="59"/>
      <c r="J3448" s="59"/>
      <c r="K3448" s="59"/>
      <c r="L3448" s="59"/>
      <c r="M3448" s="59"/>
      <c r="N3448" s="59"/>
      <c r="O3448" s="59"/>
      <c r="P3448" s="370"/>
      <c r="Q3448" s="59"/>
      <c r="R3448" s="376"/>
    </row>
    <row r="3449" spans="1:18" x14ac:dyDescent="0.25">
      <c r="A3449" s="352"/>
      <c r="B3449" s="378"/>
      <c r="C3449" s="54" t="str">
        <f>IF(ISTEXT('Organizational Unit Summary'!$B$47),'Organizational Unit Summary'!$B$47,"")</f>
        <v>P-8</v>
      </c>
      <c r="D3449" s="51" t="str">
        <f>IF('Organizational Unit Summary'!$B$24="Benchmark or Sustainment",IF(E3449="OoS","OoS",IF(E3449=1,"DM",IF(E3449=2,"PM",IF(E3449=3,"LM",IF(E3449=4,"FM"))))),IF(E3449="OoS","OoS",IF(E3449&lt;=2,"H",IF(E3449=3,"M",IF(E3449=4,"L")))))</f>
        <v>DM</v>
      </c>
      <c r="E3449" s="58">
        <f>IF(OR(Processes!$C$76=TRUE,Processes!K$76=TRUE),IF(AND(G3449=1,H3449=1,NOT(ISTEXT(J3449))),4,IF(AND(G3449=1,H3449=1,ISTEXT(J3449)),3,IF(AND(OR(G3449=1,H3449=1),ISTEXT(J3449)),2,1))),"OoS")</f>
        <v>1</v>
      </c>
      <c r="F3449" s="57"/>
      <c r="G3449" s="59"/>
      <c r="H3449" s="59"/>
      <c r="I3449" s="59"/>
      <c r="J3449" s="59"/>
      <c r="K3449" s="59"/>
      <c r="L3449" s="59"/>
      <c r="M3449" s="59"/>
      <c r="N3449" s="59"/>
      <c r="O3449" s="59"/>
      <c r="P3449" s="370"/>
      <c r="Q3449" s="59"/>
      <c r="R3449" s="376"/>
    </row>
    <row r="3450" spans="1:18" x14ac:dyDescent="0.25">
      <c r="A3450" s="352"/>
      <c r="B3450" s="378"/>
      <c r="C3450" s="54" t="str">
        <f>IF(ISTEXT('Organizational Unit Summary'!$B$48),'Organizational Unit Summary'!$B$48,"")</f>
        <v>P-9</v>
      </c>
      <c r="D3450" s="51" t="str">
        <f>IF('Organizational Unit Summary'!$B$24="Benchmark or Sustainment",IF(E3450="OoS","OoS",IF(E3450=1,"DM",IF(E3450=2,"PM",IF(E3450=3,"LM",IF(E3450=4,"FM"))))),IF(E3450="OoS","OoS",IF(E3450&lt;=2,"H",IF(E3450=3,"M",IF(E3450=4,"L")))))</f>
        <v>DM</v>
      </c>
      <c r="E3450" s="58">
        <f>IF(OR(Processes!$C$76=TRUE,Processes!L$76=TRUE),IF(AND(G3450=1,H3450=1,NOT(ISTEXT(J3450))),4,IF(AND(G3450=1,H3450=1,ISTEXT(J3450)),3,IF(AND(OR(G3450=1,H3450=1),ISTEXT(J3450)),2,1))),"OoS")</f>
        <v>1</v>
      </c>
      <c r="F3450" s="57"/>
      <c r="G3450" s="59"/>
      <c r="H3450" s="59"/>
      <c r="I3450" s="59"/>
      <c r="J3450" s="59"/>
      <c r="K3450" s="59"/>
      <c r="L3450" s="59"/>
      <c r="M3450" s="59"/>
      <c r="N3450" s="59"/>
      <c r="O3450" s="59"/>
      <c r="P3450" s="370"/>
      <c r="Q3450" s="59"/>
      <c r="R3450" s="376"/>
    </row>
    <row r="3451" spans="1:18" x14ac:dyDescent="0.25">
      <c r="A3451" s="352"/>
      <c r="B3451" s="378"/>
      <c r="C3451" s="54" t="str">
        <f>IF(ISTEXT('Organizational Unit Summary'!$B$49),'Organizational Unit Summary'!$B$49,"")</f>
        <v>P-10</v>
      </c>
      <c r="D3451" s="51" t="str">
        <f>IF('Organizational Unit Summary'!$B$24="Benchmark or Sustainment",IF(E3451="OoS","OoS",IF(E3451=1,"DM",IF(E3451=2,"PM",IF(E3451=3,"LM",IF(E3451=4,"FM"))))),IF(E3451="OoS","OoS",IF(E3451&lt;=2,"H",IF(E3451=3,"M",IF(E3451=4,"L")))))</f>
        <v>DM</v>
      </c>
      <c r="E3451" s="58">
        <f>IF(OR(Processes!$C$76=TRUE,Processes!M$76=TRUE),IF(AND(G3451=1,H3451=1,NOT(ISTEXT(J3451))),4,IF(AND(G3451=1,H3451=1,ISTEXT(J3451)),3,IF(AND(OR(G3451=1,H3451=1),ISTEXT(J3451)),2,1))),"OoS")</f>
        <v>1</v>
      </c>
      <c r="F3451" s="57"/>
      <c r="G3451" s="59"/>
      <c r="H3451" s="59"/>
      <c r="I3451" s="59"/>
      <c r="J3451" s="59"/>
      <c r="K3451" s="59"/>
      <c r="L3451" s="59"/>
      <c r="M3451" s="59"/>
      <c r="N3451" s="59"/>
      <c r="O3451" s="59"/>
      <c r="P3451" s="370"/>
      <c r="Q3451" s="59"/>
      <c r="R3451" s="376"/>
    </row>
    <row r="3452" spans="1:18" x14ac:dyDescent="0.25">
      <c r="A3452" s="352"/>
      <c r="B3452" s="378"/>
      <c r="C3452" s="54" t="str">
        <f>IF(ISTEXT('Organizational Unit Summary'!$B$50),'Organizational Unit Summary'!$B$50,"")</f>
        <v>P-11</v>
      </c>
      <c r="D3452" s="51" t="str">
        <f>IF('Organizational Unit Summary'!$B$24="Benchmark or Sustainment",IF(E3452="OoS","OoS",IF(E3452=1,"DM",IF(E3452=2,"PM",IF(E3452=3,"LM",IF(E3452=4,"FM"))))),IF(E3452="OoS","OoS",IF(E3452&lt;=2,"H",IF(E3452=3,"M",IF(E3452=4,"L")))))</f>
        <v>DM</v>
      </c>
      <c r="E3452" s="58">
        <f>IF(OR(Processes!$C$76=TRUE,Processes!N$76=TRUE),IF(AND(G3452=1,H3452=1,NOT(ISTEXT(J3452))),4,IF(AND(G3452=1,H3452=1,ISTEXT(J3452)),3,IF(AND(OR(G3452=1,H3452=1),ISTEXT(J3452)),2,1))),"OoS")</f>
        <v>1</v>
      </c>
      <c r="F3452" s="57"/>
      <c r="G3452" s="59"/>
      <c r="H3452" s="59"/>
      <c r="I3452" s="59"/>
      <c r="J3452" s="59"/>
      <c r="K3452" s="59"/>
      <c r="L3452" s="59"/>
      <c r="M3452" s="59"/>
      <c r="N3452" s="59"/>
      <c r="O3452" s="59"/>
      <c r="P3452" s="370"/>
      <c r="Q3452" s="59"/>
      <c r="R3452" s="376"/>
    </row>
    <row r="3453" spans="1:18" x14ac:dyDescent="0.25">
      <c r="A3453" s="352"/>
      <c r="B3453" s="378"/>
      <c r="C3453" s="54" t="str">
        <f>IF(ISTEXT('Organizational Unit Summary'!$B$51),'Organizational Unit Summary'!$B$51,"")</f>
        <v>P-12</v>
      </c>
      <c r="D3453" s="51" t="str">
        <f>IF('Organizational Unit Summary'!$B$24="Benchmark or Sustainment",IF(E3453="OoS","OoS",IF(E3453=1,"DM",IF(E3453=2,"PM",IF(E3453=3,"LM",IF(E3453=4,"FM"))))),IF(E3453="OoS","OoS",IF(E3453&lt;=2,"H",IF(E3453=3,"M",IF(E3453=4,"L")))))</f>
        <v>DM</v>
      </c>
      <c r="E3453" s="58">
        <f>IF(OR(Processes!$C$76=TRUE,Processes!O$76=TRUE),IF(AND(G3453=1,H3453=1,NOT(ISTEXT(J3453))),4,IF(AND(G3453=1,H3453=1,ISTEXT(J3453)),3,IF(AND(OR(G3453=1,H3453=1),ISTEXT(J3453)),2,1))),"OoS")</f>
        <v>1</v>
      </c>
      <c r="F3453" s="57"/>
      <c r="G3453" s="59"/>
      <c r="H3453" s="59"/>
      <c r="I3453" s="59"/>
      <c r="J3453" s="59"/>
      <c r="K3453" s="59"/>
      <c r="L3453" s="59"/>
      <c r="M3453" s="59"/>
      <c r="N3453" s="59"/>
      <c r="O3453" s="59"/>
      <c r="P3453" s="370"/>
      <c r="Q3453" s="59"/>
      <c r="R3453" s="376"/>
    </row>
    <row r="3454" spans="1:18" x14ac:dyDescent="0.25">
      <c r="A3454" s="352"/>
      <c r="B3454" s="378"/>
      <c r="C3454" s="54" t="str">
        <f>IF(ISTEXT('Organizational Unit Summary'!$B$52),'Organizational Unit Summary'!$B$52,"")</f>
        <v>P-13</v>
      </c>
      <c r="D3454" s="51" t="str">
        <f>IF('Organizational Unit Summary'!$B$24="Benchmark or Sustainment",IF(E3454="OoS","OoS",IF(E3454=1,"DM",IF(E3454=2,"PM",IF(E3454=3,"LM",IF(E3454=4,"FM"))))),IF(E3454="OoS","OoS",IF(E3454&lt;=2,"H",IF(E3454=3,"M",IF(E3454=4,"L")))))</f>
        <v>DM</v>
      </c>
      <c r="E3454" s="58">
        <f>IF(OR(Processes!$C$76=TRUE,Processes!P$76=TRUE),IF(AND(G3454=1,H3454=1,NOT(ISTEXT(J3454))),4,IF(AND(G3454=1,H3454=1,ISTEXT(J3454)),3,IF(AND(OR(G3454=1,H3454=1),ISTEXT(J3454)),2,1))),"OoS")</f>
        <v>1</v>
      </c>
      <c r="F3454" s="57"/>
      <c r="G3454" s="59"/>
      <c r="H3454" s="59"/>
      <c r="I3454" s="59"/>
      <c r="J3454" s="59"/>
      <c r="K3454" s="59"/>
      <c r="L3454" s="59"/>
      <c r="M3454" s="59"/>
      <c r="N3454" s="59"/>
      <c r="O3454" s="59"/>
      <c r="P3454" s="370"/>
      <c r="Q3454" s="59"/>
      <c r="R3454" s="376"/>
    </row>
    <row r="3455" spans="1:18" x14ac:dyDescent="0.25">
      <c r="A3455" s="352"/>
      <c r="B3455" s="378"/>
      <c r="C3455" s="54" t="str">
        <f>IF(ISTEXT('Organizational Unit Summary'!$B$53),'Organizational Unit Summary'!$B$53,"")</f>
        <v>P-14</v>
      </c>
      <c r="D3455" s="51" t="str">
        <f>IF('Organizational Unit Summary'!$B$24="Benchmark or Sustainment",IF(E3455="OoS","OoS",IF(E3455=1,"DM",IF(E3455=2,"PM",IF(E3455=3,"LM",IF(E3455=4,"FM"))))),IF(E3455="OoS","OoS",IF(E3455&lt;=2,"H",IF(E3455=3,"M",IF(E3455=4,"L")))))</f>
        <v>DM</v>
      </c>
      <c r="E3455" s="58">
        <f>IF(OR(Processes!$C$76=TRUE,Processes!Q$76=TRUE),IF(AND(G3455=1,H3455=1,NOT(ISTEXT(J3455))),4,IF(AND(G3455=1,H3455=1,ISTEXT(J3455)),3,IF(AND(OR(G3455=1,H3455=1),ISTEXT(J3455)),2,1))),"OoS")</f>
        <v>1</v>
      </c>
      <c r="F3455" s="57"/>
      <c r="G3455" s="59"/>
      <c r="H3455" s="59"/>
      <c r="I3455" s="59"/>
      <c r="J3455" s="59"/>
      <c r="K3455" s="59"/>
      <c r="L3455" s="59"/>
      <c r="M3455" s="59"/>
      <c r="N3455" s="59"/>
      <c r="O3455" s="59"/>
      <c r="P3455" s="370"/>
      <c r="Q3455" s="59"/>
      <c r="R3455" s="376"/>
    </row>
    <row r="3456" spans="1:18" x14ac:dyDescent="0.25">
      <c r="A3456" s="352"/>
      <c r="B3456" s="378"/>
      <c r="C3456" s="54" t="str">
        <f>IF(ISTEXT('Organizational Unit Summary'!$B$54),'Organizational Unit Summary'!$B$54,"")</f>
        <v>P-15</v>
      </c>
      <c r="D3456" s="51" t="str">
        <f>IF('Organizational Unit Summary'!$B$24="Benchmark or Sustainment",IF(E3456="OoS","OoS",IF(E3456=1,"DM",IF(E3456=2,"PM",IF(E3456=3,"LM",IF(E3456=4,"FM"))))),IF(E3456="OoS","OoS",IF(E3456&lt;=2,"H",IF(E3456=3,"M",IF(E3456=4,"L")))))</f>
        <v>DM</v>
      </c>
      <c r="E3456" s="58">
        <f>IF(OR(Processes!$C$76=TRUE,Processes!R$76=TRUE),IF(AND(G3456=1,H3456=1,NOT(ISTEXT(J3456))),4,IF(AND(G3456=1,H3456=1,ISTEXT(J3456)),3,IF(AND(OR(G3456=1,H3456=1),ISTEXT(J3456)),2,1))),"OoS")</f>
        <v>1</v>
      </c>
      <c r="F3456" s="57"/>
      <c r="G3456" s="59"/>
      <c r="H3456" s="59"/>
      <c r="I3456" s="59"/>
      <c r="J3456" s="59"/>
      <c r="K3456" s="59"/>
      <c r="L3456" s="59"/>
      <c r="M3456" s="59"/>
      <c r="N3456" s="59"/>
      <c r="O3456" s="59"/>
      <c r="P3456" s="370"/>
      <c r="Q3456" s="59"/>
      <c r="R3456" s="376"/>
    </row>
    <row r="3457" spans="1:18" x14ac:dyDescent="0.25">
      <c r="A3457" s="352"/>
      <c r="B3457" s="378"/>
      <c r="C3457" s="54" t="str">
        <f>IF(ISTEXT('Organizational Unit Summary'!$B$55),'Organizational Unit Summary'!$B$55,"")</f>
        <v>P-16</v>
      </c>
      <c r="D3457" s="51" t="str">
        <f>IF('Organizational Unit Summary'!$B$24="Benchmark or Sustainment",IF(E3457="OoS","OoS",IF(E3457=1,"DM",IF(E3457=2,"PM",IF(E3457=3,"LM",IF(E3457=4,"FM"))))),IF(E3457="OoS","OoS",IF(E3457&lt;=2,"H",IF(E3457=3,"M",IF(E3457=4,"L")))))</f>
        <v>DM</v>
      </c>
      <c r="E3457" s="58">
        <f>IF(OR(Processes!$C$76=TRUE,Processes!S$76=TRUE),IF(AND(G3457=1,H3457=1,NOT(ISTEXT(J3457))),4,IF(AND(G3457=1,H3457=1,ISTEXT(J3457)),3,IF(AND(OR(G3457=1,H3457=1),ISTEXT(J3457)),2,1))),"OoS")</f>
        <v>1</v>
      </c>
      <c r="F3457" s="57"/>
      <c r="G3457" s="59"/>
      <c r="H3457" s="59"/>
      <c r="I3457" s="59"/>
      <c r="J3457" s="59"/>
      <c r="K3457" s="59"/>
      <c r="L3457" s="59"/>
      <c r="M3457" s="59"/>
      <c r="N3457" s="59"/>
      <c r="O3457" s="59"/>
      <c r="P3457" s="370"/>
      <c r="Q3457" s="59"/>
      <c r="R3457" s="376"/>
    </row>
    <row r="3458" spans="1:18" x14ac:dyDescent="0.25">
      <c r="A3458" s="352"/>
      <c r="B3458" s="378"/>
      <c r="C3458" s="54" t="str">
        <f>IF(ISTEXT('Organizational Unit Summary'!$B$56),'Organizational Unit Summary'!$B$56,"")</f>
        <v>P-17</v>
      </c>
      <c r="D3458" s="51" t="str">
        <f>IF('Organizational Unit Summary'!$B$24="Benchmark or Sustainment",IF(E3458="OoS","OoS",IF(E3458=1,"DM",IF(E3458=2,"PM",IF(E3458=3,"LM",IF(E3458=4,"FM"))))),IF(E3458="OoS","OoS",IF(E3458&lt;=2,"H",IF(E3458=3,"M",IF(E3458=4,"L")))))</f>
        <v>DM</v>
      </c>
      <c r="E3458" s="58">
        <f>IF(OR(Processes!$C$76=TRUE,Processes!T$76=TRUE),IF(AND(G3458=1,H3458=1,NOT(ISTEXT(J3458))),4,IF(AND(G3458=1,H3458=1,ISTEXT(J3458)),3,IF(AND(OR(G3458=1,H3458=1),ISTEXT(J3458)),2,1))),"OoS")</f>
        <v>1</v>
      </c>
      <c r="F3458" s="57"/>
      <c r="G3458" s="59"/>
      <c r="H3458" s="59"/>
      <c r="I3458" s="59"/>
      <c r="J3458" s="59"/>
      <c r="K3458" s="59"/>
      <c r="L3458" s="59"/>
      <c r="M3458" s="59"/>
      <c r="N3458" s="59"/>
      <c r="O3458" s="59"/>
      <c r="P3458" s="370"/>
      <c r="Q3458" s="59"/>
      <c r="R3458" s="376"/>
    </row>
    <row r="3459" spans="1:18" x14ac:dyDescent="0.25">
      <c r="A3459" s="352"/>
      <c r="B3459" s="378"/>
      <c r="C3459" s="54" t="str">
        <f>IF(ISTEXT('Organizational Unit Summary'!$B$57),'Organizational Unit Summary'!$B$57,"")</f>
        <v>P-18</v>
      </c>
      <c r="D3459" s="51" t="str">
        <f>IF('Organizational Unit Summary'!$B$24="Benchmark or Sustainment",IF(E3459="OoS","OoS",IF(E3459=1,"DM",IF(E3459=2,"PM",IF(E3459=3,"LM",IF(E3459=4,"FM"))))),IF(E3459="OoS","OoS",IF(E3459&lt;=2,"H",IF(E3459=3,"M",IF(E3459=4,"L")))))</f>
        <v>DM</v>
      </c>
      <c r="E3459" s="58">
        <f>IF(OR(Processes!$C$76=TRUE,Processes!U$76=TRUE),IF(AND(G3459=1,H3459=1,NOT(ISTEXT(J3459))),4,IF(AND(G3459=1,H3459=1,ISTEXT(J3459)),3,IF(AND(OR(G3459=1,H3459=1),ISTEXT(J3459)),2,1))),"OoS")</f>
        <v>1</v>
      </c>
      <c r="F3459" s="57"/>
      <c r="G3459" s="59"/>
      <c r="H3459" s="59"/>
      <c r="I3459" s="59"/>
      <c r="J3459" s="59"/>
      <c r="K3459" s="59"/>
      <c r="L3459" s="59"/>
      <c r="M3459" s="59"/>
      <c r="N3459" s="59"/>
      <c r="O3459" s="59"/>
      <c r="P3459" s="370"/>
      <c r="Q3459" s="59"/>
      <c r="R3459" s="376"/>
    </row>
    <row r="3460" spans="1:18" x14ac:dyDescent="0.25">
      <c r="A3460" s="352"/>
      <c r="B3460" s="378"/>
      <c r="C3460" s="54" t="str">
        <f>IF(ISTEXT('Organizational Unit Summary'!$B$58),'Organizational Unit Summary'!$B$58,"")</f>
        <v>P-19</v>
      </c>
      <c r="D3460" s="51" t="str">
        <f>IF('Organizational Unit Summary'!$B$24="Benchmark or Sustainment",IF(E3460="OoS","OoS",IF(E3460=1,"DM",IF(E3460=2,"PM",IF(E3460=3,"LM",IF(E3460=4,"FM"))))),IF(E3460="OoS","OoS",IF(E3460&lt;=2,"H",IF(E3460=3,"M",IF(E3460=4,"L")))))</f>
        <v>DM</v>
      </c>
      <c r="E3460" s="58">
        <f>IF(OR(Processes!$C$76=TRUE,Processes!V$76=TRUE),IF(AND(G3460=1,H3460=1,NOT(ISTEXT(J3460))),4,IF(AND(G3460=1,H3460=1,ISTEXT(J3460)),3,IF(AND(OR(G3460=1,H3460=1),ISTEXT(J3460)),2,1))),"OoS")</f>
        <v>1</v>
      </c>
      <c r="F3460" s="57"/>
      <c r="G3460" s="59"/>
      <c r="H3460" s="59"/>
      <c r="I3460" s="59"/>
      <c r="J3460" s="59"/>
      <c r="K3460" s="59"/>
      <c r="L3460" s="59"/>
      <c r="M3460" s="59"/>
      <c r="N3460" s="59"/>
      <c r="O3460" s="59"/>
      <c r="P3460" s="370"/>
      <c r="Q3460" s="59"/>
      <c r="R3460" s="376"/>
    </row>
    <row r="3461" spans="1:18" ht="13.5" thickBot="1" x14ac:dyDescent="0.3">
      <c r="A3461" s="352"/>
      <c r="B3461" s="378"/>
      <c r="C3461" s="54" t="str">
        <f>IF(ISTEXT('Organizational Unit Summary'!$B$59),'Organizational Unit Summary'!$B$59,"")</f>
        <v>P-20</v>
      </c>
      <c r="D3461" s="51" t="str">
        <f>IF('Organizational Unit Summary'!$B$24="Benchmark or Sustainment",IF(E3461="OoS","OoS",IF(E3461=1,"DM",IF(E3461=2,"PM",IF(E3461=3,"LM",IF(E3461=4,"FM"))))),IF(E3461="OoS","OoS",IF(E3461&lt;=2,"H",IF(E3461=3,"M",IF(E3461=4,"L")))))</f>
        <v>DM</v>
      </c>
      <c r="E3461" s="58">
        <f>IF(OR(Processes!$C$76=TRUE,Processes!W$76=TRUE),IF(AND(G3461=1,H3461=1,NOT(ISTEXT(J3461))),4,IF(AND(G3461=1,H3461=1,ISTEXT(J3461)),3,IF(AND(OR(G3461=1,H3461=1),ISTEXT(J3461)),2,1))),"OoS")</f>
        <v>1</v>
      </c>
      <c r="F3461" s="57"/>
      <c r="G3461" s="59"/>
      <c r="H3461" s="59"/>
      <c r="I3461" s="59"/>
      <c r="J3461" s="59"/>
      <c r="K3461" s="59"/>
      <c r="L3461" s="59"/>
      <c r="M3461" s="59"/>
      <c r="N3461" s="59"/>
      <c r="O3461" s="59"/>
      <c r="P3461" s="371"/>
      <c r="Q3461" s="59"/>
      <c r="R3461" s="376"/>
    </row>
    <row r="3462" spans="1:18" x14ac:dyDescent="0.25">
      <c r="A3462" s="352"/>
      <c r="B3462" s="378" t="str">
        <f>IF(ISTEXT(Processes!$B$26),Processes!$B$26,"")</f>
        <v>Process 24</v>
      </c>
      <c r="C3462" s="54" t="str">
        <f>IF(ISTEXT('Organizational Unit Summary'!$B$40),'Organizational Unit Summary'!$B$40,"")</f>
        <v>P-1</v>
      </c>
      <c r="D3462" s="51" t="str">
        <f>IF('Organizational Unit Summary'!$B$24="Benchmark or Sustainment",IF(E3462="OoS","OoS",IF(E3462=1,"DM",IF(E3462=2,"PM",IF(E3462=3,"LM",IF(E3462=4,"FM"))))),IF(E3462="OoS","OoS",IF(E3462&lt;=2,"H",IF(E3462=3,"M",IF(E3462=4,"L")))))</f>
        <v>DM</v>
      </c>
      <c r="E3462" s="58">
        <f>IF(OR(Processes!$C$77=TRUE,Processes!D$77=TRUE),IF(AND(G3462=1,H3462=1,NOT(ISTEXT(J3462))),4,IF(AND(G3462=1,H3462=1,ISTEXT(J3462)),3,IF(AND(OR(G3462=1,H3462=1),ISTEXT(J3462)),2,1))),"OoS")</f>
        <v>1</v>
      </c>
      <c r="F3462" s="57"/>
      <c r="G3462" s="59"/>
      <c r="H3462" s="59"/>
      <c r="I3462" s="59"/>
      <c r="J3462" s="59"/>
      <c r="K3462" s="59"/>
      <c r="L3462" s="59"/>
      <c r="M3462" s="59"/>
      <c r="N3462" s="59"/>
      <c r="O3462" s="59"/>
      <c r="P3462" s="369"/>
      <c r="Q3462" s="59"/>
      <c r="R3462" s="376"/>
    </row>
    <row r="3463" spans="1:18" x14ac:dyDescent="0.25">
      <c r="A3463" s="352"/>
      <c r="B3463" s="378"/>
      <c r="C3463" s="54" t="str">
        <f>IF(ISTEXT('Organizational Unit Summary'!$B$41),'Organizational Unit Summary'!$B$41,"")</f>
        <v>P-2</v>
      </c>
      <c r="D3463" s="51" t="str">
        <f>IF('Organizational Unit Summary'!$B$24="Benchmark or Sustainment",IF(E3463="OoS","OoS",IF(E3463=1,"DM",IF(E3463=2,"PM",IF(E3463=3,"LM",IF(E3463=4,"FM"))))),IF(E3463="OoS","OoS",IF(E3463&lt;=2,"H",IF(E3463=3,"M",IF(E3463=4,"L")))))</f>
        <v>DM</v>
      </c>
      <c r="E3463" s="58">
        <f>IF(OR(Processes!$C$77=TRUE,Processes!E$77=TRUE),IF(AND(G3463=1,H3463=1,NOT(ISTEXT(J3463))),4,IF(AND(G3463=1,H3463=1,ISTEXT(J3463)),3,IF(AND(OR(G3463=1,H3463=1),ISTEXT(J3463)),2,1))),"OoS")</f>
        <v>1</v>
      </c>
      <c r="F3463" s="57"/>
      <c r="G3463" s="59"/>
      <c r="H3463" s="59"/>
      <c r="I3463" s="59"/>
      <c r="J3463" s="59"/>
      <c r="K3463" s="59"/>
      <c r="L3463" s="59"/>
      <c r="M3463" s="59"/>
      <c r="N3463" s="59"/>
      <c r="O3463" s="59"/>
      <c r="P3463" s="370"/>
      <c r="Q3463" s="59"/>
      <c r="R3463" s="376"/>
    </row>
    <row r="3464" spans="1:18" x14ac:dyDescent="0.25">
      <c r="A3464" s="352"/>
      <c r="B3464" s="378"/>
      <c r="C3464" s="54" t="str">
        <f>IF(ISTEXT('Organizational Unit Summary'!$B$42),'Organizational Unit Summary'!$B$42,"")</f>
        <v>P-3</v>
      </c>
      <c r="D3464" s="51" t="str">
        <f>IF('Organizational Unit Summary'!$B$24="Benchmark or Sustainment",IF(E3464="OoS","OoS",IF(E3464=1,"DM",IF(E3464=2,"PM",IF(E3464=3,"LM",IF(E3464=4,"FM"))))),IF(E3464="OoS","OoS",IF(E3464&lt;=2,"H",IF(E3464=3,"M",IF(E3464=4,"L")))))</f>
        <v>DM</v>
      </c>
      <c r="E3464" s="58">
        <f>IF(OR(Processes!$C$77=TRUE,Processes!F$77=TRUE),IF(AND(G3464=1,H3464=1,NOT(ISTEXT(J3464))),4,IF(AND(G3464=1,H3464=1,ISTEXT(J3464)),3,IF(AND(OR(G3464=1,H3464=1),ISTEXT(J3464)),2,1))),"OoS")</f>
        <v>1</v>
      </c>
      <c r="F3464" s="57"/>
      <c r="G3464" s="59"/>
      <c r="H3464" s="59"/>
      <c r="I3464" s="59"/>
      <c r="J3464" s="59"/>
      <c r="K3464" s="59"/>
      <c r="L3464" s="59"/>
      <c r="M3464" s="59"/>
      <c r="N3464" s="59"/>
      <c r="O3464" s="59"/>
      <c r="P3464" s="370"/>
      <c r="Q3464" s="59"/>
      <c r="R3464" s="376"/>
    </row>
    <row r="3465" spans="1:18" x14ac:dyDescent="0.25">
      <c r="A3465" s="352"/>
      <c r="B3465" s="378"/>
      <c r="C3465" s="54" t="str">
        <f>IF(ISTEXT('Organizational Unit Summary'!$B$43),'Organizational Unit Summary'!$B$43,"")</f>
        <v>P-4</v>
      </c>
      <c r="D3465" s="51" t="str">
        <f>IF('Organizational Unit Summary'!$B$24="Benchmark or Sustainment",IF(E3465="OoS","OoS",IF(E3465=1,"DM",IF(E3465=2,"PM",IF(E3465=3,"LM",IF(E3465=4,"FM"))))),IF(E3465="OoS","OoS",IF(E3465&lt;=2,"H",IF(E3465=3,"M",IF(E3465=4,"L")))))</f>
        <v>DM</v>
      </c>
      <c r="E3465" s="58">
        <f>IF(OR(Processes!$C$77=TRUE,Processes!G$77=TRUE),IF(AND(G3465=1,H3465=1,NOT(ISTEXT(J3465))),4,IF(AND(G3465=1,H3465=1,ISTEXT(J3465)),3,IF(AND(OR(G3465=1,H3465=1),ISTEXT(J3465)),2,1))),"OoS")</f>
        <v>1</v>
      </c>
      <c r="F3465" s="57"/>
      <c r="G3465" s="59"/>
      <c r="H3465" s="59"/>
      <c r="I3465" s="59"/>
      <c r="J3465" s="59"/>
      <c r="K3465" s="59"/>
      <c r="L3465" s="59"/>
      <c r="M3465" s="59"/>
      <c r="N3465" s="59"/>
      <c r="O3465" s="59"/>
      <c r="P3465" s="370"/>
      <c r="Q3465" s="59"/>
      <c r="R3465" s="376"/>
    </row>
    <row r="3466" spans="1:18" x14ac:dyDescent="0.25">
      <c r="A3466" s="352"/>
      <c r="B3466" s="378"/>
      <c r="C3466" s="54" t="str">
        <f>IF(ISTEXT('Organizational Unit Summary'!$B$44),'Organizational Unit Summary'!$B$44,"")</f>
        <v>P-5</v>
      </c>
      <c r="D3466" s="51" t="str">
        <f>IF('Organizational Unit Summary'!$B$24="Benchmark or Sustainment",IF(E3466="OoS","OoS",IF(E3466=1,"DM",IF(E3466=2,"PM",IF(E3466=3,"LM",IF(E3466=4,"FM"))))),IF(E3466="OoS","OoS",IF(E3466&lt;=2,"H",IF(E3466=3,"M",IF(E3466=4,"L")))))</f>
        <v>DM</v>
      </c>
      <c r="E3466" s="58">
        <f>IF(OR(Processes!$C$77=TRUE,Processes!H$77=TRUE),IF(AND(G3466=1,H3466=1,NOT(ISTEXT(J3466))),4,IF(AND(G3466=1,H3466=1,ISTEXT(J3466)),3,IF(AND(OR(G3466=1,H3466=1),ISTEXT(J3466)),2,1))),"OoS")</f>
        <v>1</v>
      </c>
      <c r="F3466" s="57"/>
      <c r="G3466" s="59"/>
      <c r="H3466" s="59"/>
      <c r="I3466" s="59"/>
      <c r="J3466" s="59"/>
      <c r="K3466" s="59"/>
      <c r="L3466" s="59"/>
      <c r="M3466" s="59"/>
      <c r="N3466" s="59"/>
      <c r="O3466" s="59"/>
      <c r="P3466" s="370"/>
      <c r="Q3466" s="59"/>
      <c r="R3466" s="376"/>
    </row>
    <row r="3467" spans="1:18" x14ac:dyDescent="0.25">
      <c r="A3467" s="352"/>
      <c r="B3467" s="378"/>
      <c r="C3467" s="54" t="str">
        <f>IF(ISTEXT('Organizational Unit Summary'!$B$45),'Organizational Unit Summary'!$B$45,"")</f>
        <v>P-6</v>
      </c>
      <c r="D3467" s="51" t="str">
        <f>IF('Organizational Unit Summary'!$B$24="Benchmark or Sustainment",IF(E3467="OoS","OoS",IF(E3467=1,"DM",IF(E3467=2,"PM",IF(E3467=3,"LM",IF(E3467=4,"FM"))))),IF(E3467="OoS","OoS",IF(E3467&lt;=2,"H",IF(E3467=3,"M",IF(E3467=4,"L")))))</f>
        <v>DM</v>
      </c>
      <c r="E3467" s="58">
        <f>IF(OR(Processes!$C$77=TRUE,Processes!I$77=TRUE),IF(AND(G3467=1,H3467=1,NOT(ISTEXT(J3467))),4,IF(AND(G3467=1,H3467=1,ISTEXT(J3467)),3,IF(AND(OR(G3467=1,H3467=1),ISTEXT(J3467)),2,1))),"OoS")</f>
        <v>1</v>
      </c>
      <c r="F3467" s="57"/>
      <c r="G3467" s="59"/>
      <c r="H3467" s="59"/>
      <c r="I3467" s="59"/>
      <c r="J3467" s="59"/>
      <c r="K3467" s="59"/>
      <c r="L3467" s="59"/>
      <c r="M3467" s="59"/>
      <c r="N3467" s="59"/>
      <c r="O3467" s="59"/>
      <c r="P3467" s="370"/>
      <c r="Q3467" s="59"/>
      <c r="R3467" s="376"/>
    </row>
    <row r="3468" spans="1:18" x14ac:dyDescent="0.25">
      <c r="A3468" s="352"/>
      <c r="B3468" s="378"/>
      <c r="C3468" s="54" t="str">
        <f>IF(ISTEXT('Organizational Unit Summary'!$B$46),'Organizational Unit Summary'!$B$46,"")</f>
        <v>P-7</v>
      </c>
      <c r="D3468" s="51" t="str">
        <f>IF('Organizational Unit Summary'!$B$24="Benchmark or Sustainment",IF(E3468="OoS","OoS",IF(E3468=1,"DM",IF(E3468=2,"PM",IF(E3468=3,"LM",IF(E3468=4,"FM"))))),IF(E3468="OoS","OoS",IF(E3468&lt;=2,"H",IF(E3468=3,"M",IF(E3468=4,"L")))))</f>
        <v>DM</v>
      </c>
      <c r="E3468" s="58">
        <f>IF(OR(Processes!$C$77=TRUE,Processes!J$77=TRUE),IF(AND(G3468=1,H3468=1,NOT(ISTEXT(J3468))),4,IF(AND(G3468=1,H3468=1,ISTEXT(J3468)),3,IF(AND(OR(G3468=1,H3468=1),ISTEXT(J3468)),2,1))),"OoS")</f>
        <v>1</v>
      </c>
      <c r="F3468" s="57"/>
      <c r="G3468" s="59"/>
      <c r="H3468" s="59"/>
      <c r="I3468" s="59"/>
      <c r="J3468" s="59"/>
      <c r="K3468" s="59"/>
      <c r="L3468" s="59"/>
      <c r="M3468" s="59"/>
      <c r="N3468" s="59"/>
      <c r="O3468" s="59"/>
      <c r="P3468" s="370"/>
      <c r="Q3468" s="59"/>
      <c r="R3468" s="376"/>
    </row>
    <row r="3469" spans="1:18" x14ac:dyDescent="0.25">
      <c r="A3469" s="352"/>
      <c r="B3469" s="378"/>
      <c r="C3469" s="54" t="str">
        <f>IF(ISTEXT('Organizational Unit Summary'!$B$47),'Organizational Unit Summary'!$B$47,"")</f>
        <v>P-8</v>
      </c>
      <c r="D3469" s="51" t="str">
        <f>IF('Organizational Unit Summary'!$B$24="Benchmark or Sustainment",IF(E3469="OoS","OoS",IF(E3469=1,"DM",IF(E3469=2,"PM",IF(E3469=3,"LM",IF(E3469=4,"FM"))))),IF(E3469="OoS","OoS",IF(E3469&lt;=2,"H",IF(E3469=3,"M",IF(E3469=4,"L")))))</f>
        <v>DM</v>
      </c>
      <c r="E3469" s="58">
        <f>IF(OR(Processes!$C$77=TRUE,Processes!K$77=TRUE),IF(AND(G3469=1,H3469=1,NOT(ISTEXT(J3469))),4,IF(AND(G3469=1,H3469=1,ISTEXT(J3469)),3,IF(AND(OR(G3469=1,H3469=1),ISTEXT(J3469)),2,1))),"OoS")</f>
        <v>1</v>
      </c>
      <c r="F3469" s="57"/>
      <c r="G3469" s="59"/>
      <c r="H3469" s="59"/>
      <c r="I3469" s="59"/>
      <c r="J3469" s="59"/>
      <c r="K3469" s="59"/>
      <c r="L3469" s="59"/>
      <c r="M3469" s="59"/>
      <c r="N3469" s="59"/>
      <c r="O3469" s="59"/>
      <c r="P3469" s="370"/>
      <c r="Q3469" s="59"/>
      <c r="R3469" s="376"/>
    </row>
    <row r="3470" spans="1:18" x14ac:dyDescent="0.25">
      <c r="A3470" s="352"/>
      <c r="B3470" s="378"/>
      <c r="C3470" s="54" t="str">
        <f>IF(ISTEXT('Organizational Unit Summary'!$B$48),'Organizational Unit Summary'!$B$48,"")</f>
        <v>P-9</v>
      </c>
      <c r="D3470" s="51" t="str">
        <f>IF('Organizational Unit Summary'!$B$24="Benchmark or Sustainment",IF(E3470="OoS","OoS",IF(E3470=1,"DM",IF(E3470=2,"PM",IF(E3470=3,"LM",IF(E3470=4,"FM"))))),IF(E3470="OoS","OoS",IF(E3470&lt;=2,"H",IF(E3470=3,"M",IF(E3470=4,"L")))))</f>
        <v>DM</v>
      </c>
      <c r="E3470" s="58">
        <f>IF(OR(Processes!$C$77=TRUE,Processes!L$77=TRUE),IF(AND(G3470=1,H3470=1,NOT(ISTEXT(J3470))),4,IF(AND(G3470=1,H3470=1,ISTEXT(J3470)),3,IF(AND(OR(G3470=1,H3470=1),ISTEXT(J3470)),2,1))),"OoS")</f>
        <v>1</v>
      </c>
      <c r="F3470" s="57"/>
      <c r="G3470" s="59"/>
      <c r="H3470" s="59"/>
      <c r="I3470" s="59"/>
      <c r="J3470" s="59"/>
      <c r="K3470" s="59"/>
      <c r="L3470" s="59"/>
      <c r="M3470" s="59"/>
      <c r="N3470" s="59"/>
      <c r="O3470" s="59"/>
      <c r="P3470" s="370"/>
      <c r="Q3470" s="59"/>
      <c r="R3470" s="376"/>
    </row>
    <row r="3471" spans="1:18" x14ac:dyDescent="0.25">
      <c r="A3471" s="352"/>
      <c r="B3471" s="378"/>
      <c r="C3471" s="54" t="str">
        <f>IF(ISTEXT('Organizational Unit Summary'!$B$49),'Organizational Unit Summary'!$B$49,"")</f>
        <v>P-10</v>
      </c>
      <c r="D3471" s="51" t="str">
        <f>IF('Organizational Unit Summary'!$B$24="Benchmark or Sustainment",IF(E3471="OoS","OoS",IF(E3471=1,"DM",IF(E3471=2,"PM",IF(E3471=3,"LM",IF(E3471=4,"FM"))))),IF(E3471="OoS","OoS",IF(E3471&lt;=2,"H",IF(E3471=3,"M",IF(E3471=4,"L")))))</f>
        <v>DM</v>
      </c>
      <c r="E3471" s="58">
        <f>IF(OR(Processes!$C$77=TRUE,Processes!M$77=TRUE),IF(AND(G3471=1,H3471=1,NOT(ISTEXT(J3471))),4,IF(AND(G3471=1,H3471=1,ISTEXT(J3471)),3,IF(AND(OR(G3471=1,H3471=1),ISTEXT(J3471)),2,1))),"OoS")</f>
        <v>1</v>
      </c>
      <c r="F3471" s="57"/>
      <c r="G3471" s="59"/>
      <c r="H3471" s="59"/>
      <c r="I3471" s="59"/>
      <c r="J3471" s="59"/>
      <c r="K3471" s="59"/>
      <c r="L3471" s="59"/>
      <c r="M3471" s="59"/>
      <c r="N3471" s="59"/>
      <c r="O3471" s="59"/>
      <c r="P3471" s="370"/>
      <c r="Q3471" s="59"/>
      <c r="R3471" s="376"/>
    </row>
    <row r="3472" spans="1:18" x14ac:dyDescent="0.25">
      <c r="A3472" s="352"/>
      <c r="B3472" s="378"/>
      <c r="C3472" s="54" t="str">
        <f>IF(ISTEXT('Organizational Unit Summary'!$B$50),'Organizational Unit Summary'!$B$50,"")</f>
        <v>P-11</v>
      </c>
      <c r="D3472" s="51" t="str">
        <f>IF('Organizational Unit Summary'!$B$24="Benchmark or Sustainment",IF(E3472="OoS","OoS",IF(E3472=1,"DM",IF(E3472=2,"PM",IF(E3472=3,"LM",IF(E3472=4,"FM"))))),IF(E3472="OoS","OoS",IF(E3472&lt;=2,"H",IF(E3472=3,"M",IF(E3472=4,"L")))))</f>
        <v>DM</v>
      </c>
      <c r="E3472" s="58">
        <f>IF(OR(Processes!$C$77=TRUE,Processes!N$77=TRUE),IF(AND(G3472=1,H3472=1,NOT(ISTEXT(J3472))),4,IF(AND(G3472=1,H3472=1,ISTEXT(J3472)),3,IF(AND(OR(G3472=1,H3472=1),ISTEXT(J3472)),2,1))),"OoS")</f>
        <v>1</v>
      </c>
      <c r="F3472" s="57"/>
      <c r="G3472" s="59"/>
      <c r="H3472" s="59"/>
      <c r="I3472" s="59"/>
      <c r="J3472" s="59"/>
      <c r="K3472" s="59"/>
      <c r="L3472" s="59"/>
      <c r="M3472" s="59"/>
      <c r="N3472" s="59"/>
      <c r="O3472" s="59"/>
      <c r="P3472" s="370"/>
      <c r="Q3472" s="59"/>
      <c r="R3472" s="376"/>
    </row>
    <row r="3473" spans="1:18" x14ac:dyDescent="0.25">
      <c r="A3473" s="352"/>
      <c r="B3473" s="378"/>
      <c r="C3473" s="54" t="str">
        <f>IF(ISTEXT('Organizational Unit Summary'!$B$51),'Organizational Unit Summary'!$B$51,"")</f>
        <v>P-12</v>
      </c>
      <c r="D3473" s="51" t="str">
        <f>IF('Organizational Unit Summary'!$B$24="Benchmark or Sustainment",IF(E3473="OoS","OoS",IF(E3473=1,"DM",IF(E3473=2,"PM",IF(E3473=3,"LM",IF(E3473=4,"FM"))))),IF(E3473="OoS","OoS",IF(E3473&lt;=2,"H",IF(E3473=3,"M",IF(E3473=4,"L")))))</f>
        <v>DM</v>
      </c>
      <c r="E3473" s="58">
        <f>IF(OR(Processes!$C$77=TRUE,Processes!O$77=TRUE),IF(AND(G3473=1,H3473=1,NOT(ISTEXT(J3473))),4,IF(AND(G3473=1,H3473=1,ISTEXT(J3473)),3,IF(AND(OR(G3473=1,H3473=1),ISTEXT(J3473)),2,1))),"OoS")</f>
        <v>1</v>
      </c>
      <c r="F3473" s="57"/>
      <c r="G3473" s="59"/>
      <c r="H3473" s="59"/>
      <c r="I3473" s="59"/>
      <c r="J3473" s="59"/>
      <c r="K3473" s="59"/>
      <c r="L3473" s="59"/>
      <c r="M3473" s="59"/>
      <c r="N3473" s="59"/>
      <c r="O3473" s="59"/>
      <c r="P3473" s="370"/>
      <c r="Q3473" s="59"/>
      <c r="R3473" s="376"/>
    </row>
    <row r="3474" spans="1:18" x14ac:dyDescent="0.25">
      <c r="A3474" s="352"/>
      <c r="B3474" s="378"/>
      <c r="C3474" s="54" t="str">
        <f>IF(ISTEXT('Organizational Unit Summary'!$B$52),'Organizational Unit Summary'!$B$52,"")</f>
        <v>P-13</v>
      </c>
      <c r="D3474" s="51" t="str">
        <f>IF('Organizational Unit Summary'!$B$24="Benchmark or Sustainment",IF(E3474="OoS","OoS",IF(E3474=1,"DM",IF(E3474=2,"PM",IF(E3474=3,"LM",IF(E3474=4,"FM"))))),IF(E3474="OoS","OoS",IF(E3474&lt;=2,"H",IF(E3474=3,"M",IF(E3474=4,"L")))))</f>
        <v>DM</v>
      </c>
      <c r="E3474" s="58">
        <f>IF(OR(Processes!$C$77=TRUE,Processes!P$77=TRUE),IF(AND(G3474=1,H3474=1,NOT(ISTEXT(J3474))),4,IF(AND(G3474=1,H3474=1,ISTEXT(J3474)),3,IF(AND(OR(G3474=1,H3474=1),ISTEXT(J3474)),2,1))),"OoS")</f>
        <v>1</v>
      </c>
      <c r="F3474" s="57"/>
      <c r="G3474" s="59"/>
      <c r="H3474" s="59"/>
      <c r="I3474" s="59"/>
      <c r="J3474" s="59"/>
      <c r="K3474" s="59"/>
      <c r="L3474" s="59"/>
      <c r="M3474" s="59"/>
      <c r="N3474" s="59"/>
      <c r="O3474" s="59"/>
      <c r="P3474" s="370"/>
      <c r="Q3474" s="59"/>
      <c r="R3474" s="376"/>
    </row>
    <row r="3475" spans="1:18" x14ac:dyDescent="0.25">
      <c r="A3475" s="352"/>
      <c r="B3475" s="378"/>
      <c r="C3475" s="54" t="str">
        <f>IF(ISTEXT('Organizational Unit Summary'!$B$53),'Organizational Unit Summary'!$B$53,"")</f>
        <v>P-14</v>
      </c>
      <c r="D3475" s="51" t="str">
        <f>IF('Organizational Unit Summary'!$B$24="Benchmark or Sustainment",IF(E3475="OoS","OoS",IF(E3475=1,"DM",IF(E3475=2,"PM",IF(E3475=3,"LM",IF(E3475=4,"FM"))))),IF(E3475="OoS","OoS",IF(E3475&lt;=2,"H",IF(E3475=3,"M",IF(E3475=4,"L")))))</f>
        <v>DM</v>
      </c>
      <c r="E3475" s="58">
        <f>IF(OR(Processes!$C$77=TRUE,Processes!Q$77=TRUE),IF(AND(G3475=1,H3475=1,NOT(ISTEXT(J3475))),4,IF(AND(G3475=1,H3475=1,ISTEXT(J3475)),3,IF(AND(OR(G3475=1,H3475=1),ISTEXT(J3475)),2,1))),"OoS")</f>
        <v>1</v>
      </c>
      <c r="F3475" s="57"/>
      <c r="G3475" s="59"/>
      <c r="H3475" s="59"/>
      <c r="I3475" s="59"/>
      <c r="J3475" s="59"/>
      <c r="K3475" s="59"/>
      <c r="L3475" s="59"/>
      <c r="M3475" s="59"/>
      <c r="N3475" s="59"/>
      <c r="O3475" s="59"/>
      <c r="P3475" s="370"/>
      <c r="Q3475" s="59"/>
      <c r="R3475" s="376"/>
    </row>
    <row r="3476" spans="1:18" x14ac:dyDescent="0.25">
      <c r="A3476" s="352"/>
      <c r="B3476" s="378"/>
      <c r="C3476" s="54" t="str">
        <f>IF(ISTEXT('Organizational Unit Summary'!$B$54),'Organizational Unit Summary'!$B$54,"")</f>
        <v>P-15</v>
      </c>
      <c r="D3476" s="51" t="str">
        <f>IF('Organizational Unit Summary'!$B$24="Benchmark or Sustainment",IF(E3476="OoS","OoS",IF(E3476=1,"DM",IF(E3476=2,"PM",IF(E3476=3,"LM",IF(E3476=4,"FM"))))),IF(E3476="OoS","OoS",IF(E3476&lt;=2,"H",IF(E3476=3,"M",IF(E3476=4,"L")))))</f>
        <v>DM</v>
      </c>
      <c r="E3476" s="58">
        <f>IF(OR(Processes!$C$77=TRUE,Processes!R$77=TRUE),IF(AND(G3476=1,H3476=1,NOT(ISTEXT(J3476))),4,IF(AND(G3476=1,H3476=1,ISTEXT(J3476)),3,IF(AND(OR(G3476=1,H3476=1),ISTEXT(J3476)),2,1))),"OoS")</f>
        <v>1</v>
      </c>
      <c r="F3476" s="57"/>
      <c r="G3476" s="59"/>
      <c r="H3476" s="59"/>
      <c r="I3476" s="59"/>
      <c r="J3476" s="59"/>
      <c r="K3476" s="59"/>
      <c r="L3476" s="59"/>
      <c r="M3476" s="59"/>
      <c r="N3476" s="59"/>
      <c r="O3476" s="59"/>
      <c r="P3476" s="370"/>
      <c r="Q3476" s="59"/>
      <c r="R3476" s="376"/>
    </row>
    <row r="3477" spans="1:18" x14ac:dyDescent="0.25">
      <c r="A3477" s="352"/>
      <c r="B3477" s="378"/>
      <c r="C3477" s="54" t="str">
        <f>IF(ISTEXT('Organizational Unit Summary'!$B$55),'Organizational Unit Summary'!$B$55,"")</f>
        <v>P-16</v>
      </c>
      <c r="D3477" s="51" t="str">
        <f>IF('Organizational Unit Summary'!$B$24="Benchmark or Sustainment",IF(E3477="OoS","OoS",IF(E3477=1,"DM",IF(E3477=2,"PM",IF(E3477=3,"LM",IF(E3477=4,"FM"))))),IF(E3477="OoS","OoS",IF(E3477&lt;=2,"H",IF(E3477=3,"M",IF(E3477=4,"L")))))</f>
        <v>DM</v>
      </c>
      <c r="E3477" s="58">
        <f>IF(OR(Processes!$C$77=TRUE,Processes!S$77=TRUE),IF(AND(G3477=1,H3477=1,NOT(ISTEXT(J3477))),4,IF(AND(G3477=1,H3477=1,ISTEXT(J3477)),3,IF(AND(OR(G3477=1,H3477=1),ISTEXT(J3477)),2,1))),"OoS")</f>
        <v>1</v>
      </c>
      <c r="F3477" s="57"/>
      <c r="G3477" s="59"/>
      <c r="H3477" s="59"/>
      <c r="I3477" s="59"/>
      <c r="J3477" s="59"/>
      <c r="K3477" s="59"/>
      <c r="L3477" s="59"/>
      <c r="M3477" s="59"/>
      <c r="N3477" s="59"/>
      <c r="O3477" s="59"/>
      <c r="P3477" s="370"/>
      <c r="Q3477" s="59"/>
      <c r="R3477" s="376"/>
    </row>
    <row r="3478" spans="1:18" x14ac:dyDescent="0.25">
      <c r="A3478" s="352"/>
      <c r="B3478" s="378"/>
      <c r="C3478" s="54" t="str">
        <f>IF(ISTEXT('Organizational Unit Summary'!$B$56),'Organizational Unit Summary'!$B$56,"")</f>
        <v>P-17</v>
      </c>
      <c r="D3478" s="51" t="str">
        <f>IF('Organizational Unit Summary'!$B$24="Benchmark or Sustainment",IF(E3478="OoS","OoS",IF(E3478=1,"DM",IF(E3478=2,"PM",IF(E3478=3,"LM",IF(E3478=4,"FM"))))),IF(E3478="OoS","OoS",IF(E3478&lt;=2,"H",IF(E3478=3,"M",IF(E3478=4,"L")))))</f>
        <v>DM</v>
      </c>
      <c r="E3478" s="58">
        <f>IF(OR(Processes!$C$77=TRUE,Processes!T$77=TRUE),IF(AND(G3478=1,H3478=1,NOT(ISTEXT(J3478))),4,IF(AND(G3478=1,H3478=1,ISTEXT(J3478)),3,IF(AND(OR(G3478=1,H3478=1),ISTEXT(J3478)),2,1))),"OoS")</f>
        <v>1</v>
      </c>
      <c r="F3478" s="57"/>
      <c r="G3478" s="59"/>
      <c r="H3478" s="59"/>
      <c r="I3478" s="59"/>
      <c r="J3478" s="59"/>
      <c r="K3478" s="59"/>
      <c r="L3478" s="59"/>
      <c r="M3478" s="59"/>
      <c r="N3478" s="59"/>
      <c r="O3478" s="59"/>
      <c r="P3478" s="370"/>
      <c r="Q3478" s="59"/>
      <c r="R3478" s="376"/>
    </row>
    <row r="3479" spans="1:18" x14ac:dyDescent="0.25">
      <c r="A3479" s="352"/>
      <c r="B3479" s="378"/>
      <c r="C3479" s="54" t="str">
        <f>IF(ISTEXT('Organizational Unit Summary'!$B$57),'Organizational Unit Summary'!$B$57,"")</f>
        <v>P-18</v>
      </c>
      <c r="D3479" s="51" t="str">
        <f>IF('Organizational Unit Summary'!$B$24="Benchmark or Sustainment",IF(E3479="OoS","OoS",IF(E3479=1,"DM",IF(E3479=2,"PM",IF(E3479=3,"LM",IF(E3479=4,"FM"))))),IF(E3479="OoS","OoS",IF(E3479&lt;=2,"H",IF(E3479=3,"M",IF(E3479=4,"L")))))</f>
        <v>DM</v>
      </c>
      <c r="E3479" s="58">
        <f>IF(OR(Processes!$C$77=TRUE,Processes!U$77=TRUE),IF(AND(G3479=1,H3479=1,NOT(ISTEXT(J3479))),4,IF(AND(G3479=1,H3479=1,ISTEXT(J3479)),3,IF(AND(OR(G3479=1,H3479=1),ISTEXT(J3479)),2,1))),"OoS")</f>
        <v>1</v>
      </c>
      <c r="F3479" s="57"/>
      <c r="G3479" s="59"/>
      <c r="H3479" s="59"/>
      <c r="I3479" s="59"/>
      <c r="J3479" s="59"/>
      <c r="K3479" s="59"/>
      <c r="L3479" s="59"/>
      <c r="M3479" s="59"/>
      <c r="N3479" s="59"/>
      <c r="O3479" s="59"/>
      <c r="P3479" s="370"/>
      <c r="Q3479" s="59"/>
      <c r="R3479" s="376"/>
    </row>
    <row r="3480" spans="1:18" x14ac:dyDescent="0.25">
      <c r="A3480" s="352"/>
      <c r="B3480" s="378"/>
      <c r="C3480" s="54" t="str">
        <f>IF(ISTEXT('Organizational Unit Summary'!$B$58),'Organizational Unit Summary'!$B$58,"")</f>
        <v>P-19</v>
      </c>
      <c r="D3480" s="51" t="str">
        <f>IF('Organizational Unit Summary'!$B$24="Benchmark or Sustainment",IF(E3480="OoS","OoS",IF(E3480=1,"DM",IF(E3480=2,"PM",IF(E3480=3,"LM",IF(E3480=4,"FM"))))),IF(E3480="OoS","OoS",IF(E3480&lt;=2,"H",IF(E3480=3,"M",IF(E3480=4,"L")))))</f>
        <v>DM</v>
      </c>
      <c r="E3480" s="58">
        <f>IF(OR(Processes!$C$77=TRUE,Processes!V$77=TRUE),IF(AND(G3480=1,H3480=1,NOT(ISTEXT(J3480))),4,IF(AND(G3480=1,H3480=1,ISTEXT(J3480)),3,IF(AND(OR(G3480=1,H3480=1),ISTEXT(J3480)),2,1))),"OoS")</f>
        <v>1</v>
      </c>
      <c r="F3480" s="57"/>
      <c r="G3480" s="59"/>
      <c r="H3480" s="59"/>
      <c r="I3480" s="59"/>
      <c r="J3480" s="59"/>
      <c r="K3480" s="59"/>
      <c r="L3480" s="59"/>
      <c r="M3480" s="59"/>
      <c r="N3480" s="59"/>
      <c r="O3480" s="59"/>
      <c r="P3480" s="370"/>
      <c r="Q3480" s="59"/>
      <c r="R3480" s="376"/>
    </row>
    <row r="3481" spans="1:18" ht="13.5" thickBot="1" x14ac:dyDescent="0.3">
      <c r="A3481" s="352"/>
      <c r="B3481" s="378"/>
      <c r="C3481" s="54" t="str">
        <f>IF(ISTEXT('Organizational Unit Summary'!$B$59),'Organizational Unit Summary'!$B$59,"")</f>
        <v>P-20</v>
      </c>
      <c r="D3481" s="51" t="str">
        <f>IF('Organizational Unit Summary'!$B$24="Benchmark or Sustainment",IF(E3481="OoS","OoS",IF(E3481=1,"DM",IF(E3481=2,"PM",IF(E3481=3,"LM",IF(E3481=4,"FM"))))),IF(E3481="OoS","OoS",IF(E3481&lt;=2,"H",IF(E3481=3,"M",IF(E3481=4,"L")))))</f>
        <v>DM</v>
      </c>
      <c r="E3481" s="58">
        <f>IF(OR(Processes!$C$77=TRUE,Processes!W$77=TRUE),IF(AND(G3481=1,H3481=1,NOT(ISTEXT(J3481))),4,IF(AND(G3481=1,H3481=1,ISTEXT(J3481)),3,IF(AND(OR(G3481=1,H3481=1),ISTEXT(J3481)),2,1))),"OoS")</f>
        <v>1</v>
      </c>
      <c r="F3481" s="57"/>
      <c r="G3481" s="59"/>
      <c r="H3481" s="59"/>
      <c r="I3481" s="59"/>
      <c r="J3481" s="59"/>
      <c r="K3481" s="59"/>
      <c r="L3481" s="59"/>
      <c r="M3481" s="59"/>
      <c r="N3481" s="59"/>
      <c r="O3481" s="59"/>
      <c r="P3481" s="371"/>
      <c r="Q3481" s="59"/>
      <c r="R3481" s="376"/>
    </row>
    <row r="3482" spans="1:18" x14ac:dyDescent="0.25">
      <c r="A3482" s="352"/>
      <c r="B3482" s="378" t="str">
        <f>IF(ISTEXT(Processes!$B$27),Processes!$B$27,"")</f>
        <v>Process 25</v>
      </c>
      <c r="C3482" s="54" t="str">
        <f>IF(ISTEXT('Organizational Unit Summary'!$B$40),'Organizational Unit Summary'!$B$40,"")</f>
        <v>P-1</v>
      </c>
      <c r="D3482" s="51" t="str">
        <f>IF('Organizational Unit Summary'!$B$24="Benchmark or Sustainment",IF(E3482="OoS","OoS",IF(E3482=1,"DM",IF(E3482=2,"PM",IF(E3482=3,"LM",IF(E3482=4,"FM"))))),IF(E3482="OoS","OoS",IF(E3482&lt;=2,"H",IF(E3482=3,"M",IF(E3482=4,"L")))))</f>
        <v>DM</v>
      </c>
      <c r="E3482" s="58">
        <f>IF(OR(Processes!$C$78=TRUE,Processes!D$78=TRUE),IF(AND(G3482=1,H3482=1,NOT(ISTEXT(J3482))),4,IF(AND(G3482=1,H3482=1,ISTEXT(J3482)),3,IF(AND(OR(G3482=1,H3482=1),ISTEXT(J3482)),2,1))),"OoS")</f>
        <v>1</v>
      </c>
      <c r="F3482" s="57"/>
      <c r="G3482" s="59"/>
      <c r="H3482" s="59"/>
      <c r="I3482" s="59"/>
      <c r="J3482" s="59"/>
      <c r="K3482" s="59"/>
      <c r="L3482" s="59"/>
      <c r="M3482" s="59"/>
      <c r="N3482" s="59"/>
      <c r="O3482" s="59"/>
      <c r="P3482" s="369"/>
      <c r="Q3482" s="59"/>
      <c r="R3482" s="376"/>
    </row>
    <row r="3483" spans="1:18" x14ac:dyDescent="0.25">
      <c r="A3483" s="352"/>
      <c r="B3483" s="378"/>
      <c r="C3483" s="54" t="str">
        <f>IF(ISTEXT('Organizational Unit Summary'!$B$41),'Organizational Unit Summary'!$B$41,"")</f>
        <v>P-2</v>
      </c>
      <c r="D3483" s="51" t="str">
        <f>IF('Organizational Unit Summary'!$B$24="Benchmark or Sustainment",IF(E3483="OoS","OoS",IF(E3483=1,"DM",IF(E3483=2,"PM",IF(E3483=3,"LM",IF(E3483=4,"FM"))))),IF(E3483="OoS","OoS",IF(E3483&lt;=2,"H",IF(E3483=3,"M",IF(E3483=4,"L")))))</f>
        <v>DM</v>
      </c>
      <c r="E3483" s="58">
        <f>IF(OR(Processes!$C$78=TRUE,Processes!E$78=TRUE),IF(AND(G3483=1,H3483=1,NOT(ISTEXT(J3483))),4,IF(AND(G3483=1,H3483=1,ISTEXT(J3483)),3,IF(AND(OR(G3483=1,H3483=1),ISTEXT(J3483)),2,1))),"OoS")</f>
        <v>1</v>
      </c>
      <c r="F3483" s="57"/>
      <c r="G3483" s="59"/>
      <c r="H3483" s="59"/>
      <c r="I3483" s="59"/>
      <c r="J3483" s="59"/>
      <c r="K3483" s="59"/>
      <c r="L3483" s="59"/>
      <c r="M3483" s="59"/>
      <c r="N3483" s="59"/>
      <c r="O3483" s="59"/>
      <c r="P3483" s="370"/>
      <c r="Q3483" s="59"/>
      <c r="R3483" s="376"/>
    </row>
    <row r="3484" spans="1:18" x14ac:dyDescent="0.25">
      <c r="A3484" s="352"/>
      <c r="B3484" s="378"/>
      <c r="C3484" s="54" t="str">
        <f>IF(ISTEXT('Organizational Unit Summary'!$B$42),'Organizational Unit Summary'!$B$42,"")</f>
        <v>P-3</v>
      </c>
      <c r="D3484" s="51" t="str">
        <f>IF('Organizational Unit Summary'!$B$24="Benchmark or Sustainment",IF(E3484="OoS","OoS",IF(E3484=1,"DM",IF(E3484=2,"PM",IF(E3484=3,"LM",IF(E3484=4,"FM"))))),IF(E3484="OoS","OoS",IF(E3484&lt;=2,"H",IF(E3484=3,"M",IF(E3484=4,"L")))))</f>
        <v>DM</v>
      </c>
      <c r="E3484" s="58">
        <f>IF(OR(Processes!$C$78=TRUE,Processes!F$78=TRUE),IF(AND(G3484=1,H3484=1,NOT(ISTEXT(J3484))),4,IF(AND(G3484=1,H3484=1,ISTEXT(J3484)),3,IF(AND(OR(G3484=1,H3484=1),ISTEXT(J3484)),2,1))),"OoS")</f>
        <v>1</v>
      </c>
      <c r="F3484" s="57"/>
      <c r="G3484" s="59"/>
      <c r="H3484" s="59"/>
      <c r="I3484" s="59"/>
      <c r="J3484" s="59"/>
      <c r="K3484" s="59"/>
      <c r="L3484" s="59"/>
      <c r="M3484" s="59"/>
      <c r="N3484" s="59"/>
      <c r="O3484" s="59"/>
      <c r="P3484" s="370"/>
      <c r="Q3484" s="59"/>
      <c r="R3484" s="376"/>
    </row>
    <row r="3485" spans="1:18" x14ac:dyDescent="0.25">
      <c r="A3485" s="352"/>
      <c r="B3485" s="378"/>
      <c r="C3485" s="54" t="str">
        <f>IF(ISTEXT('Organizational Unit Summary'!$B$43),'Organizational Unit Summary'!$B$43,"")</f>
        <v>P-4</v>
      </c>
      <c r="D3485" s="51" t="str">
        <f>IF('Organizational Unit Summary'!$B$24="Benchmark or Sustainment",IF(E3485="OoS","OoS",IF(E3485=1,"DM",IF(E3485=2,"PM",IF(E3485=3,"LM",IF(E3485=4,"FM"))))),IF(E3485="OoS","OoS",IF(E3485&lt;=2,"H",IF(E3485=3,"M",IF(E3485=4,"L")))))</f>
        <v>DM</v>
      </c>
      <c r="E3485" s="58">
        <f>IF(OR(Processes!$C$78=TRUE,Processes!G$78=TRUE),IF(AND(G3485=1,H3485=1,NOT(ISTEXT(J3485))),4,IF(AND(G3485=1,H3485=1,ISTEXT(J3485)),3,IF(AND(OR(G3485=1,H3485=1),ISTEXT(J3485)),2,1))),"OoS")</f>
        <v>1</v>
      </c>
      <c r="F3485" s="57"/>
      <c r="G3485" s="59"/>
      <c r="H3485" s="59"/>
      <c r="I3485" s="59"/>
      <c r="J3485" s="59"/>
      <c r="K3485" s="59"/>
      <c r="L3485" s="59"/>
      <c r="M3485" s="59"/>
      <c r="N3485" s="59"/>
      <c r="O3485" s="59"/>
      <c r="P3485" s="370"/>
      <c r="Q3485" s="59"/>
      <c r="R3485" s="376"/>
    </row>
    <row r="3486" spans="1:18" x14ac:dyDescent="0.25">
      <c r="A3486" s="352"/>
      <c r="B3486" s="378"/>
      <c r="C3486" s="54" t="str">
        <f>IF(ISTEXT('Organizational Unit Summary'!$B$44),'Organizational Unit Summary'!$B$44,"")</f>
        <v>P-5</v>
      </c>
      <c r="D3486" s="51" t="str">
        <f>IF('Organizational Unit Summary'!$B$24="Benchmark or Sustainment",IF(E3486="OoS","OoS",IF(E3486=1,"DM",IF(E3486=2,"PM",IF(E3486=3,"LM",IF(E3486=4,"FM"))))),IF(E3486="OoS","OoS",IF(E3486&lt;=2,"H",IF(E3486=3,"M",IF(E3486=4,"L")))))</f>
        <v>DM</v>
      </c>
      <c r="E3486" s="58">
        <f>IF(OR(Processes!$C$78=TRUE,Processes!H$78=TRUE),IF(AND(G3486=1,H3486=1,NOT(ISTEXT(J3486))),4,IF(AND(G3486=1,H3486=1,ISTEXT(J3486)),3,IF(AND(OR(G3486=1,H3486=1),ISTEXT(J3486)),2,1))),"OoS")</f>
        <v>1</v>
      </c>
      <c r="F3486" s="57"/>
      <c r="G3486" s="59"/>
      <c r="H3486" s="59"/>
      <c r="I3486" s="59"/>
      <c r="J3486" s="59"/>
      <c r="K3486" s="59"/>
      <c r="L3486" s="59"/>
      <c r="M3486" s="59"/>
      <c r="N3486" s="59"/>
      <c r="O3486" s="59"/>
      <c r="P3486" s="370"/>
      <c r="Q3486" s="59"/>
      <c r="R3486" s="376"/>
    </row>
    <row r="3487" spans="1:18" x14ac:dyDescent="0.25">
      <c r="A3487" s="352"/>
      <c r="B3487" s="378"/>
      <c r="C3487" s="54" t="str">
        <f>IF(ISTEXT('Organizational Unit Summary'!$B$45),'Organizational Unit Summary'!$B$45,"")</f>
        <v>P-6</v>
      </c>
      <c r="D3487" s="51" t="str">
        <f>IF('Organizational Unit Summary'!$B$24="Benchmark or Sustainment",IF(E3487="OoS","OoS",IF(E3487=1,"DM",IF(E3487=2,"PM",IF(E3487=3,"LM",IF(E3487=4,"FM"))))),IF(E3487="OoS","OoS",IF(E3487&lt;=2,"H",IF(E3487=3,"M",IF(E3487=4,"L")))))</f>
        <v>DM</v>
      </c>
      <c r="E3487" s="58">
        <f>IF(OR(Processes!$C$78=TRUE,Processes!I$78=TRUE),IF(AND(G3487=1,H3487=1,NOT(ISTEXT(J3487))),4,IF(AND(G3487=1,H3487=1,ISTEXT(J3487)),3,IF(AND(OR(G3487=1,H3487=1),ISTEXT(J3487)),2,1))),"OoS")</f>
        <v>1</v>
      </c>
      <c r="F3487" s="57"/>
      <c r="G3487" s="59"/>
      <c r="H3487" s="59"/>
      <c r="I3487" s="59"/>
      <c r="J3487" s="59"/>
      <c r="K3487" s="59"/>
      <c r="L3487" s="59"/>
      <c r="M3487" s="59"/>
      <c r="N3487" s="59"/>
      <c r="O3487" s="59"/>
      <c r="P3487" s="370"/>
      <c r="Q3487" s="59"/>
      <c r="R3487" s="376"/>
    </row>
    <row r="3488" spans="1:18" x14ac:dyDescent="0.25">
      <c r="A3488" s="352"/>
      <c r="B3488" s="378"/>
      <c r="C3488" s="54" t="str">
        <f>IF(ISTEXT('Organizational Unit Summary'!$B$46),'Organizational Unit Summary'!$B$46,"")</f>
        <v>P-7</v>
      </c>
      <c r="D3488" s="51" t="str">
        <f>IF('Organizational Unit Summary'!$B$24="Benchmark or Sustainment",IF(E3488="OoS","OoS",IF(E3488=1,"DM",IF(E3488=2,"PM",IF(E3488=3,"LM",IF(E3488=4,"FM"))))),IF(E3488="OoS","OoS",IF(E3488&lt;=2,"H",IF(E3488=3,"M",IF(E3488=4,"L")))))</f>
        <v>DM</v>
      </c>
      <c r="E3488" s="58">
        <f>IF(OR(Processes!$C$78=TRUE,Processes!J$78=TRUE),IF(AND(G3488=1,H3488=1,NOT(ISTEXT(J3488))),4,IF(AND(G3488=1,H3488=1,ISTEXT(J3488)),3,IF(AND(OR(G3488=1,H3488=1),ISTEXT(J3488)),2,1))),"OoS")</f>
        <v>1</v>
      </c>
      <c r="F3488" s="57"/>
      <c r="G3488" s="59"/>
      <c r="H3488" s="59"/>
      <c r="I3488" s="59"/>
      <c r="J3488" s="59"/>
      <c r="K3488" s="59"/>
      <c r="L3488" s="59"/>
      <c r="M3488" s="59"/>
      <c r="N3488" s="59"/>
      <c r="O3488" s="59"/>
      <c r="P3488" s="370"/>
      <c r="Q3488" s="59"/>
      <c r="R3488" s="376"/>
    </row>
    <row r="3489" spans="1:18" x14ac:dyDescent="0.25">
      <c r="A3489" s="352"/>
      <c r="B3489" s="378"/>
      <c r="C3489" s="54" t="str">
        <f>IF(ISTEXT('Organizational Unit Summary'!$B$47),'Organizational Unit Summary'!$B$47,"")</f>
        <v>P-8</v>
      </c>
      <c r="D3489" s="51" t="str">
        <f>IF('Organizational Unit Summary'!$B$24="Benchmark or Sustainment",IF(E3489="OoS","OoS",IF(E3489=1,"DM",IF(E3489=2,"PM",IF(E3489=3,"LM",IF(E3489=4,"FM"))))),IF(E3489="OoS","OoS",IF(E3489&lt;=2,"H",IF(E3489=3,"M",IF(E3489=4,"L")))))</f>
        <v>DM</v>
      </c>
      <c r="E3489" s="58">
        <f>IF(OR(Processes!$C$78=TRUE,Processes!K$78=TRUE),IF(AND(G3489=1,H3489=1,NOT(ISTEXT(J3489))),4,IF(AND(G3489=1,H3489=1,ISTEXT(J3489)),3,IF(AND(OR(G3489=1,H3489=1),ISTEXT(J3489)),2,1))),"OoS")</f>
        <v>1</v>
      </c>
      <c r="F3489" s="57"/>
      <c r="G3489" s="59"/>
      <c r="H3489" s="59"/>
      <c r="I3489" s="59"/>
      <c r="J3489" s="59"/>
      <c r="K3489" s="59"/>
      <c r="L3489" s="59"/>
      <c r="M3489" s="59"/>
      <c r="N3489" s="59"/>
      <c r="O3489" s="59"/>
      <c r="P3489" s="370"/>
      <c r="Q3489" s="59"/>
      <c r="R3489" s="376"/>
    </row>
    <row r="3490" spans="1:18" x14ac:dyDescent="0.25">
      <c r="A3490" s="352"/>
      <c r="B3490" s="378"/>
      <c r="C3490" s="54" t="str">
        <f>IF(ISTEXT('Organizational Unit Summary'!$B$48),'Organizational Unit Summary'!$B$48,"")</f>
        <v>P-9</v>
      </c>
      <c r="D3490" s="51" t="str">
        <f>IF('Organizational Unit Summary'!$B$24="Benchmark or Sustainment",IF(E3490="OoS","OoS",IF(E3490=1,"DM",IF(E3490=2,"PM",IF(E3490=3,"LM",IF(E3490=4,"FM"))))),IF(E3490="OoS","OoS",IF(E3490&lt;=2,"H",IF(E3490=3,"M",IF(E3490=4,"L")))))</f>
        <v>DM</v>
      </c>
      <c r="E3490" s="58">
        <f>IF(OR(Processes!$C$78=TRUE,Processes!L$78=TRUE),IF(AND(G3490=1,H3490=1,NOT(ISTEXT(J3490))),4,IF(AND(G3490=1,H3490=1,ISTEXT(J3490)),3,IF(AND(OR(G3490=1,H3490=1),ISTEXT(J3490)),2,1))),"OoS")</f>
        <v>1</v>
      </c>
      <c r="F3490" s="57"/>
      <c r="G3490" s="59"/>
      <c r="H3490" s="59"/>
      <c r="I3490" s="59"/>
      <c r="J3490" s="59"/>
      <c r="K3490" s="59"/>
      <c r="L3490" s="59"/>
      <c r="M3490" s="59"/>
      <c r="N3490" s="59"/>
      <c r="O3490" s="59"/>
      <c r="P3490" s="370"/>
      <c r="Q3490" s="59"/>
      <c r="R3490" s="376"/>
    </row>
    <row r="3491" spans="1:18" x14ac:dyDescent="0.25">
      <c r="A3491" s="352"/>
      <c r="B3491" s="378"/>
      <c r="C3491" s="54" t="str">
        <f>IF(ISTEXT('Organizational Unit Summary'!$B$49),'Organizational Unit Summary'!$B$49,"")</f>
        <v>P-10</v>
      </c>
      <c r="D3491" s="51" t="str">
        <f>IF('Organizational Unit Summary'!$B$24="Benchmark or Sustainment",IF(E3491="OoS","OoS",IF(E3491=1,"DM",IF(E3491=2,"PM",IF(E3491=3,"LM",IF(E3491=4,"FM"))))),IF(E3491="OoS","OoS",IF(E3491&lt;=2,"H",IF(E3491=3,"M",IF(E3491=4,"L")))))</f>
        <v>DM</v>
      </c>
      <c r="E3491" s="58">
        <f>IF(OR(Processes!$C$78=TRUE,Processes!M$78=TRUE),IF(AND(G3491=1,H3491=1,NOT(ISTEXT(J3491))),4,IF(AND(G3491=1,H3491=1,ISTEXT(J3491)),3,IF(AND(OR(G3491=1,H3491=1),ISTEXT(J3491)),2,1))),"OoS")</f>
        <v>1</v>
      </c>
      <c r="F3491" s="57"/>
      <c r="G3491" s="59"/>
      <c r="H3491" s="59"/>
      <c r="I3491" s="59"/>
      <c r="J3491" s="59"/>
      <c r="K3491" s="59"/>
      <c r="L3491" s="59"/>
      <c r="M3491" s="59"/>
      <c r="N3491" s="59"/>
      <c r="O3491" s="59"/>
      <c r="P3491" s="370"/>
      <c r="Q3491" s="59"/>
      <c r="R3491" s="376"/>
    </row>
    <row r="3492" spans="1:18" x14ac:dyDescent="0.25">
      <c r="A3492" s="352"/>
      <c r="B3492" s="378"/>
      <c r="C3492" s="54" t="str">
        <f>IF(ISTEXT('Organizational Unit Summary'!$B$50),'Organizational Unit Summary'!$B$50,"")</f>
        <v>P-11</v>
      </c>
      <c r="D3492" s="51" t="str">
        <f>IF('Organizational Unit Summary'!$B$24="Benchmark or Sustainment",IF(E3492="OoS","OoS",IF(E3492=1,"DM",IF(E3492=2,"PM",IF(E3492=3,"LM",IF(E3492=4,"FM"))))),IF(E3492="OoS","OoS",IF(E3492&lt;=2,"H",IF(E3492=3,"M",IF(E3492=4,"L")))))</f>
        <v>DM</v>
      </c>
      <c r="E3492" s="58">
        <f>IF(OR(Processes!$C$78=TRUE,Processes!N$78=TRUE),IF(AND(G3492=1,H3492=1,NOT(ISTEXT(J3492))),4,IF(AND(G3492=1,H3492=1,ISTEXT(J3492)),3,IF(AND(OR(G3492=1,H3492=1),ISTEXT(J3492)),2,1))),"OoS")</f>
        <v>1</v>
      </c>
      <c r="F3492" s="57"/>
      <c r="G3492" s="59"/>
      <c r="H3492" s="59"/>
      <c r="I3492" s="59"/>
      <c r="J3492" s="59"/>
      <c r="K3492" s="59"/>
      <c r="L3492" s="59"/>
      <c r="M3492" s="59"/>
      <c r="N3492" s="59"/>
      <c r="O3492" s="59"/>
      <c r="P3492" s="370"/>
      <c r="Q3492" s="59"/>
      <c r="R3492" s="376"/>
    </row>
    <row r="3493" spans="1:18" x14ac:dyDescent="0.25">
      <c r="A3493" s="352"/>
      <c r="B3493" s="378"/>
      <c r="C3493" s="54" t="str">
        <f>IF(ISTEXT('Organizational Unit Summary'!$B$51),'Organizational Unit Summary'!$B$51,"")</f>
        <v>P-12</v>
      </c>
      <c r="D3493" s="51" t="str">
        <f>IF('Organizational Unit Summary'!$B$24="Benchmark or Sustainment",IF(E3493="OoS","OoS",IF(E3493=1,"DM",IF(E3493=2,"PM",IF(E3493=3,"LM",IF(E3493=4,"FM"))))),IF(E3493="OoS","OoS",IF(E3493&lt;=2,"H",IF(E3493=3,"M",IF(E3493=4,"L")))))</f>
        <v>DM</v>
      </c>
      <c r="E3493" s="58">
        <f>IF(OR(Processes!$C$78=TRUE,Processes!O$78=TRUE),IF(AND(G3493=1,H3493=1,NOT(ISTEXT(J3493))),4,IF(AND(G3493=1,H3493=1,ISTEXT(J3493)),3,IF(AND(OR(G3493=1,H3493=1),ISTEXT(J3493)),2,1))),"OoS")</f>
        <v>1</v>
      </c>
      <c r="F3493" s="57"/>
      <c r="G3493" s="59"/>
      <c r="H3493" s="59"/>
      <c r="I3493" s="59"/>
      <c r="J3493" s="59"/>
      <c r="K3493" s="59"/>
      <c r="L3493" s="59"/>
      <c r="M3493" s="59"/>
      <c r="N3493" s="59"/>
      <c r="O3493" s="59"/>
      <c r="P3493" s="370"/>
      <c r="Q3493" s="59"/>
      <c r="R3493" s="376"/>
    </row>
    <row r="3494" spans="1:18" x14ac:dyDescent="0.25">
      <c r="A3494" s="352"/>
      <c r="B3494" s="378"/>
      <c r="C3494" s="54" t="str">
        <f>IF(ISTEXT('Organizational Unit Summary'!$B$52),'Organizational Unit Summary'!$B$52,"")</f>
        <v>P-13</v>
      </c>
      <c r="D3494" s="51" t="str">
        <f>IF('Organizational Unit Summary'!$B$24="Benchmark or Sustainment",IF(E3494="OoS","OoS",IF(E3494=1,"DM",IF(E3494=2,"PM",IF(E3494=3,"LM",IF(E3494=4,"FM"))))),IF(E3494="OoS","OoS",IF(E3494&lt;=2,"H",IF(E3494=3,"M",IF(E3494=4,"L")))))</f>
        <v>DM</v>
      </c>
      <c r="E3494" s="58">
        <f>IF(OR(Processes!$C$78=TRUE,Processes!P$78=TRUE),IF(AND(G3494=1,H3494=1,NOT(ISTEXT(J3494))),4,IF(AND(G3494=1,H3494=1,ISTEXT(J3494)),3,IF(AND(OR(G3494=1,H3494=1),ISTEXT(J3494)),2,1))),"OoS")</f>
        <v>1</v>
      </c>
      <c r="F3494" s="57"/>
      <c r="G3494" s="59"/>
      <c r="H3494" s="59"/>
      <c r="I3494" s="59"/>
      <c r="J3494" s="59"/>
      <c r="K3494" s="59"/>
      <c r="L3494" s="59"/>
      <c r="M3494" s="59"/>
      <c r="N3494" s="59"/>
      <c r="O3494" s="59"/>
      <c r="P3494" s="370"/>
      <c r="Q3494" s="59"/>
      <c r="R3494" s="376"/>
    </row>
    <row r="3495" spans="1:18" x14ac:dyDescent="0.25">
      <c r="A3495" s="352"/>
      <c r="B3495" s="378"/>
      <c r="C3495" s="54" t="str">
        <f>IF(ISTEXT('Organizational Unit Summary'!$B$53),'Organizational Unit Summary'!$B$53,"")</f>
        <v>P-14</v>
      </c>
      <c r="D3495" s="51" t="str">
        <f>IF('Organizational Unit Summary'!$B$24="Benchmark or Sustainment",IF(E3495="OoS","OoS",IF(E3495=1,"DM",IF(E3495=2,"PM",IF(E3495=3,"LM",IF(E3495=4,"FM"))))),IF(E3495="OoS","OoS",IF(E3495&lt;=2,"H",IF(E3495=3,"M",IF(E3495=4,"L")))))</f>
        <v>DM</v>
      </c>
      <c r="E3495" s="58">
        <f>IF(OR(Processes!$C$78=TRUE,Processes!Q$78=TRUE),IF(AND(G3495=1,H3495=1,NOT(ISTEXT(J3495))),4,IF(AND(G3495=1,H3495=1,ISTEXT(J3495)),3,IF(AND(OR(G3495=1,H3495=1),ISTEXT(J3495)),2,1))),"OoS")</f>
        <v>1</v>
      </c>
      <c r="F3495" s="57"/>
      <c r="G3495" s="59"/>
      <c r="H3495" s="59"/>
      <c r="I3495" s="59"/>
      <c r="J3495" s="59"/>
      <c r="K3495" s="59"/>
      <c r="L3495" s="59"/>
      <c r="M3495" s="59"/>
      <c r="N3495" s="59"/>
      <c r="O3495" s="59"/>
      <c r="P3495" s="370"/>
      <c r="Q3495" s="59"/>
      <c r="R3495" s="376"/>
    </row>
    <row r="3496" spans="1:18" x14ac:dyDescent="0.25">
      <c r="A3496" s="352"/>
      <c r="B3496" s="378"/>
      <c r="C3496" s="54" t="str">
        <f>IF(ISTEXT('Organizational Unit Summary'!$B$54),'Organizational Unit Summary'!$B$54,"")</f>
        <v>P-15</v>
      </c>
      <c r="D3496" s="51" t="str">
        <f>IF('Organizational Unit Summary'!$B$24="Benchmark or Sustainment",IF(E3496="OoS","OoS",IF(E3496=1,"DM",IF(E3496=2,"PM",IF(E3496=3,"LM",IF(E3496=4,"FM"))))),IF(E3496="OoS","OoS",IF(E3496&lt;=2,"H",IF(E3496=3,"M",IF(E3496=4,"L")))))</f>
        <v>DM</v>
      </c>
      <c r="E3496" s="58">
        <f>IF(OR(Processes!$C$78=TRUE,Processes!R$78=TRUE),IF(AND(G3496=1,H3496=1,NOT(ISTEXT(J3496))),4,IF(AND(G3496=1,H3496=1,ISTEXT(J3496)),3,IF(AND(OR(G3496=1,H3496=1),ISTEXT(J3496)),2,1))),"OoS")</f>
        <v>1</v>
      </c>
      <c r="F3496" s="57"/>
      <c r="G3496" s="59"/>
      <c r="H3496" s="59"/>
      <c r="I3496" s="59"/>
      <c r="J3496" s="59"/>
      <c r="K3496" s="59"/>
      <c r="L3496" s="59"/>
      <c r="M3496" s="59"/>
      <c r="N3496" s="59"/>
      <c r="O3496" s="59"/>
      <c r="P3496" s="370"/>
      <c r="Q3496" s="59"/>
      <c r="R3496" s="376"/>
    </row>
    <row r="3497" spans="1:18" x14ac:dyDescent="0.25">
      <c r="A3497" s="352"/>
      <c r="B3497" s="378"/>
      <c r="C3497" s="54" t="str">
        <f>IF(ISTEXT('Organizational Unit Summary'!$B$55),'Organizational Unit Summary'!$B$55,"")</f>
        <v>P-16</v>
      </c>
      <c r="D3497" s="51" t="str">
        <f>IF('Organizational Unit Summary'!$B$24="Benchmark or Sustainment",IF(E3497="OoS","OoS",IF(E3497=1,"DM",IF(E3497=2,"PM",IF(E3497=3,"LM",IF(E3497=4,"FM"))))),IF(E3497="OoS","OoS",IF(E3497&lt;=2,"H",IF(E3497=3,"M",IF(E3497=4,"L")))))</f>
        <v>DM</v>
      </c>
      <c r="E3497" s="58">
        <f>IF(OR(Processes!$C$78=TRUE,Processes!S$78=TRUE),IF(AND(G3497=1,H3497=1,NOT(ISTEXT(J3497))),4,IF(AND(G3497=1,H3497=1,ISTEXT(J3497)),3,IF(AND(OR(G3497=1,H3497=1),ISTEXT(J3497)),2,1))),"OoS")</f>
        <v>1</v>
      </c>
      <c r="F3497" s="57"/>
      <c r="G3497" s="59"/>
      <c r="H3497" s="59"/>
      <c r="I3497" s="59"/>
      <c r="J3497" s="59"/>
      <c r="K3497" s="59"/>
      <c r="L3497" s="59"/>
      <c r="M3497" s="59"/>
      <c r="N3497" s="59"/>
      <c r="O3497" s="59"/>
      <c r="P3497" s="370"/>
      <c r="Q3497" s="59"/>
      <c r="R3497" s="376"/>
    </row>
    <row r="3498" spans="1:18" x14ac:dyDescent="0.25">
      <c r="A3498" s="352"/>
      <c r="B3498" s="378"/>
      <c r="C3498" s="54" t="str">
        <f>IF(ISTEXT('Organizational Unit Summary'!$B$56),'Organizational Unit Summary'!$B$56,"")</f>
        <v>P-17</v>
      </c>
      <c r="D3498" s="51" t="str">
        <f>IF('Organizational Unit Summary'!$B$24="Benchmark or Sustainment",IF(E3498="OoS","OoS",IF(E3498=1,"DM",IF(E3498=2,"PM",IF(E3498=3,"LM",IF(E3498=4,"FM"))))),IF(E3498="OoS","OoS",IF(E3498&lt;=2,"H",IF(E3498=3,"M",IF(E3498=4,"L")))))</f>
        <v>DM</v>
      </c>
      <c r="E3498" s="58">
        <f>IF(OR(Processes!$C$78=TRUE,Processes!T$78=TRUE),IF(AND(G3498=1,H3498=1,NOT(ISTEXT(J3498))),4,IF(AND(G3498=1,H3498=1,ISTEXT(J3498)),3,IF(AND(OR(G3498=1,H3498=1),ISTEXT(J3498)),2,1))),"OoS")</f>
        <v>1</v>
      </c>
      <c r="F3498" s="57"/>
      <c r="G3498" s="59"/>
      <c r="H3498" s="59"/>
      <c r="I3498" s="59"/>
      <c r="J3498" s="59"/>
      <c r="K3498" s="59"/>
      <c r="L3498" s="59"/>
      <c r="M3498" s="59"/>
      <c r="N3498" s="59"/>
      <c r="O3498" s="59"/>
      <c r="P3498" s="370"/>
      <c r="Q3498" s="59"/>
      <c r="R3498" s="376"/>
    </row>
    <row r="3499" spans="1:18" x14ac:dyDescent="0.25">
      <c r="A3499" s="352"/>
      <c r="B3499" s="378"/>
      <c r="C3499" s="54" t="str">
        <f>IF(ISTEXT('Organizational Unit Summary'!$B$57),'Organizational Unit Summary'!$B$57,"")</f>
        <v>P-18</v>
      </c>
      <c r="D3499" s="51" t="str">
        <f>IF('Organizational Unit Summary'!$B$24="Benchmark or Sustainment",IF(E3499="OoS","OoS",IF(E3499=1,"DM",IF(E3499=2,"PM",IF(E3499=3,"LM",IF(E3499=4,"FM"))))),IF(E3499="OoS","OoS",IF(E3499&lt;=2,"H",IF(E3499=3,"M",IF(E3499=4,"L")))))</f>
        <v>DM</v>
      </c>
      <c r="E3499" s="58">
        <f>IF(OR(Processes!$C$78=TRUE,Processes!U$78=TRUE),IF(AND(G3499=1,H3499=1,NOT(ISTEXT(J3499))),4,IF(AND(G3499=1,H3499=1,ISTEXT(J3499)),3,IF(AND(OR(G3499=1,H3499=1),ISTEXT(J3499)),2,1))),"OoS")</f>
        <v>1</v>
      </c>
      <c r="F3499" s="57"/>
      <c r="G3499" s="59"/>
      <c r="H3499" s="59"/>
      <c r="I3499" s="59"/>
      <c r="J3499" s="59"/>
      <c r="K3499" s="59"/>
      <c r="L3499" s="59"/>
      <c r="M3499" s="59"/>
      <c r="N3499" s="59"/>
      <c r="O3499" s="59"/>
      <c r="P3499" s="370"/>
      <c r="Q3499" s="59"/>
      <c r="R3499" s="376"/>
    </row>
    <row r="3500" spans="1:18" x14ac:dyDescent="0.25">
      <c r="A3500" s="352"/>
      <c r="B3500" s="378"/>
      <c r="C3500" s="54" t="str">
        <f>IF(ISTEXT('Organizational Unit Summary'!$B$58),'Organizational Unit Summary'!$B$58,"")</f>
        <v>P-19</v>
      </c>
      <c r="D3500" s="51" t="str">
        <f>IF('Organizational Unit Summary'!$B$24="Benchmark or Sustainment",IF(E3500="OoS","OoS",IF(E3500=1,"DM",IF(E3500=2,"PM",IF(E3500=3,"LM",IF(E3500=4,"FM"))))),IF(E3500="OoS","OoS",IF(E3500&lt;=2,"H",IF(E3500=3,"M",IF(E3500=4,"L")))))</f>
        <v>DM</v>
      </c>
      <c r="E3500" s="58">
        <f>IF(OR(Processes!$C$78=TRUE,Processes!V$78=TRUE),IF(AND(G3500=1,H3500=1,NOT(ISTEXT(J3500))),4,IF(AND(G3500=1,H3500=1,ISTEXT(J3500)),3,IF(AND(OR(G3500=1,H3500=1),ISTEXT(J3500)),2,1))),"OoS")</f>
        <v>1</v>
      </c>
      <c r="F3500" s="57"/>
      <c r="G3500" s="59"/>
      <c r="H3500" s="59"/>
      <c r="I3500" s="59"/>
      <c r="J3500" s="59"/>
      <c r="K3500" s="59"/>
      <c r="L3500" s="59"/>
      <c r="M3500" s="59"/>
      <c r="N3500" s="59"/>
      <c r="O3500" s="59"/>
      <c r="P3500" s="370"/>
      <c r="Q3500" s="59"/>
      <c r="R3500" s="376"/>
    </row>
    <row r="3501" spans="1:18" ht="13.5" thickBot="1" x14ac:dyDescent="0.3">
      <c r="A3501" s="353"/>
      <c r="B3501" s="378"/>
      <c r="C3501" s="54" t="str">
        <f>IF(ISTEXT('Organizational Unit Summary'!$B$59),'Organizational Unit Summary'!$B$59,"")</f>
        <v>P-20</v>
      </c>
      <c r="D3501" s="51" t="str">
        <f>IF('Organizational Unit Summary'!$B$24="Benchmark or Sustainment",IF(E3501="OoS","OoS",IF(E3501=1,"DM",IF(E3501=2,"PM",IF(E3501=3,"LM",IF(E3501=4,"FM"))))),IF(E3501="OoS","OoS",IF(E3501&lt;=2,"H",IF(E3501=3,"M",IF(E3501=4,"L")))))</f>
        <v>DM</v>
      </c>
      <c r="E3501" s="58">
        <f>IF(OR(Processes!$C$78=TRUE,Processes!W$78=TRUE),IF(AND(G3501=1,H3501=1,NOT(ISTEXT(J3501))),4,IF(AND(G3501=1,H3501=1,ISTEXT(J3501)),3,IF(AND(OR(G3501=1,H3501=1),ISTEXT(J3501)),2,1))),"OoS")</f>
        <v>1</v>
      </c>
      <c r="F3501" s="57"/>
      <c r="G3501" s="59"/>
      <c r="H3501" s="59"/>
      <c r="I3501" s="59"/>
      <c r="J3501" s="59"/>
      <c r="K3501" s="59"/>
      <c r="L3501" s="59"/>
      <c r="M3501" s="59"/>
      <c r="N3501" s="59"/>
      <c r="O3501" s="59"/>
      <c r="P3501" s="371"/>
      <c r="Q3501" s="59"/>
      <c r="R3501" s="377"/>
    </row>
    <row r="3502" spans="1:18" ht="12.75" hidden="1" customHeight="1" x14ac:dyDescent="0.25">
      <c r="A3502" s="382" t="s">
        <v>306</v>
      </c>
      <c r="B3502" s="378" t="str">
        <f>IF(ISTEXT(Processes!$B$3),Processes!$B$3,"")</f>
        <v>Process 1</v>
      </c>
      <c r="C3502" s="54" t="str">
        <f>IF(ISTEXT('Organizational Unit Summary'!$B$40),'Organizational Unit Summary'!$B$40,"")</f>
        <v>P-1</v>
      </c>
      <c r="D3502" s="51" t="str">
        <f>IF('Organizational Unit Summary'!$B$24="Benchmark or Sustainment",IF(E3502="OoS","OoS",IF(E3502=1,"DM",IF(E3502=2,"PM",IF(E3502=3,"LM",IF(E3502=4,"FM"))))),IF(E3502="OoS","OoS",IF(E3502&lt;=2,"H",IF(E3502=3,"M",IF(E3502=4,"L")))))</f>
        <v>DM</v>
      </c>
      <c r="E3502" s="58">
        <f>IF(OR(Processes!$C$54=TRUE,Processes!D$54=TRUE),IF(AND(G3502=1,H3502=1,NOT(ISTEXT(J3502))),4,IF(AND(G3502=1,H3502=1,ISTEXT(J3502)),3,IF(AND(OR(G3502=1,H3502=1),ISTEXT(J3502)),2,1))),"OoS")</f>
        <v>1</v>
      </c>
      <c r="F3502" s="57"/>
      <c r="G3502" s="59"/>
      <c r="H3502" s="59"/>
      <c r="I3502" s="59"/>
      <c r="J3502" s="59"/>
      <c r="K3502" s="59"/>
      <c r="L3502" s="59"/>
      <c r="M3502" s="59"/>
      <c r="N3502" s="59"/>
      <c r="O3502" s="59"/>
      <c r="P3502" s="369"/>
      <c r="Q3502" s="63"/>
      <c r="R3502" s="372"/>
    </row>
    <row r="3503" spans="1:18" hidden="1" x14ac:dyDescent="0.25">
      <c r="A3503" s="383"/>
      <c r="B3503" s="378"/>
      <c r="C3503" s="54" t="str">
        <f>IF(ISTEXT('Organizational Unit Summary'!$B$41),'Organizational Unit Summary'!$B$41,"")</f>
        <v>P-2</v>
      </c>
      <c r="D3503" s="51" t="str">
        <f>IF('Organizational Unit Summary'!$B$24="Benchmark or Sustainment",IF(E3503="OoS","OoS",IF(E3503=1,"DM",IF(E3503=2,"PM",IF(E3503=3,"LM",IF(E3503=4,"FM"))))),IF(E3503="OoS","OoS",IF(E3503&lt;=2,"H",IF(E3503=3,"M",IF(E3503=4,"L")))))</f>
        <v>DM</v>
      </c>
      <c r="E3503" s="58">
        <f>IF(OR(Processes!$C$54=TRUE,Processes!E$54=TRUE),IF(AND(G3503=1,H3503=1,NOT(ISTEXT(J3503))),4,IF(AND(G3503=1,H3503=1,ISTEXT(J3503)),3,IF(AND(OR(G3503=1,H3503=1),ISTEXT(J3503)),2,1))),"OoS")</f>
        <v>1</v>
      </c>
      <c r="F3503" s="57"/>
      <c r="G3503" s="59"/>
      <c r="H3503" s="59"/>
      <c r="I3503" s="59"/>
      <c r="J3503" s="59"/>
      <c r="K3503" s="59"/>
      <c r="L3503" s="59"/>
      <c r="M3503" s="59"/>
      <c r="N3503" s="59"/>
      <c r="O3503" s="59"/>
      <c r="P3503" s="370"/>
      <c r="Q3503" s="63"/>
      <c r="R3503" s="373"/>
    </row>
    <row r="3504" spans="1:18" hidden="1" x14ac:dyDescent="0.25">
      <c r="A3504" s="383"/>
      <c r="B3504" s="378"/>
      <c r="C3504" s="54" t="str">
        <f>IF(ISTEXT('Organizational Unit Summary'!$B$42),'Organizational Unit Summary'!$B$42,"")</f>
        <v>P-3</v>
      </c>
      <c r="D3504" s="51" t="str">
        <f>IF('Organizational Unit Summary'!$B$24="Benchmark or Sustainment",IF(E3504="OoS","OoS",IF(E3504=1,"DM",IF(E3504=2,"PM",IF(E3504=3,"LM",IF(E3504=4,"FM"))))),IF(E3504="OoS","OoS",IF(E3504&lt;=2,"H",IF(E3504=3,"M",IF(E3504=4,"L")))))</f>
        <v>DM</v>
      </c>
      <c r="E3504" s="58">
        <f>IF(OR(Processes!$C$54=TRUE,Processes!F$54=TRUE),IF(AND(G3504=1,H3504=1,NOT(ISTEXT(J3504))),4,IF(AND(G3504=1,H3504=1,ISTEXT(J3504)),3,IF(AND(OR(G3504=1,H3504=1),ISTEXT(J3504)),2,1))),"OoS")</f>
        <v>1</v>
      </c>
      <c r="F3504" s="57"/>
      <c r="G3504" s="59"/>
      <c r="H3504" s="59"/>
      <c r="I3504" s="59"/>
      <c r="J3504" s="59"/>
      <c r="K3504" s="59"/>
      <c r="L3504" s="59"/>
      <c r="M3504" s="59"/>
      <c r="N3504" s="59"/>
      <c r="O3504" s="59"/>
      <c r="P3504" s="370"/>
      <c r="Q3504" s="63"/>
      <c r="R3504" s="373"/>
    </row>
    <row r="3505" spans="1:18" hidden="1" x14ac:dyDescent="0.25">
      <c r="A3505" s="383"/>
      <c r="B3505" s="378"/>
      <c r="C3505" s="54" t="str">
        <f>IF(ISTEXT('Organizational Unit Summary'!$B$43),'Organizational Unit Summary'!$B$43,"")</f>
        <v>P-4</v>
      </c>
      <c r="D3505" s="51" t="str">
        <f>IF('Organizational Unit Summary'!$B$24="Benchmark or Sustainment",IF(E3505="OoS","OoS",IF(E3505=1,"DM",IF(E3505=2,"PM",IF(E3505=3,"LM",IF(E3505=4,"FM"))))),IF(E3505="OoS","OoS",IF(E3505&lt;=2,"H",IF(E3505=3,"M",IF(E3505=4,"L")))))</f>
        <v>DM</v>
      </c>
      <c r="E3505" s="58">
        <f>IF(OR(Processes!$C$54=TRUE,Processes!G$54=TRUE),IF(AND(G3505=1,H3505=1,NOT(ISTEXT(J3505))),4,IF(AND(G3505=1,H3505=1,ISTEXT(J3505)),3,IF(AND(OR(G3505=1,H3505=1),ISTEXT(J3505)),2,1))),"OoS")</f>
        <v>1</v>
      </c>
      <c r="F3505" s="57"/>
      <c r="G3505" s="59"/>
      <c r="H3505" s="59"/>
      <c r="I3505" s="59"/>
      <c r="J3505" s="59"/>
      <c r="K3505" s="59"/>
      <c r="L3505" s="59"/>
      <c r="M3505" s="59"/>
      <c r="N3505" s="59"/>
      <c r="O3505" s="59"/>
      <c r="P3505" s="370"/>
      <c r="Q3505" s="63"/>
      <c r="R3505" s="373"/>
    </row>
    <row r="3506" spans="1:18" hidden="1" x14ac:dyDescent="0.25">
      <c r="A3506" s="383"/>
      <c r="B3506" s="378"/>
      <c r="C3506" s="54" t="str">
        <f>IF(ISTEXT('Organizational Unit Summary'!$B$44),'Organizational Unit Summary'!$B$44,"")</f>
        <v>P-5</v>
      </c>
      <c r="D3506" s="51" t="str">
        <f>IF('Organizational Unit Summary'!$B$24="Benchmark or Sustainment",IF(E3506="OoS","OoS",IF(E3506=1,"DM",IF(E3506=2,"PM",IF(E3506=3,"LM",IF(E3506=4,"FM"))))),IF(E3506="OoS","OoS",IF(E3506&lt;=2,"H",IF(E3506=3,"M",IF(E3506=4,"L")))))</f>
        <v>DM</v>
      </c>
      <c r="E3506" s="58">
        <f>IF(OR(Processes!$C$54=TRUE,Processes!H$54=TRUE),IF(AND(G3506=1,H3506=1,NOT(ISTEXT(J3506))),4,IF(AND(G3506=1,H3506=1,ISTEXT(J3506)),3,IF(AND(OR(G3506=1,H3506=1),ISTEXT(J3506)),2,1))),"OoS")</f>
        <v>1</v>
      </c>
      <c r="F3506" s="57"/>
      <c r="G3506" s="59"/>
      <c r="H3506" s="59"/>
      <c r="I3506" s="59"/>
      <c r="J3506" s="59"/>
      <c r="K3506" s="59"/>
      <c r="L3506" s="59"/>
      <c r="M3506" s="59"/>
      <c r="N3506" s="59"/>
      <c r="O3506" s="59"/>
      <c r="P3506" s="370"/>
      <c r="Q3506" s="63"/>
      <c r="R3506" s="373"/>
    </row>
    <row r="3507" spans="1:18" hidden="1" x14ac:dyDescent="0.25">
      <c r="A3507" s="383"/>
      <c r="B3507" s="378"/>
      <c r="C3507" s="54" t="str">
        <f>IF(ISTEXT('Organizational Unit Summary'!$B$45),'Organizational Unit Summary'!$B$45,"")</f>
        <v>P-6</v>
      </c>
      <c r="D3507" s="51" t="str">
        <f>IF('Organizational Unit Summary'!$B$24="Benchmark or Sustainment",IF(E3507="OoS","OoS",IF(E3507=1,"DM",IF(E3507=2,"PM",IF(E3507=3,"LM",IF(E3507=4,"FM"))))),IF(E3507="OoS","OoS",IF(E3507&lt;=2,"H",IF(E3507=3,"M",IF(E3507=4,"L")))))</f>
        <v>DM</v>
      </c>
      <c r="E3507" s="58">
        <f>IF(OR(Processes!$C$54=TRUE,Processes!I$54=TRUE),IF(AND(G3507=1,H3507=1,NOT(ISTEXT(J3507))),4,IF(AND(G3507=1,H3507=1,ISTEXT(J3507)),3,IF(AND(OR(G3507=1,H3507=1),ISTEXT(J3507)),2,1))),"OoS")</f>
        <v>1</v>
      </c>
      <c r="F3507" s="57"/>
      <c r="G3507" s="59"/>
      <c r="H3507" s="59"/>
      <c r="I3507" s="59"/>
      <c r="J3507" s="59"/>
      <c r="K3507" s="59"/>
      <c r="L3507" s="59"/>
      <c r="M3507" s="59"/>
      <c r="N3507" s="59"/>
      <c r="O3507" s="59"/>
      <c r="P3507" s="370"/>
      <c r="Q3507" s="63"/>
      <c r="R3507" s="373"/>
    </row>
    <row r="3508" spans="1:18" hidden="1" x14ac:dyDescent="0.25">
      <c r="A3508" s="383"/>
      <c r="B3508" s="378"/>
      <c r="C3508" s="54" t="str">
        <f>IF(ISTEXT('Organizational Unit Summary'!$B$46),'Organizational Unit Summary'!$B$46,"")</f>
        <v>P-7</v>
      </c>
      <c r="D3508" s="51" t="str">
        <f>IF('Organizational Unit Summary'!$B$24="Benchmark or Sustainment",IF(E3508="OoS","OoS",IF(E3508=1,"DM",IF(E3508=2,"PM",IF(E3508=3,"LM",IF(E3508=4,"FM"))))),IF(E3508="OoS","OoS",IF(E3508&lt;=2,"H",IF(E3508=3,"M",IF(E3508=4,"L")))))</f>
        <v>DM</v>
      </c>
      <c r="E3508" s="58">
        <f>IF(OR(Processes!$C$54=TRUE,Processes!J$54=TRUE),IF(AND(G3508=1,H3508=1,NOT(ISTEXT(J3508))),4,IF(AND(G3508=1,H3508=1,ISTEXT(J3508)),3,IF(AND(OR(G3508=1,H3508=1),ISTEXT(J3508)),2,1))),"OoS")</f>
        <v>1</v>
      </c>
      <c r="F3508" s="57"/>
      <c r="G3508" s="59"/>
      <c r="H3508" s="59"/>
      <c r="I3508" s="59"/>
      <c r="J3508" s="59"/>
      <c r="K3508" s="59"/>
      <c r="L3508" s="59"/>
      <c r="M3508" s="59"/>
      <c r="N3508" s="59"/>
      <c r="O3508" s="59"/>
      <c r="P3508" s="370"/>
      <c r="Q3508" s="63"/>
      <c r="R3508" s="373"/>
    </row>
    <row r="3509" spans="1:18" hidden="1" x14ac:dyDescent="0.25">
      <c r="A3509" s="383"/>
      <c r="B3509" s="378"/>
      <c r="C3509" s="54" t="str">
        <f>IF(ISTEXT('Organizational Unit Summary'!$B$47),'Organizational Unit Summary'!$B$47,"")</f>
        <v>P-8</v>
      </c>
      <c r="D3509" s="51" t="str">
        <f>IF('Organizational Unit Summary'!$B$24="Benchmark or Sustainment",IF(E3509="OoS","OoS",IF(E3509=1,"DM",IF(E3509=2,"PM",IF(E3509=3,"LM",IF(E3509=4,"FM"))))),IF(E3509="OoS","OoS",IF(E3509&lt;=2,"H",IF(E3509=3,"M",IF(E3509=4,"L")))))</f>
        <v>DM</v>
      </c>
      <c r="E3509" s="58">
        <f>IF(OR(Processes!$C$54=TRUE,Processes!K$54=TRUE),IF(AND(G3509=1,H3509=1,NOT(ISTEXT(J3509))),4,IF(AND(G3509=1,H3509=1,ISTEXT(J3509)),3,IF(AND(OR(G3509=1,H3509=1),ISTEXT(J3509)),2,1))),"OoS")</f>
        <v>1</v>
      </c>
      <c r="F3509" s="57"/>
      <c r="G3509" s="59"/>
      <c r="H3509" s="59"/>
      <c r="I3509" s="59"/>
      <c r="J3509" s="59"/>
      <c r="K3509" s="59"/>
      <c r="L3509" s="59"/>
      <c r="M3509" s="59"/>
      <c r="N3509" s="59"/>
      <c r="O3509" s="59"/>
      <c r="P3509" s="370"/>
      <c r="Q3509" s="63"/>
      <c r="R3509" s="373"/>
    </row>
    <row r="3510" spans="1:18" hidden="1" x14ac:dyDescent="0.25">
      <c r="A3510" s="383"/>
      <c r="B3510" s="378"/>
      <c r="C3510" s="54" t="str">
        <f>IF(ISTEXT('Organizational Unit Summary'!$B$48),'Organizational Unit Summary'!$B$48,"")</f>
        <v>P-9</v>
      </c>
      <c r="D3510" s="51" t="str">
        <f>IF('Organizational Unit Summary'!$B$24="Benchmark or Sustainment",IF(E3510="OoS","OoS",IF(E3510=1,"DM",IF(E3510=2,"PM",IF(E3510=3,"LM",IF(E3510=4,"FM"))))),IF(E3510="OoS","OoS",IF(E3510&lt;=2,"H",IF(E3510=3,"M",IF(E3510=4,"L")))))</f>
        <v>DM</v>
      </c>
      <c r="E3510" s="58">
        <f>IF(OR(Processes!$C$54=TRUE,Processes!L$54=TRUE),IF(AND(G3510=1,H3510=1,NOT(ISTEXT(J3510))),4,IF(AND(G3510=1,H3510=1,ISTEXT(J3510)),3,IF(AND(OR(G3510=1,H3510=1),ISTEXT(J3510)),2,1))),"OoS")</f>
        <v>1</v>
      </c>
      <c r="F3510" s="57"/>
      <c r="G3510" s="59"/>
      <c r="H3510" s="59"/>
      <c r="I3510" s="59"/>
      <c r="J3510" s="59"/>
      <c r="K3510" s="59"/>
      <c r="L3510" s="59"/>
      <c r="M3510" s="59"/>
      <c r="N3510" s="59"/>
      <c r="O3510" s="59"/>
      <c r="P3510" s="370"/>
      <c r="Q3510" s="63"/>
      <c r="R3510" s="373"/>
    </row>
    <row r="3511" spans="1:18" hidden="1" x14ac:dyDescent="0.25">
      <c r="A3511" s="383"/>
      <c r="B3511" s="378"/>
      <c r="C3511" s="54" t="str">
        <f>IF(ISTEXT('Organizational Unit Summary'!$B$49),'Organizational Unit Summary'!$B$49,"")</f>
        <v>P-10</v>
      </c>
      <c r="D3511" s="51" t="str">
        <f>IF('Organizational Unit Summary'!$B$24="Benchmark or Sustainment",IF(E3511="OoS","OoS",IF(E3511=1,"DM",IF(E3511=2,"PM",IF(E3511=3,"LM",IF(E3511=4,"FM"))))),IF(E3511="OoS","OoS",IF(E3511&lt;=2,"H",IF(E3511=3,"M",IF(E3511=4,"L")))))</f>
        <v>DM</v>
      </c>
      <c r="E3511" s="58">
        <f>IF(OR(Processes!$C$54=TRUE,Processes!M$54=TRUE),IF(AND(G3511=1,H3511=1,NOT(ISTEXT(J3511))),4,IF(AND(G3511=1,H3511=1,ISTEXT(J3511)),3,IF(AND(OR(G3511=1,H3511=1),ISTEXT(J3511)),2,1))),"OoS")</f>
        <v>1</v>
      </c>
      <c r="F3511" s="57"/>
      <c r="G3511" s="59"/>
      <c r="H3511" s="59"/>
      <c r="I3511" s="59"/>
      <c r="J3511" s="59"/>
      <c r="K3511" s="59"/>
      <c r="L3511" s="59"/>
      <c r="M3511" s="59"/>
      <c r="N3511" s="59"/>
      <c r="O3511" s="59"/>
      <c r="P3511" s="370"/>
      <c r="Q3511" s="63"/>
      <c r="R3511" s="373"/>
    </row>
    <row r="3512" spans="1:18" hidden="1" x14ac:dyDescent="0.25">
      <c r="A3512" s="383"/>
      <c r="B3512" s="378"/>
      <c r="C3512" s="54" t="str">
        <f>IF(ISTEXT('Organizational Unit Summary'!$B$50),'Organizational Unit Summary'!$B$50,"")</f>
        <v>P-11</v>
      </c>
      <c r="D3512" s="51" t="str">
        <f>IF('Organizational Unit Summary'!$B$24="Benchmark or Sustainment",IF(E3512="OoS","OoS",IF(E3512=1,"DM",IF(E3512=2,"PM",IF(E3512=3,"LM",IF(E3512=4,"FM"))))),IF(E3512="OoS","OoS",IF(E3512&lt;=2,"H",IF(E3512=3,"M",IF(E3512=4,"L")))))</f>
        <v>DM</v>
      </c>
      <c r="E3512" s="58">
        <f>IF(OR(Processes!$C$54=TRUE,Processes!N$54=TRUE),IF(AND(G3512=1,H3512=1,NOT(ISTEXT(J3512))),4,IF(AND(G3512=1,H3512=1,ISTEXT(J3512)),3,IF(AND(OR(G3512=1,H3512=1),ISTEXT(J3512)),2,1))),"OoS")</f>
        <v>1</v>
      </c>
      <c r="F3512" s="57"/>
      <c r="G3512" s="59"/>
      <c r="H3512" s="59"/>
      <c r="I3512" s="59"/>
      <c r="J3512" s="59"/>
      <c r="K3512" s="59"/>
      <c r="L3512" s="59"/>
      <c r="M3512" s="59"/>
      <c r="N3512" s="59"/>
      <c r="O3512" s="59"/>
      <c r="P3512" s="370"/>
      <c r="Q3512" s="63"/>
      <c r="R3512" s="373"/>
    </row>
    <row r="3513" spans="1:18" hidden="1" x14ac:dyDescent="0.25">
      <c r="A3513" s="383"/>
      <c r="B3513" s="378"/>
      <c r="C3513" s="54" t="str">
        <f>IF(ISTEXT('Organizational Unit Summary'!$B$51),'Organizational Unit Summary'!$B$51,"")</f>
        <v>P-12</v>
      </c>
      <c r="D3513" s="51" t="str">
        <f>IF('Organizational Unit Summary'!$B$24="Benchmark or Sustainment",IF(E3513="OoS","OoS",IF(E3513=1,"DM",IF(E3513=2,"PM",IF(E3513=3,"LM",IF(E3513=4,"FM"))))),IF(E3513="OoS","OoS",IF(E3513&lt;=2,"H",IF(E3513=3,"M",IF(E3513=4,"L")))))</f>
        <v>DM</v>
      </c>
      <c r="E3513" s="58">
        <f>IF(OR(Processes!$C$54=TRUE,Processes!O$54=TRUE),IF(AND(G3513=1,H3513=1,NOT(ISTEXT(J3513))),4,IF(AND(G3513=1,H3513=1,ISTEXT(J3513)),3,IF(AND(OR(G3513=1,H3513=1),ISTEXT(J3513)),2,1))),"OoS")</f>
        <v>1</v>
      </c>
      <c r="F3513" s="57"/>
      <c r="G3513" s="59"/>
      <c r="H3513" s="59"/>
      <c r="I3513" s="59"/>
      <c r="J3513" s="59"/>
      <c r="K3513" s="59"/>
      <c r="L3513" s="59"/>
      <c r="M3513" s="59"/>
      <c r="N3513" s="59"/>
      <c r="O3513" s="59"/>
      <c r="P3513" s="370"/>
      <c r="Q3513" s="63"/>
      <c r="R3513" s="373"/>
    </row>
    <row r="3514" spans="1:18" hidden="1" x14ac:dyDescent="0.25">
      <c r="A3514" s="383"/>
      <c r="B3514" s="378"/>
      <c r="C3514" s="54" t="str">
        <f>IF(ISTEXT('Organizational Unit Summary'!$B$52),'Organizational Unit Summary'!$B$52,"")</f>
        <v>P-13</v>
      </c>
      <c r="D3514" s="51" t="str">
        <f>IF('Organizational Unit Summary'!$B$24="Benchmark or Sustainment",IF(E3514="OoS","OoS",IF(E3514=1,"DM",IF(E3514=2,"PM",IF(E3514=3,"LM",IF(E3514=4,"FM"))))),IF(E3514="OoS","OoS",IF(E3514&lt;=2,"H",IF(E3514=3,"M",IF(E3514=4,"L")))))</f>
        <v>DM</v>
      </c>
      <c r="E3514" s="58">
        <f>IF(OR(Processes!$C$54=TRUE,Processes!P$54=TRUE),IF(AND(G3514=1,H3514=1,NOT(ISTEXT(J3514))),4,IF(AND(G3514=1,H3514=1,ISTEXT(J3514)),3,IF(AND(OR(G3514=1,H3514=1),ISTEXT(J3514)),2,1))),"OoS")</f>
        <v>1</v>
      </c>
      <c r="F3514" s="57"/>
      <c r="G3514" s="59"/>
      <c r="H3514" s="59"/>
      <c r="I3514" s="59"/>
      <c r="J3514" s="59"/>
      <c r="K3514" s="59"/>
      <c r="L3514" s="59"/>
      <c r="M3514" s="59"/>
      <c r="N3514" s="59"/>
      <c r="O3514" s="59"/>
      <c r="P3514" s="370"/>
      <c r="Q3514" s="63"/>
      <c r="R3514" s="373"/>
    </row>
    <row r="3515" spans="1:18" hidden="1" x14ac:dyDescent="0.25">
      <c r="A3515" s="383"/>
      <c r="B3515" s="378"/>
      <c r="C3515" s="54" t="str">
        <f>IF(ISTEXT('Organizational Unit Summary'!$B$53),'Organizational Unit Summary'!$B$53,"")</f>
        <v>P-14</v>
      </c>
      <c r="D3515" s="51" t="str">
        <f>IF('Organizational Unit Summary'!$B$24="Benchmark or Sustainment",IF(E3515="OoS","OoS",IF(E3515=1,"DM",IF(E3515=2,"PM",IF(E3515=3,"LM",IF(E3515=4,"FM"))))),IF(E3515="OoS","OoS",IF(E3515&lt;=2,"H",IF(E3515=3,"M",IF(E3515=4,"L")))))</f>
        <v>DM</v>
      </c>
      <c r="E3515" s="58">
        <f>IF(OR(Processes!$C$54=TRUE,Processes!Q$54=TRUE),IF(AND(G3515=1,H3515=1,NOT(ISTEXT(J3515))),4,IF(AND(G3515=1,H3515=1,ISTEXT(J3515)),3,IF(AND(OR(G3515=1,H3515=1),ISTEXT(J3515)),2,1))),"OoS")</f>
        <v>1</v>
      </c>
      <c r="F3515" s="57"/>
      <c r="G3515" s="59"/>
      <c r="H3515" s="59"/>
      <c r="I3515" s="59"/>
      <c r="J3515" s="59"/>
      <c r="K3515" s="59"/>
      <c r="L3515" s="59"/>
      <c r="M3515" s="59"/>
      <c r="N3515" s="59"/>
      <c r="O3515" s="59"/>
      <c r="P3515" s="370"/>
      <c r="Q3515" s="63"/>
      <c r="R3515" s="373"/>
    </row>
    <row r="3516" spans="1:18" hidden="1" x14ac:dyDescent="0.25">
      <c r="A3516" s="383"/>
      <c r="B3516" s="378"/>
      <c r="C3516" s="54" t="str">
        <f>IF(ISTEXT('Organizational Unit Summary'!$B$54),'Organizational Unit Summary'!$B$54,"")</f>
        <v>P-15</v>
      </c>
      <c r="D3516" s="51" t="str">
        <f>IF('Organizational Unit Summary'!$B$24="Benchmark or Sustainment",IF(E3516="OoS","OoS",IF(E3516=1,"DM",IF(E3516=2,"PM",IF(E3516=3,"LM",IF(E3516=4,"FM"))))),IF(E3516="OoS","OoS",IF(E3516&lt;=2,"H",IF(E3516=3,"M",IF(E3516=4,"L")))))</f>
        <v>DM</v>
      </c>
      <c r="E3516" s="58">
        <f>IF(OR(Processes!$C$54=TRUE,Processes!R$54=TRUE),IF(AND(G3516=1,H3516=1,NOT(ISTEXT(J3516))),4,IF(AND(G3516=1,H3516=1,ISTEXT(J3516)),3,IF(AND(OR(G3516=1,H3516=1),ISTEXT(J3516)),2,1))),"OoS")</f>
        <v>1</v>
      </c>
      <c r="F3516" s="57"/>
      <c r="G3516" s="59"/>
      <c r="H3516" s="59"/>
      <c r="I3516" s="59"/>
      <c r="J3516" s="59"/>
      <c r="K3516" s="59"/>
      <c r="L3516" s="59"/>
      <c r="M3516" s="59"/>
      <c r="N3516" s="59"/>
      <c r="O3516" s="59"/>
      <c r="P3516" s="370"/>
      <c r="Q3516" s="63"/>
      <c r="R3516" s="373"/>
    </row>
    <row r="3517" spans="1:18" hidden="1" x14ac:dyDescent="0.25">
      <c r="A3517" s="383"/>
      <c r="B3517" s="378"/>
      <c r="C3517" s="54" t="str">
        <f>IF(ISTEXT('Organizational Unit Summary'!$B$55),'Organizational Unit Summary'!$B$55,"")</f>
        <v>P-16</v>
      </c>
      <c r="D3517" s="51" t="str">
        <f>IF('Organizational Unit Summary'!$B$24="Benchmark or Sustainment",IF(E3517="OoS","OoS",IF(E3517=1,"DM",IF(E3517=2,"PM",IF(E3517=3,"LM",IF(E3517=4,"FM"))))),IF(E3517="OoS","OoS",IF(E3517&lt;=2,"H",IF(E3517=3,"M",IF(E3517=4,"L")))))</f>
        <v>DM</v>
      </c>
      <c r="E3517" s="58">
        <f>IF(OR(Processes!$C$54=TRUE,Processes!S$54=TRUE),IF(AND(G3517=1,H3517=1,NOT(ISTEXT(J3517))),4,IF(AND(G3517=1,H3517=1,ISTEXT(J3517)),3,IF(AND(OR(G3517=1,H3517=1),ISTEXT(J3517)),2,1))),"OoS")</f>
        <v>1</v>
      </c>
      <c r="F3517" s="57"/>
      <c r="G3517" s="59"/>
      <c r="H3517" s="59"/>
      <c r="I3517" s="59"/>
      <c r="J3517" s="59"/>
      <c r="K3517" s="59"/>
      <c r="L3517" s="59"/>
      <c r="M3517" s="59"/>
      <c r="N3517" s="59"/>
      <c r="O3517" s="59"/>
      <c r="P3517" s="370"/>
      <c r="Q3517" s="63"/>
      <c r="R3517" s="373"/>
    </row>
    <row r="3518" spans="1:18" hidden="1" x14ac:dyDescent="0.25">
      <c r="A3518" s="383"/>
      <c r="B3518" s="378"/>
      <c r="C3518" s="54" t="str">
        <f>IF(ISTEXT('Organizational Unit Summary'!$B$56),'Organizational Unit Summary'!$B$56,"")</f>
        <v>P-17</v>
      </c>
      <c r="D3518" s="51" t="str">
        <f>IF('Organizational Unit Summary'!$B$24="Benchmark or Sustainment",IF(E3518="OoS","OoS",IF(E3518=1,"DM",IF(E3518=2,"PM",IF(E3518=3,"LM",IF(E3518=4,"FM"))))),IF(E3518="OoS","OoS",IF(E3518&lt;=2,"H",IF(E3518=3,"M",IF(E3518=4,"L")))))</f>
        <v>DM</v>
      </c>
      <c r="E3518" s="58">
        <f>IF(OR(Processes!$C$54=TRUE,Processes!T$54=TRUE),IF(AND(G3518=1,H3518=1,NOT(ISTEXT(J3518))),4,IF(AND(G3518=1,H3518=1,ISTEXT(J3518)),3,IF(AND(OR(G3518=1,H3518=1),ISTEXT(J3518)),2,1))),"OoS")</f>
        <v>1</v>
      </c>
      <c r="F3518" s="57"/>
      <c r="G3518" s="59"/>
      <c r="H3518" s="59"/>
      <c r="I3518" s="59"/>
      <c r="J3518" s="59"/>
      <c r="K3518" s="59"/>
      <c r="L3518" s="59"/>
      <c r="M3518" s="59"/>
      <c r="N3518" s="59"/>
      <c r="O3518" s="59"/>
      <c r="P3518" s="370"/>
      <c r="Q3518" s="63"/>
      <c r="R3518" s="373"/>
    </row>
    <row r="3519" spans="1:18" hidden="1" x14ac:dyDescent="0.25">
      <c r="A3519" s="383"/>
      <c r="B3519" s="378"/>
      <c r="C3519" s="54" t="str">
        <f>IF(ISTEXT('Organizational Unit Summary'!$B$57),'Organizational Unit Summary'!$B$57,"")</f>
        <v>P-18</v>
      </c>
      <c r="D3519" s="51" t="str">
        <f>IF('Organizational Unit Summary'!$B$24="Benchmark or Sustainment",IF(E3519="OoS","OoS",IF(E3519=1,"DM",IF(E3519=2,"PM",IF(E3519=3,"LM",IF(E3519=4,"FM"))))),IF(E3519="OoS","OoS",IF(E3519&lt;=2,"H",IF(E3519=3,"M",IF(E3519=4,"L")))))</f>
        <v>DM</v>
      </c>
      <c r="E3519" s="58">
        <f>IF(OR(Processes!$C$54=TRUE,Processes!U$54=TRUE),IF(AND(G3519=1,H3519=1,NOT(ISTEXT(J3519))),4,IF(AND(G3519=1,H3519=1,ISTEXT(J3519)),3,IF(AND(OR(G3519=1,H3519=1),ISTEXT(J3519)),2,1))),"OoS")</f>
        <v>1</v>
      </c>
      <c r="F3519" s="57"/>
      <c r="G3519" s="59"/>
      <c r="H3519" s="59"/>
      <c r="I3519" s="59"/>
      <c r="J3519" s="59"/>
      <c r="K3519" s="59"/>
      <c r="L3519" s="59"/>
      <c r="M3519" s="59"/>
      <c r="N3519" s="59"/>
      <c r="O3519" s="59"/>
      <c r="P3519" s="370"/>
      <c r="Q3519" s="63"/>
      <c r="R3519" s="373"/>
    </row>
    <row r="3520" spans="1:18" hidden="1" x14ac:dyDescent="0.25">
      <c r="A3520" s="383"/>
      <c r="B3520" s="378"/>
      <c r="C3520" s="54" t="str">
        <f>IF(ISTEXT('Organizational Unit Summary'!$B$58),'Organizational Unit Summary'!$B$58,"")</f>
        <v>P-19</v>
      </c>
      <c r="D3520" s="51" t="str">
        <f>IF('Organizational Unit Summary'!$B$24="Benchmark or Sustainment",IF(E3520="OoS","OoS",IF(E3520=1,"DM",IF(E3520=2,"PM",IF(E3520=3,"LM",IF(E3520=4,"FM"))))),IF(E3520="OoS","OoS",IF(E3520&lt;=2,"H",IF(E3520=3,"M",IF(E3520=4,"L")))))</f>
        <v>DM</v>
      </c>
      <c r="E3520" s="58">
        <f>IF(OR(Processes!$C$54=TRUE,Processes!V$54=TRUE),IF(AND(G3520=1,H3520=1,NOT(ISTEXT(J3520))),4,IF(AND(G3520=1,H3520=1,ISTEXT(J3520)),3,IF(AND(OR(G3520=1,H3520=1),ISTEXT(J3520)),2,1))),"OoS")</f>
        <v>1</v>
      </c>
      <c r="F3520" s="57"/>
      <c r="G3520" s="59"/>
      <c r="H3520" s="59"/>
      <c r="I3520" s="59"/>
      <c r="J3520" s="59"/>
      <c r="K3520" s="59"/>
      <c r="L3520" s="59"/>
      <c r="M3520" s="59"/>
      <c r="N3520" s="59"/>
      <c r="O3520" s="59"/>
      <c r="P3520" s="370"/>
      <c r="Q3520" s="63"/>
      <c r="R3520" s="373"/>
    </row>
    <row r="3521" spans="1:18" ht="13.5" hidden="1" thickBot="1" x14ac:dyDescent="0.3">
      <c r="A3521" s="383"/>
      <c r="B3521" s="378"/>
      <c r="C3521" s="54" t="str">
        <f>IF(ISTEXT('Organizational Unit Summary'!$B$59),'Organizational Unit Summary'!$B$59,"")</f>
        <v>P-20</v>
      </c>
      <c r="D3521" s="51" t="str">
        <f>IF('Organizational Unit Summary'!$B$24="Benchmark or Sustainment",IF(E3521="OoS","OoS",IF(E3521=1,"DM",IF(E3521=2,"PM",IF(E3521=3,"LM",IF(E3521=4,"FM"))))),IF(E3521="OoS","OoS",IF(E3521&lt;=2,"H",IF(E3521=3,"M",IF(E3521=4,"L")))))</f>
        <v>DM</v>
      </c>
      <c r="E3521" s="58">
        <f>IF(OR(Processes!$C$54=TRUE,Processes!W$54=TRUE),IF(AND(G3521=1,H3521=1,NOT(ISTEXT(J3521))),4,IF(AND(G3521=1,H3521=1,ISTEXT(J3521)),3,IF(AND(OR(G3521=1,H3521=1),ISTEXT(J3521)),2,1))),"OoS")</f>
        <v>1</v>
      </c>
      <c r="F3521" s="57"/>
      <c r="G3521" s="59"/>
      <c r="H3521" s="59"/>
      <c r="I3521" s="59"/>
      <c r="J3521" s="59"/>
      <c r="K3521" s="59"/>
      <c r="L3521" s="59"/>
      <c r="M3521" s="59"/>
      <c r="N3521" s="59"/>
      <c r="O3521" s="59"/>
      <c r="P3521" s="371"/>
      <c r="Q3521" s="63"/>
      <c r="R3521" s="373"/>
    </row>
    <row r="3522" spans="1:18" hidden="1" x14ac:dyDescent="0.25">
      <c r="A3522" s="383"/>
      <c r="B3522" s="378" t="str">
        <f>IF(ISTEXT(Processes!$B$4),Processes!$B$4,"")</f>
        <v>Process 2</v>
      </c>
      <c r="C3522" s="54" t="str">
        <f>IF(ISTEXT('Organizational Unit Summary'!$B$40),'Organizational Unit Summary'!$B$40,"")</f>
        <v>P-1</v>
      </c>
      <c r="D3522" s="51" t="str">
        <f>IF('Organizational Unit Summary'!$B$24="Benchmark or Sustainment",IF(E3522="OoS","OoS",IF(E3522=1,"DM",IF(E3522=2,"PM",IF(E3522=3,"LM",IF(E3522=4,"FM"))))),IF(E3522="OoS","OoS",IF(E3522&lt;=2,"H",IF(E3522=3,"M",IF(E3522=4,"L")))))</f>
        <v>DM</v>
      </c>
      <c r="E3522" s="58">
        <f>IF(OR(Processes!$C$55=TRUE,Processes!D$55=TRUE),IF(AND(G3522=1,H3522=1,NOT(ISTEXT(J3522))),4,IF(AND(G3522=1,H3522=1,ISTEXT(J3522)),3,IF(AND(OR(G3522=1,H3522=1),ISTEXT(J3522)),2,1))),"OoS")</f>
        <v>1</v>
      </c>
      <c r="F3522" s="57"/>
      <c r="G3522" s="59"/>
      <c r="H3522" s="59"/>
      <c r="I3522" s="59"/>
      <c r="J3522" s="59"/>
      <c r="K3522" s="59"/>
      <c r="L3522" s="59"/>
      <c r="M3522" s="59"/>
      <c r="N3522" s="59"/>
      <c r="O3522" s="59"/>
      <c r="P3522" s="369"/>
      <c r="Q3522" s="63"/>
      <c r="R3522" s="373"/>
    </row>
    <row r="3523" spans="1:18" hidden="1" x14ac:dyDescent="0.25">
      <c r="A3523" s="383"/>
      <c r="B3523" s="378"/>
      <c r="C3523" s="54" t="str">
        <f>IF(ISTEXT('Organizational Unit Summary'!$B$41),'Organizational Unit Summary'!$B$41,"")</f>
        <v>P-2</v>
      </c>
      <c r="D3523" s="51" t="str">
        <f>IF('Organizational Unit Summary'!$B$24="Benchmark or Sustainment",IF(E3523="OoS","OoS",IF(E3523=1,"DM",IF(E3523=2,"PM",IF(E3523=3,"LM",IF(E3523=4,"FM"))))),IF(E3523="OoS","OoS",IF(E3523&lt;=2,"H",IF(E3523=3,"M",IF(E3523=4,"L")))))</f>
        <v>DM</v>
      </c>
      <c r="E3523" s="58">
        <f>IF(OR(Processes!$C$55=TRUE,Processes!E$55=TRUE),IF(AND(G3523=1,H3523=1,NOT(ISTEXT(J3523))),4,IF(AND(G3523=1,H3523=1,ISTEXT(J3523)),3,IF(AND(OR(G3523=1,H3523=1),ISTEXT(J3523)),2,1))),"OoS")</f>
        <v>1</v>
      </c>
      <c r="F3523" s="57"/>
      <c r="G3523" s="59"/>
      <c r="H3523" s="59"/>
      <c r="I3523" s="59"/>
      <c r="J3523" s="59"/>
      <c r="K3523" s="59"/>
      <c r="L3523" s="59"/>
      <c r="M3523" s="59"/>
      <c r="N3523" s="59"/>
      <c r="O3523" s="59"/>
      <c r="P3523" s="370"/>
      <c r="Q3523" s="63"/>
      <c r="R3523" s="373"/>
    </row>
    <row r="3524" spans="1:18" hidden="1" x14ac:dyDescent="0.25">
      <c r="A3524" s="383"/>
      <c r="B3524" s="378"/>
      <c r="C3524" s="54" t="str">
        <f>IF(ISTEXT('Organizational Unit Summary'!$B$42),'Organizational Unit Summary'!$B$42,"")</f>
        <v>P-3</v>
      </c>
      <c r="D3524" s="51" t="str">
        <f>IF('Organizational Unit Summary'!$B$24="Benchmark or Sustainment",IF(E3524="OoS","OoS",IF(E3524=1,"DM",IF(E3524=2,"PM",IF(E3524=3,"LM",IF(E3524=4,"FM"))))),IF(E3524="OoS","OoS",IF(E3524&lt;=2,"H",IF(E3524=3,"M",IF(E3524=4,"L")))))</f>
        <v>DM</v>
      </c>
      <c r="E3524" s="58">
        <f>IF(OR(Processes!$C$55=TRUE,Processes!F$55=TRUE),IF(AND(G3524=1,H3524=1,NOT(ISTEXT(J3524))),4,IF(AND(G3524=1,H3524=1,ISTEXT(J3524)),3,IF(AND(OR(G3524=1,H3524=1),ISTEXT(J3524)),2,1))),"OoS")</f>
        <v>1</v>
      </c>
      <c r="F3524" s="57"/>
      <c r="G3524" s="59"/>
      <c r="H3524" s="59"/>
      <c r="I3524" s="59"/>
      <c r="J3524" s="59"/>
      <c r="K3524" s="59"/>
      <c r="L3524" s="59"/>
      <c r="M3524" s="59"/>
      <c r="N3524" s="59"/>
      <c r="O3524" s="59"/>
      <c r="P3524" s="370"/>
      <c r="Q3524" s="63"/>
      <c r="R3524" s="373"/>
    </row>
    <row r="3525" spans="1:18" hidden="1" x14ac:dyDescent="0.25">
      <c r="A3525" s="383"/>
      <c r="B3525" s="378"/>
      <c r="C3525" s="54" t="str">
        <f>IF(ISTEXT('Organizational Unit Summary'!$B$43),'Organizational Unit Summary'!$B$43,"")</f>
        <v>P-4</v>
      </c>
      <c r="D3525" s="51" t="str">
        <f>IF('Organizational Unit Summary'!$B$24="Benchmark or Sustainment",IF(E3525="OoS","OoS",IF(E3525=1,"DM",IF(E3525=2,"PM",IF(E3525=3,"LM",IF(E3525=4,"FM"))))),IF(E3525="OoS","OoS",IF(E3525&lt;=2,"H",IF(E3525=3,"M",IF(E3525=4,"L")))))</f>
        <v>DM</v>
      </c>
      <c r="E3525" s="58">
        <f>IF(OR(Processes!$C$55=TRUE,Processes!G$55=TRUE),IF(AND(G3525=1,H3525=1,NOT(ISTEXT(J3525))),4,IF(AND(G3525=1,H3525=1,ISTEXT(J3525)),3,IF(AND(OR(G3525=1,H3525=1),ISTEXT(J3525)),2,1))),"OoS")</f>
        <v>1</v>
      </c>
      <c r="F3525" s="57"/>
      <c r="G3525" s="59"/>
      <c r="H3525" s="59"/>
      <c r="I3525" s="59"/>
      <c r="J3525" s="59"/>
      <c r="K3525" s="59"/>
      <c r="L3525" s="59"/>
      <c r="M3525" s="59"/>
      <c r="N3525" s="59"/>
      <c r="O3525" s="59"/>
      <c r="P3525" s="370"/>
      <c r="Q3525" s="63"/>
      <c r="R3525" s="373"/>
    </row>
    <row r="3526" spans="1:18" hidden="1" x14ac:dyDescent="0.25">
      <c r="A3526" s="383"/>
      <c r="B3526" s="378"/>
      <c r="C3526" s="54" t="str">
        <f>IF(ISTEXT('Organizational Unit Summary'!$B$44),'Organizational Unit Summary'!$B$44,"")</f>
        <v>P-5</v>
      </c>
      <c r="D3526" s="51" t="str">
        <f>IF('Organizational Unit Summary'!$B$24="Benchmark or Sustainment",IF(E3526="OoS","OoS",IF(E3526=1,"DM",IF(E3526=2,"PM",IF(E3526=3,"LM",IF(E3526=4,"FM"))))),IF(E3526="OoS","OoS",IF(E3526&lt;=2,"H",IF(E3526=3,"M",IF(E3526=4,"L")))))</f>
        <v>DM</v>
      </c>
      <c r="E3526" s="58">
        <f>IF(OR(Processes!$C$55=TRUE,Processes!H$55=TRUE),IF(AND(G3526=1,H3526=1,NOT(ISTEXT(J3526))),4,IF(AND(G3526=1,H3526=1,ISTEXT(J3526)),3,IF(AND(OR(G3526=1,H3526=1),ISTEXT(J3526)),2,1))),"OoS")</f>
        <v>1</v>
      </c>
      <c r="F3526" s="57"/>
      <c r="G3526" s="59"/>
      <c r="H3526" s="59"/>
      <c r="I3526" s="59"/>
      <c r="J3526" s="59"/>
      <c r="K3526" s="59"/>
      <c r="L3526" s="59"/>
      <c r="M3526" s="59"/>
      <c r="N3526" s="59"/>
      <c r="O3526" s="59"/>
      <c r="P3526" s="370"/>
      <c r="Q3526" s="63"/>
      <c r="R3526" s="373"/>
    </row>
    <row r="3527" spans="1:18" hidden="1" x14ac:dyDescent="0.25">
      <c r="A3527" s="383"/>
      <c r="B3527" s="378"/>
      <c r="C3527" s="54" t="str">
        <f>IF(ISTEXT('Organizational Unit Summary'!$B$45),'Organizational Unit Summary'!$B$45,"")</f>
        <v>P-6</v>
      </c>
      <c r="D3527" s="51" t="str">
        <f>IF('Organizational Unit Summary'!$B$24="Benchmark or Sustainment",IF(E3527="OoS","OoS",IF(E3527=1,"DM",IF(E3527=2,"PM",IF(E3527=3,"LM",IF(E3527=4,"FM"))))),IF(E3527="OoS","OoS",IF(E3527&lt;=2,"H",IF(E3527=3,"M",IF(E3527=4,"L")))))</f>
        <v>DM</v>
      </c>
      <c r="E3527" s="58">
        <f>IF(OR(Processes!$C$55=TRUE,Processes!I$55=TRUE),IF(AND(G3527=1,H3527=1,NOT(ISTEXT(J3527))),4,IF(AND(G3527=1,H3527=1,ISTEXT(J3527)),3,IF(AND(OR(G3527=1,H3527=1),ISTEXT(J3527)),2,1))),"OoS")</f>
        <v>1</v>
      </c>
      <c r="F3527" s="57"/>
      <c r="G3527" s="59"/>
      <c r="H3527" s="59"/>
      <c r="I3527" s="59"/>
      <c r="J3527" s="59"/>
      <c r="K3527" s="59"/>
      <c r="L3527" s="59"/>
      <c r="M3527" s="59"/>
      <c r="N3527" s="59"/>
      <c r="O3527" s="59"/>
      <c r="P3527" s="370"/>
      <c r="Q3527" s="63"/>
      <c r="R3527" s="373"/>
    </row>
    <row r="3528" spans="1:18" hidden="1" x14ac:dyDescent="0.25">
      <c r="A3528" s="383"/>
      <c r="B3528" s="378"/>
      <c r="C3528" s="54" t="str">
        <f>IF(ISTEXT('Organizational Unit Summary'!$B$46),'Organizational Unit Summary'!$B$46,"")</f>
        <v>P-7</v>
      </c>
      <c r="D3528" s="51" t="str">
        <f>IF('Organizational Unit Summary'!$B$24="Benchmark or Sustainment",IF(E3528="OoS","OoS",IF(E3528=1,"DM",IF(E3528=2,"PM",IF(E3528=3,"LM",IF(E3528=4,"FM"))))),IF(E3528="OoS","OoS",IF(E3528&lt;=2,"H",IF(E3528=3,"M",IF(E3528=4,"L")))))</f>
        <v>DM</v>
      </c>
      <c r="E3528" s="58">
        <f>IF(OR(Processes!$C$55=TRUE,Processes!J$55=TRUE),IF(AND(G3528=1,H3528=1,NOT(ISTEXT(J3528))),4,IF(AND(G3528=1,H3528=1,ISTEXT(J3528)),3,IF(AND(OR(G3528=1,H3528=1),ISTEXT(J3528)),2,1))),"OoS")</f>
        <v>1</v>
      </c>
      <c r="F3528" s="57"/>
      <c r="G3528" s="59"/>
      <c r="H3528" s="59"/>
      <c r="I3528" s="59"/>
      <c r="J3528" s="59"/>
      <c r="K3528" s="59"/>
      <c r="L3528" s="59"/>
      <c r="M3528" s="59"/>
      <c r="N3528" s="59"/>
      <c r="O3528" s="59"/>
      <c r="P3528" s="370"/>
      <c r="Q3528" s="63"/>
      <c r="R3528" s="373"/>
    </row>
    <row r="3529" spans="1:18" hidden="1" x14ac:dyDescent="0.25">
      <c r="A3529" s="383"/>
      <c r="B3529" s="378"/>
      <c r="C3529" s="54" t="str">
        <f>IF(ISTEXT('Organizational Unit Summary'!$B$47),'Organizational Unit Summary'!$B$47,"")</f>
        <v>P-8</v>
      </c>
      <c r="D3529" s="51" t="str">
        <f>IF('Organizational Unit Summary'!$B$24="Benchmark or Sustainment",IF(E3529="OoS","OoS",IF(E3529=1,"DM",IF(E3529=2,"PM",IF(E3529=3,"LM",IF(E3529=4,"FM"))))),IF(E3529="OoS","OoS",IF(E3529&lt;=2,"H",IF(E3529=3,"M",IF(E3529=4,"L")))))</f>
        <v>DM</v>
      </c>
      <c r="E3529" s="58">
        <f>IF(OR(Processes!$C$55=TRUE,Processes!K$55=TRUE),IF(AND(G3529=1,H3529=1,NOT(ISTEXT(J3529))),4,IF(AND(G3529=1,H3529=1,ISTEXT(J3529)),3,IF(AND(OR(G3529=1,H3529=1),ISTEXT(J3529)),2,1))),"OoS")</f>
        <v>1</v>
      </c>
      <c r="F3529" s="57"/>
      <c r="G3529" s="59"/>
      <c r="H3529" s="59"/>
      <c r="I3529" s="59"/>
      <c r="J3529" s="59"/>
      <c r="K3529" s="59"/>
      <c r="L3529" s="59"/>
      <c r="M3529" s="59"/>
      <c r="N3529" s="59"/>
      <c r="O3529" s="59"/>
      <c r="P3529" s="370"/>
      <c r="Q3529" s="63"/>
      <c r="R3529" s="373"/>
    </row>
    <row r="3530" spans="1:18" hidden="1" x14ac:dyDescent="0.25">
      <c r="A3530" s="383"/>
      <c r="B3530" s="378"/>
      <c r="C3530" s="54" t="str">
        <f>IF(ISTEXT('Organizational Unit Summary'!$B$48),'Organizational Unit Summary'!$B$48,"")</f>
        <v>P-9</v>
      </c>
      <c r="D3530" s="51" t="str">
        <f>IF('Organizational Unit Summary'!$B$24="Benchmark or Sustainment",IF(E3530="OoS","OoS",IF(E3530=1,"DM",IF(E3530=2,"PM",IF(E3530=3,"LM",IF(E3530=4,"FM"))))),IF(E3530="OoS","OoS",IF(E3530&lt;=2,"H",IF(E3530=3,"M",IF(E3530=4,"L")))))</f>
        <v>DM</v>
      </c>
      <c r="E3530" s="58">
        <f>IF(OR(Processes!$C$55=TRUE,Processes!L$55=TRUE),IF(AND(G3530=1,H3530=1,NOT(ISTEXT(J3530))),4,IF(AND(G3530=1,H3530=1,ISTEXT(J3530)),3,IF(AND(OR(G3530=1,H3530=1),ISTEXT(J3530)),2,1))),"OoS")</f>
        <v>1</v>
      </c>
      <c r="F3530" s="57"/>
      <c r="G3530" s="59"/>
      <c r="H3530" s="59"/>
      <c r="I3530" s="59"/>
      <c r="J3530" s="59"/>
      <c r="K3530" s="59"/>
      <c r="L3530" s="59"/>
      <c r="M3530" s="59"/>
      <c r="N3530" s="59"/>
      <c r="O3530" s="59"/>
      <c r="P3530" s="370"/>
      <c r="Q3530" s="63"/>
      <c r="R3530" s="373"/>
    </row>
    <row r="3531" spans="1:18" hidden="1" x14ac:dyDescent="0.25">
      <c r="A3531" s="383"/>
      <c r="B3531" s="378"/>
      <c r="C3531" s="54" t="str">
        <f>IF(ISTEXT('Organizational Unit Summary'!$B$49),'Organizational Unit Summary'!$B$49,"")</f>
        <v>P-10</v>
      </c>
      <c r="D3531" s="51" t="str">
        <f>IF('Organizational Unit Summary'!$B$24="Benchmark or Sustainment",IF(E3531="OoS","OoS",IF(E3531=1,"DM",IF(E3531=2,"PM",IF(E3531=3,"LM",IF(E3531=4,"FM"))))),IF(E3531="OoS","OoS",IF(E3531&lt;=2,"H",IF(E3531=3,"M",IF(E3531=4,"L")))))</f>
        <v>DM</v>
      </c>
      <c r="E3531" s="58">
        <f>IF(OR(Processes!$C$55=TRUE,Processes!M$55=TRUE),IF(AND(G3531=1,H3531=1,NOT(ISTEXT(J3531))),4,IF(AND(G3531=1,H3531=1,ISTEXT(J3531)),3,IF(AND(OR(G3531=1,H3531=1),ISTEXT(J3531)),2,1))),"OoS")</f>
        <v>1</v>
      </c>
      <c r="F3531" s="57"/>
      <c r="G3531" s="59"/>
      <c r="H3531" s="59"/>
      <c r="I3531" s="59"/>
      <c r="J3531" s="59"/>
      <c r="K3531" s="59"/>
      <c r="L3531" s="59"/>
      <c r="M3531" s="59"/>
      <c r="N3531" s="59"/>
      <c r="O3531" s="59"/>
      <c r="P3531" s="370"/>
      <c r="Q3531" s="63"/>
      <c r="R3531" s="373"/>
    </row>
    <row r="3532" spans="1:18" hidden="1" x14ac:dyDescent="0.25">
      <c r="A3532" s="383"/>
      <c r="B3532" s="378"/>
      <c r="C3532" s="54" t="str">
        <f>IF(ISTEXT('Organizational Unit Summary'!$B$50),'Organizational Unit Summary'!$B$50,"")</f>
        <v>P-11</v>
      </c>
      <c r="D3532" s="51" t="str">
        <f>IF('Organizational Unit Summary'!$B$24="Benchmark or Sustainment",IF(E3532="OoS","OoS",IF(E3532=1,"DM",IF(E3532=2,"PM",IF(E3532=3,"LM",IF(E3532=4,"FM"))))),IF(E3532="OoS","OoS",IF(E3532&lt;=2,"H",IF(E3532=3,"M",IF(E3532=4,"L")))))</f>
        <v>DM</v>
      </c>
      <c r="E3532" s="58">
        <f>IF(OR(Processes!$C$55=TRUE,Processes!N$55=TRUE),IF(AND(G3532=1,H3532=1,NOT(ISTEXT(J3532))),4,IF(AND(G3532=1,H3532=1,ISTEXT(J3532)),3,IF(AND(OR(G3532=1,H3532=1),ISTEXT(J3532)),2,1))),"OoS")</f>
        <v>1</v>
      </c>
      <c r="F3532" s="57"/>
      <c r="G3532" s="59"/>
      <c r="H3532" s="59"/>
      <c r="I3532" s="59"/>
      <c r="J3532" s="59"/>
      <c r="K3532" s="59"/>
      <c r="L3532" s="59"/>
      <c r="M3532" s="59"/>
      <c r="N3532" s="59"/>
      <c r="O3532" s="59"/>
      <c r="P3532" s="370"/>
      <c r="Q3532" s="63"/>
      <c r="R3532" s="373"/>
    </row>
    <row r="3533" spans="1:18" hidden="1" x14ac:dyDescent="0.25">
      <c r="A3533" s="383"/>
      <c r="B3533" s="378"/>
      <c r="C3533" s="54" t="str">
        <f>IF(ISTEXT('Organizational Unit Summary'!$B$51),'Organizational Unit Summary'!$B$51,"")</f>
        <v>P-12</v>
      </c>
      <c r="D3533" s="51" t="str">
        <f>IF('Organizational Unit Summary'!$B$24="Benchmark or Sustainment",IF(E3533="OoS","OoS",IF(E3533=1,"DM",IF(E3533=2,"PM",IF(E3533=3,"LM",IF(E3533=4,"FM"))))),IF(E3533="OoS","OoS",IF(E3533&lt;=2,"H",IF(E3533=3,"M",IF(E3533=4,"L")))))</f>
        <v>DM</v>
      </c>
      <c r="E3533" s="58">
        <f>IF(OR(Processes!$C$55=TRUE,Processes!O$55=TRUE),IF(AND(G3533=1,H3533=1,NOT(ISTEXT(J3533))),4,IF(AND(G3533=1,H3533=1,ISTEXT(J3533)),3,IF(AND(OR(G3533=1,H3533=1),ISTEXT(J3533)),2,1))),"OoS")</f>
        <v>1</v>
      </c>
      <c r="F3533" s="57"/>
      <c r="G3533" s="59"/>
      <c r="H3533" s="59"/>
      <c r="I3533" s="59"/>
      <c r="J3533" s="59"/>
      <c r="K3533" s="59"/>
      <c r="L3533" s="59"/>
      <c r="M3533" s="59"/>
      <c r="N3533" s="59"/>
      <c r="O3533" s="59"/>
      <c r="P3533" s="370"/>
      <c r="Q3533" s="63"/>
      <c r="R3533" s="373"/>
    </row>
    <row r="3534" spans="1:18" hidden="1" x14ac:dyDescent="0.25">
      <c r="A3534" s="383"/>
      <c r="B3534" s="378"/>
      <c r="C3534" s="54" t="str">
        <f>IF(ISTEXT('Organizational Unit Summary'!$B$52),'Organizational Unit Summary'!$B$52,"")</f>
        <v>P-13</v>
      </c>
      <c r="D3534" s="51" t="str">
        <f>IF('Organizational Unit Summary'!$B$24="Benchmark or Sustainment",IF(E3534="OoS","OoS",IF(E3534=1,"DM",IF(E3534=2,"PM",IF(E3534=3,"LM",IF(E3534=4,"FM"))))),IF(E3534="OoS","OoS",IF(E3534&lt;=2,"H",IF(E3534=3,"M",IF(E3534=4,"L")))))</f>
        <v>DM</v>
      </c>
      <c r="E3534" s="58">
        <f>IF(OR(Processes!$C$55=TRUE,Processes!P$55=TRUE),IF(AND(G3534=1,H3534=1,NOT(ISTEXT(J3534))),4,IF(AND(G3534=1,H3534=1,ISTEXT(J3534)),3,IF(AND(OR(G3534=1,H3534=1),ISTEXT(J3534)),2,1))),"OoS")</f>
        <v>1</v>
      </c>
      <c r="F3534" s="57"/>
      <c r="G3534" s="59"/>
      <c r="H3534" s="59"/>
      <c r="I3534" s="59"/>
      <c r="J3534" s="59"/>
      <c r="K3534" s="59"/>
      <c r="L3534" s="59"/>
      <c r="M3534" s="59"/>
      <c r="N3534" s="59"/>
      <c r="O3534" s="59"/>
      <c r="P3534" s="370"/>
      <c r="Q3534" s="63"/>
      <c r="R3534" s="373"/>
    </row>
    <row r="3535" spans="1:18" hidden="1" x14ac:dyDescent="0.25">
      <c r="A3535" s="383"/>
      <c r="B3535" s="378"/>
      <c r="C3535" s="54" t="str">
        <f>IF(ISTEXT('Organizational Unit Summary'!$B$53),'Organizational Unit Summary'!$B$53,"")</f>
        <v>P-14</v>
      </c>
      <c r="D3535" s="51" t="str">
        <f>IF('Organizational Unit Summary'!$B$24="Benchmark or Sustainment",IF(E3535="OoS","OoS",IF(E3535=1,"DM",IF(E3535=2,"PM",IF(E3535=3,"LM",IF(E3535=4,"FM"))))),IF(E3535="OoS","OoS",IF(E3535&lt;=2,"H",IF(E3535=3,"M",IF(E3535=4,"L")))))</f>
        <v>DM</v>
      </c>
      <c r="E3535" s="58">
        <f>IF(OR(Processes!$C$55=TRUE,Processes!Q$55=TRUE),IF(AND(G3535=1,H3535=1,NOT(ISTEXT(J3535))),4,IF(AND(G3535=1,H3535=1,ISTEXT(J3535)),3,IF(AND(OR(G3535=1,H3535=1),ISTEXT(J3535)),2,1))),"OoS")</f>
        <v>1</v>
      </c>
      <c r="F3535" s="57"/>
      <c r="G3535" s="59"/>
      <c r="H3535" s="59"/>
      <c r="I3535" s="59"/>
      <c r="J3535" s="59"/>
      <c r="K3535" s="59"/>
      <c r="L3535" s="59"/>
      <c r="M3535" s="59"/>
      <c r="N3535" s="59"/>
      <c r="O3535" s="59"/>
      <c r="P3535" s="370"/>
      <c r="Q3535" s="63"/>
      <c r="R3535" s="373"/>
    </row>
    <row r="3536" spans="1:18" hidden="1" x14ac:dyDescent="0.25">
      <c r="A3536" s="383"/>
      <c r="B3536" s="378"/>
      <c r="C3536" s="54" t="str">
        <f>IF(ISTEXT('Organizational Unit Summary'!$B$54),'Organizational Unit Summary'!$B$54,"")</f>
        <v>P-15</v>
      </c>
      <c r="D3536" s="51" t="str">
        <f>IF('Organizational Unit Summary'!$B$24="Benchmark or Sustainment",IF(E3536="OoS","OoS",IF(E3536=1,"DM",IF(E3536=2,"PM",IF(E3536=3,"LM",IF(E3536=4,"FM"))))),IF(E3536="OoS","OoS",IF(E3536&lt;=2,"H",IF(E3536=3,"M",IF(E3536=4,"L")))))</f>
        <v>DM</v>
      </c>
      <c r="E3536" s="58">
        <f>IF(OR(Processes!$C$55=TRUE,Processes!R$55=TRUE),IF(AND(G3536=1,H3536=1,NOT(ISTEXT(J3536))),4,IF(AND(G3536=1,H3536=1,ISTEXT(J3536)),3,IF(AND(OR(G3536=1,H3536=1),ISTEXT(J3536)),2,1))),"OoS")</f>
        <v>1</v>
      </c>
      <c r="F3536" s="57"/>
      <c r="G3536" s="59"/>
      <c r="H3536" s="59"/>
      <c r="I3536" s="59"/>
      <c r="J3536" s="59"/>
      <c r="K3536" s="59"/>
      <c r="L3536" s="59"/>
      <c r="M3536" s="59"/>
      <c r="N3536" s="59"/>
      <c r="O3536" s="59"/>
      <c r="P3536" s="370"/>
      <c r="Q3536" s="63"/>
      <c r="R3536" s="373"/>
    </row>
    <row r="3537" spans="1:18" hidden="1" x14ac:dyDescent="0.25">
      <c r="A3537" s="383"/>
      <c r="B3537" s="378"/>
      <c r="C3537" s="54" t="str">
        <f>IF(ISTEXT('Organizational Unit Summary'!$B$55),'Organizational Unit Summary'!$B$55,"")</f>
        <v>P-16</v>
      </c>
      <c r="D3537" s="51" t="str">
        <f>IF('Organizational Unit Summary'!$B$24="Benchmark or Sustainment",IF(E3537="OoS","OoS",IF(E3537=1,"DM",IF(E3537=2,"PM",IF(E3537=3,"LM",IF(E3537=4,"FM"))))),IF(E3537="OoS","OoS",IF(E3537&lt;=2,"H",IF(E3537=3,"M",IF(E3537=4,"L")))))</f>
        <v>DM</v>
      </c>
      <c r="E3537" s="58">
        <f>IF(OR(Processes!$C$55=TRUE,Processes!S$55=TRUE),IF(AND(G3537=1,H3537=1,NOT(ISTEXT(J3537))),4,IF(AND(G3537=1,H3537=1,ISTEXT(J3537)),3,IF(AND(OR(G3537=1,H3537=1),ISTEXT(J3537)),2,1))),"OoS")</f>
        <v>1</v>
      </c>
      <c r="F3537" s="57"/>
      <c r="G3537" s="59"/>
      <c r="H3537" s="59"/>
      <c r="I3537" s="59"/>
      <c r="J3537" s="59"/>
      <c r="K3537" s="59"/>
      <c r="L3537" s="59"/>
      <c r="M3537" s="59"/>
      <c r="N3537" s="59"/>
      <c r="O3537" s="59"/>
      <c r="P3537" s="370"/>
      <c r="Q3537" s="63"/>
      <c r="R3537" s="373"/>
    </row>
    <row r="3538" spans="1:18" hidden="1" x14ac:dyDescent="0.25">
      <c r="A3538" s="383"/>
      <c r="B3538" s="378"/>
      <c r="C3538" s="54" t="str">
        <f>IF(ISTEXT('Organizational Unit Summary'!$B$56),'Organizational Unit Summary'!$B$56,"")</f>
        <v>P-17</v>
      </c>
      <c r="D3538" s="51" t="str">
        <f>IF('Organizational Unit Summary'!$B$24="Benchmark or Sustainment",IF(E3538="OoS","OoS",IF(E3538=1,"DM",IF(E3538=2,"PM",IF(E3538=3,"LM",IF(E3538=4,"FM"))))),IF(E3538="OoS","OoS",IF(E3538&lt;=2,"H",IF(E3538=3,"M",IF(E3538=4,"L")))))</f>
        <v>DM</v>
      </c>
      <c r="E3538" s="58">
        <f>IF(OR(Processes!$C$55=TRUE,Processes!T$55=TRUE),IF(AND(G3538=1,H3538=1,NOT(ISTEXT(J3538))),4,IF(AND(G3538=1,H3538=1,ISTEXT(J3538)),3,IF(AND(OR(G3538=1,H3538=1),ISTEXT(J3538)),2,1))),"OoS")</f>
        <v>1</v>
      </c>
      <c r="F3538" s="57"/>
      <c r="G3538" s="59"/>
      <c r="H3538" s="59"/>
      <c r="I3538" s="59"/>
      <c r="J3538" s="59"/>
      <c r="K3538" s="59"/>
      <c r="L3538" s="59"/>
      <c r="M3538" s="59"/>
      <c r="N3538" s="59"/>
      <c r="O3538" s="59"/>
      <c r="P3538" s="370"/>
      <c r="Q3538" s="63"/>
      <c r="R3538" s="373"/>
    </row>
    <row r="3539" spans="1:18" hidden="1" x14ac:dyDescent="0.25">
      <c r="A3539" s="383"/>
      <c r="B3539" s="378"/>
      <c r="C3539" s="54" t="str">
        <f>IF(ISTEXT('Organizational Unit Summary'!$B$57),'Organizational Unit Summary'!$B$57,"")</f>
        <v>P-18</v>
      </c>
      <c r="D3539" s="51" t="str">
        <f>IF('Organizational Unit Summary'!$B$24="Benchmark or Sustainment",IF(E3539="OoS","OoS",IF(E3539=1,"DM",IF(E3539=2,"PM",IF(E3539=3,"LM",IF(E3539=4,"FM"))))),IF(E3539="OoS","OoS",IF(E3539&lt;=2,"H",IF(E3539=3,"M",IF(E3539=4,"L")))))</f>
        <v>DM</v>
      </c>
      <c r="E3539" s="58">
        <f>IF(OR(Processes!$C$55=TRUE,Processes!U$55=TRUE),IF(AND(G3539=1,H3539=1,NOT(ISTEXT(J3539))),4,IF(AND(G3539=1,H3539=1,ISTEXT(J3539)),3,IF(AND(OR(G3539=1,H3539=1),ISTEXT(J3539)),2,1))),"OoS")</f>
        <v>1</v>
      </c>
      <c r="F3539" s="57"/>
      <c r="G3539" s="59"/>
      <c r="H3539" s="59"/>
      <c r="I3539" s="59"/>
      <c r="J3539" s="59"/>
      <c r="K3539" s="59"/>
      <c r="L3539" s="59"/>
      <c r="M3539" s="59"/>
      <c r="N3539" s="59"/>
      <c r="O3539" s="59"/>
      <c r="P3539" s="370"/>
      <c r="Q3539" s="63"/>
      <c r="R3539" s="373"/>
    </row>
    <row r="3540" spans="1:18" hidden="1" x14ac:dyDescent="0.25">
      <c r="A3540" s="383"/>
      <c r="B3540" s="378"/>
      <c r="C3540" s="54" t="str">
        <f>IF(ISTEXT('Organizational Unit Summary'!$B$58),'Organizational Unit Summary'!$B$58,"")</f>
        <v>P-19</v>
      </c>
      <c r="D3540" s="51" t="str">
        <f>IF('Organizational Unit Summary'!$B$24="Benchmark or Sustainment",IF(E3540="OoS","OoS",IF(E3540=1,"DM",IF(E3540=2,"PM",IF(E3540=3,"LM",IF(E3540=4,"FM"))))),IF(E3540="OoS","OoS",IF(E3540&lt;=2,"H",IF(E3540=3,"M",IF(E3540=4,"L")))))</f>
        <v>DM</v>
      </c>
      <c r="E3540" s="58">
        <f>IF(OR(Processes!$C$55=TRUE,Processes!V$55=TRUE),IF(AND(G3540=1,H3540=1,NOT(ISTEXT(J3540))),4,IF(AND(G3540=1,H3540=1,ISTEXT(J3540)),3,IF(AND(OR(G3540=1,H3540=1),ISTEXT(J3540)),2,1))),"OoS")</f>
        <v>1</v>
      </c>
      <c r="F3540" s="57"/>
      <c r="G3540" s="59"/>
      <c r="H3540" s="59"/>
      <c r="I3540" s="59"/>
      <c r="J3540" s="59"/>
      <c r="K3540" s="59"/>
      <c r="L3540" s="59"/>
      <c r="M3540" s="59"/>
      <c r="N3540" s="59"/>
      <c r="O3540" s="59"/>
      <c r="P3540" s="370"/>
      <c r="Q3540" s="63"/>
      <c r="R3540" s="373"/>
    </row>
    <row r="3541" spans="1:18" ht="13.5" hidden="1" thickBot="1" x14ac:dyDescent="0.3">
      <c r="A3541" s="383"/>
      <c r="B3541" s="378"/>
      <c r="C3541" s="54" t="str">
        <f>IF(ISTEXT('Organizational Unit Summary'!$B$59),'Organizational Unit Summary'!$B$59,"")</f>
        <v>P-20</v>
      </c>
      <c r="D3541" s="51" t="str">
        <f>IF('Organizational Unit Summary'!$B$24="Benchmark or Sustainment",IF(E3541="OoS","OoS",IF(E3541=1,"DM",IF(E3541=2,"PM",IF(E3541=3,"LM",IF(E3541=4,"FM"))))),IF(E3541="OoS","OoS",IF(E3541&lt;=2,"H",IF(E3541=3,"M",IF(E3541=4,"L")))))</f>
        <v>DM</v>
      </c>
      <c r="E3541" s="58">
        <f>IF(OR(Processes!$C$55=TRUE,Processes!W$55=TRUE),IF(AND(G3541=1,H3541=1,NOT(ISTEXT(J3541))),4,IF(AND(G3541=1,H3541=1,ISTEXT(J3541)),3,IF(AND(OR(G3541=1,H3541=1),ISTEXT(J3541)),2,1))),"OoS")</f>
        <v>1</v>
      </c>
      <c r="F3541" s="57"/>
      <c r="G3541" s="59"/>
      <c r="H3541" s="59"/>
      <c r="I3541" s="59"/>
      <c r="J3541" s="59"/>
      <c r="K3541" s="59"/>
      <c r="L3541" s="59"/>
      <c r="M3541" s="59"/>
      <c r="N3541" s="59"/>
      <c r="O3541" s="59"/>
      <c r="P3541" s="371"/>
      <c r="Q3541" s="63"/>
      <c r="R3541" s="373"/>
    </row>
    <row r="3542" spans="1:18" hidden="1" x14ac:dyDescent="0.25">
      <c r="A3542" s="383"/>
      <c r="B3542" s="378" t="str">
        <f>IF(ISTEXT(Processes!$B$5),Processes!$B$5,"")</f>
        <v>Process 3</v>
      </c>
      <c r="C3542" s="54" t="str">
        <f>IF(ISTEXT('Organizational Unit Summary'!$B$40),'Organizational Unit Summary'!$B$40,"")</f>
        <v>P-1</v>
      </c>
      <c r="D3542" s="51" t="str">
        <f>IF('Organizational Unit Summary'!$B$24="Benchmark or Sustainment",IF(E3542="OoS","OoS",IF(E3542=1,"DM",IF(E3542=2,"PM",IF(E3542=3,"LM",IF(E3542=4,"FM"))))),IF(E3542="OoS","OoS",IF(E3542&lt;=2,"H",IF(E3542=3,"M",IF(E3542=4,"L")))))</f>
        <v>DM</v>
      </c>
      <c r="E3542" s="58">
        <f>IF(OR(Processes!$C$56=TRUE,Processes!D$56=TRUE),IF(AND(G3542=1,H3542=1,NOT(ISTEXT(J3542))),4,IF(AND(G3542=1,H3542=1,ISTEXT(J3542)),3,IF(AND(OR(G3542=1,H3542=1),ISTEXT(J3542)),2,1))),"OoS")</f>
        <v>1</v>
      </c>
      <c r="F3542" s="57"/>
      <c r="G3542" s="59"/>
      <c r="H3542" s="59"/>
      <c r="I3542" s="59"/>
      <c r="J3542" s="59"/>
      <c r="K3542" s="59"/>
      <c r="L3542" s="59"/>
      <c r="M3542" s="59"/>
      <c r="N3542" s="59"/>
      <c r="O3542" s="59"/>
      <c r="P3542" s="369"/>
      <c r="Q3542" s="63"/>
      <c r="R3542" s="373"/>
    </row>
    <row r="3543" spans="1:18" hidden="1" x14ac:dyDescent="0.25">
      <c r="A3543" s="383"/>
      <c r="B3543" s="378"/>
      <c r="C3543" s="54" t="str">
        <f>IF(ISTEXT('Organizational Unit Summary'!$B$41),'Organizational Unit Summary'!$B$41,"")</f>
        <v>P-2</v>
      </c>
      <c r="D3543" s="51" t="str">
        <f>IF('Organizational Unit Summary'!$B$24="Benchmark or Sustainment",IF(E3543="OoS","OoS",IF(E3543=1,"DM",IF(E3543=2,"PM",IF(E3543=3,"LM",IF(E3543=4,"FM"))))),IF(E3543="OoS","OoS",IF(E3543&lt;=2,"H",IF(E3543=3,"M",IF(E3543=4,"L")))))</f>
        <v>DM</v>
      </c>
      <c r="E3543" s="58">
        <f>IF(OR(Processes!$C$56=TRUE,Processes!E$56=TRUE),IF(AND(G3543=1,H3543=1,NOT(ISTEXT(J3543))),4,IF(AND(G3543=1,H3543=1,ISTEXT(J3543)),3,IF(AND(OR(G3543=1,H3543=1),ISTEXT(J3543)),2,1))),"OoS")</f>
        <v>1</v>
      </c>
      <c r="F3543" s="57"/>
      <c r="G3543" s="59"/>
      <c r="H3543" s="59"/>
      <c r="I3543" s="59"/>
      <c r="J3543" s="59"/>
      <c r="K3543" s="59"/>
      <c r="L3543" s="59"/>
      <c r="M3543" s="59"/>
      <c r="N3543" s="59"/>
      <c r="O3543" s="59"/>
      <c r="P3543" s="370"/>
      <c r="Q3543" s="63"/>
      <c r="R3543" s="373"/>
    </row>
    <row r="3544" spans="1:18" hidden="1" x14ac:dyDescent="0.25">
      <c r="A3544" s="383"/>
      <c r="B3544" s="378"/>
      <c r="C3544" s="54" t="str">
        <f>IF(ISTEXT('Organizational Unit Summary'!$B$42),'Organizational Unit Summary'!$B$42,"")</f>
        <v>P-3</v>
      </c>
      <c r="D3544" s="51" t="str">
        <f>IF('Organizational Unit Summary'!$B$24="Benchmark or Sustainment",IF(E3544="OoS","OoS",IF(E3544=1,"DM",IF(E3544=2,"PM",IF(E3544=3,"LM",IF(E3544=4,"FM"))))),IF(E3544="OoS","OoS",IF(E3544&lt;=2,"H",IF(E3544=3,"M",IF(E3544=4,"L")))))</f>
        <v>DM</v>
      </c>
      <c r="E3544" s="58">
        <f>IF(OR(Processes!$C$56=TRUE,Processes!F$56=TRUE),IF(AND(G3544=1,H3544=1,NOT(ISTEXT(J3544))),4,IF(AND(G3544=1,H3544=1,ISTEXT(J3544)),3,IF(AND(OR(G3544=1,H3544=1),ISTEXT(J3544)),2,1))),"OoS")</f>
        <v>1</v>
      </c>
      <c r="F3544" s="57"/>
      <c r="G3544" s="59"/>
      <c r="H3544" s="59"/>
      <c r="I3544" s="59"/>
      <c r="J3544" s="59"/>
      <c r="K3544" s="59"/>
      <c r="L3544" s="59"/>
      <c r="M3544" s="59"/>
      <c r="N3544" s="59"/>
      <c r="O3544" s="59"/>
      <c r="P3544" s="370"/>
      <c r="Q3544" s="63"/>
      <c r="R3544" s="373"/>
    </row>
    <row r="3545" spans="1:18" hidden="1" x14ac:dyDescent="0.25">
      <c r="A3545" s="383"/>
      <c r="B3545" s="378"/>
      <c r="C3545" s="54" t="str">
        <f>IF(ISTEXT('Organizational Unit Summary'!$B$43),'Organizational Unit Summary'!$B$43,"")</f>
        <v>P-4</v>
      </c>
      <c r="D3545" s="51" t="str">
        <f>IF('Organizational Unit Summary'!$B$24="Benchmark or Sustainment",IF(E3545="OoS","OoS",IF(E3545=1,"DM",IF(E3545=2,"PM",IF(E3545=3,"LM",IF(E3545=4,"FM"))))),IF(E3545="OoS","OoS",IF(E3545&lt;=2,"H",IF(E3545=3,"M",IF(E3545=4,"L")))))</f>
        <v>DM</v>
      </c>
      <c r="E3545" s="58">
        <f>IF(OR(Processes!$C$56=TRUE,Processes!G$56=TRUE),IF(AND(G3545=1,H3545=1,NOT(ISTEXT(J3545))),4,IF(AND(G3545=1,H3545=1,ISTEXT(J3545)),3,IF(AND(OR(G3545=1,H3545=1),ISTEXT(J3545)),2,1))),"OoS")</f>
        <v>1</v>
      </c>
      <c r="F3545" s="57"/>
      <c r="G3545" s="59"/>
      <c r="H3545" s="59"/>
      <c r="I3545" s="59"/>
      <c r="J3545" s="59"/>
      <c r="K3545" s="59"/>
      <c r="L3545" s="59"/>
      <c r="M3545" s="59"/>
      <c r="N3545" s="59"/>
      <c r="O3545" s="59"/>
      <c r="P3545" s="370"/>
      <c r="Q3545" s="63"/>
      <c r="R3545" s="373"/>
    </row>
    <row r="3546" spans="1:18" hidden="1" x14ac:dyDescent="0.25">
      <c r="A3546" s="383"/>
      <c r="B3546" s="378"/>
      <c r="C3546" s="54" t="str">
        <f>IF(ISTEXT('Organizational Unit Summary'!$B$44),'Organizational Unit Summary'!$B$44,"")</f>
        <v>P-5</v>
      </c>
      <c r="D3546" s="51" t="str">
        <f>IF('Organizational Unit Summary'!$B$24="Benchmark or Sustainment",IF(E3546="OoS","OoS",IF(E3546=1,"DM",IF(E3546=2,"PM",IF(E3546=3,"LM",IF(E3546=4,"FM"))))),IF(E3546="OoS","OoS",IF(E3546&lt;=2,"H",IF(E3546=3,"M",IF(E3546=4,"L")))))</f>
        <v>DM</v>
      </c>
      <c r="E3546" s="58">
        <f>IF(OR(Processes!$C$56=TRUE,Processes!H$56=TRUE),IF(AND(G3546=1,H3546=1,NOT(ISTEXT(J3546))),4,IF(AND(G3546=1,H3546=1,ISTEXT(J3546)),3,IF(AND(OR(G3546=1,H3546=1),ISTEXT(J3546)),2,1))),"OoS")</f>
        <v>1</v>
      </c>
      <c r="F3546" s="57"/>
      <c r="G3546" s="59"/>
      <c r="H3546" s="59"/>
      <c r="I3546" s="59"/>
      <c r="J3546" s="59"/>
      <c r="K3546" s="59"/>
      <c r="L3546" s="59"/>
      <c r="M3546" s="59"/>
      <c r="N3546" s="59"/>
      <c r="O3546" s="59"/>
      <c r="P3546" s="370"/>
      <c r="Q3546" s="63"/>
      <c r="R3546" s="373"/>
    </row>
    <row r="3547" spans="1:18" hidden="1" x14ac:dyDescent="0.25">
      <c r="A3547" s="383"/>
      <c r="B3547" s="378"/>
      <c r="C3547" s="54" t="str">
        <f>IF(ISTEXT('Organizational Unit Summary'!$B$45),'Organizational Unit Summary'!$B$45,"")</f>
        <v>P-6</v>
      </c>
      <c r="D3547" s="51" t="str">
        <f>IF('Organizational Unit Summary'!$B$24="Benchmark or Sustainment",IF(E3547="OoS","OoS",IF(E3547=1,"DM",IF(E3547=2,"PM",IF(E3547=3,"LM",IF(E3547=4,"FM"))))),IF(E3547="OoS","OoS",IF(E3547&lt;=2,"H",IF(E3547=3,"M",IF(E3547=4,"L")))))</f>
        <v>DM</v>
      </c>
      <c r="E3547" s="58">
        <f>IF(OR(Processes!$C$56=TRUE,Processes!I$56=TRUE),IF(AND(G3547=1,H3547=1,NOT(ISTEXT(J3547))),4,IF(AND(G3547=1,H3547=1,ISTEXT(J3547)),3,IF(AND(OR(G3547=1,H3547=1),ISTEXT(J3547)),2,1))),"OoS")</f>
        <v>1</v>
      </c>
      <c r="F3547" s="57"/>
      <c r="G3547" s="59"/>
      <c r="H3547" s="59"/>
      <c r="I3547" s="59"/>
      <c r="J3547" s="59"/>
      <c r="K3547" s="59"/>
      <c r="L3547" s="59"/>
      <c r="M3547" s="59"/>
      <c r="N3547" s="59"/>
      <c r="O3547" s="59"/>
      <c r="P3547" s="370"/>
      <c r="Q3547" s="63"/>
      <c r="R3547" s="373"/>
    </row>
    <row r="3548" spans="1:18" hidden="1" x14ac:dyDescent="0.25">
      <c r="A3548" s="383"/>
      <c r="B3548" s="378"/>
      <c r="C3548" s="54" t="str">
        <f>IF(ISTEXT('Organizational Unit Summary'!$B$46),'Organizational Unit Summary'!$B$46,"")</f>
        <v>P-7</v>
      </c>
      <c r="D3548" s="51" t="str">
        <f>IF('Organizational Unit Summary'!$B$24="Benchmark or Sustainment",IF(E3548="OoS","OoS",IF(E3548=1,"DM",IF(E3548=2,"PM",IF(E3548=3,"LM",IF(E3548=4,"FM"))))),IF(E3548="OoS","OoS",IF(E3548&lt;=2,"H",IF(E3548=3,"M",IF(E3548=4,"L")))))</f>
        <v>DM</v>
      </c>
      <c r="E3548" s="58">
        <f>IF(OR(Processes!$C$56=TRUE,Processes!J$56=TRUE),IF(AND(G3548=1,H3548=1,NOT(ISTEXT(J3548))),4,IF(AND(G3548=1,H3548=1,ISTEXT(J3548)),3,IF(AND(OR(G3548=1,H3548=1),ISTEXT(J3548)),2,1))),"OoS")</f>
        <v>1</v>
      </c>
      <c r="F3548" s="57"/>
      <c r="G3548" s="59"/>
      <c r="H3548" s="59"/>
      <c r="I3548" s="59"/>
      <c r="J3548" s="59"/>
      <c r="K3548" s="59"/>
      <c r="L3548" s="59"/>
      <c r="M3548" s="59"/>
      <c r="N3548" s="59"/>
      <c r="O3548" s="59"/>
      <c r="P3548" s="370"/>
      <c r="Q3548" s="63"/>
      <c r="R3548" s="373"/>
    </row>
    <row r="3549" spans="1:18" hidden="1" x14ac:dyDescent="0.25">
      <c r="A3549" s="383"/>
      <c r="B3549" s="378"/>
      <c r="C3549" s="54" t="str">
        <f>IF(ISTEXT('Organizational Unit Summary'!$B$47),'Organizational Unit Summary'!$B$47,"")</f>
        <v>P-8</v>
      </c>
      <c r="D3549" s="51" t="str">
        <f>IF('Organizational Unit Summary'!$B$24="Benchmark or Sustainment",IF(E3549="OoS","OoS",IF(E3549=1,"DM",IF(E3549=2,"PM",IF(E3549=3,"LM",IF(E3549=4,"FM"))))),IF(E3549="OoS","OoS",IF(E3549&lt;=2,"H",IF(E3549=3,"M",IF(E3549=4,"L")))))</f>
        <v>DM</v>
      </c>
      <c r="E3549" s="58">
        <f>IF(OR(Processes!$C$56=TRUE,Processes!K$56=TRUE),IF(AND(G3549=1,H3549=1,NOT(ISTEXT(J3549))),4,IF(AND(G3549=1,H3549=1,ISTEXT(J3549)),3,IF(AND(OR(G3549=1,H3549=1),ISTEXT(J3549)),2,1))),"OoS")</f>
        <v>1</v>
      </c>
      <c r="F3549" s="57"/>
      <c r="G3549" s="59"/>
      <c r="H3549" s="59"/>
      <c r="I3549" s="59"/>
      <c r="J3549" s="59"/>
      <c r="K3549" s="59"/>
      <c r="L3549" s="59"/>
      <c r="M3549" s="59"/>
      <c r="N3549" s="59"/>
      <c r="O3549" s="59"/>
      <c r="P3549" s="370"/>
      <c r="Q3549" s="63"/>
      <c r="R3549" s="373"/>
    </row>
    <row r="3550" spans="1:18" hidden="1" x14ac:dyDescent="0.25">
      <c r="A3550" s="383"/>
      <c r="B3550" s="378"/>
      <c r="C3550" s="54" t="str">
        <f>IF(ISTEXT('Organizational Unit Summary'!$B$48),'Organizational Unit Summary'!$B$48,"")</f>
        <v>P-9</v>
      </c>
      <c r="D3550" s="51" t="str">
        <f>IF('Organizational Unit Summary'!$B$24="Benchmark or Sustainment",IF(E3550="OoS","OoS",IF(E3550=1,"DM",IF(E3550=2,"PM",IF(E3550=3,"LM",IF(E3550=4,"FM"))))),IF(E3550="OoS","OoS",IF(E3550&lt;=2,"H",IF(E3550=3,"M",IF(E3550=4,"L")))))</f>
        <v>DM</v>
      </c>
      <c r="E3550" s="58">
        <f>IF(OR(Processes!$C$56=TRUE,Processes!L$56=TRUE),IF(AND(G3550=1,H3550=1,NOT(ISTEXT(J3550))),4,IF(AND(G3550=1,H3550=1,ISTEXT(J3550)),3,IF(AND(OR(G3550=1,H3550=1),ISTEXT(J3550)),2,1))),"OoS")</f>
        <v>1</v>
      </c>
      <c r="F3550" s="57"/>
      <c r="G3550" s="59"/>
      <c r="H3550" s="59"/>
      <c r="I3550" s="59"/>
      <c r="J3550" s="59"/>
      <c r="K3550" s="59"/>
      <c r="L3550" s="59"/>
      <c r="M3550" s="59"/>
      <c r="N3550" s="59"/>
      <c r="O3550" s="59"/>
      <c r="P3550" s="370"/>
      <c r="Q3550" s="63"/>
      <c r="R3550" s="373"/>
    </row>
    <row r="3551" spans="1:18" hidden="1" x14ac:dyDescent="0.25">
      <c r="A3551" s="383"/>
      <c r="B3551" s="378"/>
      <c r="C3551" s="54" t="str">
        <f>IF(ISTEXT('Organizational Unit Summary'!$B$49),'Organizational Unit Summary'!$B$49,"")</f>
        <v>P-10</v>
      </c>
      <c r="D3551" s="51" t="str">
        <f>IF('Organizational Unit Summary'!$B$24="Benchmark or Sustainment",IF(E3551="OoS","OoS",IF(E3551=1,"DM",IF(E3551=2,"PM",IF(E3551=3,"LM",IF(E3551=4,"FM"))))),IF(E3551="OoS","OoS",IF(E3551&lt;=2,"H",IF(E3551=3,"M",IF(E3551=4,"L")))))</f>
        <v>DM</v>
      </c>
      <c r="E3551" s="58">
        <f>IF(OR(Processes!$C$56=TRUE,Processes!M$56=TRUE),IF(AND(G3551=1,H3551=1,NOT(ISTEXT(J3551))),4,IF(AND(G3551=1,H3551=1,ISTEXT(J3551)),3,IF(AND(OR(G3551=1,H3551=1),ISTEXT(J3551)),2,1))),"OoS")</f>
        <v>1</v>
      </c>
      <c r="F3551" s="57"/>
      <c r="G3551" s="59"/>
      <c r="H3551" s="59"/>
      <c r="I3551" s="59"/>
      <c r="J3551" s="59"/>
      <c r="K3551" s="59"/>
      <c r="L3551" s="59"/>
      <c r="M3551" s="59"/>
      <c r="N3551" s="59"/>
      <c r="O3551" s="59"/>
      <c r="P3551" s="370"/>
      <c r="Q3551" s="63"/>
      <c r="R3551" s="373"/>
    </row>
    <row r="3552" spans="1:18" hidden="1" x14ac:dyDescent="0.25">
      <c r="A3552" s="383"/>
      <c r="B3552" s="378"/>
      <c r="C3552" s="54" t="str">
        <f>IF(ISTEXT('Organizational Unit Summary'!$B$50),'Organizational Unit Summary'!$B$50,"")</f>
        <v>P-11</v>
      </c>
      <c r="D3552" s="51" t="str">
        <f>IF('Organizational Unit Summary'!$B$24="Benchmark or Sustainment",IF(E3552="OoS","OoS",IF(E3552=1,"DM",IF(E3552=2,"PM",IF(E3552=3,"LM",IF(E3552=4,"FM"))))),IF(E3552="OoS","OoS",IF(E3552&lt;=2,"H",IF(E3552=3,"M",IF(E3552=4,"L")))))</f>
        <v>DM</v>
      </c>
      <c r="E3552" s="58">
        <f>IF(OR(Processes!$C$56=TRUE,Processes!N$56=TRUE),IF(AND(G3552=1,H3552=1,NOT(ISTEXT(J3552))),4,IF(AND(G3552=1,H3552=1,ISTEXT(J3552)),3,IF(AND(OR(G3552=1,H3552=1),ISTEXT(J3552)),2,1))),"OoS")</f>
        <v>1</v>
      </c>
      <c r="F3552" s="57"/>
      <c r="G3552" s="59"/>
      <c r="H3552" s="59"/>
      <c r="I3552" s="59"/>
      <c r="J3552" s="59"/>
      <c r="K3552" s="59"/>
      <c r="L3552" s="59"/>
      <c r="M3552" s="59"/>
      <c r="N3552" s="59"/>
      <c r="O3552" s="59"/>
      <c r="P3552" s="370"/>
      <c r="Q3552" s="63"/>
      <c r="R3552" s="373"/>
    </row>
    <row r="3553" spans="1:18" hidden="1" x14ac:dyDescent="0.25">
      <c r="A3553" s="383"/>
      <c r="B3553" s="378"/>
      <c r="C3553" s="54" t="str">
        <f>IF(ISTEXT('Organizational Unit Summary'!$B$51),'Organizational Unit Summary'!$B$51,"")</f>
        <v>P-12</v>
      </c>
      <c r="D3553" s="51" t="str">
        <f>IF('Organizational Unit Summary'!$B$24="Benchmark or Sustainment",IF(E3553="OoS","OoS",IF(E3553=1,"DM",IF(E3553=2,"PM",IF(E3553=3,"LM",IF(E3553=4,"FM"))))),IF(E3553="OoS","OoS",IF(E3553&lt;=2,"H",IF(E3553=3,"M",IF(E3553=4,"L")))))</f>
        <v>DM</v>
      </c>
      <c r="E3553" s="58">
        <f>IF(OR(Processes!$C$56=TRUE,Processes!O$56=TRUE),IF(AND(G3553=1,H3553=1,NOT(ISTEXT(J3553))),4,IF(AND(G3553=1,H3553=1,ISTEXT(J3553)),3,IF(AND(OR(G3553=1,H3553=1),ISTEXT(J3553)),2,1))),"OoS")</f>
        <v>1</v>
      </c>
      <c r="F3553" s="57"/>
      <c r="G3553" s="59"/>
      <c r="H3553" s="59"/>
      <c r="I3553" s="59"/>
      <c r="J3553" s="59"/>
      <c r="K3553" s="59"/>
      <c r="L3553" s="59"/>
      <c r="M3553" s="59"/>
      <c r="N3553" s="59"/>
      <c r="O3553" s="59"/>
      <c r="P3553" s="370"/>
      <c r="Q3553" s="63"/>
      <c r="R3553" s="373"/>
    </row>
    <row r="3554" spans="1:18" hidden="1" x14ac:dyDescent="0.25">
      <c r="A3554" s="383"/>
      <c r="B3554" s="378"/>
      <c r="C3554" s="54" t="str">
        <f>IF(ISTEXT('Organizational Unit Summary'!$B$52),'Organizational Unit Summary'!$B$52,"")</f>
        <v>P-13</v>
      </c>
      <c r="D3554" s="51" t="str">
        <f>IF('Organizational Unit Summary'!$B$24="Benchmark or Sustainment",IF(E3554="OoS","OoS",IF(E3554=1,"DM",IF(E3554=2,"PM",IF(E3554=3,"LM",IF(E3554=4,"FM"))))),IF(E3554="OoS","OoS",IF(E3554&lt;=2,"H",IF(E3554=3,"M",IF(E3554=4,"L")))))</f>
        <v>DM</v>
      </c>
      <c r="E3554" s="58">
        <f>IF(OR(Processes!$C$56=TRUE,Processes!P$56=TRUE),IF(AND(G3554=1,H3554=1,NOT(ISTEXT(J3554))),4,IF(AND(G3554=1,H3554=1,ISTEXT(J3554)),3,IF(AND(OR(G3554=1,H3554=1),ISTEXT(J3554)),2,1))),"OoS")</f>
        <v>1</v>
      </c>
      <c r="F3554" s="57"/>
      <c r="G3554" s="59"/>
      <c r="H3554" s="59"/>
      <c r="I3554" s="59"/>
      <c r="J3554" s="59"/>
      <c r="K3554" s="59"/>
      <c r="L3554" s="59"/>
      <c r="M3554" s="59"/>
      <c r="N3554" s="59"/>
      <c r="O3554" s="59"/>
      <c r="P3554" s="370"/>
      <c r="Q3554" s="63"/>
      <c r="R3554" s="373"/>
    </row>
    <row r="3555" spans="1:18" hidden="1" x14ac:dyDescent="0.25">
      <c r="A3555" s="383"/>
      <c r="B3555" s="378"/>
      <c r="C3555" s="54" t="str">
        <f>IF(ISTEXT('Organizational Unit Summary'!$B$53),'Organizational Unit Summary'!$B$53,"")</f>
        <v>P-14</v>
      </c>
      <c r="D3555" s="51" t="str">
        <f>IF('Organizational Unit Summary'!$B$24="Benchmark or Sustainment",IF(E3555="OoS","OoS",IF(E3555=1,"DM",IF(E3555=2,"PM",IF(E3555=3,"LM",IF(E3555=4,"FM"))))),IF(E3555="OoS","OoS",IF(E3555&lt;=2,"H",IF(E3555=3,"M",IF(E3555=4,"L")))))</f>
        <v>DM</v>
      </c>
      <c r="E3555" s="58">
        <f>IF(OR(Processes!$C$56=TRUE,Processes!Q$56=TRUE),IF(AND(G3555=1,H3555=1,NOT(ISTEXT(J3555))),4,IF(AND(G3555=1,H3555=1,ISTEXT(J3555)),3,IF(AND(OR(G3555=1,H3555=1),ISTEXT(J3555)),2,1))),"OoS")</f>
        <v>1</v>
      </c>
      <c r="F3555" s="57"/>
      <c r="G3555" s="59"/>
      <c r="H3555" s="59"/>
      <c r="I3555" s="59"/>
      <c r="J3555" s="59"/>
      <c r="K3555" s="59"/>
      <c r="L3555" s="59"/>
      <c r="M3555" s="59"/>
      <c r="N3555" s="59"/>
      <c r="O3555" s="59"/>
      <c r="P3555" s="370"/>
      <c r="Q3555" s="63"/>
      <c r="R3555" s="373"/>
    </row>
    <row r="3556" spans="1:18" hidden="1" x14ac:dyDescent="0.25">
      <c r="A3556" s="383"/>
      <c r="B3556" s="378"/>
      <c r="C3556" s="54" t="str">
        <f>IF(ISTEXT('Organizational Unit Summary'!$B$54),'Organizational Unit Summary'!$B$54,"")</f>
        <v>P-15</v>
      </c>
      <c r="D3556" s="51" t="str">
        <f>IF('Organizational Unit Summary'!$B$24="Benchmark or Sustainment",IF(E3556="OoS","OoS",IF(E3556=1,"DM",IF(E3556=2,"PM",IF(E3556=3,"LM",IF(E3556=4,"FM"))))),IF(E3556="OoS","OoS",IF(E3556&lt;=2,"H",IF(E3556=3,"M",IF(E3556=4,"L")))))</f>
        <v>DM</v>
      </c>
      <c r="E3556" s="58">
        <f>IF(OR(Processes!$C$56=TRUE,Processes!R$56=TRUE),IF(AND(G3556=1,H3556=1,NOT(ISTEXT(J3556))),4,IF(AND(G3556=1,H3556=1,ISTEXT(J3556)),3,IF(AND(OR(G3556=1,H3556=1),ISTEXT(J3556)),2,1))),"OoS")</f>
        <v>1</v>
      </c>
      <c r="F3556" s="57"/>
      <c r="G3556" s="59"/>
      <c r="H3556" s="59"/>
      <c r="I3556" s="59"/>
      <c r="J3556" s="59"/>
      <c r="K3556" s="59"/>
      <c r="L3556" s="59"/>
      <c r="M3556" s="59"/>
      <c r="N3556" s="59"/>
      <c r="O3556" s="59"/>
      <c r="P3556" s="370"/>
      <c r="Q3556" s="63"/>
      <c r="R3556" s="373"/>
    </row>
    <row r="3557" spans="1:18" hidden="1" x14ac:dyDescent="0.25">
      <c r="A3557" s="383"/>
      <c r="B3557" s="378"/>
      <c r="C3557" s="54" t="str">
        <f>IF(ISTEXT('Organizational Unit Summary'!$B$55),'Organizational Unit Summary'!$B$55,"")</f>
        <v>P-16</v>
      </c>
      <c r="D3557" s="51" t="str">
        <f>IF('Organizational Unit Summary'!$B$24="Benchmark or Sustainment",IF(E3557="OoS","OoS",IF(E3557=1,"DM",IF(E3557=2,"PM",IF(E3557=3,"LM",IF(E3557=4,"FM"))))),IF(E3557="OoS","OoS",IF(E3557&lt;=2,"H",IF(E3557=3,"M",IF(E3557=4,"L")))))</f>
        <v>DM</v>
      </c>
      <c r="E3557" s="58">
        <f>IF(OR(Processes!$C$56=TRUE,Processes!S$56=TRUE),IF(AND(G3557=1,H3557=1,NOT(ISTEXT(J3557))),4,IF(AND(G3557=1,H3557=1,ISTEXT(J3557)),3,IF(AND(OR(G3557=1,H3557=1),ISTEXT(J3557)),2,1))),"OoS")</f>
        <v>1</v>
      </c>
      <c r="F3557" s="57"/>
      <c r="G3557" s="59"/>
      <c r="H3557" s="59"/>
      <c r="I3557" s="59"/>
      <c r="J3557" s="59"/>
      <c r="K3557" s="59"/>
      <c r="L3557" s="59"/>
      <c r="M3557" s="59"/>
      <c r="N3557" s="59"/>
      <c r="O3557" s="59"/>
      <c r="P3557" s="370"/>
      <c r="Q3557" s="63"/>
      <c r="R3557" s="373"/>
    </row>
    <row r="3558" spans="1:18" hidden="1" x14ac:dyDescent="0.25">
      <c r="A3558" s="383"/>
      <c r="B3558" s="378"/>
      <c r="C3558" s="54" t="str">
        <f>IF(ISTEXT('Organizational Unit Summary'!$B$56),'Organizational Unit Summary'!$B$56,"")</f>
        <v>P-17</v>
      </c>
      <c r="D3558" s="51" t="str">
        <f>IF('Organizational Unit Summary'!$B$24="Benchmark or Sustainment",IF(E3558="OoS","OoS",IF(E3558=1,"DM",IF(E3558=2,"PM",IF(E3558=3,"LM",IF(E3558=4,"FM"))))),IF(E3558="OoS","OoS",IF(E3558&lt;=2,"H",IF(E3558=3,"M",IF(E3558=4,"L")))))</f>
        <v>DM</v>
      </c>
      <c r="E3558" s="58">
        <f>IF(OR(Processes!$C$56=TRUE,Processes!T$56=TRUE),IF(AND(G3558=1,H3558=1,NOT(ISTEXT(J3558))),4,IF(AND(G3558=1,H3558=1,ISTEXT(J3558)),3,IF(AND(OR(G3558=1,H3558=1),ISTEXT(J3558)),2,1))),"OoS")</f>
        <v>1</v>
      </c>
      <c r="F3558" s="57"/>
      <c r="G3558" s="59"/>
      <c r="H3558" s="59"/>
      <c r="I3558" s="59"/>
      <c r="J3558" s="59"/>
      <c r="K3558" s="59"/>
      <c r="L3558" s="59"/>
      <c r="M3558" s="59"/>
      <c r="N3558" s="59"/>
      <c r="O3558" s="59"/>
      <c r="P3558" s="370"/>
      <c r="Q3558" s="63"/>
      <c r="R3558" s="373"/>
    </row>
    <row r="3559" spans="1:18" hidden="1" x14ac:dyDescent="0.25">
      <c r="A3559" s="383"/>
      <c r="B3559" s="378"/>
      <c r="C3559" s="54" t="str">
        <f>IF(ISTEXT('Organizational Unit Summary'!$B$57),'Organizational Unit Summary'!$B$57,"")</f>
        <v>P-18</v>
      </c>
      <c r="D3559" s="51" t="str">
        <f>IF('Organizational Unit Summary'!$B$24="Benchmark or Sustainment",IF(E3559="OoS","OoS",IF(E3559=1,"DM",IF(E3559=2,"PM",IF(E3559=3,"LM",IF(E3559=4,"FM"))))),IF(E3559="OoS","OoS",IF(E3559&lt;=2,"H",IF(E3559=3,"M",IF(E3559=4,"L")))))</f>
        <v>DM</v>
      </c>
      <c r="E3559" s="58">
        <f>IF(OR(Processes!$C$56=TRUE,Processes!U$56=TRUE),IF(AND(G3559=1,H3559=1,NOT(ISTEXT(J3559))),4,IF(AND(G3559=1,H3559=1,ISTEXT(J3559)),3,IF(AND(OR(G3559=1,H3559=1),ISTEXT(J3559)),2,1))),"OoS")</f>
        <v>1</v>
      </c>
      <c r="F3559" s="57"/>
      <c r="G3559" s="59"/>
      <c r="H3559" s="59"/>
      <c r="I3559" s="59"/>
      <c r="J3559" s="59"/>
      <c r="K3559" s="59"/>
      <c r="L3559" s="59"/>
      <c r="M3559" s="59"/>
      <c r="N3559" s="59"/>
      <c r="O3559" s="59"/>
      <c r="P3559" s="370"/>
      <c r="Q3559" s="63"/>
      <c r="R3559" s="373"/>
    </row>
    <row r="3560" spans="1:18" hidden="1" x14ac:dyDescent="0.25">
      <c r="A3560" s="383"/>
      <c r="B3560" s="378"/>
      <c r="C3560" s="54" t="str">
        <f>IF(ISTEXT('Organizational Unit Summary'!$B$58),'Organizational Unit Summary'!$B$58,"")</f>
        <v>P-19</v>
      </c>
      <c r="D3560" s="51" t="str">
        <f>IF('Organizational Unit Summary'!$B$24="Benchmark or Sustainment",IF(E3560="OoS","OoS",IF(E3560=1,"DM",IF(E3560=2,"PM",IF(E3560=3,"LM",IF(E3560=4,"FM"))))),IF(E3560="OoS","OoS",IF(E3560&lt;=2,"H",IF(E3560=3,"M",IF(E3560=4,"L")))))</f>
        <v>DM</v>
      </c>
      <c r="E3560" s="58">
        <f>IF(OR(Processes!$C$56=TRUE,Processes!V$56=TRUE),IF(AND(G3560=1,H3560=1,NOT(ISTEXT(J3560))),4,IF(AND(G3560=1,H3560=1,ISTEXT(J3560)),3,IF(AND(OR(G3560=1,H3560=1),ISTEXT(J3560)),2,1))),"OoS")</f>
        <v>1</v>
      </c>
      <c r="F3560" s="57"/>
      <c r="G3560" s="59"/>
      <c r="H3560" s="59"/>
      <c r="I3560" s="59"/>
      <c r="J3560" s="59"/>
      <c r="K3560" s="59"/>
      <c r="L3560" s="59"/>
      <c r="M3560" s="59"/>
      <c r="N3560" s="59"/>
      <c r="O3560" s="59"/>
      <c r="P3560" s="370"/>
      <c r="Q3560" s="63"/>
      <c r="R3560" s="373"/>
    </row>
    <row r="3561" spans="1:18" ht="13.5" hidden="1" thickBot="1" x14ac:dyDescent="0.3">
      <c r="A3561" s="383"/>
      <c r="B3561" s="378"/>
      <c r="C3561" s="54" t="str">
        <f>IF(ISTEXT('Organizational Unit Summary'!$B$59),'Organizational Unit Summary'!$B$59,"")</f>
        <v>P-20</v>
      </c>
      <c r="D3561" s="51" t="str">
        <f>IF('Organizational Unit Summary'!$B$24="Benchmark or Sustainment",IF(E3561="OoS","OoS",IF(E3561=1,"DM",IF(E3561=2,"PM",IF(E3561=3,"LM",IF(E3561=4,"FM"))))),IF(E3561="OoS","OoS",IF(E3561&lt;=2,"H",IF(E3561=3,"M",IF(E3561=4,"L")))))</f>
        <v>DM</v>
      </c>
      <c r="E3561" s="58">
        <f>IF(OR(Processes!$C$56=TRUE,Processes!W$56=TRUE),IF(AND(G3561=1,H3561=1,NOT(ISTEXT(J3561))),4,IF(AND(G3561=1,H3561=1,ISTEXT(J3561)),3,IF(AND(OR(G3561=1,H3561=1),ISTEXT(J3561)),2,1))),"OoS")</f>
        <v>1</v>
      </c>
      <c r="F3561" s="57"/>
      <c r="G3561" s="59"/>
      <c r="H3561" s="59"/>
      <c r="I3561" s="59"/>
      <c r="J3561" s="59"/>
      <c r="K3561" s="59"/>
      <c r="L3561" s="59"/>
      <c r="M3561" s="59"/>
      <c r="N3561" s="59"/>
      <c r="O3561" s="59"/>
      <c r="P3561" s="371"/>
      <c r="Q3561" s="63"/>
      <c r="R3561" s="373"/>
    </row>
    <row r="3562" spans="1:18" hidden="1" x14ac:dyDescent="0.25">
      <c r="A3562" s="383"/>
      <c r="B3562" s="378" t="str">
        <f>IF(ISTEXT(Processes!$B$6),Processes!$B$6,"")</f>
        <v>Process 4</v>
      </c>
      <c r="C3562" s="54" t="str">
        <f>IF(ISTEXT('Organizational Unit Summary'!$B$40),'Organizational Unit Summary'!$B$40,"")</f>
        <v>P-1</v>
      </c>
      <c r="D3562" s="51" t="str">
        <f>IF('Organizational Unit Summary'!$B$24="Benchmark or Sustainment",IF(E3562="OoS","OoS",IF(E3562=1,"DM",IF(E3562=2,"PM",IF(E3562=3,"LM",IF(E3562=4,"FM"))))),IF(E3562="OoS","OoS",IF(E3562&lt;=2,"H",IF(E3562=3,"M",IF(E3562=4,"L")))))</f>
        <v>DM</v>
      </c>
      <c r="E3562" s="58">
        <f>IF(OR(Processes!$C$57=TRUE,Processes!D$57=TRUE),IF(AND(G3562=1,H3562=1,NOT(ISTEXT(J3562))),4,IF(AND(G3562=1,H3562=1,ISTEXT(J3562)),3,IF(AND(OR(G3562=1,H3562=1),ISTEXT(J3562)),2,1))),"OoS")</f>
        <v>1</v>
      </c>
      <c r="F3562" s="57"/>
      <c r="G3562" s="59"/>
      <c r="H3562" s="59"/>
      <c r="I3562" s="59"/>
      <c r="J3562" s="59"/>
      <c r="K3562" s="59"/>
      <c r="L3562" s="59"/>
      <c r="M3562" s="59"/>
      <c r="N3562" s="59"/>
      <c r="O3562" s="59"/>
      <c r="P3562" s="369"/>
      <c r="Q3562" s="63"/>
      <c r="R3562" s="373"/>
    </row>
    <row r="3563" spans="1:18" hidden="1" x14ac:dyDescent="0.25">
      <c r="A3563" s="383"/>
      <c r="B3563" s="378"/>
      <c r="C3563" s="54" t="str">
        <f>IF(ISTEXT('Organizational Unit Summary'!$B$41),'Organizational Unit Summary'!$B$41,"")</f>
        <v>P-2</v>
      </c>
      <c r="D3563" s="51" t="str">
        <f>IF('Organizational Unit Summary'!$B$24="Benchmark or Sustainment",IF(E3563="OoS","OoS",IF(E3563=1,"DM",IF(E3563=2,"PM",IF(E3563=3,"LM",IF(E3563=4,"FM"))))),IF(E3563="OoS","OoS",IF(E3563&lt;=2,"H",IF(E3563=3,"M",IF(E3563=4,"L")))))</f>
        <v>DM</v>
      </c>
      <c r="E3563" s="58">
        <f>IF(OR(Processes!$C$57=TRUE,Processes!E$57=TRUE),IF(AND(G3563=1,H3563=1,NOT(ISTEXT(J3563))),4,IF(AND(G3563=1,H3563=1,ISTEXT(J3563)),3,IF(AND(OR(G3563=1,H3563=1),ISTEXT(J3563)),2,1))),"OoS")</f>
        <v>1</v>
      </c>
      <c r="F3563" s="57"/>
      <c r="G3563" s="59"/>
      <c r="H3563" s="59"/>
      <c r="I3563" s="59"/>
      <c r="J3563" s="59"/>
      <c r="K3563" s="59"/>
      <c r="L3563" s="59"/>
      <c r="M3563" s="59"/>
      <c r="N3563" s="59"/>
      <c r="O3563" s="59"/>
      <c r="P3563" s="370"/>
      <c r="Q3563" s="63"/>
      <c r="R3563" s="373"/>
    </row>
    <row r="3564" spans="1:18" hidden="1" x14ac:dyDescent="0.25">
      <c r="A3564" s="383"/>
      <c r="B3564" s="378"/>
      <c r="C3564" s="54" t="str">
        <f>IF(ISTEXT('Organizational Unit Summary'!$B$42),'Organizational Unit Summary'!$B$42,"")</f>
        <v>P-3</v>
      </c>
      <c r="D3564" s="51" t="str">
        <f>IF('Organizational Unit Summary'!$B$24="Benchmark or Sustainment",IF(E3564="OoS","OoS",IF(E3564=1,"DM",IF(E3564=2,"PM",IF(E3564=3,"LM",IF(E3564=4,"FM"))))),IF(E3564="OoS","OoS",IF(E3564&lt;=2,"H",IF(E3564=3,"M",IF(E3564=4,"L")))))</f>
        <v>DM</v>
      </c>
      <c r="E3564" s="58">
        <f>IF(OR(Processes!$C$57=TRUE,Processes!F$57=TRUE),IF(AND(G3564=1,H3564=1,NOT(ISTEXT(J3564))),4,IF(AND(G3564=1,H3564=1,ISTEXT(J3564)),3,IF(AND(OR(G3564=1,H3564=1),ISTEXT(J3564)),2,1))),"OoS")</f>
        <v>1</v>
      </c>
      <c r="F3564" s="57"/>
      <c r="G3564" s="59"/>
      <c r="H3564" s="59"/>
      <c r="I3564" s="59"/>
      <c r="J3564" s="59"/>
      <c r="K3564" s="59"/>
      <c r="L3564" s="59"/>
      <c r="M3564" s="59"/>
      <c r="N3564" s="59"/>
      <c r="O3564" s="59"/>
      <c r="P3564" s="370"/>
      <c r="Q3564" s="63"/>
      <c r="R3564" s="373"/>
    </row>
    <row r="3565" spans="1:18" hidden="1" x14ac:dyDescent="0.25">
      <c r="A3565" s="383"/>
      <c r="B3565" s="378"/>
      <c r="C3565" s="54" t="str">
        <f>IF(ISTEXT('Organizational Unit Summary'!$B$43),'Organizational Unit Summary'!$B$43,"")</f>
        <v>P-4</v>
      </c>
      <c r="D3565" s="51" t="str">
        <f>IF('Organizational Unit Summary'!$B$24="Benchmark or Sustainment",IF(E3565="OoS","OoS",IF(E3565=1,"DM",IF(E3565=2,"PM",IF(E3565=3,"LM",IF(E3565=4,"FM"))))),IF(E3565="OoS","OoS",IF(E3565&lt;=2,"H",IF(E3565=3,"M",IF(E3565=4,"L")))))</f>
        <v>DM</v>
      </c>
      <c r="E3565" s="58">
        <f>IF(OR(Processes!$C$57=TRUE,Processes!G$57=TRUE),IF(AND(G3565=1,H3565=1,NOT(ISTEXT(J3565))),4,IF(AND(G3565=1,H3565=1,ISTEXT(J3565)),3,IF(AND(OR(G3565=1,H3565=1),ISTEXT(J3565)),2,1))),"OoS")</f>
        <v>1</v>
      </c>
      <c r="F3565" s="57"/>
      <c r="G3565" s="59"/>
      <c r="H3565" s="59"/>
      <c r="I3565" s="59"/>
      <c r="J3565" s="59"/>
      <c r="K3565" s="59"/>
      <c r="L3565" s="59"/>
      <c r="M3565" s="59"/>
      <c r="N3565" s="59"/>
      <c r="O3565" s="59"/>
      <c r="P3565" s="370"/>
      <c r="Q3565" s="63"/>
      <c r="R3565" s="373"/>
    </row>
    <row r="3566" spans="1:18" hidden="1" x14ac:dyDescent="0.25">
      <c r="A3566" s="383"/>
      <c r="B3566" s="378"/>
      <c r="C3566" s="54" t="str">
        <f>IF(ISTEXT('Organizational Unit Summary'!$B$44),'Organizational Unit Summary'!$B$44,"")</f>
        <v>P-5</v>
      </c>
      <c r="D3566" s="51" t="str">
        <f>IF('Organizational Unit Summary'!$B$24="Benchmark or Sustainment",IF(E3566="OoS","OoS",IF(E3566=1,"DM",IF(E3566=2,"PM",IF(E3566=3,"LM",IF(E3566=4,"FM"))))),IF(E3566="OoS","OoS",IF(E3566&lt;=2,"H",IF(E3566=3,"M",IF(E3566=4,"L")))))</f>
        <v>DM</v>
      </c>
      <c r="E3566" s="58">
        <f>IF(OR(Processes!$C$57=TRUE,Processes!H$57=TRUE),IF(AND(G3566=1,H3566=1,NOT(ISTEXT(J3566))),4,IF(AND(G3566=1,H3566=1,ISTEXT(J3566)),3,IF(AND(OR(G3566=1,H3566=1),ISTEXT(J3566)),2,1))),"OoS")</f>
        <v>1</v>
      </c>
      <c r="F3566" s="57"/>
      <c r="G3566" s="59"/>
      <c r="H3566" s="59"/>
      <c r="I3566" s="59"/>
      <c r="J3566" s="59"/>
      <c r="K3566" s="59"/>
      <c r="L3566" s="59"/>
      <c r="M3566" s="59"/>
      <c r="N3566" s="59"/>
      <c r="O3566" s="59"/>
      <c r="P3566" s="370"/>
      <c r="Q3566" s="63"/>
      <c r="R3566" s="373"/>
    </row>
    <row r="3567" spans="1:18" hidden="1" x14ac:dyDescent="0.25">
      <c r="A3567" s="383"/>
      <c r="B3567" s="378"/>
      <c r="C3567" s="54" t="str">
        <f>IF(ISTEXT('Organizational Unit Summary'!$B$45),'Organizational Unit Summary'!$B$45,"")</f>
        <v>P-6</v>
      </c>
      <c r="D3567" s="51" t="str">
        <f>IF('Organizational Unit Summary'!$B$24="Benchmark or Sustainment",IF(E3567="OoS","OoS",IF(E3567=1,"DM",IF(E3567=2,"PM",IF(E3567=3,"LM",IF(E3567=4,"FM"))))),IF(E3567="OoS","OoS",IF(E3567&lt;=2,"H",IF(E3567=3,"M",IF(E3567=4,"L")))))</f>
        <v>DM</v>
      </c>
      <c r="E3567" s="58">
        <f>IF(OR(Processes!$C$57=TRUE,Processes!I$57=TRUE),IF(AND(G3567=1,H3567=1,NOT(ISTEXT(J3567))),4,IF(AND(G3567=1,H3567=1,ISTEXT(J3567)),3,IF(AND(OR(G3567=1,H3567=1),ISTEXT(J3567)),2,1))),"OoS")</f>
        <v>1</v>
      </c>
      <c r="F3567" s="57"/>
      <c r="G3567" s="59"/>
      <c r="H3567" s="59"/>
      <c r="I3567" s="59"/>
      <c r="J3567" s="59"/>
      <c r="K3567" s="59"/>
      <c r="L3567" s="59"/>
      <c r="M3567" s="59"/>
      <c r="N3567" s="59"/>
      <c r="O3567" s="59"/>
      <c r="P3567" s="370"/>
      <c r="Q3567" s="63"/>
      <c r="R3567" s="373"/>
    </row>
    <row r="3568" spans="1:18" hidden="1" x14ac:dyDescent="0.25">
      <c r="A3568" s="383"/>
      <c r="B3568" s="378"/>
      <c r="C3568" s="54" t="str">
        <f>IF(ISTEXT('Organizational Unit Summary'!$B$46),'Organizational Unit Summary'!$B$46,"")</f>
        <v>P-7</v>
      </c>
      <c r="D3568" s="51" t="str">
        <f>IF('Organizational Unit Summary'!$B$24="Benchmark or Sustainment",IF(E3568="OoS","OoS",IF(E3568=1,"DM",IF(E3568=2,"PM",IF(E3568=3,"LM",IF(E3568=4,"FM"))))),IF(E3568="OoS","OoS",IF(E3568&lt;=2,"H",IF(E3568=3,"M",IF(E3568=4,"L")))))</f>
        <v>DM</v>
      </c>
      <c r="E3568" s="58">
        <f>IF(OR(Processes!$C$57=TRUE,Processes!J$57=TRUE),IF(AND(G3568=1,H3568=1,NOT(ISTEXT(J3568))),4,IF(AND(G3568=1,H3568=1,ISTEXT(J3568)),3,IF(AND(OR(G3568=1,H3568=1),ISTEXT(J3568)),2,1))),"OoS")</f>
        <v>1</v>
      </c>
      <c r="F3568" s="57"/>
      <c r="G3568" s="59"/>
      <c r="H3568" s="59"/>
      <c r="I3568" s="59"/>
      <c r="J3568" s="59"/>
      <c r="K3568" s="59"/>
      <c r="L3568" s="59"/>
      <c r="M3568" s="59"/>
      <c r="N3568" s="59"/>
      <c r="O3568" s="59"/>
      <c r="P3568" s="370"/>
      <c r="Q3568" s="63"/>
      <c r="R3568" s="373"/>
    </row>
    <row r="3569" spans="1:18" hidden="1" x14ac:dyDescent="0.25">
      <c r="A3569" s="383"/>
      <c r="B3569" s="378"/>
      <c r="C3569" s="54" t="str">
        <f>IF(ISTEXT('Organizational Unit Summary'!$B$47),'Organizational Unit Summary'!$B$47,"")</f>
        <v>P-8</v>
      </c>
      <c r="D3569" s="51" t="str">
        <f>IF('Organizational Unit Summary'!$B$24="Benchmark or Sustainment",IF(E3569="OoS","OoS",IF(E3569=1,"DM",IF(E3569=2,"PM",IF(E3569=3,"LM",IF(E3569=4,"FM"))))),IF(E3569="OoS","OoS",IF(E3569&lt;=2,"H",IF(E3569=3,"M",IF(E3569=4,"L")))))</f>
        <v>DM</v>
      </c>
      <c r="E3569" s="58">
        <f>IF(OR(Processes!$C$57=TRUE,Processes!K$57=TRUE),IF(AND(G3569=1,H3569=1,NOT(ISTEXT(J3569))),4,IF(AND(G3569=1,H3569=1,ISTEXT(J3569)),3,IF(AND(OR(G3569=1,H3569=1),ISTEXT(J3569)),2,1))),"OoS")</f>
        <v>1</v>
      </c>
      <c r="F3569" s="57"/>
      <c r="G3569" s="59"/>
      <c r="H3569" s="59"/>
      <c r="I3569" s="59"/>
      <c r="J3569" s="59"/>
      <c r="K3569" s="59"/>
      <c r="L3569" s="59"/>
      <c r="M3569" s="59"/>
      <c r="N3569" s="59"/>
      <c r="O3569" s="59"/>
      <c r="P3569" s="370"/>
      <c r="Q3569" s="63"/>
      <c r="R3569" s="373"/>
    </row>
    <row r="3570" spans="1:18" hidden="1" x14ac:dyDescent="0.25">
      <c r="A3570" s="383"/>
      <c r="B3570" s="378"/>
      <c r="C3570" s="54" t="str">
        <f>IF(ISTEXT('Organizational Unit Summary'!$B$48),'Organizational Unit Summary'!$B$48,"")</f>
        <v>P-9</v>
      </c>
      <c r="D3570" s="51" t="str">
        <f>IF('Organizational Unit Summary'!$B$24="Benchmark or Sustainment",IF(E3570="OoS","OoS",IF(E3570=1,"DM",IF(E3570=2,"PM",IF(E3570=3,"LM",IF(E3570=4,"FM"))))),IF(E3570="OoS","OoS",IF(E3570&lt;=2,"H",IF(E3570=3,"M",IF(E3570=4,"L")))))</f>
        <v>DM</v>
      </c>
      <c r="E3570" s="58">
        <f>IF(OR(Processes!$C$57=TRUE,Processes!L$57=TRUE),IF(AND(G3570=1,H3570=1,NOT(ISTEXT(J3570))),4,IF(AND(G3570=1,H3570=1,ISTEXT(J3570)),3,IF(AND(OR(G3570=1,H3570=1),ISTEXT(J3570)),2,1))),"OoS")</f>
        <v>1</v>
      </c>
      <c r="F3570" s="57"/>
      <c r="G3570" s="59"/>
      <c r="H3570" s="59"/>
      <c r="I3570" s="59"/>
      <c r="J3570" s="59"/>
      <c r="K3570" s="59"/>
      <c r="L3570" s="59"/>
      <c r="M3570" s="59"/>
      <c r="N3570" s="59"/>
      <c r="O3570" s="59"/>
      <c r="P3570" s="370"/>
      <c r="Q3570" s="63"/>
      <c r="R3570" s="373"/>
    </row>
    <row r="3571" spans="1:18" hidden="1" x14ac:dyDescent="0.25">
      <c r="A3571" s="383"/>
      <c r="B3571" s="378"/>
      <c r="C3571" s="54" t="str">
        <f>IF(ISTEXT('Organizational Unit Summary'!$B$49),'Organizational Unit Summary'!$B$49,"")</f>
        <v>P-10</v>
      </c>
      <c r="D3571" s="51" t="str">
        <f>IF('Organizational Unit Summary'!$B$24="Benchmark or Sustainment",IF(E3571="OoS","OoS",IF(E3571=1,"DM",IF(E3571=2,"PM",IF(E3571=3,"LM",IF(E3571=4,"FM"))))),IF(E3571="OoS","OoS",IF(E3571&lt;=2,"H",IF(E3571=3,"M",IF(E3571=4,"L")))))</f>
        <v>DM</v>
      </c>
      <c r="E3571" s="58">
        <f>IF(OR(Processes!$C$57=TRUE,Processes!M$57=TRUE),IF(AND(G3571=1,H3571=1,NOT(ISTEXT(J3571))),4,IF(AND(G3571=1,H3571=1,ISTEXT(J3571)),3,IF(AND(OR(G3571=1,H3571=1),ISTEXT(J3571)),2,1))),"OoS")</f>
        <v>1</v>
      </c>
      <c r="F3571" s="57"/>
      <c r="G3571" s="59"/>
      <c r="H3571" s="59"/>
      <c r="I3571" s="59"/>
      <c r="J3571" s="59"/>
      <c r="K3571" s="59"/>
      <c r="L3571" s="59"/>
      <c r="M3571" s="59"/>
      <c r="N3571" s="59"/>
      <c r="O3571" s="59"/>
      <c r="P3571" s="370"/>
      <c r="Q3571" s="63"/>
      <c r="R3571" s="373"/>
    </row>
    <row r="3572" spans="1:18" hidden="1" x14ac:dyDescent="0.25">
      <c r="A3572" s="383"/>
      <c r="B3572" s="378"/>
      <c r="C3572" s="54" t="str">
        <f>IF(ISTEXT('Organizational Unit Summary'!$B$50),'Organizational Unit Summary'!$B$50,"")</f>
        <v>P-11</v>
      </c>
      <c r="D3572" s="51" t="str">
        <f>IF('Organizational Unit Summary'!$B$24="Benchmark or Sustainment",IF(E3572="OoS","OoS",IF(E3572=1,"DM",IF(E3572=2,"PM",IF(E3572=3,"LM",IF(E3572=4,"FM"))))),IF(E3572="OoS","OoS",IF(E3572&lt;=2,"H",IF(E3572=3,"M",IF(E3572=4,"L")))))</f>
        <v>DM</v>
      </c>
      <c r="E3572" s="58">
        <f>IF(OR(Processes!$C$57=TRUE,Processes!N$57=TRUE),IF(AND(G3572=1,H3572=1,NOT(ISTEXT(J3572))),4,IF(AND(G3572=1,H3572=1,ISTEXT(J3572)),3,IF(AND(OR(G3572=1,H3572=1),ISTEXT(J3572)),2,1))),"OoS")</f>
        <v>1</v>
      </c>
      <c r="F3572" s="57"/>
      <c r="G3572" s="59"/>
      <c r="H3572" s="59"/>
      <c r="I3572" s="59"/>
      <c r="J3572" s="59"/>
      <c r="K3572" s="59"/>
      <c r="L3572" s="59"/>
      <c r="M3572" s="59"/>
      <c r="N3572" s="59"/>
      <c r="O3572" s="59"/>
      <c r="P3572" s="370"/>
      <c r="Q3572" s="63"/>
      <c r="R3572" s="373"/>
    </row>
    <row r="3573" spans="1:18" hidden="1" x14ac:dyDescent="0.25">
      <c r="A3573" s="383"/>
      <c r="B3573" s="378"/>
      <c r="C3573" s="54" t="str">
        <f>IF(ISTEXT('Organizational Unit Summary'!$B$51),'Organizational Unit Summary'!$B$51,"")</f>
        <v>P-12</v>
      </c>
      <c r="D3573" s="51" t="str">
        <f>IF('Organizational Unit Summary'!$B$24="Benchmark or Sustainment",IF(E3573="OoS","OoS",IF(E3573=1,"DM",IF(E3573=2,"PM",IF(E3573=3,"LM",IF(E3573=4,"FM"))))),IF(E3573="OoS","OoS",IF(E3573&lt;=2,"H",IF(E3573=3,"M",IF(E3573=4,"L")))))</f>
        <v>DM</v>
      </c>
      <c r="E3573" s="58">
        <f>IF(OR(Processes!$C$57=TRUE,Processes!O$57=TRUE),IF(AND(G3573=1,H3573=1,NOT(ISTEXT(J3573))),4,IF(AND(G3573=1,H3573=1,ISTEXT(J3573)),3,IF(AND(OR(G3573=1,H3573=1),ISTEXT(J3573)),2,1))),"OoS")</f>
        <v>1</v>
      </c>
      <c r="F3573" s="57"/>
      <c r="G3573" s="59"/>
      <c r="H3573" s="59"/>
      <c r="I3573" s="59"/>
      <c r="J3573" s="59"/>
      <c r="K3573" s="59"/>
      <c r="L3573" s="59"/>
      <c r="M3573" s="59"/>
      <c r="N3573" s="59"/>
      <c r="O3573" s="59"/>
      <c r="P3573" s="370"/>
      <c r="Q3573" s="63"/>
      <c r="R3573" s="373"/>
    </row>
    <row r="3574" spans="1:18" hidden="1" x14ac:dyDescent="0.25">
      <c r="A3574" s="383"/>
      <c r="B3574" s="378"/>
      <c r="C3574" s="54" t="str">
        <f>IF(ISTEXT('Organizational Unit Summary'!$B$52),'Organizational Unit Summary'!$B$52,"")</f>
        <v>P-13</v>
      </c>
      <c r="D3574" s="51" t="str">
        <f>IF('Organizational Unit Summary'!$B$24="Benchmark or Sustainment",IF(E3574="OoS","OoS",IF(E3574=1,"DM",IF(E3574=2,"PM",IF(E3574=3,"LM",IF(E3574=4,"FM"))))),IF(E3574="OoS","OoS",IF(E3574&lt;=2,"H",IF(E3574=3,"M",IF(E3574=4,"L")))))</f>
        <v>DM</v>
      </c>
      <c r="E3574" s="58">
        <f>IF(OR(Processes!$C$57=TRUE,Processes!P$57=TRUE),IF(AND(G3574=1,H3574=1,NOT(ISTEXT(J3574))),4,IF(AND(G3574=1,H3574=1,ISTEXT(J3574)),3,IF(AND(OR(G3574=1,H3574=1),ISTEXT(J3574)),2,1))),"OoS")</f>
        <v>1</v>
      </c>
      <c r="F3574" s="57"/>
      <c r="G3574" s="59"/>
      <c r="H3574" s="59"/>
      <c r="I3574" s="59"/>
      <c r="J3574" s="59"/>
      <c r="K3574" s="59"/>
      <c r="L3574" s="59"/>
      <c r="M3574" s="59"/>
      <c r="N3574" s="59"/>
      <c r="O3574" s="59"/>
      <c r="P3574" s="370"/>
      <c r="Q3574" s="63"/>
      <c r="R3574" s="373"/>
    </row>
    <row r="3575" spans="1:18" hidden="1" x14ac:dyDescent="0.25">
      <c r="A3575" s="383"/>
      <c r="B3575" s="378"/>
      <c r="C3575" s="54" t="str">
        <f>IF(ISTEXT('Organizational Unit Summary'!$B$53),'Organizational Unit Summary'!$B$53,"")</f>
        <v>P-14</v>
      </c>
      <c r="D3575" s="51" t="str">
        <f>IF('Organizational Unit Summary'!$B$24="Benchmark or Sustainment",IF(E3575="OoS","OoS",IF(E3575=1,"DM",IF(E3575=2,"PM",IF(E3575=3,"LM",IF(E3575=4,"FM"))))),IF(E3575="OoS","OoS",IF(E3575&lt;=2,"H",IF(E3575=3,"M",IF(E3575=4,"L")))))</f>
        <v>DM</v>
      </c>
      <c r="E3575" s="58">
        <f>IF(OR(Processes!$C$57=TRUE,Processes!Q$57=TRUE),IF(AND(G3575=1,H3575=1,NOT(ISTEXT(J3575))),4,IF(AND(G3575=1,H3575=1,ISTEXT(J3575)),3,IF(AND(OR(G3575=1,H3575=1),ISTEXT(J3575)),2,1))),"OoS")</f>
        <v>1</v>
      </c>
      <c r="F3575" s="57"/>
      <c r="G3575" s="59"/>
      <c r="H3575" s="59"/>
      <c r="I3575" s="59"/>
      <c r="J3575" s="59"/>
      <c r="K3575" s="59"/>
      <c r="L3575" s="59"/>
      <c r="M3575" s="59"/>
      <c r="N3575" s="59"/>
      <c r="O3575" s="59"/>
      <c r="P3575" s="370"/>
      <c r="Q3575" s="63"/>
      <c r="R3575" s="373"/>
    </row>
    <row r="3576" spans="1:18" hidden="1" x14ac:dyDescent="0.25">
      <c r="A3576" s="383"/>
      <c r="B3576" s="378"/>
      <c r="C3576" s="54" t="str">
        <f>IF(ISTEXT('Organizational Unit Summary'!$B$54),'Organizational Unit Summary'!$B$54,"")</f>
        <v>P-15</v>
      </c>
      <c r="D3576" s="51" t="str">
        <f>IF('Organizational Unit Summary'!$B$24="Benchmark or Sustainment",IF(E3576="OoS","OoS",IF(E3576=1,"DM",IF(E3576=2,"PM",IF(E3576=3,"LM",IF(E3576=4,"FM"))))),IF(E3576="OoS","OoS",IF(E3576&lt;=2,"H",IF(E3576=3,"M",IF(E3576=4,"L")))))</f>
        <v>DM</v>
      </c>
      <c r="E3576" s="58">
        <f>IF(OR(Processes!$C$57=TRUE,Processes!R$57=TRUE),IF(AND(G3576=1,H3576=1,NOT(ISTEXT(J3576))),4,IF(AND(G3576=1,H3576=1,ISTEXT(J3576)),3,IF(AND(OR(G3576=1,H3576=1),ISTEXT(J3576)),2,1))),"OoS")</f>
        <v>1</v>
      </c>
      <c r="F3576" s="57"/>
      <c r="G3576" s="59"/>
      <c r="H3576" s="59"/>
      <c r="I3576" s="59"/>
      <c r="J3576" s="59"/>
      <c r="K3576" s="59"/>
      <c r="L3576" s="59"/>
      <c r="M3576" s="59"/>
      <c r="N3576" s="59"/>
      <c r="O3576" s="59"/>
      <c r="P3576" s="370"/>
      <c r="Q3576" s="63"/>
      <c r="R3576" s="373"/>
    </row>
    <row r="3577" spans="1:18" hidden="1" x14ac:dyDescent="0.25">
      <c r="A3577" s="383"/>
      <c r="B3577" s="378"/>
      <c r="C3577" s="54" t="str">
        <f>IF(ISTEXT('Organizational Unit Summary'!$B$55),'Organizational Unit Summary'!$B$55,"")</f>
        <v>P-16</v>
      </c>
      <c r="D3577" s="51" t="str">
        <f>IF('Organizational Unit Summary'!$B$24="Benchmark or Sustainment",IF(E3577="OoS","OoS",IF(E3577=1,"DM",IF(E3577=2,"PM",IF(E3577=3,"LM",IF(E3577=4,"FM"))))),IF(E3577="OoS","OoS",IF(E3577&lt;=2,"H",IF(E3577=3,"M",IF(E3577=4,"L")))))</f>
        <v>DM</v>
      </c>
      <c r="E3577" s="58">
        <f>IF(OR(Processes!$C$57=TRUE,Processes!S$57=TRUE),IF(AND(G3577=1,H3577=1,NOT(ISTEXT(J3577))),4,IF(AND(G3577=1,H3577=1,ISTEXT(J3577)),3,IF(AND(OR(G3577=1,H3577=1),ISTEXT(J3577)),2,1))),"OoS")</f>
        <v>1</v>
      </c>
      <c r="F3577" s="57"/>
      <c r="G3577" s="59"/>
      <c r="H3577" s="59"/>
      <c r="I3577" s="59"/>
      <c r="J3577" s="59"/>
      <c r="K3577" s="59"/>
      <c r="L3577" s="59"/>
      <c r="M3577" s="59"/>
      <c r="N3577" s="59"/>
      <c r="O3577" s="59"/>
      <c r="P3577" s="370"/>
      <c r="Q3577" s="63"/>
      <c r="R3577" s="373"/>
    </row>
    <row r="3578" spans="1:18" hidden="1" x14ac:dyDescent="0.25">
      <c r="A3578" s="383"/>
      <c r="B3578" s="378"/>
      <c r="C3578" s="54" t="str">
        <f>IF(ISTEXT('Organizational Unit Summary'!$B$56),'Organizational Unit Summary'!$B$56,"")</f>
        <v>P-17</v>
      </c>
      <c r="D3578" s="51" t="str">
        <f>IF('Organizational Unit Summary'!$B$24="Benchmark or Sustainment",IF(E3578="OoS","OoS",IF(E3578=1,"DM",IF(E3578=2,"PM",IF(E3578=3,"LM",IF(E3578=4,"FM"))))),IF(E3578="OoS","OoS",IF(E3578&lt;=2,"H",IF(E3578=3,"M",IF(E3578=4,"L")))))</f>
        <v>DM</v>
      </c>
      <c r="E3578" s="58">
        <f>IF(OR(Processes!$C$57=TRUE,Processes!T$57=TRUE),IF(AND(G3578=1,H3578=1,NOT(ISTEXT(J3578))),4,IF(AND(G3578=1,H3578=1,ISTEXT(J3578)),3,IF(AND(OR(G3578=1,H3578=1),ISTEXT(J3578)),2,1))),"OoS")</f>
        <v>1</v>
      </c>
      <c r="F3578" s="57"/>
      <c r="G3578" s="59"/>
      <c r="H3578" s="59"/>
      <c r="I3578" s="59"/>
      <c r="J3578" s="59"/>
      <c r="K3578" s="59"/>
      <c r="L3578" s="59"/>
      <c r="M3578" s="59"/>
      <c r="N3578" s="59"/>
      <c r="O3578" s="59"/>
      <c r="P3578" s="370"/>
      <c r="Q3578" s="63"/>
      <c r="R3578" s="373"/>
    </row>
    <row r="3579" spans="1:18" hidden="1" x14ac:dyDescent="0.25">
      <c r="A3579" s="383"/>
      <c r="B3579" s="378"/>
      <c r="C3579" s="54" t="str">
        <f>IF(ISTEXT('Organizational Unit Summary'!$B$57),'Organizational Unit Summary'!$B$57,"")</f>
        <v>P-18</v>
      </c>
      <c r="D3579" s="51" t="str">
        <f>IF('Organizational Unit Summary'!$B$24="Benchmark or Sustainment",IF(E3579="OoS","OoS",IF(E3579=1,"DM",IF(E3579=2,"PM",IF(E3579=3,"LM",IF(E3579=4,"FM"))))),IF(E3579="OoS","OoS",IF(E3579&lt;=2,"H",IF(E3579=3,"M",IF(E3579=4,"L")))))</f>
        <v>DM</v>
      </c>
      <c r="E3579" s="58">
        <f>IF(OR(Processes!$C$57=TRUE,Processes!U$57=TRUE),IF(AND(G3579=1,H3579=1,NOT(ISTEXT(J3579))),4,IF(AND(G3579=1,H3579=1,ISTEXT(J3579)),3,IF(AND(OR(G3579=1,H3579=1),ISTEXT(J3579)),2,1))),"OoS")</f>
        <v>1</v>
      </c>
      <c r="F3579" s="57"/>
      <c r="G3579" s="59"/>
      <c r="H3579" s="59"/>
      <c r="I3579" s="59"/>
      <c r="J3579" s="59"/>
      <c r="K3579" s="59"/>
      <c r="L3579" s="59"/>
      <c r="M3579" s="59"/>
      <c r="N3579" s="59"/>
      <c r="O3579" s="59"/>
      <c r="P3579" s="370"/>
      <c r="Q3579" s="63"/>
      <c r="R3579" s="373"/>
    </row>
    <row r="3580" spans="1:18" hidden="1" x14ac:dyDescent="0.25">
      <c r="A3580" s="383"/>
      <c r="B3580" s="378"/>
      <c r="C3580" s="54" t="str">
        <f>IF(ISTEXT('Organizational Unit Summary'!$B$58),'Organizational Unit Summary'!$B$58,"")</f>
        <v>P-19</v>
      </c>
      <c r="D3580" s="51" t="str">
        <f>IF('Organizational Unit Summary'!$B$24="Benchmark or Sustainment",IF(E3580="OoS","OoS",IF(E3580=1,"DM",IF(E3580=2,"PM",IF(E3580=3,"LM",IF(E3580=4,"FM"))))),IF(E3580="OoS","OoS",IF(E3580&lt;=2,"H",IF(E3580=3,"M",IF(E3580=4,"L")))))</f>
        <v>DM</v>
      </c>
      <c r="E3580" s="58">
        <f>IF(OR(Processes!$C$57=TRUE,Processes!V$57=TRUE),IF(AND(G3580=1,H3580=1,NOT(ISTEXT(J3580))),4,IF(AND(G3580=1,H3580=1,ISTEXT(J3580)),3,IF(AND(OR(G3580=1,H3580=1),ISTEXT(J3580)),2,1))),"OoS")</f>
        <v>1</v>
      </c>
      <c r="F3580" s="57"/>
      <c r="G3580" s="59"/>
      <c r="H3580" s="59"/>
      <c r="I3580" s="59"/>
      <c r="J3580" s="59"/>
      <c r="K3580" s="59"/>
      <c r="L3580" s="59"/>
      <c r="M3580" s="59"/>
      <c r="N3580" s="59"/>
      <c r="O3580" s="59"/>
      <c r="P3580" s="370"/>
      <c r="Q3580" s="63"/>
      <c r="R3580" s="373"/>
    </row>
    <row r="3581" spans="1:18" ht="13.5" hidden="1" thickBot="1" x14ac:dyDescent="0.3">
      <c r="A3581" s="383"/>
      <c r="B3581" s="378"/>
      <c r="C3581" s="54" t="str">
        <f>IF(ISTEXT('Organizational Unit Summary'!$B$59),'Organizational Unit Summary'!$B$59,"")</f>
        <v>P-20</v>
      </c>
      <c r="D3581" s="51" t="str">
        <f>IF('Organizational Unit Summary'!$B$24="Benchmark or Sustainment",IF(E3581="OoS","OoS",IF(E3581=1,"DM",IF(E3581=2,"PM",IF(E3581=3,"LM",IF(E3581=4,"FM"))))),IF(E3581="OoS","OoS",IF(E3581&lt;=2,"H",IF(E3581=3,"M",IF(E3581=4,"L")))))</f>
        <v>DM</v>
      </c>
      <c r="E3581" s="58">
        <f>IF(OR(Processes!$C$57=TRUE,Processes!W$57=TRUE),IF(AND(G3581=1,H3581=1,NOT(ISTEXT(J3581))),4,IF(AND(G3581=1,H3581=1,ISTEXT(J3581)),3,IF(AND(OR(G3581=1,H3581=1),ISTEXT(J3581)),2,1))),"OoS")</f>
        <v>1</v>
      </c>
      <c r="F3581" s="57"/>
      <c r="G3581" s="59"/>
      <c r="H3581" s="59"/>
      <c r="I3581" s="59"/>
      <c r="J3581" s="59"/>
      <c r="K3581" s="59"/>
      <c r="L3581" s="59"/>
      <c r="M3581" s="59"/>
      <c r="N3581" s="59"/>
      <c r="O3581" s="59"/>
      <c r="P3581" s="371"/>
      <c r="Q3581" s="63"/>
      <c r="R3581" s="373"/>
    </row>
    <row r="3582" spans="1:18" hidden="1" x14ac:dyDescent="0.25">
      <c r="A3582" s="383"/>
      <c r="B3582" s="378" t="str">
        <f>IF(ISTEXT(Processes!$B$7),Processes!$B$7,"")</f>
        <v>Process 5</v>
      </c>
      <c r="C3582" s="54" t="str">
        <f>IF(ISTEXT('Organizational Unit Summary'!$B$40),'Organizational Unit Summary'!$B$40,"")</f>
        <v>P-1</v>
      </c>
      <c r="D3582" s="51" t="str">
        <f>IF('Organizational Unit Summary'!$B$24="Benchmark or Sustainment",IF(E3582="OoS","OoS",IF(E3582=1,"DM",IF(E3582=2,"PM",IF(E3582=3,"LM",IF(E3582=4,"FM"))))),IF(E3582="OoS","OoS",IF(E3582&lt;=2,"H",IF(E3582=3,"M",IF(E3582=4,"L")))))</f>
        <v>DM</v>
      </c>
      <c r="E3582" s="58">
        <f>IF(OR(Processes!$C$58=TRUE,Processes!D$58=TRUE),IF(AND(G3582=1,H3582=1,NOT(ISTEXT(J3582))),4,IF(AND(G3582=1,H3582=1,ISTEXT(J3582)),3,IF(AND(OR(G3582=1,H3582=1),ISTEXT(J3582)),2,1))),"OoS")</f>
        <v>1</v>
      </c>
      <c r="F3582" s="57"/>
      <c r="G3582" s="59"/>
      <c r="H3582" s="59"/>
      <c r="I3582" s="59"/>
      <c r="J3582" s="59"/>
      <c r="K3582" s="59"/>
      <c r="L3582" s="59"/>
      <c r="M3582" s="59"/>
      <c r="N3582" s="59"/>
      <c r="O3582" s="59"/>
      <c r="P3582" s="369"/>
      <c r="Q3582" s="63"/>
      <c r="R3582" s="373"/>
    </row>
    <row r="3583" spans="1:18" hidden="1" x14ac:dyDescent="0.25">
      <c r="A3583" s="383"/>
      <c r="B3583" s="378"/>
      <c r="C3583" s="54" t="str">
        <f>IF(ISTEXT('Organizational Unit Summary'!$B$41),'Organizational Unit Summary'!$B$41,"")</f>
        <v>P-2</v>
      </c>
      <c r="D3583" s="51" t="str">
        <f>IF('Organizational Unit Summary'!$B$24="Benchmark or Sustainment",IF(E3583="OoS","OoS",IF(E3583=1,"DM",IF(E3583=2,"PM",IF(E3583=3,"LM",IF(E3583=4,"FM"))))),IF(E3583="OoS","OoS",IF(E3583&lt;=2,"H",IF(E3583=3,"M",IF(E3583=4,"L")))))</f>
        <v>DM</v>
      </c>
      <c r="E3583" s="58">
        <f>IF(OR(Processes!$C$58=TRUE,Processes!E$58=TRUE),IF(AND(G3583=1,H3583=1,NOT(ISTEXT(J3583))),4,IF(AND(G3583=1,H3583=1,ISTEXT(J3583)),3,IF(AND(OR(G3583=1,H3583=1),ISTEXT(J3583)),2,1))),"OoS")</f>
        <v>1</v>
      </c>
      <c r="F3583" s="57"/>
      <c r="G3583" s="59"/>
      <c r="H3583" s="59"/>
      <c r="I3583" s="59"/>
      <c r="J3583" s="59"/>
      <c r="K3583" s="59"/>
      <c r="L3583" s="59"/>
      <c r="M3583" s="59"/>
      <c r="N3583" s="59"/>
      <c r="O3583" s="59"/>
      <c r="P3583" s="370"/>
      <c r="Q3583" s="63"/>
      <c r="R3583" s="373"/>
    </row>
    <row r="3584" spans="1:18" hidden="1" x14ac:dyDescent="0.25">
      <c r="A3584" s="383"/>
      <c r="B3584" s="378"/>
      <c r="C3584" s="54" t="str">
        <f>IF(ISTEXT('Organizational Unit Summary'!$B$42),'Organizational Unit Summary'!$B$42,"")</f>
        <v>P-3</v>
      </c>
      <c r="D3584" s="51" t="str">
        <f>IF('Organizational Unit Summary'!$B$24="Benchmark or Sustainment",IF(E3584="OoS","OoS",IF(E3584=1,"DM",IF(E3584=2,"PM",IF(E3584=3,"LM",IF(E3584=4,"FM"))))),IF(E3584="OoS","OoS",IF(E3584&lt;=2,"H",IF(E3584=3,"M",IF(E3584=4,"L")))))</f>
        <v>DM</v>
      </c>
      <c r="E3584" s="58">
        <f>IF(OR(Processes!$C$58=TRUE,Processes!F$58=TRUE),IF(AND(G3584=1,H3584=1,NOT(ISTEXT(J3584))),4,IF(AND(G3584=1,H3584=1,ISTEXT(J3584)),3,IF(AND(OR(G3584=1,H3584=1),ISTEXT(J3584)),2,1))),"OoS")</f>
        <v>1</v>
      </c>
      <c r="F3584" s="57"/>
      <c r="G3584" s="59"/>
      <c r="H3584" s="59"/>
      <c r="I3584" s="59"/>
      <c r="J3584" s="59"/>
      <c r="K3584" s="59"/>
      <c r="L3584" s="59"/>
      <c r="M3584" s="59"/>
      <c r="N3584" s="59"/>
      <c r="O3584" s="59"/>
      <c r="P3584" s="370"/>
      <c r="Q3584" s="63"/>
      <c r="R3584" s="373"/>
    </row>
    <row r="3585" spans="1:18" hidden="1" x14ac:dyDescent="0.25">
      <c r="A3585" s="383"/>
      <c r="B3585" s="378"/>
      <c r="C3585" s="54" t="str">
        <f>IF(ISTEXT('Organizational Unit Summary'!$B$43),'Organizational Unit Summary'!$B$43,"")</f>
        <v>P-4</v>
      </c>
      <c r="D3585" s="51" t="str">
        <f>IF('Organizational Unit Summary'!$B$24="Benchmark or Sustainment",IF(E3585="OoS","OoS",IF(E3585=1,"DM",IF(E3585=2,"PM",IF(E3585=3,"LM",IF(E3585=4,"FM"))))),IF(E3585="OoS","OoS",IF(E3585&lt;=2,"H",IF(E3585=3,"M",IF(E3585=4,"L")))))</f>
        <v>DM</v>
      </c>
      <c r="E3585" s="58">
        <f>IF(OR(Processes!$C$58=TRUE,Processes!G$58=TRUE),IF(AND(G3585=1,H3585=1,NOT(ISTEXT(J3585))),4,IF(AND(G3585=1,H3585=1,ISTEXT(J3585)),3,IF(AND(OR(G3585=1,H3585=1),ISTEXT(J3585)),2,1))),"OoS")</f>
        <v>1</v>
      </c>
      <c r="F3585" s="57"/>
      <c r="G3585" s="59"/>
      <c r="H3585" s="59"/>
      <c r="I3585" s="59"/>
      <c r="J3585" s="59"/>
      <c r="K3585" s="59"/>
      <c r="L3585" s="59"/>
      <c r="M3585" s="59"/>
      <c r="N3585" s="59"/>
      <c r="O3585" s="59"/>
      <c r="P3585" s="370"/>
      <c r="Q3585" s="63"/>
      <c r="R3585" s="373"/>
    </row>
    <row r="3586" spans="1:18" hidden="1" x14ac:dyDescent="0.25">
      <c r="A3586" s="383"/>
      <c r="B3586" s="378"/>
      <c r="C3586" s="54" t="str">
        <f>IF(ISTEXT('Organizational Unit Summary'!$B$44),'Organizational Unit Summary'!$B$44,"")</f>
        <v>P-5</v>
      </c>
      <c r="D3586" s="51" t="str">
        <f>IF('Organizational Unit Summary'!$B$24="Benchmark or Sustainment",IF(E3586="OoS","OoS",IF(E3586=1,"DM",IF(E3586=2,"PM",IF(E3586=3,"LM",IF(E3586=4,"FM"))))),IF(E3586="OoS","OoS",IF(E3586&lt;=2,"H",IF(E3586=3,"M",IF(E3586=4,"L")))))</f>
        <v>DM</v>
      </c>
      <c r="E3586" s="58">
        <f>IF(OR(Processes!$C$58=TRUE,Processes!H$58=TRUE),IF(AND(G3586=1,H3586=1,NOT(ISTEXT(J3586))),4,IF(AND(G3586=1,H3586=1,ISTEXT(J3586)),3,IF(AND(OR(G3586=1,H3586=1),ISTEXT(J3586)),2,1))),"OoS")</f>
        <v>1</v>
      </c>
      <c r="F3586" s="57"/>
      <c r="G3586" s="59"/>
      <c r="H3586" s="59"/>
      <c r="I3586" s="59"/>
      <c r="J3586" s="59"/>
      <c r="K3586" s="59"/>
      <c r="L3586" s="59"/>
      <c r="M3586" s="59"/>
      <c r="N3586" s="59"/>
      <c r="O3586" s="59"/>
      <c r="P3586" s="370"/>
      <c r="Q3586" s="63"/>
      <c r="R3586" s="373"/>
    </row>
    <row r="3587" spans="1:18" hidden="1" x14ac:dyDescent="0.25">
      <c r="A3587" s="383"/>
      <c r="B3587" s="378"/>
      <c r="C3587" s="54" t="str">
        <f>IF(ISTEXT('Organizational Unit Summary'!$B$45),'Organizational Unit Summary'!$B$45,"")</f>
        <v>P-6</v>
      </c>
      <c r="D3587" s="51" t="str">
        <f>IF('Organizational Unit Summary'!$B$24="Benchmark or Sustainment",IF(E3587="OoS","OoS",IF(E3587=1,"DM",IF(E3587=2,"PM",IF(E3587=3,"LM",IF(E3587=4,"FM"))))),IF(E3587="OoS","OoS",IF(E3587&lt;=2,"H",IF(E3587=3,"M",IF(E3587=4,"L")))))</f>
        <v>DM</v>
      </c>
      <c r="E3587" s="58">
        <f>IF(OR(Processes!$C$58=TRUE,Processes!I$58=TRUE),IF(AND(G3587=1,H3587=1,NOT(ISTEXT(J3587))),4,IF(AND(G3587=1,H3587=1,ISTEXT(J3587)),3,IF(AND(OR(G3587=1,H3587=1),ISTEXT(J3587)),2,1))),"OoS")</f>
        <v>1</v>
      </c>
      <c r="F3587" s="57"/>
      <c r="G3587" s="59"/>
      <c r="H3587" s="59"/>
      <c r="I3587" s="59"/>
      <c r="J3587" s="59"/>
      <c r="K3587" s="59"/>
      <c r="L3587" s="59"/>
      <c r="M3587" s="59"/>
      <c r="N3587" s="59"/>
      <c r="O3587" s="59"/>
      <c r="P3587" s="370"/>
      <c r="Q3587" s="63"/>
      <c r="R3587" s="373"/>
    </row>
    <row r="3588" spans="1:18" hidden="1" x14ac:dyDescent="0.25">
      <c r="A3588" s="383"/>
      <c r="B3588" s="378"/>
      <c r="C3588" s="54" t="str">
        <f>IF(ISTEXT('Organizational Unit Summary'!$B$46),'Organizational Unit Summary'!$B$46,"")</f>
        <v>P-7</v>
      </c>
      <c r="D3588" s="51" t="str">
        <f>IF('Organizational Unit Summary'!$B$24="Benchmark or Sustainment",IF(E3588="OoS","OoS",IF(E3588=1,"DM",IF(E3588=2,"PM",IF(E3588=3,"LM",IF(E3588=4,"FM"))))),IF(E3588="OoS","OoS",IF(E3588&lt;=2,"H",IF(E3588=3,"M",IF(E3588=4,"L")))))</f>
        <v>DM</v>
      </c>
      <c r="E3588" s="58">
        <f>IF(OR(Processes!$C$58=TRUE,Processes!J$58=TRUE),IF(AND(G3588=1,H3588=1,NOT(ISTEXT(J3588))),4,IF(AND(G3588=1,H3588=1,ISTEXT(J3588)),3,IF(AND(OR(G3588=1,H3588=1),ISTEXT(J3588)),2,1))),"OoS")</f>
        <v>1</v>
      </c>
      <c r="F3588" s="57"/>
      <c r="G3588" s="59"/>
      <c r="H3588" s="59"/>
      <c r="I3588" s="59"/>
      <c r="J3588" s="59"/>
      <c r="K3588" s="59"/>
      <c r="L3588" s="59"/>
      <c r="M3588" s="59"/>
      <c r="N3588" s="59"/>
      <c r="O3588" s="59"/>
      <c r="P3588" s="370"/>
      <c r="Q3588" s="63"/>
      <c r="R3588" s="373"/>
    </row>
    <row r="3589" spans="1:18" hidden="1" x14ac:dyDescent="0.25">
      <c r="A3589" s="383"/>
      <c r="B3589" s="378"/>
      <c r="C3589" s="54" t="str">
        <f>IF(ISTEXT('Organizational Unit Summary'!$B$47),'Organizational Unit Summary'!$B$47,"")</f>
        <v>P-8</v>
      </c>
      <c r="D3589" s="51" t="str">
        <f>IF('Organizational Unit Summary'!$B$24="Benchmark or Sustainment",IF(E3589="OoS","OoS",IF(E3589=1,"DM",IF(E3589=2,"PM",IF(E3589=3,"LM",IF(E3589=4,"FM"))))),IF(E3589="OoS","OoS",IF(E3589&lt;=2,"H",IF(E3589=3,"M",IF(E3589=4,"L")))))</f>
        <v>DM</v>
      </c>
      <c r="E3589" s="58">
        <f>IF(OR(Processes!$C$58=TRUE,Processes!K$58=TRUE),IF(AND(G3589=1,H3589=1,NOT(ISTEXT(J3589))),4,IF(AND(G3589=1,H3589=1,ISTEXT(J3589)),3,IF(AND(OR(G3589=1,H3589=1),ISTEXT(J3589)),2,1))),"OoS")</f>
        <v>1</v>
      </c>
      <c r="F3589" s="57"/>
      <c r="G3589" s="59"/>
      <c r="H3589" s="59"/>
      <c r="I3589" s="59"/>
      <c r="J3589" s="59"/>
      <c r="K3589" s="59"/>
      <c r="L3589" s="59"/>
      <c r="M3589" s="59"/>
      <c r="N3589" s="59"/>
      <c r="O3589" s="59"/>
      <c r="P3589" s="370"/>
      <c r="Q3589" s="63"/>
      <c r="R3589" s="373"/>
    </row>
    <row r="3590" spans="1:18" hidden="1" x14ac:dyDescent="0.25">
      <c r="A3590" s="383"/>
      <c r="B3590" s="378"/>
      <c r="C3590" s="54" t="str">
        <f>IF(ISTEXT('Organizational Unit Summary'!$B$48),'Organizational Unit Summary'!$B$48,"")</f>
        <v>P-9</v>
      </c>
      <c r="D3590" s="51" t="str">
        <f>IF('Organizational Unit Summary'!$B$24="Benchmark or Sustainment",IF(E3590="OoS","OoS",IF(E3590=1,"DM",IF(E3590=2,"PM",IF(E3590=3,"LM",IF(E3590=4,"FM"))))),IF(E3590="OoS","OoS",IF(E3590&lt;=2,"H",IF(E3590=3,"M",IF(E3590=4,"L")))))</f>
        <v>DM</v>
      </c>
      <c r="E3590" s="58">
        <f>IF(OR(Processes!$C$58=TRUE,Processes!L$58=TRUE),IF(AND(G3590=1,H3590=1,NOT(ISTEXT(J3590))),4,IF(AND(G3590=1,H3590=1,ISTEXT(J3590)),3,IF(AND(OR(G3590=1,H3590=1),ISTEXT(J3590)),2,1))),"OoS")</f>
        <v>1</v>
      </c>
      <c r="F3590" s="57"/>
      <c r="G3590" s="59"/>
      <c r="H3590" s="59"/>
      <c r="I3590" s="59"/>
      <c r="J3590" s="59"/>
      <c r="K3590" s="59"/>
      <c r="L3590" s="59"/>
      <c r="M3590" s="59"/>
      <c r="N3590" s="59"/>
      <c r="O3590" s="59"/>
      <c r="P3590" s="370"/>
      <c r="Q3590" s="63"/>
      <c r="R3590" s="373"/>
    </row>
    <row r="3591" spans="1:18" hidden="1" x14ac:dyDescent="0.25">
      <c r="A3591" s="383"/>
      <c r="B3591" s="378"/>
      <c r="C3591" s="54" t="str">
        <f>IF(ISTEXT('Organizational Unit Summary'!$B$49),'Organizational Unit Summary'!$B$49,"")</f>
        <v>P-10</v>
      </c>
      <c r="D3591" s="51" t="str">
        <f>IF('Organizational Unit Summary'!$B$24="Benchmark or Sustainment",IF(E3591="OoS","OoS",IF(E3591=1,"DM",IF(E3591=2,"PM",IF(E3591=3,"LM",IF(E3591=4,"FM"))))),IF(E3591="OoS","OoS",IF(E3591&lt;=2,"H",IF(E3591=3,"M",IF(E3591=4,"L")))))</f>
        <v>DM</v>
      </c>
      <c r="E3591" s="58">
        <f>IF(OR(Processes!$C$58=TRUE,Processes!M$58=TRUE),IF(AND(G3591=1,H3591=1,NOT(ISTEXT(J3591))),4,IF(AND(G3591=1,H3591=1,ISTEXT(J3591)),3,IF(AND(OR(G3591=1,H3591=1),ISTEXT(J3591)),2,1))),"OoS")</f>
        <v>1</v>
      </c>
      <c r="F3591" s="57"/>
      <c r="G3591" s="59"/>
      <c r="H3591" s="59"/>
      <c r="I3591" s="59"/>
      <c r="J3591" s="59"/>
      <c r="K3591" s="59"/>
      <c r="L3591" s="59"/>
      <c r="M3591" s="59"/>
      <c r="N3591" s="59"/>
      <c r="O3591" s="59"/>
      <c r="P3591" s="370"/>
      <c r="Q3591" s="63"/>
      <c r="R3591" s="373"/>
    </row>
    <row r="3592" spans="1:18" hidden="1" x14ac:dyDescent="0.25">
      <c r="A3592" s="383"/>
      <c r="B3592" s="378"/>
      <c r="C3592" s="54" t="str">
        <f>IF(ISTEXT('Organizational Unit Summary'!$B$50),'Organizational Unit Summary'!$B$50,"")</f>
        <v>P-11</v>
      </c>
      <c r="D3592" s="51" t="str">
        <f>IF('Organizational Unit Summary'!$B$24="Benchmark or Sustainment",IF(E3592="OoS","OoS",IF(E3592=1,"DM",IF(E3592=2,"PM",IF(E3592=3,"LM",IF(E3592=4,"FM"))))),IF(E3592="OoS","OoS",IF(E3592&lt;=2,"H",IF(E3592=3,"M",IF(E3592=4,"L")))))</f>
        <v>DM</v>
      </c>
      <c r="E3592" s="58">
        <f>IF(OR(Processes!$C$58=TRUE,Processes!N$58=TRUE),IF(AND(G3592=1,H3592=1,NOT(ISTEXT(J3592))),4,IF(AND(G3592=1,H3592=1,ISTEXT(J3592)),3,IF(AND(OR(G3592=1,H3592=1),ISTEXT(J3592)),2,1))),"OoS")</f>
        <v>1</v>
      </c>
      <c r="F3592" s="57"/>
      <c r="G3592" s="59"/>
      <c r="H3592" s="59"/>
      <c r="I3592" s="59"/>
      <c r="J3592" s="59"/>
      <c r="K3592" s="59"/>
      <c r="L3592" s="59"/>
      <c r="M3592" s="59"/>
      <c r="N3592" s="59"/>
      <c r="O3592" s="59"/>
      <c r="P3592" s="370"/>
      <c r="Q3592" s="63"/>
      <c r="R3592" s="373"/>
    </row>
    <row r="3593" spans="1:18" hidden="1" x14ac:dyDescent="0.25">
      <c r="A3593" s="383"/>
      <c r="B3593" s="378"/>
      <c r="C3593" s="54" t="str">
        <f>IF(ISTEXT('Organizational Unit Summary'!$B$51),'Organizational Unit Summary'!$B$51,"")</f>
        <v>P-12</v>
      </c>
      <c r="D3593" s="51" t="str">
        <f>IF('Organizational Unit Summary'!$B$24="Benchmark or Sustainment",IF(E3593="OoS","OoS",IF(E3593=1,"DM",IF(E3593=2,"PM",IF(E3593=3,"LM",IF(E3593=4,"FM"))))),IF(E3593="OoS","OoS",IF(E3593&lt;=2,"H",IF(E3593=3,"M",IF(E3593=4,"L")))))</f>
        <v>DM</v>
      </c>
      <c r="E3593" s="58">
        <f>IF(OR(Processes!$C$58=TRUE,Processes!O$58=TRUE),IF(AND(G3593=1,H3593=1,NOT(ISTEXT(J3593))),4,IF(AND(G3593=1,H3593=1,ISTEXT(J3593)),3,IF(AND(OR(G3593=1,H3593=1),ISTEXT(J3593)),2,1))),"OoS")</f>
        <v>1</v>
      </c>
      <c r="F3593" s="57"/>
      <c r="G3593" s="59"/>
      <c r="H3593" s="59"/>
      <c r="I3593" s="59"/>
      <c r="J3593" s="59"/>
      <c r="K3593" s="59"/>
      <c r="L3593" s="59"/>
      <c r="M3593" s="59"/>
      <c r="N3593" s="59"/>
      <c r="O3593" s="59"/>
      <c r="P3593" s="370"/>
      <c r="Q3593" s="63"/>
      <c r="R3593" s="373"/>
    </row>
    <row r="3594" spans="1:18" hidden="1" x14ac:dyDescent="0.25">
      <c r="A3594" s="383"/>
      <c r="B3594" s="378"/>
      <c r="C3594" s="54" t="str">
        <f>IF(ISTEXT('Organizational Unit Summary'!$B$52),'Organizational Unit Summary'!$B$52,"")</f>
        <v>P-13</v>
      </c>
      <c r="D3594" s="51" t="str">
        <f>IF('Organizational Unit Summary'!$B$24="Benchmark or Sustainment",IF(E3594="OoS","OoS",IF(E3594=1,"DM",IF(E3594=2,"PM",IF(E3594=3,"LM",IF(E3594=4,"FM"))))),IF(E3594="OoS","OoS",IF(E3594&lt;=2,"H",IF(E3594=3,"M",IF(E3594=4,"L")))))</f>
        <v>DM</v>
      </c>
      <c r="E3594" s="58">
        <f>IF(OR(Processes!$C$58=TRUE,Processes!P$58=TRUE),IF(AND(G3594=1,H3594=1,NOT(ISTEXT(J3594))),4,IF(AND(G3594=1,H3594=1,ISTEXT(J3594)),3,IF(AND(OR(G3594=1,H3594=1),ISTEXT(J3594)),2,1))),"OoS")</f>
        <v>1</v>
      </c>
      <c r="F3594" s="57"/>
      <c r="G3594" s="59"/>
      <c r="H3594" s="59"/>
      <c r="I3594" s="59"/>
      <c r="J3594" s="59"/>
      <c r="K3594" s="59"/>
      <c r="L3594" s="59"/>
      <c r="M3594" s="59"/>
      <c r="N3594" s="59"/>
      <c r="O3594" s="59"/>
      <c r="P3594" s="370"/>
      <c r="Q3594" s="63"/>
      <c r="R3594" s="373"/>
    </row>
    <row r="3595" spans="1:18" hidden="1" x14ac:dyDescent="0.25">
      <c r="A3595" s="383"/>
      <c r="B3595" s="378"/>
      <c r="C3595" s="54" t="str">
        <f>IF(ISTEXT('Organizational Unit Summary'!$B$53),'Organizational Unit Summary'!$B$53,"")</f>
        <v>P-14</v>
      </c>
      <c r="D3595" s="51" t="str">
        <f>IF('Organizational Unit Summary'!$B$24="Benchmark or Sustainment",IF(E3595="OoS","OoS",IF(E3595=1,"DM",IF(E3595=2,"PM",IF(E3595=3,"LM",IF(E3595=4,"FM"))))),IF(E3595="OoS","OoS",IF(E3595&lt;=2,"H",IF(E3595=3,"M",IF(E3595=4,"L")))))</f>
        <v>DM</v>
      </c>
      <c r="E3595" s="58">
        <f>IF(OR(Processes!$C$58=TRUE,Processes!Q$58=TRUE),IF(AND(G3595=1,H3595=1,NOT(ISTEXT(J3595))),4,IF(AND(G3595=1,H3595=1,ISTEXT(J3595)),3,IF(AND(OR(G3595=1,H3595=1),ISTEXT(J3595)),2,1))),"OoS")</f>
        <v>1</v>
      </c>
      <c r="F3595" s="57"/>
      <c r="G3595" s="59"/>
      <c r="H3595" s="59"/>
      <c r="I3595" s="59"/>
      <c r="J3595" s="59"/>
      <c r="K3595" s="59"/>
      <c r="L3595" s="59"/>
      <c r="M3595" s="59"/>
      <c r="N3595" s="59"/>
      <c r="O3595" s="59"/>
      <c r="P3595" s="370"/>
      <c r="Q3595" s="63"/>
      <c r="R3595" s="373"/>
    </row>
    <row r="3596" spans="1:18" hidden="1" x14ac:dyDescent="0.25">
      <c r="A3596" s="383"/>
      <c r="B3596" s="378"/>
      <c r="C3596" s="54" t="str">
        <f>IF(ISTEXT('Organizational Unit Summary'!$B$54),'Organizational Unit Summary'!$B$54,"")</f>
        <v>P-15</v>
      </c>
      <c r="D3596" s="51" t="str">
        <f>IF('Organizational Unit Summary'!$B$24="Benchmark or Sustainment",IF(E3596="OoS","OoS",IF(E3596=1,"DM",IF(E3596=2,"PM",IF(E3596=3,"LM",IF(E3596=4,"FM"))))),IF(E3596="OoS","OoS",IF(E3596&lt;=2,"H",IF(E3596=3,"M",IF(E3596=4,"L")))))</f>
        <v>DM</v>
      </c>
      <c r="E3596" s="58">
        <f>IF(OR(Processes!$C$58=TRUE,Processes!R$58=TRUE),IF(AND(G3596=1,H3596=1,NOT(ISTEXT(J3596))),4,IF(AND(G3596=1,H3596=1,ISTEXT(J3596)),3,IF(AND(OR(G3596=1,H3596=1),ISTEXT(J3596)),2,1))),"OoS")</f>
        <v>1</v>
      </c>
      <c r="F3596" s="57"/>
      <c r="G3596" s="59"/>
      <c r="H3596" s="59"/>
      <c r="I3596" s="59"/>
      <c r="J3596" s="59"/>
      <c r="K3596" s="59"/>
      <c r="L3596" s="59"/>
      <c r="M3596" s="59"/>
      <c r="N3596" s="59"/>
      <c r="O3596" s="59"/>
      <c r="P3596" s="370"/>
      <c r="Q3596" s="63"/>
      <c r="R3596" s="373"/>
    </row>
    <row r="3597" spans="1:18" hidden="1" x14ac:dyDescent="0.25">
      <c r="A3597" s="383"/>
      <c r="B3597" s="378"/>
      <c r="C3597" s="54" t="str">
        <f>IF(ISTEXT('Organizational Unit Summary'!$B$55),'Organizational Unit Summary'!$B$55,"")</f>
        <v>P-16</v>
      </c>
      <c r="D3597" s="51" t="str">
        <f>IF('Organizational Unit Summary'!$B$24="Benchmark or Sustainment",IF(E3597="OoS","OoS",IF(E3597=1,"DM",IF(E3597=2,"PM",IF(E3597=3,"LM",IF(E3597=4,"FM"))))),IF(E3597="OoS","OoS",IF(E3597&lt;=2,"H",IF(E3597=3,"M",IF(E3597=4,"L")))))</f>
        <v>DM</v>
      </c>
      <c r="E3597" s="58">
        <f>IF(OR(Processes!$C$58=TRUE,Processes!S$58=TRUE),IF(AND(G3597=1,H3597=1,NOT(ISTEXT(J3597))),4,IF(AND(G3597=1,H3597=1,ISTEXT(J3597)),3,IF(AND(OR(G3597=1,H3597=1),ISTEXT(J3597)),2,1))),"OoS")</f>
        <v>1</v>
      </c>
      <c r="F3597" s="57"/>
      <c r="G3597" s="59"/>
      <c r="H3597" s="59"/>
      <c r="I3597" s="59"/>
      <c r="J3597" s="59"/>
      <c r="K3597" s="59"/>
      <c r="L3597" s="59"/>
      <c r="M3597" s="59"/>
      <c r="N3597" s="59"/>
      <c r="O3597" s="59"/>
      <c r="P3597" s="370"/>
      <c r="Q3597" s="63"/>
      <c r="R3597" s="373"/>
    </row>
    <row r="3598" spans="1:18" hidden="1" x14ac:dyDescent="0.25">
      <c r="A3598" s="383"/>
      <c r="B3598" s="378"/>
      <c r="C3598" s="54" t="str">
        <f>IF(ISTEXT('Organizational Unit Summary'!$B$56),'Organizational Unit Summary'!$B$56,"")</f>
        <v>P-17</v>
      </c>
      <c r="D3598" s="51" t="str">
        <f>IF('Organizational Unit Summary'!$B$24="Benchmark or Sustainment",IF(E3598="OoS","OoS",IF(E3598=1,"DM",IF(E3598=2,"PM",IF(E3598=3,"LM",IF(E3598=4,"FM"))))),IF(E3598="OoS","OoS",IF(E3598&lt;=2,"H",IF(E3598=3,"M",IF(E3598=4,"L")))))</f>
        <v>DM</v>
      </c>
      <c r="E3598" s="58">
        <f>IF(OR(Processes!$C$58=TRUE,Processes!T$58=TRUE),IF(AND(G3598=1,H3598=1,NOT(ISTEXT(J3598))),4,IF(AND(G3598=1,H3598=1,ISTEXT(J3598)),3,IF(AND(OR(G3598=1,H3598=1),ISTEXT(J3598)),2,1))),"OoS")</f>
        <v>1</v>
      </c>
      <c r="F3598" s="57"/>
      <c r="G3598" s="59"/>
      <c r="H3598" s="59"/>
      <c r="I3598" s="59"/>
      <c r="J3598" s="59"/>
      <c r="K3598" s="59"/>
      <c r="L3598" s="59"/>
      <c r="M3598" s="59"/>
      <c r="N3598" s="59"/>
      <c r="O3598" s="59"/>
      <c r="P3598" s="370"/>
      <c r="Q3598" s="63"/>
      <c r="R3598" s="373"/>
    </row>
    <row r="3599" spans="1:18" hidden="1" x14ac:dyDescent="0.25">
      <c r="A3599" s="383"/>
      <c r="B3599" s="378"/>
      <c r="C3599" s="54" t="str">
        <f>IF(ISTEXT('Organizational Unit Summary'!$B$57),'Organizational Unit Summary'!$B$57,"")</f>
        <v>P-18</v>
      </c>
      <c r="D3599" s="51" t="str">
        <f>IF('Organizational Unit Summary'!$B$24="Benchmark or Sustainment",IF(E3599="OoS","OoS",IF(E3599=1,"DM",IF(E3599=2,"PM",IF(E3599=3,"LM",IF(E3599=4,"FM"))))),IF(E3599="OoS","OoS",IF(E3599&lt;=2,"H",IF(E3599=3,"M",IF(E3599=4,"L")))))</f>
        <v>DM</v>
      </c>
      <c r="E3599" s="58">
        <f>IF(OR(Processes!$C$58=TRUE,Processes!U$58=TRUE),IF(AND(G3599=1,H3599=1,NOT(ISTEXT(J3599))),4,IF(AND(G3599=1,H3599=1,ISTEXT(J3599)),3,IF(AND(OR(G3599=1,H3599=1),ISTEXT(J3599)),2,1))),"OoS")</f>
        <v>1</v>
      </c>
      <c r="F3599" s="57"/>
      <c r="G3599" s="59"/>
      <c r="H3599" s="59"/>
      <c r="I3599" s="59"/>
      <c r="J3599" s="59"/>
      <c r="K3599" s="59"/>
      <c r="L3599" s="59"/>
      <c r="M3599" s="59"/>
      <c r="N3599" s="59"/>
      <c r="O3599" s="59"/>
      <c r="P3599" s="370"/>
      <c r="Q3599" s="63"/>
      <c r="R3599" s="373"/>
    </row>
    <row r="3600" spans="1:18" hidden="1" x14ac:dyDescent="0.25">
      <c r="A3600" s="383"/>
      <c r="B3600" s="378"/>
      <c r="C3600" s="54" t="str">
        <f>IF(ISTEXT('Organizational Unit Summary'!$B$58),'Organizational Unit Summary'!$B$58,"")</f>
        <v>P-19</v>
      </c>
      <c r="D3600" s="51" t="str">
        <f>IF('Organizational Unit Summary'!$B$24="Benchmark or Sustainment",IF(E3600="OoS","OoS",IF(E3600=1,"DM",IF(E3600=2,"PM",IF(E3600=3,"LM",IF(E3600=4,"FM"))))),IF(E3600="OoS","OoS",IF(E3600&lt;=2,"H",IF(E3600=3,"M",IF(E3600=4,"L")))))</f>
        <v>DM</v>
      </c>
      <c r="E3600" s="58">
        <f>IF(OR(Processes!$C$58=TRUE,Processes!V$58=TRUE),IF(AND(G3600=1,H3600=1,NOT(ISTEXT(J3600))),4,IF(AND(G3600=1,H3600=1,ISTEXT(J3600)),3,IF(AND(OR(G3600=1,H3600=1),ISTEXT(J3600)),2,1))),"OoS")</f>
        <v>1</v>
      </c>
      <c r="F3600" s="57"/>
      <c r="G3600" s="59"/>
      <c r="H3600" s="59"/>
      <c r="I3600" s="59"/>
      <c r="J3600" s="59"/>
      <c r="K3600" s="59"/>
      <c r="L3600" s="59"/>
      <c r="M3600" s="59"/>
      <c r="N3600" s="59"/>
      <c r="O3600" s="59"/>
      <c r="P3600" s="370"/>
      <c r="Q3600" s="63"/>
      <c r="R3600" s="373"/>
    </row>
    <row r="3601" spans="1:18" ht="13.5" hidden="1" thickBot="1" x14ac:dyDescent="0.3">
      <c r="A3601" s="383"/>
      <c r="B3601" s="378"/>
      <c r="C3601" s="54" t="str">
        <f>IF(ISTEXT('Organizational Unit Summary'!$B$59),'Organizational Unit Summary'!$B$59,"")</f>
        <v>P-20</v>
      </c>
      <c r="D3601" s="51" t="str">
        <f>IF('Organizational Unit Summary'!$B$24="Benchmark or Sustainment",IF(E3601="OoS","OoS",IF(E3601=1,"DM",IF(E3601=2,"PM",IF(E3601=3,"LM",IF(E3601=4,"FM"))))),IF(E3601="OoS","OoS",IF(E3601&lt;=2,"H",IF(E3601=3,"M",IF(E3601=4,"L")))))</f>
        <v>DM</v>
      </c>
      <c r="E3601" s="58">
        <f>IF(OR(Processes!$C$58=TRUE,Processes!W$58=TRUE),IF(AND(G3601=1,H3601=1,NOT(ISTEXT(J3601))),4,IF(AND(G3601=1,H3601=1,ISTEXT(J3601)),3,IF(AND(OR(G3601=1,H3601=1),ISTEXT(J3601)),2,1))),"OoS")</f>
        <v>1</v>
      </c>
      <c r="F3601" s="57"/>
      <c r="G3601" s="59"/>
      <c r="H3601" s="59"/>
      <c r="I3601" s="59"/>
      <c r="J3601" s="59"/>
      <c r="K3601" s="59"/>
      <c r="L3601" s="59"/>
      <c r="M3601" s="59"/>
      <c r="N3601" s="59"/>
      <c r="O3601" s="59"/>
      <c r="P3601" s="371"/>
      <c r="Q3601" s="63"/>
      <c r="R3601" s="373"/>
    </row>
    <row r="3602" spans="1:18" hidden="1" x14ac:dyDescent="0.25">
      <c r="A3602" s="383"/>
      <c r="B3602" s="378" t="str">
        <f>IF(ISTEXT(Processes!$B$8),Processes!$B$8,"")</f>
        <v>Process 6</v>
      </c>
      <c r="C3602" s="54" t="str">
        <f>IF(ISTEXT('Organizational Unit Summary'!$B$40),'Organizational Unit Summary'!$B$40,"")</f>
        <v>P-1</v>
      </c>
      <c r="D3602" s="51" t="str">
        <f>IF('Organizational Unit Summary'!$B$24="Benchmark or Sustainment",IF(E3602="OoS","OoS",IF(E3602=1,"DM",IF(E3602=2,"PM",IF(E3602=3,"LM",IF(E3602=4,"FM"))))),IF(E3602="OoS","OoS",IF(E3602&lt;=2,"H",IF(E3602=3,"M",IF(E3602=4,"L")))))</f>
        <v>DM</v>
      </c>
      <c r="E3602" s="58">
        <f>IF(OR(Processes!$C$59=TRUE,Processes!D$59=TRUE),IF(AND(G3602=1,H3602=1,NOT(ISTEXT(J3602))),4,IF(AND(G3602=1,H3602=1,ISTEXT(J3602)),3,IF(AND(OR(G3602=1,H3602=1),ISTEXT(J3602)),2,1))),"OoS")</f>
        <v>1</v>
      </c>
      <c r="F3602" s="57"/>
      <c r="G3602" s="59"/>
      <c r="H3602" s="59"/>
      <c r="I3602" s="59"/>
      <c r="J3602" s="59"/>
      <c r="K3602" s="59"/>
      <c r="L3602" s="59"/>
      <c r="M3602" s="59"/>
      <c r="N3602" s="59"/>
      <c r="O3602" s="59"/>
      <c r="P3602" s="369"/>
      <c r="Q3602" s="63"/>
      <c r="R3602" s="373"/>
    </row>
    <row r="3603" spans="1:18" hidden="1" x14ac:dyDescent="0.25">
      <c r="A3603" s="383"/>
      <c r="B3603" s="378"/>
      <c r="C3603" s="54" t="str">
        <f>IF(ISTEXT('Organizational Unit Summary'!$B$41),'Organizational Unit Summary'!$B$41,"")</f>
        <v>P-2</v>
      </c>
      <c r="D3603" s="51" t="str">
        <f>IF('Organizational Unit Summary'!$B$24="Benchmark or Sustainment",IF(E3603="OoS","OoS",IF(E3603=1,"DM",IF(E3603=2,"PM",IF(E3603=3,"LM",IF(E3603=4,"FM"))))),IF(E3603="OoS","OoS",IF(E3603&lt;=2,"H",IF(E3603=3,"M",IF(E3603=4,"L")))))</f>
        <v>DM</v>
      </c>
      <c r="E3603" s="58">
        <f>IF(OR(Processes!$C$59=TRUE,Processes!E$59=TRUE),IF(AND(G3603=1,H3603=1,NOT(ISTEXT(J3603))),4,IF(AND(G3603=1,H3603=1,ISTEXT(J3603)),3,IF(AND(OR(G3603=1,H3603=1),ISTEXT(J3603)),2,1))),"OoS")</f>
        <v>1</v>
      </c>
      <c r="F3603" s="57"/>
      <c r="G3603" s="59"/>
      <c r="H3603" s="59"/>
      <c r="I3603" s="59"/>
      <c r="J3603" s="59"/>
      <c r="K3603" s="59"/>
      <c r="L3603" s="59"/>
      <c r="M3603" s="59"/>
      <c r="N3603" s="59"/>
      <c r="O3603" s="59"/>
      <c r="P3603" s="370"/>
      <c r="Q3603" s="63"/>
      <c r="R3603" s="373"/>
    </row>
    <row r="3604" spans="1:18" hidden="1" x14ac:dyDescent="0.25">
      <c r="A3604" s="383"/>
      <c r="B3604" s="378"/>
      <c r="C3604" s="54" t="str">
        <f>IF(ISTEXT('Organizational Unit Summary'!$B$42),'Organizational Unit Summary'!$B$42,"")</f>
        <v>P-3</v>
      </c>
      <c r="D3604" s="51" t="str">
        <f>IF('Organizational Unit Summary'!$B$24="Benchmark or Sustainment",IF(E3604="OoS","OoS",IF(E3604=1,"DM",IF(E3604=2,"PM",IF(E3604=3,"LM",IF(E3604=4,"FM"))))),IF(E3604="OoS","OoS",IF(E3604&lt;=2,"H",IF(E3604=3,"M",IF(E3604=4,"L")))))</f>
        <v>DM</v>
      </c>
      <c r="E3604" s="58">
        <f>IF(OR(Processes!$C$59=TRUE,Processes!F$59=TRUE),IF(AND(G3604=1,H3604=1,NOT(ISTEXT(J3604))),4,IF(AND(G3604=1,H3604=1,ISTEXT(J3604)),3,IF(AND(OR(G3604=1,H3604=1),ISTEXT(J3604)),2,1))),"OoS")</f>
        <v>1</v>
      </c>
      <c r="F3604" s="57"/>
      <c r="G3604" s="59"/>
      <c r="H3604" s="59"/>
      <c r="I3604" s="59"/>
      <c r="J3604" s="59"/>
      <c r="K3604" s="59"/>
      <c r="L3604" s="59"/>
      <c r="M3604" s="59"/>
      <c r="N3604" s="59"/>
      <c r="O3604" s="59"/>
      <c r="P3604" s="370"/>
      <c r="Q3604" s="63"/>
      <c r="R3604" s="373"/>
    </row>
    <row r="3605" spans="1:18" hidden="1" x14ac:dyDescent="0.25">
      <c r="A3605" s="383"/>
      <c r="B3605" s="378"/>
      <c r="C3605" s="54" t="str">
        <f>IF(ISTEXT('Organizational Unit Summary'!$B$43),'Organizational Unit Summary'!$B$43,"")</f>
        <v>P-4</v>
      </c>
      <c r="D3605" s="51" t="str">
        <f>IF('Organizational Unit Summary'!$B$24="Benchmark or Sustainment",IF(E3605="OoS","OoS",IF(E3605=1,"DM",IF(E3605=2,"PM",IF(E3605=3,"LM",IF(E3605=4,"FM"))))),IF(E3605="OoS","OoS",IF(E3605&lt;=2,"H",IF(E3605=3,"M",IF(E3605=4,"L")))))</f>
        <v>DM</v>
      </c>
      <c r="E3605" s="58">
        <f>IF(OR(Processes!$C$59=TRUE,Processes!G$59=TRUE),IF(AND(G3605=1,H3605=1,NOT(ISTEXT(J3605))),4,IF(AND(G3605=1,H3605=1,ISTEXT(J3605)),3,IF(AND(OR(G3605=1,H3605=1),ISTEXT(J3605)),2,1))),"OoS")</f>
        <v>1</v>
      </c>
      <c r="F3605" s="57"/>
      <c r="G3605" s="59"/>
      <c r="H3605" s="59"/>
      <c r="I3605" s="59"/>
      <c r="J3605" s="59"/>
      <c r="K3605" s="59"/>
      <c r="L3605" s="59"/>
      <c r="M3605" s="59"/>
      <c r="N3605" s="59"/>
      <c r="O3605" s="59"/>
      <c r="P3605" s="370"/>
      <c r="Q3605" s="63"/>
      <c r="R3605" s="373"/>
    </row>
    <row r="3606" spans="1:18" hidden="1" x14ac:dyDescent="0.25">
      <c r="A3606" s="383"/>
      <c r="B3606" s="378"/>
      <c r="C3606" s="54" t="str">
        <f>IF(ISTEXT('Organizational Unit Summary'!$B$44),'Organizational Unit Summary'!$B$44,"")</f>
        <v>P-5</v>
      </c>
      <c r="D3606" s="51" t="str">
        <f>IF('Organizational Unit Summary'!$B$24="Benchmark or Sustainment",IF(E3606="OoS","OoS",IF(E3606=1,"DM",IF(E3606=2,"PM",IF(E3606=3,"LM",IF(E3606=4,"FM"))))),IF(E3606="OoS","OoS",IF(E3606&lt;=2,"H",IF(E3606=3,"M",IF(E3606=4,"L")))))</f>
        <v>DM</v>
      </c>
      <c r="E3606" s="58">
        <f>IF(OR(Processes!$C$59=TRUE,Processes!H$59=TRUE),IF(AND(G3606=1,H3606=1,NOT(ISTEXT(J3606))),4,IF(AND(G3606=1,H3606=1,ISTEXT(J3606)),3,IF(AND(OR(G3606=1,H3606=1),ISTEXT(J3606)),2,1))),"OoS")</f>
        <v>1</v>
      </c>
      <c r="F3606" s="57"/>
      <c r="G3606" s="59"/>
      <c r="H3606" s="59"/>
      <c r="I3606" s="59"/>
      <c r="J3606" s="59"/>
      <c r="K3606" s="59"/>
      <c r="L3606" s="59"/>
      <c r="M3606" s="59"/>
      <c r="N3606" s="59"/>
      <c r="O3606" s="59"/>
      <c r="P3606" s="370"/>
      <c r="Q3606" s="63"/>
      <c r="R3606" s="373"/>
    </row>
    <row r="3607" spans="1:18" hidden="1" x14ac:dyDescent="0.25">
      <c r="A3607" s="383"/>
      <c r="B3607" s="378"/>
      <c r="C3607" s="54" t="str">
        <f>IF(ISTEXT('Organizational Unit Summary'!$B$45),'Organizational Unit Summary'!$B$45,"")</f>
        <v>P-6</v>
      </c>
      <c r="D3607" s="51" t="str">
        <f>IF('Organizational Unit Summary'!$B$24="Benchmark or Sustainment",IF(E3607="OoS","OoS",IF(E3607=1,"DM",IF(E3607=2,"PM",IF(E3607=3,"LM",IF(E3607=4,"FM"))))),IF(E3607="OoS","OoS",IF(E3607&lt;=2,"H",IF(E3607=3,"M",IF(E3607=4,"L")))))</f>
        <v>DM</v>
      </c>
      <c r="E3607" s="58">
        <f>IF(OR(Processes!$C$59=TRUE,Processes!I$59=TRUE),IF(AND(G3607=1,H3607=1,NOT(ISTEXT(J3607))),4,IF(AND(G3607=1,H3607=1,ISTEXT(J3607)),3,IF(AND(OR(G3607=1,H3607=1),ISTEXT(J3607)),2,1))),"OoS")</f>
        <v>1</v>
      </c>
      <c r="F3607" s="57"/>
      <c r="G3607" s="59"/>
      <c r="H3607" s="59"/>
      <c r="I3607" s="59"/>
      <c r="J3607" s="59"/>
      <c r="K3607" s="59"/>
      <c r="L3607" s="59"/>
      <c r="M3607" s="59"/>
      <c r="N3607" s="59"/>
      <c r="O3607" s="59"/>
      <c r="P3607" s="370"/>
      <c r="Q3607" s="63"/>
      <c r="R3607" s="373"/>
    </row>
    <row r="3608" spans="1:18" hidden="1" x14ac:dyDescent="0.25">
      <c r="A3608" s="383"/>
      <c r="B3608" s="378"/>
      <c r="C3608" s="54" t="str">
        <f>IF(ISTEXT('Organizational Unit Summary'!$B$46),'Organizational Unit Summary'!$B$46,"")</f>
        <v>P-7</v>
      </c>
      <c r="D3608" s="51" t="str">
        <f>IF('Organizational Unit Summary'!$B$24="Benchmark or Sustainment",IF(E3608="OoS","OoS",IF(E3608=1,"DM",IF(E3608=2,"PM",IF(E3608=3,"LM",IF(E3608=4,"FM"))))),IF(E3608="OoS","OoS",IF(E3608&lt;=2,"H",IF(E3608=3,"M",IF(E3608=4,"L")))))</f>
        <v>DM</v>
      </c>
      <c r="E3608" s="58">
        <f>IF(OR(Processes!$C$59=TRUE,Processes!J$59=TRUE),IF(AND(G3608=1,H3608=1,NOT(ISTEXT(J3608))),4,IF(AND(G3608=1,H3608=1,ISTEXT(J3608)),3,IF(AND(OR(G3608=1,H3608=1),ISTEXT(J3608)),2,1))),"OoS")</f>
        <v>1</v>
      </c>
      <c r="F3608" s="57"/>
      <c r="G3608" s="59"/>
      <c r="H3608" s="59"/>
      <c r="I3608" s="59"/>
      <c r="J3608" s="59"/>
      <c r="K3608" s="59"/>
      <c r="L3608" s="59"/>
      <c r="M3608" s="59"/>
      <c r="N3608" s="59"/>
      <c r="O3608" s="59"/>
      <c r="P3608" s="370"/>
      <c r="Q3608" s="63"/>
      <c r="R3608" s="373"/>
    </row>
    <row r="3609" spans="1:18" hidden="1" x14ac:dyDescent="0.25">
      <c r="A3609" s="383"/>
      <c r="B3609" s="378"/>
      <c r="C3609" s="54" t="str">
        <f>IF(ISTEXT('Organizational Unit Summary'!$B$47),'Organizational Unit Summary'!$B$47,"")</f>
        <v>P-8</v>
      </c>
      <c r="D3609" s="51" t="str">
        <f>IF('Organizational Unit Summary'!$B$24="Benchmark or Sustainment",IF(E3609="OoS","OoS",IF(E3609=1,"DM",IF(E3609=2,"PM",IF(E3609=3,"LM",IF(E3609=4,"FM"))))),IF(E3609="OoS","OoS",IF(E3609&lt;=2,"H",IF(E3609=3,"M",IF(E3609=4,"L")))))</f>
        <v>DM</v>
      </c>
      <c r="E3609" s="58">
        <f>IF(OR(Processes!$C$59=TRUE,Processes!K$59=TRUE),IF(AND(G3609=1,H3609=1,NOT(ISTEXT(J3609))),4,IF(AND(G3609=1,H3609=1,ISTEXT(J3609)),3,IF(AND(OR(G3609=1,H3609=1),ISTEXT(J3609)),2,1))),"OoS")</f>
        <v>1</v>
      </c>
      <c r="F3609" s="57"/>
      <c r="G3609" s="59"/>
      <c r="H3609" s="59"/>
      <c r="I3609" s="59"/>
      <c r="J3609" s="59"/>
      <c r="K3609" s="59"/>
      <c r="L3609" s="59"/>
      <c r="M3609" s="59"/>
      <c r="N3609" s="59"/>
      <c r="O3609" s="59"/>
      <c r="P3609" s="370"/>
      <c r="Q3609" s="63"/>
      <c r="R3609" s="373"/>
    </row>
    <row r="3610" spans="1:18" hidden="1" x14ac:dyDescent="0.25">
      <c r="A3610" s="383"/>
      <c r="B3610" s="378"/>
      <c r="C3610" s="54" t="str">
        <f>IF(ISTEXT('Organizational Unit Summary'!$B$48),'Organizational Unit Summary'!$B$48,"")</f>
        <v>P-9</v>
      </c>
      <c r="D3610" s="51" t="str">
        <f>IF('Organizational Unit Summary'!$B$24="Benchmark or Sustainment",IF(E3610="OoS","OoS",IF(E3610=1,"DM",IF(E3610=2,"PM",IF(E3610=3,"LM",IF(E3610=4,"FM"))))),IF(E3610="OoS","OoS",IF(E3610&lt;=2,"H",IF(E3610=3,"M",IF(E3610=4,"L")))))</f>
        <v>DM</v>
      </c>
      <c r="E3610" s="58">
        <f>IF(OR(Processes!$C$59=TRUE,Processes!L$59=TRUE),IF(AND(G3610=1,H3610=1,NOT(ISTEXT(J3610))),4,IF(AND(G3610=1,H3610=1,ISTEXT(J3610)),3,IF(AND(OR(G3610=1,H3610=1),ISTEXT(J3610)),2,1))),"OoS")</f>
        <v>1</v>
      </c>
      <c r="F3610" s="57"/>
      <c r="G3610" s="59"/>
      <c r="H3610" s="59"/>
      <c r="I3610" s="59"/>
      <c r="J3610" s="59"/>
      <c r="K3610" s="59"/>
      <c r="L3610" s="59"/>
      <c r="M3610" s="59"/>
      <c r="N3610" s="59"/>
      <c r="O3610" s="59"/>
      <c r="P3610" s="370"/>
      <c r="Q3610" s="63"/>
      <c r="R3610" s="373"/>
    </row>
    <row r="3611" spans="1:18" hidden="1" x14ac:dyDescent="0.25">
      <c r="A3611" s="383"/>
      <c r="B3611" s="378"/>
      <c r="C3611" s="54" t="str">
        <f>IF(ISTEXT('Organizational Unit Summary'!$B$49),'Organizational Unit Summary'!$B$49,"")</f>
        <v>P-10</v>
      </c>
      <c r="D3611" s="51" t="str">
        <f>IF('Organizational Unit Summary'!$B$24="Benchmark or Sustainment",IF(E3611="OoS","OoS",IF(E3611=1,"DM",IF(E3611=2,"PM",IF(E3611=3,"LM",IF(E3611=4,"FM"))))),IF(E3611="OoS","OoS",IF(E3611&lt;=2,"H",IF(E3611=3,"M",IF(E3611=4,"L")))))</f>
        <v>DM</v>
      </c>
      <c r="E3611" s="58">
        <f>IF(OR(Processes!$C$59=TRUE,Processes!M$59=TRUE),IF(AND(G3611=1,H3611=1,NOT(ISTEXT(J3611))),4,IF(AND(G3611=1,H3611=1,ISTEXT(J3611)),3,IF(AND(OR(G3611=1,H3611=1),ISTEXT(J3611)),2,1))),"OoS")</f>
        <v>1</v>
      </c>
      <c r="F3611" s="57"/>
      <c r="G3611" s="59"/>
      <c r="H3611" s="59"/>
      <c r="I3611" s="59"/>
      <c r="J3611" s="59"/>
      <c r="K3611" s="59"/>
      <c r="L3611" s="59"/>
      <c r="M3611" s="59"/>
      <c r="N3611" s="59"/>
      <c r="O3611" s="59"/>
      <c r="P3611" s="370"/>
      <c r="Q3611" s="63"/>
      <c r="R3611" s="373"/>
    </row>
    <row r="3612" spans="1:18" hidden="1" x14ac:dyDescent="0.25">
      <c r="A3612" s="383"/>
      <c r="B3612" s="378"/>
      <c r="C3612" s="54" t="str">
        <f>IF(ISTEXT('Organizational Unit Summary'!$B$50),'Organizational Unit Summary'!$B$50,"")</f>
        <v>P-11</v>
      </c>
      <c r="D3612" s="51" t="str">
        <f>IF('Organizational Unit Summary'!$B$24="Benchmark or Sustainment",IF(E3612="OoS","OoS",IF(E3612=1,"DM",IF(E3612=2,"PM",IF(E3612=3,"LM",IF(E3612=4,"FM"))))),IF(E3612="OoS","OoS",IF(E3612&lt;=2,"H",IF(E3612=3,"M",IF(E3612=4,"L")))))</f>
        <v>DM</v>
      </c>
      <c r="E3612" s="58">
        <f>IF(OR(Processes!$C$59=TRUE,Processes!N$59=TRUE),IF(AND(G3612=1,H3612=1,NOT(ISTEXT(J3612))),4,IF(AND(G3612=1,H3612=1,ISTEXT(J3612)),3,IF(AND(OR(G3612=1,H3612=1),ISTEXT(J3612)),2,1))),"OoS")</f>
        <v>1</v>
      </c>
      <c r="F3612" s="57"/>
      <c r="G3612" s="59"/>
      <c r="H3612" s="59"/>
      <c r="I3612" s="59"/>
      <c r="J3612" s="59"/>
      <c r="K3612" s="59"/>
      <c r="L3612" s="59"/>
      <c r="M3612" s="59"/>
      <c r="N3612" s="59"/>
      <c r="O3612" s="59"/>
      <c r="P3612" s="370"/>
      <c r="Q3612" s="63"/>
      <c r="R3612" s="373"/>
    </row>
    <row r="3613" spans="1:18" hidden="1" x14ac:dyDescent="0.25">
      <c r="A3613" s="383"/>
      <c r="B3613" s="378"/>
      <c r="C3613" s="54" t="str">
        <f>IF(ISTEXT('Organizational Unit Summary'!$B$51),'Organizational Unit Summary'!$B$51,"")</f>
        <v>P-12</v>
      </c>
      <c r="D3613" s="51" t="str">
        <f>IF('Organizational Unit Summary'!$B$24="Benchmark or Sustainment",IF(E3613="OoS","OoS",IF(E3613=1,"DM",IF(E3613=2,"PM",IF(E3613=3,"LM",IF(E3613=4,"FM"))))),IF(E3613="OoS","OoS",IF(E3613&lt;=2,"H",IF(E3613=3,"M",IF(E3613=4,"L")))))</f>
        <v>DM</v>
      </c>
      <c r="E3613" s="58">
        <f>IF(OR(Processes!$C$59=TRUE,Processes!O$59=TRUE),IF(AND(G3613=1,H3613=1,NOT(ISTEXT(J3613))),4,IF(AND(G3613=1,H3613=1,ISTEXT(J3613)),3,IF(AND(OR(G3613=1,H3613=1),ISTEXT(J3613)),2,1))),"OoS")</f>
        <v>1</v>
      </c>
      <c r="F3613" s="57"/>
      <c r="G3613" s="59"/>
      <c r="H3613" s="59"/>
      <c r="I3613" s="59"/>
      <c r="J3613" s="59"/>
      <c r="K3613" s="59"/>
      <c r="L3613" s="59"/>
      <c r="M3613" s="59"/>
      <c r="N3613" s="59"/>
      <c r="O3613" s="59"/>
      <c r="P3613" s="370"/>
      <c r="Q3613" s="63"/>
      <c r="R3613" s="373"/>
    </row>
    <row r="3614" spans="1:18" hidden="1" x14ac:dyDescent="0.25">
      <c r="A3614" s="383"/>
      <c r="B3614" s="378"/>
      <c r="C3614" s="54" t="str">
        <f>IF(ISTEXT('Organizational Unit Summary'!$B$52),'Organizational Unit Summary'!$B$52,"")</f>
        <v>P-13</v>
      </c>
      <c r="D3614" s="51" t="str">
        <f>IF('Organizational Unit Summary'!$B$24="Benchmark or Sustainment",IF(E3614="OoS","OoS",IF(E3614=1,"DM",IF(E3614=2,"PM",IF(E3614=3,"LM",IF(E3614=4,"FM"))))),IF(E3614="OoS","OoS",IF(E3614&lt;=2,"H",IF(E3614=3,"M",IF(E3614=4,"L")))))</f>
        <v>DM</v>
      </c>
      <c r="E3614" s="58">
        <f>IF(OR(Processes!$C$59=TRUE,Processes!P$59=TRUE),IF(AND(G3614=1,H3614=1,NOT(ISTEXT(J3614))),4,IF(AND(G3614=1,H3614=1,ISTEXT(J3614)),3,IF(AND(OR(G3614=1,H3614=1),ISTEXT(J3614)),2,1))),"OoS")</f>
        <v>1</v>
      </c>
      <c r="F3614" s="57"/>
      <c r="G3614" s="59"/>
      <c r="H3614" s="59"/>
      <c r="I3614" s="59"/>
      <c r="J3614" s="59"/>
      <c r="K3614" s="59"/>
      <c r="L3614" s="59"/>
      <c r="M3614" s="59"/>
      <c r="N3614" s="59"/>
      <c r="O3614" s="59"/>
      <c r="P3614" s="370"/>
      <c r="Q3614" s="63"/>
      <c r="R3614" s="373"/>
    </row>
    <row r="3615" spans="1:18" hidden="1" x14ac:dyDescent="0.25">
      <c r="A3615" s="383"/>
      <c r="B3615" s="378"/>
      <c r="C3615" s="54" t="str">
        <f>IF(ISTEXT('Organizational Unit Summary'!$B$53),'Organizational Unit Summary'!$B$53,"")</f>
        <v>P-14</v>
      </c>
      <c r="D3615" s="51" t="str">
        <f>IF('Organizational Unit Summary'!$B$24="Benchmark or Sustainment",IF(E3615="OoS","OoS",IF(E3615=1,"DM",IF(E3615=2,"PM",IF(E3615=3,"LM",IF(E3615=4,"FM"))))),IF(E3615="OoS","OoS",IF(E3615&lt;=2,"H",IF(E3615=3,"M",IF(E3615=4,"L")))))</f>
        <v>DM</v>
      </c>
      <c r="E3615" s="58">
        <f>IF(OR(Processes!$C$59=TRUE,Processes!Q$59=TRUE),IF(AND(G3615=1,H3615=1,NOT(ISTEXT(J3615))),4,IF(AND(G3615=1,H3615=1,ISTEXT(J3615)),3,IF(AND(OR(G3615=1,H3615=1),ISTEXT(J3615)),2,1))),"OoS")</f>
        <v>1</v>
      </c>
      <c r="F3615" s="57"/>
      <c r="G3615" s="59"/>
      <c r="H3615" s="59"/>
      <c r="I3615" s="59"/>
      <c r="J3615" s="59"/>
      <c r="K3615" s="59"/>
      <c r="L3615" s="59"/>
      <c r="M3615" s="59"/>
      <c r="N3615" s="59"/>
      <c r="O3615" s="59"/>
      <c r="P3615" s="370"/>
      <c r="Q3615" s="63"/>
      <c r="R3615" s="373"/>
    </row>
    <row r="3616" spans="1:18" hidden="1" x14ac:dyDescent="0.25">
      <c r="A3616" s="383"/>
      <c r="B3616" s="378"/>
      <c r="C3616" s="54" t="str">
        <f>IF(ISTEXT('Organizational Unit Summary'!$B$54),'Organizational Unit Summary'!$B$54,"")</f>
        <v>P-15</v>
      </c>
      <c r="D3616" s="51" t="str">
        <f>IF('Organizational Unit Summary'!$B$24="Benchmark or Sustainment",IF(E3616="OoS","OoS",IF(E3616=1,"DM",IF(E3616=2,"PM",IF(E3616=3,"LM",IF(E3616=4,"FM"))))),IF(E3616="OoS","OoS",IF(E3616&lt;=2,"H",IF(E3616=3,"M",IF(E3616=4,"L")))))</f>
        <v>DM</v>
      </c>
      <c r="E3616" s="58">
        <f>IF(OR(Processes!$C$59=TRUE,Processes!R$59=TRUE),IF(AND(G3616=1,H3616=1,NOT(ISTEXT(J3616))),4,IF(AND(G3616=1,H3616=1,ISTEXT(J3616)),3,IF(AND(OR(G3616=1,H3616=1),ISTEXT(J3616)),2,1))),"OoS")</f>
        <v>1</v>
      </c>
      <c r="F3616" s="57"/>
      <c r="G3616" s="59"/>
      <c r="H3616" s="59"/>
      <c r="I3616" s="59"/>
      <c r="J3616" s="59"/>
      <c r="K3616" s="59"/>
      <c r="L3616" s="59"/>
      <c r="M3616" s="59"/>
      <c r="N3616" s="59"/>
      <c r="O3616" s="59"/>
      <c r="P3616" s="370"/>
      <c r="Q3616" s="63"/>
      <c r="R3616" s="373"/>
    </row>
    <row r="3617" spans="1:18" hidden="1" x14ac:dyDescent="0.25">
      <c r="A3617" s="383"/>
      <c r="B3617" s="378"/>
      <c r="C3617" s="54" t="str">
        <f>IF(ISTEXT('Organizational Unit Summary'!$B$55),'Organizational Unit Summary'!$B$55,"")</f>
        <v>P-16</v>
      </c>
      <c r="D3617" s="51" t="str">
        <f>IF('Organizational Unit Summary'!$B$24="Benchmark or Sustainment",IF(E3617="OoS","OoS",IF(E3617=1,"DM",IF(E3617=2,"PM",IF(E3617=3,"LM",IF(E3617=4,"FM"))))),IF(E3617="OoS","OoS",IF(E3617&lt;=2,"H",IF(E3617=3,"M",IF(E3617=4,"L")))))</f>
        <v>DM</v>
      </c>
      <c r="E3617" s="58">
        <f>IF(OR(Processes!$C$59=TRUE,Processes!S$59=TRUE),IF(AND(G3617=1,H3617=1,NOT(ISTEXT(J3617))),4,IF(AND(G3617=1,H3617=1,ISTEXT(J3617)),3,IF(AND(OR(G3617=1,H3617=1),ISTEXT(J3617)),2,1))),"OoS")</f>
        <v>1</v>
      </c>
      <c r="F3617" s="57"/>
      <c r="G3617" s="59"/>
      <c r="H3617" s="59"/>
      <c r="I3617" s="59"/>
      <c r="J3617" s="59"/>
      <c r="K3617" s="59"/>
      <c r="L3617" s="59"/>
      <c r="M3617" s="59"/>
      <c r="N3617" s="59"/>
      <c r="O3617" s="59"/>
      <c r="P3617" s="370"/>
      <c r="Q3617" s="63"/>
      <c r="R3617" s="373"/>
    </row>
    <row r="3618" spans="1:18" hidden="1" x14ac:dyDescent="0.25">
      <c r="A3618" s="383"/>
      <c r="B3618" s="378"/>
      <c r="C3618" s="54" t="str">
        <f>IF(ISTEXT('Organizational Unit Summary'!$B$56),'Organizational Unit Summary'!$B$56,"")</f>
        <v>P-17</v>
      </c>
      <c r="D3618" s="51" t="str">
        <f>IF('Organizational Unit Summary'!$B$24="Benchmark or Sustainment",IF(E3618="OoS","OoS",IF(E3618=1,"DM",IF(E3618=2,"PM",IF(E3618=3,"LM",IF(E3618=4,"FM"))))),IF(E3618="OoS","OoS",IF(E3618&lt;=2,"H",IF(E3618=3,"M",IF(E3618=4,"L")))))</f>
        <v>DM</v>
      </c>
      <c r="E3618" s="58">
        <f>IF(OR(Processes!$C$59=TRUE,Processes!T$59=TRUE),IF(AND(G3618=1,H3618=1,NOT(ISTEXT(J3618))),4,IF(AND(G3618=1,H3618=1,ISTEXT(J3618)),3,IF(AND(OR(G3618=1,H3618=1),ISTEXT(J3618)),2,1))),"OoS")</f>
        <v>1</v>
      </c>
      <c r="F3618" s="57"/>
      <c r="G3618" s="59"/>
      <c r="H3618" s="59"/>
      <c r="I3618" s="59"/>
      <c r="J3618" s="59"/>
      <c r="K3618" s="59"/>
      <c r="L3618" s="59"/>
      <c r="M3618" s="59"/>
      <c r="N3618" s="59"/>
      <c r="O3618" s="59"/>
      <c r="P3618" s="370"/>
      <c r="Q3618" s="63"/>
      <c r="R3618" s="373"/>
    </row>
    <row r="3619" spans="1:18" hidden="1" x14ac:dyDescent="0.25">
      <c r="A3619" s="383"/>
      <c r="B3619" s="378"/>
      <c r="C3619" s="54" t="str">
        <f>IF(ISTEXT('Organizational Unit Summary'!$B$57),'Organizational Unit Summary'!$B$57,"")</f>
        <v>P-18</v>
      </c>
      <c r="D3619" s="51" t="str">
        <f>IF('Organizational Unit Summary'!$B$24="Benchmark or Sustainment",IF(E3619="OoS","OoS",IF(E3619=1,"DM",IF(E3619=2,"PM",IF(E3619=3,"LM",IF(E3619=4,"FM"))))),IF(E3619="OoS","OoS",IF(E3619&lt;=2,"H",IF(E3619=3,"M",IF(E3619=4,"L")))))</f>
        <v>DM</v>
      </c>
      <c r="E3619" s="58">
        <f>IF(OR(Processes!$C$59=TRUE,Processes!U$59=TRUE),IF(AND(G3619=1,H3619=1,NOT(ISTEXT(J3619))),4,IF(AND(G3619=1,H3619=1,ISTEXT(J3619)),3,IF(AND(OR(G3619=1,H3619=1),ISTEXT(J3619)),2,1))),"OoS")</f>
        <v>1</v>
      </c>
      <c r="F3619" s="57"/>
      <c r="G3619" s="59"/>
      <c r="H3619" s="59"/>
      <c r="I3619" s="59"/>
      <c r="J3619" s="59"/>
      <c r="K3619" s="59"/>
      <c r="L3619" s="59"/>
      <c r="M3619" s="59"/>
      <c r="N3619" s="59"/>
      <c r="O3619" s="59"/>
      <c r="P3619" s="370"/>
      <c r="Q3619" s="63"/>
      <c r="R3619" s="373"/>
    </row>
    <row r="3620" spans="1:18" hidden="1" x14ac:dyDescent="0.25">
      <c r="A3620" s="383"/>
      <c r="B3620" s="378"/>
      <c r="C3620" s="54" t="str">
        <f>IF(ISTEXT('Organizational Unit Summary'!$B$58),'Organizational Unit Summary'!$B$58,"")</f>
        <v>P-19</v>
      </c>
      <c r="D3620" s="51" t="str">
        <f>IF('Organizational Unit Summary'!$B$24="Benchmark or Sustainment",IF(E3620="OoS","OoS",IF(E3620=1,"DM",IF(E3620=2,"PM",IF(E3620=3,"LM",IF(E3620=4,"FM"))))),IF(E3620="OoS","OoS",IF(E3620&lt;=2,"H",IF(E3620=3,"M",IF(E3620=4,"L")))))</f>
        <v>DM</v>
      </c>
      <c r="E3620" s="58">
        <f>IF(OR(Processes!$C$59=TRUE,Processes!V$59=TRUE),IF(AND(G3620=1,H3620=1,NOT(ISTEXT(J3620))),4,IF(AND(G3620=1,H3620=1,ISTEXT(J3620)),3,IF(AND(OR(G3620=1,H3620=1),ISTEXT(J3620)),2,1))),"OoS")</f>
        <v>1</v>
      </c>
      <c r="F3620" s="57"/>
      <c r="G3620" s="59"/>
      <c r="H3620" s="59"/>
      <c r="I3620" s="59"/>
      <c r="J3620" s="59"/>
      <c r="K3620" s="59"/>
      <c r="L3620" s="59"/>
      <c r="M3620" s="59"/>
      <c r="N3620" s="59"/>
      <c r="O3620" s="59"/>
      <c r="P3620" s="370"/>
      <c r="Q3620" s="63"/>
      <c r="R3620" s="373"/>
    </row>
    <row r="3621" spans="1:18" ht="13.5" hidden="1" thickBot="1" x14ac:dyDescent="0.3">
      <c r="A3621" s="383"/>
      <c r="B3621" s="378"/>
      <c r="C3621" s="54" t="str">
        <f>IF(ISTEXT('Organizational Unit Summary'!$B$59),'Organizational Unit Summary'!$B$59,"")</f>
        <v>P-20</v>
      </c>
      <c r="D3621" s="51" t="str">
        <f>IF('Organizational Unit Summary'!$B$24="Benchmark or Sustainment",IF(E3621="OoS","OoS",IF(E3621=1,"DM",IF(E3621=2,"PM",IF(E3621=3,"LM",IF(E3621=4,"FM"))))),IF(E3621="OoS","OoS",IF(E3621&lt;=2,"H",IF(E3621=3,"M",IF(E3621=4,"L")))))</f>
        <v>DM</v>
      </c>
      <c r="E3621" s="58">
        <f>IF(OR(Processes!$C$59=TRUE,Processes!W$59=TRUE),IF(AND(G3621=1,H3621=1,NOT(ISTEXT(J3621))),4,IF(AND(G3621=1,H3621=1,ISTEXT(J3621)),3,IF(AND(OR(G3621=1,H3621=1),ISTEXT(J3621)),2,1))),"OoS")</f>
        <v>1</v>
      </c>
      <c r="F3621" s="57"/>
      <c r="G3621" s="59"/>
      <c r="H3621" s="59"/>
      <c r="I3621" s="59"/>
      <c r="J3621" s="59"/>
      <c r="K3621" s="59"/>
      <c r="L3621" s="59"/>
      <c r="M3621" s="59"/>
      <c r="N3621" s="59"/>
      <c r="O3621" s="59"/>
      <c r="P3621" s="371"/>
      <c r="Q3621" s="63"/>
      <c r="R3621" s="373"/>
    </row>
    <row r="3622" spans="1:18" hidden="1" x14ac:dyDescent="0.25">
      <c r="A3622" s="383"/>
      <c r="B3622" s="378" t="str">
        <f>IF(ISTEXT(Processes!$B$9),Processes!$B$9,"")</f>
        <v>Process 7</v>
      </c>
      <c r="C3622" s="54" t="str">
        <f>IF(ISTEXT('Organizational Unit Summary'!$B$40),'Organizational Unit Summary'!$B$40,"")</f>
        <v>P-1</v>
      </c>
      <c r="D3622" s="51" t="str">
        <f>IF('Organizational Unit Summary'!$B$24="Benchmark or Sustainment",IF(E3622="OoS","OoS",IF(E3622=1,"DM",IF(E3622=2,"PM",IF(E3622=3,"LM",IF(E3622=4,"FM"))))),IF(E3622="OoS","OoS",IF(E3622&lt;=2,"H",IF(E3622=3,"M",IF(E3622=4,"L")))))</f>
        <v>DM</v>
      </c>
      <c r="E3622" s="58">
        <f>IF(OR(Processes!$C$60=TRUE,Processes!D$60=TRUE),IF(AND(G3622=1,H3622=1,NOT(ISTEXT(J3622))),4,IF(AND(G3622=1,H3622=1,ISTEXT(J3622)),3,IF(AND(OR(G3622=1,H3622=1),ISTEXT(J3622)),2,1))),"OoS")</f>
        <v>1</v>
      </c>
      <c r="F3622" s="57"/>
      <c r="G3622" s="59"/>
      <c r="H3622" s="59"/>
      <c r="I3622" s="59"/>
      <c r="J3622" s="59"/>
      <c r="K3622" s="59"/>
      <c r="L3622" s="59"/>
      <c r="M3622" s="59"/>
      <c r="N3622" s="59"/>
      <c r="O3622" s="59"/>
      <c r="P3622" s="369"/>
      <c r="Q3622" s="63"/>
      <c r="R3622" s="373"/>
    </row>
    <row r="3623" spans="1:18" hidden="1" x14ac:dyDescent="0.25">
      <c r="A3623" s="383"/>
      <c r="B3623" s="378"/>
      <c r="C3623" s="54" t="str">
        <f>IF(ISTEXT('Organizational Unit Summary'!$B$41),'Organizational Unit Summary'!$B$41,"")</f>
        <v>P-2</v>
      </c>
      <c r="D3623" s="51" t="str">
        <f>IF('Organizational Unit Summary'!$B$24="Benchmark or Sustainment",IF(E3623="OoS","OoS",IF(E3623=1,"DM",IF(E3623=2,"PM",IF(E3623=3,"LM",IF(E3623=4,"FM"))))),IF(E3623="OoS","OoS",IF(E3623&lt;=2,"H",IF(E3623=3,"M",IF(E3623=4,"L")))))</f>
        <v>DM</v>
      </c>
      <c r="E3623" s="58">
        <f>IF(OR(Processes!$C$60=TRUE,Processes!E$60=TRUE),IF(AND(G3623=1,H3623=1,NOT(ISTEXT(J3623))),4,IF(AND(G3623=1,H3623=1,ISTEXT(J3623)),3,IF(AND(OR(G3623=1,H3623=1),ISTEXT(J3623)),2,1))),"OoS")</f>
        <v>1</v>
      </c>
      <c r="F3623" s="57"/>
      <c r="G3623" s="59"/>
      <c r="H3623" s="59"/>
      <c r="I3623" s="59"/>
      <c r="J3623" s="59"/>
      <c r="K3623" s="59"/>
      <c r="L3623" s="59"/>
      <c r="M3623" s="59"/>
      <c r="N3623" s="59"/>
      <c r="O3623" s="59"/>
      <c r="P3623" s="370"/>
      <c r="Q3623" s="63"/>
      <c r="R3623" s="373"/>
    </row>
    <row r="3624" spans="1:18" hidden="1" x14ac:dyDescent="0.25">
      <c r="A3624" s="383"/>
      <c r="B3624" s="378"/>
      <c r="C3624" s="54" t="str">
        <f>IF(ISTEXT('Organizational Unit Summary'!$B$42),'Organizational Unit Summary'!$B$42,"")</f>
        <v>P-3</v>
      </c>
      <c r="D3624" s="51" t="str">
        <f>IF('Organizational Unit Summary'!$B$24="Benchmark or Sustainment",IF(E3624="OoS","OoS",IF(E3624=1,"DM",IF(E3624=2,"PM",IF(E3624=3,"LM",IF(E3624=4,"FM"))))),IF(E3624="OoS","OoS",IF(E3624&lt;=2,"H",IF(E3624=3,"M",IF(E3624=4,"L")))))</f>
        <v>DM</v>
      </c>
      <c r="E3624" s="58">
        <f>IF(OR(Processes!$C$60=TRUE,Processes!F$60=TRUE),IF(AND(G3624=1,H3624=1,NOT(ISTEXT(J3624))),4,IF(AND(G3624=1,H3624=1,ISTEXT(J3624)),3,IF(AND(OR(G3624=1,H3624=1),ISTEXT(J3624)),2,1))),"OoS")</f>
        <v>1</v>
      </c>
      <c r="F3624" s="57"/>
      <c r="G3624" s="59"/>
      <c r="H3624" s="59"/>
      <c r="I3624" s="59"/>
      <c r="J3624" s="59"/>
      <c r="K3624" s="59"/>
      <c r="L3624" s="59"/>
      <c r="M3624" s="59"/>
      <c r="N3624" s="59"/>
      <c r="O3624" s="59"/>
      <c r="P3624" s="370"/>
      <c r="Q3624" s="63"/>
      <c r="R3624" s="373"/>
    </row>
    <row r="3625" spans="1:18" hidden="1" x14ac:dyDescent="0.25">
      <c r="A3625" s="383"/>
      <c r="B3625" s="378"/>
      <c r="C3625" s="54" t="str">
        <f>IF(ISTEXT('Organizational Unit Summary'!$B$43),'Organizational Unit Summary'!$B$43,"")</f>
        <v>P-4</v>
      </c>
      <c r="D3625" s="51" t="str">
        <f>IF('Organizational Unit Summary'!$B$24="Benchmark or Sustainment",IF(E3625="OoS","OoS",IF(E3625=1,"DM",IF(E3625=2,"PM",IF(E3625=3,"LM",IF(E3625=4,"FM"))))),IF(E3625="OoS","OoS",IF(E3625&lt;=2,"H",IF(E3625=3,"M",IF(E3625=4,"L")))))</f>
        <v>DM</v>
      </c>
      <c r="E3625" s="58">
        <f>IF(OR(Processes!$C$60=TRUE,Processes!G$60=TRUE),IF(AND(G3625=1,H3625=1,NOT(ISTEXT(J3625))),4,IF(AND(G3625=1,H3625=1,ISTEXT(J3625)),3,IF(AND(OR(G3625=1,H3625=1),ISTEXT(J3625)),2,1))),"OoS")</f>
        <v>1</v>
      </c>
      <c r="F3625" s="57"/>
      <c r="G3625" s="59"/>
      <c r="H3625" s="59"/>
      <c r="I3625" s="59"/>
      <c r="J3625" s="59"/>
      <c r="K3625" s="59"/>
      <c r="L3625" s="59"/>
      <c r="M3625" s="59"/>
      <c r="N3625" s="59"/>
      <c r="O3625" s="59"/>
      <c r="P3625" s="370"/>
      <c r="Q3625" s="63"/>
      <c r="R3625" s="373"/>
    </row>
    <row r="3626" spans="1:18" hidden="1" x14ac:dyDescent="0.25">
      <c r="A3626" s="383"/>
      <c r="B3626" s="378"/>
      <c r="C3626" s="54" t="str">
        <f>IF(ISTEXT('Organizational Unit Summary'!$B$44),'Organizational Unit Summary'!$B$44,"")</f>
        <v>P-5</v>
      </c>
      <c r="D3626" s="51" t="str">
        <f>IF('Organizational Unit Summary'!$B$24="Benchmark or Sustainment",IF(E3626="OoS","OoS",IF(E3626=1,"DM",IF(E3626=2,"PM",IF(E3626=3,"LM",IF(E3626=4,"FM"))))),IF(E3626="OoS","OoS",IF(E3626&lt;=2,"H",IF(E3626=3,"M",IF(E3626=4,"L")))))</f>
        <v>DM</v>
      </c>
      <c r="E3626" s="58">
        <f>IF(OR(Processes!$C$60=TRUE,Processes!H$60=TRUE),IF(AND(G3626=1,H3626=1,NOT(ISTEXT(J3626))),4,IF(AND(G3626=1,H3626=1,ISTEXT(J3626)),3,IF(AND(OR(G3626=1,H3626=1),ISTEXT(J3626)),2,1))),"OoS")</f>
        <v>1</v>
      </c>
      <c r="F3626" s="57"/>
      <c r="G3626" s="59"/>
      <c r="H3626" s="59"/>
      <c r="I3626" s="59"/>
      <c r="J3626" s="59"/>
      <c r="K3626" s="59"/>
      <c r="L3626" s="59"/>
      <c r="M3626" s="59"/>
      <c r="N3626" s="59"/>
      <c r="O3626" s="59"/>
      <c r="P3626" s="370"/>
      <c r="Q3626" s="63"/>
      <c r="R3626" s="373"/>
    </row>
    <row r="3627" spans="1:18" hidden="1" x14ac:dyDescent="0.25">
      <c r="A3627" s="383"/>
      <c r="B3627" s="378"/>
      <c r="C3627" s="54" t="str">
        <f>IF(ISTEXT('Organizational Unit Summary'!$B$45),'Organizational Unit Summary'!$B$45,"")</f>
        <v>P-6</v>
      </c>
      <c r="D3627" s="51" t="str">
        <f>IF('Organizational Unit Summary'!$B$24="Benchmark or Sustainment",IF(E3627="OoS","OoS",IF(E3627=1,"DM",IF(E3627=2,"PM",IF(E3627=3,"LM",IF(E3627=4,"FM"))))),IF(E3627="OoS","OoS",IF(E3627&lt;=2,"H",IF(E3627=3,"M",IF(E3627=4,"L")))))</f>
        <v>DM</v>
      </c>
      <c r="E3627" s="58">
        <f>IF(OR(Processes!$C$60=TRUE,Processes!I$60=TRUE),IF(AND(G3627=1,H3627=1,NOT(ISTEXT(J3627))),4,IF(AND(G3627=1,H3627=1,ISTEXT(J3627)),3,IF(AND(OR(G3627=1,H3627=1),ISTEXT(J3627)),2,1))),"OoS")</f>
        <v>1</v>
      </c>
      <c r="F3627" s="57"/>
      <c r="G3627" s="59"/>
      <c r="H3627" s="59"/>
      <c r="I3627" s="59"/>
      <c r="J3627" s="59"/>
      <c r="K3627" s="59"/>
      <c r="L3627" s="59"/>
      <c r="M3627" s="59"/>
      <c r="N3627" s="59"/>
      <c r="O3627" s="59"/>
      <c r="P3627" s="370"/>
      <c r="Q3627" s="63"/>
      <c r="R3627" s="373"/>
    </row>
    <row r="3628" spans="1:18" hidden="1" x14ac:dyDescent="0.25">
      <c r="A3628" s="383"/>
      <c r="B3628" s="378"/>
      <c r="C3628" s="54" t="str">
        <f>IF(ISTEXT('Organizational Unit Summary'!$B$46),'Organizational Unit Summary'!$B$46,"")</f>
        <v>P-7</v>
      </c>
      <c r="D3628" s="51" t="str">
        <f>IF('Organizational Unit Summary'!$B$24="Benchmark or Sustainment",IF(E3628="OoS","OoS",IF(E3628=1,"DM",IF(E3628=2,"PM",IF(E3628=3,"LM",IF(E3628=4,"FM"))))),IF(E3628="OoS","OoS",IF(E3628&lt;=2,"H",IF(E3628=3,"M",IF(E3628=4,"L")))))</f>
        <v>DM</v>
      </c>
      <c r="E3628" s="58">
        <f>IF(OR(Processes!$C$60=TRUE,Processes!J$60=TRUE),IF(AND(G3628=1,H3628=1,NOT(ISTEXT(J3628))),4,IF(AND(G3628=1,H3628=1,ISTEXT(J3628)),3,IF(AND(OR(G3628=1,H3628=1),ISTEXT(J3628)),2,1))),"OoS")</f>
        <v>1</v>
      </c>
      <c r="F3628" s="57"/>
      <c r="G3628" s="59"/>
      <c r="H3628" s="59"/>
      <c r="I3628" s="59"/>
      <c r="J3628" s="59"/>
      <c r="K3628" s="59"/>
      <c r="L3628" s="59"/>
      <c r="M3628" s="59"/>
      <c r="N3628" s="59"/>
      <c r="O3628" s="59"/>
      <c r="P3628" s="370"/>
      <c r="Q3628" s="63"/>
      <c r="R3628" s="373"/>
    </row>
    <row r="3629" spans="1:18" hidden="1" x14ac:dyDescent="0.25">
      <c r="A3629" s="383"/>
      <c r="B3629" s="378"/>
      <c r="C3629" s="54" t="str">
        <f>IF(ISTEXT('Organizational Unit Summary'!$B$47),'Organizational Unit Summary'!$B$47,"")</f>
        <v>P-8</v>
      </c>
      <c r="D3629" s="51" t="str">
        <f>IF('Organizational Unit Summary'!$B$24="Benchmark or Sustainment",IF(E3629="OoS","OoS",IF(E3629=1,"DM",IF(E3629=2,"PM",IF(E3629=3,"LM",IF(E3629=4,"FM"))))),IF(E3629="OoS","OoS",IF(E3629&lt;=2,"H",IF(E3629=3,"M",IF(E3629=4,"L")))))</f>
        <v>DM</v>
      </c>
      <c r="E3629" s="58">
        <f>IF(OR(Processes!$C$60=TRUE,Processes!K$60=TRUE),IF(AND(G3629=1,H3629=1,NOT(ISTEXT(J3629))),4,IF(AND(G3629=1,H3629=1,ISTEXT(J3629)),3,IF(AND(OR(G3629=1,H3629=1),ISTEXT(J3629)),2,1))),"OoS")</f>
        <v>1</v>
      </c>
      <c r="F3629" s="57"/>
      <c r="G3629" s="59"/>
      <c r="H3629" s="59"/>
      <c r="I3629" s="59"/>
      <c r="J3629" s="59"/>
      <c r="K3629" s="59"/>
      <c r="L3629" s="59"/>
      <c r="M3629" s="59"/>
      <c r="N3629" s="59"/>
      <c r="O3629" s="59"/>
      <c r="P3629" s="370"/>
      <c r="Q3629" s="63"/>
      <c r="R3629" s="373"/>
    </row>
    <row r="3630" spans="1:18" hidden="1" x14ac:dyDescent="0.25">
      <c r="A3630" s="383"/>
      <c r="B3630" s="378"/>
      <c r="C3630" s="54" t="str">
        <f>IF(ISTEXT('Organizational Unit Summary'!$B$48),'Organizational Unit Summary'!$B$48,"")</f>
        <v>P-9</v>
      </c>
      <c r="D3630" s="51" t="str">
        <f>IF('Organizational Unit Summary'!$B$24="Benchmark or Sustainment",IF(E3630="OoS","OoS",IF(E3630=1,"DM",IF(E3630=2,"PM",IF(E3630=3,"LM",IF(E3630=4,"FM"))))),IF(E3630="OoS","OoS",IF(E3630&lt;=2,"H",IF(E3630=3,"M",IF(E3630=4,"L")))))</f>
        <v>DM</v>
      </c>
      <c r="E3630" s="58">
        <f>IF(OR(Processes!$C$60=TRUE,Processes!L$60=TRUE),IF(AND(G3630=1,H3630=1,NOT(ISTEXT(J3630))),4,IF(AND(G3630=1,H3630=1,ISTEXT(J3630)),3,IF(AND(OR(G3630=1,H3630=1),ISTEXT(J3630)),2,1))),"OoS")</f>
        <v>1</v>
      </c>
      <c r="F3630" s="57"/>
      <c r="G3630" s="59"/>
      <c r="H3630" s="59"/>
      <c r="I3630" s="59"/>
      <c r="J3630" s="59"/>
      <c r="K3630" s="59"/>
      <c r="L3630" s="59"/>
      <c r="M3630" s="59"/>
      <c r="N3630" s="59"/>
      <c r="O3630" s="59"/>
      <c r="P3630" s="370"/>
      <c r="Q3630" s="63"/>
      <c r="R3630" s="373"/>
    </row>
    <row r="3631" spans="1:18" hidden="1" x14ac:dyDescent="0.25">
      <c r="A3631" s="383"/>
      <c r="B3631" s="378"/>
      <c r="C3631" s="54" t="str">
        <f>IF(ISTEXT('Organizational Unit Summary'!$B$49),'Organizational Unit Summary'!$B$49,"")</f>
        <v>P-10</v>
      </c>
      <c r="D3631" s="51" t="str">
        <f>IF('Organizational Unit Summary'!$B$24="Benchmark or Sustainment",IF(E3631="OoS","OoS",IF(E3631=1,"DM",IF(E3631=2,"PM",IF(E3631=3,"LM",IF(E3631=4,"FM"))))),IF(E3631="OoS","OoS",IF(E3631&lt;=2,"H",IF(E3631=3,"M",IF(E3631=4,"L")))))</f>
        <v>DM</v>
      </c>
      <c r="E3631" s="58">
        <f>IF(OR(Processes!$C$60=TRUE,Processes!M$60=TRUE),IF(AND(G3631=1,H3631=1,NOT(ISTEXT(J3631))),4,IF(AND(G3631=1,H3631=1,ISTEXT(J3631)),3,IF(AND(OR(G3631=1,H3631=1),ISTEXT(J3631)),2,1))),"OoS")</f>
        <v>1</v>
      </c>
      <c r="F3631" s="57"/>
      <c r="G3631" s="59"/>
      <c r="H3631" s="59"/>
      <c r="I3631" s="59"/>
      <c r="J3631" s="59"/>
      <c r="K3631" s="59"/>
      <c r="L3631" s="59"/>
      <c r="M3631" s="59"/>
      <c r="N3631" s="59"/>
      <c r="O3631" s="59"/>
      <c r="P3631" s="370"/>
      <c r="Q3631" s="63"/>
      <c r="R3631" s="373"/>
    </row>
    <row r="3632" spans="1:18" hidden="1" x14ac:dyDescent="0.25">
      <c r="A3632" s="383"/>
      <c r="B3632" s="378"/>
      <c r="C3632" s="54" t="str">
        <f>IF(ISTEXT('Organizational Unit Summary'!$B$50),'Organizational Unit Summary'!$B$50,"")</f>
        <v>P-11</v>
      </c>
      <c r="D3632" s="51" t="str">
        <f>IF('Organizational Unit Summary'!$B$24="Benchmark or Sustainment",IF(E3632="OoS","OoS",IF(E3632=1,"DM",IF(E3632=2,"PM",IF(E3632=3,"LM",IF(E3632=4,"FM"))))),IF(E3632="OoS","OoS",IF(E3632&lt;=2,"H",IF(E3632=3,"M",IF(E3632=4,"L")))))</f>
        <v>DM</v>
      </c>
      <c r="E3632" s="58">
        <f>IF(OR(Processes!$C$60=TRUE,Processes!N$60=TRUE),IF(AND(G3632=1,H3632=1,NOT(ISTEXT(J3632))),4,IF(AND(G3632=1,H3632=1,ISTEXT(J3632)),3,IF(AND(OR(G3632=1,H3632=1),ISTEXT(J3632)),2,1))),"OoS")</f>
        <v>1</v>
      </c>
      <c r="F3632" s="57"/>
      <c r="G3632" s="59"/>
      <c r="H3632" s="59"/>
      <c r="I3632" s="59"/>
      <c r="J3632" s="59"/>
      <c r="K3632" s="59"/>
      <c r="L3632" s="59"/>
      <c r="M3632" s="59"/>
      <c r="N3632" s="59"/>
      <c r="O3632" s="59"/>
      <c r="P3632" s="370"/>
      <c r="Q3632" s="63"/>
      <c r="R3632" s="373"/>
    </row>
    <row r="3633" spans="1:18" hidden="1" x14ac:dyDescent="0.25">
      <c r="A3633" s="383"/>
      <c r="B3633" s="378"/>
      <c r="C3633" s="54" t="str">
        <f>IF(ISTEXT('Organizational Unit Summary'!$B$51),'Organizational Unit Summary'!$B$51,"")</f>
        <v>P-12</v>
      </c>
      <c r="D3633" s="51" t="str">
        <f>IF('Organizational Unit Summary'!$B$24="Benchmark or Sustainment",IF(E3633="OoS","OoS",IF(E3633=1,"DM",IF(E3633=2,"PM",IF(E3633=3,"LM",IF(E3633=4,"FM"))))),IF(E3633="OoS","OoS",IF(E3633&lt;=2,"H",IF(E3633=3,"M",IF(E3633=4,"L")))))</f>
        <v>DM</v>
      </c>
      <c r="E3633" s="58">
        <f>IF(OR(Processes!$C$60=TRUE,Processes!O$60=TRUE),IF(AND(G3633=1,H3633=1,NOT(ISTEXT(J3633))),4,IF(AND(G3633=1,H3633=1,ISTEXT(J3633)),3,IF(AND(OR(G3633=1,H3633=1),ISTEXT(J3633)),2,1))),"OoS")</f>
        <v>1</v>
      </c>
      <c r="F3633" s="57"/>
      <c r="G3633" s="59"/>
      <c r="H3633" s="59"/>
      <c r="I3633" s="59"/>
      <c r="J3633" s="59"/>
      <c r="K3633" s="59"/>
      <c r="L3633" s="59"/>
      <c r="M3633" s="59"/>
      <c r="N3633" s="59"/>
      <c r="O3633" s="59"/>
      <c r="P3633" s="370"/>
      <c r="Q3633" s="63"/>
      <c r="R3633" s="373"/>
    </row>
    <row r="3634" spans="1:18" hidden="1" x14ac:dyDescent="0.25">
      <c r="A3634" s="383"/>
      <c r="B3634" s="378"/>
      <c r="C3634" s="54" t="str">
        <f>IF(ISTEXT('Organizational Unit Summary'!$B$52),'Organizational Unit Summary'!$B$52,"")</f>
        <v>P-13</v>
      </c>
      <c r="D3634" s="51" t="str">
        <f>IF('Organizational Unit Summary'!$B$24="Benchmark or Sustainment",IF(E3634="OoS","OoS",IF(E3634=1,"DM",IF(E3634=2,"PM",IF(E3634=3,"LM",IF(E3634=4,"FM"))))),IF(E3634="OoS","OoS",IF(E3634&lt;=2,"H",IF(E3634=3,"M",IF(E3634=4,"L")))))</f>
        <v>DM</v>
      </c>
      <c r="E3634" s="58">
        <f>IF(OR(Processes!$C$60=TRUE,Processes!P$60=TRUE),IF(AND(G3634=1,H3634=1,NOT(ISTEXT(J3634))),4,IF(AND(G3634=1,H3634=1,ISTEXT(J3634)),3,IF(AND(OR(G3634=1,H3634=1),ISTEXT(J3634)),2,1))),"OoS")</f>
        <v>1</v>
      </c>
      <c r="F3634" s="57"/>
      <c r="G3634" s="59"/>
      <c r="H3634" s="59"/>
      <c r="I3634" s="59"/>
      <c r="J3634" s="59"/>
      <c r="K3634" s="59"/>
      <c r="L3634" s="59"/>
      <c r="M3634" s="59"/>
      <c r="N3634" s="59"/>
      <c r="O3634" s="59"/>
      <c r="P3634" s="370"/>
      <c r="Q3634" s="63"/>
      <c r="R3634" s="373"/>
    </row>
    <row r="3635" spans="1:18" hidden="1" x14ac:dyDescent="0.25">
      <c r="A3635" s="383"/>
      <c r="B3635" s="378"/>
      <c r="C3635" s="54" t="str">
        <f>IF(ISTEXT('Organizational Unit Summary'!$B$53),'Organizational Unit Summary'!$B$53,"")</f>
        <v>P-14</v>
      </c>
      <c r="D3635" s="51" t="str">
        <f>IF('Organizational Unit Summary'!$B$24="Benchmark or Sustainment",IF(E3635="OoS","OoS",IF(E3635=1,"DM",IF(E3635=2,"PM",IF(E3635=3,"LM",IF(E3635=4,"FM"))))),IF(E3635="OoS","OoS",IF(E3635&lt;=2,"H",IF(E3635=3,"M",IF(E3635=4,"L")))))</f>
        <v>DM</v>
      </c>
      <c r="E3635" s="58">
        <f>IF(OR(Processes!$C$60=TRUE,Processes!Q$60=TRUE),IF(AND(G3635=1,H3635=1,NOT(ISTEXT(J3635))),4,IF(AND(G3635=1,H3635=1,ISTEXT(J3635)),3,IF(AND(OR(G3635=1,H3635=1),ISTEXT(J3635)),2,1))),"OoS")</f>
        <v>1</v>
      </c>
      <c r="F3635" s="57"/>
      <c r="G3635" s="59"/>
      <c r="H3635" s="59"/>
      <c r="I3635" s="59"/>
      <c r="J3635" s="59"/>
      <c r="K3635" s="59"/>
      <c r="L3635" s="59"/>
      <c r="M3635" s="59"/>
      <c r="N3635" s="59"/>
      <c r="O3635" s="59"/>
      <c r="P3635" s="370"/>
      <c r="Q3635" s="63"/>
      <c r="R3635" s="373"/>
    </row>
    <row r="3636" spans="1:18" hidden="1" x14ac:dyDescent="0.25">
      <c r="A3636" s="383"/>
      <c r="B3636" s="378"/>
      <c r="C3636" s="54" t="str">
        <f>IF(ISTEXT('Organizational Unit Summary'!$B$54),'Organizational Unit Summary'!$B$54,"")</f>
        <v>P-15</v>
      </c>
      <c r="D3636" s="51" t="str">
        <f>IF('Organizational Unit Summary'!$B$24="Benchmark or Sustainment",IF(E3636="OoS","OoS",IF(E3636=1,"DM",IF(E3636=2,"PM",IF(E3636=3,"LM",IF(E3636=4,"FM"))))),IF(E3636="OoS","OoS",IF(E3636&lt;=2,"H",IF(E3636=3,"M",IF(E3636=4,"L")))))</f>
        <v>DM</v>
      </c>
      <c r="E3636" s="58">
        <f>IF(OR(Processes!$C$60=TRUE,Processes!R$60=TRUE),IF(AND(G3636=1,H3636=1,NOT(ISTEXT(J3636))),4,IF(AND(G3636=1,H3636=1,ISTEXT(J3636)),3,IF(AND(OR(G3636=1,H3636=1),ISTEXT(J3636)),2,1))),"OoS")</f>
        <v>1</v>
      </c>
      <c r="F3636" s="57"/>
      <c r="G3636" s="59"/>
      <c r="H3636" s="59"/>
      <c r="I3636" s="59"/>
      <c r="J3636" s="59"/>
      <c r="K3636" s="59"/>
      <c r="L3636" s="59"/>
      <c r="M3636" s="59"/>
      <c r="N3636" s="59"/>
      <c r="O3636" s="59"/>
      <c r="P3636" s="370"/>
      <c r="Q3636" s="63"/>
      <c r="R3636" s="373"/>
    </row>
    <row r="3637" spans="1:18" hidden="1" x14ac:dyDescent="0.25">
      <c r="A3637" s="383"/>
      <c r="B3637" s="378"/>
      <c r="C3637" s="54" t="str">
        <f>IF(ISTEXT('Organizational Unit Summary'!$B$55),'Organizational Unit Summary'!$B$55,"")</f>
        <v>P-16</v>
      </c>
      <c r="D3637" s="51" t="str">
        <f>IF('Organizational Unit Summary'!$B$24="Benchmark or Sustainment",IF(E3637="OoS","OoS",IF(E3637=1,"DM",IF(E3637=2,"PM",IF(E3637=3,"LM",IF(E3637=4,"FM"))))),IF(E3637="OoS","OoS",IF(E3637&lt;=2,"H",IF(E3637=3,"M",IF(E3637=4,"L")))))</f>
        <v>DM</v>
      </c>
      <c r="E3637" s="58">
        <f>IF(OR(Processes!$C$60=TRUE,Processes!S$60=TRUE),IF(AND(G3637=1,H3637=1,NOT(ISTEXT(J3637))),4,IF(AND(G3637=1,H3637=1,ISTEXT(J3637)),3,IF(AND(OR(G3637=1,H3637=1),ISTEXT(J3637)),2,1))),"OoS")</f>
        <v>1</v>
      </c>
      <c r="F3637" s="57"/>
      <c r="G3637" s="59"/>
      <c r="H3637" s="59"/>
      <c r="I3637" s="59"/>
      <c r="J3637" s="59"/>
      <c r="K3637" s="59"/>
      <c r="L3637" s="59"/>
      <c r="M3637" s="59"/>
      <c r="N3637" s="59"/>
      <c r="O3637" s="59"/>
      <c r="P3637" s="370"/>
      <c r="Q3637" s="63"/>
      <c r="R3637" s="373"/>
    </row>
    <row r="3638" spans="1:18" hidden="1" x14ac:dyDescent="0.25">
      <c r="A3638" s="383"/>
      <c r="B3638" s="378"/>
      <c r="C3638" s="54" t="str">
        <f>IF(ISTEXT('Organizational Unit Summary'!$B$56),'Organizational Unit Summary'!$B$56,"")</f>
        <v>P-17</v>
      </c>
      <c r="D3638" s="51" t="str">
        <f>IF('Organizational Unit Summary'!$B$24="Benchmark or Sustainment",IF(E3638="OoS","OoS",IF(E3638=1,"DM",IF(E3638=2,"PM",IF(E3638=3,"LM",IF(E3638=4,"FM"))))),IF(E3638="OoS","OoS",IF(E3638&lt;=2,"H",IF(E3638=3,"M",IF(E3638=4,"L")))))</f>
        <v>DM</v>
      </c>
      <c r="E3638" s="58">
        <f>IF(OR(Processes!$C$60=TRUE,Processes!T$60=TRUE),IF(AND(G3638=1,H3638=1,NOT(ISTEXT(J3638))),4,IF(AND(G3638=1,H3638=1,ISTEXT(J3638)),3,IF(AND(OR(G3638=1,H3638=1),ISTEXT(J3638)),2,1))),"OoS")</f>
        <v>1</v>
      </c>
      <c r="F3638" s="57"/>
      <c r="G3638" s="59"/>
      <c r="H3638" s="59"/>
      <c r="I3638" s="59"/>
      <c r="J3638" s="59"/>
      <c r="K3638" s="59"/>
      <c r="L3638" s="59"/>
      <c r="M3638" s="59"/>
      <c r="N3638" s="59"/>
      <c r="O3638" s="59"/>
      <c r="P3638" s="370"/>
      <c r="Q3638" s="63"/>
      <c r="R3638" s="373"/>
    </row>
    <row r="3639" spans="1:18" hidden="1" x14ac:dyDescent="0.25">
      <c r="A3639" s="383"/>
      <c r="B3639" s="378"/>
      <c r="C3639" s="54" t="str">
        <f>IF(ISTEXT('Organizational Unit Summary'!$B$57),'Organizational Unit Summary'!$B$57,"")</f>
        <v>P-18</v>
      </c>
      <c r="D3639" s="51" t="str">
        <f>IF('Organizational Unit Summary'!$B$24="Benchmark or Sustainment",IF(E3639="OoS","OoS",IF(E3639=1,"DM",IF(E3639=2,"PM",IF(E3639=3,"LM",IF(E3639=4,"FM"))))),IF(E3639="OoS","OoS",IF(E3639&lt;=2,"H",IF(E3639=3,"M",IF(E3639=4,"L")))))</f>
        <v>DM</v>
      </c>
      <c r="E3639" s="58">
        <f>IF(OR(Processes!$C$60=TRUE,Processes!U$60=TRUE),IF(AND(G3639=1,H3639=1,NOT(ISTEXT(J3639))),4,IF(AND(G3639=1,H3639=1,ISTEXT(J3639)),3,IF(AND(OR(G3639=1,H3639=1),ISTEXT(J3639)),2,1))),"OoS")</f>
        <v>1</v>
      </c>
      <c r="F3639" s="57"/>
      <c r="G3639" s="59"/>
      <c r="H3639" s="59"/>
      <c r="I3639" s="59"/>
      <c r="J3639" s="59"/>
      <c r="K3639" s="59"/>
      <c r="L3639" s="59"/>
      <c r="M3639" s="59"/>
      <c r="N3639" s="59"/>
      <c r="O3639" s="59"/>
      <c r="P3639" s="370"/>
      <c r="Q3639" s="63"/>
      <c r="R3639" s="373"/>
    </row>
    <row r="3640" spans="1:18" hidden="1" x14ac:dyDescent="0.25">
      <c r="A3640" s="383"/>
      <c r="B3640" s="378"/>
      <c r="C3640" s="54" t="str">
        <f>IF(ISTEXT('Organizational Unit Summary'!$B$58),'Organizational Unit Summary'!$B$58,"")</f>
        <v>P-19</v>
      </c>
      <c r="D3640" s="51" t="str">
        <f>IF('Organizational Unit Summary'!$B$24="Benchmark or Sustainment",IF(E3640="OoS","OoS",IF(E3640=1,"DM",IF(E3640=2,"PM",IF(E3640=3,"LM",IF(E3640=4,"FM"))))),IF(E3640="OoS","OoS",IF(E3640&lt;=2,"H",IF(E3640=3,"M",IF(E3640=4,"L")))))</f>
        <v>DM</v>
      </c>
      <c r="E3640" s="58">
        <f>IF(OR(Processes!$C$60=TRUE,Processes!V$60=TRUE),IF(AND(G3640=1,H3640=1,NOT(ISTEXT(J3640))),4,IF(AND(G3640=1,H3640=1,ISTEXT(J3640)),3,IF(AND(OR(G3640=1,H3640=1),ISTEXT(J3640)),2,1))),"OoS")</f>
        <v>1</v>
      </c>
      <c r="F3640" s="57"/>
      <c r="G3640" s="59"/>
      <c r="H3640" s="59"/>
      <c r="I3640" s="59"/>
      <c r="J3640" s="59"/>
      <c r="K3640" s="59"/>
      <c r="L3640" s="59"/>
      <c r="M3640" s="59"/>
      <c r="N3640" s="59"/>
      <c r="O3640" s="59"/>
      <c r="P3640" s="370"/>
      <c r="Q3640" s="63"/>
      <c r="R3640" s="373"/>
    </row>
    <row r="3641" spans="1:18" ht="13.5" hidden="1" thickBot="1" x14ac:dyDescent="0.3">
      <c r="A3641" s="383"/>
      <c r="B3641" s="378"/>
      <c r="C3641" s="54" t="str">
        <f>IF(ISTEXT('Organizational Unit Summary'!$B$59),'Organizational Unit Summary'!$B$59,"")</f>
        <v>P-20</v>
      </c>
      <c r="D3641" s="51" t="str">
        <f>IF('Organizational Unit Summary'!$B$24="Benchmark or Sustainment",IF(E3641="OoS","OoS",IF(E3641=1,"DM",IF(E3641=2,"PM",IF(E3641=3,"LM",IF(E3641=4,"FM"))))),IF(E3641="OoS","OoS",IF(E3641&lt;=2,"H",IF(E3641=3,"M",IF(E3641=4,"L")))))</f>
        <v>DM</v>
      </c>
      <c r="E3641" s="58">
        <f>IF(OR(Processes!$C$60=TRUE,Processes!W$60=TRUE),IF(AND(G3641=1,H3641=1,NOT(ISTEXT(J3641))),4,IF(AND(G3641=1,H3641=1,ISTEXT(J3641)),3,IF(AND(OR(G3641=1,H3641=1),ISTEXT(J3641)),2,1))),"OoS")</f>
        <v>1</v>
      </c>
      <c r="F3641" s="57"/>
      <c r="G3641" s="59"/>
      <c r="H3641" s="59"/>
      <c r="I3641" s="59"/>
      <c r="J3641" s="59"/>
      <c r="K3641" s="59"/>
      <c r="L3641" s="59"/>
      <c r="M3641" s="59"/>
      <c r="N3641" s="59"/>
      <c r="O3641" s="59"/>
      <c r="P3641" s="371"/>
      <c r="Q3641" s="63"/>
      <c r="R3641" s="373"/>
    </row>
    <row r="3642" spans="1:18" hidden="1" x14ac:dyDescent="0.25">
      <c r="A3642" s="383"/>
      <c r="B3642" s="378" t="str">
        <f>IF(ISTEXT(Processes!$B$10),Processes!$B$10,"")</f>
        <v>Process 8</v>
      </c>
      <c r="C3642" s="54" t="str">
        <f>IF(ISTEXT('Organizational Unit Summary'!$B$40),'Organizational Unit Summary'!$B$40,"")</f>
        <v>P-1</v>
      </c>
      <c r="D3642" s="51" t="str">
        <f>IF('Organizational Unit Summary'!$B$24="Benchmark or Sustainment",IF(E3642="OoS","OoS",IF(E3642=1,"DM",IF(E3642=2,"PM",IF(E3642=3,"LM",IF(E3642=4,"FM"))))),IF(E3642="OoS","OoS",IF(E3642&lt;=2,"H",IF(E3642=3,"M",IF(E3642=4,"L")))))</f>
        <v>DM</v>
      </c>
      <c r="E3642" s="58">
        <f>IF(OR(Processes!$C$61=TRUE,Processes!D$61=TRUE),IF(AND(G3642=1,H3642=1,NOT(ISTEXT(J3642))),4,IF(AND(G3642=1,H3642=1,ISTEXT(J3642)),3,IF(AND(OR(G3642=1,H3642=1),ISTEXT(J3642)),2,1))),"OoS")</f>
        <v>1</v>
      </c>
      <c r="F3642" s="57"/>
      <c r="G3642" s="59"/>
      <c r="H3642" s="59"/>
      <c r="I3642" s="59"/>
      <c r="J3642" s="59"/>
      <c r="K3642" s="59"/>
      <c r="L3642" s="59"/>
      <c r="M3642" s="59"/>
      <c r="N3642" s="59"/>
      <c r="O3642" s="59"/>
      <c r="P3642" s="369"/>
      <c r="Q3642" s="63"/>
      <c r="R3642" s="373"/>
    </row>
    <row r="3643" spans="1:18" hidden="1" x14ac:dyDescent="0.25">
      <c r="A3643" s="383"/>
      <c r="B3643" s="378"/>
      <c r="C3643" s="54" t="str">
        <f>IF(ISTEXT('Organizational Unit Summary'!$B$41),'Organizational Unit Summary'!$B$41,"")</f>
        <v>P-2</v>
      </c>
      <c r="D3643" s="51" t="str">
        <f>IF('Organizational Unit Summary'!$B$24="Benchmark or Sustainment",IF(E3643="OoS","OoS",IF(E3643=1,"DM",IF(E3643=2,"PM",IF(E3643=3,"LM",IF(E3643=4,"FM"))))),IF(E3643="OoS","OoS",IF(E3643&lt;=2,"H",IF(E3643=3,"M",IF(E3643=4,"L")))))</f>
        <v>DM</v>
      </c>
      <c r="E3643" s="58">
        <f>IF(OR(Processes!$C$61=TRUE,Processes!E$61=TRUE),IF(AND(G3643=1,H3643=1,NOT(ISTEXT(J3643))),4,IF(AND(G3643=1,H3643=1,ISTEXT(J3643)),3,IF(AND(OR(G3643=1,H3643=1),ISTEXT(J3643)),2,1))),"OoS")</f>
        <v>1</v>
      </c>
      <c r="F3643" s="57"/>
      <c r="G3643" s="59"/>
      <c r="H3643" s="59"/>
      <c r="I3643" s="59"/>
      <c r="J3643" s="59"/>
      <c r="K3643" s="59"/>
      <c r="L3643" s="59"/>
      <c r="M3643" s="59"/>
      <c r="N3643" s="59"/>
      <c r="O3643" s="59"/>
      <c r="P3643" s="370"/>
      <c r="Q3643" s="63"/>
      <c r="R3643" s="373"/>
    </row>
    <row r="3644" spans="1:18" hidden="1" x14ac:dyDescent="0.25">
      <c r="A3644" s="383"/>
      <c r="B3644" s="378"/>
      <c r="C3644" s="54" t="str">
        <f>IF(ISTEXT('Organizational Unit Summary'!$B$42),'Organizational Unit Summary'!$B$42,"")</f>
        <v>P-3</v>
      </c>
      <c r="D3644" s="51" t="str">
        <f>IF('Organizational Unit Summary'!$B$24="Benchmark or Sustainment",IF(E3644="OoS","OoS",IF(E3644=1,"DM",IF(E3644=2,"PM",IF(E3644=3,"LM",IF(E3644=4,"FM"))))),IF(E3644="OoS","OoS",IF(E3644&lt;=2,"H",IF(E3644=3,"M",IF(E3644=4,"L")))))</f>
        <v>DM</v>
      </c>
      <c r="E3644" s="58">
        <f>IF(OR(Processes!$C$61=TRUE,Processes!F$61=TRUE),IF(AND(G3644=1,H3644=1,NOT(ISTEXT(J3644))),4,IF(AND(G3644=1,H3644=1,ISTEXT(J3644)),3,IF(AND(OR(G3644=1,H3644=1),ISTEXT(J3644)),2,1))),"OoS")</f>
        <v>1</v>
      </c>
      <c r="F3644" s="57"/>
      <c r="G3644" s="59"/>
      <c r="H3644" s="59"/>
      <c r="I3644" s="59"/>
      <c r="J3644" s="59"/>
      <c r="K3644" s="59"/>
      <c r="L3644" s="59"/>
      <c r="M3644" s="59"/>
      <c r="N3644" s="59"/>
      <c r="O3644" s="59"/>
      <c r="P3644" s="370"/>
      <c r="Q3644" s="63"/>
      <c r="R3644" s="373"/>
    </row>
    <row r="3645" spans="1:18" hidden="1" x14ac:dyDescent="0.25">
      <c r="A3645" s="383"/>
      <c r="B3645" s="378"/>
      <c r="C3645" s="54" t="str">
        <f>IF(ISTEXT('Organizational Unit Summary'!$B$43),'Organizational Unit Summary'!$B$43,"")</f>
        <v>P-4</v>
      </c>
      <c r="D3645" s="51" t="str">
        <f>IF('Organizational Unit Summary'!$B$24="Benchmark or Sustainment",IF(E3645="OoS","OoS",IF(E3645=1,"DM",IF(E3645=2,"PM",IF(E3645=3,"LM",IF(E3645=4,"FM"))))),IF(E3645="OoS","OoS",IF(E3645&lt;=2,"H",IF(E3645=3,"M",IF(E3645=4,"L")))))</f>
        <v>DM</v>
      </c>
      <c r="E3645" s="58">
        <f>IF(OR(Processes!$C$61=TRUE,Processes!G$61=TRUE),IF(AND(G3645=1,H3645=1,NOT(ISTEXT(J3645))),4,IF(AND(G3645=1,H3645=1,ISTEXT(J3645)),3,IF(AND(OR(G3645=1,H3645=1),ISTEXT(J3645)),2,1))),"OoS")</f>
        <v>1</v>
      </c>
      <c r="F3645" s="57"/>
      <c r="G3645" s="59"/>
      <c r="H3645" s="59"/>
      <c r="I3645" s="59"/>
      <c r="J3645" s="59"/>
      <c r="K3645" s="59"/>
      <c r="L3645" s="59"/>
      <c r="M3645" s="59"/>
      <c r="N3645" s="59"/>
      <c r="O3645" s="59"/>
      <c r="P3645" s="370"/>
      <c r="Q3645" s="63"/>
      <c r="R3645" s="373"/>
    </row>
    <row r="3646" spans="1:18" hidden="1" x14ac:dyDescent="0.25">
      <c r="A3646" s="383"/>
      <c r="B3646" s="378"/>
      <c r="C3646" s="54" t="str">
        <f>IF(ISTEXT('Organizational Unit Summary'!$B$44),'Organizational Unit Summary'!$B$44,"")</f>
        <v>P-5</v>
      </c>
      <c r="D3646" s="51" t="str">
        <f>IF('Organizational Unit Summary'!$B$24="Benchmark or Sustainment",IF(E3646="OoS","OoS",IF(E3646=1,"DM",IF(E3646=2,"PM",IF(E3646=3,"LM",IF(E3646=4,"FM"))))),IF(E3646="OoS","OoS",IF(E3646&lt;=2,"H",IF(E3646=3,"M",IF(E3646=4,"L")))))</f>
        <v>DM</v>
      </c>
      <c r="E3646" s="58">
        <f>IF(OR(Processes!$C$61=TRUE,Processes!H$61=TRUE),IF(AND(G3646=1,H3646=1,NOT(ISTEXT(J3646))),4,IF(AND(G3646=1,H3646=1,ISTEXT(J3646)),3,IF(AND(OR(G3646=1,H3646=1),ISTEXT(J3646)),2,1))),"OoS")</f>
        <v>1</v>
      </c>
      <c r="F3646" s="57"/>
      <c r="G3646" s="59"/>
      <c r="H3646" s="59"/>
      <c r="I3646" s="59"/>
      <c r="J3646" s="59"/>
      <c r="K3646" s="59"/>
      <c r="L3646" s="59"/>
      <c r="M3646" s="59"/>
      <c r="N3646" s="59"/>
      <c r="O3646" s="59"/>
      <c r="P3646" s="370"/>
      <c r="Q3646" s="63"/>
      <c r="R3646" s="373"/>
    </row>
    <row r="3647" spans="1:18" hidden="1" x14ac:dyDescent="0.25">
      <c r="A3647" s="383"/>
      <c r="B3647" s="378"/>
      <c r="C3647" s="54" t="str">
        <f>IF(ISTEXT('Organizational Unit Summary'!$B$45),'Organizational Unit Summary'!$B$45,"")</f>
        <v>P-6</v>
      </c>
      <c r="D3647" s="51" t="str">
        <f>IF('Organizational Unit Summary'!$B$24="Benchmark or Sustainment",IF(E3647="OoS","OoS",IF(E3647=1,"DM",IF(E3647=2,"PM",IF(E3647=3,"LM",IF(E3647=4,"FM"))))),IF(E3647="OoS","OoS",IF(E3647&lt;=2,"H",IF(E3647=3,"M",IF(E3647=4,"L")))))</f>
        <v>DM</v>
      </c>
      <c r="E3647" s="58">
        <f>IF(OR(Processes!$C$61=TRUE,Processes!I$61=TRUE),IF(AND(G3647=1,H3647=1,NOT(ISTEXT(J3647))),4,IF(AND(G3647=1,H3647=1,ISTEXT(J3647)),3,IF(AND(OR(G3647=1,H3647=1),ISTEXT(J3647)),2,1))),"OoS")</f>
        <v>1</v>
      </c>
      <c r="F3647" s="57"/>
      <c r="G3647" s="59"/>
      <c r="H3647" s="59"/>
      <c r="I3647" s="59"/>
      <c r="J3647" s="59"/>
      <c r="K3647" s="59"/>
      <c r="L3647" s="59"/>
      <c r="M3647" s="59"/>
      <c r="N3647" s="59"/>
      <c r="O3647" s="59"/>
      <c r="P3647" s="370"/>
      <c r="Q3647" s="63"/>
      <c r="R3647" s="373"/>
    </row>
    <row r="3648" spans="1:18" hidden="1" x14ac:dyDescent="0.25">
      <c r="A3648" s="383"/>
      <c r="B3648" s="378"/>
      <c r="C3648" s="54" t="str">
        <f>IF(ISTEXT('Organizational Unit Summary'!$B$46),'Organizational Unit Summary'!$B$46,"")</f>
        <v>P-7</v>
      </c>
      <c r="D3648" s="51" t="str">
        <f>IF('Organizational Unit Summary'!$B$24="Benchmark or Sustainment",IF(E3648="OoS","OoS",IF(E3648=1,"DM",IF(E3648=2,"PM",IF(E3648=3,"LM",IF(E3648=4,"FM"))))),IF(E3648="OoS","OoS",IF(E3648&lt;=2,"H",IF(E3648=3,"M",IF(E3648=4,"L")))))</f>
        <v>DM</v>
      </c>
      <c r="E3648" s="58">
        <f>IF(OR(Processes!$C$61=TRUE,Processes!J$61=TRUE),IF(AND(G3648=1,H3648=1,NOT(ISTEXT(J3648))),4,IF(AND(G3648=1,H3648=1,ISTEXT(J3648)),3,IF(AND(OR(G3648=1,H3648=1),ISTEXT(J3648)),2,1))),"OoS")</f>
        <v>1</v>
      </c>
      <c r="F3648" s="57"/>
      <c r="G3648" s="59"/>
      <c r="H3648" s="59"/>
      <c r="I3648" s="59"/>
      <c r="J3648" s="59"/>
      <c r="K3648" s="59"/>
      <c r="L3648" s="59"/>
      <c r="M3648" s="59"/>
      <c r="N3648" s="59"/>
      <c r="O3648" s="59"/>
      <c r="P3648" s="370"/>
      <c r="Q3648" s="63"/>
      <c r="R3648" s="373"/>
    </row>
    <row r="3649" spans="1:18" hidden="1" x14ac:dyDescent="0.25">
      <c r="A3649" s="383"/>
      <c r="B3649" s="378"/>
      <c r="C3649" s="54" t="str">
        <f>IF(ISTEXT('Organizational Unit Summary'!$B$47),'Organizational Unit Summary'!$B$47,"")</f>
        <v>P-8</v>
      </c>
      <c r="D3649" s="51" t="str">
        <f>IF('Organizational Unit Summary'!$B$24="Benchmark or Sustainment",IF(E3649="OoS","OoS",IF(E3649=1,"DM",IF(E3649=2,"PM",IF(E3649=3,"LM",IF(E3649=4,"FM"))))),IF(E3649="OoS","OoS",IF(E3649&lt;=2,"H",IF(E3649=3,"M",IF(E3649=4,"L")))))</f>
        <v>DM</v>
      </c>
      <c r="E3649" s="58">
        <f>IF(OR(Processes!$C$61=TRUE,Processes!K$61=TRUE),IF(AND(G3649=1,H3649=1,NOT(ISTEXT(J3649))),4,IF(AND(G3649=1,H3649=1,ISTEXT(J3649)),3,IF(AND(OR(G3649=1,H3649=1),ISTEXT(J3649)),2,1))),"OoS")</f>
        <v>1</v>
      </c>
      <c r="F3649" s="57"/>
      <c r="G3649" s="59"/>
      <c r="H3649" s="59"/>
      <c r="I3649" s="59"/>
      <c r="J3649" s="59"/>
      <c r="K3649" s="59"/>
      <c r="L3649" s="59"/>
      <c r="M3649" s="59"/>
      <c r="N3649" s="59"/>
      <c r="O3649" s="59"/>
      <c r="P3649" s="370"/>
      <c r="Q3649" s="63"/>
      <c r="R3649" s="373"/>
    </row>
    <row r="3650" spans="1:18" hidden="1" x14ac:dyDescent="0.25">
      <c r="A3650" s="383"/>
      <c r="B3650" s="378"/>
      <c r="C3650" s="54" t="str">
        <f>IF(ISTEXT('Organizational Unit Summary'!$B$48),'Organizational Unit Summary'!$B$48,"")</f>
        <v>P-9</v>
      </c>
      <c r="D3650" s="51" t="str">
        <f>IF('Organizational Unit Summary'!$B$24="Benchmark or Sustainment",IF(E3650="OoS","OoS",IF(E3650=1,"DM",IF(E3650=2,"PM",IF(E3650=3,"LM",IF(E3650=4,"FM"))))),IF(E3650="OoS","OoS",IF(E3650&lt;=2,"H",IF(E3650=3,"M",IF(E3650=4,"L")))))</f>
        <v>DM</v>
      </c>
      <c r="E3650" s="58">
        <f>IF(OR(Processes!$C$61=TRUE,Processes!L$61=TRUE),IF(AND(G3650=1,H3650=1,NOT(ISTEXT(J3650))),4,IF(AND(G3650=1,H3650=1,ISTEXT(J3650)),3,IF(AND(OR(G3650=1,H3650=1),ISTEXT(J3650)),2,1))),"OoS")</f>
        <v>1</v>
      </c>
      <c r="F3650" s="57"/>
      <c r="G3650" s="59"/>
      <c r="H3650" s="59"/>
      <c r="I3650" s="59"/>
      <c r="J3650" s="59"/>
      <c r="K3650" s="59"/>
      <c r="L3650" s="59"/>
      <c r="M3650" s="59"/>
      <c r="N3650" s="59"/>
      <c r="O3650" s="59"/>
      <c r="P3650" s="370"/>
      <c r="Q3650" s="63"/>
      <c r="R3650" s="373"/>
    </row>
    <row r="3651" spans="1:18" hidden="1" x14ac:dyDescent="0.25">
      <c r="A3651" s="383"/>
      <c r="B3651" s="378"/>
      <c r="C3651" s="54" t="str">
        <f>IF(ISTEXT('Organizational Unit Summary'!$B$49),'Organizational Unit Summary'!$B$49,"")</f>
        <v>P-10</v>
      </c>
      <c r="D3651" s="51" t="str">
        <f>IF('Organizational Unit Summary'!$B$24="Benchmark or Sustainment",IF(E3651="OoS","OoS",IF(E3651=1,"DM",IF(E3651=2,"PM",IF(E3651=3,"LM",IF(E3651=4,"FM"))))),IF(E3651="OoS","OoS",IF(E3651&lt;=2,"H",IF(E3651=3,"M",IF(E3651=4,"L")))))</f>
        <v>DM</v>
      </c>
      <c r="E3651" s="58">
        <f>IF(OR(Processes!$C$61=TRUE,Processes!M$61=TRUE),IF(AND(G3651=1,H3651=1,NOT(ISTEXT(J3651))),4,IF(AND(G3651=1,H3651=1,ISTEXT(J3651)),3,IF(AND(OR(G3651=1,H3651=1),ISTEXT(J3651)),2,1))),"OoS")</f>
        <v>1</v>
      </c>
      <c r="F3651" s="57"/>
      <c r="G3651" s="59"/>
      <c r="H3651" s="59"/>
      <c r="I3651" s="59"/>
      <c r="J3651" s="59"/>
      <c r="K3651" s="59"/>
      <c r="L3651" s="59"/>
      <c r="M3651" s="59"/>
      <c r="N3651" s="59"/>
      <c r="O3651" s="59"/>
      <c r="P3651" s="370"/>
      <c r="Q3651" s="63"/>
      <c r="R3651" s="373"/>
    </row>
    <row r="3652" spans="1:18" hidden="1" x14ac:dyDescent="0.25">
      <c r="A3652" s="383"/>
      <c r="B3652" s="378"/>
      <c r="C3652" s="54" t="str">
        <f>IF(ISTEXT('Organizational Unit Summary'!$B$50),'Organizational Unit Summary'!$B$50,"")</f>
        <v>P-11</v>
      </c>
      <c r="D3652" s="51" t="str">
        <f>IF('Organizational Unit Summary'!$B$24="Benchmark or Sustainment",IF(E3652="OoS","OoS",IF(E3652=1,"DM",IF(E3652=2,"PM",IF(E3652=3,"LM",IF(E3652=4,"FM"))))),IF(E3652="OoS","OoS",IF(E3652&lt;=2,"H",IF(E3652=3,"M",IF(E3652=4,"L")))))</f>
        <v>DM</v>
      </c>
      <c r="E3652" s="58">
        <f>IF(OR(Processes!$C$61=TRUE,Processes!N$61=TRUE),IF(AND(G3652=1,H3652=1,NOT(ISTEXT(J3652))),4,IF(AND(G3652=1,H3652=1,ISTEXT(J3652)),3,IF(AND(OR(G3652=1,H3652=1),ISTEXT(J3652)),2,1))),"OoS")</f>
        <v>1</v>
      </c>
      <c r="F3652" s="57"/>
      <c r="G3652" s="59"/>
      <c r="H3652" s="59"/>
      <c r="I3652" s="59"/>
      <c r="J3652" s="59"/>
      <c r="K3652" s="59"/>
      <c r="L3652" s="59"/>
      <c r="M3652" s="59"/>
      <c r="N3652" s="59"/>
      <c r="O3652" s="59"/>
      <c r="P3652" s="370"/>
      <c r="Q3652" s="63"/>
      <c r="R3652" s="373"/>
    </row>
    <row r="3653" spans="1:18" hidden="1" x14ac:dyDescent="0.25">
      <c r="A3653" s="383"/>
      <c r="B3653" s="378"/>
      <c r="C3653" s="54" t="str">
        <f>IF(ISTEXT('Organizational Unit Summary'!$B$51),'Organizational Unit Summary'!$B$51,"")</f>
        <v>P-12</v>
      </c>
      <c r="D3653" s="51" t="str">
        <f>IF('Organizational Unit Summary'!$B$24="Benchmark or Sustainment",IF(E3653="OoS","OoS",IF(E3653=1,"DM",IF(E3653=2,"PM",IF(E3653=3,"LM",IF(E3653=4,"FM"))))),IF(E3653="OoS","OoS",IF(E3653&lt;=2,"H",IF(E3653=3,"M",IF(E3653=4,"L")))))</f>
        <v>DM</v>
      </c>
      <c r="E3653" s="58">
        <f>IF(OR(Processes!$C$61=TRUE,Processes!O$61=TRUE),IF(AND(G3653=1,H3653=1,NOT(ISTEXT(J3653))),4,IF(AND(G3653=1,H3653=1,ISTEXT(J3653)),3,IF(AND(OR(G3653=1,H3653=1),ISTEXT(J3653)),2,1))),"OoS")</f>
        <v>1</v>
      </c>
      <c r="F3653" s="57"/>
      <c r="G3653" s="59"/>
      <c r="H3653" s="59"/>
      <c r="I3653" s="59"/>
      <c r="J3653" s="59"/>
      <c r="K3653" s="59"/>
      <c r="L3653" s="59"/>
      <c r="M3653" s="59"/>
      <c r="N3653" s="59"/>
      <c r="O3653" s="59"/>
      <c r="P3653" s="370"/>
      <c r="Q3653" s="63"/>
      <c r="R3653" s="373"/>
    </row>
    <row r="3654" spans="1:18" hidden="1" x14ac:dyDescent="0.25">
      <c r="A3654" s="383"/>
      <c r="B3654" s="378"/>
      <c r="C3654" s="54" t="str">
        <f>IF(ISTEXT('Organizational Unit Summary'!$B$52),'Organizational Unit Summary'!$B$52,"")</f>
        <v>P-13</v>
      </c>
      <c r="D3654" s="51" t="str">
        <f>IF('Organizational Unit Summary'!$B$24="Benchmark or Sustainment",IF(E3654="OoS","OoS",IF(E3654=1,"DM",IF(E3654=2,"PM",IF(E3654=3,"LM",IF(E3654=4,"FM"))))),IF(E3654="OoS","OoS",IF(E3654&lt;=2,"H",IF(E3654=3,"M",IF(E3654=4,"L")))))</f>
        <v>DM</v>
      </c>
      <c r="E3654" s="58">
        <f>IF(OR(Processes!$C$61=TRUE,Processes!P$61=TRUE),IF(AND(G3654=1,H3654=1,NOT(ISTEXT(J3654))),4,IF(AND(G3654=1,H3654=1,ISTEXT(J3654)),3,IF(AND(OR(G3654=1,H3654=1),ISTEXT(J3654)),2,1))),"OoS")</f>
        <v>1</v>
      </c>
      <c r="F3654" s="57"/>
      <c r="G3654" s="59"/>
      <c r="H3654" s="59"/>
      <c r="I3654" s="59"/>
      <c r="J3654" s="59"/>
      <c r="K3654" s="59"/>
      <c r="L3654" s="59"/>
      <c r="M3654" s="59"/>
      <c r="N3654" s="59"/>
      <c r="O3654" s="59"/>
      <c r="P3654" s="370"/>
      <c r="Q3654" s="63"/>
      <c r="R3654" s="373"/>
    </row>
    <row r="3655" spans="1:18" hidden="1" x14ac:dyDescent="0.25">
      <c r="A3655" s="383"/>
      <c r="B3655" s="378"/>
      <c r="C3655" s="54" t="str">
        <f>IF(ISTEXT('Organizational Unit Summary'!$B$53),'Organizational Unit Summary'!$B$53,"")</f>
        <v>P-14</v>
      </c>
      <c r="D3655" s="51" t="str">
        <f>IF('Organizational Unit Summary'!$B$24="Benchmark or Sustainment",IF(E3655="OoS","OoS",IF(E3655=1,"DM",IF(E3655=2,"PM",IF(E3655=3,"LM",IF(E3655=4,"FM"))))),IF(E3655="OoS","OoS",IF(E3655&lt;=2,"H",IF(E3655=3,"M",IF(E3655=4,"L")))))</f>
        <v>DM</v>
      </c>
      <c r="E3655" s="58">
        <f>IF(OR(Processes!$C$61=TRUE,Processes!Q$61=TRUE),IF(AND(G3655=1,H3655=1,NOT(ISTEXT(J3655))),4,IF(AND(G3655=1,H3655=1,ISTEXT(J3655)),3,IF(AND(OR(G3655=1,H3655=1),ISTEXT(J3655)),2,1))),"OoS")</f>
        <v>1</v>
      </c>
      <c r="F3655" s="57"/>
      <c r="G3655" s="59"/>
      <c r="H3655" s="59"/>
      <c r="I3655" s="59"/>
      <c r="J3655" s="59"/>
      <c r="K3655" s="59"/>
      <c r="L3655" s="59"/>
      <c r="M3655" s="59"/>
      <c r="N3655" s="59"/>
      <c r="O3655" s="59"/>
      <c r="P3655" s="370"/>
      <c r="Q3655" s="63"/>
      <c r="R3655" s="373"/>
    </row>
    <row r="3656" spans="1:18" hidden="1" x14ac:dyDescent="0.25">
      <c r="A3656" s="383"/>
      <c r="B3656" s="378"/>
      <c r="C3656" s="54" t="str">
        <f>IF(ISTEXT('Organizational Unit Summary'!$B$54),'Organizational Unit Summary'!$B$54,"")</f>
        <v>P-15</v>
      </c>
      <c r="D3656" s="51" t="str">
        <f>IF('Organizational Unit Summary'!$B$24="Benchmark or Sustainment",IF(E3656="OoS","OoS",IF(E3656=1,"DM",IF(E3656=2,"PM",IF(E3656=3,"LM",IF(E3656=4,"FM"))))),IF(E3656="OoS","OoS",IF(E3656&lt;=2,"H",IF(E3656=3,"M",IF(E3656=4,"L")))))</f>
        <v>DM</v>
      </c>
      <c r="E3656" s="58">
        <f>IF(OR(Processes!$C$61=TRUE,Processes!R$61=TRUE),IF(AND(G3656=1,H3656=1,NOT(ISTEXT(J3656))),4,IF(AND(G3656=1,H3656=1,ISTEXT(J3656)),3,IF(AND(OR(G3656=1,H3656=1),ISTEXT(J3656)),2,1))),"OoS")</f>
        <v>1</v>
      </c>
      <c r="F3656" s="57"/>
      <c r="G3656" s="59"/>
      <c r="H3656" s="59"/>
      <c r="I3656" s="59"/>
      <c r="J3656" s="59"/>
      <c r="K3656" s="59"/>
      <c r="L3656" s="59"/>
      <c r="M3656" s="59"/>
      <c r="N3656" s="59"/>
      <c r="O3656" s="59"/>
      <c r="P3656" s="370"/>
      <c r="Q3656" s="63"/>
      <c r="R3656" s="373"/>
    </row>
    <row r="3657" spans="1:18" hidden="1" x14ac:dyDescent="0.25">
      <c r="A3657" s="383"/>
      <c r="B3657" s="378"/>
      <c r="C3657" s="54" t="str">
        <f>IF(ISTEXT('Organizational Unit Summary'!$B$55),'Organizational Unit Summary'!$B$55,"")</f>
        <v>P-16</v>
      </c>
      <c r="D3657" s="51" t="str">
        <f>IF('Organizational Unit Summary'!$B$24="Benchmark or Sustainment",IF(E3657="OoS","OoS",IF(E3657=1,"DM",IF(E3657=2,"PM",IF(E3657=3,"LM",IF(E3657=4,"FM"))))),IF(E3657="OoS","OoS",IF(E3657&lt;=2,"H",IF(E3657=3,"M",IF(E3657=4,"L")))))</f>
        <v>DM</v>
      </c>
      <c r="E3657" s="58">
        <f>IF(OR(Processes!$C$61=TRUE,Processes!S$61=TRUE),IF(AND(G3657=1,H3657=1,NOT(ISTEXT(J3657))),4,IF(AND(G3657=1,H3657=1,ISTEXT(J3657)),3,IF(AND(OR(G3657=1,H3657=1),ISTEXT(J3657)),2,1))),"OoS")</f>
        <v>1</v>
      </c>
      <c r="F3657" s="57"/>
      <c r="G3657" s="59"/>
      <c r="H3657" s="59"/>
      <c r="I3657" s="59"/>
      <c r="J3657" s="59"/>
      <c r="K3657" s="59"/>
      <c r="L3657" s="59"/>
      <c r="M3657" s="59"/>
      <c r="N3657" s="59"/>
      <c r="O3657" s="59"/>
      <c r="P3657" s="370"/>
      <c r="Q3657" s="63"/>
      <c r="R3657" s="373"/>
    </row>
    <row r="3658" spans="1:18" hidden="1" x14ac:dyDescent="0.25">
      <c r="A3658" s="383"/>
      <c r="B3658" s="378"/>
      <c r="C3658" s="54" t="str">
        <f>IF(ISTEXT('Organizational Unit Summary'!$B$56),'Organizational Unit Summary'!$B$56,"")</f>
        <v>P-17</v>
      </c>
      <c r="D3658" s="51" t="str">
        <f>IF('Organizational Unit Summary'!$B$24="Benchmark or Sustainment",IF(E3658="OoS","OoS",IF(E3658=1,"DM",IF(E3658=2,"PM",IF(E3658=3,"LM",IF(E3658=4,"FM"))))),IF(E3658="OoS","OoS",IF(E3658&lt;=2,"H",IF(E3658=3,"M",IF(E3658=4,"L")))))</f>
        <v>DM</v>
      </c>
      <c r="E3658" s="58">
        <f>IF(OR(Processes!$C$61=TRUE,Processes!T$61=TRUE),IF(AND(G3658=1,H3658=1,NOT(ISTEXT(J3658))),4,IF(AND(G3658=1,H3658=1,ISTEXT(J3658)),3,IF(AND(OR(G3658=1,H3658=1),ISTEXT(J3658)),2,1))),"OoS")</f>
        <v>1</v>
      </c>
      <c r="F3658" s="57"/>
      <c r="G3658" s="59"/>
      <c r="H3658" s="59"/>
      <c r="I3658" s="59"/>
      <c r="J3658" s="59"/>
      <c r="K3658" s="59"/>
      <c r="L3658" s="59"/>
      <c r="M3658" s="59"/>
      <c r="N3658" s="59"/>
      <c r="O3658" s="59"/>
      <c r="P3658" s="370"/>
      <c r="Q3658" s="63"/>
      <c r="R3658" s="373"/>
    </row>
    <row r="3659" spans="1:18" hidden="1" x14ac:dyDescent="0.25">
      <c r="A3659" s="383"/>
      <c r="B3659" s="378"/>
      <c r="C3659" s="54" t="str">
        <f>IF(ISTEXT('Organizational Unit Summary'!$B$57),'Organizational Unit Summary'!$B$57,"")</f>
        <v>P-18</v>
      </c>
      <c r="D3659" s="51" t="str">
        <f>IF('Organizational Unit Summary'!$B$24="Benchmark or Sustainment",IF(E3659="OoS","OoS",IF(E3659=1,"DM",IF(E3659=2,"PM",IF(E3659=3,"LM",IF(E3659=4,"FM"))))),IF(E3659="OoS","OoS",IF(E3659&lt;=2,"H",IF(E3659=3,"M",IF(E3659=4,"L")))))</f>
        <v>DM</v>
      </c>
      <c r="E3659" s="58">
        <f>IF(OR(Processes!$C$61=TRUE,Processes!U$61=TRUE),IF(AND(G3659=1,H3659=1,NOT(ISTEXT(J3659))),4,IF(AND(G3659=1,H3659=1,ISTEXT(J3659)),3,IF(AND(OR(G3659=1,H3659=1),ISTEXT(J3659)),2,1))),"OoS")</f>
        <v>1</v>
      </c>
      <c r="F3659" s="57"/>
      <c r="G3659" s="59"/>
      <c r="H3659" s="59"/>
      <c r="I3659" s="59"/>
      <c r="J3659" s="59"/>
      <c r="K3659" s="59"/>
      <c r="L3659" s="59"/>
      <c r="M3659" s="59"/>
      <c r="N3659" s="59"/>
      <c r="O3659" s="59"/>
      <c r="P3659" s="370"/>
      <c r="Q3659" s="63"/>
      <c r="R3659" s="373"/>
    </row>
    <row r="3660" spans="1:18" hidden="1" x14ac:dyDescent="0.25">
      <c r="A3660" s="383"/>
      <c r="B3660" s="378"/>
      <c r="C3660" s="54" t="str">
        <f>IF(ISTEXT('Organizational Unit Summary'!$B$58),'Organizational Unit Summary'!$B$58,"")</f>
        <v>P-19</v>
      </c>
      <c r="D3660" s="51" t="str">
        <f>IF('Organizational Unit Summary'!$B$24="Benchmark or Sustainment",IF(E3660="OoS","OoS",IF(E3660=1,"DM",IF(E3660=2,"PM",IF(E3660=3,"LM",IF(E3660=4,"FM"))))),IF(E3660="OoS","OoS",IF(E3660&lt;=2,"H",IF(E3660=3,"M",IF(E3660=4,"L")))))</f>
        <v>DM</v>
      </c>
      <c r="E3660" s="58">
        <f>IF(OR(Processes!$C$61=TRUE,Processes!V$61=TRUE),IF(AND(G3660=1,H3660=1,NOT(ISTEXT(J3660))),4,IF(AND(G3660=1,H3660=1,ISTEXT(J3660)),3,IF(AND(OR(G3660=1,H3660=1),ISTEXT(J3660)),2,1))),"OoS")</f>
        <v>1</v>
      </c>
      <c r="F3660" s="57"/>
      <c r="G3660" s="59"/>
      <c r="H3660" s="59"/>
      <c r="I3660" s="59"/>
      <c r="J3660" s="59"/>
      <c r="K3660" s="59"/>
      <c r="L3660" s="59"/>
      <c r="M3660" s="59"/>
      <c r="N3660" s="59"/>
      <c r="O3660" s="59"/>
      <c r="P3660" s="370"/>
      <c r="Q3660" s="63"/>
      <c r="R3660" s="373"/>
    </row>
    <row r="3661" spans="1:18" ht="13.5" hidden="1" thickBot="1" x14ac:dyDescent="0.3">
      <c r="A3661" s="383"/>
      <c r="B3661" s="378"/>
      <c r="C3661" s="54" t="str">
        <f>IF(ISTEXT('Organizational Unit Summary'!$B$59),'Organizational Unit Summary'!$B$59,"")</f>
        <v>P-20</v>
      </c>
      <c r="D3661" s="51" t="str">
        <f>IF('Organizational Unit Summary'!$B$24="Benchmark or Sustainment",IF(E3661="OoS","OoS",IF(E3661=1,"DM",IF(E3661=2,"PM",IF(E3661=3,"LM",IF(E3661=4,"FM"))))),IF(E3661="OoS","OoS",IF(E3661&lt;=2,"H",IF(E3661=3,"M",IF(E3661=4,"L")))))</f>
        <v>DM</v>
      </c>
      <c r="E3661" s="58">
        <f>IF(OR(Processes!$C$61=TRUE,Processes!W$61=TRUE),IF(AND(G3661=1,H3661=1,NOT(ISTEXT(J3661))),4,IF(AND(G3661=1,H3661=1,ISTEXT(J3661)),3,IF(AND(OR(G3661=1,H3661=1),ISTEXT(J3661)),2,1))),"OoS")</f>
        <v>1</v>
      </c>
      <c r="F3661" s="57"/>
      <c r="G3661" s="59"/>
      <c r="H3661" s="59"/>
      <c r="I3661" s="59"/>
      <c r="J3661" s="59"/>
      <c r="K3661" s="59"/>
      <c r="L3661" s="59"/>
      <c r="M3661" s="59"/>
      <c r="N3661" s="59"/>
      <c r="O3661" s="59"/>
      <c r="P3661" s="371"/>
      <c r="Q3661" s="63"/>
      <c r="R3661" s="373"/>
    </row>
    <row r="3662" spans="1:18" hidden="1" x14ac:dyDescent="0.25">
      <c r="A3662" s="383"/>
      <c r="B3662" s="378" t="str">
        <f>IF(ISTEXT(Processes!$B$11),Processes!$B$11,"")</f>
        <v>Process 9</v>
      </c>
      <c r="C3662" s="54" t="str">
        <f>IF(ISTEXT('Organizational Unit Summary'!$B$40),'Organizational Unit Summary'!$B$40,"")</f>
        <v>P-1</v>
      </c>
      <c r="D3662" s="51" t="str">
        <f>IF('Organizational Unit Summary'!$B$24="Benchmark or Sustainment",IF(E3662="OoS","OoS",IF(E3662=1,"DM",IF(E3662=2,"PM",IF(E3662=3,"LM",IF(E3662=4,"FM"))))),IF(E3662="OoS","OoS",IF(E3662&lt;=2,"H",IF(E3662=3,"M",IF(E3662=4,"L")))))</f>
        <v>DM</v>
      </c>
      <c r="E3662" s="58">
        <f>IF(OR(Processes!$C$62=TRUE,Processes!D$62=TRUE),IF(AND(G3662=1,H3662=1,NOT(ISTEXT(J3662))),4,IF(AND(G3662=1,H3662=1,ISTEXT(J3662)),3,IF(AND(OR(G3662=1,H3662=1),ISTEXT(J3662)),2,1))),"OoS")</f>
        <v>1</v>
      </c>
      <c r="F3662" s="57"/>
      <c r="G3662" s="59"/>
      <c r="H3662" s="59"/>
      <c r="I3662" s="59"/>
      <c r="J3662" s="59"/>
      <c r="K3662" s="59"/>
      <c r="L3662" s="59"/>
      <c r="M3662" s="59"/>
      <c r="N3662" s="59"/>
      <c r="O3662" s="59"/>
      <c r="P3662" s="369"/>
      <c r="Q3662" s="63"/>
      <c r="R3662" s="373"/>
    </row>
    <row r="3663" spans="1:18" hidden="1" x14ac:dyDescent="0.25">
      <c r="A3663" s="383"/>
      <c r="B3663" s="378"/>
      <c r="C3663" s="54" t="str">
        <f>IF(ISTEXT('Organizational Unit Summary'!$B$41),'Organizational Unit Summary'!$B$41,"")</f>
        <v>P-2</v>
      </c>
      <c r="D3663" s="51" t="str">
        <f>IF('Organizational Unit Summary'!$B$24="Benchmark or Sustainment",IF(E3663="OoS","OoS",IF(E3663=1,"DM",IF(E3663=2,"PM",IF(E3663=3,"LM",IF(E3663=4,"FM"))))),IF(E3663="OoS","OoS",IF(E3663&lt;=2,"H",IF(E3663=3,"M",IF(E3663=4,"L")))))</f>
        <v>DM</v>
      </c>
      <c r="E3663" s="58">
        <f>IF(OR(Processes!$C$62=TRUE,Processes!E$62=TRUE),IF(AND(G3663=1,H3663=1,NOT(ISTEXT(J3663))),4,IF(AND(G3663=1,H3663=1,ISTEXT(J3663)),3,IF(AND(OR(G3663=1,H3663=1),ISTEXT(J3663)),2,1))),"OoS")</f>
        <v>1</v>
      </c>
      <c r="F3663" s="57"/>
      <c r="G3663" s="59"/>
      <c r="H3663" s="59"/>
      <c r="I3663" s="59"/>
      <c r="J3663" s="59"/>
      <c r="K3663" s="59"/>
      <c r="L3663" s="59"/>
      <c r="M3663" s="59"/>
      <c r="N3663" s="59"/>
      <c r="O3663" s="59"/>
      <c r="P3663" s="370"/>
      <c r="Q3663" s="63"/>
      <c r="R3663" s="373"/>
    </row>
    <row r="3664" spans="1:18" hidden="1" x14ac:dyDescent="0.25">
      <c r="A3664" s="383"/>
      <c r="B3664" s="378"/>
      <c r="C3664" s="54" t="str">
        <f>IF(ISTEXT('Organizational Unit Summary'!$B$42),'Organizational Unit Summary'!$B$42,"")</f>
        <v>P-3</v>
      </c>
      <c r="D3664" s="51" t="str">
        <f>IF('Organizational Unit Summary'!$B$24="Benchmark or Sustainment",IF(E3664="OoS","OoS",IF(E3664=1,"DM",IF(E3664=2,"PM",IF(E3664=3,"LM",IF(E3664=4,"FM"))))),IF(E3664="OoS","OoS",IF(E3664&lt;=2,"H",IF(E3664=3,"M",IF(E3664=4,"L")))))</f>
        <v>DM</v>
      </c>
      <c r="E3664" s="58">
        <f>IF(OR(Processes!$C$62=TRUE,Processes!F$62=TRUE),IF(AND(G3664=1,H3664=1,NOT(ISTEXT(J3664))),4,IF(AND(G3664=1,H3664=1,ISTEXT(J3664)),3,IF(AND(OR(G3664=1,H3664=1),ISTEXT(J3664)),2,1))),"OoS")</f>
        <v>1</v>
      </c>
      <c r="F3664" s="57"/>
      <c r="G3664" s="59"/>
      <c r="H3664" s="59"/>
      <c r="I3664" s="59"/>
      <c r="J3664" s="59"/>
      <c r="K3664" s="59"/>
      <c r="L3664" s="59"/>
      <c r="M3664" s="59"/>
      <c r="N3664" s="59"/>
      <c r="O3664" s="59"/>
      <c r="P3664" s="370"/>
      <c r="Q3664" s="63"/>
      <c r="R3664" s="373"/>
    </row>
    <row r="3665" spans="1:18" hidden="1" x14ac:dyDescent="0.25">
      <c r="A3665" s="383"/>
      <c r="B3665" s="378"/>
      <c r="C3665" s="54" t="str">
        <f>IF(ISTEXT('Organizational Unit Summary'!$B$43),'Organizational Unit Summary'!$B$43,"")</f>
        <v>P-4</v>
      </c>
      <c r="D3665" s="51" t="str">
        <f>IF('Organizational Unit Summary'!$B$24="Benchmark or Sustainment",IF(E3665="OoS","OoS",IF(E3665=1,"DM",IF(E3665=2,"PM",IF(E3665=3,"LM",IF(E3665=4,"FM"))))),IF(E3665="OoS","OoS",IF(E3665&lt;=2,"H",IF(E3665=3,"M",IF(E3665=4,"L")))))</f>
        <v>DM</v>
      </c>
      <c r="E3665" s="58">
        <f>IF(OR(Processes!$C$62=TRUE,Processes!G$62=TRUE),IF(AND(G3665=1,H3665=1,NOT(ISTEXT(J3665))),4,IF(AND(G3665=1,H3665=1,ISTEXT(J3665)),3,IF(AND(OR(G3665=1,H3665=1),ISTEXT(J3665)),2,1))),"OoS")</f>
        <v>1</v>
      </c>
      <c r="F3665" s="57"/>
      <c r="G3665" s="59"/>
      <c r="H3665" s="59"/>
      <c r="I3665" s="59"/>
      <c r="J3665" s="59"/>
      <c r="K3665" s="59"/>
      <c r="L3665" s="59"/>
      <c r="M3665" s="59"/>
      <c r="N3665" s="59"/>
      <c r="O3665" s="59"/>
      <c r="P3665" s="370"/>
      <c r="Q3665" s="63"/>
      <c r="R3665" s="373"/>
    </row>
    <row r="3666" spans="1:18" hidden="1" x14ac:dyDescent="0.25">
      <c r="A3666" s="383"/>
      <c r="B3666" s="378"/>
      <c r="C3666" s="54" t="str">
        <f>IF(ISTEXT('Organizational Unit Summary'!$B$44),'Organizational Unit Summary'!$B$44,"")</f>
        <v>P-5</v>
      </c>
      <c r="D3666" s="51" t="str">
        <f>IF('Organizational Unit Summary'!$B$24="Benchmark or Sustainment",IF(E3666="OoS","OoS",IF(E3666=1,"DM",IF(E3666=2,"PM",IF(E3666=3,"LM",IF(E3666=4,"FM"))))),IF(E3666="OoS","OoS",IF(E3666&lt;=2,"H",IF(E3666=3,"M",IF(E3666=4,"L")))))</f>
        <v>DM</v>
      </c>
      <c r="E3666" s="58">
        <f>IF(OR(Processes!$C$62=TRUE,Processes!H$62=TRUE),IF(AND(G3666=1,H3666=1,NOT(ISTEXT(J3666))),4,IF(AND(G3666=1,H3666=1,ISTEXT(J3666)),3,IF(AND(OR(G3666=1,H3666=1),ISTEXT(J3666)),2,1))),"OoS")</f>
        <v>1</v>
      </c>
      <c r="F3666" s="57"/>
      <c r="G3666" s="59"/>
      <c r="H3666" s="59"/>
      <c r="I3666" s="59"/>
      <c r="J3666" s="59"/>
      <c r="K3666" s="59"/>
      <c r="L3666" s="59"/>
      <c r="M3666" s="59"/>
      <c r="N3666" s="59"/>
      <c r="O3666" s="59"/>
      <c r="P3666" s="370"/>
      <c r="Q3666" s="63"/>
      <c r="R3666" s="373"/>
    </row>
    <row r="3667" spans="1:18" hidden="1" x14ac:dyDescent="0.25">
      <c r="A3667" s="383"/>
      <c r="B3667" s="378"/>
      <c r="C3667" s="54" t="str">
        <f>IF(ISTEXT('Organizational Unit Summary'!$B$45),'Organizational Unit Summary'!$B$45,"")</f>
        <v>P-6</v>
      </c>
      <c r="D3667" s="51" t="str">
        <f>IF('Organizational Unit Summary'!$B$24="Benchmark or Sustainment",IF(E3667="OoS","OoS",IF(E3667=1,"DM",IF(E3667=2,"PM",IF(E3667=3,"LM",IF(E3667=4,"FM"))))),IF(E3667="OoS","OoS",IF(E3667&lt;=2,"H",IF(E3667=3,"M",IF(E3667=4,"L")))))</f>
        <v>DM</v>
      </c>
      <c r="E3667" s="58">
        <f>IF(OR(Processes!$C$62=TRUE,Processes!I$62=TRUE),IF(AND(G3667=1,H3667=1,NOT(ISTEXT(J3667))),4,IF(AND(G3667=1,H3667=1,ISTEXT(J3667)),3,IF(AND(OR(G3667=1,H3667=1),ISTEXT(J3667)),2,1))),"OoS")</f>
        <v>1</v>
      </c>
      <c r="F3667" s="57"/>
      <c r="G3667" s="59"/>
      <c r="H3667" s="59"/>
      <c r="I3667" s="59"/>
      <c r="J3667" s="59"/>
      <c r="K3667" s="59"/>
      <c r="L3667" s="59"/>
      <c r="M3667" s="59"/>
      <c r="N3667" s="59"/>
      <c r="O3667" s="59"/>
      <c r="P3667" s="370"/>
      <c r="Q3667" s="63"/>
      <c r="R3667" s="373"/>
    </row>
    <row r="3668" spans="1:18" hidden="1" x14ac:dyDescent="0.25">
      <c r="A3668" s="383"/>
      <c r="B3668" s="378"/>
      <c r="C3668" s="54" t="str">
        <f>IF(ISTEXT('Organizational Unit Summary'!$B$46),'Organizational Unit Summary'!$B$46,"")</f>
        <v>P-7</v>
      </c>
      <c r="D3668" s="51" t="str">
        <f>IF('Organizational Unit Summary'!$B$24="Benchmark or Sustainment",IF(E3668="OoS","OoS",IF(E3668=1,"DM",IF(E3668=2,"PM",IF(E3668=3,"LM",IF(E3668=4,"FM"))))),IF(E3668="OoS","OoS",IF(E3668&lt;=2,"H",IF(E3668=3,"M",IF(E3668=4,"L")))))</f>
        <v>DM</v>
      </c>
      <c r="E3668" s="58">
        <f>IF(OR(Processes!$C$62=TRUE,Processes!J$62=TRUE),IF(AND(G3668=1,H3668=1,NOT(ISTEXT(J3668))),4,IF(AND(G3668=1,H3668=1,ISTEXT(J3668)),3,IF(AND(OR(G3668=1,H3668=1),ISTEXT(J3668)),2,1))),"OoS")</f>
        <v>1</v>
      </c>
      <c r="F3668" s="57"/>
      <c r="G3668" s="59"/>
      <c r="H3668" s="59"/>
      <c r="I3668" s="59"/>
      <c r="J3668" s="59"/>
      <c r="K3668" s="59"/>
      <c r="L3668" s="59"/>
      <c r="M3668" s="59"/>
      <c r="N3668" s="59"/>
      <c r="O3668" s="59"/>
      <c r="P3668" s="370"/>
      <c r="Q3668" s="63"/>
      <c r="R3668" s="373"/>
    </row>
    <row r="3669" spans="1:18" hidden="1" x14ac:dyDescent="0.25">
      <c r="A3669" s="383"/>
      <c r="B3669" s="378"/>
      <c r="C3669" s="54" t="str">
        <f>IF(ISTEXT('Organizational Unit Summary'!$B$47),'Organizational Unit Summary'!$B$47,"")</f>
        <v>P-8</v>
      </c>
      <c r="D3669" s="51" t="str">
        <f>IF('Organizational Unit Summary'!$B$24="Benchmark or Sustainment",IF(E3669="OoS","OoS",IF(E3669=1,"DM",IF(E3669=2,"PM",IF(E3669=3,"LM",IF(E3669=4,"FM"))))),IF(E3669="OoS","OoS",IF(E3669&lt;=2,"H",IF(E3669=3,"M",IF(E3669=4,"L")))))</f>
        <v>DM</v>
      </c>
      <c r="E3669" s="58">
        <f>IF(OR(Processes!$C$62=TRUE,Processes!K$62=TRUE),IF(AND(G3669=1,H3669=1,NOT(ISTEXT(J3669))),4,IF(AND(G3669=1,H3669=1,ISTEXT(J3669)),3,IF(AND(OR(G3669=1,H3669=1),ISTEXT(J3669)),2,1))),"OoS")</f>
        <v>1</v>
      </c>
      <c r="F3669" s="57"/>
      <c r="G3669" s="59"/>
      <c r="H3669" s="59"/>
      <c r="I3669" s="59"/>
      <c r="J3669" s="59"/>
      <c r="K3669" s="59"/>
      <c r="L3669" s="59"/>
      <c r="M3669" s="59"/>
      <c r="N3669" s="59"/>
      <c r="O3669" s="59"/>
      <c r="P3669" s="370"/>
      <c r="Q3669" s="63"/>
      <c r="R3669" s="373"/>
    </row>
    <row r="3670" spans="1:18" hidden="1" x14ac:dyDescent="0.25">
      <c r="A3670" s="383"/>
      <c r="B3670" s="378"/>
      <c r="C3670" s="54" t="str">
        <f>IF(ISTEXT('Organizational Unit Summary'!$B$48),'Organizational Unit Summary'!$B$48,"")</f>
        <v>P-9</v>
      </c>
      <c r="D3670" s="51" t="str">
        <f>IF('Organizational Unit Summary'!$B$24="Benchmark or Sustainment",IF(E3670="OoS","OoS",IF(E3670=1,"DM",IF(E3670=2,"PM",IF(E3670=3,"LM",IF(E3670=4,"FM"))))),IF(E3670="OoS","OoS",IF(E3670&lt;=2,"H",IF(E3670=3,"M",IF(E3670=4,"L")))))</f>
        <v>DM</v>
      </c>
      <c r="E3670" s="58">
        <f>IF(OR(Processes!$C$62=TRUE,Processes!L$62=TRUE),IF(AND(G3670=1,H3670=1,NOT(ISTEXT(J3670))),4,IF(AND(G3670=1,H3670=1,ISTEXT(J3670)),3,IF(AND(OR(G3670=1,H3670=1),ISTEXT(J3670)),2,1))),"OoS")</f>
        <v>1</v>
      </c>
      <c r="F3670" s="57"/>
      <c r="G3670" s="59"/>
      <c r="H3670" s="59"/>
      <c r="I3670" s="59"/>
      <c r="J3670" s="59"/>
      <c r="K3670" s="59"/>
      <c r="L3670" s="59"/>
      <c r="M3670" s="59"/>
      <c r="N3670" s="59"/>
      <c r="O3670" s="59"/>
      <c r="P3670" s="370"/>
      <c r="Q3670" s="63"/>
      <c r="R3670" s="373"/>
    </row>
    <row r="3671" spans="1:18" hidden="1" x14ac:dyDescent="0.25">
      <c r="A3671" s="383"/>
      <c r="B3671" s="378"/>
      <c r="C3671" s="54" t="str">
        <f>IF(ISTEXT('Organizational Unit Summary'!$B$49),'Organizational Unit Summary'!$B$49,"")</f>
        <v>P-10</v>
      </c>
      <c r="D3671" s="51" t="str">
        <f>IF('Organizational Unit Summary'!$B$24="Benchmark or Sustainment",IF(E3671="OoS","OoS",IF(E3671=1,"DM",IF(E3671=2,"PM",IF(E3671=3,"LM",IF(E3671=4,"FM"))))),IF(E3671="OoS","OoS",IF(E3671&lt;=2,"H",IF(E3671=3,"M",IF(E3671=4,"L")))))</f>
        <v>DM</v>
      </c>
      <c r="E3671" s="58">
        <f>IF(OR(Processes!$C$62=TRUE,Processes!M$62=TRUE),IF(AND(G3671=1,H3671=1,NOT(ISTEXT(J3671))),4,IF(AND(G3671=1,H3671=1,ISTEXT(J3671)),3,IF(AND(OR(G3671=1,H3671=1),ISTEXT(J3671)),2,1))),"OoS")</f>
        <v>1</v>
      </c>
      <c r="F3671" s="57"/>
      <c r="G3671" s="59"/>
      <c r="H3671" s="59"/>
      <c r="I3671" s="59"/>
      <c r="J3671" s="59"/>
      <c r="K3671" s="59"/>
      <c r="L3671" s="59"/>
      <c r="M3671" s="59"/>
      <c r="N3671" s="59"/>
      <c r="O3671" s="59"/>
      <c r="P3671" s="370"/>
      <c r="Q3671" s="63"/>
      <c r="R3671" s="373"/>
    </row>
    <row r="3672" spans="1:18" hidden="1" x14ac:dyDescent="0.25">
      <c r="A3672" s="383"/>
      <c r="B3672" s="378"/>
      <c r="C3672" s="54" t="str">
        <f>IF(ISTEXT('Organizational Unit Summary'!$B$50),'Organizational Unit Summary'!$B$50,"")</f>
        <v>P-11</v>
      </c>
      <c r="D3672" s="51" t="str">
        <f>IF('Organizational Unit Summary'!$B$24="Benchmark or Sustainment",IF(E3672="OoS","OoS",IF(E3672=1,"DM",IF(E3672=2,"PM",IF(E3672=3,"LM",IF(E3672=4,"FM"))))),IF(E3672="OoS","OoS",IF(E3672&lt;=2,"H",IF(E3672=3,"M",IF(E3672=4,"L")))))</f>
        <v>DM</v>
      </c>
      <c r="E3672" s="58">
        <f>IF(OR(Processes!$C$62=TRUE,Processes!N$62=TRUE),IF(AND(G3672=1,H3672=1,NOT(ISTEXT(J3672))),4,IF(AND(G3672=1,H3672=1,ISTEXT(J3672)),3,IF(AND(OR(G3672=1,H3672=1),ISTEXT(J3672)),2,1))),"OoS")</f>
        <v>1</v>
      </c>
      <c r="F3672" s="57"/>
      <c r="G3672" s="59"/>
      <c r="H3672" s="59"/>
      <c r="I3672" s="59"/>
      <c r="J3672" s="59"/>
      <c r="K3672" s="59"/>
      <c r="L3672" s="59"/>
      <c r="M3672" s="59"/>
      <c r="N3672" s="59"/>
      <c r="O3672" s="59"/>
      <c r="P3672" s="370"/>
      <c r="Q3672" s="63"/>
      <c r="R3672" s="373"/>
    </row>
    <row r="3673" spans="1:18" hidden="1" x14ac:dyDescent="0.25">
      <c r="A3673" s="383"/>
      <c r="B3673" s="378"/>
      <c r="C3673" s="54" t="str">
        <f>IF(ISTEXT('Organizational Unit Summary'!$B$51),'Organizational Unit Summary'!$B$51,"")</f>
        <v>P-12</v>
      </c>
      <c r="D3673" s="51" t="str">
        <f>IF('Organizational Unit Summary'!$B$24="Benchmark or Sustainment",IF(E3673="OoS","OoS",IF(E3673=1,"DM",IF(E3673=2,"PM",IF(E3673=3,"LM",IF(E3673=4,"FM"))))),IF(E3673="OoS","OoS",IF(E3673&lt;=2,"H",IF(E3673=3,"M",IF(E3673=4,"L")))))</f>
        <v>DM</v>
      </c>
      <c r="E3673" s="58">
        <f>IF(OR(Processes!$C$62=TRUE,Processes!O$62=TRUE),IF(AND(G3673=1,H3673=1,NOT(ISTEXT(J3673))),4,IF(AND(G3673=1,H3673=1,ISTEXT(J3673)),3,IF(AND(OR(G3673=1,H3673=1),ISTEXT(J3673)),2,1))),"OoS")</f>
        <v>1</v>
      </c>
      <c r="F3673" s="57"/>
      <c r="G3673" s="59"/>
      <c r="H3673" s="59"/>
      <c r="I3673" s="59"/>
      <c r="J3673" s="59"/>
      <c r="K3673" s="59"/>
      <c r="L3673" s="59"/>
      <c r="M3673" s="59"/>
      <c r="N3673" s="59"/>
      <c r="O3673" s="59"/>
      <c r="P3673" s="370"/>
      <c r="Q3673" s="63"/>
      <c r="R3673" s="373"/>
    </row>
    <row r="3674" spans="1:18" hidden="1" x14ac:dyDescent="0.25">
      <c r="A3674" s="383"/>
      <c r="B3674" s="378"/>
      <c r="C3674" s="54" t="str">
        <f>IF(ISTEXT('Organizational Unit Summary'!$B$52),'Organizational Unit Summary'!$B$52,"")</f>
        <v>P-13</v>
      </c>
      <c r="D3674" s="51" t="str">
        <f>IF('Organizational Unit Summary'!$B$24="Benchmark or Sustainment",IF(E3674="OoS","OoS",IF(E3674=1,"DM",IF(E3674=2,"PM",IF(E3674=3,"LM",IF(E3674=4,"FM"))))),IF(E3674="OoS","OoS",IF(E3674&lt;=2,"H",IF(E3674=3,"M",IF(E3674=4,"L")))))</f>
        <v>DM</v>
      </c>
      <c r="E3674" s="58">
        <f>IF(OR(Processes!$C$62=TRUE,Processes!P$62=TRUE),IF(AND(G3674=1,H3674=1,NOT(ISTEXT(J3674))),4,IF(AND(G3674=1,H3674=1,ISTEXT(J3674)),3,IF(AND(OR(G3674=1,H3674=1),ISTEXT(J3674)),2,1))),"OoS")</f>
        <v>1</v>
      </c>
      <c r="F3674" s="57"/>
      <c r="G3674" s="59"/>
      <c r="H3674" s="59"/>
      <c r="I3674" s="59"/>
      <c r="J3674" s="59"/>
      <c r="K3674" s="59"/>
      <c r="L3674" s="59"/>
      <c r="M3674" s="59"/>
      <c r="N3674" s="59"/>
      <c r="O3674" s="59"/>
      <c r="P3674" s="370"/>
      <c r="Q3674" s="63"/>
      <c r="R3674" s="373"/>
    </row>
    <row r="3675" spans="1:18" hidden="1" x14ac:dyDescent="0.25">
      <c r="A3675" s="383"/>
      <c r="B3675" s="378"/>
      <c r="C3675" s="54" t="str">
        <f>IF(ISTEXT('Organizational Unit Summary'!$B$53),'Organizational Unit Summary'!$B$53,"")</f>
        <v>P-14</v>
      </c>
      <c r="D3675" s="51" t="str">
        <f>IF('Organizational Unit Summary'!$B$24="Benchmark or Sustainment",IF(E3675="OoS","OoS",IF(E3675=1,"DM",IF(E3675=2,"PM",IF(E3675=3,"LM",IF(E3675=4,"FM"))))),IF(E3675="OoS","OoS",IF(E3675&lt;=2,"H",IF(E3675=3,"M",IF(E3675=4,"L")))))</f>
        <v>DM</v>
      </c>
      <c r="E3675" s="58">
        <f>IF(OR(Processes!$C$62=TRUE,Processes!Q$62=TRUE),IF(AND(G3675=1,H3675=1,NOT(ISTEXT(J3675))),4,IF(AND(G3675=1,H3675=1,ISTEXT(J3675)),3,IF(AND(OR(G3675=1,H3675=1),ISTEXT(J3675)),2,1))),"OoS")</f>
        <v>1</v>
      </c>
      <c r="F3675" s="57"/>
      <c r="G3675" s="59"/>
      <c r="H3675" s="59"/>
      <c r="I3675" s="59"/>
      <c r="J3675" s="59"/>
      <c r="K3675" s="59"/>
      <c r="L3675" s="59"/>
      <c r="M3675" s="59"/>
      <c r="N3675" s="59"/>
      <c r="O3675" s="59"/>
      <c r="P3675" s="370"/>
      <c r="Q3675" s="63"/>
      <c r="R3675" s="373"/>
    </row>
    <row r="3676" spans="1:18" hidden="1" x14ac:dyDescent="0.25">
      <c r="A3676" s="383"/>
      <c r="B3676" s="378"/>
      <c r="C3676" s="54" t="str">
        <f>IF(ISTEXT('Organizational Unit Summary'!$B$54),'Organizational Unit Summary'!$B$54,"")</f>
        <v>P-15</v>
      </c>
      <c r="D3676" s="51" t="str">
        <f>IF('Organizational Unit Summary'!$B$24="Benchmark or Sustainment",IF(E3676="OoS","OoS",IF(E3676=1,"DM",IF(E3676=2,"PM",IF(E3676=3,"LM",IF(E3676=4,"FM"))))),IF(E3676="OoS","OoS",IF(E3676&lt;=2,"H",IF(E3676=3,"M",IF(E3676=4,"L")))))</f>
        <v>DM</v>
      </c>
      <c r="E3676" s="58">
        <f>IF(OR(Processes!$C$62=TRUE,Processes!R$62=TRUE),IF(AND(G3676=1,H3676=1,NOT(ISTEXT(J3676))),4,IF(AND(G3676=1,H3676=1,ISTEXT(J3676)),3,IF(AND(OR(G3676=1,H3676=1),ISTEXT(J3676)),2,1))),"OoS")</f>
        <v>1</v>
      </c>
      <c r="F3676" s="57"/>
      <c r="G3676" s="59"/>
      <c r="H3676" s="59"/>
      <c r="I3676" s="59"/>
      <c r="J3676" s="59"/>
      <c r="K3676" s="59"/>
      <c r="L3676" s="59"/>
      <c r="M3676" s="59"/>
      <c r="N3676" s="59"/>
      <c r="O3676" s="59"/>
      <c r="P3676" s="370"/>
      <c r="Q3676" s="63"/>
      <c r="R3676" s="373"/>
    </row>
    <row r="3677" spans="1:18" hidden="1" x14ac:dyDescent="0.25">
      <c r="A3677" s="383"/>
      <c r="B3677" s="378"/>
      <c r="C3677" s="54" t="str">
        <f>IF(ISTEXT('Organizational Unit Summary'!$B$55),'Organizational Unit Summary'!$B$55,"")</f>
        <v>P-16</v>
      </c>
      <c r="D3677" s="51" t="str">
        <f>IF('Organizational Unit Summary'!$B$24="Benchmark or Sustainment",IF(E3677="OoS","OoS",IF(E3677=1,"DM",IF(E3677=2,"PM",IF(E3677=3,"LM",IF(E3677=4,"FM"))))),IF(E3677="OoS","OoS",IF(E3677&lt;=2,"H",IF(E3677=3,"M",IF(E3677=4,"L")))))</f>
        <v>DM</v>
      </c>
      <c r="E3677" s="58">
        <f>IF(OR(Processes!$C$62=TRUE,Processes!S$62=TRUE),IF(AND(G3677=1,H3677=1,NOT(ISTEXT(J3677))),4,IF(AND(G3677=1,H3677=1,ISTEXT(J3677)),3,IF(AND(OR(G3677=1,H3677=1),ISTEXT(J3677)),2,1))),"OoS")</f>
        <v>1</v>
      </c>
      <c r="F3677" s="57"/>
      <c r="G3677" s="59"/>
      <c r="H3677" s="59"/>
      <c r="I3677" s="59"/>
      <c r="J3677" s="59"/>
      <c r="K3677" s="59"/>
      <c r="L3677" s="59"/>
      <c r="M3677" s="59"/>
      <c r="N3677" s="59"/>
      <c r="O3677" s="59"/>
      <c r="P3677" s="370"/>
      <c r="Q3677" s="63"/>
      <c r="R3677" s="373"/>
    </row>
    <row r="3678" spans="1:18" hidden="1" x14ac:dyDescent="0.25">
      <c r="A3678" s="383"/>
      <c r="B3678" s="378"/>
      <c r="C3678" s="54" t="str">
        <f>IF(ISTEXT('Organizational Unit Summary'!$B$56),'Organizational Unit Summary'!$B$56,"")</f>
        <v>P-17</v>
      </c>
      <c r="D3678" s="51" t="str">
        <f>IF('Organizational Unit Summary'!$B$24="Benchmark or Sustainment",IF(E3678="OoS","OoS",IF(E3678=1,"DM",IF(E3678=2,"PM",IF(E3678=3,"LM",IF(E3678=4,"FM"))))),IF(E3678="OoS","OoS",IF(E3678&lt;=2,"H",IF(E3678=3,"M",IF(E3678=4,"L")))))</f>
        <v>DM</v>
      </c>
      <c r="E3678" s="58">
        <f>IF(OR(Processes!$C$62=TRUE,Processes!T$62=TRUE),IF(AND(G3678=1,H3678=1,NOT(ISTEXT(J3678))),4,IF(AND(G3678=1,H3678=1,ISTEXT(J3678)),3,IF(AND(OR(G3678=1,H3678=1),ISTEXT(J3678)),2,1))),"OoS")</f>
        <v>1</v>
      </c>
      <c r="F3678" s="57"/>
      <c r="G3678" s="59"/>
      <c r="H3678" s="59"/>
      <c r="I3678" s="59"/>
      <c r="J3678" s="59"/>
      <c r="K3678" s="59"/>
      <c r="L3678" s="59"/>
      <c r="M3678" s="59"/>
      <c r="N3678" s="59"/>
      <c r="O3678" s="59"/>
      <c r="P3678" s="370"/>
      <c r="Q3678" s="63"/>
      <c r="R3678" s="373"/>
    </row>
    <row r="3679" spans="1:18" hidden="1" x14ac:dyDescent="0.25">
      <c r="A3679" s="383"/>
      <c r="B3679" s="378"/>
      <c r="C3679" s="54" t="str">
        <f>IF(ISTEXT('Organizational Unit Summary'!$B$57),'Organizational Unit Summary'!$B$57,"")</f>
        <v>P-18</v>
      </c>
      <c r="D3679" s="51" t="str">
        <f>IF('Organizational Unit Summary'!$B$24="Benchmark or Sustainment",IF(E3679="OoS","OoS",IF(E3679=1,"DM",IF(E3679=2,"PM",IF(E3679=3,"LM",IF(E3679=4,"FM"))))),IF(E3679="OoS","OoS",IF(E3679&lt;=2,"H",IF(E3679=3,"M",IF(E3679=4,"L")))))</f>
        <v>DM</v>
      </c>
      <c r="E3679" s="58">
        <f>IF(OR(Processes!$C$62=TRUE,Processes!U$62=TRUE),IF(AND(G3679=1,H3679=1,NOT(ISTEXT(J3679))),4,IF(AND(G3679=1,H3679=1,ISTEXT(J3679)),3,IF(AND(OR(G3679=1,H3679=1),ISTEXT(J3679)),2,1))),"OoS")</f>
        <v>1</v>
      </c>
      <c r="F3679" s="57"/>
      <c r="G3679" s="59"/>
      <c r="H3679" s="59"/>
      <c r="I3679" s="59"/>
      <c r="J3679" s="59"/>
      <c r="K3679" s="59"/>
      <c r="L3679" s="59"/>
      <c r="M3679" s="59"/>
      <c r="N3679" s="59"/>
      <c r="O3679" s="59"/>
      <c r="P3679" s="370"/>
      <c r="Q3679" s="63"/>
      <c r="R3679" s="373"/>
    </row>
    <row r="3680" spans="1:18" hidden="1" x14ac:dyDescent="0.25">
      <c r="A3680" s="383"/>
      <c r="B3680" s="378"/>
      <c r="C3680" s="54" t="str">
        <f>IF(ISTEXT('Organizational Unit Summary'!$B$58),'Organizational Unit Summary'!$B$58,"")</f>
        <v>P-19</v>
      </c>
      <c r="D3680" s="51" t="str">
        <f>IF('Organizational Unit Summary'!$B$24="Benchmark or Sustainment",IF(E3680="OoS","OoS",IF(E3680=1,"DM",IF(E3680=2,"PM",IF(E3680=3,"LM",IF(E3680=4,"FM"))))),IF(E3680="OoS","OoS",IF(E3680&lt;=2,"H",IF(E3680=3,"M",IF(E3680=4,"L")))))</f>
        <v>DM</v>
      </c>
      <c r="E3680" s="58">
        <f>IF(OR(Processes!$C$62=TRUE,Processes!V$62=TRUE),IF(AND(G3680=1,H3680=1,NOT(ISTEXT(J3680))),4,IF(AND(G3680=1,H3680=1,ISTEXT(J3680)),3,IF(AND(OR(G3680=1,H3680=1),ISTEXT(J3680)),2,1))),"OoS")</f>
        <v>1</v>
      </c>
      <c r="F3680" s="57"/>
      <c r="G3680" s="59"/>
      <c r="H3680" s="59"/>
      <c r="I3680" s="59"/>
      <c r="J3680" s="59"/>
      <c r="K3680" s="59"/>
      <c r="L3680" s="59"/>
      <c r="M3680" s="59"/>
      <c r="N3680" s="59"/>
      <c r="O3680" s="59"/>
      <c r="P3680" s="370"/>
      <c r="Q3680" s="63"/>
      <c r="R3680" s="373"/>
    </row>
    <row r="3681" spans="1:18" ht="13.5" hidden="1" thickBot="1" x14ac:dyDescent="0.3">
      <c r="A3681" s="383"/>
      <c r="B3681" s="378"/>
      <c r="C3681" s="54" t="str">
        <f>IF(ISTEXT('Organizational Unit Summary'!$B$59),'Organizational Unit Summary'!$B$59,"")</f>
        <v>P-20</v>
      </c>
      <c r="D3681" s="51" t="str">
        <f>IF('Organizational Unit Summary'!$B$24="Benchmark or Sustainment",IF(E3681="OoS","OoS",IF(E3681=1,"DM",IF(E3681=2,"PM",IF(E3681=3,"LM",IF(E3681=4,"FM"))))),IF(E3681="OoS","OoS",IF(E3681&lt;=2,"H",IF(E3681=3,"M",IF(E3681=4,"L")))))</f>
        <v>DM</v>
      </c>
      <c r="E3681" s="58">
        <f>IF(OR(Processes!$C$62=TRUE,Processes!W$62=TRUE),IF(AND(G3681=1,H3681=1,NOT(ISTEXT(J3681))),4,IF(AND(G3681=1,H3681=1,ISTEXT(J3681)),3,IF(AND(OR(G3681=1,H3681=1),ISTEXT(J3681)),2,1))),"OoS")</f>
        <v>1</v>
      </c>
      <c r="F3681" s="57"/>
      <c r="G3681" s="59"/>
      <c r="H3681" s="59"/>
      <c r="I3681" s="59"/>
      <c r="J3681" s="59"/>
      <c r="K3681" s="59"/>
      <c r="L3681" s="59"/>
      <c r="M3681" s="59"/>
      <c r="N3681" s="59"/>
      <c r="O3681" s="59"/>
      <c r="P3681" s="371"/>
      <c r="Q3681" s="63"/>
      <c r="R3681" s="373"/>
    </row>
    <row r="3682" spans="1:18" hidden="1" x14ac:dyDescent="0.25">
      <c r="A3682" s="383"/>
      <c r="B3682" s="378" t="str">
        <f>IF(ISTEXT(Processes!$B$12),Processes!$B$12,"")</f>
        <v>Process 10</v>
      </c>
      <c r="C3682" s="54" t="str">
        <f>IF(ISTEXT('Organizational Unit Summary'!$B$40),'Organizational Unit Summary'!$B$40,"")</f>
        <v>P-1</v>
      </c>
      <c r="D3682" s="51" t="str">
        <f>IF('Organizational Unit Summary'!$B$24="Benchmark or Sustainment",IF(E3682="OoS","OoS",IF(E3682=1,"DM",IF(E3682=2,"PM",IF(E3682=3,"LM",IF(E3682=4,"FM"))))),IF(E3682="OoS","OoS",IF(E3682&lt;=2,"H",IF(E3682=3,"M",IF(E3682=4,"L")))))</f>
        <v>DM</v>
      </c>
      <c r="E3682" s="58">
        <f>IF(OR(Processes!$C$63=TRUE,Processes!D$63=TRUE),IF(AND(G3682=1,H3682=1,NOT(ISTEXT(J3682))),4,IF(AND(G3682=1,H3682=1,ISTEXT(J3682)),3,IF(AND(OR(G3682=1,H3682=1),ISTEXT(J3682)),2,1))),"OoS")</f>
        <v>1</v>
      </c>
      <c r="F3682" s="57"/>
      <c r="G3682" s="59"/>
      <c r="H3682" s="59"/>
      <c r="I3682" s="59"/>
      <c r="J3682" s="59"/>
      <c r="K3682" s="59"/>
      <c r="L3682" s="59"/>
      <c r="M3682" s="59"/>
      <c r="N3682" s="59"/>
      <c r="O3682" s="59"/>
      <c r="P3682" s="369"/>
      <c r="Q3682" s="63"/>
      <c r="R3682" s="373"/>
    </row>
    <row r="3683" spans="1:18" hidden="1" x14ac:dyDescent="0.25">
      <c r="A3683" s="383"/>
      <c r="B3683" s="378"/>
      <c r="C3683" s="54" t="str">
        <f>IF(ISTEXT('Organizational Unit Summary'!$B$41),'Organizational Unit Summary'!$B$41,"")</f>
        <v>P-2</v>
      </c>
      <c r="D3683" s="51" t="str">
        <f>IF('Organizational Unit Summary'!$B$24="Benchmark or Sustainment",IF(E3683="OoS","OoS",IF(E3683=1,"DM",IF(E3683=2,"PM",IF(E3683=3,"LM",IF(E3683=4,"FM"))))),IF(E3683="OoS","OoS",IF(E3683&lt;=2,"H",IF(E3683=3,"M",IF(E3683=4,"L")))))</f>
        <v>DM</v>
      </c>
      <c r="E3683" s="58">
        <f>IF(OR(Processes!$C$63=TRUE,Processes!E$63=TRUE),IF(AND(G3683=1,H3683=1,NOT(ISTEXT(J3683))),4,IF(AND(G3683=1,H3683=1,ISTEXT(J3683)),3,IF(AND(OR(G3683=1,H3683=1),ISTEXT(J3683)),2,1))),"OoS")</f>
        <v>1</v>
      </c>
      <c r="F3683" s="57"/>
      <c r="G3683" s="59"/>
      <c r="H3683" s="59"/>
      <c r="I3683" s="59"/>
      <c r="J3683" s="59"/>
      <c r="K3683" s="59"/>
      <c r="L3683" s="59"/>
      <c r="M3683" s="59"/>
      <c r="N3683" s="59"/>
      <c r="O3683" s="59"/>
      <c r="P3683" s="370"/>
      <c r="Q3683" s="63"/>
      <c r="R3683" s="373"/>
    </row>
    <row r="3684" spans="1:18" hidden="1" x14ac:dyDescent="0.25">
      <c r="A3684" s="383"/>
      <c r="B3684" s="378"/>
      <c r="C3684" s="54" t="str">
        <f>IF(ISTEXT('Organizational Unit Summary'!$B$42),'Organizational Unit Summary'!$B$42,"")</f>
        <v>P-3</v>
      </c>
      <c r="D3684" s="51" t="str">
        <f>IF('Organizational Unit Summary'!$B$24="Benchmark or Sustainment",IF(E3684="OoS","OoS",IF(E3684=1,"DM",IF(E3684=2,"PM",IF(E3684=3,"LM",IF(E3684=4,"FM"))))),IF(E3684="OoS","OoS",IF(E3684&lt;=2,"H",IF(E3684=3,"M",IF(E3684=4,"L")))))</f>
        <v>DM</v>
      </c>
      <c r="E3684" s="58">
        <f>IF(OR(Processes!$C$63=TRUE,Processes!F$63=TRUE),IF(AND(G3684=1,H3684=1,NOT(ISTEXT(J3684))),4,IF(AND(G3684=1,H3684=1,ISTEXT(J3684)),3,IF(AND(OR(G3684=1,H3684=1),ISTEXT(J3684)),2,1))),"OoS")</f>
        <v>1</v>
      </c>
      <c r="F3684" s="57"/>
      <c r="G3684" s="59"/>
      <c r="H3684" s="59"/>
      <c r="I3684" s="59"/>
      <c r="J3684" s="59"/>
      <c r="K3684" s="59"/>
      <c r="L3684" s="59"/>
      <c r="M3684" s="59"/>
      <c r="N3684" s="59"/>
      <c r="O3684" s="59"/>
      <c r="P3684" s="370"/>
      <c r="Q3684" s="63"/>
      <c r="R3684" s="373"/>
    </row>
    <row r="3685" spans="1:18" hidden="1" x14ac:dyDescent="0.25">
      <c r="A3685" s="383"/>
      <c r="B3685" s="378"/>
      <c r="C3685" s="54" t="str">
        <f>IF(ISTEXT('Organizational Unit Summary'!$B$43),'Organizational Unit Summary'!$B$43,"")</f>
        <v>P-4</v>
      </c>
      <c r="D3685" s="51" t="str">
        <f>IF('Organizational Unit Summary'!$B$24="Benchmark or Sustainment",IF(E3685="OoS","OoS",IF(E3685=1,"DM",IF(E3685=2,"PM",IF(E3685=3,"LM",IF(E3685=4,"FM"))))),IF(E3685="OoS","OoS",IF(E3685&lt;=2,"H",IF(E3685=3,"M",IF(E3685=4,"L")))))</f>
        <v>DM</v>
      </c>
      <c r="E3685" s="58">
        <f>IF(OR(Processes!$C$63=TRUE,Processes!G$63=TRUE),IF(AND(G3685=1,H3685=1,NOT(ISTEXT(J3685))),4,IF(AND(G3685=1,H3685=1,ISTEXT(J3685)),3,IF(AND(OR(G3685=1,H3685=1),ISTEXT(J3685)),2,1))),"OoS")</f>
        <v>1</v>
      </c>
      <c r="F3685" s="57"/>
      <c r="G3685" s="59"/>
      <c r="H3685" s="59"/>
      <c r="I3685" s="59"/>
      <c r="J3685" s="59"/>
      <c r="K3685" s="59"/>
      <c r="L3685" s="59"/>
      <c r="M3685" s="59"/>
      <c r="N3685" s="59"/>
      <c r="O3685" s="59"/>
      <c r="P3685" s="370"/>
      <c r="Q3685" s="63"/>
      <c r="R3685" s="373"/>
    </row>
    <row r="3686" spans="1:18" hidden="1" x14ac:dyDescent="0.25">
      <c r="A3686" s="383"/>
      <c r="B3686" s="378"/>
      <c r="C3686" s="54" t="str">
        <f>IF(ISTEXT('Organizational Unit Summary'!$B$44),'Organizational Unit Summary'!$B$44,"")</f>
        <v>P-5</v>
      </c>
      <c r="D3686" s="51" t="str">
        <f>IF('Organizational Unit Summary'!$B$24="Benchmark or Sustainment",IF(E3686="OoS","OoS",IF(E3686=1,"DM",IF(E3686=2,"PM",IF(E3686=3,"LM",IF(E3686=4,"FM"))))),IF(E3686="OoS","OoS",IF(E3686&lt;=2,"H",IF(E3686=3,"M",IF(E3686=4,"L")))))</f>
        <v>DM</v>
      </c>
      <c r="E3686" s="58">
        <f>IF(OR(Processes!$C$63=TRUE,Processes!H$63=TRUE),IF(AND(G3686=1,H3686=1,NOT(ISTEXT(J3686))),4,IF(AND(G3686=1,H3686=1,ISTEXT(J3686)),3,IF(AND(OR(G3686=1,H3686=1),ISTEXT(J3686)),2,1))),"OoS")</f>
        <v>1</v>
      </c>
      <c r="F3686" s="57"/>
      <c r="G3686" s="59"/>
      <c r="H3686" s="59"/>
      <c r="I3686" s="59"/>
      <c r="J3686" s="59"/>
      <c r="K3686" s="59"/>
      <c r="L3686" s="59"/>
      <c r="M3686" s="59"/>
      <c r="N3686" s="59"/>
      <c r="O3686" s="59"/>
      <c r="P3686" s="370"/>
      <c r="Q3686" s="63"/>
      <c r="R3686" s="373"/>
    </row>
    <row r="3687" spans="1:18" hidden="1" x14ac:dyDescent="0.25">
      <c r="A3687" s="383"/>
      <c r="B3687" s="378"/>
      <c r="C3687" s="54" t="str">
        <f>IF(ISTEXT('Organizational Unit Summary'!$B$45),'Organizational Unit Summary'!$B$45,"")</f>
        <v>P-6</v>
      </c>
      <c r="D3687" s="51" t="str">
        <f>IF('Organizational Unit Summary'!$B$24="Benchmark or Sustainment",IF(E3687="OoS","OoS",IF(E3687=1,"DM",IF(E3687=2,"PM",IF(E3687=3,"LM",IF(E3687=4,"FM"))))),IF(E3687="OoS","OoS",IF(E3687&lt;=2,"H",IF(E3687=3,"M",IF(E3687=4,"L")))))</f>
        <v>DM</v>
      </c>
      <c r="E3687" s="58">
        <f>IF(OR(Processes!$C$63=TRUE,Processes!I$63=TRUE),IF(AND(G3687=1,H3687=1,NOT(ISTEXT(J3687))),4,IF(AND(G3687=1,H3687=1,ISTEXT(J3687)),3,IF(AND(OR(G3687=1,H3687=1),ISTEXT(J3687)),2,1))),"OoS")</f>
        <v>1</v>
      </c>
      <c r="F3687" s="57"/>
      <c r="G3687" s="59"/>
      <c r="H3687" s="59"/>
      <c r="I3687" s="59"/>
      <c r="J3687" s="59"/>
      <c r="K3687" s="59"/>
      <c r="L3687" s="59"/>
      <c r="M3687" s="59"/>
      <c r="N3687" s="59"/>
      <c r="O3687" s="59"/>
      <c r="P3687" s="370"/>
      <c r="Q3687" s="63"/>
      <c r="R3687" s="373"/>
    </row>
    <row r="3688" spans="1:18" hidden="1" x14ac:dyDescent="0.25">
      <c r="A3688" s="383"/>
      <c r="B3688" s="378"/>
      <c r="C3688" s="54" t="str">
        <f>IF(ISTEXT('Organizational Unit Summary'!$B$46),'Organizational Unit Summary'!$B$46,"")</f>
        <v>P-7</v>
      </c>
      <c r="D3688" s="51" t="str">
        <f>IF('Organizational Unit Summary'!$B$24="Benchmark or Sustainment",IF(E3688="OoS","OoS",IF(E3688=1,"DM",IF(E3688=2,"PM",IF(E3688=3,"LM",IF(E3688=4,"FM"))))),IF(E3688="OoS","OoS",IF(E3688&lt;=2,"H",IF(E3688=3,"M",IF(E3688=4,"L")))))</f>
        <v>DM</v>
      </c>
      <c r="E3688" s="58">
        <f>IF(OR(Processes!$C$63=TRUE,Processes!J$63=TRUE),IF(AND(G3688=1,H3688=1,NOT(ISTEXT(J3688))),4,IF(AND(G3688=1,H3688=1,ISTEXT(J3688)),3,IF(AND(OR(G3688=1,H3688=1),ISTEXT(J3688)),2,1))),"OoS")</f>
        <v>1</v>
      </c>
      <c r="F3688" s="57"/>
      <c r="G3688" s="59"/>
      <c r="H3688" s="59"/>
      <c r="I3688" s="59"/>
      <c r="J3688" s="59"/>
      <c r="K3688" s="59"/>
      <c r="L3688" s="59"/>
      <c r="M3688" s="59"/>
      <c r="N3688" s="59"/>
      <c r="O3688" s="59"/>
      <c r="P3688" s="370"/>
      <c r="Q3688" s="63"/>
      <c r="R3688" s="373"/>
    </row>
    <row r="3689" spans="1:18" hidden="1" x14ac:dyDescent="0.25">
      <c r="A3689" s="383"/>
      <c r="B3689" s="378"/>
      <c r="C3689" s="54" t="str">
        <f>IF(ISTEXT('Organizational Unit Summary'!$B$47),'Organizational Unit Summary'!$B$47,"")</f>
        <v>P-8</v>
      </c>
      <c r="D3689" s="51" t="str">
        <f>IF('Organizational Unit Summary'!$B$24="Benchmark or Sustainment",IF(E3689="OoS","OoS",IF(E3689=1,"DM",IF(E3689=2,"PM",IF(E3689=3,"LM",IF(E3689=4,"FM"))))),IF(E3689="OoS","OoS",IF(E3689&lt;=2,"H",IF(E3689=3,"M",IF(E3689=4,"L")))))</f>
        <v>DM</v>
      </c>
      <c r="E3689" s="58">
        <f>IF(OR(Processes!$C$63=TRUE,Processes!K$63=TRUE),IF(AND(G3689=1,H3689=1,NOT(ISTEXT(J3689))),4,IF(AND(G3689=1,H3689=1,ISTEXT(J3689)),3,IF(AND(OR(G3689=1,H3689=1),ISTEXT(J3689)),2,1))),"OoS")</f>
        <v>1</v>
      </c>
      <c r="F3689" s="57"/>
      <c r="G3689" s="59"/>
      <c r="H3689" s="59"/>
      <c r="I3689" s="59"/>
      <c r="J3689" s="59"/>
      <c r="K3689" s="59"/>
      <c r="L3689" s="59"/>
      <c r="M3689" s="59"/>
      <c r="N3689" s="59"/>
      <c r="O3689" s="59"/>
      <c r="P3689" s="370"/>
      <c r="Q3689" s="63"/>
      <c r="R3689" s="373"/>
    </row>
    <row r="3690" spans="1:18" hidden="1" x14ac:dyDescent="0.25">
      <c r="A3690" s="383"/>
      <c r="B3690" s="378"/>
      <c r="C3690" s="54" t="str">
        <f>IF(ISTEXT('Organizational Unit Summary'!$B$48),'Organizational Unit Summary'!$B$48,"")</f>
        <v>P-9</v>
      </c>
      <c r="D3690" s="51" t="str">
        <f>IF('Organizational Unit Summary'!$B$24="Benchmark or Sustainment",IF(E3690="OoS","OoS",IF(E3690=1,"DM",IF(E3690=2,"PM",IF(E3690=3,"LM",IF(E3690=4,"FM"))))),IF(E3690="OoS","OoS",IF(E3690&lt;=2,"H",IF(E3690=3,"M",IF(E3690=4,"L")))))</f>
        <v>DM</v>
      </c>
      <c r="E3690" s="58">
        <f>IF(OR(Processes!$C$63=TRUE,Processes!L$63=TRUE),IF(AND(G3690=1,H3690=1,NOT(ISTEXT(J3690))),4,IF(AND(G3690=1,H3690=1,ISTEXT(J3690)),3,IF(AND(OR(G3690=1,H3690=1),ISTEXT(J3690)),2,1))),"OoS")</f>
        <v>1</v>
      </c>
      <c r="F3690" s="57"/>
      <c r="G3690" s="59"/>
      <c r="H3690" s="59"/>
      <c r="I3690" s="59"/>
      <c r="J3690" s="59"/>
      <c r="K3690" s="59"/>
      <c r="L3690" s="59"/>
      <c r="M3690" s="59"/>
      <c r="N3690" s="59"/>
      <c r="O3690" s="59"/>
      <c r="P3690" s="370"/>
      <c r="Q3690" s="63"/>
      <c r="R3690" s="373"/>
    </row>
    <row r="3691" spans="1:18" hidden="1" x14ac:dyDescent="0.25">
      <c r="A3691" s="383"/>
      <c r="B3691" s="378"/>
      <c r="C3691" s="54" t="str">
        <f>IF(ISTEXT('Organizational Unit Summary'!$B$49),'Organizational Unit Summary'!$B$49,"")</f>
        <v>P-10</v>
      </c>
      <c r="D3691" s="51" t="str">
        <f>IF('Organizational Unit Summary'!$B$24="Benchmark or Sustainment",IF(E3691="OoS","OoS",IF(E3691=1,"DM",IF(E3691=2,"PM",IF(E3691=3,"LM",IF(E3691=4,"FM"))))),IF(E3691="OoS","OoS",IF(E3691&lt;=2,"H",IF(E3691=3,"M",IF(E3691=4,"L")))))</f>
        <v>DM</v>
      </c>
      <c r="E3691" s="58">
        <f>IF(OR(Processes!$C$63=TRUE,Processes!M$63=TRUE),IF(AND(G3691=1,H3691=1,NOT(ISTEXT(J3691))),4,IF(AND(G3691=1,H3691=1,ISTEXT(J3691)),3,IF(AND(OR(G3691=1,H3691=1),ISTEXT(J3691)),2,1))),"OoS")</f>
        <v>1</v>
      </c>
      <c r="F3691" s="57"/>
      <c r="G3691" s="59"/>
      <c r="H3691" s="59"/>
      <c r="I3691" s="59"/>
      <c r="J3691" s="59"/>
      <c r="K3691" s="59"/>
      <c r="L3691" s="59"/>
      <c r="M3691" s="59"/>
      <c r="N3691" s="59"/>
      <c r="O3691" s="59"/>
      <c r="P3691" s="370"/>
      <c r="Q3691" s="63"/>
      <c r="R3691" s="373"/>
    </row>
    <row r="3692" spans="1:18" hidden="1" x14ac:dyDescent="0.25">
      <c r="A3692" s="383"/>
      <c r="B3692" s="378"/>
      <c r="C3692" s="54" t="str">
        <f>IF(ISTEXT('Organizational Unit Summary'!$B$50),'Organizational Unit Summary'!$B$50,"")</f>
        <v>P-11</v>
      </c>
      <c r="D3692" s="51" t="str">
        <f>IF('Organizational Unit Summary'!$B$24="Benchmark or Sustainment",IF(E3692="OoS","OoS",IF(E3692=1,"DM",IF(E3692=2,"PM",IF(E3692=3,"LM",IF(E3692=4,"FM"))))),IF(E3692="OoS","OoS",IF(E3692&lt;=2,"H",IF(E3692=3,"M",IF(E3692=4,"L")))))</f>
        <v>DM</v>
      </c>
      <c r="E3692" s="58">
        <f>IF(OR(Processes!$C$63=TRUE,Processes!N$63=TRUE),IF(AND(G3692=1,H3692=1,NOT(ISTEXT(J3692))),4,IF(AND(G3692=1,H3692=1,ISTEXT(J3692)),3,IF(AND(OR(G3692=1,H3692=1),ISTEXT(J3692)),2,1))),"OoS")</f>
        <v>1</v>
      </c>
      <c r="F3692" s="57"/>
      <c r="G3692" s="59"/>
      <c r="H3692" s="59"/>
      <c r="I3692" s="59"/>
      <c r="J3692" s="59"/>
      <c r="K3692" s="59"/>
      <c r="L3692" s="59"/>
      <c r="M3692" s="59"/>
      <c r="N3692" s="59"/>
      <c r="O3692" s="59"/>
      <c r="P3692" s="370"/>
      <c r="Q3692" s="63"/>
      <c r="R3692" s="373"/>
    </row>
    <row r="3693" spans="1:18" hidden="1" x14ac:dyDescent="0.25">
      <c r="A3693" s="383"/>
      <c r="B3693" s="378"/>
      <c r="C3693" s="54" t="str">
        <f>IF(ISTEXT('Organizational Unit Summary'!$B$51),'Organizational Unit Summary'!$B$51,"")</f>
        <v>P-12</v>
      </c>
      <c r="D3693" s="51" t="str">
        <f>IF('Organizational Unit Summary'!$B$24="Benchmark or Sustainment",IF(E3693="OoS","OoS",IF(E3693=1,"DM",IF(E3693=2,"PM",IF(E3693=3,"LM",IF(E3693=4,"FM"))))),IF(E3693="OoS","OoS",IF(E3693&lt;=2,"H",IF(E3693=3,"M",IF(E3693=4,"L")))))</f>
        <v>DM</v>
      </c>
      <c r="E3693" s="58">
        <f>IF(OR(Processes!$C$63=TRUE,Processes!O$63=TRUE),IF(AND(G3693=1,H3693=1,NOT(ISTEXT(J3693))),4,IF(AND(G3693=1,H3693=1,ISTEXT(J3693)),3,IF(AND(OR(G3693=1,H3693=1),ISTEXT(J3693)),2,1))),"OoS")</f>
        <v>1</v>
      </c>
      <c r="F3693" s="57"/>
      <c r="G3693" s="59"/>
      <c r="H3693" s="59"/>
      <c r="I3693" s="59"/>
      <c r="J3693" s="59"/>
      <c r="K3693" s="59"/>
      <c r="L3693" s="59"/>
      <c r="M3693" s="59"/>
      <c r="N3693" s="59"/>
      <c r="O3693" s="59"/>
      <c r="P3693" s="370"/>
      <c r="Q3693" s="63"/>
      <c r="R3693" s="373"/>
    </row>
    <row r="3694" spans="1:18" hidden="1" x14ac:dyDescent="0.25">
      <c r="A3694" s="383"/>
      <c r="B3694" s="378"/>
      <c r="C3694" s="54" t="str">
        <f>IF(ISTEXT('Organizational Unit Summary'!$B$52),'Organizational Unit Summary'!$B$52,"")</f>
        <v>P-13</v>
      </c>
      <c r="D3694" s="51" t="str">
        <f>IF('Organizational Unit Summary'!$B$24="Benchmark or Sustainment",IF(E3694="OoS","OoS",IF(E3694=1,"DM",IF(E3694=2,"PM",IF(E3694=3,"LM",IF(E3694=4,"FM"))))),IF(E3694="OoS","OoS",IF(E3694&lt;=2,"H",IF(E3694=3,"M",IF(E3694=4,"L")))))</f>
        <v>DM</v>
      </c>
      <c r="E3694" s="58">
        <f>IF(OR(Processes!$C$63=TRUE,Processes!P$63=TRUE),IF(AND(G3694=1,H3694=1,NOT(ISTEXT(J3694))),4,IF(AND(G3694=1,H3694=1,ISTEXT(J3694)),3,IF(AND(OR(G3694=1,H3694=1),ISTEXT(J3694)),2,1))),"OoS")</f>
        <v>1</v>
      </c>
      <c r="F3694" s="57"/>
      <c r="G3694" s="59"/>
      <c r="H3694" s="59"/>
      <c r="I3694" s="59"/>
      <c r="J3694" s="59"/>
      <c r="K3694" s="59"/>
      <c r="L3694" s="59"/>
      <c r="M3694" s="59"/>
      <c r="N3694" s="59"/>
      <c r="O3694" s="59"/>
      <c r="P3694" s="370"/>
      <c r="Q3694" s="63"/>
      <c r="R3694" s="373"/>
    </row>
    <row r="3695" spans="1:18" hidden="1" x14ac:dyDescent="0.25">
      <c r="A3695" s="383"/>
      <c r="B3695" s="378"/>
      <c r="C3695" s="54" t="str">
        <f>IF(ISTEXT('Organizational Unit Summary'!$B$53),'Organizational Unit Summary'!$B$53,"")</f>
        <v>P-14</v>
      </c>
      <c r="D3695" s="51" t="str">
        <f>IF('Organizational Unit Summary'!$B$24="Benchmark or Sustainment",IF(E3695="OoS","OoS",IF(E3695=1,"DM",IF(E3695=2,"PM",IF(E3695=3,"LM",IF(E3695=4,"FM"))))),IF(E3695="OoS","OoS",IF(E3695&lt;=2,"H",IF(E3695=3,"M",IF(E3695=4,"L")))))</f>
        <v>DM</v>
      </c>
      <c r="E3695" s="58">
        <f>IF(OR(Processes!$C$63=TRUE,Processes!Q$63=TRUE),IF(AND(G3695=1,H3695=1,NOT(ISTEXT(J3695))),4,IF(AND(G3695=1,H3695=1,ISTEXT(J3695)),3,IF(AND(OR(G3695=1,H3695=1),ISTEXT(J3695)),2,1))),"OoS")</f>
        <v>1</v>
      </c>
      <c r="F3695" s="57"/>
      <c r="G3695" s="59"/>
      <c r="H3695" s="59"/>
      <c r="I3695" s="59"/>
      <c r="J3695" s="59"/>
      <c r="K3695" s="59"/>
      <c r="L3695" s="59"/>
      <c r="M3695" s="59"/>
      <c r="N3695" s="59"/>
      <c r="O3695" s="59"/>
      <c r="P3695" s="370"/>
      <c r="Q3695" s="63"/>
      <c r="R3695" s="373"/>
    </row>
    <row r="3696" spans="1:18" hidden="1" x14ac:dyDescent="0.25">
      <c r="A3696" s="383"/>
      <c r="B3696" s="378"/>
      <c r="C3696" s="54" t="str">
        <f>IF(ISTEXT('Organizational Unit Summary'!$B$54),'Organizational Unit Summary'!$B$54,"")</f>
        <v>P-15</v>
      </c>
      <c r="D3696" s="51" t="str">
        <f>IF('Organizational Unit Summary'!$B$24="Benchmark or Sustainment",IF(E3696="OoS","OoS",IF(E3696=1,"DM",IF(E3696=2,"PM",IF(E3696=3,"LM",IF(E3696=4,"FM"))))),IF(E3696="OoS","OoS",IF(E3696&lt;=2,"H",IF(E3696=3,"M",IF(E3696=4,"L")))))</f>
        <v>DM</v>
      </c>
      <c r="E3696" s="58">
        <f>IF(OR(Processes!$C$63=TRUE,Processes!R$63=TRUE),IF(AND(G3696=1,H3696=1,NOT(ISTEXT(J3696))),4,IF(AND(G3696=1,H3696=1,ISTEXT(J3696)),3,IF(AND(OR(G3696=1,H3696=1),ISTEXT(J3696)),2,1))),"OoS")</f>
        <v>1</v>
      </c>
      <c r="F3696" s="57"/>
      <c r="G3696" s="59"/>
      <c r="H3696" s="59"/>
      <c r="I3696" s="59"/>
      <c r="J3696" s="59"/>
      <c r="K3696" s="59"/>
      <c r="L3696" s="59"/>
      <c r="M3696" s="59"/>
      <c r="N3696" s="59"/>
      <c r="O3696" s="59"/>
      <c r="P3696" s="370"/>
      <c r="Q3696" s="63"/>
      <c r="R3696" s="373"/>
    </row>
    <row r="3697" spans="1:18" hidden="1" x14ac:dyDescent="0.25">
      <c r="A3697" s="383"/>
      <c r="B3697" s="378"/>
      <c r="C3697" s="54" t="str">
        <f>IF(ISTEXT('Organizational Unit Summary'!$B$55),'Organizational Unit Summary'!$B$55,"")</f>
        <v>P-16</v>
      </c>
      <c r="D3697" s="51" t="str">
        <f>IF('Organizational Unit Summary'!$B$24="Benchmark or Sustainment",IF(E3697="OoS","OoS",IF(E3697=1,"DM",IF(E3697=2,"PM",IF(E3697=3,"LM",IF(E3697=4,"FM"))))),IF(E3697="OoS","OoS",IF(E3697&lt;=2,"H",IF(E3697=3,"M",IF(E3697=4,"L")))))</f>
        <v>DM</v>
      </c>
      <c r="E3697" s="58">
        <f>IF(OR(Processes!$C$63=TRUE,Processes!S$63=TRUE),IF(AND(G3697=1,H3697=1,NOT(ISTEXT(J3697))),4,IF(AND(G3697=1,H3697=1,ISTEXT(J3697)),3,IF(AND(OR(G3697=1,H3697=1),ISTEXT(J3697)),2,1))),"OoS")</f>
        <v>1</v>
      </c>
      <c r="F3697" s="57"/>
      <c r="G3697" s="59"/>
      <c r="H3697" s="59"/>
      <c r="I3697" s="59"/>
      <c r="J3697" s="59"/>
      <c r="K3697" s="59"/>
      <c r="L3697" s="59"/>
      <c r="M3697" s="59"/>
      <c r="N3697" s="59"/>
      <c r="O3697" s="59"/>
      <c r="P3697" s="370"/>
      <c r="Q3697" s="63"/>
      <c r="R3697" s="373"/>
    </row>
    <row r="3698" spans="1:18" hidden="1" x14ac:dyDescent="0.25">
      <c r="A3698" s="383"/>
      <c r="B3698" s="378"/>
      <c r="C3698" s="54" t="str">
        <f>IF(ISTEXT('Organizational Unit Summary'!$B$56),'Organizational Unit Summary'!$B$56,"")</f>
        <v>P-17</v>
      </c>
      <c r="D3698" s="51" t="str">
        <f>IF('Organizational Unit Summary'!$B$24="Benchmark or Sustainment",IF(E3698="OoS","OoS",IF(E3698=1,"DM",IF(E3698=2,"PM",IF(E3698=3,"LM",IF(E3698=4,"FM"))))),IF(E3698="OoS","OoS",IF(E3698&lt;=2,"H",IF(E3698=3,"M",IF(E3698=4,"L")))))</f>
        <v>DM</v>
      </c>
      <c r="E3698" s="58">
        <f>IF(OR(Processes!$C$63=TRUE,Processes!T$63=TRUE),IF(AND(G3698=1,H3698=1,NOT(ISTEXT(J3698))),4,IF(AND(G3698=1,H3698=1,ISTEXT(J3698)),3,IF(AND(OR(G3698=1,H3698=1),ISTEXT(J3698)),2,1))),"OoS")</f>
        <v>1</v>
      </c>
      <c r="F3698" s="57"/>
      <c r="G3698" s="59"/>
      <c r="H3698" s="59"/>
      <c r="I3698" s="59"/>
      <c r="J3698" s="59"/>
      <c r="K3698" s="59"/>
      <c r="L3698" s="59"/>
      <c r="M3698" s="59"/>
      <c r="N3698" s="59"/>
      <c r="O3698" s="59"/>
      <c r="P3698" s="370"/>
      <c r="Q3698" s="63"/>
      <c r="R3698" s="373"/>
    </row>
    <row r="3699" spans="1:18" hidden="1" x14ac:dyDescent="0.25">
      <c r="A3699" s="383"/>
      <c r="B3699" s="378"/>
      <c r="C3699" s="54" t="str">
        <f>IF(ISTEXT('Organizational Unit Summary'!$B$57),'Organizational Unit Summary'!$B$57,"")</f>
        <v>P-18</v>
      </c>
      <c r="D3699" s="51" t="str">
        <f>IF('Organizational Unit Summary'!$B$24="Benchmark or Sustainment",IF(E3699="OoS","OoS",IF(E3699=1,"DM",IF(E3699=2,"PM",IF(E3699=3,"LM",IF(E3699=4,"FM"))))),IF(E3699="OoS","OoS",IF(E3699&lt;=2,"H",IF(E3699=3,"M",IF(E3699=4,"L")))))</f>
        <v>DM</v>
      </c>
      <c r="E3699" s="58">
        <f>IF(OR(Processes!$C$63=TRUE,Processes!U$63=TRUE),IF(AND(G3699=1,H3699=1,NOT(ISTEXT(J3699))),4,IF(AND(G3699=1,H3699=1,ISTEXT(J3699)),3,IF(AND(OR(G3699=1,H3699=1),ISTEXT(J3699)),2,1))),"OoS")</f>
        <v>1</v>
      </c>
      <c r="F3699" s="57"/>
      <c r="G3699" s="59"/>
      <c r="H3699" s="59"/>
      <c r="I3699" s="59"/>
      <c r="J3699" s="59"/>
      <c r="K3699" s="59"/>
      <c r="L3699" s="59"/>
      <c r="M3699" s="59"/>
      <c r="N3699" s="59"/>
      <c r="O3699" s="59"/>
      <c r="P3699" s="370"/>
      <c r="Q3699" s="63"/>
      <c r="R3699" s="373"/>
    </row>
    <row r="3700" spans="1:18" hidden="1" x14ac:dyDescent="0.25">
      <c r="A3700" s="383"/>
      <c r="B3700" s="378"/>
      <c r="C3700" s="54" t="str">
        <f>IF(ISTEXT('Organizational Unit Summary'!$B$58),'Organizational Unit Summary'!$B$58,"")</f>
        <v>P-19</v>
      </c>
      <c r="D3700" s="51" t="str">
        <f>IF('Organizational Unit Summary'!$B$24="Benchmark or Sustainment",IF(E3700="OoS","OoS",IF(E3700=1,"DM",IF(E3700=2,"PM",IF(E3700=3,"LM",IF(E3700=4,"FM"))))),IF(E3700="OoS","OoS",IF(E3700&lt;=2,"H",IF(E3700=3,"M",IF(E3700=4,"L")))))</f>
        <v>DM</v>
      </c>
      <c r="E3700" s="58">
        <f>IF(OR(Processes!$C$63=TRUE,Processes!V$63=TRUE),IF(AND(G3700=1,H3700=1,NOT(ISTEXT(J3700))),4,IF(AND(G3700=1,H3700=1,ISTEXT(J3700)),3,IF(AND(OR(G3700=1,H3700=1),ISTEXT(J3700)),2,1))),"OoS")</f>
        <v>1</v>
      </c>
      <c r="F3700" s="57"/>
      <c r="G3700" s="59"/>
      <c r="H3700" s="59"/>
      <c r="I3700" s="59"/>
      <c r="J3700" s="59"/>
      <c r="K3700" s="59"/>
      <c r="L3700" s="59"/>
      <c r="M3700" s="59"/>
      <c r="N3700" s="59"/>
      <c r="O3700" s="59"/>
      <c r="P3700" s="370"/>
      <c r="Q3700" s="63"/>
      <c r="R3700" s="373"/>
    </row>
    <row r="3701" spans="1:18" ht="13.5" hidden="1" thickBot="1" x14ac:dyDescent="0.3">
      <c r="A3701" s="383"/>
      <c r="B3701" s="378"/>
      <c r="C3701" s="54" t="str">
        <f>IF(ISTEXT('Organizational Unit Summary'!$B$59),'Organizational Unit Summary'!$B$59,"")</f>
        <v>P-20</v>
      </c>
      <c r="D3701" s="51" t="str">
        <f>IF('Organizational Unit Summary'!$B$24="Benchmark or Sustainment",IF(E3701="OoS","OoS",IF(E3701=1,"DM",IF(E3701=2,"PM",IF(E3701=3,"LM",IF(E3701=4,"FM"))))),IF(E3701="OoS","OoS",IF(E3701&lt;=2,"H",IF(E3701=3,"M",IF(E3701=4,"L")))))</f>
        <v>DM</v>
      </c>
      <c r="E3701" s="58">
        <f>IF(OR(Processes!$C$63=TRUE,Processes!W$63=TRUE),IF(AND(G3701=1,H3701=1,NOT(ISTEXT(J3701))),4,IF(AND(G3701=1,H3701=1,ISTEXT(J3701)),3,IF(AND(OR(G3701=1,H3701=1),ISTEXT(J3701)),2,1))),"OoS")</f>
        <v>1</v>
      </c>
      <c r="F3701" s="57"/>
      <c r="G3701" s="59"/>
      <c r="H3701" s="59"/>
      <c r="I3701" s="59"/>
      <c r="J3701" s="59"/>
      <c r="K3701" s="59"/>
      <c r="L3701" s="59"/>
      <c r="M3701" s="59"/>
      <c r="N3701" s="59"/>
      <c r="O3701" s="59"/>
      <c r="P3701" s="371"/>
      <c r="Q3701" s="63"/>
      <c r="R3701" s="373"/>
    </row>
    <row r="3702" spans="1:18" hidden="1" x14ac:dyDescent="0.25">
      <c r="A3702" s="383"/>
      <c r="B3702" s="378" t="str">
        <f>IF(ISTEXT(Processes!$B$13),Processes!$B$13,"")</f>
        <v>Process 11</v>
      </c>
      <c r="C3702" s="54" t="str">
        <f>IF(ISTEXT('Organizational Unit Summary'!$B$40),'Organizational Unit Summary'!$B$40,"")</f>
        <v>P-1</v>
      </c>
      <c r="D3702" s="51" t="str">
        <f>IF('Organizational Unit Summary'!$B$24="Benchmark or Sustainment",IF(E3702="OoS","OoS",IF(E3702=1,"DM",IF(E3702=2,"PM",IF(E3702=3,"LM",IF(E3702=4,"FM"))))),IF(E3702="OoS","OoS",IF(E3702&lt;=2,"H",IF(E3702=3,"M",IF(E3702=4,"L")))))</f>
        <v>DM</v>
      </c>
      <c r="E3702" s="58">
        <f>IF(OR(Processes!$C$64=TRUE,Processes!D$64=TRUE),IF(AND(G3702=1,H3702=1,NOT(ISTEXT(J3702))),4,IF(AND(G3702=1,H3702=1,ISTEXT(J3702)),3,IF(AND(OR(G3702=1,H3702=1),ISTEXT(J3702)),2,1))),"OoS")</f>
        <v>1</v>
      </c>
      <c r="F3702" s="57"/>
      <c r="G3702" s="59"/>
      <c r="H3702" s="59"/>
      <c r="I3702" s="59"/>
      <c r="J3702" s="59"/>
      <c r="K3702" s="59"/>
      <c r="L3702" s="59"/>
      <c r="M3702" s="59"/>
      <c r="N3702" s="59"/>
      <c r="O3702" s="59"/>
      <c r="P3702" s="369"/>
      <c r="Q3702" s="63"/>
      <c r="R3702" s="373"/>
    </row>
    <row r="3703" spans="1:18" hidden="1" x14ac:dyDescent="0.25">
      <c r="A3703" s="383"/>
      <c r="B3703" s="378"/>
      <c r="C3703" s="54" t="str">
        <f>IF(ISTEXT('Organizational Unit Summary'!$B$41),'Organizational Unit Summary'!$B$41,"")</f>
        <v>P-2</v>
      </c>
      <c r="D3703" s="51" t="str">
        <f>IF('Organizational Unit Summary'!$B$24="Benchmark or Sustainment",IF(E3703="OoS","OoS",IF(E3703=1,"DM",IF(E3703=2,"PM",IF(E3703=3,"LM",IF(E3703=4,"FM"))))),IF(E3703="OoS","OoS",IF(E3703&lt;=2,"H",IF(E3703=3,"M",IF(E3703=4,"L")))))</f>
        <v>DM</v>
      </c>
      <c r="E3703" s="58">
        <f>IF(OR(Processes!$C$64=TRUE,Processes!E$64=TRUE),IF(AND(G3703=1,H3703=1,NOT(ISTEXT(J3703))),4,IF(AND(G3703=1,H3703=1,ISTEXT(J3703)),3,IF(AND(OR(G3703=1,H3703=1),ISTEXT(J3703)),2,1))),"OoS")</f>
        <v>1</v>
      </c>
      <c r="F3703" s="57"/>
      <c r="G3703" s="59"/>
      <c r="H3703" s="59"/>
      <c r="I3703" s="59"/>
      <c r="J3703" s="59"/>
      <c r="K3703" s="59"/>
      <c r="L3703" s="59"/>
      <c r="M3703" s="59"/>
      <c r="N3703" s="59"/>
      <c r="O3703" s="59"/>
      <c r="P3703" s="370"/>
      <c r="Q3703" s="63"/>
      <c r="R3703" s="373"/>
    </row>
    <row r="3704" spans="1:18" hidden="1" x14ac:dyDescent="0.25">
      <c r="A3704" s="383"/>
      <c r="B3704" s="378"/>
      <c r="C3704" s="54" t="str">
        <f>IF(ISTEXT('Organizational Unit Summary'!$B$42),'Organizational Unit Summary'!$B$42,"")</f>
        <v>P-3</v>
      </c>
      <c r="D3704" s="51" t="str">
        <f>IF('Organizational Unit Summary'!$B$24="Benchmark or Sustainment",IF(E3704="OoS","OoS",IF(E3704=1,"DM",IF(E3704=2,"PM",IF(E3704=3,"LM",IF(E3704=4,"FM"))))),IF(E3704="OoS","OoS",IF(E3704&lt;=2,"H",IF(E3704=3,"M",IF(E3704=4,"L")))))</f>
        <v>DM</v>
      </c>
      <c r="E3704" s="58">
        <f>IF(OR(Processes!$C$64=TRUE,Processes!F$64=TRUE),IF(AND(G3704=1,H3704=1,NOT(ISTEXT(J3704))),4,IF(AND(G3704=1,H3704=1,ISTEXT(J3704)),3,IF(AND(OR(G3704=1,H3704=1),ISTEXT(J3704)),2,1))),"OoS")</f>
        <v>1</v>
      </c>
      <c r="F3704" s="57"/>
      <c r="G3704" s="59"/>
      <c r="H3704" s="59"/>
      <c r="I3704" s="59"/>
      <c r="J3704" s="59"/>
      <c r="K3704" s="59"/>
      <c r="L3704" s="59"/>
      <c r="M3704" s="59"/>
      <c r="N3704" s="59"/>
      <c r="O3704" s="59"/>
      <c r="P3704" s="370"/>
      <c r="Q3704" s="63"/>
      <c r="R3704" s="373"/>
    </row>
    <row r="3705" spans="1:18" hidden="1" x14ac:dyDescent="0.25">
      <c r="A3705" s="383"/>
      <c r="B3705" s="378"/>
      <c r="C3705" s="54" t="str">
        <f>IF(ISTEXT('Organizational Unit Summary'!$B$43),'Organizational Unit Summary'!$B$43,"")</f>
        <v>P-4</v>
      </c>
      <c r="D3705" s="51" t="str">
        <f>IF('Organizational Unit Summary'!$B$24="Benchmark or Sustainment",IF(E3705="OoS","OoS",IF(E3705=1,"DM",IF(E3705=2,"PM",IF(E3705=3,"LM",IF(E3705=4,"FM"))))),IF(E3705="OoS","OoS",IF(E3705&lt;=2,"H",IF(E3705=3,"M",IF(E3705=4,"L")))))</f>
        <v>DM</v>
      </c>
      <c r="E3705" s="58">
        <f>IF(OR(Processes!$C$64=TRUE,Processes!G$64=TRUE),IF(AND(G3705=1,H3705=1,NOT(ISTEXT(J3705))),4,IF(AND(G3705=1,H3705=1,ISTEXT(J3705)),3,IF(AND(OR(G3705=1,H3705=1),ISTEXT(J3705)),2,1))),"OoS")</f>
        <v>1</v>
      </c>
      <c r="F3705" s="57"/>
      <c r="G3705" s="59"/>
      <c r="H3705" s="59"/>
      <c r="I3705" s="59"/>
      <c r="J3705" s="59"/>
      <c r="K3705" s="59"/>
      <c r="L3705" s="59"/>
      <c r="M3705" s="59"/>
      <c r="N3705" s="59"/>
      <c r="O3705" s="59"/>
      <c r="P3705" s="370"/>
      <c r="Q3705" s="63"/>
      <c r="R3705" s="373"/>
    </row>
    <row r="3706" spans="1:18" hidden="1" x14ac:dyDescent="0.25">
      <c r="A3706" s="383"/>
      <c r="B3706" s="378"/>
      <c r="C3706" s="54" t="str">
        <f>IF(ISTEXT('Organizational Unit Summary'!$B$44),'Organizational Unit Summary'!$B$44,"")</f>
        <v>P-5</v>
      </c>
      <c r="D3706" s="51" t="str">
        <f>IF('Organizational Unit Summary'!$B$24="Benchmark or Sustainment",IF(E3706="OoS","OoS",IF(E3706=1,"DM",IF(E3706=2,"PM",IF(E3706=3,"LM",IF(E3706=4,"FM"))))),IF(E3706="OoS","OoS",IF(E3706&lt;=2,"H",IF(E3706=3,"M",IF(E3706=4,"L")))))</f>
        <v>DM</v>
      </c>
      <c r="E3706" s="58">
        <f>IF(OR(Processes!$C$64=TRUE,Processes!H$64=TRUE),IF(AND(G3706=1,H3706=1,NOT(ISTEXT(J3706))),4,IF(AND(G3706=1,H3706=1,ISTEXT(J3706)),3,IF(AND(OR(G3706=1,H3706=1),ISTEXT(J3706)),2,1))),"OoS")</f>
        <v>1</v>
      </c>
      <c r="F3706" s="57"/>
      <c r="G3706" s="59"/>
      <c r="H3706" s="59"/>
      <c r="I3706" s="59"/>
      <c r="J3706" s="59"/>
      <c r="K3706" s="59"/>
      <c r="L3706" s="59"/>
      <c r="M3706" s="59"/>
      <c r="N3706" s="59"/>
      <c r="O3706" s="59"/>
      <c r="P3706" s="370"/>
      <c r="Q3706" s="63"/>
      <c r="R3706" s="373"/>
    </row>
    <row r="3707" spans="1:18" hidden="1" x14ac:dyDescent="0.25">
      <c r="A3707" s="383"/>
      <c r="B3707" s="378"/>
      <c r="C3707" s="54" t="str">
        <f>IF(ISTEXT('Organizational Unit Summary'!$B$45),'Organizational Unit Summary'!$B$45,"")</f>
        <v>P-6</v>
      </c>
      <c r="D3707" s="51" t="str">
        <f>IF('Organizational Unit Summary'!$B$24="Benchmark or Sustainment",IF(E3707="OoS","OoS",IF(E3707=1,"DM",IF(E3707=2,"PM",IF(E3707=3,"LM",IF(E3707=4,"FM"))))),IF(E3707="OoS","OoS",IF(E3707&lt;=2,"H",IF(E3707=3,"M",IF(E3707=4,"L")))))</f>
        <v>DM</v>
      </c>
      <c r="E3707" s="58">
        <f>IF(OR(Processes!$C$64=TRUE,Processes!I$64=TRUE),IF(AND(G3707=1,H3707=1,NOT(ISTEXT(J3707))),4,IF(AND(G3707=1,H3707=1,ISTEXT(J3707)),3,IF(AND(OR(G3707=1,H3707=1),ISTEXT(J3707)),2,1))),"OoS")</f>
        <v>1</v>
      </c>
      <c r="F3707" s="57"/>
      <c r="G3707" s="59"/>
      <c r="H3707" s="59"/>
      <c r="I3707" s="59"/>
      <c r="J3707" s="59"/>
      <c r="K3707" s="59"/>
      <c r="L3707" s="59"/>
      <c r="M3707" s="59"/>
      <c r="N3707" s="59"/>
      <c r="O3707" s="59"/>
      <c r="P3707" s="370"/>
      <c r="Q3707" s="63"/>
      <c r="R3707" s="373"/>
    </row>
    <row r="3708" spans="1:18" hidden="1" x14ac:dyDescent="0.25">
      <c r="A3708" s="383"/>
      <c r="B3708" s="378"/>
      <c r="C3708" s="54" t="str">
        <f>IF(ISTEXT('Organizational Unit Summary'!$B$46),'Organizational Unit Summary'!$B$46,"")</f>
        <v>P-7</v>
      </c>
      <c r="D3708" s="51" t="str">
        <f>IF('Organizational Unit Summary'!$B$24="Benchmark or Sustainment",IF(E3708="OoS","OoS",IF(E3708=1,"DM",IF(E3708=2,"PM",IF(E3708=3,"LM",IF(E3708=4,"FM"))))),IF(E3708="OoS","OoS",IF(E3708&lt;=2,"H",IF(E3708=3,"M",IF(E3708=4,"L")))))</f>
        <v>DM</v>
      </c>
      <c r="E3708" s="58">
        <f>IF(OR(Processes!$C$64=TRUE,Processes!J$64=TRUE),IF(AND(G3708=1,H3708=1,NOT(ISTEXT(J3708))),4,IF(AND(G3708=1,H3708=1,ISTEXT(J3708)),3,IF(AND(OR(G3708=1,H3708=1),ISTEXT(J3708)),2,1))),"OoS")</f>
        <v>1</v>
      </c>
      <c r="F3708" s="57"/>
      <c r="G3708" s="59"/>
      <c r="H3708" s="59"/>
      <c r="I3708" s="59"/>
      <c r="J3708" s="59"/>
      <c r="K3708" s="59"/>
      <c r="L3708" s="59"/>
      <c r="M3708" s="59"/>
      <c r="N3708" s="59"/>
      <c r="O3708" s="59"/>
      <c r="P3708" s="370"/>
      <c r="Q3708" s="63"/>
      <c r="R3708" s="373"/>
    </row>
    <row r="3709" spans="1:18" hidden="1" x14ac:dyDescent="0.25">
      <c r="A3709" s="383"/>
      <c r="B3709" s="378"/>
      <c r="C3709" s="54" t="str">
        <f>IF(ISTEXT('Organizational Unit Summary'!$B$47),'Organizational Unit Summary'!$B$47,"")</f>
        <v>P-8</v>
      </c>
      <c r="D3709" s="51" t="str">
        <f>IF('Organizational Unit Summary'!$B$24="Benchmark or Sustainment",IF(E3709="OoS","OoS",IF(E3709=1,"DM",IF(E3709=2,"PM",IF(E3709=3,"LM",IF(E3709=4,"FM"))))),IF(E3709="OoS","OoS",IF(E3709&lt;=2,"H",IF(E3709=3,"M",IF(E3709=4,"L")))))</f>
        <v>DM</v>
      </c>
      <c r="E3709" s="58">
        <f>IF(OR(Processes!$C$64=TRUE,Processes!K$64=TRUE),IF(AND(G3709=1,H3709=1,NOT(ISTEXT(J3709))),4,IF(AND(G3709=1,H3709=1,ISTEXT(J3709)),3,IF(AND(OR(G3709=1,H3709=1),ISTEXT(J3709)),2,1))),"OoS")</f>
        <v>1</v>
      </c>
      <c r="F3709" s="57"/>
      <c r="G3709" s="59"/>
      <c r="H3709" s="59"/>
      <c r="I3709" s="59"/>
      <c r="J3709" s="59"/>
      <c r="K3709" s="59"/>
      <c r="L3709" s="59"/>
      <c r="M3709" s="59"/>
      <c r="N3709" s="59"/>
      <c r="O3709" s="59"/>
      <c r="P3709" s="370"/>
      <c r="Q3709" s="63"/>
      <c r="R3709" s="373"/>
    </row>
    <row r="3710" spans="1:18" hidden="1" x14ac:dyDescent="0.25">
      <c r="A3710" s="383"/>
      <c r="B3710" s="378"/>
      <c r="C3710" s="54" t="str">
        <f>IF(ISTEXT('Organizational Unit Summary'!$B$48),'Organizational Unit Summary'!$B$48,"")</f>
        <v>P-9</v>
      </c>
      <c r="D3710" s="51" t="str">
        <f>IF('Organizational Unit Summary'!$B$24="Benchmark or Sustainment",IF(E3710="OoS","OoS",IF(E3710=1,"DM",IF(E3710=2,"PM",IF(E3710=3,"LM",IF(E3710=4,"FM"))))),IF(E3710="OoS","OoS",IF(E3710&lt;=2,"H",IF(E3710=3,"M",IF(E3710=4,"L")))))</f>
        <v>DM</v>
      </c>
      <c r="E3710" s="58">
        <f>IF(OR(Processes!$C$64=TRUE,Processes!L$64=TRUE),IF(AND(G3710=1,H3710=1,NOT(ISTEXT(J3710))),4,IF(AND(G3710=1,H3710=1,ISTEXT(J3710)),3,IF(AND(OR(G3710=1,H3710=1),ISTEXT(J3710)),2,1))),"OoS")</f>
        <v>1</v>
      </c>
      <c r="F3710" s="57"/>
      <c r="G3710" s="59"/>
      <c r="H3710" s="59"/>
      <c r="I3710" s="59"/>
      <c r="J3710" s="59"/>
      <c r="K3710" s="59"/>
      <c r="L3710" s="59"/>
      <c r="M3710" s="59"/>
      <c r="N3710" s="59"/>
      <c r="O3710" s="59"/>
      <c r="P3710" s="370"/>
      <c r="Q3710" s="63"/>
      <c r="R3710" s="373"/>
    </row>
    <row r="3711" spans="1:18" hidden="1" x14ac:dyDescent="0.25">
      <c r="A3711" s="383"/>
      <c r="B3711" s="378"/>
      <c r="C3711" s="54" t="str">
        <f>IF(ISTEXT('Organizational Unit Summary'!$B$49),'Organizational Unit Summary'!$B$49,"")</f>
        <v>P-10</v>
      </c>
      <c r="D3711" s="51" t="str">
        <f>IF('Organizational Unit Summary'!$B$24="Benchmark or Sustainment",IF(E3711="OoS","OoS",IF(E3711=1,"DM",IF(E3711=2,"PM",IF(E3711=3,"LM",IF(E3711=4,"FM"))))),IF(E3711="OoS","OoS",IF(E3711&lt;=2,"H",IF(E3711=3,"M",IF(E3711=4,"L")))))</f>
        <v>DM</v>
      </c>
      <c r="E3711" s="58">
        <f>IF(OR(Processes!$C$64=TRUE,Processes!M$64=TRUE),IF(AND(G3711=1,H3711=1,NOT(ISTEXT(J3711))),4,IF(AND(G3711=1,H3711=1,ISTEXT(J3711)),3,IF(AND(OR(G3711=1,H3711=1),ISTEXT(J3711)),2,1))),"OoS")</f>
        <v>1</v>
      </c>
      <c r="F3711" s="57"/>
      <c r="G3711" s="59"/>
      <c r="H3711" s="59"/>
      <c r="I3711" s="59"/>
      <c r="J3711" s="59"/>
      <c r="K3711" s="59"/>
      <c r="L3711" s="59"/>
      <c r="M3711" s="59"/>
      <c r="N3711" s="59"/>
      <c r="O3711" s="59"/>
      <c r="P3711" s="370"/>
      <c r="Q3711" s="63"/>
      <c r="R3711" s="373"/>
    </row>
    <row r="3712" spans="1:18" hidden="1" x14ac:dyDescent="0.25">
      <c r="A3712" s="383"/>
      <c r="B3712" s="378"/>
      <c r="C3712" s="54" t="str">
        <f>IF(ISTEXT('Organizational Unit Summary'!$B$50),'Organizational Unit Summary'!$B$50,"")</f>
        <v>P-11</v>
      </c>
      <c r="D3712" s="51" t="str">
        <f>IF('Organizational Unit Summary'!$B$24="Benchmark or Sustainment",IF(E3712="OoS","OoS",IF(E3712=1,"DM",IF(E3712=2,"PM",IF(E3712=3,"LM",IF(E3712=4,"FM"))))),IF(E3712="OoS","OoS",IF(E3712&lt;=2,"H",IF(E3712=3,"M",IF(E3712=4,"L")))))</f>
        <v>DM</v>
      </c>
      <c r="E3712" s="58">
        <f>IF(OR(Processes!$C$64=TRUE,Processes!N$64=TRUE),IF(AND(G3712=1,H3712=1,NOT(ISTEXT(J3712))),4,IF(AND(G3712=1,H3712=1,ISTEXT(J3712)),3,IF(AND(OR(G3712=1,H3712=1),ISTEXT(J3712)),2,1))),"OoS")</f>
        <v>1</v>
      </c>
      <c r="F3712" s="57"/>
      <c r="G3712" s="59"/>
      <c r="H3712" s="59"/>
      <c r="I3712" s="59"/>
      <c r="J3712" s="59"/>
      <c r="K3712" s="59"/>
      <c r="L3712" s="59"/>
      <c r="M3712" s="59"/>
      <c r="N3712" s="59"/>
      <c r="O3712" s="59"/>
      <c r="P3712" s="370"/>
      <c r="Q3712" s="63"/>
      <c r="R3712" s="373"/>
    </row>
    <row r="3713" spans="1:18" hidden="1" x14ac:dyDescent="0.25">
      <c r="A3713" s="383"/>
      <c r="B3713" s="378"/>
      <c r="C3713" s="54" t="str">
        <f>IF(ISTEXT('Organizational Unit Summary'!$B$51),'Organizational Unit Summary'!$B$51,"")</f>
        <v>P-12</v>
      </c>
      <c r="D3713" s="51" t="str">
        <f>IF('Organizational Unit Summary'!$B$24="Benchmark or Sustainment",IF(E3713="OoS","OoS",IF(E3713=1,"DM",IF(E3713=2,"PM",IF(E3713=3,"LM",IF(E3713=4,"FM"))))),IF(E3713="OoS","OoS",IF(E3713&lt;=2,"H",IF(E3713=3,"M",IF(E3713=4,"L")))))</f>
        <v>DM</v>
      </c>
      <c r="E3713" s="58">
        <f>IF(OR(Processes!$C$64=TRUE,Processes!O$64=TRUE),IF(AND(G3713=1,H3713=1,NOT(ISTEXT(J3713))),4,IF(AND(G3713=1,H3713=1,ISTEXT(J3713)),3,IF(AND(OR(G3713=1,H3713=1),ISTEXT(J3713)),2,1))),"OoS")</f>
        <v>1</v>
      </c>
      <c r="F3713" s="57"/>
      <c r="G3713" s="59"/>
      <c r="H3713" s="59"/>
      <c r="I3713" s="59"/>
      <c r="J3713" s="59"/>
      <c r="K3713" s="59"/>
      <c r="L3713" s="59"/>
      <c r="M3713" s="59"/>
      <c r="N3713" s="59"/>
      <c r="O3713" s="59"/>
      <c r="P3713" s="370"/>
      <c r="Q3713" s="63"/>
      <c r="R3713" s="373"/>
    </row>
    <row r="3714" spans="1:18" hidden="1" x14ac:dyDescent="0.25">
      <c r="A3714" s="383"/>
      <c r="B3714" s="378"/>
      <c r="C3714" s="54" t="str">
        <f>IF(ISTEXT('Organizational Unit Summary'!$B$52),'Organizational Unit Summary'!$B$52,"")</f>
        <v>P-13</v>
      </c>
      <c r="D3714" s="51" t="str">
        <f>IF('Organizational Unit Summary'!$B$24="Benchmark or Sustainment",IF(E3714="OoS","OoS",IF(E3714=1,"DM",IF(E3714=2,"PM",IF(E3714=3,"LM",IF(E3714=4,"FM"))))),IF(E3714="OoS","OoS",IF(E3714&lt;=2,"H",IF(E3714=3,"M",IF(E3714=4,"L")))))</f>
        <v>DM</v>
      </c>
      <c r="E3714" s="58">
        <f>IF(OR(Processes!$C$64=TRUE,Processes!P$64=TRUE),IF(AND(G3714=1,H3714=1,NOT(ISTEXT(J3714))),4,IF(AND(G3714=1,H3714=1,ISTEXT(J3714)),3,IF(AND(OR(G3714=1,H3714=1),ISTEXT(J3714)),2,1))),"OoS")</f>
        <v>1</v>
      </c>
      <c r="F3714" s="57"/>
      <c r="G3714" s="59"/>
      <c r="H3714" s="59"/>
      <c r="I3714" s="59"/>
      <c r="J3714" s="59"/>
      <c r="K3714" s="59"/>
      <c r="L3714" s="59"/>
      <c r="M3714" s="59"/>
      <c r="N3714" s="59"/>
      <c r="O3714" s="59"/>
      <c r="P3714" s="370"/>
      <c r="Q3714" s="63"/>
      <c r="R3714" s="373"/>
    </row>
    <row r="3715" spans="1:18" hidden="1" x14ac:dyDescent="0.25">
      <c r="A3715" s="383"/>
      <c r="B3715" s="378"/>
      <c r="C3715" s="54" t="str">
        <f>IF(ISTEXT('Organizational Unit Summary'!$B$53),'Organizational Unit Summary'!$B$53,"")</f>
        <v>P-14</v>
      </c>
      <c r="D3715" s="51" t="str">
        <f>IF('Organizational Unit Summary'!$B$24="Benchmark or Sustainment",IF(E3715="OoS","OoS",IF(E3715=1,"DM",IF(E3715=2,"PM",IF(E3715=3,"LM",IF(E3715=4,"FM"))))),IF(E3715="OoS","OoS",IF(E3715&lt;=2,"H",IF(E3715=3,"M",IF(E3715=4,"L")))))</f>
        <v>DM</v>
      </c>
      <c r="E3715" s="58">
        <f>IF(OR(Processes!$C$64=TRUE,Processes!Q$64=TRUE),IF(AND(G3715=1,H3715=1,NOT(ISTEXT(J3715))),4,IF(AND(G3715=1,H3715=1,ISTEXT(J3715)),3,IF(AND(OR(G3715=1,H3715=1),ISTEXT(J3715)),2,1))),"OoS")</f>
        <v>1</v>
      </c>
      <c r="F3715" s="57"/>
      <c r="G3715" s="59"/>
      <c r="H3715" s="59"/>
      <c r="I3715" s="59"/>
      <c r="J3715" s="59"/>
      <c r="K3715" s="59"/>
      <c r="L3715" s="59"/>
      <c r="M3715" s="59"/>
      <c r="N3715" s="59"/>
      <c r="O3715" s="59"/>
      <c r="P3715" s="370"/>
      <c r="Q3715" s="63"/>
      <c r="R3715" s="373"/>
    </row>
    <row r="3716" spans="1:18" hidden="1" x14ac:dyDescent="0.25">
      <c r="A3716" s="383"/>
      <c r="B3716" s="378"/>
      <c r="C3716" s="54" t="str">
        <f>IF(ISTEXT('Organizational Unit Summary'!$B$54),'Organizational Unit Summary'!$B$54,"")</f>
        <v>P-15</v>
      </c>
      <c r="D3716" s="51" t="str">
        <f>IF('Organizational Unit Summary'!$B$24="Benchmark or Sustainment",IF(E3716="OoS","OoS",IF(E3716=1,"DM",IF(E3716=2,"PM",IF(E3716=3,"LM",IF(E3716=4,"FM"))))),IF(E3716="OoS","OoS",IF(E3716&lt;=2,"H",IF(E3716=3,"M",IF(E3716=4,"L")))))</f>
        <v>DM</v>
      </c>
      <c r="E3716" s="58">
        <f>IF(OR(Processes!$C$64=TRUE,Processes!R$64=TRUE),IF(AND(G3716=1,H3716=1,NOT(ISTEXT(J3716))),4,IF(AND(G3716=1,H3716=1,ISTEXT(J3716)),3,IF(AND(OR(G3716=1,H3716=1),ISTEXT(J3716)),2,1))),"OoS")</f>
        <v>1</v>
      </c>
      <c r="F3716" s="57"/>
      <c r="G3716" s="59"/>
      <c r="H3716" s="59"/>
      <c r="I3716" s="59"/>
      <c r="J3716" s="59"/>
      <c r="K3716" s="59"/>
      <c r="L3716" s="59"/>
      <c r="M3716" s="59"/>
      <c r="N3716" s="59"/>
      <c r="O3716" s="59"/>
      <c r="P3716" s="370"/>
      <c r="Q3716" s="63"/>
      <c r="R3716" s="373"/>
    </row>
    <row r="3717" spans="1:18" hidden="1" x14ac:dyDescent="0.25">
      <c r="A3717" s="383"/>
      <c r="B3717" s="378"/>
      <c r="C3717" s="54" t="str">
        <f>IF(ISTEXT('Organizational Unit Summary'!$B$55),'Organizational Unit Summary'!$B$55,"")</f>
        <v>P-16</v>
      </c>
      <c r="D3717" s="51" t="str">
        <f>IF('Organizational Unit Summary'!$B$24="Benchmark or Sustainment",IF(E3717="OoS","OoS",IF(E3717=1,"DM",IF(E3717=2,"PM",IF(E3717=3,"LM",IF(E3717=4,"FM"))))),IF(E3717="OoS","OoS",IF(E3717&lt;=2,"H",IF(E3717=3,"M",IF(E3717=4,"L")))))</f>
        <v>DM</v>
      </c>
      <c r="E3717" s="58">
        <f>IF(OR(Processes!$C$64=TRUE,Processes!S$64=TRUE),IF(AND(G3717=1,H3717=1,NOT(ISTEXT(J3717))),4,IF(AND(G3717=1,H3717=1,ISTEXT(J3717)),3,IF(AND(OR(G3717=1,H3717=1),ISTEXT(J3717)),2,1))),"OoS")</f>
        <v>1</v>
      </c>
      <c r="F3717" s="57"/>
      <c r="G3717" s="59"/>
      <c r="H3717" s="59"/>
      <c r="I3717" s="59"/>
      <c r="J3717" s="59"/>
      <c r="K3717" s="59"/>
      <c r="L3717" s="59"/>
      <c r="M3717" s="59"/>
      <c r="N3717" s="59"/>
      <c r="O3717" s="59"/>
      <c r="P3717" s="370"/>
      <c r="Q3717" s="63"/>
      <c r="R3717" s="373"/>
    </row>
    <row r="3718" spans="1:18" hidden="1" x14ac:dyDescent="0.25">
      <c r="A3718" s="383"/>
      <c r="B3718" s="378"/>
      <c r="C3718" s="54" t="str">
        <f>IF(ISTEXT('Organizational Unit Summary'!$B$56),'Organizational Unit Summary'!$B$56,"")</f>
        <v>P-17</v>
      </c>
      <c r="D3718" s="51" t="str">
        <f>IF('Organizational Unit Summary'!$B$24="Benchmark or Sustainment",IF(E3718="OoS","OoS",IF(E3718=1,"DM",IF(E3718=2,"PM",IF(E3718=3,"LM",IF(E3718=4,"FM"))))),IF(E3718="OoS","OoS",IF(E3718&lt;=2,"H",IF(E3718=3,"M",IF(E3718=4,"L")))))</f>
        <v>DM</v>
      </c>
      <c r="E3718" s="58">
        <f>IF(OR(Processes!$C$64=TRUE,Processes!T$64=TRUE),IF(AND(G3718=1,H3718=1,NOT(ISTEXT(J3718))),4,IF(AND(G3718=1,H3718=1,ISTEXT(J3718)),3,IF(AND(OR(G3718=1,H3718=1),ISTEXT(J3718)),2,1))),"OoS")</f>
        <v>1</v>
      </c>
      <c r="F3718" s="57"/>
      <c r="G3718" s="59"/>
      <c r="H3718" s="59"/>
      <c r="I3718" s="59"/>
      <c r="J3718" s="59"/>
      <c r="K3718" s="59"/>
      <c r="L3718" s="59"/>
      <c r="M3718" s="59"/>
      <c r="N3718" s="59"/>
      <c r="O3718" s="59"/>
      <c r="P3718" s="370"/>
      <c r="Q3718" s="63"/>
      <c r="R3718" s="373"/>
    </row>
    <row r="3719" spans="1:18" hidden="1" x14ac:dyDescent="0.25">
      <c r="A3719" s="383"/>
      <c r="B3719" s="378"/>
      <c r="C3719" s="54" t="str">
        <f>IF(ISTEXT('Organizational Unit Summary'!$B$57),'Organizational Unit Summary'!$B$57,"")</f>
        <v>P-18</v>
      </c>
      <c r="D3719" s="51" t="str">
        <f>IF('Organizational Unit Summary'!$B$24="Benchmark or Sustainment",IF(E3719="OoS","OoS",IF(E3719=1,"DM",IF(E3719=2,"PM",IF(E3719=3,"LM",IF(E3719=4,"FM"))))),IF(E3719="OoS","OoS",IF(E3719&lt;=2,"H",IF(E3719=3,"M",IF(E3719=4,"L")))))</f>
        <v>DM</v>
      </c>
      <c r="E3719" s="58">
        <f>IF(OR(Processes!$C$64=TRUE,Processes!U$64=TRUE),IF(AND(G3719=1,H3719=1,NOT(ISTEXT(J3719))),4,IF(AND(G3719=1,H3719=1,ISTEXT(J3719)),3,IF(AND(OR(G3719=1,H3719=1),ISTEXT(J3719)),2,1))),"OoS")</f>
        <v>1</v>
      </c>
      <c r="F3719" s="57"/>
      <c r="G3719" s="59"/>
      <c r="H3719" s="59"/>
      <c r="I3719" s="59"/>
      <c r="J3719" s="59"/>
      <c r="K3719" s="59"/>
      <c r="L3719" s="59"/>
      <c r="M3719" s="59"/>
      <c r="N3719" s="59"/>
      <c r="O3719" s="59"/>
      <c r="P3719" s="370"/>
      <c r="Q3719" s="63"/>
      <c r="R3719" s="373"/>
    </row>
    <row r="3720" spans="1:18" hidden="1" x14ac:dyDescent="0.25">
      <c r="A3720" s="383"/>
      <c r="B3720" s="378"/>
      <c r="C3720" s="54" t="str">
        <f>IF(ISTEXT('Organizational Unit Summary'!$B$58),'Organizational Unit Summary'!$B$58,"")</f>
        <v>P-19</v>
      </c>
      <c r="D3720" s="51" t="str">
        <f>IF('Organizational Unit Summary'!$B$24="Benchmark or Sustainment",IF(E3720="OoS","OoS",IF(E3720=1,"DM",IF(E3720=2,"PM",IF(E3720=3,"LM",IF(E3720=4,"FM"))))),IF(E3720="OoS","OoS",IF(E3720&lt;=2,"H",IF(E3720=3,"M",IF(E3720=4,"L")))))</f>
        <v>DM</v>
      </c>
      <c r="E3720" s="58">
        <f>IF(OR(Processes!$C$64=TRUE,Processes!V$64=TRUE),IF(AND(G3720=1,H3720=1,NOT(ISTEXT(J3720))),4,IF(AND(G3720=1,H3720=1,ISTEXT(J3720)),3,IF(AND(OR(G3720=1,H3720=1),ISTEXT(J3720)),2,1))),"OoS")</f>
        <v>1</v>
      </c>
      <c r="F3720" s="57"/>
      <c r="G3720" s="59"/>
      <c r="H3720" s="59"/>
      <c r="I3720" s="59"/>
      <c r="J3720" s="59"/>
      <c r="K3720" s="59"/>
      <c r="L3720" s="59"/>
      <c r="M3720" s="59"/>
      <c r="N3720" s="59"/>
      <c r="O3720" s="59"/>
      <c r="P3720" s="370"/>
      <c r="Q3720" s="63"/>
      <c r="R3720" s="373"/>
    </row>
    <row r="3721" spans="1:18" ht="13.5" hidden="1" thickBot="1" x14ac:dyDescent="0.3">
      <c r="A3721" s="383"/>
      <c r="B3721" s="378"/>
      <c r="C3721" s="54" t="str">
        <f>IF(ISTEXT('Organizational Unit Summary'!$B$59),'Organizational Unit Summary'!$B$59,"")</f>
        <v>P-20</v>
      </c>
      <c r="D3721" s="51" t="str">
        <f>IF('Organizational Unit Summary'!$B$24="Benchmark or Sustainment",IF(E3721="OoS","OoS",IF(E3721=1,"DM",IF(E3721=2,"PM",IF(E3721=3,"LM",IF(E3721=4,"FM"))))),IF(E3721="OoS","OoS",IF(E3721&lt;=2,"H",IF(E3721=3,"M",IF(E3721=4,"L")))))</f>
        <v>DM</v>
      </c>
      <c r="E3721" s="58">
        <f>IF(OR(Processes!$C$64=TRUE,Processes!W$64=TRUE),IF(AND(G3721=1,H3721=1,NOT(ISTEXT(J3721))),4,IF(AND(G3721=1,H3721=1,ISTEXT(J3721)),3,IF(AND(OR(G3721=1,H3721=1),ISTEXT(J3721)),2,1))),"OoS")</f>
        <v>1</v>
      </c>
      <c r="F3721" s="57"/>
      <c r="G3721" s="59"/>
      <c r="H3721" s="59"/>
      <c r="I3721" s="59"/>
      <c r="J3721" s="59"/>
      <c r="K3721" s="59"/>
      <c r="L3721" s="59"/>
      <c r="M3721" s="59"/>
      <c r="N3721" s="59"/>
      <c r="O3721" s="59"/>
      <c r="P3721" s="371"/>
      <c r="Q3721" s="63"/>
      <c r="R3721" s="373"/>
    </row>
    <row r="3722" spans="1:18" hidden="1" x14ac:dyDescent="0.25">
      <c r="A3722" s="383"/>
      <c r="B3722" s="378" t="str">
        <f>IF(ISTEXT(Processes!$B$14),Processes!$B$14,"")</f>
        <v>Process 12</v>
      </c>
      <c r="C3722" s="54" t="str">
        <f>IF(ISTEXT('Organizational Unit Summary'!$B$40),'Organizational Unit Summary'!$B$40,"")</f>
        <v>P-1</v>
      </c>
      <c r="D3722" s="51" t="str">
        <f>IF('Organizational Unit Summary'!$B$24="Benchmark or Sustainment",IF(E3722="OoS","OoS",IF(E3722=1,"DM",IF(E3722=2,"PM",IF(E3722=3,"LM",IF(E3722=4,"FM"))))),IF(E3722="OoS","OoS",IF(E3722&lt;=2,"H",IF(E3722=3,"M",IF(E3722=4,"L")))))</f>
        <v>DM</v>
      </c>
      <c r="E3722" s="58">
        <f>IF(OR(Processes!$C$65=TRUE,Processes!D$65=TRUE),IF(AND(G3722=1,H3722=1,NOT(ISTEXT(J3722))),4,IF(AND(G3722=1,H3722=1,ISTEXT(J3722)),3,IF(AND(OR(G3722=1,H3722=1),ISTEXT(J3722)),2,1))),"OoS")</f>
        <v>1</v>
      </c>
      <c r="F3722" s="57"/>
      <c r="G3722" s="59"/>
      <c r="H3722" s="59"/>
      <c r="I3722" s="59"/>
      <c r="J3722" s="59"/>
      <c r="K3722" s="59"/>
      <c r="L3722" s="59"/>
      <c r="M3722" s="59"/>
      <c r="N3722" s="59"/>
      <c r="O3722" s="59"/>
      <c r="P3722" s="369"/>
      <c r="Q3722" s="63"/>
      <c r="R3722" s="373"/>
    </row>
    <row r="3723" spans="1:18" hidden="1" x14ac:dyDescent="0.25">
      <c r="A3723" s="383"/>
      <c r="B3723" s="378"/>
      <c r="C3723" s="54" t="str">
        <f>IF(ISTEXT('Organizational Unit Summary'!$B$41),'Organizational Unit Summary'!$B$41,"")</f>
        <v>P-2</v>
      </c>
      <c r="D3723" s="51" t="str">
        <f>IF('Organizational Unit Summary'!$B$24="Benchmark or Sustainment",IF(E3723="OoS","OoS",IF(E3723=1,"DM",IF(E3723=2,"PM",IF(E3723=3,"LM",IF(E3723=4,"FM"))))),IF(E3723="OoS","OoS",IF(E3723&lt;=2,"H",IF(E3723=3,"M",IF(E3723=4,"L")))))</f>
        <v>DM</v>
      </c>
      <c r="E3723" s="58">
        <f>IF(OR(Processes!$C$65=TRUE,Processes!E$65=TRUE),IF(AND(G3723=1,H3723=1,NOT(ISTEXT(J3723))),4,IF(AND(G3723=1,H3723=1,ISTEXT(J3723)),3,IF(AND(OR(G3723=1,H3723=1),ISTEXT(J3723)),2,1))),"OoS")</f>
        <v>1</v>
      </c>
      <c r="F3723" s="57"/>
      <c r="G3723" s="59"/>
      <c r="H3723" s="59"/>
      <c r="I3723" s="59"/>
      <c r="J3723" s="59"/>
      <c r="K3723" s="59"/>
      <c r="L3723" s="59"/>
      <c r="M3723" s="59"/>
      <c r="N3723" s="59"/>
      <c r="O3723" s="59"/>
      <c r="P3723" s="370"/>
      <c r="Q3723" s="63"/>
      <c r="R3723" s="373"/>
    </row>
    <row r="3724" spans="1:18" hidden="1" x14ac:dyDescent="0.25">
      <c r="A3724" s="383"/>
      <c r="B3724" s="378"/>
      <c r="C3724" s="54" t="str">
        <f>IF(ISTEXT('Organizational Unit Summary'!$B$42),'Organizational Unit Summary'!$B$42,"")</f>
        <v>P-3</v>
      </c>
      <c r="D3724" s="51" t="str">
        <f>IF('Organizational Unit Summary'!$B$24="Benchmark or Sustainment",IF(E3724="OoS","OoS",IF(E3724=1,"DM",IF(E3724=2,"PM",IF(E3724=3,"LM",IF(E3724=4,"FM"))))),IF(E3724="OoS","OoS",IF(E3724&lt;=2,"H",IF(E3724=3,"M",IF(E3724=4,"L")))))</f>
        <v>DM</v>
      </c>
      <c r="E3724" s="58">
        <f>IF(OR(Processes!$C$65=TRUE,Processes!F$65=TRUE),IF(AND(G3724=1,H3724=1,NOT(ISTEXT(J3724))),4,IF(AND(G3724=1,H3724=1,ISTEXT(J3724)),3,IF(AND(OR(G3724=1,H3724=1),ISTEXT(J3724)),2,1))),"OoS")</f>
        <v>1</v>
      </c>
      <c r="F3724" s="57"/>
      <c r="G3724" s="59"/>
      <c r="H3724" s="59"/>
      <c r="I3724" s="59"/>
      <c r="J3724" s="59"/>
      <c r="K3724" s="59"/>
      <c r="L3724" s="59"/>
      <c r="M3724" s="59"/>
      <c r="N3724" s="59"/>
      <c r="O3724" s="59"/>
      <c r="P3724" s="370"/>
      <c r="Q3724" s="63"/>
      <c r="R3724" s="373"/>
    </row>
    <row r="3725" spans="1:18" hidden="1" x14ac:dyDescent="0.25">
      <c r="A3725" s="383"/>
      <c r="B3725" s="378"/>
      <c r="C3725" s="54" t="str">
        <f>IF(ISTEXT('Organizational Unit Summary'!$B$43),'Organizational Unit Summary'!$B$43,"")</f>
        <v>P-4</v>
      </c>
      <c r="D3725" s="51" t="str">
        <f>IF('Organizational Unit Summary'!$B$24="Benchmark or Sustainment",IF(E3725="OoS","OoS",IF(E3725=1,"DM",IF(E3725=2,"PM",IF(E3725=3,"LM",IF(E3725=4,"FM"))))),IF(E3725="OoS","OoS",IF(E3725&lt;=2,"H",IF(E3725=3,"M",IF(E3725=4,"L")))))</f>
        <v>DM</v>
      </c>
      <c r="E3725" s="58">
        <f>IF(OR(Processes!$C$65=TRUE,Processes!G$65=TRUE),IF(AND(G3725=1,H3725=1,NOT(ISTEXT(J3725))),4,IF(AND(G3725=1,H3725=1,ISTEXT(J3725)),3,IF(AND(OR(G3725=1,H3725=1),ISTEXT(J3725)),2,1))),"OoS")</f>
        <v>1</v>
      </c>
      <c r="F3725" s="57"/>
      <c r="G3725" s="59"/>
      <c r="H3725" s="59"/>
      <c r="I3725" s="59"/>
      <c r="J3725" s="59"/>
      <c r="K3725" s="59"/>
      <c r="L3725" s="59"/>
      <c r="M3725" s="59"/>
      <c r="N3725" s="59"/>
      <c r="O3725" s="59"/>
      <c r="P3725" s="370"/>
      <c r="Q3725" s="63"/>
      <c r="R3725" s="373"/>
    </row>
    <row r="3726" spans="1:18" hidden="1" x14ac:dyDescent="0.25">
      <c r="A3726" s="383"/>
      <c r="B3726" s="378"/>
      <c r="C3726" s="54" t="str">
        <f>IF(ISTEXT('Organizational Unit Summary'!$B$44),'Organizational Unit Summary'!$B$44,"")</f>
        <v>P-5</v>
      </c>
      <c r="D3726" s="51" t="str">
        <f>IF('Organizational Unit Summary'!$B$24="Benchmark or Sustainment",IF(E3726="OoS","OoS",IF(E3726=1,"DM",IF(E3726=2,"PM",IF(E3726=3,"LM",IF(E3726=4,"FM"))))),IF(E3726="OoS","OoS",IF(E3726&lt;=2,"H",IF(E3726=3,"M",IF(E3726=4,"L")))))</f>
        <v>DM</v>
      </c>
      <c r="E3726" s="58">
        <f>IF(OR(Processes!$C$65=TRUE,Processes!H$65=TRUE),IF(AND(G3726=1,H3726=1,NOT(ISTEXT(J3726))),4,IF(AND(G3726=1,H3726=1,ISTEXT(J3726)),3,IF(AND(OR(G3726=1,H3726=1),ISTEXT(J3726)),2,1))),"OoS")</f>
        <v>1</v>
      </c>
      <c r="F3726" s="57"/>
      <c r="G3726" s="59"/>
      <c r="H3726" s="59"/>
      <c r="I3726" s="59"/>
      <c r="J3726" s="59"/>
      <c r="K3726" s="59"/>
      <c r="L3726" s="59"/>
      <c r="M3726" s="59"/>
      <c r="N3726" s="59"/>
      <c r="O3726" s="59"/>
      <c r="P3726" s="370"/>
      <c r="Q3726" s="63"/>
      <c r="R3726" s="373"/>
    </row>
    <row r="3727" spans="1:18" hidden="1" x14ac:dyDescent="0.25">
      <c r="A3727" s="383"/>
      <c r="B3727" s="378"/>
      <c r="C3727" s="54" t="str">
        <f>IF(ISTEXT('Organizational Unit Summary'!$B$45),'Organizational Unit Summary'!$B$45,"")</f>
        <v>P-6</v>
      </c>
      <c r="D3727" s="51" t="str">
        <f>IF('Organizational Unit Summary'!$B$24="Benchmark or Sustainment",IF(E3727="OoS","OoS",IF(E3727=1,"DM",IF(E3727=2,"PM",IF(E3727=3,"LM",IF(E3727=4,"FM"))))),IF(E3727="OoS","OoS",IF(E3727&lt;=2,"H",IF(E3727=3,"M",IF(E3727=4,"L")))))</f>
        <v>DM</v>
      </c>
      <c r="E3727" s="58">
        <f>IF(OR(Processes!$C$65=TRUE,Processes!I$65=TRUE),IF(AND(G3727=1,H3727=1,NOT(ISTEXT(J3727))),4,IF(AND(G3727=1,H3727=1,ISTEXT(J3727)),3,IF(AND(OR(G3727=1,H3727=1),ISTEXT(J3727)),2,1))),"OoS")</f>
        <v>1</v>
      </c>
      <c r="F3727" s="57"/>
      <c r="G3727" s="59"/>
      <c r="H3727" s="59"/>
      <c r="I3727" s="59"/>
      <c r="J3727" s="59"/>
      <c r="K3727" s="59"/>
      <c r="L3727" s="59"/>
      <c r="M3727" s="59"/>
      <c r="N3727" s="59"/>
      <c r="O3727" s="59"/>
      <c r="P3727" s="370"/>
      <c r="Q3727" s="63"/>
      <c r="R3727" s="373"/>
    </row>
    <row r="3728" spans="1:18" hidden="1" x14ac:dyDescent="0.25">
      <c r="A3728" s="383"/>
      <c r="B3728" s="378"/>
      <c r="C3728" s="54" t="str">
        <f>IF(ISTEXT('Organizational Unit Summary'!$B$46),'Organizational Unit Summary'!$B$46,"")</f>
        <v>P-7</v>
      </c>
      <c r="D3728" s="51" t="str">
        <f>IF('Organizational Unit Summary'!$B$24="Benchmark or Sustainment",IF(E3728="OoS","OoS",IF(E3728=1,"DM",IF(E3728=2,"PM",IF(E3728=3,"LM",IF(E3728=4,"FM"))))),IF(E3728="OoS","OoS",IF(E3728&lt;=2,"H",IF(E3728=3,"M",IF(E3728=4,"L")))))</f>
        <v>DM</v>
      </c>
      <c r="E3728" s="58">
        <f>IF(OR(Processes!$C$65=TRUE,Processes!J$65=TRUE),IF(AND(G3728=1,H3728=1,NOT(ISTEXT(J3728))),4,IF(AND(G3728=1,H3728=1,ISTEXT(J3728)),3,IF(AND(OR(G3728=1,H3728=1),ISTEXT(J3728)),2,1))),"OoS")</f>
        <v>1</v>
      </c>
      <c r="F3728" s="57"/>
      <c r="G3728" s="59"/>
      <c r="H3728" s="59"/>
      <c r="I3728" s="59"/>
      <c r="J3728" s="59"/>
      <c r="K3728" s="59"/>
      <c r="L3728" s="59"/>
      <c r="M3728" s="59"/>
      <c r="N3728" s="59"/>
      <c r="O3728" s="59"/>
      <c r="P3728" s="370"/>
      <c r="Q3728" s="63"/>
      <c r="R3728" s="373"/>
    </row>
    <row r="3729" spans="1:18" hidden="1" x14ac:dyDescent="0.25">
      <c r="A3729" s="383"/>
      <c r="B3729" s="378"/>
      <c r="C3729" s="54" t="str">
        <f>IF(ISTEXT('Organizational Unit Summary'!$B$47),'Organizational Unit Summary'!$B$47,"")</f>
        <v>P-8</v>
      </c>
      <c r="D3729" s="51" t="str">
        <f>IF('Organizational Unit Summary'!$B$24="Benchmark or Sustainment",IF(E3729="OoS","OoS",IF(E3729=1,"DM",IF(E3729=2,"PM",IF(E3729=3,"LM",IF(E3729=4,"FM"))))),IF(E3729="OoS","OoS",IF(E3729&lt;=2,"H",IF(E3729=3,"M",IF(E3729=4,"L")))))</f>
        <v>DM</v>
      </c>
      <c r="E3729" s="58">
        <f>IF(OR(Processes!$C$65=TRUE,Processes!K$65=TRUE),IF(AND(G3729=1,H3729=1,NOT(ISTEXT(J3729))),4,IF(AND(G3729=1,H3729=1,ISTEXT(J3729)),3,IF(AND(OR(G3729=1,H3729=1),ISTEXT(J3729)),2,1))),"OoS")</f>
        <v>1</v>
      </c>
      <c r="F3729" s="57"/>
      <c r="G3729" s="59"/>
      <c r="H3729" s="59"/>
      <c r="I3729" s="59"/>
      <c r="J3729" s="59"/>
      <c r="K3729" s="59"/>
      <c r="L3729" s="59"/>
      <c r="M3729" s="59"/>
      <c r="N3729" s="59"/>
      <c r="O3729" s="59"/>
      <c r="P3729" s="370"/>
      <c r="Q3729" s="63"/>
      <c r="R3729" s="373"/>
    </row>
    <row r="3730" spans="1:18" hidden="1" x14ac:dyDescent="0.25">
      <c r="A3730" s="383"/>
      <c r="B3730" s="378"/>
      <c r="C3730" s="54" t="str">
        <f>IF(ISTEXT('Organizational Unit Summary'!$B$48),'Organizational Unit Summary'!$B$48,"")</f>
        <v>P-9</v>
      </c>
      <c r="D3730" s="51" t="str">
        <f>IF('Organizational Unit Summary'!$B$24="Benchmark or Sustainment",IF(E3730="OoS","OoS",IF(E3730=1,"DM",IF(E3730=2,"PM",IF(E3730=3,"LM",IF(E3730=4,"FM"))))),IF(E3730="OoS","OoS",IF(E3730&lt;=2,"H",IF(E3730=3,"M",IF(E3730=4,"L")))))</f>
        <v>DM</v>
      </c>
      <c r="E3730" s="58">
        <f>IF(OR(Processes!$C$65=TRUE,Processes!L$65=TRUE),IF(AND(G3730=1,H3730=1,NOT(ISTEXT(J3730))),4,IF(AND(G3730=1,H3730=1,ISTEXT(J3730)),3,IF(AND(OR(G3730=1,H3730=1),ISTEXT(J3730)),2,1))),"OoS")</f>
        <v>1</v>
      </c>
      <c r="F3730" s="57"/>
      <c r="G3730" s="59"/>
      <c r="H3730" s="59"/>
      <c r="I3730" s="59"/>
      <c r="J3730" s="59"/>
      <c r="K3730" s="59"/>
      <c r="L3730" s="59"/>
      <c r="M3730" s="59"/>
      <c r="N3730" s="59"/>
      <c r="O3730" s="59"/>
      <c r="P3730" s="370"/>
      <c r="Q3730" s="63"/>
      <c r="R3730" s="373"/>
    </row>
    <row r="3731" spans="1:18" hidden="1" x14ac:dyDescent="0.25">
      <c r="A3731" s="383"/>
      <c r="B3731" s="378"/>
      <c r="C3731" s="54" t="str">
        <f>IF(ISTEXT('Organizational Unit Summary'!$B$49),'Organizational Unit Summary'!$B$49,"")</f>
        <v>P-10</v>
      </c>
      <c r="D3731" s="51" t="str">
        <f>IF('Organizational Unit Summary'!$B$24="Benchmark or Sustainment",IF(E3731="OoS","OoS",IF(E3731=1,"DM",IF(E3731=2,"PM",IF(E3731=3,"LM",IF(E3731=4,"FM"))))),IF(E3731="OoS","OoS",IF(E3731&lt;=2,"H",IF(E3731=3,"M",IF(E3731=4,"L")))))</f>
        <v>DM</v>
      </c>
      <c r="E3731" s="58">
        <f>IF(OR(Processes!$C$65=TRUE,Processes!M$65=TRUE),IF(AND(G3731=1,H3731=1,NOT(ISTEXT(J3731))),4,IF(AND(G3731=1,H3731=1,ISTEXT(J3731)),3,IF(AND(OR(G3731=1,H3731=1),ISTEXT(J3731)),2,1))),"OoS")</f>
        <v>1</v>
      </c>
      <c r="F3731" s="57"/>
      <c r="G3731" s="59"/>
      <c r="H3731" s="59"/>
      <c r="I3731" s="59"/>
      <c r="J3731" s="59"/>
      <c r="K3731" s="59"/>
      <c r="L3731" s="59"/>
      <c r="M3731" s="59"/>
      <c r="N3731" s="59"/>
      <c r="O3731" s="59"/>
      <c r="P3731" s="370"/>
      <c r="Q3731" s="63"/>
      <c r="R3731" s="373"/>
    </row>
    <row r="3732" spans="1:18" hidden="1" x14ac:dyDescent="0.25">
      <c r="A3732" s="383"/>
      <c r="B3732" s="378"/>
      <c r="C3732" s="54" t="str">
        <f>IF(ISTEXT('Organizational Unit Summary'!$B$50),'Organizational Unit Summary'!$B$50,"")</f>
        <v>P-11</v>
      </c>
      <c r="D3732" s="51" t="str">
        <f>IF('Organizational Unit Summary'!$B$24="Benchmark or Sustainment",IF(E3732="OoS","OoS",IF(E3732=1,"DM",IF(E3732=2,"PM",IF(E3732=3,"LM",IF(E3732=4,"FM"))))),IF(E3732="OoS","OoS",IF(E3732&lt;=2,"H",IF(E3732=3,"M",IF(E3732=4,"L")))))</f>
        <v>DM</v>
      </c>
      <c r="E3732" s="58">
        <f>IF(OR(Processes!$C$65=TRUE,Processes!N$65=TRUE),IF(AND(G3732=1,H3732=1,NOT(ISTEXT(J3732))),4,IF(AND(G3732=1,H3732=1,ISTEXT(J3732)),3,IF(AND(OR(G3732=1,H3732=1),ISTEXT(J3732)),2,1))),"OoS")</f>
        <v>1</v>
      </c>
      <c r="F3732" s="57"/>
      <c r="G3732" s="59"/>
      <c r="H3732" s="59"/>
      <c r="I3732" s="59"/>
      <c r="J3732" s="59"/>
      <c r="K3732" s="59"/>
      <c r="L3732" s="59"/>
      <c r="M3732" s="59"/>
      <c r="N3732" s="59"/>
      <c r="O3732" s="59"/>
      <c r="P3732" s="370"/>
      <c r="Q3732" s="63"/>
      <c r="R3732" s="373"/>
    </row>
    <row r="3733" spans="1:18" hidden="1" x14ac:dyDescent="0.25">
      <c r="A3733" s="383"/>
      <c r="B3733" s="378"/>
      <c r="C3733" s="54" t="str">
        <f>IF(ISTEXT('Organizational Unit Summary'!$B$51),'Organizational Unit Summary'!$B$51,"")</f>
        <v>P-12</v>
      </c>
      <c r="D3733" s="51" t="str">
        <f>IF('Organizational Unit Summary'!$B$24="Benchmark or Sustainment",IF(E3733="OoS","OoS",IF(E3733=1,"DM",IF(E3733=2,"PM",IF(E3733=3,"LM",IF(E3733=4,"FM"))))),IF(E3733="OoS","OoS",IF(E3733&lt;=2,"H",IF(E3733=3,"M",IF(E3733=4,"L")))))</f>
        <v>DM</v>
      </c>
      <c r="E3733" s="58">
        <f>IF(OR(Processes!$C$65=TRUE,Processes!O$65=TRUE),IF(AND(G3733=1,H3733=1,NOT(ISTEXT(J3733))),4,IF(AND(G3733=1,H3733=1,ISTEXT(J3733)),3,IF(AND(OR(G3733=1,H3733=1),ISTEXT(J3733)),2,1))),"OoS")</f>
        <v>1</v>
      </c>
      <c r="F3733" s="57"/>
      <c r="G3733" s="59"/>
      <c r="H3733" s="59"/>
      <c r="I3733" s="59"/>
      <c r="J3733" s="59"/>
      <c r="K3733" s="59"/>
      <c r="L3733" s="59"/>
      <c r="M3733" s="59"/>
      <c r="N3733" s="59"/>
      <c r="O3733" s="59"/>
      <c r="P3733" s="370"/>
      <c r="Q3733" s="63"/>
      <c r="R3733" s="373"/>
    </row>
    <row r="3734" spans="1:18" hidden="1" x14ac:dyDescent="0.25">
      <c r="A3734" s="383"/>
      <c r="B3734" s="378"/>
      <c r="C3734" s="54" t="str">
        <f>IF(ISTEXT('Organizational Unit Summary'!$B$52),'Organizational Unit Summary'!$B$52,"")</f>
        <v>P-13</v>
      </c>
      <c r="D3734" s="51" t="str">
        <f>IF('Organizational Unit Summary'!$B$24="Benchmark or Sustainment",IF(E3734="OoS","OoS",IF(E3734=1,"DM",IF(E3734=2,"PM",IF(E3734=3,"LM",IF(E3734=4,"FM"))))),IF(E3734="OoS","OoS",IF(E3734&lt;=2,"H",IF(E3734=3,"M",IF(E3734=4,"L")))))</f>
        <v>DM</v>
      </c>
      <c r="E3734" s="58">
        <f>IF(OR(Processes!$C$65=TRUE,Processes!P$65=TRUE),IF(AND(G3734=1,H3734=1,NOT(ISTEXT(J3734))),4,IF(AND(G3734=1,H3734=1,ISTEXT(J3734)),3,IF(AND(OR(G3734=1,H3734=1),ISTEXT(J3734)),2,1))),"OoS")</f>
        <v>1</v>
      </c>
      <c r="F3734" s="57"/>
      <c r="G3734" s="59"/>
      <c r="H3734" s="59"/>
      <c r="I3734" s="59"/>
      <c r="J3734" s="59"/>
      <c r="K3734" s="59"/>
      <c r="L3734" s="59"/>
      <c r="M3734" s="59"/>
      <c r="N3734" s="59"/>
      <c r="O3734" s="59"/>
      <c r="P3734" s="370"/>
      <c r="Q3734" s="63"/>
      <c r="R3734" s="373"/>
    </row>
    <row r="3735" spans="1:18" hidden="1" x14ac:dyDescent="0.25">
      <c r="A3735" s="383"/>
      <c r="B3735" s="378"/>
      <c r="C3735" s="54" t="str">
        <f>IF(ISTEXT('Organizational Unit Summary'!$B$53),'Organizational Unit Summary'!$B$53,"")</f>
        <v>P-14</v>
      </c>
      <c r="D3735" s="51" t="str">
        <f>IF('Organizational Unit Summary'!$B$24="Benchmark or Sustainment",IF(E3735="OoS","OoS",IF(E3735=1,"DM",IF(E3735=2,"PM",IF(E3735=3,"LM",IF(E3735=4,"FM"))))),IF(E3735="OoS","OoS",IF(E3735&lt;=2,"H",IF(E3735=3,"M",IF(E3735=4,"L")))))</f>
        <v>DM</v>
      </c>
      <c r="E3735" s="58">
        <f>IF(OR(Processes!$C$65=TRUE,Processes!Q$65=TRUE),IF(AND(G3735=1,H3735=1,NOT(ISTEXT(J3735))),4,IF(AND(G3735=1,H3735=1,ISTEXT(J3735)),3,IF(AND(OR(G3735=1,H3735=1),ISTEXT(J3735)),2,1))),"OoS")</f>
        <v>1</v>
      </c>
      <c r="F3735" s="57"/>
      <c r="G3735" s="59"/>
      <c r="H3735" s="59"/>
      <c r="I3735" s="59"/>
      <c r="J3735" s="59"/>
      <c r="K3735" s="59"/>
      <c r="L3735" s="59"/>
      <c r="M3735" s="59"/>
      <c r="N3735" s="59"/>
      <c r="O3735" s="59"/>
      <c r="P3735" s="370"/>
      <c r="Q3735" s="63"/>
      <c r="R3735" s="373"/>
    </row>
    <row r="3736" spans="1:18" hidden="1" x14ac:dyDescent="0.25">
      <c r="A3736" s="383"/>
      <c r="B3736" s="378"/>
      <c r="C3736" s="54" t="str">
        <f>IF(ISTEXT('Organizational Unit Summary'!$B$54),'Organizational Unit Summary'!$B$54,"")</f>
        <v>P-15</v>
      </c>
      <c r="D3736" s="51" t="str">
        <f>IF('Organizational Unit Summary'!$B$24="Benchmark or Sustainment",IF(E3736="OoS","OoS",IF(E3736=1,"DM",IF(E3736=2,"PM",IF(E3736=3,"LM",IF(E3736=4,"FM"))))),IF(E3736="OoS","OoS",IF(E3736&lt;=2,"H",IF(E3736=3,"M",IF(E3736=4,"L")))))</f>
        <v>DM</v>
      </c>
      <c r="E3736" s="58">
        <f>IF(OR(Processes!$C$65=TRUE,Processes!R$65=TRUE),IF(AND(G3736=1,H3736=1,NOT(ISTEXT(J3736))),4,IF(AND(G3736=1,H3736=1,ISTEXT(J3736)),3,IF(AND(OR(G3736=1,H3736=1),ISTEXT(J3736)),2,1))),"OoS")</f>
        <v>1</v>
      </c>
      <c r="F3736" s="57"/>
      <c r="G3736" s="59"/>
      <c r="H3736" s="59"/>
      <c r="I3736" s="59"/>
      <c r="J3736" s="59"/>
      <c r="K3736" s="59"/>
      <c r="L3736" s="59"/>
      <c r="M3736" s="59"/>
      <c r="N3736" s="59"/>
      <c r="O3736" s="59"/>
      <c r="P3736" s="370"/>
      <c r="Q3736" s="63"/>
      <c r="R3736" s="373"/>
    </row>
    <row r="3737" spans="1:18" hidden="1" x14ac:dyDescent="0.25">
      <c r="A3737" s="383"/>
      <c r="B3737" s="378"/>
      <c r="C3737" s="54" t="str">
        <f>IF(ISTEXT('Organizational Unit Summary'!$B$55),'Organizational Unit Summary'!$B$55,"")</f>
        <v>P-16</v>
      </c>
      <c r="D3737" s="51" t="str">
        <f>IF('Organizational Unit Summary'!$B$24="Benchmark or Sustainment",IF(E3737="OoS","OoS",IF(E3737=1,"DM",IF(E3737=2,"PM",IF(E3737=3,"LM",IF(E3737=4,"FM"))))),IF(E3737="OoS","OoS",IF(E3737&lt;=2,"H",IF(E3737=3,"M",IF(E3737=4,"L")))))</f>
        <v>DM</v>
      </c>
      <c r="E3737" s="58">
        <f>IF(OR(Processes!$C$65=TRUE,Processes!S$65=TRUE),IF(AND(G3737=1,H3737=1,NOT(ISTEXT(J3737))),4,IF(AND(G3737=1,H3737=1,ISTEXT(J3737)),3,IF(AND(OR(G3737=1,H3737=1),ISTEXT(J3737)),2,1))),"OoS")</f>
        <v>1</v>
      </c>
      <c r="F3737" s="57"/>
      <c r="G3737" s="59"/>
      <c r="H3737" s="59"/>
      <c r="I3737" s="59"/>
      <c r="J3737" s="59"/>
      <c r="K3737" s="59"/>
      <c r="L3737" s="59"/>
      <c r="M3737" s="59"/>
      <c r="N3737" s="59"/>
      <c r="O3737" s="59"/>
      <c r="P3737" s="370"/>
      <c r="Q3737" s="63"/>
      <c r="R3737" s="373"/>
    </row>
    <row r="3738" spans="1:18" hidden="1" x14ac:dyDescent="0.25">
      <c r="A3738" s="383"/>
      <c r="B3738" s="378"/>
      <c r="C3738" s="54" t="str">
        <f>IF(ISTEXT('Organizational Unit Summary'!$B$56),'Organizational Unit Summary'!$B$56,"")</f>
        <v>P-17</v>
      </c>
      <c r="D3738" s="51" t="str">
        <f>IF('Organizational Unit Summary'!$B$24="Benchmark or Sustainment",IF(E3738="OoS","OoS",IF(E3738=1,"DM",IF(E3738=2,"PM",IF(E3738=3,"LM",IF(E3738=4,"FM"))))),IF(E3738="OoS","OoS",IF(E3738&lt;=2,"H",IF(E3738=3,"M",IF(E3738=4,"L")))))</f>
        <v>DM</v>
      </c>
      <c r="E3738" s="58">
        <f>IF(OR(Processes!$C$65=TRUE,Processes!T$65=TRUE),IF(AND(G3738=1,H3738=1,NOT(ISTEXT(J3738))),4,IF(AND(G3738=1,H3738=1,ISTEXT(J3738)),3,IF(AND(OR(G3738=1,H3738=1),ISTEXT(J3738)),2,1))),"OoS")</f>
        <v>1</v>
      </c>
      <c r="F3738" s="57"/>
      <c r="G3738" s="59"/>
      <c r="H3738" s="59"/>
      <c r="I3738" s="59"/>
      <c r="J3738" s="59"/>
      <c r="K3738" s="59"/>
      <c r="L3738" s="59"/>
      <c r="M3738" s="59"/>
      <c r="N3738" s="59"/>
      <c r="O3738" s="59"/>
      <c r="P3738" s="370"/>
      <c r="Q3738" s="63"/>
      <c r="R3738" s="373"/>
    </row>
    <row r="3739" spans="1:18" hidden="1" x14ac:dyDescent="0.25">
      <c r="A3739" s="383"/>
      <c r="B3739" s="378"/>
      <c r="C3739" s="54" t="str">
        <f>IF(ISTEXT('Organizational Unit Summary'!$B$57),'Organizational Unit Summary'!$B$57,"")</f>
        <v>P-18</v>
      </c>
      <c r="D3739" s="51" t="str">
        <f>IF('Organizational Unit Summary'!$B$24="Benchmark or Sustainment",IF(E3739="OoS","OoS",IF(E3739=1,"DM",IF(E3739=2,"PM",IF(E3739=3,"LM",IF(E3739=4,"FM"))))),IF(E3739="OoS","OoS",IF(E3739&lt;=2,"H",IF(E3739=3,"M",IF(E3739=4,"L")))))</f>
        <v>DM</v>
      </c>
      <c r="E3739" s="58">
        <f>IF(OR(Processes!$C$65=TRUE,Processes!U$65=TRUE),IF(AND(G3739=1,H3739=1,NOT(ISTEXT(J3739))),4,IF(AND(G3739=1,H3739=1,ISTEXT(J3739)),3,IF(AND(OR(G3739=1,H3739=1),ISTEXT(J3739)),2,1))),"OoS")</f>
        <v>1</v>
      </c>
      <c r="F3739" s="57"/>
      <c r="G3739" s="59"/>
      <c r="H3739" s="59"/>
      <c r="I3739" s="59"/>
      <c r="J3739" s="59"/>
      <c r="K3739" s="59"/>
      <c r="L3739" s="59"/>
      <c r="M3739" s="59"/>
      <c r="N3739" s="59"/>
      <c r="O3739" s="59"/>
      <c r="P3739" s="370"/>
      <c r="Q3739" s="63"/>
      <c r="R3739" s="373"/>
    </row>
    <row r="3740" spans="1:18" hidden="1" x14ac:dyDescent="0.25">
      <c r="A3740" s="383"/>
      <c r="B3740" s="378"/>
      <c r="C3740" s="54" t="str">
        <f>IF(ISTEXT('Organizational Unit Summary'!$B$58),'Organizational Unit Summary'!$B$58,"")</f>
        <v>P-19</v>
      </c>
      <c r="D3740" s="51" t="str">
        <f>IF('Organizational Unit Summary'!$B$24="Benchmark or Sustainment",IF(E3740="OoS","OoS",IF(E3740=1,"DM",IF(E3740=2,"PM",IF(E3740=3,"LM",IF(E3740=4,"FM"))))),IF(E3740="OoS","OoS",IF(E3740&lt;=2,"H",IF(E3740=3,"M",IF(E3740=4,"L")))))</f>
        <v>DM</v>
      </c>
      <c r="E3740" s="58">
        <f>IF(OR(Processes!$C$65=TRUE,Processes!V$65=TRUE),IF(AND(G3740=1,H3740=1,NOT(ISTEXT(J3740))),4,IF(AND(G3740=1,H3740=1,ISTEXT(J3740)),3,IF(AND(OR(G3740=1,H3740=1),ISTEXT(J3740)),2,1))),"OoS")</f>
        <v>1</v>
      </c>
      <c r="F3740" s="57"/>
      <c r="G3740" s="59"/>
      <c r="H3740" s="59"/>
      <c r="I3740" s="59"/>
      <c r="J3740" s="59"/>
      <c r="K3740" s="59"/>
      <c r="L3740" s="59"/>
      <c r="M3740" s="59"/>
      <c r="N3740" s="59"/>
      <c r="O3740" s="59"/>
      <c r="P3740" s="370"/>
      <c r="Q3740" s="63"/>
      <c r="R3740" s="373"/>
    </row>
    <row r="3741" spans="1:18" ht="13.5" hidden="1" thickBot="1" x14ac:dyDescent="0.3">
      <c r="A3741" s="383"/>
      <c r="B3741" s="378"/>
      <c r="C3741" s="54" t="str">
        <f>IF(ISTEXT('Organizational Unit Summary'!$B$59),'Organizational Unit Summary'!$B$59,"")</f>
        <v>P-20</v>
      </c>
      <c r="D3741" s="51" t="str">
        <f>IF('Organizational Unit Summary'!$B$24="Benchmark or Sustainment",IF(E3741="OoS","OoS",IF(E3741=1,"DM",IF(E3741=2,"PM",IF(E3741=3,"LM",IF(E3741=4,"FM"))))),IF(E3741="OoS","OoS",IF(E3741&lt;=2,"H",IF(E3741=3,"M",IF(E3741=4,"L")))))</f>
        <v>DM</v>
      </c>
      <c r="E3741" s="58">
        <f>IF(OR(Processes!$C$65=TRUE,Processes!W$65=TRUE),IF(AND(G3741=1,H3741=1,NOT(ISTEXT(J3741))),4,IF(AND(G3741=1,H3741=1,ISTEXT(J3741)),3,IF(AND(OR(G3741=1,H3741=1),ISTEXT(J3741)),2,1))),"OoS")</f>
        <v>1</v>
      </c>
      <c r="F3741" s="57"/>
      <c r="G3741" s="59"/>
      <c r="H3741" s="59"/>
      <c r="I3741" s="59"/>
      <c r="J3741" s="59"/>
      <c r="K3741" s="59"/>
      <c r="L3741" s="59"/>
      <c r="M3741" s="59"/>
      <c r="N3741" s="59"/>
      <c r="O3741" s="59"/>
      <c r="P3741" s="371"/>
      <c r="Q3741" s="63"/>
      <c r="R3741" s="373"/>
    </row>
    <row r="3742" spans="1:18" hidden="1" x14ac:dyDescent="0.25">
      <c r="A3742" s="383"/>
      <c r="B3742" s="378" t="str">
        <f>IF(ISTEXT(Processes!$B$15),Processes!$B$15,"")</f>
        <v>Process 13</v>
      </c>
      <c r="C3742" s="54" t="str">
        <f>IF(ISTEXT('Organizational Unit Summary'!$B$40),'Organizational Unit Summary'!$B$40,"")</f>
        <v>P-1</v>
      </c>
      <c r="D3742" s="51" t="str">
        <f>IF('Organizational Unit Summary'!$B$24="Benchmark or Sustainment",IF(E3742="OoS","OoS",IF(E3742=1,"DM",IF(E3742=2,"PM",IF(E3742=3,"LM",IF(E3742=4,"FM"))))),IF(E3742="OoS","OoS",IF(E3742&lt;=2,"H",IF(E3742=3,"M",IF(E3742=4,"L")))))</f>
        <v>DM</v>
      </c>
      <c r="E3742" s="58">
        <f>IF(OR(Processes!$C$66=TRUE,Processes!D$66=TRUE),IF(AND(G3742=1,H3742=1,NOT(ISTEXT(J3742))),4,IF(AND(G3742=1,H3742=1,ISTEXT(J3742)),3,IF(AND(OR(G3742=1,H3742=1),ISTEXT(J3742)),2,1))),"OoS")</f>
        <v>1</v>
      </c>
      <c r="F3742" s="57"/>
      <c r="G3742" s="59"/>
      <c r="H3742" s="59"/>
      <c r="I3742" s="59"/>
      <c r="J3742" s="59"/>
      <c r="K3742" s="59"/>
      <c r="L3742" s="59"/>
      <c r="M3742" s="59"/>
      <c r="N3742" s="59"/>
      <c r="O3742" s="59"/>
      <c r="P3742" s="369"/>
      <c r="Q3742" s="63"/>
      <c r="R3742" s="373"/>
    </row>
    <row r="3743" spans="1:18" hidden="1" x14ac:dyDescent="0.25">
      <c r="A3743" s="383"/>
      <c r="B3743" s="378"/>
      <c r="C3743" s="54" t="str">
        <f>IF(ISTEXT('Organizational Unit Summary'!$B$41),'Organizational Unit Summary'!$B$41,"")</f>
        <v>P-2</v>
      </c>
      <c r="D3743" s="51" t="str">
        <f>IF('Organizational Unit Summary'!$B$24="Benchmark or Sustainment",IF(E3743="OoS","OoS",IF(E3743=1,"DM",IF(E3743=2,"PM",IF(E3743=3,"LM",IF(E3743=4,"FM"))))),IF(E3743="OoS","OoS",IF(E3743&lt;=2,"H",IF(E3743=3,"M",IF(E3743=4,"L")))))</f>
        <v>DM</v>
      </c>
      <c r="E3743" s="58">
        <f>IF(OR(Processes!$C$66=TRUE,Processes!E$66=TRUE),IF(AND(G3743=1,H3743=1,NOT(ISTEXT(J3743))),4,IF(AND(G3743=1,H3743=1,ISTEXT(J3743)),3,IF(AND(OR(G3743=1,H3743=1),ISTEXT(J3743)),2,1))),"OoS")</f>
        <v>1</v>
      </c>
      <c r="F3743" s="57"/>
      <c r="G3743" s="59"/>
      <c r="H3743" s="59"/>
      <c r="I3743" s="59"/>
      <c r="J3743" s="59"/>
      <c r="K3743" s="59"/>
      <c r="L3743" s="59"/>
      <c r="M3743" s="59"/>
      <c r="N3743" s="59"/>
      <c r="O3743" s="59"/>
      <c r="P3743" s="370"/>
      <c r="Q3743" s="63"/>
      <c r="R3743" s="373"/>
    </row>
    <row r="3744" spans="1:18" hidden="1" x14ac:dyDescent="0.25">
      <c r="A3744" s="383"/>
      <c r="B3744" s="378"/>
      <c r="C3744" s="54" t="str">
        <f>IF(ISTEXT('Organizational Unit Summary'!$B$42),'Organizational Unit Summary'!$B$42,"")</f>
        <v>P-3</v>
      </c>
      <c r="D3744" s="51" t="str">
        <f>IF('Organizational Unit Summary'!$B$24="Benchmark or Sustainment",IF(E3744="OoS","OoS",IF(E3744=1,"DM",IF(E3744=2,"PM",IF(E3744=3,"LM",IF(E3744=4,"FM"))))),IF(E3744="OoS","OoS",IF(E3744&lt;=2,"H",IF(E3744=3,"M",IF(E3744=4,"L")))))</f>
        <v>DM</v>
      </c>
      <c r="E3744" s="58">
        <f>IF(OR(Processes!$C$66=TRUE,Processes!F$66=TRUE),IF(AND(G3744=1,H3744=1,NOT(ISTEXT(J3744))),4,IF(AND(G3744=1,H3744=1,ISTEXT(J3744)),3,IF(AND(OR(G3744=1,H3744=1),ISTEXT(J3744)),2,1))),"OoS")</f>
        <v>1</v>
      </c>
      <c r="F3744" s="57"/>
      <c r="G3744" s="59"/>
      <c r="H3744" s="59"/>
      <c r="I3744" s="59"/>
      <c r="J3744" s="59"/>
      <c r="K3744" s="59"/>
      <c r="L3744" s="59"/>
      <c r="M3744" s="59"/>
      <c r="N3744" s="59"/>
      <c r="O3744" s="59"/>
      <c r="P3744" s="370"/>
      <c r="Q3744" s="63"/>
      <c r="R3744" s="373"/>
    </row>
    <row r="3745" spans="1:18" hidden="1" x14ac:dyDescent="0.25">
      <c r="A3745" s="383"/>
      <c r="B3745" s="378"/>
      <c r="C3745" s="54" t="str">
        <f>IF(ISTEXT('Organizational Unit Summary'!$B$43),'Organizational Unit Summary'!$B$43,"")</f>
        <v>P-4</v>
      </c>
      <c r="D3745" s="51" t="str">
        <f>IF('Organizational Unit Summary'!$B$24="Benchmark or Sustainment",IF(E3745="OoS","OoS",IF(E3745=1,"DM",IF(E3745=2,"PM",IF(E3745=3,"LM",IF(E3745=4,"FM"))))),IF(E3745="OoS","OoS",IF(E3745&lt;=2,"H",IF(E3745=3,"M",IF(E3745=4,"L")))))</f>
        <v>DM</v>
      </c>
      <c r="E3745" s="58">
        <f>IF(OR(Processes!$C$66=TRUE,Processes!G$66=TRUE),IF(AND(G3745=1,H3745=1,NOT(ISTEXT(J3745))),4,IF(AND(G3745=1,H3745=1,ISTEXT(J3745)),3,IF(AND(OR(G3745=1,H3745=1),ISTEXT(J3745)),2,1))),"OoS")</f>
        <v>1</v>
      </c>
      <c r="F3745" s="57"/>
      <c r="G3745" s="59"/>
      <c r="H3745" s="59"/>
      <c r="I3745" s="59"/>
      <c r="J3745" s="59"/>
      <c r="K3745" s="59"/>
      <c r="L3745" s="59"/>
      <c r="M3745" s="59"/>
      <c r="N3745" s="59"/>
      <c r="O3745" s="59"/>
      <c r="P3745" s="370"/>
      <c r="Q3745" s="63"/>
      <c r="R3745" s="373"/>
    </row>
    <row r="3746" spans="1:18" hidden="1" x14ac:dyDescent="0.25">
      <c r="A3746" s="383"/>
      <c r="B3746" s="378"/>
      <c r="C3746" s="54" t="str">
        <f>IF(ISTEXT('Organizational Unit Summary'!$B$44),'Organizational Unit Summary'!$B$44,"")</f>
        <v>P-5</v>
      </c>
      <c r="D3746" s="51" t="str">
        <f>IF('Organizational Unit Summary'!$B$24="Benchmark or Sustainment",IF(E3746="OoS","OoS",IF(E3746=1,"DM",IF(E3746=2,"PM",IF(E3746=3,"LM",IF(E3746=4,"FM"))))),IF(E3746="OoS","OoS",IF(E3746&lt;=2,"H",IF(E3746=3,"M",IF(E3746=4,"L")))))</f>
        <v>DM</v>
      </c>
      <c r="E3746" s="58">
        <f>IF(OR(Processes!$C$66=TRUE,Processes!H$66=TRUE),IF(AND(G3746=1,H3746=1,NOT(ISTEXT(J3746))),4,IF(AND(G3746=1,H3746=1,ISTEXT(J3746)),3,IF(AND(OR(G3746=1,H3746=1),ISTEXT(J3746)),2,1))),"OoS")</f>
        <v>1</v>
      </c>
      <c r="F3746" s="57"/>
      <c r="G3746" s="59"/>
      <c r="H3746" s="59"/>
      <c r="I3746" s="59"/>
      <c r="J3746" s="59"/>
      <c r="K3746" s="59"/>
      <c r="L3746" s="59"/>
      <c r="M3746" s="59"/>
      <c r="N3746" s="59"/>
      <c r="O3746" s="59"/>
      <c r="P3746" s="370"/>
      <c r="Q3746" s="63"/>
      <c r="R3746" s="373"/>
    </row>
    <row r="3747" spans="1:18" hidden="1" x14ac:dyDescent="0.25">
      <c r="A3747" s="383"/>
      <c r="B3747" s="378"/>
      <c r="C3747" s="54" t="str">
        <f>IF(ISTEXT('Organizational Unit Summary'!$B$45),'Organizational Unit Summary'!$B$45,"")</f>
        <v>P-6</v>
      </c>
      <c r="D3747" s="51" t="str">
        <f>IF('Organizational Unit Summary'!$B$24="Benchmark or Sustainment",IF(E3747="OoS","OoS",IF(E3747=1,"DM",IF(E3747=2,"PM",IF(E3747=3,"LM",IF(E3747=4,"FM"))))),IF(E3747="OoS","OoS",IF(E3747&lt;=2,"H",IF(E3747=3,"M",IF(E3747=4,"L")))))</f>
        <v>DM</v>
      </c>
      <c r="E3747" s="58">
        <f>IF(OR(Processes!$C$66=TRUE,Processes!I$66=TRUE),IF(AND(G3747=1,H3747=1,NOT(ISTEXT(J3747))),4,IF(AND(G3747=1,H3747=1,ISTEXT(J3747)),3,IF(AND(OR(G3747=1,H3747=1),ISTEXT(J3747)),2,1))),"OoS")</f>
        <v>1</v>
      </c>
      <c r="F3747" s="57"/>
      <c r="G3747" s="59"/>
      <c r="H3747" s="59"/>
      <c r="I3747" s="59"/>
      <c r="J3747" s="59"/>
      <c r="K3747" s="59"/>
      <c r="L3747" s="59"/>
      <c r="M3747" s="59"/>
      <c r="N3747" s="59"/>
      <c r="O3747" s="59"/>
      <c r="P3747" s="370"/>
      <c r="Q3747" s="63"/>
      <c r="R3747" s="373"/>
    </row>
    <row r="3748" spans="1:18" hidden="1" x14ac:dyDescent="0.25">
      <c r="A3748" s="383"/>
      <c r="B3748" s="378"/>
      <c r="C3748" s="54" t="str">
        <f>IF(ISTEXT('Organizational Unit Summary'!$B$46),'Organizational Unit Summary'!$B$46,"")</f>
        <v>P-7</v>
      </c>
      <c r="D3748" s="51" t="str">
        <f>IF('Organizational Unit Summary'!$B$24="Benchmark or Sustainment",IF(E3748="OoS","OoS",IF(E3748=1,"DM",IF(E3748=2,"PM",IF(E3748=3,"LM",IF(E3748=4,"FM"))))),IF(E3748="OoS","OoS",IF(E3748&lt;=2,"H",IF(E3748=3,"M",IF(E3748=4,"L")))))</f>
        <v>DM</v>
      </c>
      <c r="E3748" s="58">
        <f>IF(OR(Processes!$C$66=TRUE,Processes!J$66=TRUE),IF(AND(G3748=1,H3748=1,NOT(ISTEXT(J3748))),4,IF(AND(G3748=1,H3748=1,ISTEXT(J3748)),3,IF(AND(OR(G3748=1,H3748=1),ISTEXT(J3748)),2,1))),"OoS")</f>
        <v>1</v>
      </c>
      <c r="F3748" s="57"/>
      <c r="G3748" s="59"/>
      <c r="H3748" s="59"/>
      <c r="I3748" s="59"/>
      <c r="J3748" s="59"/>
      <c r="K3748" s="59"/>
      <c r="L3748" s="59"/>
      <c r="M3748" s="59"/>
      <c r="N3748" s="59"/>
      <c r="O3748" s="59"/>
      <c r="P3748" s="370"/>
      <c r="Q3748" s="63"/>
      <c r="R3748" s="373"/>
    </row>
    <row r="3749" spans="1:18" hidden="1" x14ac:dyDescent="0.25">
      <c r="A3749" s="383"/>
      <c r="B3749" s="378"/>
      <c r="C3749" s="54" t="str">
        <f>IF(ISTEXT('Organizational Unit Summary'!$B$47),'Organizational Unit Summary'!$B$47,"")</f>
        <v>P-8</v>
      </c>
      <c r="D3749" s="51" t="str">
        <f>IF('Organizational Unit Summary'!$B$24="Benchmark or Sustainment",IF(E3749="OoS","OoS",IF(E3749=1,"DM",IF(E3749=2,"PM",IF(E3749=3,"LM",IF(E3749=4,"FM"))))),IF(E3749="OoS","OoS",IF(E3749&lt;=2,"H",IF(E3749=3,"M",IF(E3749=4,"L")))))</f>
        <v>DM</v>
      </c>
      <c r="E3749" s="58">
        <f>IF(OR(Processes!$C$66=TRUE,Processes!K$66=TRUE),IF(AND(G3749=1,H3749=1,NOT(ISTEXT(J3749))),4,IF(AND(G3749=1,H3749=1,ISTEXT(J3749)),3,IF(AND(OR(G3749=1,H3749=1),ISTEXT(J3749)),2,1))),"OoS")</f>
        <v>1</v>
      </c>
      <c r="F3749" s="57"/>
      <c r="G3749" s="59"/>
      <c r="H3749" s="59"/>
      <c r="I3749" s="59"/>
      <c r="J3749" s="59"/>
      <c r="K3749" s="59"/>
      <c r="L3749" s="59"/>
      <c r="M3749" s="59"/>
      <c r="N3749" s="59"/>
      <c r="O3749" s="59"/>
      <c r="P3749" s="370"/>
      <c r="Q3749" s="63"/>
      <c r="R3749" s="373"/>
    </row>
    <row r="3750" spans="1:18" hidden="1" x14ac:dyDescent="0.25">
      <c r="A3750" s="383"/>
      <c r="B3750" s="378"/>
      <c r="C3750" s="54" t="str">
        <f>IF(ISTEXT('Organizational Unit Summary'!$B$48),'Organizational Unit Summary'!$B$48,"")</f>
        <v>P-9</v>
      </c>
      <c r="D3750" s="51" t="str">
        <f>IF('Organizational Unit Summary'!$B$24="Benchmark or Sustainment",IF(E3750="OoS","OoS",IF(E3750=1,"DM",IF(E3750=2,"PM",IF(E3750=3,"LM",IF(E3750=4,"FM"))))),IF(E3750="OoS","OoS",IF(E3750&lt;=2,"H",IF(E3750=3,"M",IF(E3750=4,"L")))))</f>
        <v>DM</v>
      </c>
      <c r="E3750" s="58">
        <f>IF(OR(Processes!$C$66=TRUE,Processes!L$66=TRUE),IF(AND(G3750=1,H3750=1,NOT(ISTEXT(J3750))),4,IF(AND(G3750=1,H3750=1,ISTEXT(J3750)),3,IF(AND(OR(G3750=1,H3750=1),ISTEXT(J3750)),2,1))),"OoS")</f>
        <v>1</v>
      </c>
      <c r="F3750" s="57"/>
      <c r="G3750" s="59"/>
      <c r="H3750" s="59"/>
      <c r="I3750" s="59"/>
      <c r="J3750" s="59"/>
      <c r="K3750" s="59"/>
      <c r="L3750" s="59"/>
      <c r="M3750" s="59"/>
      <c r="N3750" s="59"/>
      <c r="O3750" s="59"/>
      <c r="P3750" s="370"/>
      <c r="Q3750" s="63"/>
      <c r="R3750" s="373"/>
    </row>
    <row r="3751" spans="1:18" hidden="1" x14ac:dyDescent="0.25">
      <c r="A3751" s="383"/>
      <c r="B3751" s="378"/>
      <c r="C3751" s="54" t="str">
        <f>IF(ISTEXT('Organizational Unit Summary'!$B$49),'Organizational Unit Summary'!$B$49,"")</f>
        <v>P-10</v>
      </c>
      <c r="D3751" s="51" t="str">
        <f>IF('Organizational Unit Summary'!$B$24="Benchmark or Sustainment",IF(E3751="OoS","OoS",IF(E3751=1,"DM",IF(E3751=2,"PM",IF(E3751=3,"LM",IF(E3751=4,"FM"))))),IF(E3751="OoS","OoS",IF(E3751&lt;=2,"H",IF(E3751=3,"M",IF(E3751=4,"L")))))</f>
        <v>DM</v>
      </c>
      <c r="E3751" s="58">
        <f>IF(OR(Processes!$C$66=TRUE,Processes!M$66=TRUE),IF(AND(G3751=1,H3751=1,NOT(ISTEXT(J3751))),4,IF(AND(G3751=1,H3751=1,ISTEXT(J3751)),3,IF(AND(OR(G3751=1,H3751=1),ISTEXT(J3751)),2,1))),"OoS")</f>
        <v>1</v>
      </c>
      <c r="F3751" s="57"/>
      <c r="G3751" s="59"/>
      <c r="H3751" s="59"/>
      <c r="I3751" s="59"/>
      <c r="J3751" s="59"/>
      <c r="K3751" s="59"/>
      <c r="L3751" s="59"/>
      <c r="M3751" s="59"/>
      <c r="N3751" s="59"/>
      <c r="O3751" s="59"/>
      <c r="P3751" s="370"/>
      <c r="Q3751" s="63"/>
      <c r="R3751" s="373"/>
    </row>
    <row r="3752" spans="1:18" hidden="1" x14ac:dyDescent="0.25">
      <c r="A3752" s="383"/>
      <c r="B3752" s="378"/>
      <c r="C3752" s="54" t="str">
        <f>IF(ISTEXT('Organizational Unit Summary'!$B$50),'Organizational Unit Summary'!$B$50,"")</f>
        <v>P-11</v>
      </c>
      <c r="D3752" s="51" t="str">
        <f>IF('Organizational Unit Summary'!$B$24="Benchmark or Sustainment",IF(E3752="OoS","OoS",IF(E3752=1,"DM",IF(E3752=2,"PM",IF(E3752=3,"LM",IF(E3752=4,"FM"))))),IF(E3752="OoS","OoS",IF(E3752&lt;=2,"H",IF(E3752=3,"M",IF(E3752=4,"L")))))</f>
        <v>DM</v>
      </c>
      <c r="E3752" s="58">
        <f>IF(OR(Processes!$C$66=TRUE,Processes!N$66=TRUE),IF(AND(G3752=1,H3752=1,NOT(ISTEXT(J3752))),4,IF(AND(G3752=1,H3752=1,ISTEXT(J3752)),3,IF(AND(OR(G3752=1,H3752=1),ISTEXT(J3752)),2,1))),"OoS")</f>
        <v>1</v>
      </c>
      <c r="F3752" s="57"/>
      <c r="G3752" s="59"/>
      <c r="H3752" s="59"/>
      <c r="I3752" s="59"/>
      <c r="J3752" s="59"/>
      <c r="K3752" s="59"/>
      <c r="L3752" s="59"/>
      <c r="M3752" s="59"/>
      <c r="N3752" s="59"/>
      <c r="O3752" s="59"/>
      <c r="P3752" s="370"/>
      <c r="Q3752" s="63"/>
      <c r="R3752" s="373"/>
    </row>
    <row r="3753" spans="1:18" hidden="1" x14ac:dyDescent="0.25">
      <c r="A3753" s="383"/>
      <c r="B3753" s="378"/>
      <c r="C3753" s="54" t="str">
        <f>IF(ISTEXT('Organizational Unit Summary'!$B$51),'Organizational Unit Summary'!$B$51,"")</f>
        <v>P-12</v>
      </c>
      <c r="D3753" s="51" t="str">
        <f>IF('Organizational Unit Summary'!$B$24="Benchmark or Sustainment",IF(E3753="OoS","OoS",IF(E3753=1,"DM",IF(E3753=2,"PM",IF(E3753=3,"LM",IF(E3753=4,"FM"))))),IF(E3753="OoS","OoS",IF(E3753&lt;=2,"H",IF(E3753=3,"M",IF(E3753=4,"L")))))</f>
        <v>DM</v>
      </c>
      <c r="E3753" s="58">
        <f>IF(OR(Processes!$C$66=TRUE,Processes!O$66=TRUE),IF(AND(G3753=1,H3753=1,NOT(ISTEXT(J3753))),4,IF(AND(G3753=1,H3753=1,ISTEXT(J3753)),3,IF(AND(OR(G3753=1,H3753=1),ISTEXT(J3753)),2,1))),"OoS")</f>
        <v>1</v>
      </c>
      <c r="F3753" s="57"/>
      <c r="G3753" s="59"/>
      <c r="H3753" s="59"/>
      <c r="I3753" s="59"/>
      <c r="J3753" s="59"/>
      <c r="K3753" s="59"/>
      <c r="L3753" s="59"/>
      <c r="M3753" s="59"/>
      <c r="N3753" s="59"/>
      <c r="O3753" s="59"/>
      <c r="P3753" s="370"/>
      <c r="Q3753" s="63"/>
      <c r="R3753" s="373"/>
    </row>
    <row r="3754" spans="1:18" hidden="1" x14ac:dyDescent="0.25">
      <c r="A3754" s="383"/>
      <c r="B3754" s="378"/>
      <c r="C3754" s="54" t="str">
        <f>IF(ISTEXT('Organizational Unit Summary'!$B$52),'Organizational Unit Summary'!$B$52,"")</f>
        <v>P-13</v>
      </c>
      <c r="D3754" s="51" t="str">
        <f>IF('Organizational Unit Summary'!$B$24="Benchmark or Sustainment",IF(E3754="OoS","OoS",IF(E3754=1,"DM",IF(E3754=2,"PM",IF(E3754=3,"LM",IF(E3754=4,"FM"))))),IF(E3754="OoS","OoS",IF(E3754&lt;=2,"H",IF(E3754=3,"M",IF(E3754=4,"L")))))</f>
        <v>DM</v>
      </c>
      <c r="E3754" s="58">
        <f>IF(OR(Processes!$C$66=TRUE,Processes!P$66=TRUE),IF(AND(G3754=1,H3754=1,NOT(ISTEXT(J3754))),4,IF(AND(G3754=1,H3754=1,ISTEXT(J3754)),3,IF(AND(OR(G3754=1,H3754=1),ISTEXT(J3754)),2,1))),"OoS")</f>
        <v>1</v>
      </c>
      <c r="F3754" s="57"/>
      <c r="G3754" s="59"/>
      <c r="H3754" s="59"/>
      <c r="I3754" s="59"/>
      <c r="J3754" s="59"/>
      <c r="K3754" s="59"/>
      <c r="L3754" s="59"/>
      <c r="M3754" s="59"/>
      <c r="N3754" s="59"/>
      <c r="O3754" s="59"/>
      <c r="P3754" s="370"/>
      <c r="Q3754" s="63"/>
      <c r="R3754" s="373"/>
    </row>
    <row r="3755" spans="1:18" hidden="1" x14ac:dyDescent="0.25">
      <c r="A3755" s="383"/>
      <c r="B3755" s="378"/>
      <c r="C3755" s="54" t="str">
        <f>IF(ISTEXT('Organizational Unit Summary'!$B$53),'Organizational Unit Summary'!$B$53,"")</f>
        <v>P-14</v>
      </c>
      <c r="D3755" s="51" t="str">
        <f>IF('Organizational Unit Summary'!$B$24="Benchmark or Sustainment",IF(E3755="OoS","OoS",IF(E3755=1,"DM",IF(E3755=2,"PM",IF(E3755=3,"LM",IF(E3755=4,"FM"))))),IF(E3755="OoS","OoS",IF(E3755&lt;=2,"H",IF(E3755=3,"M",IF(E3755=4,"L")))))</f>
        <v>DM</v>
      </c>
      <c r="E3755" s="58">
        <f>IF(OR(Processes!$C$66=TRUE,Processes!Q$66=TRUE),IF(AND(G3755=1,H3755=1,NOT(ISTEXT(J3755))),4,IF(AND(G3755=1,H3755=1,ISTEXT(J3755)),3,IF(AND(OR(G3755=1,H3755=1),ISTEXT(J3755)),2,1))),"OoS")</f>
        <v>1</v>
      </c>
      <c r="F3755" s="57"/>
      <c r="G3755" s="59"/>
      <c r="H3755" s="59"/>
      <c r="I3755" s="59"/>
      <c r="J3755" s="59"/>
      <c r="K3755" s="59"/>
      <c r="L3755" s="59"/>
      <c r="M3755" s="59"/>
      <c r="N3755" s="59"/>
      <c r="O3755" s="59"/>
      <c r="P3755" s="370"/>
      <c r="Q3755" s="63"/>
      <c r="R3755" s="373"/>
    </row>
    <row r="3756" spans="1:18" hidden="1" x14ac:dyDescent="0.25">
      <c r="A3756" s="383"/>
      <c r="B3756" s="378"/>
      <c r="C3756" s="54" t="str">
        <f>IF(ISTEXT('Organizational Unit Summary'!$B$54),'Organizational Unit Summary'!$B$54,"")</f>
        <v>P-15</v>
      </c>
      <c r="D3756" s="51" t="str">
        <f>IF('Organizational Unit Summary'!$B$24="Benchmark or Sustainment",IF(E3756="OoS","OoS",IF(E3756=1,"DM",IF(E3756=2,"PM",IF(E3756=3,"LM",IF(E3756=4,"FM"))))),IF(E3756="OoS","OoS",IF(E3756&lt;=2,"H",IF(E3756=3,"M",IF(E3756=4,"L")))))</f>
        <v>DM</v>
      </c>
      <c r="E3756" s="58">
        <f>IF(OR(Processes!$C$66=TRUE,Processes!R$66=TRUE),IF(AND(G3756=1,H3756=1,NOT(ISTEXT(J3756))),4,IF(AND(G3756=1,H3756=1,ISTEXT(J3756)),3,IF(AND(OR(G3756=1,H3756=1),ISTEXT(J3756)),2,1))),"OoS")</f>
        <v>1</v>
      </c>
      <c r="F3756" s="57"/>
      <c r="G3756" s="59"/>
      <c r="H3756" s="59"/>
      <c r="I3756" s="59"/>
      <c r="J3756" s="59"/>
      <c r="K3756" s="59"/>
      <c r="L3756" s="59"/>
      <c r="M3756" s="59"/>
      <c r="N3756" s="59"/>
      <c r="O3756" s="59"/>
      <c r="P3756" s="370"/>
      <c r="Q3756" s="63"/>
      <c r="R3756" s="373"/>
    </row>
    <row r="3757" spans="1:18" hidden="1" x14ac:dyDescent="0.25">
      <c r="A3757" s="383"/>
      <c r="B3757" s="378"/>
      <c r="C3757" s="54" t="str">
        <f>IF(ISTEXT('Organizational Unit Summary'!$B$55),'Organizational Unit Summary'!$B$55,"")</f>
        <v>P-16</v>
      </c>
      <c r="D3757" s="51" t="str">
        <f>IF('Organizational Unit Summary'!$B$24="Benchmark or Sustainment",IF(E3757="OoS","OoS",IF(E3757=1,"DM",IF(E3757=2,"PM",IF(E3757=3,"LM",IF(E3757=4,"FM"))))),IF(E3757="OoS","OoS",IF(E3757&lt;=2,"H",IF(E3757=3,"M",IF(E3757=4,"L")))))</f>
        <v>DM</v>
      </c>
      <c r="E3757" s="58">
        <f>IF(OR(Processes!$C$66=TRUE,Processes!S$66=TRUE),IF(AND(G3757=1,H3757=1,NOT(ISTEXT(J3757))),4,IF(AND(G3757=1,H3757=1,ISTEXT(J3757)),3,IF(AND(OR(G3757=1,H3757=1),ISTEXT(J3757)),2,1))),"OoS")</f>
        <v>1</v>
      </c>
      <c r="F3757" s="57"/>
      <c r="G3757" s="59"/>
      <c r="H3757" s="59"/>
      <c r="I3757" s="59"/>
      <c r="J3757" s="59"/>
      <c r="K3757" s="59"/>
      <c r="L3757" s="59"/>
      <c r="M3757" s="59"/>
      <c r="N3757" s="59"/>
      <c r="O3757" s="59"/>
      <c r="P3757" s="370"/>
      <c r="Q3757" s="63"/>
      <c r="R3757" s="373"/>
    </row>
    <row r="3758" spans="1:18" hidden="1" x14ac:dyDescent="0.25">
      <c r="A3758" s="383"/>
      <c r="B3758" s="378"/>
      <c r="C3758" s="54" t="str">
        <f>IF(ISTEXT('Organizational Unit Summary'!$B$56),'Organizational Unit Summary'!$B$56,"")</f>
        <v>P-17</v>
      </c>
      <c r="D3758" s="51" t="str">
        <f>IF('Organizational Unit Summary'!$B$24="Benchmark or Sustainment",IF(E3758="OoS","OoS",IF(E3758=1,"DM",IF(E3758=2,"PM",IF(E3758=3,"LM",IF(E3758=4,"FM"))))),IF(E3758="OoS","OoS",IF(E3758&lt;=2,"H",IF(E3758=3,"M",IF(E3758=4,"L")))))</f>
        <v>DM</v>
      </c>
      <c r="E3758" s="58">
        <f>IF(OR(Processes!$C$66=TRUE,Processes!T$66=TRUE),IF(AND(G3758=1,H3758=1,NOT(ISTEXT(J3758))),4,IF(AND(G3758=1,H3758=1,ISTEXT(J3758)),3,IF(AND(OR(G3758=1,H3758=1),ISTEXT(J3758)),2,1))),"OoS")</f>
        <v>1</v>
      </c>
      <c r="F3758" s="57"/>
      <c r="G3758" s="59"/>
      <c r="H3758" s="59"/>
      <c r="I3758" s="59"/>
      <c r="J3758" s="59"/>
      <c r="K3758" s="59"/>
      <c r="L3758" s="59"/>
      <c r="M3758" s="59"/>
      <c r="N3758" s="59"/>
      <c r="O3758" s="59"/>
      <c r="P3758" s="370"/>
      <c r="Q3758" s="63"/>
      <c r="R3758" s="373"/>
    </row>
    <row r="3759" spans="1:18" hidden="1" x14ac:dyDescent="0.25">
      <c r="A3759" s="383"/>
      <c r="B3759" s="378"/>
      <c r="C3759" s="54" t="str">
        <f>IF(ISTEXT('Organizational Unit Summary'!$B$57),'Organizational Unit Summary'!$B$57,"")</f>
        <v>P-18</v>
      </c>
      <c r="D3759" s="51" t="str">
        <f>IF('Organizational Unit Summary'!$B$24="Benchmark or Sustainment",IF(E3759="OoS","OoS",IF(E3759=1,"DM",IF(E3759=2,"PM",IF(E3759=3,"LM",IF(E3759=4,"FM"))))),IF(E3759="OoS","OoS",IF(E3759&lt;=2,"H",IF(E3759=3,"M",IF(E3759=4,"L")))))</f>
        <v>DM</v>
      </c>
      <c r="E3759" s="58">
        <f>IF(OR(Processes!$C$66=TRUE,Processes!U$66=TRUE),IF(AND(G3759=1,H3759=1,NOT(ISTEXT(J3759))),4,IF(AND(G3759=1,H3759=1,ISTEXT(J3759)),3,IF(AND(OR(G3759=1,H3759=1),ISTEXT(J3759)),2,1))),"OoS")</f>
        <v>1</v>
      </c>
      <c r="F3759" s="57"/>
      <c r="G3759" s="59"/>
      <c r="H3759" s="59"/>
      <c r="I3759" s="59"/>
      <c r="J3759" s="59"/>
      <c r="K3759" s="59"/>
      <c r="L3759" s="59"/>
      <c r="M3759" s="59"/>
      <c r="N3759" s="59"/>
      <c r="O3759" s="59"/>
      <c r="P3759" s="370"/>
      <c r="Q3759" s="63"/>
      <c r="R3759" s="373"/>
    </row>
    <row r="3760" spans="1:18" hidden="1" x14ac:dyDescent="0.25">
      <c r="A3760" s="383"/>
      <c r="B3760" s="378"/>
      <c r="C3760" s="54" t="str">
        <f>IF(ISTEXT('Organizational Unit Summary'!$B$58),'Organizational Unit Summary'!$B$58,"")</f>
        <v>P-19</v>
      </c>
      <c r="D3760" s="51" t="str">
        <f>IF('Organizational Unit Summary'!$B$24="Benchmark or Sustainment",IF(E3760="OoS","OoS",IF(E3760=1,"DM",IF(E3760=2,"PM",IF(E3760=3,"LM",IF(E3760=4,"FM"))))),IF(E3760="OoS","OoS",IF(E3760&lt;=2,"H",IF(E3760=3,"M",IF(E3760=4,"L")))))</f>
        <v>DM</v>
      </c>
      <c r="E3760" s="58">
        <f>IF(OR(Processes!$C$66=TRUE,Processes!V$66=TRUE),IF(AND(G3760=1,H3760=1,NOT(ISTEXT(J3760))),4,IF(AND(G3760=1,H3760=1,ISTEXT(J3760)),3,IF(AND(OR(G3760=1,H3760=1),ISTEXT(J3760)),2,1))),"OoS")</f>
        <v>1</v>
      </c>
      <c r="F3760" s="57"/>
      <c r="G3760" s="59"/>
      <c r="H3760" s="59"/>
      <c r="I3760" s="59"/>
      <c r="J3760" s="59"/>
      <c r="K3760" s="59"/>
      <c r="L3760" s="59"/>
      <c r="M3760" s="59"/>
      <c r="N3760" s="59"/>
      <c r="O3760" s="59"/>
      <c r="P3760" s="370"/>
      <c r="Q3760" s="63"/>
      <c r="R3760" s="373"/>
    </row>
    <row r="3761" spans="1:18" ht="13.5" hidden="1" thickBot="1" x14ac:dyDescent="0.3">
      <c r="A3761" s="383"/>
      <c r="B3761" s="378"/>
      <c r="C3761" s="54" t="str">
        <f>IF(ISTEXT('Organizational Unit Summary'!$B$59),'Organizational Unit Summary'!$B$59,"")</f>
        <v>P-20</v>
      </c>
      <c r="D3761" s="51" t="str">
        <f>IF('Organizational Unit Summary'!$B$24="Benchmark or Sustainment",IF(E3761="OoS","OoS",IF(E3761=1,"DM",IF(E3761=2,"PM",IF(E3761=3,"LM",IF(E3761=4,"FM"))))),IF(E3761="OoS","OoS",IF(E3761&lt;=2,"H",IF(E3761=3,"M",IF(E3761=4,"L")))))</f>
        <v>DM</v>
      </c>
      <c r="E3761" s="58">
        <f>IF(OR(Processes!$C$66=TRUE,Processes!W$66=TRUE),IF(AND(G3761=1,H3761=1,NOT(ISTEXT(J3761))),4,IF(AND(G3761=1,H3761=1,ISTEXT(J3761)),3,IF(AND(OR(G3761=1,H3761=1),ISTEXT(J3761)),2,1))),"OoS")</f>
        <v>1</v>
      </c>
      <c r="F3761" s="57"/>
      <c r="G3761" s="59"/>
      <c r="H3761" s="59"/>
      <c r="I3761" s="59"/>
      <c r="J3761" s="59"/>
      <c r="K3761" s="59"/>
      <c r="L3761" s="59"/>
      <c r="M3761" s="59"/>
      <c r="N3761" s="59"/>
      <c r="O3761" s="59"/>
      <c r="P3761" s="371"/>
      <c r="Q3761" s="63"/>
      <c r="R3761" s="373"/>
    </row>
    <row r="3762" spans="1:18" hidden="1" x14ac:dyDescent="0.25">
      <c r="A3762" s="383"/>
      <c r="B3762" s="378" t="str">
        <f>IF(ISTEXT(Processes!$B$16),Processes!$B$16,"")</f>
        <v>Process 14</v>
      </c>
      <c r="C3762" s="54" t="str">
        <f>IF(ISTEXT('Organizational Unit Summary'!$B$40),'Organizational Unit Summary'!$B$40,"")</f>
        <v>P-1</v>
      </c>
      <c r="D3762" s="51" t="str">
        <f>IF('Organizational Unit Summary'!$B$24="Benchmark or Sustainment",IF(E3762="OoS","OoS",IF(E3762=1,"DM",IF(E3762=2,"PM",IF(E3762=3,"LM",IF(E3762=4,"FM"))))),IF(E3762="OoS","OoS",IF(E3762&lt;=2,"H",IF(E3762=3,"M",IF(E3762=4,"L")))))</f>
        <v>DM</v>
      </c>
      <c r="E3762" s="58">
        <f>IF(OR(Processes!$C$67=TRUE,Processes!D$67=TRUE),IF(AND(G3762=1,H3762=1,NOT(ISTEXT(J3762))),4,IF(AND(G3762=1,H3762=1,ISTEXT(J3762)),3,IF(AND(OR(G3762=1,H3762=1),ISTEXT(J3762)),2,1))),"OoS")</f>
        <v>1</v>
      </c>
      <c r="F3762" s="57"/>
      <c r="G3762" s="59"/>
      <c r="H3762" s="59"/>
      <c r="I3762" s="59"/>
      <c r="J3762" s="59"/>
      <c r="K3762" s="59"/>
      <c r="L3762" s="59"/>
      <c r="M3762" s="59"/>
      <c r="N3762" s="59"/>
      <c r="O3762" s="59"/>
      <c r="P3762" s="369"/>
      <c r="Q3762" s="63"/>
      <c r="R3762" s="373"/>
    </row>
    <row r="3763" spans="1:18" hidden="1" x14ac:dyDescent="0.25">
      <c r="A3763" s="383"/>
      <c r="B3763" s="378"/>
      <c r="C3763" s="54" t="str">
        <f>IF(ISTEXT('Organizational Unit Summary'!$B$41),'Organizational Unit Summary'!$B$41,"")</f>
        <v>P-2</v>
      </c>
      <c r="D3763" s="51" t="str">
        <f>IF('Organizational Unit Summary'!$B$24="Benchmark or Sustainment",IF(E3763="OoS","OoS",IF(E3763=1,"DM",IF(E3763=2,"PM",IF(E3763=3,"LM",IF(E3763=4,"FM"))))),IF(E3763="OoS","OoS",IF(E3763&lt;=2,"H",IF(E3763=3,"M",IF(E3763=4,"L")))))</f>
        <v>DM</v>
      </c>
      <c r="E3763" s="58">
        <f>IF(OR(Processes!$C$67=TRUE,Processes!E$67=TRUE),IF(AND(G3763=1,H3763=1,NOT(ISTEXT(J3763))),4,IF(AND(G3763=1,H3763=1,ISTEXT(J3763)),3,IF(AND(OR(G3763=1,H3763=1),ISTEXT(J3763)),2,1))),"OoS")</f>
        <v>1</v>
      </c>
      <c r="F3763" s="57"/>
      <c r="G3763" s="59"/>
      <c r="H3763" s="59"/>
      <c r="I3763" s="59"/>
      <c r="J3763" s="59"/>
      <c r="K3763" s="59"/>
      <c r="L3763" s="59"/>
      <c r="M3763" s="59"/>
      <c r="N3763" s="59"/>
      <c r="O3763" s="59"/>
      <c r="P3763" s="370"/>
      <c r="Q3763" s="63"/>
      <c r="R3763" s="373"/>
    </row>
    <row r="3764" spans="1:18" hidden="1" x14ac:dyDescent="0.25">
      <c r="A3764" s="383"/>
      <c r="B3764" s="378"/>
      <c r="C3764" s="54" t="str">
        <f>IF(ISTEXT('Organizational Unit Summary'!$B$42),'Organizational Unit Summary'!$B$42,"")</f>
        <v>P-3</v>
      </c>
      <c r="D3764" s="51" t="str">
        <f>IF('Organizational Unit Summary'!$B$24="Benchmark or Sustainment",IF(E3764="OoS","OoS",IF(E3764=1,"DM",IF(E3764=2,"PM",IF(E3764=3,"LM",IF(E3764=4,"FM"))))),IF(E3764="OoS","OoS",IF(E3764&lt;=2,"H",IF(E3764=3,"M",IF(E3764=4,"L")))))</f>
        <v>DM</v>
      </c>
      <c r="E3764" s="58">
        <f>IF(OR(Processes!$C$67=TRUE,Processes!F$67=TRUE),IF(AND(G3764=1,H3764=1,NOT(ISTEXT(J3764))),4,IF(AND(G3764=1,H3764=1,ISTEXT(J3764)),3,IF(AND(OR(G3764=1,H3764=1),ISTEXT(J3764)),2,1))),"OoS")</f>
        <v>1</v>
      </c>
      <c r="F3764" s="57"/>
      <c r="G3764" s="59"/>
      <c r="H3764" s="59"/>
      <c r="I3764" s="59"/>
      <c r="J3764" s="59"/>
      <c r="K3764" s="59"/>
      <c r="L3764" s="59"/>
      <c r="M3764" s="59"/>
      <c r="N3764" s="59"/>
      <c r="O3764" s="59"/>
      <c r="P3764" s="370"/>
      <c r="Q3764" s="63"/>
      <c r="R3764" s="373"/>
    </row>
    <row r="3765" spans="1:18" hidden="1" x14ac:dyDescent="0.25">
      <c r="A3765" s="383"/>
      <c r="B3765" s="378"/>
      <c r="C3765" s="54" t="str">
        <f>IF(ISTEXT('Organizational Unit Summary'!$B$43),'Organizational Unit Summary'!$B$43,"")</f>
        <v>P-4</v>
      </c>
      <c r="D3765" s="51" t="str">
        <f>IF('Organizational Unit Summary'!$B$24="Benchmark or Sustainment",IF(E3765="OoS","OoS",IF(E3765=1,"DM",IF(E3765=2,"PM",IF(E3765=3,"LM",IF(E3765=4,"FM"))))),IF(E3765="OoS","OoS",IF(E3765&lt;=2,"H",IF(E3765=3,"M",IF(E3765=4,"L")))))</f>
        <v>DM</v>
      </c>
      <c r="E3765" s="58">
        <f>IF(OR(Processes!$C$67=TRUE,Processes!G$67=TRUE),IF(AND(G3765=1,H3765=1,NOT(ISTEXT(J3765))),4,IF(AND(G3765=1,H3765=1,ISTEXT(J3765)),3,IF(AND(OR(G3765=1,H3765=1),ISTEXT(J3765)),2,1))),"OoS")</f>
        <v>1</v>
      </c>
      <c r="F3765" s="57"/>
      <c r="G3765" s="59"/>
      <c r="H3765" s="59"/>
      <c r="I3765" s="59"/>
      <c r="J3765" s="59"/>
      <c r="K3765" s="59"/>
      <c r="L3765" s="59"/>
      <c r="M3765" s="59"/>
      <c r="N3765" s="59"/>
      <c r="O3765" s="59"/>
      <c r="P3765" s="370"/>
      <c r="Q3765" s="63"/>
      <c r="R3765" s="373"/>
    </row>
    <row r="3766" spans="1:18" hidden="1" x14ac:dyDescent="0.25">
      <c r="A3766" s="383"/>
      <c r="B3766" s="378"/>
      <c r="C3766" s="54" t="str">
        <f>IF(ISTEXT('Organizational Unit Summary'!$B$44),'Organizational Unit Summary'!$B$44,"")</f>
        <v>P-5</v>
      </c>
      <c r="D3766" s="51" t="str">
        <f>IF('Organizational Unit Summary'!$B$24="Benchmark or Sustainment",IF(E3766="OoS","OoS",IF(E3766=1,"DM",IF(E3766=2,"PM",IF(E3766=3,"LM",IF(E3766=4,"FM"))))),IF(E3766="OoS","OoS",IF(E3766&lt;=2,"H",IF(E3766=3,"M",IF(E3766=4,"L")))))</f>
        <v>DM</v>
      </c>
      <c r="E3766" s="58">
        <f>IF(OR(Processes!$C$67=TRUE,Processes!H$67=TRUE),IF(AND(G3766=1,H3766=1,NOT(ISTEXT(J3766))),4,IF(AND(G3766=1,H3766=1,ISTEXT(J3766)),3,IF(AND(OR(G3766=1,H3766=1),ISTEXT(J3766)),2,1))),"OoS")</f>
        <v>1</v>
      </c>
      <c r="F3766" s="57"/>
      <c r="G3766" s="59"/>
      <c r="H3766" s="59"/>
      <c r="I3766" s="59"/>
      <c r="J3766" s="59"/>
      <c r="K3766" s="59"/>
      <c r="L3766" s="59"/>
      <c r="M3766" s="59"/>
      <c r="N3766" s="59"/>
      <c r="O3766" s="59"/>
      <c r="P3766" s="370"/>
      <c r="Q3766" s="63"/>
      <c r="R3766" s="373"/>
    </row>
    <row r="3767" spans="1:18" hidden="1" x14ac:dyDescent="0.25">
      <c r="A3767" s="383"/>
      <c r="B3767" s="378"/>
      <c r="C3767" s="54" t="str">
        <f>IF(ISTEXT('Organizational Unit Summary'!$B$45),'Organizational Unit Summary'!$B$45,"")</f>
        <v>P-6</v>
      </c>
      <c r="D3767" s="51" t="str">
        <f>IF('Organizational Unit Summary'!$B$24="Benchmark or Sustainment",IF(E3767="OoS","OoS",IF(E3767=1,"DM",IF(E3767=2,"PM",IF(E3767=3,"LM",IF(E3767=4,"FM"))))),IF(E3767="OoS","OoS",IF(E3767&lt;=2,"H",IF(E3767=3,"M",IF(E3767=4,"L")))))</f>
        <v>DM</v>
      </c>
      <c r="E3767" s="58">
        <f>IF(OR(Processes!$C$67=TRUE,Processes!I$67=TRUE),IF(AND(G3767=1,H3767=1,NOT(ISTEXT(J3767))),4,IF(AND(G3767=1,H3767=1,ISTEXT(J3767)),3,IF(AND(OR(G3767=1,H3767=1),ISTEXT(J3767)),2,1))),"OoS")</f>
        <v>1</v>
      </c>
      <c r="F3767" s="57"/>
      <c r="G3767" s="59"/>
      <c r="H3767" s="59"/>
      <c r="I3767" s="59"/>
      <c r="J3767" s="59"/>
      <c r="K3767" s="59"/>
      <c r="L3767" s="59"/>
      <c r="M3767" s="59"/>
      <c r="N3767" s="59"/>
      <c r="O3767" s="59"/>
      <c r="P3767" s="370"/>
      <c r="Q3767" s="63"/>
      <c r="R3767" s="373"/>
    </row>
    <row r="3768" spans="1:18" hidden="1" x14ac:dyDescent="0.25">
      <c r="A3768" s="383"/>
      <c r="B3768" s="378"/>
      <c r="C3768" s="54" t="str">
        <f>IF(ISTEXT('Organizational Unit Summary'!$B$46),'Organizational Unit Summary'!$B$46,"")</f>
        <v>P-7</v>
      </c>
      <c r="D3768" s="51" t="str">
        <f>IF('Organizational Unit Summary'!$B$24="Benchmark or Sustainment",IF(E3768="OoS","OoS",IF(E3768=1,"DM",IF(E3768=2,"PM",IF(E3768=3,"LM",IF(E3768=4,"FM"))))),IF(E3768="OoS","OoS",IF(E3768&lt;=2,"H",IF(E3768=3,"M",IF(E3768=4,"L")))))</f>
        <v>DM</v>
      </c>
      <c r="E3768" s="58">
        <f>IF(OR(Processes!$C$67=TRUE,Processes!J$67=TRUE),IF(AND(G3768=1,H3768=1,NOT(ISTEXT(J3768))),4,IF(AND(G3768=1,H3768=1,ISTEXT(J3768)),3,IF(AND(OR(G3768=1,H3768=1),ISTEXT(J3768)),2,1))),"OoS")</f>
        <v>1</v>
      </c>
      <c r="F3768" s="57"/>
      <c r="G3768" s="59"/>
      <c r="H3768" s="59"/>
      <c r="I3768" s="59"/>
      <c r="J3768" s="59"/>
      <c r="K3768" s="59"/>
      <c r="L3768" s="59"/>
      <c r="M3768" s="59"/>
      <c r="N3768" s="59"/>
      <c r="O3768" s="59"/>
      <c r="P3768" s="370"/>
      <c r="Q3768" s="63"/>
      <c r="R3768" s="373"/>
    </row>
    <row r="3769" spans="1:18" hidden="1" x14ac:dyDescent="0.25">
      <c r="A3769" s="383"/>
      <c r="B3769" s="378"/>
      <c r="C3769" s="54" t="str">
        <f>IF(ISTEXT('Organizational Unit Summary'!$B$47),'Organizational Unit Summary'!$B$47,"")</f>
        <v>P-8</v>
      </c>
      <c r="D3769" s="51" t="str">
        <f>IF('Organizational Unit Summary'!$B$24="Benchmark or Sustainment",IF(E3769="OoS","OoS",IF(E3769=1,"DM",IF(E3769=2,"PM",IF(E3769=3,"LM",IF(E3769=4,"FM"))))),IF(E3769="OoS","OoS",IF(E3769&lt;=2,"H",IF(E3769=3,"M",IF(E3769=4,"L")))))</f>
        <v>DM</v>
      </c>
      <c r="E3769" s="58">
        <f>IF(OR(Processes!$C$67=TRUE,Processes!K$67=TRUE),IF(AND(G3769=1,H3769=1,NOT(ISTEXT(J3769))),4,IF(AND(G3769=1,H3769=1,ISTEXT(J3769)),3,IF(AND(OR(G3769=1,H3769=1),ISTEXT(J3769)),2,1))),"OoS")</f>
        <v>1</v>
      </c>
      <c r="F3769" s="57"/>
      <c r="G3769" s="59"/>
      <c r="H3769" s="59"/>
      <c r="I3769" s="59"/>
      <c r="J3769" s="59"/>
      <c r="K3769" s="59"/>
      <c r="L3769" s="59"/>
      <c r="M3769" s="59"/>
      <c r="N3769" s="59"/>
      <c r="O3769" s="59"/>
      <c r="P3769" s="370"/>
      <c r="Q3769" s="63"/>
      <c r="R3769" s="373"/>
    </row>
    <row r="3770" spans="1:18" hidden="1" x14ac:dyDescent="0.25">
      <c r="A3770" s="383"/>
      <c r="B3770" s="378"/>
      <c r="C3770" s="54" t="str">
        <f>IF(ISTEXT('Organizational Unit Summary'!$B$48),'Organizational Unit Summary'!$B$48,"")</f>
        <v>P-9</v>
      </c>
      <c r="D3770" s="51" t="str">
        <f>IF('Organizational Unit Summary'!$B$24="Benchmark or Sustainment",IF(E3770="OoS","OoS",IF(E3770=1,"DM",IF(E3770=2,"PM",IF(E3770=3,"LM",IF(E3770=4,"FM"))))),IF(E3770="OoS","OoS",IF(E3770&lt;=2,"H",IF(E3770=3,"M",IF(E3770=4,"L")))))</f>
        <v>DM</v>
      </c>
      <c r="E3770" s="58">
        <f>IF(OR(Processes!$C$67=TRUE,Processes!L$67=TRUE),IF(AND(G3770=1,H3770=1,NOT(ISTEXT(J3770))),4,IF(AND(G3770=1,H3770=1,ISTEXT(J3770)),3,IF(AND(OR(G3770=1,H3770=1),ISTEXT(J3770)),2,1))),"OoS")</f>
        <v>1</v>
      </c>
      <c r="F3770" s="57"/>
      <c r="G3770" s="59"/>
      <c r="H3770" s="59"/>
      <c r="I3770" s="59"/>
      <c r="J3770" s="59"/>
      <c r="K3770" s="59"/>
      <c r="L3770" s="59"/>
      <c r="M3770" s="59"/>
      <c r="N3770" s="59"/>
      <c r="O3770" s="59"/>
      <c r="P3770" s="370"/>
      <c r="Q3770" s="63"/>
      <c r="R3770" s="373"/>
    </row>
    <row r="3771" spans="1:18" hidden="1" x14ac:dyDescent="0.25">
      <c r="A3771" s="383"/>
      <c r="B3771" s="378"/>
      <c r="C3771" s="54" t="str">
        <f>IF(ISTEXT('Organizational Unit Summary'!$B$49),'Organizational Unit Summary'!$B$49,"")</f>
        <v>P-10</v>
      </c>
      <c r="D3771" s="51" t="str">
        <f>IF('Organizational Unit Summary'!$B$24="Benchmark or Sustainment",IF(E3771="OoS","OoS",IF(E3771=1,"DM",IF(E3771=2,"PM",IF(E3771=3,"LM",IF(E3771=4,"FM"))))),IF(E3771="OoS","OoS",IF(E3771&lt;=2,"H",IF(E3771=3,"M",IF(E3771=4,"L")))))</f>
        <v>DM</v>
      </c>
      <c r="E3771" s="58">
        <f>IF(OR(Processes!$C$67=TRUE,Processes!M$67=TRUE),IF(AND(G3771=1,H3771=1,NOT(ISTEXT(J3771))),4,IF(AND(G3771=1,H3771=1,ISTEXT(J3771)),3,IF(AND(OR(G3771=1,H3771=1),ISTEXT(J3771)),2,1))),"OoS")</f>
        <v>1</v>
      </c>
      <c r="F3771" s="57"/>
      <c r="G3771" s="59"/>
      <c r="H3771" s="59"/>
      <c r="I3771" s="59"/>
      <c r="J3771" s="59"/>
      <c r="K3771" s="59"/>
      <c r="L3771" s="59"/>
      <c r="M3771" s="59"/>
      <c r="N3771" s="59"/>
      <c r="O3771" s="59"/>
      <c r="P3771" s="370"/>
      <c r="Q3771" s="63"/>
      <c r="R3771" s="373"/>
    </row>
    <row r="3772" spans="1:18" hidden="1" x14ac:dyDescent="0.25">
      <c r="A3772" s="383"/>
      <c r="B3772" s="378"/>
      <c r="C3772" s="54" t="str">
        <f>IF(ISTEXT('Organizational Unit Summary'!$B$50),'Organizational Unit Summary'!$B$50,"")</f>
        <v>P-11</v>
      </c>
      <c r="D3772" s="51" t="str">
        <f>IF('Organizational Unit Summary'!$B$24="Benchmark or Sustainment",IF(E3772="OoS","OoS",IF(E3772=1,"DM",IF(E3772=2,"PM",IF(E3772=3,"LM",IF(E3772=4,"FM"))))),IF(E3772="OoS","OoS",IF(E3772&lt;=2,"H",IF(E3772=3,"M",IF(E3772=4,"L")))))</f>
        <v>DM</v>
      </c>
      <c r="E3772" s="58">
        <f>IF(OR(Processes!$C$67=TRUE,Processes!N$67=TRUE),IF(AND(G3772=1,H3772=1,NOT(ISTEXT(J3772))),4,IF(AND(G3772=1,H3772=1,ISTEXT(J3772)),3,IF(AND(OR(G3772=1,H3772=1),ISTEXT(J3772)),2,1))),"OoS")</f>
        <v>1</v>
      </c>
      <c r="F3772" s="57"/>
      <c r="G3772" s="59"/>
      <c r="H3772" s="59"/>
      <c r="I3772" s="59"/>
      <c r="J3772" s="59"/>
      <c r="K3772" s="59"/>
      <c r="L3772" s="59"/>
      <c r="M3772" s="59"/>
      <c r="N3772" s="59"/>
      <c r="O3772" s="59"/>
      <c r="P3772" s="370"/>
      <c r="Q3772" s="63"/>
      <c r="R3772" s="373"/>
    </row>
    <row r="3773" spans="1:18" hidden="1" x14ac:dyDescent="0.25">
      <c r="A3773" s="383"/>
      <c r="B3773" s="378"/>
      <c r="C3773" s="54" t="str">
        <f>IF(ISTEXT('Organizational Unit Summary'!$B$51),'Organizational Unit Summary'!$B$51,"")</f>
        <v>P-12</v>
      </c>
      <c r="D3773" s="51" t="str">
        <f>IF('Organizational Unit Summary'!$B$24="Benchmark or Sustainment",IF(E3773="OoS","OoS",IF(E3773=1,"DM",IF(E3773=2,"PM",IF(E3773=3,"LM",IF(E3773=4,"FM"))))),IF(E3773="OoS","OoS",IF(E3773&lt;=2,"H",IF(E3773=3,"M",IF(E3773=4,"L")))))</f>
        <v>DM</v>
      </c>
      <c r="E3773" s="58">
        <f>IF(OR(Processes!$C$67=TRUE,Processes!O$67=TRUE),IF(AND(G3773=1,H3773=1,NOT(ISTEXT(J3773))),4,IF(AND(G3773=1,H3773=1,ISTEXT(J3773)),3,IF(AND(OR(G3773=1,H3773=1),ISTEXT(J3773)),2,1))),"OoS")</f>
        <v>1</v>
      </c>
      <c r="F3773" s="57"/>
      <c r="G3773" s="59"/>
      <c r="H3773" s="59"/>
      <c r="I3773" s="59"/>
      <c r="J3773" s="59"/>
      <c r="K3773" s="59"/>
      <c r="L3773" s="59"/>
      <c r="M3773" s="59"/>
      <c r="N3773" s="59"/>
      <c r="O3773" s="59"/>
      <c r="P3773" s="370"/>
      <c r="Q3773" s="63"/>
      <c r="R3773" s="373"/>
    </row>
    <row r="3774" spans="1:18" hidden="1" x14ac:dyDescent="0.25">
      <c r="A3774" s="383"/>
      <c r="B3774" s="378"/>
      <c r="C3774" s="54" t="str">
        <f>IF(ISTEXT('Organizational Unit Summary'!$B$52),'Organizational Unit Summary'!$B$52,"")</f>
        <v>P-13</v>
      </c>
      <c r="D3774" s="51" t="str">
        <f>IF('Organizational Unit Summary'!$B$24="Benchmark or Sustainment",IF(E3774="OoS","OoS",IF(E3774=1,"DM",IF(E3774=2,"PM",IF(E3774=3,"LM",IF(E3774=4,"FM"))))),IF(E3774="OoS","OoS",IF(E3774&lt;=2,"H",IF(E3774=3,"M",IF(E3774=4,"L")))))</f>
        <v>DM</v>
      </c>
      <c r="E3774" s="58">
        <f>IF(OR(Processes!$C$67=TRUE,Processes!P$67=TRUE),IF(AND(G3774=1,H3774=1,NOT(ISTEXT(J3774))),4,IF(AND(G3774=1,H3774=1,ISTEXT(J3774)),3,IF(AND(OR(G3774=1,H3774=1),ISTEXT(J3774)),2,1))),"OoS")</f>
        <v>1</v>
      </c>
      <c r="F3774" s="57"/>
      <c r="G3774" s="59"/>
      <c r="H3774" s="59"/>
      <c r="I3774" s="59"/>
      <c r="J3774" s="59"/>
      <c r="K3774" s="59"/>
      <c r="L3774" s="59"/>
      <c r="M3774" s="59"/>
      <c r="N3774" s="59"/>
      <c r="O3774" s="59"/>
      <c r="P3774" s="370"/>
      <c r="Q3774" s="63"/>
      <c r="R3774" s="373"/>
    </row>
    <row r="3775" spans="1:18" hidden="1" x14ac:dyDescent="0.25">
      <c r="A3775" s="383"/>
      <c r="B3775" s="378"/>
      <c r="C3775" s="54" t="str">
        <f>IF(ISTEXT('Organizational Unit Summary'!$B$53),'Organizational Unit Summary'!$B$53,"")</f>
        <v>P-14</v>
      </c>
      <c r="D3775" s="51" t="str">
        <f>IF('Organizational Unit Summary'!$B$24="Benchmark or Sustainment",IF(E3775="OoS","OoS",IF(E3775=1,"DM",IF(E3775=2,"PM",IF(E3775=3,"LM",IF(E3775=4,"FM"))))),IF(E3775="OoS","OoS",IF(E3775&lt;=2,"H",IF(E3775=3,"M",IF(E3775=4,"L")))))</f>
        <v>DM</v>
      </c>
      <c r="E3775" s="58">
        <f>IF(OR(Processes!$C$67=TRUE,Processes!Q$67=TRUE),IF(AND(G3775=1,H3775=1,NOT(ISTEXT(J3775))),4,IF(AND(G3775=1,H3775=1,ISTEXT(J3775)),3,IF(AND(OR(G3775=1,H3775=1),ISTEXT(J3775)),2,1))),"OoS")</f>
        <v>1</v>
      </c>
      <c r="F3775" s="57"/>
      <c r="G3775" s="59"/>
      <c r="H3775" s="59"/>
      <c r="I3775" s="59"/>
      <c r="J3775" s="59"/>
      <c r="K3775" s="59"/>
      <c r="L3775" s="59"/>
      <c r="M3775" s="59"/>
      <c r="N3775" s="59"/>
      <c r="O3775" s="59"/>
      <c r="P3775" s="370"/>
      <c r="Q3775" s="63"/>
      <c r="R3775" s="373"/>
    </row>
    <row r="3776" spans="1:18" hidden="1" x14ac:dyDescent="0.25">
      <c r="A3776" s="383"/>
      <c r="B3776" s="378"/>
      <c r="C3776" s="54" t="str">
        <f>IF(ISTEXT('Organizational Unit Summary'!$B$54),'Organizational Unit Summary'!$B$54,"")</f>
        <v>P-15</v>
      </c>
      <c r="D3776" s="51" t="str">
        <f>IF('Organizational Unit Summary'!$B$24="Benchmark or Sustainment",IF(E3776="OoS","OoS",IF(E3776=1,"DM",IF(E3776=2,"PM",IF(E3776=3,"LM",IF(E3776=4,"FM"))))),IF(E3776="OoS","OoS",IF(E3776&lt;=2,"H",IF(E3776=3,"M",IF(E3776=4,"L")))))</f>
        <v>DM</v>
      </c>
      <c r="E3776" s="58">
        <f>IF(OR(Processes!$C$67=TRUE,Processes!R$67=TRUE),IF(AND(G3776=1,H3776=1,NOT(ISTEXT(J3776))),4,IF(AND(G3776=1,H3776=1,ISTEXT(J3776)),3,IF(AND(OR(G3776=1,H3776=1),ISTEXT(J3776)),2,1))),"OoS")</f>
        <v>1</v>
      </c>
      <c r="F3776" s="57"/>
      <c r="G3776" s="59"/>
      <c r="H3776" s="59"/>
      <c r="I3776" s="59"/>
      <c r="J3776" s="59"/>
      <c r="K3776" s="59"/>
      <c r="L3776" s="59"/>
      <c r="M3776" s="59"/>
      <c r="N3776" s="59"/>
      <c r="O3776" s="59"/>
      <c r="P3776" s="370"/>
      <c r="Q3776" s="63"/>
      <c r="R3776" s="373"/>
    </row>
    <row r="3777" spans="1:18" hidden="1" x14ac:dyDescent="0.25">
      <c r="A3777" s="383"/>
      <c r="B3777" s="378"/>
      <c r="C3777" s="54" t="str">
        <f>IF(ISTEXT('Organizational Unit Summary'!$B$55),'Organizational Unit Summary'!$B$55,"")</f>
        <v>P-16</v>
      </c>
      <c r="D3777" s="51" t="str">
        <f>IF('Organizational Unit Summary'!$B$24="Benchmark or Sustainment",IF(E3777="OoS","OoS",IF(E3777=1,"DM",IF(E3777=2,"PM",IF(E3777=3,"LM",IF(E3777=4,"FM"))))),IF(E3777="OoS","OoS",IF(E3777&lt;=2,"H",IF(E3777=3,"M",IF(E3777=4,"L")))))</f>
        <v>DM</v>
      </c>
      <c r="E3777" s="58">
        <f>IF(OR(Processes!$C$67=TRUE,Processes!S$67=TRUE),IF(AND(G3777=1,H3777=1,NOT(ISTEXT(J3777))),4,IF(AND(G3777=1,H3777=1,ISTEXT(J3777)),3,IF(AND(OR(G3777=1,H3777=1),ISTEXT(J3777)),2,1))),"OoS")</f>
        <v>1</v>
      </c>
      <c r="F3777" s="57"/>
      <c r="G3777" s="59"/>
      <c r="H3777" s="59"/>
      <c r="I3777" s="59"/>
      <c r="J3777" s="59"/>
      <c r="K3777" s="59"/>
      <c r="L3777" s="59"/>
      <c r="M3777" s="59"/>
      <c r="N3777" s="59"/>
      <c r="O3777" s="59"/>
      <c r="P3777" s="370"/>
      <c r="Q3777" s="63"/>
      <c r="R3777" s="373"/>
    </row>
    <row r="3778" spans="1:18" hidden="1" x14ac:dyDescent="0.25">
      <c r="A3778" s="383"/>
      <c r="B3778" s="378"/>
      <c r="C3778" s="54" t="str">
        <f>IF(ISTEXT('Organizational Unit Summary'!$B$56),'Organizational Unit Summary'!$B$56,"")</f>
        <v>P-17</v>
      </c>
      <c r="D3778" s="51" t="str">
        <f>IF('Organizational Unit Summary'!$B$24="Benchmark or Sustainment",IF(E3778="OoS","OoS",IF(E3778=1,"DM",IF(E3778=2,"PM",IF(E3778=3,"LM",IF(E3778=4,"FM"))))),IF(E3778="OoS","OoS",IF(E3778&lt;=2,"H",IF(E3778=3,"M",IF(E3778=4,"L")))))</f>
        <v>DM</v>
      </c>
      <c r="E3778" s="58">
        <f>IF(OR(Processes!$C$67=TRUE,Processes!T$67=TRUE),IF(AND(G3778=1,H3778=1,NOT(ISTEXT(J3778))),4,IF(AND(G3778=1,H3778=1,ISTEXT(J3778)),3,IF(AND(OR(G3778=1,H3778=1),ISTEXT(J3778)),2,1))),"OoS")</f>
        <v>1</v>
      </c>
      <c r="F3778" s="57"/>
      <c r="G3778" s="59"/>
      <c r="H3778" s="59"/>
      <c r="I3778" s="59"/>
      <c r="J3778" s="59"/>
      <c r="K3778" s="59"/>
      <c r="L3778" s="59"/>
      <c r="M3778" s="59"/>
      <c r="N3778" s="59"/>
      <c r="O3778" s="59"/>
      <c r="P3778" s="370"/>
      <c r="Q3778" s="63"/>
      <c r="R3778" s="373"/>
    </row>
    <row r="3779" spans="1:18" hidden="1" x14ac:dyDescent="0.25">
      <c r="A3779" s="383"/>
      <c r="B3779" s="378"/>
      <c r="C3779" s="54" t="str">
        <f>IF(ISTEXT('Organizational Unit Summary'!$B$57),'Organizational Unit Summary'!$B$57,"")</f>
        <v>P-18</v>
      </c>
      <c r="D3779" s="51" t="str">
        <f>IF('Organizational Unit Summary'!$B$24="Benchmark or Sustainment",IF(E3779="OoS","OoS",IF(E3779=1,"DM",IF(E3779=2,"PM",IF(E3779=3,"LM",IF(E3779=4,"FM"))))),IF(E3779="OoS","OoS",IF(E3779&lt;=2,"H",IF(E3779=3,"M",IF(E3779=4,"L")))))</f>
        <v>DM</v>
      </c>
      <c r="E3779" s="58">
        <f>IF(OR(Processes!$C$67=TRUE,Processes!U$67=TRUE),IF(AND(G3779=1,H3779=1,NOT(ISTEXT(J3779))),4,IF(AND(G3779=1,H3779=1,ISTEXT(J3779)),3,IF(AND(OR(G3779=1,H3779=1),ISTEXT(J3779)),2,1))),"OoS")</f>
        <v>1</v>
      </c>
      <c r="F3779" s="57"/>
      <c r="G3779" s="59"/>
      <c r="H3779" s="59"/>
      <c r="I3779" s="59"/>
      <c r="J3779" s="59"/>
      <c r="K3779" s="59"/>
      <c r="L3779" s="59"/>
      <c r="M3779" s="59"/>
      <c r="N3779" s="59"/>
      <c r="O3779" s="59"/>
      <c r="P3779" s="370"/>
      <c r="Q3779" s="63"/>
      <c r="R3779" s="373"/>
    </row>
    <row r="3780" spans="1:18" hidden="1" x14ac:dyDescent="0.25">
      <c r="A3780" s="383"/>
      <c r="B3780" s="378"/>
      <c r="C3780" s="54" t="str">
        <f>IF(ISTEXT('Organizational Unit Summary'!$B$58),'Organizational Unit Summary'!$B$58,"")</f>
        <v>P-19</v>
      </c>
      <c r="D3780" s="51" t="str">
        <f>IF('Organizational Unit Summary'!$B$24="Benchmark or Sustainment",IF(E3780="OoS","OoS",IF(E3780=1,"DM",IF(E3780=2,"PM",IF(E3780=3,"LM",IF(E3780=4,"FM"))))),IF(E3780="OoS","OoS",IF(E3780&lt;=2,"H",IF(E3780=3,"M",IF(E3780=4,"L")))))</f>
        <v>DM</v>
      </c>
      <c r="E3780" s="58">
        <f>IF(OR(Processes!$C$67=TRUE,Processes!V$67=TRUE),IF(AND(G3780=1,H3780=1,NOT(ISTEXT(J3780))),4,IF(AND(G3780=1,H3780=1,ISTEXT(J3780)),3,IF(AND(OR(G3780=1,H3780=1),ISTEXT(J3780)),2,1))),"OoS")</f>
        <v>1</v>
      </c>
      <c r="F3780" s="57"/>
      <c r="G3780" s="59"/>
      <c r="H3780" s="59"/>
      <c r="I3780" s="59"/>
      <c r="J3780" s="59"/>
      <c r="K3780" s="59"/>
      <c r="L3780" s="59"/>
      <c r="M3780" s="59"/>
      <c r="N3780" s="59"/>
      <c r="O3780" s="59"/>
      <c r="P3780" s="370"/>
      <c r="Q3780" s="63"/>
      <c r="R3780" s="373"/>
    </row>
    <row r="3781" spans="1:18" ht="13.5" hidden="1" thickBot="1" x14ac:dyDescent="0.3">
      <c r="A3781" s="383"/>
      <c r="B3781" s="378"/>
      <c r="C3781" s="54" t="str">
        <f>IF(ISTEXT('Organizational Unit Summary'!$B$59),'Organizational Unit Summary'!$B$59,"")</f>
        <v>P-20</v>
      </c>
      <c r="D3781" s="51" t="str">
        <f>IF('Organizational Unit Summary'!$B$24="Benchmark or Sustainment",IF(E3781="OoS","OoS",IF(E3781=1,"DM",IF(E3781=2,"PM",IF(E3781=3,"LM",IF(E3781=4,"FM"))))),IF(E3781="OoS","OoS",IF(E3781&lt;=2,"H",IF(E3781=3,"M",IF(E3781=4,"L")))))</f>
        <v>DM</v>
      </c>
      <c r="E3781" s="58">
        <f>IF(OR(Processes!$C$67=TRUE,Processes!W$67=TRUE),IF(AND(G3781=1,H3781=1,NOT(ISTEXT(J3781))),4,IF(AND(G3781=1,H3781=1,ISTEXT(J3781)),3,IF(AND(OR(G3781=1,H3781=1),ISTEXT(J3781)),2,1))),"OoS")</f>
        <v>1</v>
      </c>
      <c r="F3781" s="57"/>
      <c r="G3781" s="59"/>
      <c r="H3781" s="59"/>
      <c r="I3781" s="59"/>
      <c r="J3781" s="59"/>
      <c r="K3781" s="59"/>
      <c r="L3781" s="59"/>
      <c r="M3781" s="59"/>
      <c r="N3781" s="59"/>
      <c r="O3781" s="59"/>
      <c r="P3781" s="371"/>
      <c r="Q3781" s="63"/>
      <c r="R3781" s="373"/>
    </row>
    <row r="3782" spans="1:18" hidden="1" x14ac:dyDescent="0.25">
      <c r="A3782" s="383"/>
      <c r="B3782" s="378" t="str">
        <f>IF(ISTEXT(Processes!$B$17),Processes!$B$17,"")</f>
        <v>Process 15</v>
      </c>
      <c r="C3782" s="54" t="str">
        <f>IF(ISTEXT('Organizational Unit Summary'!$B$40),'Organizational Unit Summary'!$B$40,"")</f>
        <v>P-1</v>
      </c>
      <c r="D3782" s="51" t="str">
        <f>IF('Organizational Unit Summary'!$B$24="Benchmark or Sustainment",IF(E3782="OoS","OoS",IF(E3782=1,"DM",IF(E3782=2,"PM",IF(E3782=3,"LM",IF(E3782=4,"FM"))))),IF(E3782="OoS","OoS",IF(E3782&lt;=2,"H",IF(E3782=3,"M",IF(E3782=4,"L")))))</f>
        <v>DM</v>
      </c>
      <c r="E3782" s="58">
        <f>IF(OR(Processes!$C$68=TRUE,Processes!D$68=TRUE),IF(AND(G3782=1,H3782=1,NOT(ISTEXT(J3782))),4,IF(AND(G3782=1,H3782=1,ISTEXT(J3782)),3,IF(AND(OR(G3782=1,H3782=1),ISTEXT(J3782)),2,1))),"OoS")</f>
        <v>1</v>
      </c>
      <c r="F3782" s="57"/>
      <c r="G3782" s="59"/>
      <c r="H3782" s="59"/>
      <c r="I3782" s="59"/>
      <c r="J3782" s="59"/>
      <c r="K3782" s="59"/>
      <c r="L3782" s="59"/>
      <c r="M3782" s="59"/>
      <c r="N3782" s="59"/>
      <c r="O3782" s="59"/>
      <c r="P3782" s="369"/>
      <c r="Q3782" s="63"/>
      <c r="R3782" s="373"/>
    </row>
    <row r="3783" spans="1:18" hidden="1" x14ac:dyDescent="0.25">
      <c r="A3783" s="383"/>
      <c r="B3783" s="378"/>
      <c r="C3783" s="54" t="str">
        <f>IF(ISTEXT('Organizational Unit Summary'!$B$41),'Organizational Unit Summary'!$B$41,"")</f>
        <v>P-2</v>
      </c>
      <c r="D3783" s="51" t="str">
        <f>IF('Organizational Unit Summary'!$B$24="Benchmark or Sustainment",IF(E3783="OoS","OoS",IF(E3783=1,"DM",IF(E3783=2,"PM",IF(E3783=3,"LM",IF(E3783=4,"FM"))))),IF(E3783="OoS","OoS",IF(E3783&lt;=2,"H",IF(E3783=3,"M",IF(E3783=4,"L")))))</f>
        <v>DM</v>
      </c>
      <c r="E3783" s="58">
        <f>IF(OR(Processes!$C$68=TRUE,Processes!E$68=TRUE),IF(AND(G3783=1,H3783=1,NOT(ISTEXT(J3783))),4,IF(AND(G3783=1,H3783=1,ISTEXT(J3783)),3,IF(AND(OR(G3783=1,H3783=1),ISTEXT(J3783)),2,1))),"OoS")</f>
        <v>1</v>
      </c>
      <c r="F3783" s="57"/>
      <c r="G3783" s="59"/>
      <c r="H3783" s="59"/>
      <c r="I3783" s="59"/>
      <c r="J3783" s="59"/>
      <c r="K3783" s="59"/>
      <c r="L3783" s="59"/>
      <c r="M3783" s="59"/>
      <c r="N3783" s="59"/>
      <c r="O3783" s="59"/>
      <c r="P3783" s="370"/>
      <c r="Q3783" s="63"/>
      <c r="R3783" s="373"/>
    </row>
    <row r="3784" spans="1:18" hidden="1" x14ac:dyDescent="0.25">
      <c r="A3784" s="383"/>
      <c r="B3784" s="378"/>
      <c r="C3784" s="54" t="str">
        <f>IF(ISTEXT('Organizational Unit Summary'!$B$42),'Organizational Unit Summary'!$B$42,"")</f>
        <v>P-3</v>
      </c>
      <c r="D3784" s="51" t="str">
        <f>IF('Organizational Unit Summary'!$B$24="Benchmark or Sustainment",IF(E3784="OoS","OoS",IF(E3784=1,"DM",IF(E3784=2,"PM",IF(E3784=3,"LM",IF(E3784=4,"FM"))))),IF(E3784="OoS","OoS",IF(E3784&lt;=2,"H",IF(E3784=3,"M",IF(E3784=4,"L")))))</f>
        <v>DM</v>
      </c>
      <c r="E3784" s="58">
        <f>IF(OR(Processes!$C$68=TRUE,Processes!F$68=TRUE),IF(AND(G3784=1,H3784=1,NOT(ISTEXT(J3784))),4,IF(AND(G3784=1,H3784=1,ISTEXT(J3784)),3,IF(AND(OR(G3784=1,H3784=1),ISTEXT(J3784)),2,1))),"OoS")</f>
        <v>1</v>
      </c>
      <c r="F3784" s="57"/>
      <c r="G3784" s="59"/>
      <c r="H3784" s="59"/>
      <c r="I3784" s="59"/>
      <c r="J3784" s="59"/>
      <c r="K3784" s="59"/>
      <c r="L3784" s="59"/>
      <c r="M3784" s="59"/>
      <c r="N3784" s="59"/>
      <c r="O3784" s="59"/>
      <c r="P3784" s="370"/>
      <c r="Q3784" s="63"/>
      <c r="R3784" s="373"/>
    </row>
    <row r="3785" spans="1:18" hidden="1" x14ac:dyDescent="0.25">
      <c r="A3785" s="383"/>
      <c r="B3785" s="378"/>
      <c r="C3785" s="54" t="str">
        <f>IF(ISTEXT('Organizational Unit Summary'!$B$43),'Organizational Unit Summary'!$B$43,"")</f>
        <v>P-4</v>
      </c>
      <c r="D3785" s="51" t="str">
        <f>IF('Organizational Unit Summary'!$B$24="Benchmark or Sustainment",IF(E3785="OoS","OoS",IF(E3785=1,"DM",IF(E3785=2,"PM",IF(E3785=3,"LM",IF(E3785=4,"FM"))))),IF(E3785="OoS","OoS",IF(E3785&lt;=2,"H",IF(E3785=3,"M",IF(E3785=4,"L")))))</f>
        <v>DM</v>
      </c>
      <c r="E3785" s="58">
        <f>IF(OR(Processes!$C$68=TRUE,Processes!G$68=TRUE),IF(AND(G3785=1,H3785=1,NOT(ISTEXT(J3785))),4,IF(AND(G3785=1,H3785=1,ISTEXT(J3785)),3,IF(AND(OR(G3785=1,H3785=1),ISTEXT(J3785)),2,1))),"OoS")</f>
        <v>1</v>
      </c>
      <c r="F3785" s="57"/>
      <c r="G3785" s="59"/>
      <c r="H3785" s="59"/>
      <c r="I3785" s="59"/>
      <c r="J3785" s="59"/>
      <c r="K3785" s="59"/>
      <c r="L3785" s="59"/>
      <c r="M3785" s="59"/>
      <c r="N3785" s="59"/>
      <c r="O3785" s="59"/>
      <c r="P3785" s="370"/>
      <c r="Q3785" s="63"/>
      <c r="R3785" s="373"/>
    </row>
    <row r="3786" spans="1:18" hidden="1" x14ac:dyDescent="0.25">
      <c r="A3786" s="383"/>
      <c r="B3786" s="378"/>
      <c r="C3786" s="54" t="str">
        <f>IF(ISTEXT('Organizational Unit Summary'!$B$44),'Organizational Unit Summary'!$B$44,"")</f>
        <v>P-5</v>
      </c>
      <c r="D3786" s="51" t="str">
        <f>IF('Organizational Unit Summary'!$B$24="Benchmark or Sustainment",IF(E3786="OoS","OoS",IF(E3786=1,"DM",IF(E3786=2,"PM",IF(E3786=3,"LM",IF(E3786=4,"FM"))))),IF(E3786="OoS","OoS",IF(E3786&lt;=2,"H",IF(E3786=3,"M",IF(E3786=4,"L")))))</f>
        <v>DM</v>
      </c>
      <c r="E3786" s="58">
        <f>IF(OR(Processes!$C$68=TRUE,Processes!H$68=TRUE),IF(AND(G3786=1,H3786=1,NOT(ISTEXT(J3786))),4,IF(AND(G3786=1,H3786=1,ISTEXT(J3786)),3,IF(AND(OR(G3786=1,H3786=1),ISTEXT(J3786)),2,1))),"OoS")</f>
        <v>1</v>
      </c>
      <c r="F3786" s="57"/>
      <c r="G3786" s="59"/>
      <c r="H3786" s="59"/>
      <c r="I3786" s="59"/>
      <c r="J3786" s="59"/>
      <c r="K3786" s="59"/>
      <c r="L3786" s="59"/>
      <c r="M3786" s="59"/>
      <c r="N3786" s="59"/>
      <c r="O3786" s="59"/>
      <c r="P3786" s="370"/>
      <c r="Q3786" s="63"/>
      <c r="R3786" s="373"/>
    </row>
    <row r="3787" spans="1:18" hidden="1" x14ac:dyDescent="0.25">
      <c r="A3787" s="383"/>
      <c r="B3787" s="378"/>
      <c r="C3787" s="54" t="str">
        <f>IF(ISTEXT('Organizational Unit Summary'!$B$45),'Organizational Unit Summary'!$B$45,"")</f>
        <v>P-6</v>
      </c>
      <c r="D3787" s="51" t="str">
        <f>IF('Organizational Unit Summary'!$B$24="Benchmark or Sustainment",IF(E3787="OoS","OoS",IF(E3787=1,"DM",IF(E3787=2,"PM",IF(E3787=3,"LM",IF(E3787=4,"FM"))))),IF(E3787="OoS","OoS",IF(E3787&lt;=2,"H",IF(E3787=3,"M",IF(E3787=4,"L")))))</f>
        <v>DM</v>
      </c>
      <c r="E3787" s="58">
        <f>IF(OR(Processes!$C$68=TRUE,Processes!I$68=TRUE),IF(AND(G3787=1,H3787=1,NOT(ISTEXT(J3787))),4,IF(AND(G3787=1,H3787=1,ISTEXT(J3787)),3,IF(AND(OR(G3787=1,H3787=1),ISTEXT(J3787)),2,1))),"OoS")</f>
        <v>1</v>
      </c>
      <c r="F3787" s="57"/>
      <c r="G3787" s="59"/>
      <c r="H3787" s="59"/>
      <c r="I3787" s="59"/>
      <c r="J3787" s="59"/>
      <c r="K3787" s="59"/>
      <c r="L3787" s="59"/>
      <c r="M3787" s="59"/>
      <c r="N3787" s="59"/>
      <c r="O3787" s="59"/>
      <c r="P3787" s="370"/>
      <c r="Q3787" s="63"/>
      <c r="R3787" s="373"/>
    </row>
    <row r="3788" spans="1:18" hidden="1" x14ac:dyDescent="0.25">
      <c r="A3788" s="383"/>
      <c r="B3788" s="378"/>
      <c r="C3788" s="54" t="str">
        <f>IF(ISTEXT('Organizational Unit Summary'!$B$46),'Organizational Unit Summary'!$B$46,"")</f>
        <v>P-7</v>
      </c>
      <c r="D3788" s="51" t="str">
        <f>IF('Organizational Unit Summary'!$B$24="Benchmark or Sustainment",IF(E3788="OoS","OoS",IF(E3788=1,"DM",IF(E3788=2,"PM",IF(E3788=3,"LM",IF(E3788=4,"FM"))))),IF(E3788="OoS","OoS",IF(E3788&lt;=2,"H",IF(E3788=3,"M",IF(E3788=4,"L")))))</f>
        <v>DM</v>
      </c>
      <c r="E3788" s="58">
        <f>IF(OR(Processes!$C$68=TRUE,Processes!J$68=TRUE),IF(AND(G3788=1,H3788=1,NOT(ISTEXT(J3788))),4,IF(AND(G3788=1,H3788=1,ISTEXT(J3788)),3,IF(AND(OR(G3788=1,H3788=1),ISTEXT(J3788)),2,1))),"OoS")</f>
        <v>1</v>
      </c>
      <c r="F3788" s="57"/>
      <c r="G3788" s="59"/>
      <c r="H3788" s="59"/>
      <c r="I3788" s="59"/>
      <c r="J3788" s="59"/>
      <c r="K3788" s="59"/>
      <c r="L3788" s="59"/>
      <c r="M3788" s="59"/>
      <c r="N3788" s="59"/>
      <c r="O3788" s="59"/>
      <c r="P3788" s="370"/>
      <c r="Q3788" s="63"/>
      <c r="R3788" s="373"/>
    </row>
    <row r="3789" spans="1:18" hidden="1" x14ac:dyDescent="0.25">
      <c r="A3789" s="383"/>
      <c r="B3789" s="378"/>
      <c r="C3789" s="54" t="str">
        <f>IF(ISTEXT('Organizational Unit Summary'!$B$47),'Organizational Unit Summary'!$B$47,"")</f>
        <v>P-8</v>
      </c>
      <c r="D3789" s="51" t="str">
        <f>IF('Organizational Unit Summary'!$B$24="Benchmark or Sustainment",IF(E3789="OoS","OoS",IF(E3789=1,"DM",IF(E3789=2,"PM",IF(E3789=3,"LM",IF(E3789=4,"FM"))))),IF(E3789="OoS","OoS",IF(E3789&lt;=2,"H",IF(E3789=3,"M",IF(E3789=4,"L")))))</f>
        <v>DM</v>
      </c>
      <c r="E3789" s="58">
        <f>IF(OR(Processes!$C$68=TRUE,Processes!K$68=TRUE),IF(AND(G3789=1,H3789=1,NOT(ISTEXT(J3789))),4,IF(AND(G3789=1,H3789=1,ISTEXT(J3789)),3,IF(AND(OR(G3789=1,H3789=1),ISTEXT(J3789)),2,1))),"OoS")</f>
        <v>1</v>
      </c>
      <c r="F3789" s="57"/>
      <c r="G3789" s="59"/>
      <c r="H3789" s="59"/>
      <c r="I3789" s="59"/>
      <c r="J3789" s="59"/>
      <c r="K3789" s="59"/>
      <c r="L3789" s="59"/>
      <c r="M3789" s="59"/>
      <c r="N3789" s="59"/>
      <c r="O3789" s="59"/>
      <c r="P3789" s="370"/>
      <c r="Q3789" s="63"/>
      <c r="R3789" s="373"/>
    </row>
    <row r="3790" spans="1:18" hidden="1" x14ac:dyDescent="0.25">
      <c r="A3790" s="383"/>
      <c r="B3790" s="378"/>
      <c r="C3790" s="54" t="str">
        <f>IF(ISTEXT('Organizational Unit Summary'!$B$48),'Organizational Unit Summary'!$B$48,"")</f>
        <v>P-9</v>
      </c>
      <c r="D3790" s="51" t="str">
        <f>IF('Organizational Unit Summary'!$B$24="Benchmark or Sustainment",IF(E3790="OoS","OoS",IF(E3790=1,"DM",IF(E3790=2,"PM",IF(E3790=3,"LM",IF(E3790=4,"FM"))))),IF(E3790="OoS","OoS",IF(E3790&lt;=2,"H",IF(E3790=3,"M",IF(E3790=4,"L")))))</f>
        <v>DM</v>
      </c>
      <c r="E3790" s="58">
        <f>IF(OR(Processes!$C$68=TRUE,Processes!L$68=TRUE),IF(AND(G3790=1,H3790=1,NOT(ISTEXT(J3790))),4,IF(AND(G3790=1,H3790=1,ISTEXT(J3790)),3,IF(AND(OR(G3790=1,H3790=1),ISTEXT(J3790)),2,1))),"OoS")</f>
        <v>1</v>
      </c>
      <c r="F3790" s="57"/>
      <c r="G3790" s="59"/>
      <c r="H3790" s="59"/>
      <c r="I3790" s="59"/>
      <c r="J3790" s="59"/>
      <c r="K3790" s="59"/>
      <c r="L3790" s="59"/>
      <c r="M3790" s="59"/>
      <c r="N3790" s="59"/>
      <c r="O3790" s="59"/>
      <c r="P3790" s="370"/>
      <c r="Q3790" s="63"/>
      <c r="R3790" s="373"/>
    </row>
    <row r="3791" spans="1:18" hidden="1" x14ac:dyDescent="0.25">
      <c r="A3791" s="383"/>
      <c r="B3791" s="378"/>
      <c r="C3791" s="54" t="str">
        <f>IF(ISTEXT('Organizational Unit Summary'!$B$49),'Organizational Unit Summary'!$B$49,"")</f>
        <v>P-10</v>
      </c>
      <c r="D3791" s="51" t="str">
        <f>IF('Organizational Unit Summary'!$B$24="Benchmark or Sustainment",IF(E3791="OoS","OoS",IF(E3791=1,"DM",IF(E3791=2,"PM",IF(E3791=3,"LM",IF(E3791=4,"FM"))))),IF(E3791="OoS","OoS",IF(E3791&lt;=2,"H",IF(E3791=3,"M",IF(E3791=4,"L")))))</f>
        <v>DM</v>
      </c>
      <c r="E3791" s="58">
        <f>IF(OR(Processes!$C$68=TRUE,Processes!M$68=TRUE),IF(AND(G3791=1,H3791=1,NOT(ISTEXT(J3791))),4,IF(AND(G3791=1,H3791=1,ISTEXT(J3791)),3,IF(AND(OR(G3791=1,H3791=1),ISTEXT(J3791)),2,1))),"OoS")</f>
        <v>1</v>
      </c>
      <c r="F3791" s="57"/>
      <c r="G3791" s="59"/>
      <c r="H3791" s="59"/>
      <c r="I3791" s="59"/>
      <c r="J3791" s="59"/>
      <c r="K3791" s="59"/>
      <c r="L3791" s="59"/>
      <c r="M3791" s="59"/>
      <c r="N3791" s="59"/>
      <c r="O3791" s="59"/>
      <c r="P3791" s="370"/>
      <c r="Q3791" s="63"/>
      <c r="R3791" s="373"/>
    </row>
    <row r="3792" spans="1:18" hidden="1" x14ac:dyDescent="0.25">
      <c r="A3792" s="383"/>
      <c r="B3792" s="378"/>
      <c r="C3792" s="54" t="str">
        <f>IF(ISTEXT('Organizational Unit Summary'!$B$50),'Organizational Unit Summary'!$B$50,"")</f>
        <v>P-11</v>
      </c>
      <c r="D3792" s="51" t="str">
        <f>IF('Organizational Unit Summary'!$B$24="Benchmark or Sustainment",IF(E3792="OoS","OoS",IF(E3792=1,"DM",IF(E3792=2,"PM",IF(E3792=3,"LM",IF(E3792=4,"FM"))))),IF(E3792="OoS","OoS",IF(E3792&lt;=2,"H",IF(E3792=3,"M",IF(E3792=4,"L")))))</f>
        <v>DM</v>
      </c>
      <c r="E3792" s="58">
        <f>IF(OR(Processes!$C$68=TRUE,Processes!N$68=TRUE),IF(AND(G3792=1,H3792=1,NOT(ISTEXT(J3792))),4,IF(AND(G3792=1,H3792=1,ISTEXT(J3792)),3,IF(AND(OR(G3792=1,H3792=1),ISTEXT(J3792)),2,1))),"OoS")</f>
        <v>1</v>
      </c>
      <c r="F3792" s="57"/>
      <c r="G3792" s="59"/>
      <c r="H3792" s="59"/>
      <c r="I3792" s="59"/>
      <c r="J3792" s="59"/>
      <c r="K3792" s="59"/>
      <c r="L3792" s="59"/>
      <c r="M3792" s="59"/>
      <c r="N3792" s="59"/>
      <c r="O3792" s="59"/>
      <c r="P3792" s="370"/>
      <c r="Q3792" s="63"/>
      <c r="R3792" s="373"/>
    </row>
    <row r="3793" spans="1:18" hidden="1" x14ac:dyDescent="0.25">
      <c r="A3793" s="383"/>
      <c r="B3793" s="378"/>
      <c r="C3793" s="54" t="str">
        <f>IF(ISTEXT('Organizational Unit Summary'!$B$51),'Organizational Unit Summary'!$B$51,"")</f>
        <v>P-12</v>
      </c>
      <c r="D3793" s="51" t="str">
        <f>IF('Organizational Unit Summary'!$B$24="Benchmark or Sustainment",IF(E3793="OoS","OoS",IF(E3793=1,"DM",IF(E3793=2,"PM",IF(E3793=3,"LM",IF(E3793=4,"FM"))))),IF(E3793="OoS","OoS",IF(E3793&lt;=2,"H",IF(E3793=3,"M",IF(E3793=4,"L")))))</f>
        <v>DM</v>
      </c>
      <c r="E3793" s="58">
        <f>IF(OR(Processes!$C$68=TRUE,Processes!O$68=TRUE),IF(AND(G3793=1,H3793=1,NOT(ISTEXT(J3793))),4,IF(AND(G3793=1,H3793=1,ISTEXT(J3793)),3,IF(AND(OR(G3793=1,H3793=1),ISTEXT(J3793)),2,1))),"OoS")</f>
        <v>1</v>
      </c>
      <c r="F3793" s="57"/>
      <c r="G3793" s="59"/>
      <c r="H3793" s="59"/>
      <c r="I3793" s="59"/>
      <c r="J3793" s="59"/>
      <c r="K3793" s="59"/>
      <c r="L3793" s="59"/>
      <c r="M3793" s="59"/>
      <c r="N3793" s="59"/>
      <c r="O3793" s="59"/>
      <c r="P3793" s="370"/>
      <c r="Q3793" s="63"/>
      <c r="R3793" s="373"/>
    </row>
    <row r="3794" spans="1:18" hidden="1" x14ac:dyDescent="0.25">
      <c r="A3794" s="383"/>
      <c r="B3794" s="378"/>
      <c r="C3794" s="54" t="str">
        <f>IF(ISTEXT('Organizational Unit Summary'!$B$52),'Organizational Unit Summary'!$B$52,"")</f>
        <v>P-13</v>
      </c>
      <c r="D3794" s="51" t="str">
        <f>IF('Organizational Unit Summary'!$B$24="Benchmark or Sustainment",IF(E3794="OoS","OoS",IF(E3794=1,"DM",IF(E3794=2,"PM",IF(E3794=3,"LM",IF(E3794=4,"FM"))))),IF(E3794="OoS","OoS",IF(E3794&lt;=2,"H",IF(E3794=3,"M",IF(E3794=4,"L")))))</f>
        <v>DM</v>
      </c>
      <c r="E3794" s="58">
        <f>IF(OR(Processes!$C$68=TRUE,Processes!P$68=TRUE),IF(AND(G3794=1,H3794=1,NOT(ISTEXT(J3794))),4,IF(AND(G3794=1,H3794=1,ISTEXT(J3794)),3,IF(AND(OR(G3794=1,H3794=1),ISTEXT(J3794)),2,1))),"OoS")</f>
        <v>1</v>
      </c>
      <c r="F3794" s="57"/>
      <c r="G3794" s="59"/>
      <c r="H3794" s="59"/>
      <c r="I3794" s="59"/>
      <c r="J3794" s="59"/>
      <c r="K3794" s="59"/>
      <c r="L3794" s="59"/>
      <c r="M3794" s="59"/>
      <c r="N3794" s="59"/>
      <c r="O3794" s="59"/>
      <c r="P3794" s="370"/>
      <c r="Q3794" s="63"/>
      <c r="R3794" s="373"/>
    </row>
    <row r="3795" spans="1:18" hidden="1" x14ac:dyDescent="0.25">
      <c r="A3795" s="383"/>
      <c r="B3795" s="378"/>
      <c r="C3795" s="54" t="str">
        <f>IF(ISTEXT('Organizational Unit Summary'!$B$53),'Organizational Unit Summary'!$B$53,"")</f>
        <v>P-14</v>
      </c>
      <c r="D3795" s="51" t="str">
        <f>IF('Organizational Unit Summary'!$B$24="Benchmark or Sustainment",IF(E3795="OoS","OoS",IF(E3795=1,"DM",IF(E3795=2,"PM",IF(E3795=3,"LM",IF(E3795=4,"FM"))))),IF(E3795="OoS","OoS",IF(E3795&lt;=2,"H",IF(E3795=3,"M",IF(E3795=4,"L")))))</f>
        <v>DM</v>
      </c>
      <c r="E3795" s="58">
        <f>IF(OR(Processes!$C$68=TRUE,Processes!Q$68=TRUE),IF(AND(G3795=1,H3795=1,NOT(ISTEXT(J3795))),4,IF(AND(G3795=1,H3795=1,ISTEXT(J3795)),3,IF(AND(OR(G3795=1,H3795=1),ISTEXT(J3795)),2,1))),"OoS")</f>
        <v>1</v>
      </c>
      <c r="F3795" s="57"/>
      <c r="G3795" s="59"/>
      <c r="H3795" s="59"/>
      <c r="I3795" s="59"/>
      <c r="J3795" s="59"/>
      <c r="K3795" s="59"/>
      <c r="L3795" s="59"/>
      <c r="M3795" s="59"/>
      <c r="N3795" s="59"/>
      <c r="O3795" s="59"/>
      <c r="P3795" s="370"/>
      <c r="Q3795" s="63"/>
      <c r="R3795" s="373"/>
    </row>
    <row r="3796" spans="1:18" hidden="1" x14ac:dyDescent="0.25">
      <c r="A3796" s="383"/>
      <c r="B3796" s="378"/>
      <c r="C3796" s="54" t="str">
        <f>IF(ISTEXT('Organizational Unit Summary'!$B$54),'Organizational Unit Summary'!$B$54,"")</f>
        <v>P-15</v>
      </c>
      <c r="D3796" s="51" t="str">
        <f>IF('Organizational Unit Summary'!$B$24="Benchmark or Sustainment",IF(E3796="OoS","OoS",IF(E3796=1,"DM",IF(E3796=2,"PM",IF(E3796=3,"LM",IF(E3796=4,"FM"))))),IF(E3796="OoS","OoS",IF(E3796&lt;=2,"H",IF(E3796=3,"M",IF(E3796=4,"L")))))</f>
        <v>DM</v>
      </c>
      <c r="E3796" s="58">
        <f>IF(OR(Processes!$C$68=TRUE,Processes!R$68=TRUE),IF(AND(G3796=1,H3796=1,NOT(ISTEXT(J3796))),4,IF(AND(G3796=1,H3796=1,ISTEXT(J3796)),3,IF(AND(OR(G3796=1,H3796=1),ISTEXT(J3796)),2,1))),"OoS")</f>
        <v>1</v>
      </c>
      <c r="F3796" s="57"/>
      <c r="G3796" s="59"/>
      <c r="H3796" s="59"/>
      <c r="I3796" s="59"/>
      <c r="J3796" s="59"/>
      <c r="K3796" s="59"/>
      <c r="L3796" s="59"/>
      <c r="M3796" s="59"/>
      <c r="N3796" s="59"/>
      <c r="O3796" s="59"/>
      <c r="P3796" s="370"/>
      <c r="Q3796" s="63"/>
      <c r="R3796" s="373"/>
    </row>
    <row r="3797" spans="1:18" hidden="1" x14ac:dyDescent="0.25">
      <c r="A3797" s="383"/>
      <c r="B3797" s="378"/>
      <c r="C3797" s="54" t="str">
        <f>IF(ISTEXT('Organizational Unit Summary'!$B$55),'Organizational Unit Summary'!$B$55,"")</f>
        <v>P-16</v>
      </c>
      <c r="D3797" s="51" t="str">
        <f>IF('Organizational Unit Summary'!$B$24="Benchmark or Sustainment",IF(E3797="OoS","OoS",IF(E3797=1,"DM",IF(E3797=2,"PM",IF(E3797=3,"LM",IF(E3797=4,"FM"))))),IF(E3797="OoS","OoS",IF(E3797&lt;=2,"H",IF(E3797=3,"M",IF(E3797=4,"L")))))</f>
        <v>DM</v>
      </c>
      <c r="E3797" s="58">
        <f>IF(OR(Processes!$C$68=TRUE,Processes!S$68=TRUE),IF(AND(G3797=1,H3797=1,NOT(ISTEXT(J3797))),4,IF(AND(G3797=1,H3797=1,ISTEXT(J3797)),3,IF(AND(OR(G3797=1,H3797=1),ISTEXT(J3797)),2,1))),"OoS")</f>
        <v>1</v>
      </c>
      <c r="F3797" s="57"/>
      <c r="G3797" s="59"/>
      <c r="H3797" s="59"/>
      <c r="I3797" s="59"/>
      <c r="J3797" s="59"/>
      <c r="K3797" s="59"/>
      <c r="L3797" s="59"/>
      <c r="M3797" s="59"/>
      <c r="N3797" s="59"/>
      <c r="O3797" s="59"/>
      <c r="P3797" s="370"/>
      <c r="Q3797" s="63"/>
      <c r="R3797" s="373"/>
    </row>
    <row r="3798" spans="1:18" hidden="1" x14ac:dyDescent="0.25">
      <c r="A3798" s="383"/>
      <c r="B3798" s="378"/>
      <c r="C3798" s="54" t="str">
        <f>IF(ISTEXT('Organizational Unit Summary'!$B$56),'Organizational Unit Summary'!$B$56,"")</f>
        <v>P-17</v>
      </c>
      <c r="D3798" s="51" t="str">
        <f>IF('Organizational Unit Summary'!$B$24="Benchmark or Sustainment",IF(E3798="OoS","OoS",IF(E3798=1,"DM",IF(E3798=2,"PM",IF(E3798=3,"LM",IF(E3798=4,"FM"))))),IF(E3798="OoS","OoS",IF(E3798&lt;=2,"H",IF(E3798=3,"M",IF(E3798=4,"L")))))</f>
        <v>DM</v>
      </c>
      <c r="E3798" s="58">
        <f>IF(OR(Processes!$C$68=TRUE,Processes!T$68=TRUE),IF(AND(G3798=1,H3798=1,NOT(ISTEXT(J3798))),4,IF(AND(G3798=1,H3798=1,ISTEXT(J3798)),3,IF(AND(OR(G3798=1,H3798=1),ISTEXT(J3798)),2,1))),"OoS")</f>
        <v>1</v>
      </c>
      <c r="F3798" s="57"/>
      <c r="G3798" s="59"/>
      <c r="H3798" s="59"/>
      <c r="I3798" s="59"/>
      <c r="J3798" s="59"/>
      <c r="K3798" s="59"/>
      <c r="L3798" s="59"/>
      <c r="M3798" s="59"/>
      <c r="N3798" s="59"/>
      <c r="O3798" s="59"/>
      <c r="P3798" s="370"/>
      <c r="Q3798" s="63"/>
      <c r="R3798" s="373"/>
    </row>
    <row r="3799" spans="1:18" hidden="1" x14ac:dyDescent="0.25">
      <c r="A3799" s="383"/>
      <c r="B3799" s="378"/>
      <c r="C3799" s="54" t="str">
        <f>IF(ISTEXT('Organizational Unit Summary'!$B$57),'Organizational Unit Summary'!$B$57,"")</f>
        <v>P-18</v>
      </c>
      <c r="D3799" s="51" t="str">
        <f>IF('Organizational Unit Summary'!$B$24="Benchmark or Sustainment",IF(E3799="OoS","OoS",IF(E3799=1,"DM",IF(E3799=2,"PM",IF(E3799=3,"LM",IF(E3799=4,"FM"))))),IF(E3799="OoS","OoS",IF(E3799&lt;=2,"H",IF(E3799=3,"M",IF(E3799=4,"L")))))</f>
        <v>DM</v>
      </c>
      <c r="E3799" s="58">
        <f>IF(OR(Processes!$C$68=TRUE,Processes!U$68=TRUE),IF(AND(G3799=1,H3799=1,NOT(ISTEXT(J3799))),4,IF(AND(G3799=1,H3799=1,ISTEXT(J3799)),3,IF(AND(OR(G3799=1,H3799=1),ISTEXT(J3799)),2,1))),"OoS")</f>
        <v>1</v>
      </c>
      <c r="F3799" s="57"/>
      <c r="G3799" s="59"/>
      <c r="H3799" s="59"/>
      <c r="I3799" s="59"/>
      <c r="J3799" s="59"/>
      <c r="K3799" s="59"/>
      <c r="L3799" s="59"/>
      <c r="M3799" s="59"/>
      <c r="N3799" s="59"/>
      <c r="O3799" s="59"/>
      <c r="P3799" s="370"/>
      <c r="Q3799" s="63"/>
      <c r="R3799" s="373"/>
    </row>
    <row r="3800" spans="1:18" hidden="1" x14ac:dyDescent="0.25">
      <c r="A3800" s="383"/>
      <c r="B3800" s="378"/>
      <c r="C3800" s="54" t="str">
        <f>IF(ISTEXT('Organizational Unit Summary'!$B$58),'Organizational Unit Summary'!$B$58,"")</f>
        <v>P-19</v>
      </c>
      <c r="D3800" s="51" t="str">
        <f>IF('Organizational Unit Summary'!$B$24="Benchmark or Sustainment",IF(E3800="OoS","OoS",IF(E3800=1,"DM",IF(E3800=2,"PM",IF(E3800=3,"LM",IF(E3800=4,"FM"))))),IF(E3800="OoS","OoS",IF(E3800&lt;=2,"H",IF(E3800=3,"M",IF(E3800=4,"L")))))</f>
        <v>DM</v>
      </c>
      <c r="E3800" s="58">
        <f>IF(OR(Processes!$C$68=TRUE,Processes!V$68=TRUE),IF(AND(G3800=1,H3800=1,NOT(ISTEXT(J3800))),4,IF(AND(G3800=1,H3800=1,ISTEXT(J3800)),3,IF(AND(OR(G3800=1,H3800=1),ISTEXT(J3800)),2,1))),"OoS")</f>
        <v>1</v>
      </c>
      <c r="F3800" s="57"/>
      <c r="G3800" s="59"/>
      <c r="H3800" s="59"/>
      <c r="I3800" s="59"/>
      <c r="J3800" s="59"/>
      <c r="K3800" s="59"/>
      <c r="L3800" s="59"/>
      <c r="M3800" s="59"/>
      <c r="N3800" s="59"/>
      <c r="O3800" s="59"/>
      <c r="P3800" s="370"/>
      <c r="Q3800" s="63"/>
      <c r="R3800" s="373"/>
    </row>
    <row r="3801" spans="1:18" ht="13.5" hidden="1" thickBot="1" x14ac:dyDescent="0.3">
      <c r="A3801" s="383"/>
      <c r="B3801" s="378"/>
      <c r="C3801" s="54" t="str">
        <f>IF(ISTEXT('Organizational Unit Summary'!$B$59),'Organizational Unit Summary'!$B$59,"")</f>
        <v>P-20</v>
      </c>
      <c r="D3801" s="51" t="str">
        <f>IF('Organizational Unit Summary'!$B$24="Benchmark or Sustainment",IF(E3801="OoS","OoS",IF(E3801=1,"DM",IF(E3801=2,"PM",IF(E3801=3,"LM",IF(E3801=4,"FM"))))),IF(E3801="OoS","OoS",IF(E3801&lt;=2,"H",IF(E3801=3,"M",IF(E3801=4,"L")))))</f>
        <v>DM</v>
      </c>
      <c r="E3801" s="58">
        <f>IF(OR(Processes!$C$68=TRUE,Processes!W$68=TRUE),IF(AND(G3801=1,H3801=1,NOT(ISTEXT(J3801))),4,IF(AND(G3801=1,H3801=1,ISTEXT(J3801)),3,IF(AND(OR(G3801=1,H3801=1),ISTEXT(J3801)),2,1))),"OoS")</f>
        <v>1</v>
      </c>
      <c r="F3801" s="57"/>
      <c r="G3801" s="59"/>
      <c r="H3801" s="59"/>
      <c r="I3801" s="59"/>
      <c r="J3801" s="59"/>
      <c r="K3801" s="59"/>
      <c r="L3801" s="59"/>
      <c r="M3801" s="59"/>
      <c r="N3801" s="59"/>
      <c r="O3801" s="59"/>
      <c r="P3801" s="371"/>
      <c r="Q3801" s="63"/>
      <c r="R3801" s="373"/>
    </row>
    <row r="3802" spans="1:18" hidden="1" x14ac:dyDescent="0.25">
      <c r="A3802" s="383"/>
      <c r="B3802" s="378" t="str">
        <f>IF(ISTEXT(Processes!$B$18),Processes!$B$18,"")</f>
        <v>Process 16</v>
      </c>
      <c r="C3802" s="54" t="str">
        <f>IF(ISTEXT('Organizational Unit Summary'!$B$40),'Organizational Unit Summary'!$B$40,"")</f>
        <v>P-1</v>
      </c>
      <c r="D3802" s="51" t="str">
        <f>IF('Organizational Unit Summary'!$B$24="Benchmark or Sustainment",IF(E3802="OoS","OoS",IF(E3802=1,"DM",IF(E3802=2,"PM",IF(E3802=3,"LM",IF(E3802=4,"FM"))))),IF(E3802="OoS","OoS",IF(E3802&lt;=2,"H",IF(E3802=3,"M",IF(E3802=4,"L")))))</f>
        <v>DM</v>
      </c>
      <c r="E3802" s="58">
        <f>IF(OR(Processes!$C$69=TRUE,Processes!D$69=TRUE),IF(AND(G3802=1,H3802=1,NOT(ISTEXT(J3802))),4,IF(AND(G3802=1,H3802=1,ISTEXT(J3802)),3,IF(AND(OR(G3802=1,H3802=1),ISTEXT(J3802)),2,1))),"OoS")</f>
        <v>1</v>
      </c>
      <c r="F3802" s="57"/>
      <c r="G3802" s="59"/>
      <c r="H3802" s="59"/>
      <c r="I3802" s="59"/>
      <c r="J3802" s="59"/>
      <c r="K3802" s="59"/>
      <c r="L3802" s="59"/>
      <c r="M3802" s="59"/>
      <c r="N3802" s="59"/>
      <c r="O3802" s="59"/>
      <c r="P3802" s="369"/>
      <c r="Q3802" s="63"/>
      <c r="R3802" s="373"/>
    </row>
    <row r="3803" spans="1:18" hidden="1" x14ac:dyDescent="0.25">
      <c r="A3803" s="383"/>
      <c r="B3803" s="378"/>
      <c r="C3803" s="54" t="str">
        <f>IF(ISTEXT('Organizational Unit Summary'!$B$41),'Organizational Unit Summary'!$B$41,"")</f>
        <v>P-2</v>
      </c>
      <c r="D3803" s="51" t="str">
        <f>IF('Organizational Unit Summary'!$B$24="Benchmark or Sustainment",IF(E3803="OoS","OoS",IF(E3803=1,"DM",IF(E3803=2,"PM",IF(E3803=3,"LM",IF(E3803=4,"FM"))))),IF(E3803="OoS","OoS",IF(E3803&lt;=2,"H",IF(E3803=3,"M",IF(E3803=4,"L")))))</f>
        <v>DM</v>
      </c>
      <c r="E3803" s="58">
        <f>IF(OR(Processes!$C$69=TRUE,Processes!E$69=TRUE),IF(AND(G3803=1,H3803=1,NOT(ISTEXT(J3803))),4,IF(AND(G3803=1,H3803=1,ISTEXT(J3803)),3,IF(AND(OR(G3803=1,H3803=1),ISTEXT(J3803)),2,1))),"OoS")</f>
        <v>1</v>
      </c>
      <c r="F3803" s="57"/>
      <c r="G3803" s="59"/>
      <c r="H3803" s="59"/>
      <c r="I3803" s="59"/>
      <c r="J3803" s="59"/>
      <c r="K3803" s="59"/>
      <c r="L3803" s="59"/>
      <c r="M3803" s="59"/>
      <c r="N3803" s="59"/>
      <c r="O3803" s="59"/>
      <c r="P3803" s="370"/>
      <c r="Q3803" s="63"/>
      <c r="R3803" s="373"/>
    </row>
    <row r="3804" spans="1:18" hidden="1" x14ac:dyDescent="0.25">
      <c r="A3804" s="383"/>
      <c r="B3804" s="378"/>
      <c r="C3804" s="54" t="str">
        <f>IF(ISTEXT('Organizational Unit Summary'!$B$42),'Organizational Unit Summary'!$B$42,"")</f>
        <v>P-3</v>
      </c>
      <c r="D3804" s="51" t="str">
        <f>IF('Organizational Unit Summary'!$B$24="Benchmark or Sustainment",IF(E3804="OoS","OoS",IF(E3804=1,"DM",IF(E3804=2,"PM",IF(E3804=3,"LM",IF(E3804=4,"FM"))))),IF(E3804="OoS","OoS",IF(E3804&lt;=2,"H",IF(E3804=3,"M",IF(E3804=4,"L")))))</f>
        <v>DM</v>
      </c>
      <c r="E3804" s="58">
        <f>IF(OR(Processes!$C$69=TRUE,Processes!F$69=TRUE),IF(AND(G3804=1,H3804=1,NOT(ISTEXT(J3804))),4,IF(AND(G3804=1,H3804=1,ISTEXT(J3804)),3,IF(AND(OR(G3804=1,H3804=1),ISTEXT(J3804)),2,1))),"OoS")</f>
        <v>1</v>
      </c>
      <c r="F3804" s="57"/>
      <c r="G3804" s="59"/>
      <c r="H3804" s="59"/>
      <c r="I3804" s="59"/>
      <c r="J3804" s="59"/>
      <c r="K3804" s="59"/>
      <c r="L3804" s="59"/>
      <c r="M3804" s="59"/>
      <c r="N3804" s="59"/>
      <c r="O3804" s="59"/>
      <c r="P3804" s="370"/>
      <c r="Q3804" s="63"/>
      <c r="R3804" s="373"/>
    </row>
    <row r="3805" spans="1:18" hidden="1" x14ac:dyDescent="0.25">
      <c r="A3805" s="383"/>
      <c r="B3805" s="378"/>
      <c r="C3805" s="54" t="str">
        <f>IF(ISTEXT('Organizational Unit Summary'!$B$43),'Organizational Unit Summary'!$B$43,"")</f>
        <v>P-4</v>
      </c>
      <c r="D3805" s="51" t="str">
        <f>IF('Organizational Unit Summary'!$B$24="Benchmark or Sustainment",IF(E3805="OoS","OoS",IF(E3805=1,"DM",IF(E3805=2,"PM",IF(E3805=3,"LM",IF(E3805=4,"FM"))))),IF(E3805="OoS","OoS",IF(E3805&lt;=2,"H",IF(E3805=3,"M",IF(E3805=4,"L")))))</f>
        <v>DM</v>
      </c>
      <c r="E3805" s="58">
        <f>IF(OR(Processes!$C$69=TRUE,Processes!G$69=TRUE),IF(AND(G3805=1,H3805=1,NOT(ISTEXT(J3805))),4,IF(AND(G3805=1,H3805=1,ISTEXT(J3805)),3,IF(AND(OR(G3805=1,H3805=1),ISTEXT(J3805)),2,1))),"OoS")</f>
        <v>1</v>
      </c>
      <c r="F3805" s="57"/>
      <c r="G3805" s="59"/>
      <c r="H3805" s="59"/>
      <c r="I3805" s="59"/>
      <c r="J3805" s="59"/>
      <c r="K3805" s="59"/>
      <c r="L3805" s="59"/>
      <c r="M3805" s="59"/>
      <c r="N3805" s="59"/>
      <c r="O3805" s="59"/>
      <c r="P3805" s="370"/>
      <c r="Q3805" s="63"/>
      <c r="R3805" s="373"/>
    </row>
    <row r="3806" spans="1:18" hidden="1" x14ac:dyDescent="0.25">
      <c r="A3806" s="383"/>
      <c r="B3806" s="378"/>
      <c r="C3806" s="54" t="str">
        <f>IF(ISTEXT('Organizational Unit Summary'!$B$44),'Organizational Unit Summary'!$B$44,"")</f>
        <v>P-5</v>
      </c>
      <c r="D3806" s="51" t="str">
        <f>IF('Organizational Unit Summary'!$B$24="Benchmark or Sustainment",IF(E3806="OoS","OoS",IF(E3806=1,"DM",IF(E3806=2,"PM",IF(E3806=3,"LM",IF(E3806=4,"FM"))))),IF(E3806="OoS","OoS",IF(E3806&lt;=2,"H",IF(E3806=3,"M",IF(E3806=4,"L")))))</f>
        <v>DM</v>
      </c>
      <c r="E3806" s="58">
        <f>IF(OR(Processes!$C$69=TRUE,Processes!H$69=TRUE),IF(AND(G3806=1,H3806=1,NOT(ISTEXT(J3806))),4,IF(AND(G3806=1,H3806=1,ISTEXT(J3806)),3,IF(AND(OR(G3806=1,H3806=1),ISTEXT(J3806)),2,1))),"OoS")</f>
        <v>1</v>
      </c>
      <c r="F3806" s="57"/>
      <c r="G3806" s="59"/>
      <c r="H3806" s="59"/>
      <c r="I3806" s="59"/>
      <c r="J3806" s="59"/>
      <c r="K3806" s="59"/>
      <c r="L3806" s="59"/>
      <c r="M3806" s="59"/>
      <c r="N3806" s="59"/>
      <c r="O3806" s="59"/>
      <c r="P3806" s="370"/>
      <c r="Q3806" s="63"/>
      <c r="R3806" s="373"/>
    </row>
    <row r="3807" spans="1:18" hidden="1" x14ac:dyDescent="0.25">
      <c r="A3807" s="383"/>
      <c r="B3807" s="378"/>
      <c r="C3807" s="54" t="str">
        <f>IF(ISTEXT('Organizational Unit Summary'!$B$45),'Organizational Unit Summary'!$B$45,"")</f>
        <v>P-6</v>
      </c>
      <c r="D3807" s="51" t="str">
        <f>IF('Organizational Unit Summary'!$B$24="Benchmark or Sustainment",IF(E3807="OoS","OoS",IF(E3807=1,"DM",IF(E3807=2,"PM",IF(E3807=3,"LM",IF(E3807=4,"FM"))))),IF(E3807="OoS","OoS",IF(E3807&lt;=2,"H",IF(E3807=3,"M",IF(E3807=4,"L")))))</f>
        <v>DM</v>
      </c>
      <c r="E3807" s="58">
        <f>IF(OR(Processes!$C$69=TRUE,Processes!I$69=TRUE),IF(AND(G3807=1,H3807=1,NOT(ISTEXT(J3807))),4,IF(AND(G3807=1,H3807=1,ISTEXT(J3807)),3,IF(AND(OR(G3807=1,H3807=1),ISTEXT(J3807)),2,1))),"OoS")</f>
        <v>1</v>
      </c>
      <c r="F3807" s="57"/>
      <c r="G3807" s="59"/>
      <c r="H3807" s="59"/>
      <c r="I3807" s="59"/>
      <c r="J3807" s="59"/>
      <c r="K3807" s="59"/>
      <c r="L3807" s="59"/>
      <c r="M3807" s="59"/>
      <c r="N3807" s="59"/>
      <c r="O3807" s="59"/>
      <c r="P3807" s="370"/>
      <c r="Q3807" s="63"/>
      <c r="R3807" s="373"/>
    </row>
    <row r="3808" spans="1:18" hidden="1" x14ac:dyDescent="0.25">
      <c r="A3808" s="383"/>
      <c r="B3808" s="378"/>
      <c r="C3808" s="54" t="str">
        <f>IF(ISTEXT('Organizational Unit Summary'!$B$46),'Organizational Unit Summary'!$B$46,"")</f>
        <v>P-7</v>
      </c>
      <c r="D3808" s="51" t="str">
        <f>IF('Organizational Unit Summary'!$B$24="Benchmark or Sustainment",IF(E3808="OoS","OoS",IF(E3808=1,"DM",IF(E3808=2,"PM",IF(E3808=3,"LM",IF(E3808=4,"FM"))))),IF(E3808="OoS","OoS",IF(E3808&lt;=2,"H",IF(E3808=3,"M",IF(E3808=4,"L")))))</f>
        <v>DM</v>
      </c>
      <c r="E3808" s="58">
        <f>IF(OR(Processes!$C$69=TRUE,Processes!J$69=TRUE),IF(AND(G3808=1,H3808=1,NOT(ISTEXT(J3808))),4,IF(AND(G3808=1,H3808=1,ISTEXT(J3808)),3,IF(AND(OR(G3808=1,H3808=1),ISTEXT(J3808)),2,1))),"OoS")</f>
        <v>1</v>
      </c>
      <c r="F3808" s="57"/>
      <c r="G3808" s="59"/>
      <c r="H3808" s="59"/>
      <c r="I3808" s="59"/>
      <c r="J3808" s="59"/>
      <c r="K3808" s="59"/>
      <c r="L3808" s="59"/>
      <c r="M3808" s="59"/>
      <c r="N3808" s="59"/>
      <c r="O3808" s="59"/>
      <c r="P3808" s="370"/>
      <c r="Q3808" s="63"/>
      <c r="R3808" s="373"/>
    </row>
    <row r="3809" spans="1:18" hidden="1" x14ac:dyDescent="0.25">
      <c r="A3809" s="383"/>
      <c r="B3809" s="378"/>
      <c r="C3809" s="54" t="str">
        <f>IF(ISTEXT('Organizational Unit Summary'!$B$47),'Organizational Unit Summary'!$B$47,"")</f>
        <v>P-8</v>
      </c>
      <c r="D3809" s="51" t="str">
        <f>IF('Organizational Unit Summary'!$B$24="Benchmark or Sustainment",IF(E3809="OoS","OoS",IF(E3809=1,"DM",IF(E3809=2,"PM",IF(E3809=3,"LM",IF(E3809=4,"FM"))))),IF(E3809="OoS","OoS",IF(E3809&lt;=2,"H",IF(E3809=3,"M",IF(E3809=4,"L")))))</f>
        <v>DM</v>
      </c>
      <c r="E3809" s="58">
        <f>IF(OR(Processes!$C$69=TRUE,Processes!K$69=TRUE),IF(AND(G3809=1,H3809=1,NOT(ISTEXT(J3809))),4,IF(AND(G3809=1,H3809=1,ISTEXT(J3809)),3,IF(AND(OR(G3809=1,H3809=1),ISTEXT(J3809)),2,1))),"OoS")</f>
        <v>1</v>
      </c>
      <c r="F3809" s="57"/>
      <c r="G3809" s="59"/>
      <c r="H3809" s="59"/>
      <c r="I3809" s="59"/>
      <c r="J3809" s="59"/>
      <c r="K3809" s="59"/>
      <c r="L3809" s="59"/>
      <c r="M3809" s="59"/>
      <c r="N3809" s="59"/>
      <c r="O3809" s="59"/>
      <c r="P3809" s="370"/>
      <c r="Q3809" s="63"/>
      <c r="R3809" s="373"/>
    </row>
    <row r="3810" spans="1:18" hidden="1" x14ac:dyDescent="0.25">
      <c r="A3810" s="383"/>
      <c r="B3810" s="378"/>
      <c r="C3810" s="54" t="str">
        <f>IF(ISTEXT('Organizational Unit Summary'!$B$48),'Organizational Unit Summary'!$B$48,"")</f>
        <v>P-9</v>
      </c>
      <c r="D3810" s="51" t="str">
        <f>IF('Organizational Unit Summary'!$B$24="Benchmark or Sustainment",IF(E3810="OoS","OoS",IF(E3810=1,"DM",IF(E3810=2,"PM",IF(E3810=3,"LM",IF(E3810=4,"FM"))))),IF(E3810="OoS","OoS",IF(E3810&lt;=2,"H",IF(E3810=3,"M",IF(E3810=4,"L")))))</f>
        <v>DM</v>
      </c>
      <c r="E3810" s="58">
        <f>IF(OR(Processes!$C$69=TRUE,Processes!L$69=TRUE),IF(AND(G3810=1,H3810=1,NOT(ISTEXT(J3810))),4,IF(AND(G3810=1,H3810=1,ISTEXT(J3810)),3,IF(AND(OR(G3810=1,H3810=1),ISTEXT(J3810)),2,1))),"OoS")</f>
        <v>1</v>
      </c>
      <c r="F3810" s="57"/>
      <c r="G3810" s="59"/>
      <c r="H3810" s="59"/>
      <c r="I3810" s="59"/>
      <c r="J3810" s="59"/>
      <c r="K3810" s="59"/>
      <c r="L3810" s="59"/>
      <c r="M3810" s="59"/>
      <c r="N3810" s="59"/>
      <c r="O3810" s="59"/>
      <c r="P3810" s="370"/>
      <c r="Q3810" s="63"/>
      <c r="R3810" s="373"/>
    </row>
    <row r="3811" spans="1:18" hidden="1" x14ac:dyDescent="0.25">
      <c r="A3811" s="383"/>
      <c r="B3811" s="378"/>
      <c r="C3811" s="54" t="str">
        <f>IF(ISTEXT('Organizational Unit Summary'!$B$49),'Organizational Unit Summary'!$B$49,"")</f>
        <v>P-10</v>
      </c>
      <c r="D3811" s="51" t="str">
        <f>IF('Organizational Unit Summary'!$B$24="Benchmark or Sustainment",IF(E3811="OoS","OoS",IF(E3811=1,"DM",IF(E3811=2,"PM",IF(E3811=3,"LM",IF(E3811=4,"FM"))))),IF(E3811="OoS","OoS",IF(E3811&lt;=2,"H",IF(E3811=3,"M",IF(E3811=4,"L")))))</f>
        <v>DM</v>
      </c>
      <c r="E3811" s="58">
        <f>IF(OR(Processes!$C$69=TRUE,Processes!M$69=TRUE),IF(AND(G3811=1,H3811=1,NOT(ISTEXT(J3811))),4,IF(AND(G3811=1,H3811=1,ISTEXT(J3811)),3,IF(AND(OR(G3811=1,H3811=1),ISTEXT(J3811)),2,1))),"OoS")</f>
        <v>1</v>
      </c>
      <c r="F3811" s="57"/>
      <c r="G3811" s="59"/>
      <c r="H3811" s="59"/>
      <c r="I3811" s="59"/>
      <c r="J3811" s="59"/>
      <c r="K3811" s="59"/>
      <c r="L3811" s="59"/>
      <c r="M3811" s="59"/>
      <c r="N3811" s="59"/>
      <c r="O3811" s="59"/>
      <c r="P3811" s="370"/>
      <c r="Q3811" s="63"/>
      <c r="R3811" s="373"/>
    </row>
    <row r="3812" spans="1:18" hidden="1" x14ac:dyDescent="0.25">
      <c r="A3812" s="383"/>
      <c r="B3812" s="378"/>
      <c r="C3812" s="54" t="str">
        <f>IF(ISTEXT('Organizational Unit Summary'!$B$50),'Organizational Unit Summary'!$B$50,"")</f>
        <v>P-11</v>
      </c>
      <c r="D3812" s="51" t="str">
        <f>IF('Organizational Unit Summary'!$B$24="Benchmark or Sustainment",IF(E3812="OoS","OoS",IF(E3812=1,"DM",IF(E3812=2,"PM",IF(E3812=3,"LM",IF(E3812=4,"FM"))))),IF(E3812="OoS","OoS",IF(E3812&lt;=2,"H",IF(E3812=3,"M",IF(E3812=4,"L")))))</f>
        <v>DM</v>
      </c>
      <c r="E3812" s="58">
        <f>IF(OR(Processes!$C$69=TRUE,Processes!N$69=TRUE),IF(AND(G3812=1,H3812=1,NOT(ISTEXT(J3812))),4,IF(AND(G3812=1,H3812=1,ISTEXT(J3812)),3,IF(AND(OR(G3812=1,H3812=1),ISTEXT(J3812)),2,1))),"OoS")</f>
        <v>1</v>
      </c>
      <c r="F3812" s="57"/>
      <c r="G3812" s="59"/>
      <c r="H3812" s="59"/>
      <c r="I3812" s="59"/>
      <c r="J3812" s="59"/>
      <c r="K3812" s="59"/>
      <c r="L3812" s="59"/>
      <c r="M3812" s="59"/>
      <c r="N3812" s="59"/>
      <c r="O3812" s="59"/>
      <c r="P3812" s="370"/>
      <c r="Q3812" s="63"/>
      <c r="R3812" s="373"/>
    </row>
    <row r="3813" spans="1:18" hidden="1" x14ac:dyDescent="0.25">
      <c r="A3813" s="383"/>
      <c r="B3813" s="378"/>
      <c r="C3813" s="54" t="str">
        <f>IF(ISTEXT('Organizational Unit Summary'!$B$51),'Organizational Unit Summary'!$B$51,"")</f>
        <v>P-12</v>
      </c>
      <c r="D3813" s="51" t="str">
        <f>IF('Organizational Unit Summary'!$B$24="Benchmark or Sustainment",IF(E3813="OoS","OoS",IF(E3813=1,"DM",IF(E3813=2,"PM",IF(E3813=3,"LM",IF(E3813=4,"FM"))))),IF(E3813="OoS","OoS",IF(E3813&lt;=2,"H",IF(E3813=3,"M",IF(E3813=4,"L")))))</f>
        <v>DM</v>
      </c>
      <c r="E3813" s="58">
        <f>IF(OR(Processes!$C$69=TRUE,Processes!O$69=TRUE),IF(AND(G3813=1,H3813=1,NOT(ISTEXT(J3813))),4,IF(AND(G3813=1,H3813=1,ISTEXT(J3813)),3,IF(AND(OR(G3813=1,H3813=1),ISTEXT(J3813)),2,1))),"OoS")</f>
        <v>1</v>
      </c>
      <c r="F3813" s="57"/>
      <c r="G3813" s="59"/>
      <c r="H3813" s="59"/>
      <c r="I3813" s="59"/>
      <c r="J3813" s="59"/>
      <c r="K3813" s="59"/>
      <c r="L3813" s="59"/>
      <c r="M3813" s="59"/>
      <c r="N3813" s="59"/>
      <c r="O3813" s="59"/>
      <c r="P3813" s="370"/>
      <c r="Q3813" s="63"/>
      <c r="R3813" s="373"/>
    </row>
    <row r="3814" spans="1:18" hidden="1" x14ac:dyDescent="0.25">
      <c r="A3814" s="383"/>
      <c r="B3814" s="378"/>
      <c r="C3814" s="54" t="str">
        <f>IF(ISTEXT('Organizational Unit Summary'!$B$52),'Organizational Unit Summary'!$B$52,"")</f>
        <v>P-13</v>
      </c>
      <c r="D3814" s="51" t="str">
        <f>IF('Organizational Unit Summary'!$B$24="Benchmark or Sustainment",IF(E3814="OoS","OoS",IF(E3814=1,"DM",IF(E3814=2,"PM",IF(E3814=3,"LM",IF(E3814=4,"FM"))))),IF(E3814="OoS","OoS",IF(E3814&lt;=2,"H",IF(E3814=3,"M",IF(E3814=4,"L")))))</f>
        <v>DM</v>
      </c>
      <c r="E3814" s="58">
        <f>IF(OR(Processes!$C$69=TRUE,Processes!P$69=TRUE),IF(AND(G3814=1,H3814=1,NOT(ISTEXT(J3814))),4,IF(AND(G3814=1,H3814=1,ISTEXT(J3814)),3,IF(AND(OR(G3814=1,H3814=1),ISTEXT(J3814)),2,1))),"OoS")</f>
        <v>1</v>
      </c>
      <c r="F3814" s="57"/>
      <c r="G3814" s="59"/>
      <c r="H3814" s="59"/>
      <c r="I3814" s="59"/>
      <c r="J3814" s="59"/>
      <c r="K3814" s="59"/>
      <c r="L3814" s="59"/>
      <c r="M3814" s="59"/>
      <c r="N3814" s="59"/>
      <c r="O3814" s="59"/>
      <c r="P3814" s="370"/>
      <c r="Q3814" s="63"/>
      <c r="R3814" s="373"/>
    </row>
    <row r="3815" spans="1:18" hidden="1" x14ac:dyDescent="0.25">
      <c r="A3815" s="383"/>
      <c r="B3815" s="378"/>
      <c r="C3815" s="54" t="str">
        <f>IF(ISTEXT('Organizational Unit Summary'!$B$53),'Organizational Unit Summary'!$B$53,"")</f>
        <v>P-14</v>
      </c>
      <c r="D3815" s="51" t="str">
        <f>IF('Organizational Unit Summary'!$B$24="Benchmark or Sustainment",IF(E3815="OoS","OoS",IF(E3815=1,"DM",IF(E3815=2,"PM",IF(E3815=3,"LM",IF(E3815=4,"FM"))))),IF(E3815="OoS","OoS",IF(E3815&lt;=2,"H",IF(E3815=3,"M",IF(E3815=4,"L")))))</f>
        <v>DM</v>
      </c>
      <c r="E3815" s="58">
        <f>IF(OR(Processes!$C$69=TRUE,Processes!Q$69=TRUE),IF(AND(G3815=1,H3815=1,NOT(ISTEXT(J3815))),4,IF(AND(G3815=1,H3815=1,ISTEXT(J3815)),3,IF(AND(OR(G3815=1,H3815=1),ISTEXT(J3815)),2,1))),"OoS")</f>
        <v>1</v>
      </c>
      <c r="F3815" s="57"/>
      <c r="G3815" s="59"/>
      <c r="H3815" s="59"/>
      <c r="I3815" s="59"/>
      <c r="J3815" s="59"/>
      <c r="K3815" s="59"/>
      <c r="L3815" s="59"/>
      <c r="M3815" s="59"/>
      <c r="N3815" s="59"/>
      <c r="O3815" s="59"/>
      <c r="P3815" s="370"/>
      <c r="Q3815" s="63"/>
      <c r="R3815" s="373"/>
    </row>
    <row r="3816" spans="1:18" hidden="1" x14ac:dyDescent="0.25">
      <c r="A3816" s="383"/>
      <c r="B3816" s="378"/>
      <c r="C3816" s="54" t="str">
        <f>IF(ISTEXT('Organizational Unit Summary'!$B$54),'Organizational Unit Summary'!$B$54,"")</f>
        <v>P-15</v>
      </c>
      <c r="D3816" s="51" t="str">
        <f>IF('Organizational Unit Summary'!$B$24="Benchmark or Sustainment",IF(E3816="OoS","OoS",IF(E3816=1,"DM",IF(E3816=2,"PM",IF(E3816=3,"LM",IF(E3816=4,"FM"))))),IF(E3816="OoS","OoS",IF(E3816&lt;=2,"H",IF(E3816=3,"M",IF(E3816=4,"L")))))</f>
        <v>DM</v>
      </c>
      <c r="E3816" s="58">
        <f>IF(OR(Processes!$C$69=TRUE,Processes!R$69=TRUE),IF(AND(G3816=1,H3816=1,NOT(ISTEXT(J3816))),4,IF(AND(G3816=1,H3816=1,ISTEXT(J3816)),3,IF(AND(OR(G3816=1,H3816=1),ISTEXT(J3816)),2,1))),"OoS")</f>
        <v>1</v>
      </c>
      <c r="F3816" s="57"/>
      <c r="G3816" s="59"/>
      <c r="H3816" s="59"/>
      <c r="I3816" s="59"/>
      <c r="J3816" s="59"/>
      <c r="K3816" s="59"/>
      <c r="L3816" s="59"/>
      <c r="M3816" s="59"/>
      <c r="N3816" s="59"/>
      <c r="O3816" s="59"/>
      <c r="P3816" s="370"/>
      <c r="Q3816" s="63"/>
      <c r="R3816" s="373"/>
    </row>
    <row r="3817" spans="1:18" hidden="1" x14ac:dyDescent="0.25">
      <c r="A3817" s="383"/>
      <c r="B3817" s="378"/>
      <c r="C3817" s="54" t="str">
        <f>IF(ISTEXT('Organizational Unit Summary'!$B$55),'Organizational Unit Summary'!$B$55,"")</f>
        <v>P-16</v>
      </c>
      <c r="D3817" s="51" t="str">
        <f>IF('Organizational Unit Summary'!$B$24="Benchmark or Sustainment",IF(E3817="OoS","OoS",IF(E3817=1,"DM",IF(E3817=2,"PM",IF(E3817=3,"LM",IF(E3817=4,"FM"))))),IF(E3817="OoS","OoS",IF(E3817&lt;=2,"H",IF(E3817=3,"M",IF(E3817=4,"L")))))</f>
        <v>DM</v>
      </c>
      <c r="E3817" s="58">
        <f>IF(OR(Processes!$C$69=TRUE,Processes!S$69=TRUE),IF(AND(G3817=1,H3817=1,NOT(ISTEXT(J3817))),4,IF(AND(G3817=1,H3817=1,ISTEXT(J3817)),3,IF(AND(OR(G3817=1,H3817=1),ISTEXT(J3817)),2,1))),"OoS")</f>
        <v>1</v>
      </c>
      <c r="F3817" s="57"/>
      <c r="G3817" s="59"/>
      <c r="H3817" s="59"/>
      <c r="I3817" s="59"/>
      <c r="J3817" s="59"/>
      <c r="K3817" s="59"/>
      <c r="L3817" s="59"/>
      <c r="M3817" s="59"/>
      <c r="N3817" s="59"/>
      <c r="O3817" s="59"/>
      <c r="P3817" s="370"/>
      <c r="Q3817" s="63"/>
      <c r="R3817" s="373"/>
    </row>
    <row r="3818" spans="1:18" hidden="1" x14ac:dyDescent="0.25">
      <c r="A3818" s="383"/>
      <c r="B3818" s="378"/>
      <c r="C3818" s="54" t="str">
        <f>IF(ISTEXT('Organizational Unit Summary'!$B$56),'Organizational Unit Summary'!$B$56,"")</f>
        <v>P-17</v>
      </c>
      <c r="D3818" s="51" t="str">
        <f>IF('Organizational Unit Summary'!$B$24="Benchmark or Sustainment",IF(E3818="OoS","OoS",IF(E3818=1,"DM",IF(E3818=2,"PM",IF(E3818=3,"LM",IF(E3818=4,"FM"))))),IF(E3818="OoS","OoS",IF(E3818&lt;=2,"H",IF(E3818=3,"M",IF(E3818=4,"L")))))</f>
        <v>DM</v>
      </c>
      <c r="E3818" s="58">
        <f>IF(OR(Processes!$C$69=TRUE,Processes!T$69=TRUE),IF(AND(G3818=1,H3818=1,NOT(ISTEXT(J3818))),4,IF(AND(G3818=1,H3818=1,ISTEXT(J3818)),3,IF(AND(OR(G3818=1,H3818=1),ISTEXT(J3818)),2,1))),"OoS")</f>
        <v>1</v>
      </c>
      <c r="F3818" s="57"/>
      <c r="G3818" s="59"/>
      <c r="H3818" s="59"/>
      <c r="I3818" s="59"/>
      <c r="J3818" s="59"/>
      <c r="K3818" s="59"/>
      <c r="L3818" s="59"/>
      <c r="M3818" s="59"/>
      <c r="N3818" s="59"/>
      <c r="O3818" s="59"/>
      <c r="P3818" s="370"/>
      <c r="Q3818" s="63"/>
      <c r="R3818" s="373"/>
    </row>
    <row r="3819" spans="1:18" hidden="1" x14ac:dyDescent="0.25">
      <c r="A3819" s="383"/>
      <c r="B3819" s="378"/>
      <c r="C3819" s="54" t="str">
        <f>IF(ISTEXT('Organizational Unit Summary'!$B$57),'Organizational Unit Summary'!$B$57,"")</f>
        <v>P-18</v>
      </c>
      <c r="D3819" s="51" t="str">
        <f>IF('Organizational Unit Summary'!$B$24="Benchmark or Sustainment",IF(E3819="OoS","OoS",IF(E3819=1,"DM",IF(E3819=2,"PM",IF(E3819=3,"LM",IF(E3819=4,"FM"))))),IF(E3819="OoS","OoS",IF(E3819&lt;=2,"H",IF(E3819=3,"M",IF(E3819=4,"L")))))</f>
        <v>DM</v>
      </c>
      <c r="E3819" s="58">
        <f>IF(OR(Processes!$C$69=TRUE,Processes!U$69=TRUE),IF(AND(G3819=1,H3819=1,NOT(ISTEXT(J3819))),4,IF(AND(G3819=1,H3819=1,ISTEXT(J3819)),3,IF(AND(OR(G3819=1,H3819=1),ISTEXT(J3819)),2,1))),"OoS")</f>
        <v>1</v>
      </c>
      <c r="F3819" s="57"/>
      <c r="G3819" s="59"/>
      <c r="H3819" s="59"/>
      <c r="I3819" s="59"/>
      <c r="J3819" s="59"/>
      <c r="K3819" s="59"/>
      <c r="L3819" s="59"/>
      <c r="M3819" s="59"/>
      <c r="N3819" s="59"/>
      <c r="O3819" s="59"/>
      <c r="P3819" s="370"/>
      <c r="Q3819" s="63"/>
      <c r="R3819" s="373"/>
    </row>
    <row r="3820" spans="1:18" hidden="1" x14ac:dyDescent="0.25">
      <c r="A3820" s="383"/>
      <c r="B3820" s="378"/>
      <c r="C3820" s="54" t="str">
        <f>IF(ISTEXT('Organizational Unit Summary'!$B$58),'Organizational Unit Summary'!$B$58,"")</f>
        <v>P-19</v>
      </c>
      <c r="D3820" s="51" t="str">
        <f>IF('Organizational Unit Summary'!$B$24="Benchmark or Sustainment",IF(E3820="OoS","OoS",IF(E3820=1,"DM",IF(E3820=2,"PM",IF(E3820=3,"LM",IF(E3820=4,"FM"))))),IF(E3820="OoS","OoS",IF(E3820&lt;=2,"H",IF(E3820=3,"M",IF(E3820=4,"L")))))</f>
        <v>DM</v>
      </c>
      <c r="E3820" s="58">
        <f>IF(OR(Processes!$C$69=TRUE,Processes!V$69=TRUE),IF(AND(G3820=1,H3820=1,NOT(ISTEXT(J3820))),4,IF(AND(G3820=1,H3820=1,ISTEXT(J3820)),3,IF(AND(OR(G3820=1,H3820=1),ISTEXT(J3820)),2,1))),"OoS")</f>
        <v>1</v>
      </c>
      <c r="F3820" s="57"/>
      <c r="G3820" s="59"/>
      <c r="H3820" s="59"/>
      <c r="I3820" s="59"/>
      <c r="J3820" s="59"/>
      <c r="K3820" s="59"/>
      <c r="L3820" s="59"/>
      <c r="M3820" s="59"/>
      <c r="N3820" s="59"/>
      <c r="O3820" s="59"/>
      <c r="P3820" s="370"/>
      <c r="Q3820" s="63"/>
      <c r="R3820" s="373"/>
    </row>
    <row r="3821" spans="1:18" ht="13.5" hidden="1" thickBot="1" x14ac:dyDescent="0.3">
      <c r="A3821" s="383"/>
      <c r="B3821" s="378"/>
      <c r="C3821" s="54" t="str">
        <f>IF(ISTEXT('Organizational Unit Summary'!$B$59),'Organizational Unit Summary'!$B$59,"")</f>
        <v>P-20</v>
      </c>
      <c r="D3821" s="51" t="str">
        <f>IF('Organizational Unit Summary'!$B$24="Benchmark or Sustainment",IF(E3821="OoS","OoS",IF(E3821=1,"DM",IF(E3821=2,"PM",IF(E3821=3,"LM",IF(E3821=4,"FM"))))),IF(E3821="OoS","OoS",IF(E3821&lt;=2,"H",IF(E3821=3,"M",IF(E3821=4,"L")))))</f>
        <v>DM</v>
      </c>
      <c r="E3821" s="58">
        <f>IF(OR(Processes!$C$69=TRUE,Processes!W$69=TRUE),IF(AND(G3821=1,H3821=1,NOT(ISTEXT(J3821))),4,IF(AND(G3821=1,H3821=1,ISTEXT(J3821)),3,IF(AND(OR(G3821=1,H3821=1),ISTEXT(J3821)),2,1))),"OoS")</f>
        <v>1</v>
      </c>
      <c r="F3821" s="57"/>
      <c r="G3821" s="59"/>
      <c r="H3821" s="59"/>
      <c r="I3821" s="59"/>
      <c r="J3821" s="59"/>
      <c r="K3821" s="59"/>
      <c r="L3821" s="59"/>
      <c r="M3821" s="59"/>
      <c r="N3821" s="59"/>
      <c r="O3821" s="59"/>
      <c r="P3821" s="371"/>
      <c r="Q3821" s="63"/>
      <c r="R3821" s="373"/>
    </row>
    <row r="3822" spans="1:18" hidden="1" x14ac:dyDescent="0.25">
      <c r="A3822" s="383"/>
      <c r="B3822" s="378" t="str">
        <f>IF(ISTEXT(Processes!$B$19),Processes!$B$19,"")</f>
        <v>Process 17</v>
      </c>
      <c r="C3822" s="54" t="str">
        <f>IF(ISTEXT('Organizational Unit Summary'!$B$40),'Organizational Unit Summary'!$B$40,"")</f>
        <v>P-1</v>
      </c>
      <c r="D3822" s="51" t="str">
        <f>IF('Organizational Unit Summary'!$B$24="Benchmark or Sustainment",IF(E3822="OoS","OoS",IF(E3822=1,"DM",IF(E3822=2,"PM",IF(E3822=3,"LM",IF(E3822=4,"FM"))))),IF(E3822="OoS","OoS",IF(E3822&lt;=2,"H",IF(E3822=3,"M",IF(E3822=4,"L")))))</f>
        <v>DM</v>
      </c>
      <c r="E3822" s="58">
        <f>IF(OR(Processes!$C$70=TRUE,Processes!D$70=TRUE),IF(AND(G3822=1,H3822=1,NOT(ISTEXT(J3822))),4,IF(AND(G3822=1,H3822=1,ISTEXT(J3822)),3,IF(AND(OR(G3822=1,H3822=1),ISTEXT(J3822)),2,1))),"OoS")</f>
        <v>1</v>
      </c>
      <c r="F3822" s="57"/>
      <c r="G3822" s="59"/>
      <c r="H3822" s="59"/>
      <c r="I3822" s="59"/>
      <c r="J3822" s="59"/>
      <c r="K3822" s="59"/>
      <c r="L3822" s="59"/>
      <c r="M3822" s="59"/>
      <c r="N3822" s="59"/>
      <c r="O3822" s="59"/>
      <c r="P3822" s="369"/>
      <c r="Q3822" s="63"/>
      <c r="R3822" s="373"/>
    </row>
    <row r="3823" spans="1:18" hidden="1" x14ac:dyDescent="0.25">
      <c r="A3823" s="383"/>
      <c r="B3823" s="378"/>
      <c r="C3823" s="54" t="str">
        <f>IF(ISTEXT('Organizational Unit Summary'!$B$41),'Organizational Unit Summary'!$B$41,"")</f>
        <v>P-2</v>
      </c>
      <c r="D3823" s="51" t="str">
        <f>IF('Organizational Unit Summary'!$B$24="Benchmark or Sustainment",IF(E3823="OoS","OoS",IF(E3823=1,"DM",IF(E3823=2,"PM",IF(E3823=3,"LM",IF(E3823=4,"FM"))))),IF(E3823="OoS","OoS",IF(E3823&lt;=2,"H",IF(E3823=3,"M",IF(E3823=4,"L")))))</f>
        <v>DM</v>
      </c>
      <c r="E3823" s="58">
        <f>IF(OR(Processes!$C$70=TRUE,Processes!E$70=TRUE),IF(AND(G3823=1,H3823=1,NOT(ISTEXT(J3823))),4,IF(AND(G3823=1,H3823=1,ISTEXT(J3823)),3,IF(AND(OR(G3823=1,H3823=1),ISTEXT(J3823)),2,1))),"OoS")</f>
        <v>1</v>
      </c>
      <c r="F3823" s="57"/>
      <c r="G3823" s="59"/>
      <c r="H3823" s="59"/>
      <c r="I3823" s="59"/>
      <c r="J3823" s="59"/>
      <c r="K3823" s="59"/>
      <c r="L3823" s="59"/>
      <c r="M3823" s="59"/>
      <c r="N3823" s="59"/>
      <c r="O3823" s="59"/>
      <c r="P3823" s="370"/>
      <c r="Q3823" s="63"/>
      <c r="R3823" s="373"/>
    </row>
    <row r="3824" spans="1:18" hidden="1" x14ac:dyDescent="0.25">
      <c r="A3824" s="383"/>
      <c r="B3824" s="378"/>
      <c r="C3824" s="54" t="str">
        <f>IF(ISTEXT('Organizational Unit Summary'!$B$42),'Organizational Unit Summary'!$B$42,"")</f>
        <v>P-3</v>
      </c>
      <c r="D3824" s="51" t="str">
        <f>IF('Organizational Unit Summary'!$B$24="Benchmark or Sustainment",IF(E3824="OoS","OoS",IF(E3824=1,"DM",IF(E3824=2,"PM",IF(E3824=3,"LM",IF(E3824=4,"FM"))))),IF(E3824="OoS","OoS",IF(E3824&lt;=2,"H",IF(E3824=3,"M",IF(E3824=4,"L")))))</f>
        <v>DM</v>
      </c>
      <c r="E3824" s="58">
        <f>IF(OR(Processes!$C$70=TRUE,Processes!F$70=TRUE),IF(AND(G3824=1,H3824=1,NOT(ISTEXT(J3824))),4,IF(AND(G3824=1,H3824=1,ISTEXT(J3824)),3,IF(AND(OR(G3824=1,H3824=1),ISTEXT(J3824)),2,1))),"OoS")</f>
        <v>1</v>
      </c>
      <c r="F3824" s="57"/>
      <c r="G3824" s="59"/>
      <c r="H3824" s="59"/>
      <c r="I3824" s="59"/>
      <c r="J3824" s="59"/>
      <c r="K3824" s="59"/>
      <c r="L3824" s="59"/>
      <c r="M3824" s="59"/>
      <c r="N3824" s="59"/>
      <c r="O3824" s="59"/>
      <c r="P3824" s="370"/>
      <c r="Q3824" s="63"/>
      <c r="R3824" s="373"/>
    </row>
    <row r="3825" spans="1:18" hidden="1" x14ac:dyDescent="0.25">
      <c r="A3825" s="383"/>
      <c r="B3825" s="378"/>
      <c r="C3825" s="54" t="str">
        <f>IF(ISTEXT('Organizational Unit Summary'!$B$43),'Organizational Unit Summary'!$B$43,"")</f>
        <v>P-4</v>
      </c>
      <c r="D3825" s="51" t="str">
        <f>IF('Organizational Unit Summary'!$B$24="Benchmark or Sustainment",IF(E3825="OoS","OoS",IF(E3825=1,"DM",IF(E3825=2,"PM",IF(E3825=3,"LM",IF(E3825=4,"FM"))))),IF(E3825="OoS","OoS",IF(E3825&lt;=2,"H",IF(E3825=3,"M",IF(E3825=4,"L")))))</f>
        <v>DM</v>
      </c>
      <c r="E3825" s="58">
        <f>IF(OR(Processes!$C$70=TRUE,Processes!G$70=TRUE),IF(AND(G3825=1,H3825=1,NOT(ISTEXT(J3825))),4,IF(AND(G3825=1,H3825=1,ISTEXT(J3825)),3,IF(AND(OR(G3825=1,H3825=1),ISTEXT(J3825)),2,1))),"OoS")</f>
        <v>1</v>
      </c>
      <c r="F3825" s="57"/>
      <c r="G3825" s="59"/>
      <c r="H3825" s="59"/>
      <c r="I3825" s="59"/>
      <c r="J3825" s="59"/>
      <c r="K3825" s="59"/>
      <c r="L3825" s="59"/>
      <c r="M3825" s="59"/>
      <c r="N3825" s="59"/>
      <c r="O3825" s="59"/>
      <c r="P3825" s="370"/>
      <c r="Q3825" s="63"/>
      <c r="R3825" s="373"/>
    </row>
    <row r="3826" spans="1:18" hidden="1" x14ac:dyDescent="0.25">
      <c r="A3826" s="383"/>
      <c r="B3826" s="378"/>
      <c r="C3826" s="54" t="str">
        <f>IF(ISTEXT('Organizational Unit Summary'!$B$44),'Organizational Unit Summary'!$B$44,"")</f>
        <v>P-5</v>
      </c>
      <c r="D3826" s="51" t="str">
        <f>IF('Organizational Unit Summary'!$B$24="Benchmark or Sustainment",IF(E3826="OoS","OoS",IF(E3826=1,"DM",IF(E3826=2,"PM",IF(E3826=3,"LM",IF(E3826=4,"FM"))))),IF(E3826="OoS","OoS",IF(E3826&lt;=2,"H",IF(E3826=3,"M",IF(E3826=4,"L")))))</f>
        <v>DM</v>
      </c>
      <c r="E3826" s="58">
        <f>IF(OR(Processes!$C$70=TRUE,Processes!H$70=TRUE),IF(AND(G3826=1,H3826=1,NOT(ISTEXT(J3826))),4,IF(AND(G3826=1,H3826=1,ISTEXT(J3826)),3,IF(AND(OR(G3826=1,H3826=1),ISTEXT(J3826)),2,1))),"OoS")</f>
        <v>1</v>
      </c>
      <c r="F3826" s="57"/>
      <c r="G3826" s="59"/>
      <c r="H3826" s="59"/>
      <c r="I3826" s="59"/>
      <c r="J3826" s="59"/>
      <c r="K3826" s="59"/>
      <c r="L3826" s="59"/>
      <c r="M3826" s="59"/>
      <c r="N3826" s="59"/>
      <c r="O3826" s="59"/>
      <c r="P3826" s="370"/>
      <c r="Q3826" s="63"/>
      <c r="R3826" s="373"/>
    </row>
    <row r="3827" spans="1:18" hidden="1" x14ac:dyDescent="0.25">
      <c r="A3827" s="383"/>
      <c r="B3827" s="378"/>
      <c r="C3827" s="54" t="str">
        <f>IF(ISTEXT('Organizational Unit Summary'!$B$45),'Organizational Unit Summary'!$B$45,"")</f>
        <v>P-6</v>
      </c>
      <c r="D3827" s="51" t="str">
        <f>IF('Organizational Unit Summary'!$B$24="Benchmark or Sustainment",IF(E3827="OoS","OoS",IF(E3827=1,"DM",IF(E3827=2,"PM",IF(E3827=3,"LM",IF(E3827=4,"FM"))))),IF(E3827="OoS","OoS",IF(E3827&lt;=2,"H",IF(E3827=3,"M",IF(E3827=4,"L")))))</f>
        <v>DM</v>
      </c>
      <c r="E3827" s="58">
        <f>IF(OR(Processes!$C$70=TRUE,Processes!I$70=TRUE),IF(AND(G3827=1,H3827=1,NOT(ISTEXT(J3827))),4,IF(AND(G3827=1,H3827=1,ISTEXT(J3827)),3,IF(AND(OR(G3827=1,H3827=1),ISTEXT(J3827)),2,1))),"OoS")</f>
        <v>1</v>
      </c>
      <c r="F3827" s="57"/>
      <c r="G3827" s="59"/>
      <c r="H3827" s="59"/>
      <c r="I3827" s="59"/>
      <c r="J3827" s="59"/>
      <c r="K3827" s="59"/>
      <c r="L3827" s="59"/>
      <c r="M3827" s="59"/>
      <c r="N3827" s="59"/>
      <c r="O3827" s="59"/>
      <c r="P3827" s="370"/>
      <c r="Q3827" s="63"/>
      <c r="R3827" s="373"/>
    </row>
    <row r="3828" spans="1:18" hidden="1" x14ac:dyDescent="0.25">
      <c r="A3828" s="383"/>
      <c r="B3828" s="378"/>
      <c r="C3828" s="54" t="str">
        <f>IF(ISTEXT('Organizational Unit Summary'!$B$46),'Organizational Unit Summary'!$B$46,"")</f>
        <v>P-7</v>
      </c>
      <c r="D3828" s="51" t="str">
        <f>IF('Organizational Unit Summary'!$B$24="Benchmark or Sustainment",IF(E3828="OoS","OoS",IF(E3828=1,"DM",IF(E3828=2,"PM",IF(E3828=3,"LM",IF(E3828=4,"FM"))))),IF(E3828="OoS","OoS",IF(E3828&lt;=2,"H",IF(E3828=3,"M",IF(E3828=4,"L")))))</f>
        <v>DM</v>
      </c>
      <c r="E3828" s="58">
        <f>IF(OR(Processes!$C$70=TRUE,Processes!J$70=TRUE),IF(AND(G3828=1,H3828=1,NOT(ISTEXT(J3828))),4,IF(AND(G3828=1,H3828=1,ISTEXT(J3828)),3,IF(AND(OR(G3828=1,H3828=1),ISTEXT(J3828)),2,1))),"OoS")</f>
        <v>1</v>
      </c>
      <c r="F3828" s="57"/>
      <c r="G3828" s="59"/>
      <c r="H3828" s="59"/>
      <c r="I3828" s="59"/>
      <c r="J3828" s="59"/>
      <c r="K3828" s="59"/>
      <c r="L3828" s="59"/>
      <c r="M3828" s="59"/>
      <c r="N3828" s="59"/>
      <c r="O3828" s="59"/>
      <c r="P3828" s="370"/>
      <c r="Q3828" s="63"/>
      <c r="R3828" s="373"/>
    </row>
    <row r="3829" spans="1:18" hidden="1" x14ac:dyDescent="0.25">
      <c r="A3829" s="383"/>
      <c r="B3829" s="378"/>
      <c r="C3829" s="54" t="str">
        <f>IF(ISTEXT('Organizational Unit Summary'!$B$47),'Organizational Unit Summary'!$B$47,"")</f>
        <v>P-8</v>
      </c>
      <c r="D3829" s="51" t="str">
        <f>IF('Organizational Unit Summary'!$B$24="Benchmark or Sustainment",IF(E3829="OoS","OoS",IF(E3829=1,"DM",IF(E3829=2,"PM",IF(E3829=3,"LM",IF(E3829=4,"FM"))))),IF(E3829="OoS","OoS",IF(E3829&lt;=2,"H",IF(E3829=3,"M",IF(E3829=4,"L")))))</f>
        <v>DM</v>
      </c>
      <c r="E3829" s="58">
        <f>IF(OR(Processes!$C$70=TRUE,Processes!K$70=TRUE),IF(AND(G3829=1,H3829=1,NOT(ISTEXT(J3829))),4,IF(AND(G3829=1,H3829=1,ISTEXT(J3829)),3,IF(AND(OR(G3829=1,H3829=1),ISTEXT(J3829)),2,1))),"OoS")</f>
        <v>1</v>
      </c>
      <c r="F3829" s="57"/>
      <c r="G3829" s="59"/>
      <c r="H3829" s="59"/>
      <c r="I3829" s="59"/>
      <c r="J3829" s="59"/>
      <c r="K3829" s="59"/>
      <c r="L3829" s="59"/>
      <c r="M3829" s="59"/>
      <c r="N3829" s="59"/>
      <c r="O3829" s="59"/>
      <c r="P3829" s="370"/>
      <c r="Q3829" s="63"/>
      <c r="R3829" s="373"/>
    </row>
    <row r="3830" spans="1:18" hidden="1" x14ac:dyDescent="0.25">
      <c r="A3830" s="383"/>
      <c r="B3830" s="378"/>
      <c r="C3830" s="54" t="str">
        <f>IF(ISTEXT('Organizational Unit Summary'!$B$48),'Organizational Unit Summary'!$B$48,"")</f>
        <v>P-9</v>
      </c>
      <c r="D3830" s="51" t="str">
        <f>IF('Organizational Unit Summary'!$B$24="Benchmark or Sustainment",IF(E3830="OoS","OoS",IF(E3830=1,"DM",IF(E3830=2,"PM",IF(E3830=3,"LM",IF(E3830=4,"FM"))))),IF(E3830="OoS","OoS",IF(E3830&lt;=2,"H",IF(E3830=3,"M",IF(E3830=4,"L")))))</f>
        <v>DM</v>
      </c>
      <c r="E3830" s="58">
        <f>IF(OR(Processes!$C$70=TRUE,Processes!L$70=TRUE),IF(AND(G3830=1,H3830=1,NOT(ISTEXT(J3830))),4,IF(AND(G3830=1,H3830=1,ISTEXT(J3830)),3,IF(AND(OR(G3830=1,H3830=1),ISTEXT(J3830)),2,1))),"OoS")</f>
        <v>1</v>
      </c>
      <c r="F3830" s="57"/>
      <c r="G3830" s="59"/>
      <c r="H3830" s="59"/>
      <c r="I3830" s="59"/>
      <c r="J3830" s="59"/>
      <c r="K3830" s="59"/>
      <c r="L3830" s="59"/>
      <c r="M3830" s="59"/>
      <c r="N3830" s="59"/>
      <c r="O3830" s="59"/>
      <c r="P3830" s="370"/>
      <c r="Q3830" s="63"/>
      <c r="R3830" s="373"/>
    </row>
    <row r="3831" spans="1:18" hidden="1" x14ac:dyDescent="0.25">
      <c r="A3831" s="383"/>
      <c r="B3831" s="378"/>
      <c r="C3831" s="54" t="str">
        <f>IF(ISTEXT('Organizational Unit Summary'!$B$49),'Organizational Unit Summary'!$B$49,"")</f>
        <v>P-10</v>
      </c>
      <c r="D3831" s="51" t="str">
        <f>IF('Organizational Unit Summary'!$B$24="Benchmark or Sustainment",IF(E3831="OoS","OoS",IF(E3831=1,"DM",IF(E3831=2,"PM",IF(E3831=3,"LM",IF(E3831=4,"FM"))))),IF(E3831="OoS","OoS",IF(E3831&lt;=2,"H",IF(E3831=3,"M",IF(E3831=4,"L")))))</f>
        <v>DM</v>
      </c>
      <c r="E3831" s="58">
        <f>IF(OR(Processes!$C$70=TRUE,Processes!M$70=TRUE),IF(AND(G3831=1,H3831=1,NOT(ISTEXT(J3831))),4,IF(AND(G3831=1,H3831=1,ISTEXT(J3831)),3,IF(AND(OR(G3831=1,H3831=1),ISTEXT(J3831)),2,1))),"OoS")</f>
        <v>1</v>
      </c>
      <c r="F3831" s="57"/>
      <c r="G3831" s="59"/>
      <c r="H3831" s="59"/>
      <c r="I3831" s="59"/>
      <c r="J3831" s="59"/>
      <c r="K3831" s="59"/>
      <c r="L3831" s="59"/>
      <c r="M3831" s="59"/>
      <c r="N3831" s="59"/>
      <c r="O3831" s="59"/>
      <c r="P3831" s="370"/>
      <c r="Q3831" s="63"/>
      <c r="R3831" s="373"/>
    </row>
    <row r="3832" spans="1:18" hidden="1" x14ac:dyDescent="0.25">
      <c r="A3832" s="383"/>
      <c r="B3832" s="378"/>
      <c r="C3832" s="54" t="str">
        <f>IF(ISTEXT('Organizational Unit Summary'!$B$50),'Organizational Unit Summary'!$B$50,"")</f>
        <v>P-11</v>
      </c>
      <c r="D3832" s="51" t="str">
        <f>IF('Organizational Unit Summary'!$B$24="Benchmark or Sustainment",IF(E3832="OoS","OoS",IF(E3832=1,"DM",IF(E3832=2,"PM",IF(E3832=3,"LM",IF(E3832=4,"FM"))))),IF(E3832="OoS","OoS",IF(E3832&lt;=2,"H",IF(E3832=3,"M",IF(E3832=4,"L")))))</f>
        <v>DM</v>
      </c>
      <c r="E3832" s="58">
        <f>IF(OR(Processes!$C$70=TRUE,Processes!N$70=TRUE),IF(AND(G3832=1,H3832=1,NOT(ISTEXT(J3832))),4,IF(AND(G3832=1,H3832=1,ISTEXT(J3832)),3,IF(AND(OR(G3832=1,H3832=1),ISTEXT(J3832)),2,1))),"OoS")</f>
        <v>1</v>
      </c>
      <c r="F3832" s="57"/>
      <c r="G3832" s="59"/>
      <c r="H3832" s="59"/>
      <c r="I3832" s="59"/>
      <c r="J3832" s="59"/>
      <c r="K3832" s="59"/>
      <c r="L3832" s="59"/>
      <c r="M3832" s="59"/>
      <c r="N3832" s="59"/>
      <c r="O3832" s="59"/>
      <c r="P3832" s="370"/>
      <c r="Q3832" s="63"/>
      <c r="R3832" s="373"/>
    </row>
    <row r="3833" spans="1:18" hidden="1" x14ac:dyDescent="0.25">
      <c r="A3833" s="383"/>
      <c r="B3833" s="378"/>
      <c r="C3833" s="54" t="str">
        <f>IF(ISTEXT('Organizational Unit Summary'!$B$51),'Organizational Unit Summary'!$B$51,"")</f>
        <v>P-12</v>
      </c>
      <c r="D3833" s="51" t="str">
        <f>IF('Organizational Unit Summary'!$B$24="Benchmark or Sustainment",IF(E3833="OoS","OoS",IF(E3833=1,"DM",IF(E3833=2,"PM",IF(E3833=3,"LM",IF(E3833=4,"FM"))))),IF(E3833="OoS","OoS",IF(E3833&lt;=2,"H",IF(E3833=3,"M",IF(E3833=4,"L")))))</f>
        <v>DM</v>
      </c>
      <c r="E3833" s="58">
        <f>IF(OR(Processes!$C$70=TRUE,Processes!O$70=TRUE),IF(AND(G3833=1,H3833=1,NOT(ISTEXT(J3833))),4,IF(AND(G3833=1,H3833=1,ISTEXT(J3833)),3,IF(AND(OR(G3833=1,H3833=1),ISTEXT(J3833)),2,1))),"OoS")</f>
        <v>1</v>
      </c>
      <c r="F3833" s="57"/>
      <c r="G3833" s="59"/>
      <c r="H3833" s="59"/>
      <c r="I3833" s="59"/>
      <c r="J3833" s="59"/>
      <c r="K3833" s="59"/>
      <c r="L3833" s="59"/>
      <c r="M3833" s="59"/>
      <c r="N3833" s="59"/>
      <c r="O3833" s="59"/>
      <c r="P3833" s="370"/>
      <c r="Q3833" s="63"/>
      <c r="R3833" s="373"/>
    </row>
    <row r="3834" spans="1:18" hidden="1" x14ac:dyDescent="0.25">
      <c r="A3834" s="383"/>
      <c r="B3834" s="378"/>
      <c r="C3834" s="54" t="str">
        <f>IF(ISTEXT('Organizational Unit Summary'!$B$52),'Organizational Unit Summary'!$B$52,"")</f>
        <v>P-13</v>
      </c>
      <c r="D3834" s="51" t="str">
        <f>IF('Organizational Unit Summary'!$B$24="Benchmark or Sustainment",IF(E3834="OoS","OoS",IF(E3834=1,"DM",IF(E3834=2,"PM",IF(E3834=3,"LM",IF(E3834=4,"FM"))))),IF(E3834="OoS","OoS",IF(E3834&lt;=2,"H",IF(E3834=3,"M",IF(E3834=4,"L")))))</f>
        <v>DM</v>
      </c>
      <c r="E3834" s="58">
        <f>IF(OR(Processes!$C$70=TRUE,Processes!P$70=TRUE),IF(AND(G3834=1,H3834=1,NOT(ISTEXT(J3834))),4,IF(AND(G3834=1,H3834=1,ISTEXT(J3834)),3,IF(AND(OR(G3834=1,H3834=1),ISTEXT(J3834)),2,1))),"OoS")</f>
        <v>1</v>
      </c>
      <c r="F3834" s="57"/>
      <c r="G3834" s="59"/>
      <c r="H3834" s="59"/>
      <c r="I3834" s="59"/>
      <c r="J3834" s="59"/>
      <c r="K3834" s="59"/>
      <c r="L3834" s="59"/>
      <c r="M3834" s="59"/>
      <c r="N3834" s="59"/>
      <c r="O3834" s="59"/>
      <c r="P3834" s="370"/>
      <c r="Q3834" s="63"/>
      <c r="R3834" s="373"/>
    </row>
    <row r="3835" spans="1:18" hidden="1" x14ac:dyDescent="0.25">
      <c r="A3835" s="383"/>
      <c r="B3835" s="378"/>
      <c r="C3835" s="54" t="str">
        <f>IF(ISTEXT('Organizational Unit Summary'!$B$53),'Organizational Unit Summary'!$B$53,"")</f>
        <v>P-14</v>
      </c>
      <c r="D3835" s="51" t="str">
        <f>IF('Organizational Unit Summary'!$B$24="Benchmark or Sustainment",IF(E3835="OoS","OoS",IF(E3835=1,"DM",IF(E3835=2,"PM",IF(E3835=3,"LM",IF(E3835=4,"FM"))))),IF(E3835="OoS","OoS",IF(E3835&lt;=2,"H",IF(E3835=3,"M",IF(E3835=4,"L")))))</f>
        <v>DM</v>
      </c>
      <c r="E3835" s="58">
        <f>IF(OR(Processes!$C$70=TRUE,Processes!Q$70=TRUE),IF(AND(G3835=1,H3835=1,NOT(ISTEXT(J3835))),4,IF(AND(G3835=1,H3835=1,ISTEXT(J3835)),3,IF(AND(OR(G3835=1,H3835=1),ISTEXT(J3835)),2,1))),"OoS")</f>
        <v>1</v>
      </c>
      <c r="F3835" s="57"/>
      <c r="G3835" s="59"/>
      <c r="H3835" s="59"/>
      <c r="I3835" s="59"/>
      <c r="J3835" s="59"/>
      <c r="K3835" s="59"/>
      <c r="L3835" s="59"/>
      <c r="M3835" s="59"/>
      <c r="N3835" s="59"/>
      <c r="O3835" s="59"/>
      <c r="P3835" s="370"/>
      <c r="Q3835" s="63"/>
      <c r="R3835" s="373"/>
    </row>
    <row r="3836" spans="1:18" hidden="1" x14ac:dyDescent="0.25">
      <c r="A3836" s="383"/>
      <c r="B3836" s="378"/>
      <c r="C3836" s="54" t="str">
        <f>IF(ISTEXT('Organizational Unit Summary'!$B$54),'Organizational Unit Summary'!$B$54,"")</f>
        <v>P-15</v>
      </c>
      <c r="D3836" s="51" t="str">
        <f>IF('Organizational Unit Summary'!$B$24="Benchmark or Sustainment",IF(E3836="OoS","OoS",IF(E3836=1,"DM",IF(E3836=2,"PM",IF(E3836=3,"LM",IF(E3836=4,"FM"))))),IF(E3836="OoS","OoS",IF(E3836&lt;=2,"H",IF(E3836=3,"M",IF(E3836=4,"L")))))</f>
        <v>DM</v>
      </c>
      <c r="E3836" s="58">
        <f>IF(OR(Processes!$C$70=TRUE,Processes!R$70=TRUE),IF(AND(G3836=1,H3836=1,NOT(ISTEXT(J3836))),4,IF(AND(G3836=1,H3836=1,ISTEXT(J3836)),3,IF(AND(OR(G3836=1,H3836=1),ISTEXT(J3836)),2,1))),"OoS")</f>
        <v>1</v>
      </c>
      <c r="F3836" s="57"/>
      <c r="G3836" s="59"/>
      <c r="H3836" s="59"/>
      <c r="I3836" s="59"/>
      <c r="J3836" s="59"/>
      <c r="K3836" s="59"/>
      <c r="L3836" s="59"/>
      <c r="M3836" s="59"/>
      <c r="N3836" s="59"/>
      <c r="O3836" s="59"/>
      <c r="P3836" s="370"/>
      <c r="Q3836" s="63"/>
      <c r="R3836" s="373"/>
    </row>
    <row r="3837" spans="1:18" hidden="1" x14ac:dyDescent="0.25">
      <c r="A3837" s="383"/>
      <c r="B3837" s="378"/>
      <c r="C3837" s="54" t="str">
        <f>IF(ISTEXT('Organizational Unit Summary'!$B$55),'Organizational Unit Summary'!$B$55,"")</f>
        <v>P-16</v>
      </c>
      <c r="D3837" s="51" t="str">
        <f>IF('Organizational Unit Summary'!$B$24="Benchmark or Sustainment",IF(E3837="OoS","OoS",IF(E3837=1,"DM",IF(E3837=2,"PM",IF(E3837=3,"LM",IF(E3837=4,"FM"))))),IF(E3837="OoS","OoS",IF(E3837&lt;=2,"H",IF(E3837=3,"M",IF(E3837=4,"L")))))</f>
        <v>DM</v>
      </c>
      <c r="E3837" s="58">
        <f>IF(OR(Processes!$C$70=TRUE,Processes!S$70=TRUE),IF(AND(G3837=1,H3837=1,NOT(ISTEXT(J3837))),4,IF(AND(G3837=1,H3837=1,ISTEXT(J3837)),3,IF(AND(OR(G3837=1,H3837=1),ISTEXT(J3837)),2,1))),"OoS")</f>
        <v>1</v>
      </c>
      <c r="F3837" s="57"/>
      <c r="G3837" s="59"/>
      <c r="H3837" s="59"/>
      <c r="I3837" s="59"/>
      <c r="J3837" s="59"/>
      <c r="K3837" s="59"/>
      <c r="L3837" s="59"/>
      <c r="M3837" s="59"/>
      <c r="N3837" s="59"/>
      <c r="O3837" s="59"/>
      <c r="P3837" s="370"/>
      <c r="Q3837" s="63"/>
      <c r="R3837" s="373"/>
    </row>
    <row r="3838" spans="1:18" hidden="1" x14ac:dyDescent="0.25">
      <c r="A3838" s="383"/>
      <c r="B3838" s="378"/>
      <c r="C3838" s="54" t="str">
        <f>IF(ISTEXT('Organizational Unit Summary'!$B$56),'Organizational Unit Summary'!$B$56,"")</f>
        <v>P-17</v>
      </c>
      <c r="D3838" s="51" t="str">
        <f>IF('Organizational Unit Summary'!$B$24="Benchmark or Sustainment",IF(E3838="OoS","OoS",IF(E3838=1,"DM",IF(E3838=2,"PM",IF(E3838=3,"LM",IF(E3838=4,"FM"))))),IF(E3838="OoS","OoS",IF(E3838&lt;=2,"H",IF(E3838=3,"M",IF(E3838=4,"L")))))</f>
        <v>DM</v>
      </c>
      <c r="E3838" s="58">
        <f>IF(OR(Processes!$C$70=TRUE,Processes!T$70=TRUE),IF(AND(G3838=1,H3838=1,NOT(ISTEXT(J3838))),4,IF(AND(G3838=1,H3838=1,ISTEXT(J3838)),3,IF(AND(OR(G3838=1,H3838=1),ISTEXT(J3838)),2,1))),"OoS")</f>
        <v>1</v>
      </c>
      <c r="F3838" s="57"/>
      <c r="G3838" s="59"/>
      <c r="H3838" s="59"/>
      <c r="I3838" s="59"/>
      <c r="J3838" s="59"/>
      <c r="K3838" s="59"/>
      <c r="L3838" s="59"/>
      <c r="M3838" s="59"/>
      <c r="N3838" s="59"/>
      <c r="O3838" s="59"/>
      <c r="P3838" s="370"/>
      <c r="Q3838" s="63"/>
      <c r="R3838" s="373"/>
    </row>
    <row r="3839" spans="1:18" hidden="1" x14ac:dyDescent="0.25">
      <c r="A3839" s="383"/>
      <c r="B3839" s="378"/>
      <c r="C3839" s="54" t="str">
        <f>IF(ISTEXT('Organizational Unit Summary'!$B$57),'Organizational Unit Summary'!$B$57,"")</f>
        <v>P-18</v>
      </c>
      <c r="D3839" s="51" t="str">
        <f>IF('Organizational Unit Summary'!$B$24="Benchmark or Sustainment",IF(E3839="OoS","OoS",IF(E3839=1,"DM",IF(E3839=2,"PM",IF(E3839=3,"LM",IF(E3839=4,"FM"))))),IF(E3839="OoS","OoS",IF(E3839&lt;=2,"H",IF(E3839=3,"M",IF(E3839=4,"L")))))</f>
        <v>DM</v>
      </c>
      <c r="E3839" s="58">
        <f>IF(OR(Processes!$C$70=TRUE,Processes!U$70=TRUE),IF(AND(G3839=1,H3839=1,NOT(ISTEXT(J3839))),4,IF(AND(G3839=1,H3839=1,ISTEXT(J3839)),3,IF(AND(OR(G3839=1,H3839=1),ISTEXT(J3839)),2,1))),"OoS")</f>
        <v>1</v>
      </c>
      <c r="F3839" s="57"/>
      <c r="G3839" s="59"/>
      <c r="H3839" s="59"/>
      <c r="I3839" s="59"/>
      <c r="J3839" s="59"/>
      <c r="K3839" s="59"/>
      <c r="L3839" s="59"/>
      <c r="M3839" s="59"/>
      <c r="N3839" s="59"/>
      <c r="O3839" s="59"/>
      <c r="P3839" s="370"/>
      <c r="Q3839" s="63"/>
      <c r="R3839" s="373"/>
    </row>
    <row r="3840" spans="1:18" hidden="1" x14ac:dyDescent="0.25">
      <c r="A3840" s="383"/>
      <c r="B3840" s="378"/>
      <c r="C3840" s="54" t="str">
        <f>IF(ISTEXT('Organizational Unit Summary'!$B$58),'Organizational Unit Summary'!$B$58,"")</f>
        <v>P-19</v>
      </c>
      <c r="D3840" s="51" t="str">
        <f>IF('Organizational Unit Summary'!$B$24="Benchmark or Sustainment",IF(E3840="OoS","OoS",IF(E3840=1,"DM",IF(E3840=2,"PM",IF(E3840=3,"LM",IF(E3840=4,"FM"))))),IF(E3840="OoS","OoS",IF(E3840&lt;=2,"H",IF(E3840=3,"M",IF(E3840=4,"L")))))</f>
        <v>DM</v>
      </c>
      <c r="E3840" s="58">
        <f>IF(OR(Processes!$C$70=TRUE,Processes!V$70=TRUE),IF(AND(G3840=1,H3840=1,NOT(ISTEXT(J3840))),4,IF(AND(G3840=1,H3840=1,ISTEXT(J3840)),3,IF(AND(OR(G3840=1,H3840=1),ISTEXT(J3840)),2,1))),"OoS")</f>
        <v>1</v>
      </c>
      <c r="F3840" s="57"/>
      <c r="G3840" s="59"/>
      <c r="H3840" s="59"/>
      <c r="I3840" s="59"/>
      <c r="J3840" s="59"/>
      <c r="K3840" s="59"/>
      <c r="L3840" s="59"/>
      <c r="M3840" s="59"/>
      <c r="N3840" s="59"/>
      <c r="O3840" s="59"/>
      <c r="P3840" s="370"/>
      <c r="Q3840" s="63"/>
      <c r="R3840" s="373"/>
    </row>
    <row r="3841" spans="1:18" ht="13.5" hidden="1" thickBot="1" x14ac:dyDescent="0.3">
      <c r="A3841" s="383"/>
      <c r="B3841" s="378"/>
      <c r="C3841" s="54" t="str">
        <f>IF(ISTEXT('Organizational Unit Summary'!$B$59),'Organizational Unit Summary'!$B$59,"")</f>
        <v>P-20</v>
      </c>
      <c r="D3841" s="51" t="str">
        <f>IF('Organizational Unit Summary'!$B$24="Benchmark or Sustainment",IF(E3841="OoS","OoS",IF(E3841=1,"DM",IF(E3841=2,"PM",IF(E3841=3,"LM",IF(E3841=4,"FM"))))),IF(E3841="OoS","OoS",IF(E3841&lt;=2,"H",IF(E3841=3,"M",IF(E3841=4,"L")))))</f>
        <v>DM</v>
      </c>
      <c r="E3841" s="58">
        <f>IF(OR(Processes!$C$70=TRUE,Processes!W$70=TRUE),IF(AND(G3841=1,H3841=1,NOT(ISTEXT(J3841))),4,IF(AND(G3841=1,H3841=1,ISTEXT(J3841)),3,IF(AND(OR(G3841=1,H3841=1),ISTEXT(J3841)),2,1))),"OoS")</f>
        <v>1</v>
      </c>
      <c r="F3841" s="57"/>
      <c r="G3841" s="59"/>
      <c r="H3841" s="59"/>
      <c r="I3841" s="59"/>
      <c r="J3841" s="59"/>
      <c r="K3841" s="59"/>
      <c r="L3841" s="59"/>
      <c r="M3841" s="59"/>
      <c r="N3841" s="59"/>
      <c r="O3841" s="59"/>
      <c r="P3841" s="371"/>
      <c r="Q3841" s="63"/>
      <c r="R3841" s="373"/>
    </row>
    <row r="3842" spans="1:18" hidden="1" x14ac:dyDescent="0.25">
      <c r="A3842" s="383"/>
      <c r="B3842" s="378" t="str">
        <f>IF(ISTEXT(Processes!$B$20),Processes!$B$20,"")</f>
        <v>Process 18</v>
      </c>
      <c r="C3842" s="54" t="str">
        <f>IF(ISTEXT('Organizational Unit Summary'!$B$40),'Organizational Unit Summary'!$B$40,"")</f>
        <v>P-1</v>
      </c>
      <c r="D3842" s="51" t="str">
        <f>IF('Organizational Unit Summary'!$B$24="Benchmark or Sustainment",IF(E3842="OoS","OoS",IF(E3842=1,"DM",IF(E3842=2,"PM",IF(E3842=3,"LM",IF(E3842=4,"FM"))))),IF(E3842="OoS","OoS",IF(E3842&lt;=2,"H",IF(E3842=3,"M",IF(E3842=4,"L")))))</f>
        <v>DM</v>
      </c>
      <c r="E3842" s="58">
        <f>IF(OR(Processes!$C$71=TRUE,Processes!D$71=TRUE),IF(AND(G3842=1,H3842=1,NOT(ISTEXT(J3842))),4,IF(AND(G3842=1,H3842=1,ISTEXT(J3842)),3,IF(AND(OR(G3842=1,H3842=1),ISTEXT(J3842)),2,1))),"OoS")</f>
        <v>1</v>
      </c>
      <c r="F3842" s="57"/>
      <c r="G3842" s="59"/>
      <c r="H3842" s="59"/>
      <c r="I3842" s="59"/>
      <c r="J3842" s="59"/>
      <c r="K3842" s="59"/>
      <c r="L3842" s="59"/>
      <c r="M3842" s="59"/>
      <c r="N3842" s="59"/>
      <c r="O3842" s="59"/>
      <c r="P3842" s="369"/>
      <c r="Q3842" s="63"/>
      <c r="R3842" s="373"/>
    </row>
    <row r="3843" spans="1:18" hidden="1" x14ac:dyDescent="0.25">
      <c r="A3843" s="383"/>
      <c r="B3843" s="378"/>
      <c r="C3843" s="54" t="str">
        <f>IF(ISTEXT('Organizational Unit Summary'!$B$41),'Organizational Unit Summary'!$B$41,"")</f>
        <v>P-2</v>
      </c>
      <c r="D3843" s="51" t="str">
        <f>IF('Organizational Unit Summary'!$B$24="Benchmark or Sustainment",IF(E3843="OoS","OoS",IF(E3843=1,"DM",IF(E3843=2,"PM",IF(E3843=3,"LM",IF(E3843=4,"FM"))))),IF(E3843="OoS","OoS",IF(E3843&lt;=2,"H",IF(E3843=3,"M",IF(E3843=4,"L")))))</f>
        <v>DM</v>
      </c>
      <c r="E3843" s="58">
        <f>IF(OR(Processes!$C$71=TRUE,Processes!E$71=TRUE),IF(AND(G3843=1,H3843=1,NOT(ISTEXT(J3843))),4,IF(AND(G3843=1,H3843=1,ISTEXT(J3843)),3,IF(AND(OR(G3843=1,H3843=1),ISTEXT(J3843)),2,1))),"OoS")</f>
        <v>1</v>
      </c>
      <c r="F3843" s="57"/>
      <c r="G3843" s="59"/>
      <c r="H3843" s="59"/>
      <c r="I3843" s="59"/>
      <c r="J3843" s="59"/>
      <c r="K3843" s="59"/>
      <c r="L3843" s="59"/>
      <c r="M3843" s="59"/>
      <c r="N3843" s="59"/>
      <c r="O3843" s="59"/>
      <c r="P3843" s="370"/>
      <c r="Q3843" s="63"/>
      <c r="R3843" s="373"/>
    </row>
    <row r="3844" spans="1:18" hidden="1" x14ac:dyDescent="0.25">
      <c r="A3844" s="383"/>
      <c r="B3844" s="378"/>
      <c r="C3844" s="54" t="str">
        <f>IF(ISTEXT('Organizational Unit Summary'!$B$42),'Organizational Unit Summary'!$B$42,"")</f>
        <v>P-3</v>
      </c>
      <c r="D3844" s="51" t="str">
        <f>IF('Organizational Unit Summary'!$B$24="Benchmark or Sustainment",IF(E3844="OoS","OoS",IF(E3844=1,"DM",IF(E3844=2,"PM",IF(E3844=3,"LM",IF(E3844=4,"FM"))))),IF(E3844="OoS","OoS",IF(E3844&lt;=2,"H",IF(E3844=3,"M",IF(E3844=4,"L")))))</f>
        <v>DM</v>
      </c>
      <c r="E3844" s="58">
        <f>IF(OR(Processes!$C$71=TRUE,Processes!F$71=TRUE),IF(AND(G3844=1,H3844=1,NOT(ISTEXT(J3844))),4,IF(AND(G3844=1,H3844=1,ISTEXT(J3844)),3,IF(AND(OR(G3844=1,H3844=1),ISTEXT(J3844)),2,1))),"OoS")</f>
        <v>1</v>
      </c>
      <c r="F3844" s="57"/>
      <c r="G3844" s="59"/>
      <c r="H3844" s="59"/>
      <c r="I3844" s="59"/>
      <c r="J3844" s="59"/>
      <c r="K3844" s="59"/>
      <c r="L3844" s="59"/>
      <c r="M3844" s="59"/>
      <c r="N3844" s="59"/>
      <c r="O3844" s="59"/>
      <c r="P3844" s="370"/>
      <c r="Q3844" s="63"/>
      <c r="R3844" s="373"/>
    </row>
    <row r="3845" spans="1:18" hidden="1" x14ac:dyDescent="0.25">
      <c r="A3845" s="383"/>
      <c r="B3845" s="378"/>
      <c r="C3845" s="54" t="str">
        <f>IF(ISTEXT('Organizational Unit Summary'!$B$43),'Organizational Unit Summary'!$B$43,"")</f>
        <v>P-4</v>
      </c>
      <c r="D3845" s="51" t="str">
        <f>IF('Organizational Unit Summary'!$B$24="Benchmark or Sustainment",IF(E3845="OoS","OoS",IF(E3845=1,"DM",IF(E3845=2,"PM",IF(E3845=3,"LM",IF(E3845=4,"FM"))))),IF(E3845="OoS","OoS",IF(E3845&lt;=2,"H",IF(E3845=3,"M",IF(E3845=4,"L")))))</f>
        <v>DM</v>
      </c>
      <c r="E3845" s="58">
        <f>IF(OR(Processes!$C$71=TRUE,Processes!G$71=TRUE),IF(AND(G3845=1,H3845=1,NOT(ISTEXT(J3845))),4,IF(AND(G3845=1,H3845=1,ISTEXT(J3845)),3,IF(AND(OR(G3845=1,H3845=1),ISTEXT(J3845)),2,1))),"OoS")</f>
        <v>1</v>
      </c>
      <c r="F3845" s="57"/>
      <c r="G3845" s="59"/>
      <c r="H3845" s="59"/>
      <c r="I3845" s="59"/>
      <c r="J3845" s="59"/>
      <c r="K3845" s="59"/>
      <c r="L3845" s="59"/>
      <c r="M3845" s="59"/>
      <c r="N3845" s="59"/>
      <c r="O3845" s="59"/>
      <c r="P3845" s="370"/>
      <c r="Q3845" s="63"/>
      <c r="R3845" s="373"/>
    </row>
    <row r="3846" spans="1:18" hidden="1" x14ac:dyDescent="0.25">
      <c r="A3846" s="383"/>
      <c r="B3846" s="378"/>
      <c r="C3846" s="54" t="str">
        <f>IF(ISTEXT('Organizational Unit Summary'!$B$44),'Organizational Unit Summary'!$B$44,"")</f>
        <v>P-5</v>
      </c>
      <c r="D3846" s="51" t="str">
        <f>IF('Organizational Unit Summary'!$B$24="Benchmark or Sustainment",IF(E3846="OoS","OoS",IF(E3846=1,"DM",IF(E3846=2,"PM",IF(E3846=3,"LM",IF(E3846=4,"FM"))))),IF(E3846="OoS","OoS",IF(E3846&lt;=2,"H",IF(E3846=3,"M",IF(E3846=4,"L")))))</f>
        <v>DM</v>
      </c>
      <c r="E3846" s="58">
        <f>IF(OR(Processes!$C$71=TRUE,Processes!H$71=TRUE),IF(AND(G3846=1,H3846=1,NOT(ISTEXT(J3846))),4,IF(AND(G3846=1,H3846=1,ISTEXT(J3846)),3,IF(AND(OR(G3846=1,H3846=1),ISTEXT(J3846)),2,1))),"OoS")</f>
        <v>1</v>
      </c>
      <c r="F3846" s="57"/>
      <c r="G3846" s="59"/>
      <c r="H3846" s="59"/>
      <c r="I3846" s="59"/>
      <c r="J3846" s="59"/>
      <c r="K3846" s="59"/>
      <c r="L3846" s="59"/>
      <c r="M3846" s="59"/>
      <c r="N3846" s="59"/>
      <c r="O3846" s="59"/>
      <c r="P3846" s="370"/>
      <c r="Q3846" s="63"/>
      <c r="R3846" s="373"/>
    </row>
    <row r="3847" spans="1:18" hidden="1" x14ac:dyDescent="0.25">
      <c r="A3847" s="383"/>
      <c r="B3847" s="378"/>
      <c r="C3847" s="54" t="str">
        <f>IF(ISTEXT('Organizational Unit Summary'!$B$45),'Organizational Unit Summary'!$B$45,"")</f>
        <v>P-6</v>
      </c>
      <c r="D3847" s="51" t="str">
        <f>IF('Organizational Unit Summary'!$B$24="Benchmark or Sustainment",IF(E3847="OoS","OoS",IF(E3847=1,"DM",IF(E3847=2,"PM",IF(E3847=3,"LM",IF(E3847=4,"FM"))))),IF(E3847="OoS","OoS",IF(E3847&lt;=2,"H",IF(E3847=3,"M",IF(E3847=4,"L")))))</f>
        <v>DM</v>
      </c>
      <c r="E3847" s="58">
        <f>IF(OR(Processes!$C$71=TRUE,Processes!I$71=TRUE),IF(AND(G3847=1,H3847=1,NOT(ISTEXT(J3847))),4,IF(AND(G3847=1,H3847=1,ISTEXT(J3847)),3,IF(AND(OR(G3847=1,H3847=1),ISTEXT(J3847)),2,1))),"OoS")</f>
        <v>1</v>
      </c>
      <c r="F3847" s="57"/>
      <c r="G3847" s="59"/>
      <c r="H3847" s="59"/>
      <c r="I3847" s="59"/>
      <c r="J3847" s="59"/>
      <c r="K3847" s="59"/>
      <c r="L3847" s="59"/>
      <c r="M3847" s="59"/>
      <c r="N3847" s="59"/>
      <c r="O3847" s="59"/>
      <c r="P3847" s="370"/>
      <c r="Q3847" s="63"/>
      <c r="R3847" s="373"/>
    </row>
    <row r="3848" spans="1:18" hidden="1" x14ac:dyDescent="0.25">
      <c r="A3848" s="383"/>
      <c r="B3848" s="378"/>
      <c r="C3848" s="54" t="str">
        <f>IF(ISTEXT('Organizational Unit Summary'!$B$46),'Organizational Unit Summary'!$B$46,"")</f>
        <v>P-7</v>
      </c>
      <c r="D3848" s="51" t="str">
        <f>IF('Organizational Unit Summary'!$B$24="Benchmark or Sustainment",IF(E3848="OoS","OoS",IF(E3848=1,"DM",IF(E3848=2,"PM",IF(E3848=3,"LM",IF(E3848=4,"FM"))))),IF(E3848="OoS","OoS",IF(E3848&lt;=2,"H",IF(E3848=3,"M",IF(E3848=4,"L")))))</f>
        <v>DM</v>
      </c>
      <c r="E3848" s="58">
        <f>IF(OR(Processes!$C$71=TRUE,Processes!J$71=TRUE),IF(AND(G3848=1,H3848=1,NOT(ISTEXT(J3848))),4,IF(AND(G3848=1,H3848=1,ISTEXT(J3848)),3,IF(AND(OR(G3848=1,H3848=1),ISTEXT(J3848)),2,1))),"OoS")</f>
        <v>1</v>
      </c>
      <c r="F3848" s="57"/>
      <c r="G3848" s="59"/>
      <c r="H3848" s="59"/>
      <c r="I3848" s="59"/>
      <c r="J3848" s="59"/>
      <c r="K3848" s="59"/>
      <c r="L3848" s="59"/>
      <c r="M3848" s="59"/>
      <c r="N3848" s="59"/>
      <c r="O3848" s="59"/>
      <c r="P3848" s="370"/>
      <c r="Q3848" s="63"/>
      <c r="R3848" s="373"/>
    </row>
    <row r="3849" spans="1:18" hidden="1" x14ac:dyDescent="0.25">
      <c r="A3849" s="383"/>
      <c r="B3849" s="378"/>
      <c r="C3849" s="54" t="str">
        <f>IF(ISTEXT('Organizational Unit Summary'!$B$47),'Organizational Unit Summary'!$B$47,"")</f>
        <v>P-8</v>
      </c>
      <c r="D3849" s="51" t="str">
        <f>IF('Organizational Unit Summary'!$B$24="Benchmark or Sustainment",IF(E3849="OoS","OoS",IF(E3849=1,"DM",IF(E3849=2,"PM",IF(E3849=3,"LM",IF(E3849=4,"FM"))))),IF(E3849="OoS","OoS",IF(E3849&lt;=2,"H",IF(E3849=3,"M",IF(E3849=4,"L")))))</f>
        <v>DM</v>
      </c>
      <c r="E3849" s="58">
        <f>IF(OR(Processes!$C$71=TRUE,Processes!K$71=TRUE),IF(AND(G3849=1,H3849=1,NOT(ISTEXT(J3849))),4,IF(AND(G3849=1,H3849=1,ISTEXT(J3849)),3,IF(AND(OR(G3849=1,H3849=1),ISTEXT(J3849)),2,1))),"OoS")</f>
        <v>1</v>
      </c>
      <c r="F3849" s="57"/>
      <c r="G3849" s="59"/>
      <c r="H3849" s="59"/>
      <c r="I3849" s="59"/>
      <c r="J3849" s="59"/>
      <c r="K3849" s="59"/>
      <c r="L3849" s="59"/>
      <c r="M3849" s="59"/>
      <c r="N3849" s="59"/>
      <c r="O3849" s="59"/>
      <c r="P3849" s="370"/>
      <c r="Q3849" s="63"/>
      <c r="R3849" s="373"/>
    </row>
    <row r="3850" spans="1:18" hidden="1" x14ac:dyDescent="0.25">
      <c r="A3850" s="383"/>
      <c r="B3850" s="378"/>
      <c r="C3850" s="54" t="str">
        <f>IF(ISTEXT('Organizational Unit Summary'!$B$48),'Organizational Unit Summary'!$B$48,"")</f>
        <v>P-9</v>
      </c>
      <c r="D3850" s="51" t="str">
        <f>IF('Organizational Unit Summary'!$B$24="Benchmark or Sustainment",IF(E3850="OoS","OoS",IF(E3850=1,"DM",IF(E3850=2,"PM",IF(E3850=3,"LM",IF(E3850=4,"FM"))))),IF(E3850="OoS","OoS",IF(E3850&lt;=2,"H",IF(E3850=3,"M",IF(E3850=4,"L")))))</f>
        <v>DM</v>
      </c>
      <c r="E3850" s="58">
        <f>IF(OR(Processes!$C$71=TRUE,Processes!L$71=TRUE),IF(AND(G3850=1,H3850=1,NOT(ISTEXT(J3850))),4,IF(AND(G3850=1,H3850=1,ISTEXT(J3850)),3,IF(AND(OR(G3850=1,H3850=1),ISTEXT(J3850)),2,1))),"OoS")</f>
        <v>1</v>
      </c>
      <c r="F3850" s="57"/>
      <c r="G3850" s="59"/>
      <c r="H3850" s="59"/>
      <c r="I3850" s="59"/>
      <c r="J3850" s="59"/>
      <c r="K3850" s="59"/>
      <c r="L3850" s="59"/>
      <c r="M3850" s="59"/>
      <c r="N3850" s="59"/>
      <c r="O3850" s="59"/>
      <c r="P3850" s="370"/>
      <c r="Q3850" s="63"/>
      <c r="R3850" s="373"/>
    </row>
    <row r="3851" spans="1:18" hidden="1" x14ac:dyDescent="0.25">
      <c r="A3851" s="383"/>
      <c r="B3851" s="378"/>
      <c r="C3851" s="54" t="str">
        <f>IF(ISTEXT('Organizational Unit Summary'!$B$49),'Organizational Unit Summary'!$B$49,"")</f>
        <v>P-10</v>
      </c>
      <c r="D3851" s="51" t="str">
        <f>IF('Organizational Unit Summary'!$B$24="Benchmark or Sustainment",IF(E3851="OoS","OoS",IF(E3851=1,"DM",IF(E3851=2,"PM",IF(E3851=3,"LM",IF(E3851=4,"FM"))))),IF(E3851="OoS","OoS",IF(E3851&lt;=2,"H",IF(E3851=3,"M",IF(E3851=4,"L")))))</f>
        <v>DM</v>
      </c>
      <c r="E3851" s="58">
        <f>IF(OR(Processes!$C$71=TRUE,Processes!M$71=TRUE),IF(AND(G3851=1,H3851=1,NOT(ISTEXT(J3851))),4,IF(AND(G3851=1,H3851=1,ISTEXT(J3851)),3,IF(AND(OR(G3851=1,H3851=1),ISTEXT(J3851)),2,1))),"OoS")</f>
        <v>1</v>
      </c>
      <c r="F3851" s="57"/>
      <c r="G3851" s="59"/>
      <c r="H3851" s="59"/>
      <c r="I3851" s="59"/>
      <c r="J3851" s="59"/>
      <c r="K3851" s="59"/>
      <c r="L3851" s="59"/>
      <c r="M3851" s="59"/>
      <c r="N3851" s="59"/>
      <c r="O3851" s="59"/>
      <c r="P3851" s="370"/>
      <c r="Q3851" s="63"/>
      <c r="R3851" s="373"/>
    </row>
    <row r="3852" spans="1:18" hidden="1" x14ac:dyDescent="0.25">
      <c r="A3852" s="383"/>
      <c r="B3852" s="378"/>
      <c r="C3852" s="54" t="str">
        <f>IF(ISTEXT('Organizational Unit Summary'!$B$50),'Organizational Unit Summary'!$B$50,"")</f>
        <v>P-11</v>
      </c>
      <c r="D3852" s="51" t="str">
        <f>IF('Organizational Unit Summary'!$B$24="Benchmark or Sustainment",IF(E3852="OoS","OoS",IF(E3852=1,"DM",IF(E3852=2,"PM",IF(E3852=3,"LM",IF(E3852=4,"FM"))))),IF(E3852="OoS","OoS",IF(E3852&lt;=2,"H",IF(E3852=3,"M",IF(E3852=4,"L")))))</f>
        <v>DM</v>
      </c>
      <c r="E3852" s="58">
        <f>IF(OR(Processes!$C$71=TRUE,Processes!N$71=TRUE),IF(AND(G3852=1,H3852=1,NOT(ISTEXT(J3852))),4,IF(AND(G3852=1,H3852=1,ISTEXT(J3852)),3,IF(AND(OR(G3852=1,H3852=1),ISTEXT(J3852)),2,1))),"OoS")</f>
        <v>1</v>
      </c>
      <c r="F3852" s="57"/>
      <c r="G3852" s="59"/>
      <c r="H3852" s="59"/>
      <c r="I3852" s="59"/>
      <c r="J3852" s="59"/>
      <c r="K3852" s="59"/>
      <c r="L3852" s="59"/>
      <c r="M3852" s="59"/>
      <c r="N3852" s="59"/>
      <c r="O3852" s="59"/>
      <c r="P3852" s="370"/>
      <c r="Q3852" s="63"/>
      <c r="R3852" s="373"/>
    </row>
    <row r="3853" spans="1:18" hidden="1" x14ac:dyDescent="0.25">
      <c r="A3853" s="383"/>
      <c r="B3853" s="378"/>
      <c r="C3853" s="54" t="str">
        <f>IF(ISTEXT('Organizational Unit Summary'!$B$51),'Organizational Unit Summary'!$B$51,"")</f>
        <v>P-12</v>
      </c>
      <c r="D3853" s="51" t="str">
        <f>IF('Organizational Unit Summary'!$B$24="Benchmark or Sustainment",IF(E3853="OoS","OoS",IF(E3853=1,"DM",IF(E3853=2,"PM",IF(E3853=3,"LM",IF(E3853=4,"FM"))))),IF(E3853="OoS","OoS",IF(E3853&lt;=2,"H",IF(E3853=3,"M",IF(E3853=4,"L")))))</f>
        <v>DM</v>
      </c>
      <c r="E3853" s="58">
        <f>IF(OR(Processes!$C$71=TRUE,Processes!O$71=TRUE),IF(AND(G3853=1,H3853=1,NOT(ISTEXT(J3853))),4,IF(AND(G3853=1,H3853=1,ISTEXT(J3853)),3,IF(AND(OR(G3853=1,H3853=1),ISTEXT(J3853)),2,1))),"OoS")</f>
        <v>1</v>
      </c>
      <c r="F3853" s="57"/>
      <c r="G3853" s="59"/>
      <c r="H3853" s="59"/>
      <c r="I3853" s="59"/>
      <c r="J3853" s="59"/>
      <c r="K3853" s="59"/>
      <c r="L3853" s="59"/>
      <c r="M3853" s="59"/>
      <c r="N3853" s="59"/>
      <c r="O3853" s="59"/>
      <c r="P3853" s="370"/>
      <c r="Q3853" s="63"/>
      <c r="R3853" s="373"/>
    </row>
    <row r="3854" spans="1:18" hidden="1" x14ac:dyDescent="0.25">
      <c r="A3854" s="383"/>
      <c r="B3854" s="378"/>
      <c r="C3854" s="54" t="str">
        <f>IF(ISTEXT('Organizational Unit Summary'!$B$52),'Organizational Unit Summary'!$B$52,"")</f>
        <v>P-13</v>
      </c>
      <c r="D3854" s="51" t="str">
        <f>IF('Organizational Unit Summary'!$B$24="Benchmark or Sustainment",IF(E3854="OoS","OoS",IF(E3854=1,"DM",IF(E3854=2,"PM",IF(E3854=3,"LM",IF(E3854=4,"FM"))))),IF(E3854="OoS","OoS",IF(E3854&lt;=2,"H",IF(E3854=3,"M",IF(E3854=4,"L")))))</f>
        <v>DM</v>
      </c>
      <c r="E3854" s="58">
        <f>IF(OR(Processes!$C$71=TRUE,Processes!P$71=TRUE),IF(AND(G3854=1,H3854=1,NOT(ISTEXT(J3854))),4,IF(AND(G3854=1,H3854=1,ISTEXT(J3854)),3,IF(AND(OR(G3854=1,H3854=1),ISTEXT(J3854)),2,1))),"OoS")</f>
        <v>1</v>
      </c>
      <c r="F3854" s="57"/>
      <c r="G3854" s="59"/>
      <c r="H3854" s="59"/>
      <c r="I3854" s="59"/>
      <c r="J3854" s="59"/>
      <c r="K3854" s="59"/>
      <c r="L3854" s="59"/>
      <c r="M3854" s="59"/>
      <c r="N3854" s="59"/>
      <c r="O3854" s="59"/>
      <c r="P3854" s="370"/>
      <c r="Q3854" s="63"/>
      <c r="R3854" s="373"/>
    </row>
    <row r="3855" spans="1:18" hidden="1" x14ac:dyDescent="0.25">
      <c r="A3855" s="383"/>
      <c r="B3855" s="378"/>
      <c r="C3855" s="54" t="str">
        <f>IF(ISTEXT('Organizational Unit Summary'!$B$53),'Organizational Unit Summary'!$B$53,"")</f>
        <v>P-14</v>
      </c>
      <c r="D3855" s="51" t="str">
        <f>IF('Organizational Unit Summary'!$B$24="Benchmark or Sustainment",IF(E3855="OoS","OoS",IF(E3855=1,"DM",IF(E3855=2,"PM",IF(E3855=3,"LM",IF(E3855=4,"FM"))))),IF(E3855="OoS","OoS",IF(E3855&lt;=2,"H",IF(E3855=3,"M",IF(E3855=4,"L")))))</f>
        <v>DM</v>
      </c>
      <c r="E3855" s="58">
        <f>IF(OR(Processes!$C$71=TRUE,Processes!Q$71=TRUE),IF(AND(G3855=1,H3855=1,NOT(ISTEXT(J3855))),4,IF(AND(G3855=1,H3855=1,ISTEXT(J3855)),3,IF(AND(OR(G3855=1,H3855=1),ISTEXT(J3855)),2,1))),"OoS")</f>
        <v>1</v>
      </c>
      <c r="F3855" s="57"/>
      <c r="G3855" s="59"/>
      <c r="H3855" s="59"/>
      <c r="I3855" s="59"/>
      <c r="J3855" s="59"/>
      <c r="K3855" s="59"/>
      <c r="L3855" s="59"/>
      <c r="M3855" s="59"/>
      <c r="N3855" s="59"/>
      <c r="O3855" s="59"/>
      <c r="P3855" s="370"/>
      <c r="Q3855" s="63"/>
      <c r="R3855" s="373"/>
    </row>
    <row r="3856" spans="1:18" hidden="1" x14ac:dyDescent="0.25">
      <c r="A3856" s="383"/>
      <c r="B3856" s="378"/>
      <c r="C3856" s="54" t="str">
        <f>IF(ISTEXT('Organizational Unit Summary'!$B$54),'Organizational Unit Summary'!$B$54,"")</f>
        <v>P-15</v>
      </c>
      <c r="D3856" s="51" t="str">
        <f>IF('Organizational Unit Summary'!$B$24="Benchmark or Sustainment",IF(E3856="OoS","OoS",IF(E3856=1,"DM",IF(E3856=2,"PM",IF(E3856=3,"LM",IF(E3856=4,"FM"))))),IF(E3856="OoS","OoS",IF(E3856&lt;=2,"H",IF(E3856=3,"M",IF(E3856=4,"L")))))</f>
        <v>DM</v>
      </c>
      <c r="E3856" s="58">
        <f>IF(OR(Processes!$C$71=TRUE,Processes!R$71=TRUE),IF(AND(G3856=1,H3856=1,NOT(ISTEXT(J3856))),4,IF(AND(G3856=1,H3856=1,ISTEXT(J3856)),3,IF(AND(OR(G3856=1,H3856=1),ISTEXT(J3856)),2,1))),"OoS")</f>
        <v>1</v>
      </c>
      <c r="F3856" s="57"/>
      <c r="G3856" s="59"/>
      <c r="H3856" s="59"/>
      <c r="I3856" s="59"/>
      <c r="J3856" s="59"/>
      <c r="K3856" s="59"/>
      <c r="L3856" s="59"/>
      <c r="M3856" s="59"/>
      <c r="N3856" s="59"/>
      <c r="O3856" s="59"/>
      <c r="P3856" s="370"/>
      <c r="Q3856" s="63"/>
      <c r="R3856" s="373"/>
    </row>
    <row r="3857" spans="1:18" hidden="1" x14ac:dyDescent="0.25">
      <c r="A3857" s="383"/>
      <c r="B3857" s="378"/>
      <c r="C3857" s="54" t="str">
        <f>IF(ISTEXT('Organizational Unit Summary'!$B$55),'Organizational Unit Summary'!$B$55,"")</f>
        <v>P-16</v>
      </c>
      <c r="D3857" s="51" t="str">
        <f>IF('Organizational Unit Summary'!$B$24="Benchmark or Sustainment",IF(E3857="OoS","OoS",IF(E3857=1,"DM",IF(E3857=2,"PM",IF(E3857=3,"LM",IF(E3857=4,"FM"))))),IF(E3857="OoS","OoS",IF(E3857&lt;=2,"H",IF(E3857=3,"M",IF(E3857=4,"L")))))</f>
        <v>DM</v>
      </c>
      <c r="E3857" s="58">
        <f>IF(OR(Processes!$C$71=TRUE,Processes!S$71=TRUE),IF(AND(G3857=1,H3857=1,NOT(ISTEXT(J3857))),4,IF(AND(G3857=1,H3857=1,ISTEXT(J3857)),3,IF(AND(OR(G3857=1,H3857=1),ISTEXT(J3857)),2,1))),"OoS")</f>
        <v>1</v>
      </c>
      <c r="F3857" s="57"/>
      <c r="G3857" s="59"/>
      <c r="H3857" s="59"/>
      <c r="I3857" s="59"/>
      <c r="J3857" s="59"/>
      <c r="K3857" s="59"/>
      <c r="L3857" s="59"/>
      <c r="M3857" s="59"/>
      <c r="N3857" s="59"/>
      <c r="O3857" s="59"/>
      <c r="P3857" s="370"/>
      <c r="Q3857" s="63"/>
      <c r="R3857" s="373"/>
    </row>
    <row r="3858" spans="1:18" hidden="1" x14ac:dyDescent="0.25">
      <c r="A3858" s="383"/>
      <c r="B3858" s="378"/>
      <c r="C3858" s="54" t="str">
        <f>IF(ISTEXT('Organizational Unit Summary'!$B$56),'Organizational Unit Summary'!$B$56,"")</f>
        <v>P-17</v>
      </c>
      <c r="D3858" s="51" t="str">
        <f>IF('Organizational Unit Summary'!$B$24="Benchmark or Sustainment",IF(E3858="OoS","OoS",IF(E3858=1,"DM",IF(E3858=2,"PM",IF(E3858=3,"LM",IF(E3858=4,"FM"))))),IF(E3858="OoS","OoS",IF(E3858&lt;=2,"H",IF(E3858=3,"M",IF(E3858=4,"L")))))</f>
        <v>DM</v>
      </c>
      <c r="E3858" s="58">
        <f>IF(OR(Processes!$C$71=TRUE,Processes!T$71=TRUE),IF(AND(G3858=1,H3858=1,NOT(ISTEXT(J3858))),4,IF(AND(G3858=1,H3858=1,ISTEXT(J3858)),3,IF(AND(OR(G3858=1,H3858=1),ISTEXT(J3858)),2,1))),"OoS")</f>
        <v>1</v>
      </c>
      <c r="F3858" s="57"/>
      <c r="G3858" s="59"/>
      <c r="H3858" s="59"/>
      <c r="I3858" s="59"/>
      <c r="J3858" s="59"/>
      <c r="K3858" s="59"/>
      <c r="L3858" s="59"/>
      <c r="M3858" s="59"/>
      <c r="N3858" s="59"/>
      <c r="O3858" s="59"/>
      <c r="P3858" s="370"/>
      <c r="Q3858" s="63"/>
      <c r="R3858" s="373"/>
    </row>
    <row r="3859" spans="1:18" hidden="1" x14ac:dyDescent="0.25">
      <c r="A3859" s="383"/>
      <c r="B3859" s="378"/>
      <c r="C3859" s="54" t="str">
        <f>IF(ISTEXT('Organizational Unit Summary'!$B$57),'Organizational Unit Summary'!$B$57,"")</f>
        <v>P-18</v>
      </c>
      <c r="D3859" s="51" t="str">
        <f>IF('Organizational Unit Summary'!$B$24="Benchmark or Sustainment",IF(E3859="OoS","OoS",IF(E3859=1,"DM",IF(E3859=2,"PM",IF(E3859=3,"LM",IF(E3859=4,"FM"))))),IF(E3859="OoS","OoS",IF(E3859&lt;=2,"H",IF(E3859=3,"M",IF(E3859=4,"L")))))</f>
        <v>DM</v>
      </c>
      <c r="E3859" s="58">
        <f>IF(OR(Processes!$C$71=TRUE,Processes!U$71=TRUE),IF(AND(G3859=1,H3859=1,NOT(ISTEXT(J3859))),4,IF(AND(G3859=1,H3859=1,ISTEXT(J3859)),3,IF(AND(OR(G3859=1,H3859=1),ISTEXT(J3859)),2,1))),"OoS")</f>
        <v>1</v>
      </c>
      <c r="F3859" s="57"/>
      <c r="G3859" s="59"/>
      <c r="H3859" s="59"/>
      <c r="I3859" s="59"/>
      <c r="J3859" s="59"/>
      <c r="K3859" s="59"/>
      <c r="L3859" s="59"/>
      <c r="M3859" s="59"/>
      <c r="N3859" s="59"/>
      <c r="O3859" s="59"/>
      <c r="P3859" s="370"/>
      <c r="Q3859" s="63"/>
      <c r="R3859" s="373"/>
    </row>
    <row r="3860" spans="1:18" hidden="1" x14ac:dyDescent="0.25">
      <c r="A3860" s="383"/>
      <c r="B3860" s="378"/>
      <c r="C3860" s="54" t="str">
        <f>IF(ISTEXT('Organizational Unit Summary'!$B$58),'Organizational Unit Summary'!$B$58,"")</f>
        <v>P-19</v>
      </c>
      <c r="D3860" s="51" t="str">
        <f>IF('Organizational Unit Summary'!$B$24="Benchmark or Sustainment",IF(E3860="OoS","OoS",IF(E3860=1,"DM",IF(E3860=2,"PM",IF(E3860=3,"LM",IF(E3860=4,"FM"))))),IF(E3860="OoS","OoS",IF(E3860&lt;=2,"H",IF(E3860=3,"M",IF(E3860=4,"L")))))</f>
        <v>DM</v>
      </c>
      <c r="E3860" s="58">
        <f>IF(OR(Processes!$C$71=TRUE,Processes!V$71=TRUE),IF(AND(G3860=1,H3860=1,NOT(ISTEXT(J3860))),4,IF(AND(G3860=1,H3860=1,ISTEXT(J3860)),3,IF(AND(OR(G3860=1,H3860=1),ISTEXT(J3860)),2,1))),"OoS")</f>
        <v>1</v>
      </c>
      <c r="F3860" s="57"/>
      <c r="G3860" s="59"/>
      <c r="H3860" s="59"/>
      <c r="I3860" s="59"/>
      <c r="J3860" s="59"/>
      <c r="K3860" s="59"/>
      <c r="L3860" s="59"/>
      <c r="M3860" s="59"/>
      <c r="N3860" s="59"/>
      <c r="O3860" s="59"/>
      <c r="P3860" s="370"/>
      <c r="Q3860" s="63"/>
      <c r="R3860" s="373"/>
    </row>
    <row r="3861" spans="1:18" ht="13.5" hidden="1" thickBot="1" x14ac:dyDescent="0.3">
      <c r="A3861" s="383"/>
      <c r="B3861" s="378"/>
      <c r="C3861" s="54" t="str">
        <f>IF(ISTEXT('Organizational Unit Summary'!$B$59),'Organizational Unit Summary'!$B$59,"")</f>
        <v>P-20</v>
      </c>
      <c r="D3861" s="51" t="str">
        <f>IF('Organizational Unit Summary'!$B$24="Benchmark or Sustainment",IF(E3861="OoS","OoS",IF(E3861=1,"DM",IF(E3861=2,"PM",IF(E3861=3,"LM",IF(E3861=4,"FM"))))),IF(E3861="OoS","OoS",IF(E3861&lt;=2,"H",IF(E3861=3,"M",IF(E3861=4,"L")))))</f>
        <v>DM</v>
      </c>
      <c r="E3861" s="58">
        <f>IF(OR(Processes!$C$71=TRUE,Processes!W$71=TRUE),IF(AND(G3861=1,H3861=1,NOT(ISTEXT(J3861))),4,IF(AND(G3861=1,H3861=1,ISTEXT(J3861)),3,IF(AND(OR(G3861=1,H3861=1),ISTEXT(J3861)),2,1))),"OoS")</f>
        <v>1</v>
      </c>
      <c r="F3861" s="57"/>
      <c r="G3861" s="59"/>
      <c r="H3861" s="59"/>
      <c r="I3861" s="59"/>
      <c r="J3861" s="59"/>
      <c r="K3861" s="59"/>
      <c r="L3861" s="59"/>
      <c r="M3861" s="59"/>
      <c r="N3861" s="59"/>
      <c r="O3861" s="59"/>
      <c r="P3861" s="371"/>
      <c r="Q3861" s="63"/>
      <c r="R3861" s="373"/>
    </row>
    <row r="3862" spans="1:18" hidden="1" x14ac:dyDescent="0.25">
      <c r="A3862" s="383"/>
      <c r="B3862" s="378" t="str">
        <f>IF(ISTEXT(Processes!$B$21),Processes!$B$21,"")</f>
        <v>Process 19</v>
      </c>
      <c r="C3862" s="54" t="str">
        <f>IF(ISTEXT('Organizational Unit Summary'!$B$40),'Organizational Unit Summary'!$B$40,"")</f>
        <v>P-1</v>
      </c>
      <c r="D3862" s="51" t="str">
        <f>IF('Organizational Unit Summary'!$B$24="Benchmark or Sustainment",IF(E3862="OoS","OoS",IF(E3862=1,"DM",IF(E3862=2,"PM",IF(E3862=3,"LM",IF(E3862=4,"FM"))))),IF(E3862="OoS","OoS",IF(E3862&lt;=2,"H",IF(E3862=3,"M",IF(E3862=4,"L")))))</f>
        <v>DM</v>
      </c>
      <c r="E3862" s="58">
        <f>IF(OR(Processes!$C$72=TRUE,Processes!D$72=TRUE),IF(AND(G3862=1,H3862=1,NOT(ISTEXT(J3862))),4,IF(AND(G3862=1,H3862=1,ISTEXT(J3862)),3,IF(AND(OR(G3862=1,H3862=1),ISTEXT(J3862)),2,1))),"OoS")</f>
        <v>1</v>
      </c>
      <c r="F3862" s="57"/>
      <c r="G3862" s="59"/>
      <c r="H3862" s="59"/>
      <c r="I3862" s="59"/>
      <c r="J3862" s="59"/>
      <c r="K3862" s="59"/>
      <c r="L3862" s="59"/>
      <c r="M3862" s="59"/>
      <c r="N3862" s="59"/>
      <c r="O3862" s="59"/>
      <c r="P3862" s="369"/>
      <c r="Q3862" s="63"/>
      <c r="R3862" s="373"/>
    </row>
    <row r="3863" spans="1:18" hidden="1" x14ac:dyDescent="0.25">
      <c r="A3863" s="383"/>
      <c r="B3863" s="378"/>
      <c r="C3863" s="54" t="str">
        <f>IF(ISTEXT('Organizational Unit Summary'!$B$41),'Organizational Unit Summary'!$B$41,"")</f>
        <v>P-2</v>
      </c>
      <c r="D3863" s="51" t="str">
        <f>IF('Organizational Unit Summary'!$B$24="Benchmark or Sustainment",IF(E3863="OoS","OoS",IF(E3863=1,"DM",IF(E3863=2,"PM",IF(E3863=3,"LM",IF(E3863=4,"FM"))))),IF(E3863="OoS","OoS",IF(E3863&lt;=2,"H",IF(E3863=3,"M",IF(E3863=4,"L")))))</f>
        <v>DM</v>
      </c>
      <c r="E3863" s="58">
        <f>IF(OR(Processes!$C$72=TRUE,Processes!E$72=TRUE),IF(AND(G3863=1,H3863=1,NOT(ISTEXT(J3863))),4,IF(AND(G3863=1,H3863=1,ISTEXT(J3863)),3,IF(AND(OR(G3863=1,H3863=1),ISTEXT(J3863)),2,1))),"OoS")</f>
        <v>1</v>
      </c>
      <c r="F3863" s="57"/>
      <c r="G3863" s="59"/>
      <c r="H3863" s="59"/>
      <c r="I3863" s="59"/>
      <c r="J3863" s="59"/>
      <c r="K3863" s="59"/>
      <c r="L3863" s="59"/>
      <c r="M3863" s="59"/>
      <c r="N3863" s="59"/>
      <c r="O3863" s="59"/>
      <c r="P3863" s="370"/>
      <c r="Q3863" s="63"/>
      <c r="R3863" s="373"/>
    </row>
    <row r="3864" spans="1:18" hidden="1" x14ac:dyDescent="0.25">
      <c r="A3864" s="383"/>
      <c r="B3864" s="378"/>
      <c r="C3864" s="54" t="str">
        <f>IF(ISTEXT('Organizational Unit Summary'!$B$42),'Organizational Unit Summary'!$B$42,"")</f>
        <v>P-3</v>
      </c>
      <c r="D3864" s="51" t="str">
        <f>IF('Organizational Unit Summary'!$B$24="Benchmark or Sustainment",IF(E3864="OoS","OoS",IF(E3864=1,"DM",IF(E3864=2,"PM",IF(E3864=3,"LM",IF(E3864=4,"FM"))))),IF(E3864="OoS","OoS",IF(E3864&lt;=2,"H",IF(E3864=3,"M",IF(E3864=4,"L")))))</f>
        <v>DM</v>
      </c>
      <c r="E3864" s="58">
        <f>IF(OR(Processes!$C$72=TRUE,Processes!F$72=TRUE),IF(AND(G3864=1,H3864=1,NOT(ISTEXT(J3864))),4,IF(AND(G3864=1,H3864=1,ISTEXT(J3864)),3,IF(AND(OR(G3864=1,H3864=1),ISTEXT(J3864)),2,1))),"OoS")</f>
        <v>1</v>
      </c>
      <c r="F3864" s="57"/>
      <c r="G3864" s="59"/>
      <c r="H3864" s="59"/>
      <c r="I3864" s="59"/>
      <c r="J3864" s="59"/>
      <c r="K3864" s="59"/>
      <c r="L3864" s="59"/>
      <c r="M3864" s="59"/>
      <c r="N3864" s="59"/>
      <c r="O3864" s="59"/>
      <c r="P3864" s="370"/>
      <c r="Q3864" s="63"/>
      <c r="R3864" s="373"/>
    </row>
    <row r="3865" spans="1:18" hidden="1" x14ac:dyDescent="0.25">
      <c r="A3865" s="383"/>
      <c r="B3865" s="378"/>
      <c r="C3865" s="54" t="str">
        <f>IF(ISTEXT('Organizational Unit Summary'!$B$43),'Organizational Unit Summary'!$B$43,"")</f>
        <v>P-4</v>
      </c>
      <c r="D3865" s="51" t="str">
        <f>IF('Organizational Unit Summary'!$B$24="Benchmark or Sustainment",IF(E3865="OoS","OoS",IF(E3865=1,"DM",IF(E3865=2,"PM",IF(E3865=3,"LM",IF(E3865=4,"FM"))))),IF(E3865="OoS","OoS",IF(E3865&lt;=2,"H",IF(E3865=3,"M",IF(E3865=4,"L")))))</f>
        <v>DM</v>
      </c>
      <c r="E3865" s="58">
        <f>IF(OR(Processes!$C$72=TRUE,Processes!G$72=TRUE),IF(AND(G3865=1,H3865=1,NOT(ISTEXT(J3865))),4,IF(AND(G3865=1,H3865=1,ISTEXT(J3865)),3,IF(AND(OR(G3865=1,H3865=1),ISTEXT(J3865)),2,1))),"OoS")</f>
        <v>1</v>
      </c>
      <c r="F3865" s="57"/>
      <c r="G3865" s="59"/>
      <c r="H3865" s="59"/>
      <c r="I3865" s="59"/>
      <c r="J3865" s="59"/>
      <c r="K3865" s="59"/>
      <c r="L3865" s="59"/>
      <c r="M3865" s="59"/>
      <c r="N3865" s="59"/>
      <c r="O3865" s="59"/>
      <c r="P3865" s="370"/>
      <c r="Q3865" s="63"/>
      <c r="R3865" s="373"/>
    </row>
    <row r="3866" spans="1:18" hidden="1" x14ac:dyDescent="0.25">
      <c r="A3866" s="383"/>
      <c r="B3866" s="378"/>
      <c r="C3866" s="54" t="str">
        <f>IF(ISTEXT('Organizational Unit Summary'!$B$44),'Organizational Unit Summary'!$B$44,"")</f>
        <v>P-5</v>
      </c>
      <c r="D3866" s="51" t="str">
        <f>IF('Organizational Unit Summary'!$B$24="Benchmark or Sustainment",IF(E3866="OoS","OoS",IF(E3866=1,"DM",IF(E3866=2,"PM",IF(E3866=3,"LM",IF(E3866=4,"FM"))))),IF(E3866="OoS","OoS",IF(E3866&lt;=2,"H",IF(E3866=3,"M",IF(E3866=4,"L")))))</f>
        <v>DM</v>
      </c>
      <c r="E3866" s="58">
        <f>IF(OR(Processes!$C$72=TRUE,Processes!H$72=TRUE),IF(AND(G3866=1,H3866=1,NOT(ISTEXT(J3866))),4,IF(AND(G3866=1,H3866=1,ISTEXT(J3866)),3,IF(AND(OR(G3866=1,H3866=1),ISTEXT(J3866)),2,1))),"OoS")</f>
        <v>1</v>
      </c>
      <c r="F3866" s="57"/>
      <c r="G3866" s="59"/>
      <c r="H3866" s="59"/>
      <c r="I3866" s="59"/>
      <c r="J3866" s="59"/>
      <c r="K3866" s="59"/>
      <c r="L3866" s="59"/>
      <c r="M3866" s="59"/>
      <c r="N3866" s="59"/>
      <c r="O3866" s="59"/>
      <c r="P3866" s="370"/>
      <c r="Q3866" s="63"/>
      <c r="R3866" s="373"/>
    </row>
    <row r="3867" spans="1:18" hidden="1" x14ac:dyDescent="0.25">
      <c r="A3867" s="383"/>
      <c r="B3867" s="378"/>
      <c r="C3867" s="54" t="str">
        <f>IF(ISTEXT('Organizational Unit Summary'!$B$45),'Organizational Unit Summary'!$B$45,"")</f>
        <v>P-6</v>
      </c>
      <c r="D3867" s="51" t="str">
        <f>IF('Organizational Unit Summary'!$B$24="Benchmark or Sustainment",IF(E3867="OoS","OoS",IF(E3867=1,"DM",IF(E3867=2,"PM",IF(E3867=3,"LM",IF(E3867=4,"FM"))))),IF(E3867="OoS","OoS",IF(E3867&lt;=2,"H",IF(E3867=3,"M",IF(E3867=4,"L")))))</f>
        <v>DM</v>
      </c>
      <c r="E3867" s="58">
        <f>IF(OR(Processes!$C$72=TRUE,Processes!I$72=TRUE),IF(AND(G3867=1,H3867=1,NOT(ISTEXT(J3867))),4,IF(AND(G3867=1,H3867=1,ISTEXT(J3867)),3,IF(AND(OR(G3867=1,H3867=1),ISTEXT(J3867)),2,1))),"OoS")</f>
        <v>1</v>
      </c>
      <c r="F3867" s="57"/>
      <c r="G3867" s="59"/>
      <c r="H3867" s="59"/>
      <c r="I3867" s="59"/>
      <c r="J3867" s="59"/>
      <c r="K3867" s="59"/>
      <c r="L3867" s="59"/>
      <c r="M3867" s="59"/>
      <c r="N3867" s="59"/>
      <c r="O3867" s="59"/>
      <c r="P3867" s="370"/>
      <c r="Q3867" s="63"/>
      <c r="R3867" s="373"/>
    </row>
    <row r="3868" spans="1:18" hidden="1" x14ac:dyDescent="0.25">
      <c r="A3868" s="383"/>
      <c r="B3868" s="378"/>
      <c r="C3868" s="54" t="str">
        <f>IF(ISTEXT('Organizational Unit Summary'!$B$46),'Organizational Unit Summary'!$B$46,"")</f>
        <v>P-7</v>
      </c>
      <c r="D3868" s="51" t="str">
        <f>IF('Organizational Unit Summary'!$B$24="Benchmark or Sustainment",IF(E3868="OoS","OoS",IF(E3868=1,"DM",IF(E3868=2,"PM",IF(E3868=3,"LM",IF(E3868=4,"FM"))))),IF(E3868="OoS","OoS",IF(E3868&lt;=2,"H",IF(E3868=3,"M",IF(E3868=4,"L")))))</f>
        <v>DM</v>
      </c>
      <c r="E3868" s="58">
        <f>IF(OR(Processes!$C$72=TRUE,Processes!J$72=TRUE),IF(AND(G3868=1,H3868=1,NOT(ISTEXT(J3868))),4,IF(AND(G3868=1,H3868=1,ISTEXT(J3868)),3,IF(AND(OR(G3868=1,H3868=1),ISTEXT(J3868)),2,1))),"OoS")</f>
        <v>1</v>
      </c>
      <c r="F3868" s="57"/>
      <c r="G3868" s="59"/>
      <c r="H3868" s="59"/>
      <c r="I3868" s="59"/>
      <c r="J3868" s="59"/>
      <c r="K3868" s="59"/>
      <c r="L3868" s="59"/>
      <c r="M3868" s="59"/>
      <c r="N3868" s="59"/>
      <c r="O3868" s="59"/>
      <c r="P3868" s="370"/>
      <c r="Q3868" s="63"/>
      <c r="R3868" s="373"/>
    </row>
    <row r="3869" spans="1:18" hidden="1" x14ac:dyDescent="0.25">
      <c r="A3869" s="383"/>
      <c r="B3869" s="378"/>
      <c r="C3869" s="54" t="str">
        <f>IF(ISTEXT('Organizational Unit Summary'!$B$47),'Organizational Unit Summary'!$B$47,"")</f>
        <v>P-8</v>
      </c>
      <c r="D3869" s="51" t="str">
        <f>IF('Organizational Unit Summary'!$B$24="Benchmark or Sustainment",IF(E3869="OoS","OoS",IF(E3869=1,"DM",IF(E3869=2,"PM",IF(E3869=3,"LM",IF(E3869=4,"FM"))))),IF(E3869="OoS","OoS",IF(E3869&lt;=2,"H",IF(E3869=3,"M",IF(E3869=4,"L")))))</f>
        <v>DM</v>
      </c>
      <c r="E3869" s="58">
        <f>IF(OR(Processes!$C$72=TRUE,Processes!K$72=TRUE),IF(AND(G3869=1,H3869=1,NOT(ISTEXT(J3869))),4,IF(AND(G3869=1,H3869=1,ISTEXT(J3869)),3,IF(AND(OR(G3869=1,H3869=1),ISTEXT(J3869)),2,1))),"OoS")</f>
        <v>1</v>
      </c>
      <c r="F3869" s="57"/>
      <c r="G3869" s="59"/>
      <c r="H3869" s="59"/>
      <c r="I3869" s="59"/>
      <c r="J3869" s="59"/>
      <c r="K3869" s="59"/>
      <c r="L3869" s="59"/>
      <c r="M3869" s="59"/>
      <c r="N3869" s="59"/>
      <c r="O3869" s="59"/>
      <c r="P3869" s="370"/>
      <c r="Q3869" s="63"/>
      <c r="R3869" s="373"/>
    </row>
    <row r="3870" spans="1:18" hidden="1" x14ac:dyDescent="0.25">
      <c r="A3870" s="383"/>
      <c r="B3870" s="378"/>
      <c r="C3870" s="54" t="str">
        <f>IF(ISTEXT('Organizational Unit Summary'!$B$48),'Organizational Unit Summary'!$B$48,"")</f>
        <v>P-9</v>
      </c>
      <c r="D3870" s="51" t="str">
        <f>IF('Organizational Unit Summary'!$B$24="Benchmark or Sustainment",IF(E3870="OoS","OoS",IF(E3870=1,"DM",IF(E3870=2,"PM",IF(E3870=3,"LM",IF(E3870=4,"FM"))))),IF(E3870="OoS","OoS",IF(E3870&lt;=2,"H",IF(E3870=3,"M",IF(E3870=4,"L")))))</f>
        <v>DM</v>
      </c>
      <c r="E3870" s="58">
        <f>IF(OR(Processes!$C$72=TRUE,Processes!L$72=TRUE),IF(AND(G3870=1,H3870=1,NOT(ISTEXT(J3870))),4,IF(AND(G3870=1,H3870=1,ISTEXT(J3870)),3,IF(AND(OR(G3870=1,H3870=1),ISTEXT(J3870)),2,1))),"OoS")</f>
        <v>1</v>
      </c>
      <c r="F3870" s="57"/>
      <c r="G3870" s="59"/>
      <c r="H3870" s="59"/>
      <c r="I3870" s="59"/>
      <c r="J3870" s="59"/>
      <c r="K3870" s="59"/>
      <c r="L3870" s="59"/>
      <c r="M3870" s="59"/>
      <c r="N3870" s="59"/>
      <c r="O3870" s="59"/>
      <c r="P3870" s="370"/>
      <c r="Q3870" s="63"/>
      <c r="R3870" s="373"/>
    </row>
    <row r="3871" spans="1:18" hidden="1" x14ac:dyDescent="0.25">
      <c r="A3871" s="383"/>
      <c r="B3871" s="378"/>
      <c r="C3871" s="54" t="str">
        <f>IF(ISTEXT('Organizational Unit Summary'!$B$49),'Organizational Unit Summary'!$B$49,"")</f>
        <v>P-10</v>
      </c>
      <c r="D3871" s="51" t="str">
        <f>IF('Organizational Unit Summary'!$B$24="Benchmark or Sustainment",IF(E3871="OoS","OoS",IF(E3871=1,"DM",IF(E3871=2,"PM",IF(E3871=3,"LM",IF(E3871=4,"FM"))))),IF(E3871="OoS","OoS",IF(E3871&lt;=2,"H",IF(E3871=3,"M",IF(E3871=4,"L")))))</f>
        <v>DM</v>
      </c>
      <c r="E3871" s="58">
        <f>IF(OR(Processes!$C$72=TRUE,Processes!M$72=TRUE),IF(AND(G3871=1,H3871=1,NOT(ISTEXT(J3871))),4,IF(AND(G3871=1,H3871=1,ISTEXT(J3871)),3,IF(AND(OR(G3871=1,H3871=1),ISTEXT(J3871)),2,1))),"OoS")</f>
        <v>1</v>
      </c>
      <c r="F3871" s="57"/>
      <c r="G3871" s="59"/>
      <c r="H3871" s="59"/>
      <c r="I3871" s="59"/>
      <c r="J3871" s="59"/>
      <c r="K3871" s="59"/>
      <c r="L3871" s="59"/>
      <c r="M3871" s="59"/>
      <c r="N3871" s="59"/>
      <c r="O3871" s="59"/>
      <c r="P3871" s="370"/>
      <c r="Q3871" s="63"/>
      <c r="R3871" s="373"/>
    </row>
    <row r="3872" spans="1:18" hidden="1" x14ac:dyDescent="0.25">
      <c r="A3872" s="383"/>
      <c r="B3872" s="378"/>
      <c r="C3872" s="54" t="str">
        <f>IF(ISTEXT('Organizational Unit Summary'!$B$50),'Organizational Unit Summary'!$B$50,"")</f>
        <v>P-11</v>
      </c>
      <c r="D3872" s="51" t="str">
        <f>IF('Organizational Unit Summary'!$B$24="Benchmark or Sustainment",IF(E3872="OoS","OoS",IF(E3872=1,"DM",IF(E3872=2,"PM",IF(E3872=3,"LM",IF(E3872=4,"FM"))))),IF(E3872="OoS","OoS",IF(E3872&lt;=2,"H",IF(E3872=3,"M",IF(E3872=4,"L")))))</f>
        <v>DM</v>
      </c>
      <c r="E3872" s="58">
        <f>IF(OR(Processes!$C$72=TRUE,Processes!N$72=TRUE),IF(AND(G3872=1,H3872=1,NOT(ISTEXT(J3872))),4,IF(AND(G3872=1,H3872=1,ISTEXT(J3872)),3,IF(AND(OR(G3872=1,H3872=1),ISTEXT(J3872)),2,1))),"OoS")</f>
        <v>1</v>
      </c>
      <c r="F3872" s="57"/>
      <c r="G3872" s="59"/>
      <c r="H3872" s="59"/>
      <c r="I3872" s="59"/>
      <c r="J3872" s="59"/>
      <c r="K3872" s="59"/>
      <c r="L3872" s="59"/>
      <c r="M3872" s="59"/>
      <c r="N3872" s="59"/>
      <c r="O3872" s="59"/>
      <c r="P3872" s="370"/>
      <c r="Q3872" s="63"/>
      <c r="R3872" s="373"/>
    </row>
    <row r="3873" spans="1:18" hidden="1" x14ac:dyDescent="0.25">
      <c r="A3873" s="383"/>
      <c r="B3873" s="378"/>
      <c r="C3873" s="54" t="str">
        <f>IF(ISTEXT('Organizational Unit Summary'!$B$51),'Organizational Unit Summary'!$B$51,"")</f>
        <v>P-12</v>
      </c>
      <c r="D3873" s="51" t="str">
        <f>IF('Organizational Unit Summary'!$B$24="Benchmark or Sustainment",IF(E3873="OoS","OoS",IF(E3873=1,"DM",IF(E3873=2,"PM",IF(E3873=3,"LM",IF(E3873=4,"FM"))))),IF(E3873="OoS","OoS",IF(E3873&lt;=2,"H",IF(E3873=3,"M",IF(E3873=4,"L")))))</f>
        <v>DM</v>
      </c>
      <c r="E3873" s="58">
        <f>IF(OR(Processes!$C$72=TRUE,Processes!O$72=TRUE),IF(AND(G3873=1,H3873=1,NOT(ISTEXT(J3873))),4,IF(AND(G3873=1,H3873=1,ISTEXT(J3873)),3,IF(AND(OR(G3873=1,H3873=1),ISTEXT(J3873)),2,1))),"OoS")</f>
        <v>1</v>
      </c>
      <c r="F3873" s="57"/>
      <c r="G3873" s="59"/>
      <c r="H3873" s="59"/>
      <c r="I3873" s="59"/>
      <c r="J3873" s="59"/>
      <c r="K3873" s="59"/>
      <c r="L3873" s="59"/>
      <c r="M3873" s="59"/>
      <c r="N3873" s="59"/>
      <c r="O3873" s="59"/>
      <c r="P3873" s="370"/>
      <c r="Q3873" s="63"/>
      <c r="R3873" s="373"/>
    </row>
    <row r="3874" spans="1:18" hidden="1" x14ac:dyDescent="0.25">
      <c r="A3874" s="383"/>
      <c r="B3874" s="378"/>
      <c r="C3874" s="54" t="str">
        <f>IF(ISTEXT('Organizational Unit Summary'!$B$52),'Organizational Unit Summary'!$B$52,"")</f>
        <v>P-13</v>
      </c>
      <c r="D3874" s="51" t="str">
        <f>IF('Organizational Unit Summary'!$B$24="Benchmark or Sustainment",IF(E3874="OoS","OoS",IF(E3874=1,"DM",IF(E3874=2,"PM",IF(E3874=3,"LM",IF(E3874=4,"FM"))))),IF(E3874="OoS","OoS",IF(E3874&lt;=2,"H",IF(E3874=3,"M",IF(E3874=4,"L")))))</f>
        <v>DM</v>
      </c>
      <c r="E3874" s="58">
        <f>IF(OR(Processes!$C$72=TRUE,Processes!P$72=TRUE),IF(AND(G3874=1,H3874=1,NOT(ISTEXT(J3874))),4,IF(AND(G3874=1,H3874=1,ISTEXT(J3874)),3,IF(AND(OR(G3874=1,H3874=1),ISTEXT(J3874)),2,1))),"OoS")</f>
        <v>1</v>
      </c>
      <c r="F3874" s="57"/>
      <c r="G3874" s="59"/>
      <c r="H3874" s="59"/>
      <c r="I3874" s="59"/>
      <c r="J3874" s="59"/>
      <c r="K3874" s="59"/>
      <c r="L3874" s="59"/>
      <c r="M3874" s="59"/>
      <c r="N3874" s="59"/>
      <c r="O3874" s="59"/>
      <c r="P3874" s="370"/>
      <c r="Q3874" s="63"/>
      <c r="R3874" s="373"/>
    </row>
    <row r="3875" spans="1:18" hidden="1" x14ac:dyDescent="0.25">
      <c r="A3875" s="383"/>
      <c r="B3875" s="378"/>
      <c r="C3875" s="54" t="str">
        <f>IF(ISTEXT('Organizational Unit Summary'!$B$53),'Organizational Unit Summary'!$B$53,"")</f>
        <v>P-14</v>
      </c>
      <c r="D3875" s="51" t="str">
        <f>IF('Organizational Unit Summary'!$B$24="Benchmark or Sustainment",IF(E3875="OoS","OoS",IF(E3875=1,"DM",IF(E3875=2,"PM",IF(E3875=3,"LM",IF(E3875=4,"FM"))))),IF(E3875="OoS","OoS",IF(E3875&lt;=2,"H",IF(E3875=3,"M",IF(E3875=4,"L")))))</f>
        <v>DM</v>
      </c>
      <c r="E3875" s="58">
        <f>IF(OR(Processes!$C$72=TRUE,Processes!Q$72=TRUE),IF(AND(G3875=1,H3875=1,NOT(ISTEXT(J3875))),4,IF(AND(G3875=1,H3875=1,ISTEXT(J3875)),3,IF(AND(OR(G3875=1,H3875=1),ISTEXT(J3875)),2,1))),"OoS")</f>
        <v>1</v>
      </c>
      <c r="F3875" s="57"/>
      <c r="G3875" s="59"/>
      <c r="H3875" s="59"/>
      <c r="I3875" s="59"/>
      <c r="J3875" s="59"/>
      <c r="K3875" s="59"/>
      <c r="L3875" s="59"/>
      <c r="M3875" s="59"/>
      <c r="N3875" s="59"/>
      <c r="O3875" s="59"/>
      <c r="P3875" s="370"/>
      <c r="Q3875" s="63"/>
      <c r="R3875" s="373"/>
    </row>
    <row r="3876" spans="1:18" hidden="1" x14ac:dyDescent="0.25">
      <c r="A3876" s="383"/>
      <c r="B3876" s="378"/>
      <c r="C3876" s="54" t="str">
        <f>IF(ISTEXT('Organizational Unit Summary'!$B$54),'Organizational Unit Summary'!$B$54,"")</f>
        <v>P-15</v>
      </c>
      <c r="D3876" s="51" t="str">
        <f>IF('Organizational Unit Summary'!$B$24="Benchmark or Sustainment",IF(E3876="OoS","OoS",IF(E3876=1,"DM",IF(E3876=2,"PM",IF(E3876=3,"LM",IF(E3876=4,"FM"))))),IF(E3876="OoS","OoS",IF(E3876&lt;=2,"H",IF(E3876=3,"M",IF(E3876=4,"L")))))</f>
        <v>DM</v>
      </c>
      <c r="E3876" s="58">
        <f>IF(OR(Processes!$C$72=TRUE,Processes!R$72=TRUE),IF(AND(G3876=1,H3876=1,NOT(ISTEXT(J3876))),4,IF(AND(G3876=1,H3876=1,ISTEXT(J3876)),3,IF(AND(OR(G3876=1,H3876=1),ISTEXT(J3876)),2,1))),"OoS")</f>
        <v>1</v>
      </c>
      <c r="F3876" s="57"/>
      <c r="G3876" s="59"/>
      <c r="H3876" s="59"/>
      <c r="I3876" s="59"/>
      <c r="J3876" s="59"/>
      <c r="K3876" s="59"/>
      <c r="L3876" s="59"/>
      <c r="M3876" s="59"/>
      <c r="N3876" s="59"/>
      <c r="O3876" s="59"/>
      <c r="P3876" s="370"/>
      <c r="Q3876" s="63"/>
      <c r="R3876" s="373"/>
    </row>
    <row r="3877" spans="1:18" hidden="1" x14ac:dyDescent="0.25">
      <c r="A3877" s="383"/>
      <c r="B3877" s="378"/>
      <c r="C3877" s="54" t="str">
        <f>IF(ISTEXT('Organizational Unit Summary'!$B$55),'Organizational Unit Summary'!$B$55,"")</f>
        <v>P-16</v>
      </c>
      <c r="D3877" s="51" t="str">
        <f>IF('Organizational Unit Summary'!$B$24="Benchmark or Sustainment",IF(E3877="OoS","OoS",IF(E3877=1,"DM",IF(E3877=2,"PM",IF(E3877=3,"LM",IF(E3877=4,"FM"))))),IF(E3877="OoS","OoS",IF(E3877&lt;=2,"H",IF(E3877=3,"M",IF(E3877=4,"L")))))</f>
        <v>DM</v>
      </c>
      <c r="E3877" s="58">
        <f>IF(OR(Processes!$C$72=TRUE,Processes!S$72=TRUE),IF(AND(G3877=1,H3877=1,NOT(ISTEXT(J3877))),4,IF(AND(G3877=1,H3877=1,ISTEXT(J3877)),3,IF(AND(OR(G3877=1,H3877=1),ISTEXT(J3877)),2,1))),"OoS")</f>
        <v>1</v>
      </c>
      <c r="F3877" s="57"/>
      <c r="G3877" s="59"/>
      <c r="H3877" s="59"/>
      <c r="I3877" s="59"/>
      <c r="J3877" s="59"/>
      <c r="K3877" s="59"/>
      <c r="L3877" s="59"/>
      <c r="M3877" s="59"/>
      <c r="N3877" s="59"/>
      <c r="O3877" s="59"/>
      <c r="P3877" s="370"/>
      <c r="Q3877" s="63"/>
      <c r="R3877" s="373"/>
    </row>
    <row r="3878" spans="1:18" hidden="1" x14ac:dyDescent="0.25">
      <c r="A3878" s="383"/>
      <c r="B3878" s="378"/>
      <c r="C3878" s="54" t="str">
        <f>IF(ISTEXT('Organizational Unit Summary'!$B$56),'Organizational Unit Summary'!$B$56,"")</f>
        <v>P-17</v>
      </c>
      <c r="D3878" s="51" t="str">
        <f>IF('Organizational Unit Summary'!$B$24="Benchmark or Sustainment",IF(E3878="OoS","OoS",IF(E3878=1,"DM",IF(E3878=2,"PM",IF(E3878=3,"LM",IF(E3878=4,"FM"))))),IF(E3878="OoS","OoS",IF(E3878&lt;=2,"H",IF(E3878=3,"M",IF(E3878=4,"L")))))</f>
        <v>DM</v>
      </c>
      <c r="E3878" s="58">
        <f>IF(OR(Processes!$C$72=TRUE,Processes!T$72=TRUE),IF(AND(G3878=1,H3878=1,NOT(ISTEXT(J3878))),4,IF(AND(G3878=1,H3878=1,ISTEXT(J3878)),3,IF(AND(OR(G3878=1,H3878=1),ISTEXT(J3878)),2,1))),"OoS")</f>
        <v>1</v>
      </c>
      <c r="F3878" s="57"/>
      <c r="G3878" s="59"/>
      <c r="H3878" s="59"/>
      <c r="I3878" s="59"/>
      <c r="J3878" s="59"/>
      <c r="K3878" s="59"/>
      <c r="L3878" s="59"/>
      <c r="M3878" s="59"/>
      <c r="N3878" s="59"/>
      <c r="O3878" s="59"/>
      <c r="P3878" s="370"/>
      <c r="Q3878" s="63"/>
      <c r="R3878" s="373"/>
    </row>
    <row r="3879" spans="1:18" hidden="1" x14ac:dyDescent="0.25">
      <c r="A3879" s="383"/>
      <c r="B3879" s="378"/>
      <c r="C3879" s="54" t="str">
        <f>IF(ISTEXT('Organizational Unit Summary'!$B$57),'Organizational Unit Summary'!$B$57,"")</f>
        <v>P-18</v>
      </c>
      <c r="D3879" s="51" t="str">
        <f>IF('Organizational Unit Summary'!$B$24="Benchmark or Sustainment",IF(E3879="OoS","OoS",IF(E3879=1,"DM",IF(E3879=2,"PM",IF(E3879=3,"LM",IF(E3879=4,"FM"))))),IF(E3879="OoS","OoS",IF(E3879&lt;=2,"H",IF(E3879=3,"M",IF(E3879=4,"L")))))</f>
        <v>DM</v>
      </c>
      <c r="E3879" s="58">
        <f>IF(OR(Processes!$C$72=TRUE,Processes!U$72=TRUE),IF(AND(G3879=1,H3879=1,NOT(ISTEXT(J3879))),4,IF(AND(G3879=1,H3879=1,ISTEXT(J3879)),3,IF(AND(OR(G3879=1,H3879=1),ISTEXT(J3879)),2,1))),"OoS")</f>
        <v>1</v>
      </c>
      <c r="F3879" s="57"/>
      <c r="G3879" s="59"/>
      <c r="H3879" s="59"/>
      <c r="I3879" s="59"/>
      <c r="J3879" s="59"/>
      <c r="K3879" s="59"/>
      <c r="L3879" s="59"/>
      <c r="M3879" s="59"/>
      <c r="N3879" s="59"/>
      <c r="O3879" s="59"/>
      <c r="P3879" s="370"/>
      <c r="Q3879" s="63"/>
      <c r="R3879" s="373"/>
    </row>
    <row r="3880" spans="1:18" hidden="1" x14ac:dyDescent="0.25">
      <c r="A3880" s="383"/>
      <c r="B3880" s="378"/>
      <c r="C3880" s="54" t="str">
        <f>IF(ISTEXT('Organizational Unit Summary'!$B$58),'Organizational Unit Summary'!$B$58,"")</f>
        <v>P-19</v>
      </c>
      <c r="D3880" s="51" t="str">
        <f>IF('Organizational Unit Summary'!$B$24="Benchmark or Sustainment",IF(E3880="OoS","OoS",IF(E3880=1,"DM",IF(E3880=2,"PM",IF(E3880=3,"LM",IF(E3880=4,"FM"))))),IF(E3880="OoS","OoS",IF(E3880&lt;=2,"H",IF(E3880=3,"M",IF(E3880=4,"L")))))</f>
        <v>DM</v>
      </c>
      <c r="E3880" s="58">
        <f>IF(OR(Processes!$C$72=TRUE,Processes!V$72=TRUE),IF(AND(G3880=1,H3880=1,NOT(ISTEXT(J3880))),4,IF(AND(G3880=1,H3880=1,ISTEXT(J3880)),3,IF(AND(OR(G3880=1,H3880=1),ISTEXT(J3880)),2,1))),"OoS")</f>
        <v>1</v>
      </c>
      <c r="F3880" s="57"/>
      <c r="G3880" s="59"/>
      <c r="H3880" s="59"/>
      <c r="I3880" s="59"/>
      <c r="J3880" s="59"/>
      <c r="K3880" s="59"/>
      <c r="L3880" s="59"/>
      <c r="M3880" s="59"/>
      <c r="N3880" s="59"/>
      <c r="O3880" s="59"/>
      <c r="P3880" s="370"/>
      <c r="Q3880" s="63"/>
      <c r="R3880" s="373"/>
    </row>
    <row r="3881" spans="1:18" ht="13.5" hidden="1" thickBot="1" x14ac:dyDescent="0.3">
      <c r="A3881" s="383"/>
      <c r="B3881" s="378"/>
      <c r="C3881" s="54" t="str">
        <f>IF(ISTEXT('Organizational Unit Summary'!$B$59),'Organizational Unit Summary'!$B$59,"")</f>
        <v>P-20</v>
      </c>
      <c r="D3881" s="51" t="str">
        <f>IF('Organizational Unit Summary'!$B$24="Benchmark or Sustainment",IF(E3881="OoS","OoS",IF(E3881=1,"DM",IF(E3881=2,"PM",IF(E3881=3,"LM",IF(E3881=4,"FM"))))),IF(E3881="OoS","OoS",IF(E3881&lt;=2,"H",IF(E3881=3,"M",IF(E3881=4,"L")))))</f>
        <v>DM</v>
      </c>
      <c r="E3881" s="58">
        <f>IF(OR(Processes!$C$72=TRUE,Processes!W$72=TRUE),IF(AND(G3881=1,H3881=1,NOT(ISTEXT(J3881))),4,IF(AND(G3881=1,H3881=1,ISTEXT(J3881)),3,IF(AND(OR(G3881=1,H3881=1),ISTEXT(J3881)),2,1))),"OoS")</f>
        <v>1</v>
      </c>
      <c r="F3881" s="57"/>
      <c r="G3881" s="59"/>
      <c r="H3881" s="59"/>
      <c r="I3881" s="59"/>
      <c r="J3881" s="59"/>
      <c r="K3881" s="59"/>
      <c r="L3881" s="59"/>
      <c r="M3881" s="59"/>
      <c r="N3881" s="59"/>
      <c r="O3881" s="59"/>
      <c r="P3881" s="371"/>
      <c r="Q3881" s="63"/>
      <c r="R3881" s="373"/>
    </row>
    <row r="3882" spans="1:18" hidden="1" x14ac:dyDescent="0.25">
      <c r="A3882" s="383"/>
      <c r="B3882" s="378" t="str">
        <f>IF(ISTEXT(Processes!$B$22),Processes!$B$22,"")</f>
        <v>Process 20</v>
      </c>
      <c r="C3882" s="54" t="str">
        <f>IF(ISTEXT('Organizational Unit Summary'!$B$40),'Organizational Unit Summary'!$B$40,"")</f>
        <v>P-1</v>
      </c>
      <c r="D3882" s="51" t="str">
        <f>IF('Organizational Unit Summary'!$B$24="Benchmark or Sustainment",IF(E3882="OoS","OoS",IF(E3882=1,"DM",IF(E3882=2,"PM",IF(E3882=3,"LM",IF(E3882=4,"FM"))))),IF(E3882="OoS","OoS",IF(E3882&lt;=2,"H",IF(E3882=3,"M",IF(E3882=4,"L")))))</f>
        <v>DM</v>
      </c>
      <c r="E3882" s="58">
        <f>IF(OR(Processes!$C$73=TRUE,Processes!D$73=TRUE),IF(AND(G3882=1,H3882=1,NOT(ISTEXT(J3882))),4,IF(AND(G3882=1,H3882=1,ISTEXT(J3882)),3,IF(AND(OR(G3882=1,H3882=1),ISTEXT(J3882)),2,1))),"OoS")</f>
        <v>1</v>
      </c>
      <c r="F3882" s="57"/>
      <c r="G3882" s="59"/>
      <c r="H3882" s="59"/>
      <c r="I3882" s="59"/>
      <c r="J3882" s="59"/>
      <c r="K3882" s="59"/>
      <c r="L3882" s="59"/>
      <c r="M3882" s="59"/>
      <c r="N3882" s="59"/>
      <c r="O3882" s="59"/>
      <c r="P3882" s="369"/>
      <c r="Q3882" s="63"/>
      <c r="R3882" s="373"/>
    </row>
    <row r="3883" spans="1:18" hidden="1" x14ac:dyDescent="0.25">
      <c r="A3883" s="383"/>
      <c r="B3883" s="378"/>
      <c r="C3883" s="54" t="str">
        <f>IF(ISTEXT('Organizational Unit Summary'!$B$41),'Organizational Unit Summary'!$B$41,"")</f>
        <v>P-2</v>
      </c>
      <c r="D3883" s="51" t="str">
        <f>IF('Organizational Unit Summary'!$B$24="Benchmark or Sustainment",IF(E3883="OoS","OoS",IF(E3883=1,"DM",IF(E3883=2,"PM",IF(E3883=3,"LM",IF(E3883=4,"FM"))))),IF(E3883="OoS","OoS",IF(E3883&lt;=2,"H",IF(E3883=3,"M",IF(E3883=4,"L")))))</f>
        <v>DM</v>
      </c>
      <c r="E3883" s="58">
        <f>IF(OR(Processes!$C$73=TRUE,Processes!E$73=TRUE),IF(AND(G3883=1,H3883=1,NOT(ISTEXT(J3883))),4,IF(AND(G3883=1,H3883=1,ISTEXT(J3883)),3,IF(AND(OR(G3883=1,H3883=1),ISTEXT(J3883)),2,1))),"OoS")</f>
        <v>1</v>
      </c>
      <c r="F3883" s="57"/>
      <c r="G3883" s="59"/>
      <c r="H3883" s="59"/>
      <c r="I3883" s="59"/>
      <c r="J3883" s="59"/>
      <c r="K3883" s="59"/>
      <c r="L3883" s="59"/>
      <c r="M3883" s="59"/>
      <c r="N3883" s="59"/>
      <c r="O3883" s="59"/>
      <c r="P3883" s="370"/>
      <c r="Q3883" s="63"/>
      <c r="R3883" s="373"/>
    </row>
    <row r="3884" spans="1:18" hidden="1" x14ac:dyDescent="0.25">
      <c r="A3884" s="383"/>
      <c r="B3884" s="378"/>
      <c r="C3884" s="54" t="str">
        <f>IF(ISTEXT('Organizational Unit Summary'!$B$42),'Organizational Unit Summary'!$B$42,"")</f>
        <v>P-3</v>
      </c>
      <c r="D3884" s="51" t="str">
        <f>IF('Organizational Unit Summary'!$B$24="Benchmark or Sustainment",IF(E3884="OoS","OoS",IF(E3884=1,"DM",IF(E3884=2,"PM",IF(E3884=3,"LM",IF(E3884=4,"FM"))))),IF(E3884="OoS","OoS",IF(E3884&lt;=2,"H",IF(E3884=3,"M",IF(E3884=4,"L")))))</f>
        <v>DM</v>
      </c>
      <c r="E3884" s="58">
        <f>IF(OR(Processes!$C$73=TRUE,Processes!F$73=TRUE),IF(AND(G3884=1,H3884=1,NOT(ISTEXT(J3884))),4,IF(AND(G3884=1,H3884=1,ISTEXT(J3884)),3,IF(AND(OR(G3884=1,H3884=1),ISTEXT(J3884)),2,1))),"OoS")</f>
        <v>1</v>
      </c>
      <c r="F3884" s="57"/>
      <c r="G3884" s="59"/>
      <c r="H3884" s="59"/>
      <c r="I3884" s="59"/>
      <c r="J3884" s="59"/>
      <c r="K3884" s="59"/>
      <c r="L3884" s="59"/>
      <c r="M3884" s="59"/>
      <c r="N3884" s="59"/>
      <c r="O3884" s="59"/>
      <c r="P3884" s="370"/>
      <c r="Q3884" s="63"/>
      <c r="R3884" s="373"/>
    </row>
    <row r="3885" spans="1:18" hidden="1" x14ac:dyDescent="0.25">
      <c r="A3885" s="383"/>
      <c r="B3885" s="378"/>
      <c r="C3885" s="54" t="str">
        <f>IF(ISTEXT('Organizational Unit Summary'!$B$43),'Organizational Unit Summary'!$B$43,"")</f>
        <v>P-4</v>
      </c>
      <c r="D3885" s="51" t="str">
        <f>IF('Organizational Unit Summary'!$B$24="Benchmark or Sustainment",IF(E3885="OoS","OoS",IF(E3885=1,"DM",IF(E3885=2,"PM",IF(E3885=3,"LM",IF(E3885=4,"FM"))))),IF(E3885="OoS","OoS",IF(E3885&lt;=2,"H",IF(E3885=3,"M",IF(E3885=4,"L")))))</f>
        <v>DM</v>
      </c>
      <c r="E3885" s="58">
        <f>IF(OR(Processes!$C$73=TRUE,Processes!G$73=TRUE),IF(AND(G3885=1,H3885=1,NOT(ISTEXT(J3885))),4,IF(AND(G3885=1,H3885=1,ISTEXT(J3885)),3,IF(AND(OR(G3885=1,H3885=1),ISTEXT(J3885)),2,1))),"OoS")</f>
        <v>1</v>
      </c>
      <c r="F3885" s="57"/>
      <c r="G3885" s="59"/>
      <c r="H3885" s="59"/>
      <c r="I3885" s="59"/>
      <c r="J3885" s="59"/>
      <c r="K3885" s="59"/>
      <c r="L3885" s="59"/>
      <c r="M3885" s="59"/>
      <c r="N3885" s="59"/>
      <c r="O3885" s="59"/>
      <c r="P3885" s="370"/>
      <c r="Q3885" s="63"/>
      <c r="R3885" s="373"/>
    </row>
    <row r="3886" spans="1:18" hidden="1" x14ac:dyDescent="0.25">
      <c r="A3886" s="383"/>
      <c r="B3886" s="378"/>
      <c r="C3886" s="54" t="str">
        <f>IF(ISTEXT('Organizational Unit Summary'!$B$44),'Organizational Unit Summary'!$B$44,"")</f>
        <v>P-5</v>
      </c>
      <c r="D3886" s="51" t="str">
        <f>IF('Organizational Unit Summary'!$B$24="Benchmark or Sustainment",IF(E3886="OoS","OoS",IF(E3886=1,"DM",IF(E3886=2,"PM",IF(E3886=3,"LM",IF(E3886=4,"FM"))))),IF(E3886="OoS","OoS",IF(E3886&lt;=2,"H",IF(E3886=3,"M",IF(E3886=4,"L")))))</f>
        <v>DM</v>
      </c>
      <c r="E3886" s="58">
        <f>IF(OR(Processes!$C$73=TRUE,Processes!H$73=TRUE),IF(AND(G3886=1,H3886=1,NOT(ISTEXT(J3886))),4,IF(AND(G3886=1,H3886=1,ISTEXT(J3886)),3,IF(AND(OR(G3886=1,H3886=1),ISTEXT(J3886)),2,1))),"OoS")</f>
        <v>1</v>
      </c>
      <c r="F3886" s="57"/>
      <c r="G3886" s="59"/>
      <c r="H3886" s="59"/>
      <c r="I3886" s="59"/>
      <c r="J3886" s="59"/>
      <c r="K3886" s="59"/>
      <c r="L3886" s="59"/>
      <c r="M3886" s="59"/>
      <c r="N3886" s="59"/>
      <c r="O3886" s="59"/>
      <c r="P3886" s="370"/>
      <c r="Q3886" s="63"/>
      <c r="R3886" s="373"/>
    </row>
    <row r="3887" spans="1:18" hidden="1" x14ac:dyDescent="0.25">
      <c r="A3887" s="383"/>
      <c r="B3887" s="378"/>
      <c r="C3887" s="54" t="str">
        <f>IF(ISTEXT('Organizational Unit Summary'!$B$45),'Organizational Unit Summary'!$B$45,"")</f>
        <v>P-6</v>
      </c>
      <c r="D3887" s="51" t="str">
        <f>IF('Organizational Unit Summary'!$B$24="Benchmark or Sustainment",IF(E3887="OoS","OoS",IF(E3887=1,"DM",IF(E3887=2,"PM",IF(E3887=3,"LM",IF(E3887=4,"FM"))))),IF(E3887="OoS","OoS",IF(E3887&lt;=2,"H",IF(E3887=3,"M",IF(E3887=4,"L")))))</f>
        <v>DM</v>
      </c>
      <c r="E3887" s="58">
        <f>IF(OR(Processes!$C$73=TRUE,Processes!I$73=TRUE),IF(AND(G3887=1,H3887=1,NOT(ISTEXT(J3887))),4,IF(AND(G3887=1,H3887=1,ISTEXT(J3887)),3,IF(AND(OR(G3887=1,H3887=1),ISTEXT(J3887)),2,1))),"OoS")</f>
        <v>1</v>
      </c>
      <c r="F3887" s="57"/>
      <c r="G3887" s="59"/>
      <c r="H3887" s="59"/>
      <c r="I3887" s="59"/>
      <c r="J3887" s="59"/>
      <c r="K3887" s="59"/>
      <c r="L3887" s="59"/>
      <c r="M3887" s="59"/>
      <c r="N3887" s="59"/>
      <c r="O3887" s="59"/>
      <c r="P3887" s="370"/>
      <c r="Q3887" s="63"/>
      <c r="R3887" s="373"/>
    </row>
    <row r="3888" spans="1:18" hidden="1" x14ac:dyDescent="0.25">
      <c r="A3888" s="383"/>
      <c r="B3888" s="378"/>
      <c r="C3888" s="54" t="str">
        <f>IF(ISTEXT('Organizational Unit Summary'!$B$46),'Organizational Unit Summary'!$B$46,"")</f>
        <v>P-7</v>
      </c>
      <c r="D3888" s="51" t="str">
        <f>IF('Organizational Unit Summary'!$B$24="Benchmark or Sustainment",IF(E3888="OoS","OoS",IF(E3888=1,"DM",IF(E3888=2,"PM",IF(E3888=3,"LM",IF(E3888=4,"FM"))))),IF(E3888="OoS","OoS",IF(E3888&lt;=2,"H",IF(E3888=3,"M",IF(E3888=4,"L")))))</f>
        <v>DM</v>
      </c>
      <c r="E3888" s="58">
        <f>IF(OR(Processes!$C$73=TRUE,Processes!J$73=TRUE),IF(AND(G3888=1,H3888=1,NOT(ISTEXT(J3888))),4,IF(AND(G3888=1,H3888=1,ISTEXT(J3888)),3,IF(AND(OR(G3888=1,H3888=1),ISTEXT(J3888)),2,1))),"OoS")</f>
        <v>1</v>
      </c>
      <c r="F3888" s="57"/>
      <c r="G3888" s="59"/>
      <c r="H3888" s="59"/>
      <c r="I3888" s="59"/>
      <c r="J3888" s="59"/>
      <c r="K3888" s="59"/>
      <c r="L3888" s="59"/>
      <c r="M3888" s="59"/>
      <c r="N3888" s="59"/>
      <c r="O3888" s="59"/>
      <c r="P3888" s="370"/>
      <c r="Q3888" s="63"/>
      <c r="R3888" s="373"/>
    </row>
    <row r="3889" spans="1:18" hidden="1" x14ac:dyDescent="0.25">
      <c r="A3889" s="383"/>
      <c r="B3889" s="378"/>
      <c r="C3889" s="54" t="str">
        <f>IF(ISTEXT('Organizational Unit Summary'!$B$47),'Organizational Unit Summary'!$B$47,"")</f>
        <v>P-8</v>
      </c>
      <c r="D3889" s="51" t="str">
        <f>IF('Organizational Unit Summary'!$B$24="Benchmark or Sustainment",IF(E3889="OoS","OoS",IF(E3889=1,"DM",IF(E3889=2,"PM",IF(E3889=3,"LM",IF(E3889=4,"FM"))))),IF(E3889="OoS","OoS",IF(E3889&lt;=2,"H",IF(E3889=3,"M",IF(E3889=4,"L")))))</f>
        <v>DM</v>
      </c>
      <c r="E3889" s="58">
        <f>IF(OR(Processes!$C$73=TRUE,Processes!K$73=TRUE),IF(AND(G3889=1,H3889=1,NOT(ISTEXT(J3889))),4,IF(AND(G3889=1,H3889=1,ISTEXT(J3889)),3,IF(AND(OR(G3889=1,H3889=1),ISTEXT(J3889)),2,1))),"OoS")</f>
        <v>1</v>
      </c>
      <c r="F3889" s="57"/>
      <c r="G3889" s="59"/>
      <c r="H3889" s="59"/>
      <c r="I3889" s="59"/>
      <c r="J3889" s="59"/>
      <c r="K3889" s="59"/>
      <c r="L3889" s="59"/>
      <c r="M3889" s="59"/>
      <c r="N3889" s="59"/>
      <c r="O3889" s="59"/>
      <c r="P3889" s="370"/>
      <c r="Q3889" s="63"/>
      <c r="R3889" s="373"/>
    </row>
    <row r="3890" spans="1:18" hidden="1" x14ac:dyDescent="0.25">
      <c r="A3890" s="383"/>
      <c r="B3890" s="378"/>
      <c r="C3890" s="54" t="str">
        <f>IF(ISTEXT('Organizational Unit Summary'!$B$48),'Organizational Unit Summary'!$B$48,"")</f>
        <v>P-9</v>
      </c>
      <c r="D3890" s="51" t="str">
        <f>IF('Organizational Unit Summary'!$B$24="Benchmark or Sustainment",IF(E3890="OoS","OoS",IF(E3890=1,"DM",IF(E3890=2,"PM",IF(E3890=3,"LM",IF(E3890=4,"FM"))))),IF(E3890="OoS","OoS",IF(E3890&lt;=2,"H",IF(E3890=3,"M",IF(E3890=4,"L")))))</f>
        <v>DM</v>
      </c>
      <c r="E3890" s="58">
        <f>IF(OR(Processes!$C$73=TRUE,Processes!L$73=TRUE),IF(AND(G3890=1,H3890=1,NOT(ISTEXT(J3890))),4,IF(AND(G3890=1,H3890=1,ISTEXT(J3890)),3,IF(AND(OR(G3890=1,H3890=1),ISTEXT(J3890)),2,1))),"OoS")</f>
        <v>1</v>
      </c>
      <c r="F3890" s="57"/>
      <c r="G3890" s="59"/>
      <c r="H3890" s="59"/>
      <c r="I3890" s="59"/>
      <c r="J3890" s="59"/>
      <c r="K3890" s="59"/>
      <c r="L3890" s="59"/>
      <c r="M3890" s="59"/>
      <c r="N3890" s="59"/>
      <c r="O3890" s="59"/>
      <c r="P3890" s="370"/>
      <c r="Q3890" s="63"/>
      <c r="R3890" s="373"/>
    </row>
    <row r="3891" spans="1:18" hidden="1" x14ac:dyDescent="0.25">
      <c r="A3891" s="383"/>
      <c r="B3891" s="378"/>
      <c r="C3891" s="54" t="str">
        <f>IF(ISTEXT('Organizational Unit Summary'!$B$49),'Organizational Unit Summary'!$B$49,"")</f>
        <v>P-10</v>
      </c>
      <c r="D3891" s="51" t="str">
        <f>IF('Organizational Unit Summary'!$B$24="Benchmark or Sustainment",IF(E3891="OoS","OoS",IF(E3891=1,"DM",IF(E3891=2,"PM",IF(E3891=3,"LM",IF(E3891=4,"FM"))))),IF(E3891="OoS","OoS",IF(E3891&lt;=2,"H",IF(E3891=3,"M",IF(E3891=4,"L")))))</f>
        <v>DM</v>
      </c>
      <c r="E3891" s="58">
        <f>IF(OR(Processes!$C$73=TRUE,Processes!M$73=TRUE),IF(AND(G3891=1,H3891=1,NOT(ISTEXT(J3891))),4,IF(AND(G3891=1,H3891=1,ISTEXT(J3891)),3,IF(AND(OR(G3891=1,H3891=1),ISTEXT(J3891)),2,1))),"OoS")</f>
        <v>1</v>
      </c>
      <c r="F3891" s="57"/>
      <c r="G3891" s="59"/>
      <c r="H3891" s="59"/>
      <c r="I3891" s="59"/>
      <c r="J3891" s="59"/>
      <c r="K3891" s="59"/>
      <c r="L3891" s="59"/>
      <c r="M3891" s="59"/>
      <c r="N3891" s="59"/>
      <c r="O3891" s="59"/>
      <c r="P3891" s="370"/>
      <c r="Q3891" s="63"/>
      <c r="R3891" s="373"/>
    </row>
    <row r="3892" spans="1:18" hidden="1" x14ac:dyDescent="0.25">
      <c r="A3892" s="383"/>
      <c r="B3892" s="378"/>
      <c r="C3892" s="54" t="str">
        <f>IF(ISTEXT('Organizational Unit Summary'!$B$50),'Organizational Unit Summary'!$B$50,"")</f>
        <v>P-11</v>
      </c>
      <c r="D3892" s="51" t="str">
        <f>IF('Organizational Unit Summary'!$B$24="Benchmark or Sustainment",IF(E3892="OoS","OoS",IF(E3892=1,"DM",IF(E3892=2,"PM",IF(E3892=3,"LM",IF(E3892=4,"FM"))))),IF(E3892="OoS","OoS",IF(E3892&lt;=2,"H",IF(E3892=3,"M",IF(E3892=4,"L")))))</f>
        <v>DM</v>
      </c>
      <c r="E3892" s="58">
        <f>IF(OR(Processes!$C$73=TRUE,Processes!N$73=TRUE),IF(AND(G3892=1,H3892=1,NOT(ISTEXT(J3892))),4,IF(AND(G3892=1,H3892=1,ISTEXT(J3892)),3,IF(AND(OR(G3892=1,H3892=1),ISTEXT(J3892)),2,1))),"OoS")</f>
        <v>1</v>
      </c>
      <c r="F3892" s="57"/>
      <c r="G3892" s="59"/>
      <c r="H3892" s="59"/>
      <c r="I3892" s="59"/>
      <c r="J3892" s="59"/>
      <c r="K3892" s="59"/>
      <c r="L3892" s="59"/>
      <c r="M3892" s="59"/>
      <c r="N3892" s="59"/>
      <c r="O3892" s="59"/>
      <c r="P3892" s="370"/>
      <c r="Q3892" s="63"/>
      <c r="R3892" s="373"/>
    </row>
    <row r="3893" spans="1:18" hidden="1" x14ac:dyDescent="0.25">
      <c r="A3893" s="383"/>
      <c r="B3893" s="378"/>
      <c r="C3893" s="54" t="str">
        <f>IF(ISTEXT('Organizational Unit Summary'!$B$51),'Organizational Unit Summary'!$B$51,"")</f>
        <v>P-12</v>
      </c>
      <c r="D3893" s="51" t="str">
        <f>IF('Organizational Unit Summary'!$B$24="Benchmark or Sustainment",IF(E3893="OoS","OoS",IF(E3893=1,"DM",IF(E3893=2,"PM",IF(E3893=3,"LM",IF(E3893=4,"FM"))))),IF(E3893="OoS","OoS",IF(E3893&lt;=2,"H",IF(E3893=3,"M",IF(E3893=4,"L")))))</f>
        <v>DM</v>
      </c>
      <c r="E3893" s="58">
        <f>IF(OR(Processes!$C$73=TRUE,Processes!O$73=TRUE),IF(AND(G3893=1,H3893=1,NOT(ISTEXT(J3893))),4,IF(AND(G3893=1,H3893=1,ISTEXT(J3893)),3,IF(AND(OR(G3893=1,H3893=1),ISTEXT(J3893)),2,1))),"OoS")</f>
        <v>1</v>
      </c>
      <c r="F3893" s="57"/>
      <c r="G3893" s="59"/>
      <c r="H3893" s="59"/>
      <c r="I3893" s="59"/>
      <c r="J3893" s="59"/>
      <c r="K3893" s="59"/>
      <c r="L3893" s="59"/>
      <c r="M3893" s="59"/>
      <c r="N3893" s="59"/>
      <c r="O3893" s="59"/>
      <c r="P3893" s="370"/>
      <c r="Q3893" s="63"/>
      <c r="R3893" s="373"/>
    </row>
    <row r="3894" spans="1:18" hidden="1" x14ac:dyDescent="0.25">
      <c r="A3894" s="383"/>
      <c r="B3894" s="378"/>
      <c r="C3894" s="54" t="str">
        <f>IF(ISTEXT('Organizational Unit Summary'!$B$52),'Organizational Unit Summary'!$B$52,"")</f>
        <v>P-13</v>
      </c>
      <c r="D3894" s="51" t="str">
        <f>IF('Organizational Unit Summary'!$B$24="Benchmark or Sustainment",IF(E3894="OoS","OoS",IF(E3894=1,"DM",IF(E3894=2,"PM",IF(E3894=3,"LM",IF(E3894=4,"FM"))))),IF(E3894="OoS","OoS",IF(E3894&lt;=2,"H",IF(E3894=3,"M",IF(E3894=4,"L")))))</f>
        <v>DM</v>
      </c>
      <c r="E3894" s="58">
        <f>IF(OR(Processes!$C$73=TRUE,Processes!P$73=TRUE),IF(AND(G3894=1,H3894=1,NOT(ISTEXT(J3894))),4,IF(AND(G3894=1,H3894=1,ISTEXT(J3894)),3,IF(AND(OR(G3894=1,H3894=1),ISTEXT(J3894)),2,1))),"OoS")</f>
        <v>1</v>
      </c>
      <c r="F3894" s="57"/>
      <c r="G3894" s="59"/>
      <c r="H3894" s="59"/>
      <c r="I3894" s="59"/>
      <c r="J3894" s="59"/>
      <c r="K3894" s="59"/>
      <c r="L3894" s="59"/>
      <c r="M3894" s="59"/>
      <c r="N3894" s="59"/>
      <c r="O3894" s="59"/>
      <c r="P3894" s="370"/>
      <c r="Q3894" s="63"/>
      <c r="R3894" s="373"/>
    </row>
    <row r="3895" spans="1:18" hidden="1" x14ac:dyDescent="0.25">
      <c r="A3895" s="383"/>
      <c r="B3895" s="378"/>
      <c r="C3895" s="54" t="str">
        <f>IF(ISTEXT('Organizational Unit Summary'!$B$53),'Organizational Unit Summary'!$B$53,"")</f>
        <v>P-14</v>
      </c>
      <c r="D3895" s="51" t="str">
        <f>IF('Organizational Unit Summary'!$B$24="Benchmark or Sustainment",IF(E3895="OoS","OoS",IF(E3895=1,"DM",IF(E3895=2,"PM",IF(E3895=3,"LM",IF(E3895=4,"FM"))))),IF(E3895="OoS","OoS",IF(E3895&lt;=2,"H",IF(E3895=3,"M",IF(E3895=4,"L")))))</f>
        <v>DM</v>
      </c>
      <c r="E3895" s="58">
        <f>IF(OR(Processes!$C$73=TRUE,Processes!Q$73=TRUE),IF(AND(G3895=1,H3895=1,NOT(ISTEXT(J3895))),4,IF(AND(G3895=1,H3895=1,ISTEXT(J3895)),3,IF(AND(OR(G3895=1,H3895=1),ISTEXT(J3895)),2,1))),"OoS")</f>
        <v>1</v>
      </c>
      <c r="F3895" s="57"/>
      <c r="G3895" s="59"/>
      <c r="H3895" s="59"/>
      <c r="I3895" s="59"/>
      <c r="J3895" s="59"/>
      <c r="K3895" s="59"/>
      <c r="L3895" s="59"/>
      <c r="M3895" s="59"/>
      <c r="N3895" s="59"/>
      <c r="O3895" s="59"/>
      <c r="P3895" s="370"/>
      <c r="Q3895" s="63"/>
      <c r="R3895" s="373"/>
    </row>
    <row r="3896" spans="1:18" hidden="1" x14ac:dyDescent="0.25">
      <c r="A3896" s="383"/>
      <c r="B3896" s="378"/>
      <c r="C3896" s="54" t="str">
        <f>IF(ISTEXT('Organizational Unit Summary'!$B$54),'Organizational Unit Summary'!$B$54,"")</f>
        <v>P-15</v>
      </c>
      <c r="D3896" s="51" t="str">
        <f>IF('Organizational Unit Summary'!$B$24="Benchmark or Sustainment",IF(E3896="OoS","OoS",IF(E3896=1,"DM",IF(E3896=2,"PM",IF(E3896=3,"LM",IF(E3896=4,"FM"))))),IF(E3896="OoS","OoS",IF(E3896&lt;=2,"H",IF(E3896=3,"M",IF(E3896=4,"L")))))</f>
        <v>DM</v>
      </c>
      <c r="E3896" s="58">
        <f>IF(OR(Processes!$C$73=TRUE,Processes!R$73=TRUE),IF(AND(G3896=1,H3896=1,NOT(ISTEXT(J3896))),4,IF(AND(G3896=1,H3896=1,ISTEXT(J3896)),3,IF(AND(OR(G3896=1,H3896=1),ISTEXT(J3896)),2,1))),"OoS")</f>
        <v>1</v>
      </c>
      <c r="F3896" s="57"/>
      <c r="G3896" s="59"/>
      <c r="H3896" s="59"/>
      <c r="I3896" s="59"/>
      <c r="J3896" s="59"/>
      <c r="K3896" s="59"/>
      <c r="L3896" s="59"/>
      <c r="M3896" s="59"/>
      <c r="N3896" s="59"/>
      <c r="O3896" s="59"/>
      <c r="P3896" s="370"/>
      <c r="Q3896" s="63"/>
      <c r="R3896" s="373"/>
    </row>
    <row r="3897" spans="1:18" hidden="1" x14ac:dyDescent="0.25">
      <c r="A3897" s="383"/>
      <c r="B3897" s="378"/>
      <c r="C3897" s="54" t="str">
        <f>IF(ISTEXT('Organizational Unit Summary'!$B$55),'Organizational Unit Summary'!$B$55,"")</f>
        <v>P-16</v>
      </c>
      <c r="D3897" s="51" t="str">
        <f>IF('Organizational Unit Summary'!$B$24="Benchmark or Sustainment",IF(E3897="OoS","OoS",IF(E3897=1,"DM",IF(E3897=2,"PM",IF(E3897=3,"LM",IF(E3897=4,"FM"))))),IF(E3897="OoS","OoS",IF(E3897&lt;=2,"H",IF(E3897=3,"M",IF(E3897=4,"L")))))</f>
        <v>DM</v>
      </c>
      <c r="E3897" s="58">
        <f>IF(OR(Processes!$C$73=TRUE,Processes!S$73=TRUE),IF(AND(G3897=1,H3897=1,NOT(ISTEXT(J3897))),4,IF(AND(G3897=1,H3897=1,ISTEXT(J3897)),3,IF(AND(OR(G3897=1,H3897=1),ISTEXT(J3897)),2,1))),"OoS")</f>
        <v>1</v>
      </c>
      <c r="F3897" s="57"/>
      <c r="G3897" s="59"/>
      <c r="H3897" s="59"/>
      <c r="I3897" s="59"/>
      <c r="J3897" s="59"/>
      <c r="K3897" s="59"/>
      <c r="L3897" s="59"/>
      <c r="M3897" s="59"/>
      <c r="N3897" s="59"/>
      <c r="O3897" s="59"/>
      <c r="P3897" s="370"/>
      <c r="Q3897" s="63"/>
      <c r="R3897" s="373"/>
    </row>
    <row r="3898" spans="1:18" hidden="1" x14ac:dyDescent="0.25">
      <c r="A3898" s="383"/>
      <c r="B3898" s="378"/>
      <c r="C3898" s="54" t="str">
        <f>IF(ISTEXT('Organizational Unit Summary'!$B$56),'Organizational Unit Summary'!$B$56,"")</f>
        <v>P-17</v>
      </c>
      <c r="D3898" s="51" t="str">
        <f>IF('Organizational Unit Summary'!$B$24="Benchmark or Sustainment",IF(E3898="OoS","OoS",IF(E3898=1,"DM",IF(E3898=2,"PM",IF(E3898=3,"LM",IF(E3898=4,"FM"))))),IF(E3898="OoS","OoS",IF(E3898&lt;=2,"H",IF(E3898=3,"M",IF(E3898=4,"L")))))</f>
        <v>DM</v>
      </c>
      <c r="E3898" s="58">
        <f>IF(OR(Processes!$C$73=TRUE,Processes!T$73=TRUE),IF(AND(G3898=1,H3898=1,NOT(ISTEXT(J3898))),4,IF(AND(G3898=1,H3898=1,ISTEXT(J3898)),3,IF(AND(OR(G3898=1,H3898=1),ISTEXT(J3898)),2,1))),"OoS")</f>
        <v>1</v>
      </c>
      <c r="F3898" s="57"/>
      <c r="G3898" s="59"/>
      <c r="H3898" s="59"/>
      <c r="I3898" s="59"/>
      <c r="J3898" s="59"/>
      <c r="K3898" s="59"/>
      <c r="L3898" s="59"/>
      <c r="M3898" s="59"/>
      <c r="N3898" s="59"/>
      <c r="O3898" s="59"/>
      <c r="P3898" s="370"/>
      <c r="Q3898" s="63"/>
      <c r="R3898" s="373"/>
    </row>
    <row r="3899" spans="1:18" hidden="1" x14ac:dyDescent="0.25">
      <c r="A3899" s="383"/>
      <c r="B3899" s="378"/>
      <c r="C3899" s="54" t="str">
        <f>IF(ISTEXT('Organizational Unit Summary'!$B$57),'Organizational Unit Summary'!$B$57,"")</f>
        <v>P-18</v>
      </c>
      <c r="D3899" s="51" t="str">
        <f>IF('Organizational Unit Summary'!$B$24="Benchmark or Sustainment",IF(E3899="OoS","OoS",IF(E3899=1,"DM",IF(E3899=2,"PM",IF(E3899=3,"LM",IF(E3899=4,"FM"))))),IF(E3899="OoS","OoS",IF(E3899&lt;=2,"H",IF(E3899=3,"M",IF(E3899=4,"L")))))</f>
        <v>DM</v>
      </c>
      <c r="E3899" s="58">
        <f>IF(OR(Processes!$C$73=TRUE,Processes!U$73=TRUE),IF(AND(G3899=1,H3899=1,NOT(ISTEXT(J3899))),4,IF(AND(G3899=1,H3899=1,ISTEXT(J3899)),3,IF(AND(OR(G3899=1,H3899=1),ISTEXT(J3899)),2,1))),"OoS")</f>
        <v>1</v>
      </c>
      <c r="F3899" s="57"/>
      <c r="G3899" s="59"/>
      <c r="H3899" s="59"/>
      <c r="I3899" s="59"/>
      <c r="J3899" s="59"/>
      <c r="K3899" s="59"/>
      <c r="L3899" s="59"/>
      <c r="M3899" s="59"/>
      <c r="N3899" s="59"/>
      <c r="O3899" s="59"/>
      <c r="P3899" s="370"/>
      <c r="Q3899" s="63"/>
      <c r="R3899" s="373"/>
    </row>
    <row r="3900" spans="1:18" hidden="1" x14ac:dyDescent="0.25">
      <c r="A3900" s="383"/>
      <c r="B3900" s="378"/>
      <c r="C3900" s="54" t="str">
        <f>IF(ISTEXT('Organizational Unit Summary'!$B$58),'Organizational Unit Summary'!$B$58,"")</f>
        <v>P-19</v>
      </c>
      <c r="D3900" s="51" t="str">
        <f>IF('Organizational Unit Summary'!$B$24="Benchmark or Sustainment",IF(E3900="OoS","OoS",IF(E3900=1,"DM",IF(E3900=2,"PM",IF(E3900=3,"LM",IF(E3900=4,"FM"))))),IF(E3900="OoS","OoS",IF(E3900&lt;=2,"H",IF(E3900=3,"M",IF(E3900=4,"L")))))</f>
        <v>DM</v>
      </c>
      <c r="E3900" s="58">
        <f>IF(OR(Processes!$C$73=TRUE,Processes!V$73=TRUE),IF(AND(G3900=1,H3900=1,NOT(ISTEXT(J3900))),4,IF(AND(G3900=1,H3900=1,ISTEXT(J3900)),3,IF(AND(OR(G3900=1,H3900=1),ISTEXT(J3900)),2,1))),"OoS")</f>
        <v>1</v>
      </c>
      <c r="F3900" s="57"/>
      <c r="G3900" s="59"/>
      <c r="H3900" s="59"/>
      <c r="I3900" s="59"/>
      <c r="J3900" s="59"/>
      <c r="K3900" s="59"/>
      <c r="L3900" s="59"/>
      <c r="M3900" s="59"/>
      <c r="N3900" s="59"/>
      <c r="O3900" s="59"/>
      <c r="P3900" s="370"/>
      <c r="Q3900" s="63"/>
      <c r="R3900" s="373"/>
    </row>
    <row r="3901" spans="1:18" ht="13.5" hidden="1" thickBot="1" x14ac:dyDescent="0.3">
      <c r="A3901" s="383"/>
      <c r="B3901" s="378"/>
      <c r="C3901" s="54" t="str">
        <f>IF(ISTEXT('Organizational Unit Summary'!$B$59),'Organizational Unit Summary'!$B$59,"")</f>
        <v>P-20</v>
      </c>
      <c r="D3901" s="51" t="str">
        <f>IF('Organizational Unit Summary'!$B$24="Benchmark or Sustainment",IF(E3901="OoS","OoS",IF(E3901=1,"DM",IF(E3901=2,"PM",IF(E3901=3,"LM",IF(E3901=4,"FM"))))),IF(E3901="OoS","OoS",IF(E3901&lt;=2,"H",IF(E3901=3,"M",IF(E3901=4,"L")))))</f>
        <v>DM</v>
      </c>
      <c r="E3901" s="58">
        <f>IF(OR(Processes!$C$73=TRUE,Processes!W$73=TRUE),IF(AND(G3901=1,H3901=1,NOT(ISTEXT(J3901))),4,IF(AND(G3901=1,H3901=1,ISTEXT(J3901)),3,IF(AND(OR(G3901=1,H3901=1),ISTEXT(J3901)),2,1))),"OoS")</f>
        <v>1</v>
      </c>
      <c r="F3901" s="57"/>
      <c r="G3901" s="59"/>
      <c r="H3901" s="59"/>
      <c r="I3901" s="59"/>
      <c r="J3901" s="59"/>
      <c r="K3901" s="59"/>
      <c r="L3901" s="59"/>
      <c r="M3901" s="59"/>
      <c r="N3901" s="59"/>
      <c r="O3901" s="59"/>
      <c r="P3901" s="371"/>
      <c r="Q3901" s="63"/>
      <c r="R3901" s="373"/>
    </row>
    <row r="3902" spans="1:18" hidden="1" x14ac:dyDescent="0.25">
      <c r="A3902" s="383"/>
      <c r="B3902" s="378" t="str">
        <f>IF(ISTEXT(Processes!$B$23),Processes!$B$23,"")</f>
        <v>Process 21</v>
      </c>
      <c r="C3902" s="54" t="str">
        <f>IF(ISTEXT('Organizational Unit Summary'!$B$40),'Organizational Unit Summary'!$B$40,"")</f>
        <v>P-1</v>
      </c>
      <c r="D3902" s="51" t="str">
        <f>IF('Organizational Unit Summary'!$B$24="Benchmark or Sustainment",IF(E3902="OoS","OoS",IF(E3902=1,"DM",IF(E3902=2,"PM",IF(E3902=3,"LM",IF(E3902=4,"FM"))))),IF(E3902="OoS","OoS",IF(E3902&lt;=2,"H",IF(E3902=3,"M",IF(E3902=4,"L")))))</f>
        <v>DM</v>
      </c>
      <c r="E3902" s="58">
        <f>IF(OR(Processes!$C$74=TRUE,Processes!D$74=TRUE),IF(AND(G3902=1,H3902=1,NOT(ISTEXT(J3902))),4,IF(AND(G3902=1,H3902=1,ISTEXT(J3902)),3,IF(AND(OR(G3902=1,H3902=1),ISTEXT(J3902)),2,1))),"OoS")</f>
        <v>1</v>
      </c>
      <c r="F3902" s="57"/>
      <c r="G3902" s="59"/>
      <c r="H3902" s="59"/>
      <c r="I3902" s="59"/>
      <c r="J3902" s="59"/>
      <c r="K3902" s="59"/>
      <c r="L3902" s="59"/>
      <c r="M3902" s="59"/>
      <c r="N3902" s="59"/>
      <c r="O3902" s="59"/>
      <c r="P3902" s="369"/>
      <c r="Q3902" s="63"/>
      <c r="R3902" s="373"/>
    </row>
    <row r="3903" spans="1:18" hidden="1" x14ac:dyDescent="0.25">
      <c r="A3903" s="383"/>
      <c r="B3903" s="378"/>
      <c r="C3903" s="54" t="str">
        <f>IF(ISTEXT('Organizational Unit Summary'!$B$41),'Organizational Unit Summary'!$B$41,"")</f>
        <v>P-2</v>
      </c>
      <c r="D3903" s="51" t="str">
        <f>IF('Organizational Unit Summary'!$B$24="Benchmark or Sustainment",IF(E3903="OoS","OoS",IF(E3903=1,"DM",IF(E3903=2,"PM",IF(E3903=3,"LM",IF(E3903=4,"FM"))))),IF(E3903="OoS","OoS",IF(E3903&lt;=2,"H",IF(E3903=3,"M",IF(E3903=4,"L")))))</f>
        <v>DM</v>
      </c>
      <c r="E3903" s="58">
        <f>IF(OR(Processes!$C$74=TRUE,Processes!E$74=TRUE),IF(AND(G3903=1,H3903=1,NOT(ISTEXT(J3903))),4,IF(AND(G3903=1,H3903=1,ISTEXT(J3903)),3,IF(AND(OR(G3903=1,H3903=1),ISTEXT(J3903)),2,1))),"OoS")</f>
        <v>1</v>
      </c>
      <c r="F3903" s="57"/>
      <c r="G3903" s="59"/>
      <c r="H3903" s="59"/>
      <c r="I3903" s="59"/>
      <c r="J3903" s="59"/>
      <c r="K3903" s="59"/>
      <c r="L3903" s="59"/>
      <c r="M3903" s="59"/>
      <c r="N3903" s="59"/>
      <c r="O3903" s="59"/>
      <c r="P3903" s="370"/>
      <c r="Q3903" s="63"/>
      <c r="R3903" s="373"/>
    </row>
    <row r="3904" spans="1:18" hidden="1" x14ac:dyDescent="0.25">
      <c r="A3904" s="383"/>
      <c r="B3904" s="378"/>
      <c r="C3904" s="54" t="str">
        <f>IF(ISTEXT('Organizational Unit Summary'!$B$42),'Organizational Unit Summary'!$B$42,"")</f>
        <v>P-3</v>
      </c>
      <c r="D3904" s="51" t="str">
        <f>IF('Organizational Unit Summary'!$B$24="Benchmark or Sustainment",IF(E3904="OoS","OoS",IF(E3904=1,"DM",IF(E3904=2,"PM",IF(E3904=3,"LM",IF(E3904=4,"FM"))))),IF(E3904="OoS","OoS",IF(E3904&lt;=2,"H",IF(E3904=3,"M",IF(E3904=4,"L")))))</f>
        <v>DM</v>
      </c>
      <c r="E3904" s="58">
        <f>IF(OR(Processes!$C$74=TRUE,Processes!F$74=TRUE),IF(AND(G3904=1,H3904=1,NOT(ISTEXT(J3904))),4,IF(AND(G3904=1,H3904=1,ISTEXT(J3904)),3,IF(AND(OR(G3904=1,H3904=1),ISTEXT(J3904)),2,1))),"OoS")</f>
        <v>1</v>
      </c>
      <c r="F3904" s="57"/>
      <c r="G3904" s="59"/>
      <c r="H3904" s="59"/>
      <c r="I3904" s="59"/>
      <c r="J3904" s="59"/>
      <c r="K3904" s="59"/>
      <c r="L3904" s="59"/>
      <c r="M3904" s="59"/>
      <c r="N3904" s="59"/>
      <c r="O3904" s="59"/>
      <c r="P3904" s="370"/>
      <c r="Q3904" s="63"/>
      <c r="R3904" s="373"/>
    </row>
    <row r="3905" spans="1:18" hidden="1" x14ac:dyDescent="0.25">
      <c r="A3905" s="383"/>
      <c r="B3905" s="378"/>
      <c r="C3905" s="54" t="str">
        <f>IF(ISTEXT('Organizational Unit Summary'!$B$43),'Organizational Unit Summary'!$B$43,"")</f>
        <v>P-4</v>
      </c>
      <c r="D3905" s="51" t="str">
        <f>IF('Organizational Unit Summary'!$B$24="Benchmark or Sustainment",IF(E3905="OoS","OoS",IF(E3905=1,"DM",IF(E3905=2,"PM",IF(E3905=3,"LM",IF(E3905=4,"FM"))))),IF(E3905="OoS","OoS",IF(E3905&lt;=2,"H",IF(E3905=3,"M",IF(E3905=4,"L")))))</f>
        <v>DM</v>
      </c>
      <c r="E3905" s="58">
        <f>IF(OR(Processes!$C$74=TRUE,Processes!G$74=TRUE),IF(AND(G3905=1,H3905=1,NOT(ISTEXT(J3905))),4,IF(AND(G3905=1,H3905=1,ISTEXT(J3905)),3,IF(AND(OR(G3905=1,H3905=1),ISTEXT(J3905)),2,1))),"OoS")</f>
        <v>1</v>
      </c>
      <c r="F3905" s="57"/>
      <c r="G3905" s="59"/>
      <c r="H3905" s="59"/>
      <c r="I3905" s="59"/>
      <c r="J3905" s="59"/>
      <c r="K3905" s="59"/>
      <c r="L3905" s="59"/>
      <c r="M3905" s="59"/>
      <c r="N3905" s="59"/>
      <c r="O3905" s="59"/>
      <c r="P3905" s="370"/>
      <c r="Q3905" s="63"/>
      <c r="R3905" s="373"/>
    </row>
    <row r="3906" spans="1:18" hidden="1" x14ac:dyDescent="0.25">
      <c r="A3906" s="383"/>
      <c r="B3906" s="378"/>
      <c r="C3906" s="54" t="str">
        <f>IF(ISTEXT('Organizational Unit Summary'!$B$44),'Organizational Unit Summary'!$B$44,"")</f>
        <v>P-5</v>
      </c>
      <c r="D3906" s="51" t="str">
        <f>IF('Organizational Unit Summary'!$B$24="Benchmark or Sustainment",IF(E3906="OoS","OoS",IF(E3906=1,"DM",IF(E3906=2,"PM",IF(E3906=3,"LM",IF(E3906=4,"FM"))))),IF(E3906="OoS","OoS",IF(E3906&lt;=2,"H",IF(E3906=3,"M",IF(E3906=4,"L")))))</f>
        <v>DM</v>
      </c>
      <c r="E3906" s="58">
        <f>IF(OR(Processes!$C$74=TRUE,Processes!H$74=TRUE),IF(AND(G3906=1,H3906=1,NOT(ISTEXT(J3906))),4,IF(AND(G3906=1,H3906=1,ISTEXT(J3906)),3,IF(AND(OR(G3906=1,H3906=1),ISTEXT(J3906)),2,1))),"OoS")</f>
        <v>1</v>
      </c>
      <c r="F3906" s="57"/>
      <c r="G3906" s="59"/>
      <c r="H3906" s="59"/>
      <c r="I3906" s="59"/>
      <c r="J3906" s="59"/>
      <c r="K3906" s="59"/>
      <c r="L3906" s="59"/>
      <c r="M3906" s="59"/>
      <c r="N3906" s="59"/>
      <c r="O3906" s="59"/>
      <c r="P3906" s="370"/>
      <c r="Q3906" s="63"/>
      <c r="R3906" s="373"/>
    </row>
    <row r="3907" spans="1:18" hidden="1" x14ac:dyDescent="0.25">
      <c r="A3907" s="383"/>
      <c r="B3907" s="378"/>
      <c r="C3907" s="54" t="str">
        <f>IF(ISTEXT('Organizational Unit Summary'!$B$45),'Organizational Unit Summary'!$B$45,"")</f>
        <v>P-6</v>
      </c>
      <c r="D3907" s="51" t="str">
        <f>IF('Organizational Unit Summary'!$B$24="Benchmark or Sustainment",IF(E3907="OoS","OoS",IF(E3907=1,"DM",IF(E3907=2,"PM",IF(E3907=3,"LM",IF(E3907=4,"FM"))))),IF(E3907="OoS","OoS",IF(E3907&lt;=2,"H",IF(E3907=3,"M",IF(E3907=4,"L")))))</f>
        <v>DM</v>
      </c>
      <c r="E3907" s="58">
        <f>IF(OR(Processes!$C$74=TRUE,Processes!I$74=TRUE),IF(AND(G3907=1,H3907=1,NOT(ISTEXT(J3907))),4,IF(AND(G3907=1,H3907=1,ISTEXT(J3907)),3,IF(AND(OR(G3907=1,H3907=1),ISTEXT(J3907)),2,1))),"OoS")</f>
        <v>1</v>
      </c>
      <c r="F3907" s="57"/>
      <c r="G3907" s="59"/>
      <c r="H3907" s="59"/>
      <c r="I3907" s="59"/>
      <c r="J3907" s="59"/>
      <c r="K3907" s="59"/>
      <c r="L3907" s="59"/>
      <c r="M3907" s="59"/>
      <c r="N3907" s="59"/>
      <c r="O3907" s="59"/>
      <c r="P3907" s="370"/>
      <c r="Q3907" s="63"/>
      <c r="R3907" s="373"/>
    </row>
    <row r="3908" spans="1:18" hidden="1" x14ac:dyDescent="0.25">
      <c r="A3908" s="383"/>
      <c r="B3908" s="378"/>
      <c r="C3908" s="54" t="str">
        <f>IF(ISTEXT('Organizational Unit Summary'!$B$46),'Organizational Unit Summary'!$B$46,"")</f>
        <v>P-7</v>
      </c>
      <c r="D3908" s="51" t="str">
        <f>IF('Organizational Unit Summary'!$B$24="Benchmark or Sustainment",IF(E3908="OoS","OoS",IF(E3908=1,"DM",IF(E3908=2,"PM",IF(E3908=3,"LM",IF(E3908=4,"FM"))))),IF(E3908="OoS","OoS",IF(E3908&lt;=2,"H",IF(E3908=3,"M",IF(E3908=4,"L")))))</f>
        <v>DM</v>
      </c>
      <c r="E3908" s="58">
        <f>IF(OR(Processes!$C$74=TRUE,Processes!J$74=TRUE),IF(AND(G3908=1,H3908=1,NOT(ISTEXT(J3908))),4,IF(AND(G3908=1,H3908=1,ISTEXT(J3908)),3,IF(AND(OR(G3908=1,H3908=1),ISTEXT(J3908)),2,1))),"OoS")</f>
        <v>1</v>
      </c>
      <c r="F3908" s="57"/>
      <c r="G3908" s="59"/>
      <c r="H3908" s="59"/>
      <c r="I3908" s="59"/>
      <c r="J3908" s="59"/>
      <c r="K3908" s="59"/>
      <c r="L3908" s="59"/>
      <c r="M3908" s="59"/>
      <c r="N3908" s="59"/>
      <c r="O3908" s="59"/>
      <c r="P3908" s="370"/>
      <c r="Q3908" s="63"/>
      <c r="R3908" s="373"/>
    </row>
    <row r="3909" spans="1:18" hidden="1" x14ac:dyDescent="0.25">
      <c r="A3909" s="383"/>
      <c r="B3909" s="378"/>
      <c r="C3909" s="54" t="str">
        <f>IF(ISTEXT('Organizational Unit Summary'!$B$47),'Organizational Unit Summary'!$B$47,"")</f>
        <v>P-8</v>
      </c>
      <c r="D3909" s="51" t="str">
        <f>IF('Organizational Unit Summary'!$B$24="Benchmark or Sustainment",IF(E3909="OoS","OoS",IF(E3909=1,"DM",IF(E3909=2,"PM",IF(E3909=3,"LM",IF(E3909=4,"FM"))))),IF(E3909="OoS","OoS",IF(E3909&lt;=2,"H",IF(E3909=3,"M",IF(E3909=4,"L")))))</f>
        <v>DM</v>
      </c>
      <c r="E3909" s="58">
        <f>IF(OR(Processes!$C$74=TRUE,Processes!K$74=TRUE),IF(AND(G3909=1,H3909=1,NOT(ISTEXT(J3909))),4,IF(AND(G3909=1,H3909=1,ISTEXT(J3909)),3,IF(AND(OR(G3909=1,H3909=1),ISTEXT(J3909)),2,1))),"OoS")</f>
        <v>1</v>
      </c>
      <c r="F3909" s="57"/>
      <c r="G3909" s="59"/>
      <c r="H3909" s="59"/>
      <c r="I3909" s="59"/>
      <c r="J3909" s="59"/>
      <c r="K3909" s="59"/>
      <c r="L3909" s="59"/>
      <c r="M3909" s="59"/>
      <c r="N3909" s="59"/>
      <c r="O3909" s="59"/>
      <c r="P3909" s="370"/>
      <c r="Q3909" s="63"/>
      <c r="R3909" s="373"/>
    </row>
    <row r="3910" spans="1:18" hidden="1" x14ac:dyDescent="0.25">
      <c r="A3910" s="383"/>
      <c r="B3910" s="378"/>
      <c r="C3910" s="54" t="str">
        <f>IF(ISTEXT('Organizational Unit Summary'!$B$48),'Organizational Unit Summary'!$B$48,"")</f>
        <v>P-9</v>
      </c>
      <c r="D3910" s="51" t="str">
        <f>IF('Organizational Unit Summary'!$B$24="Benchmark or Sustainment",IF(E3910="OoS","OoS",IF(E3910=1,"DM",IF(E3910=2,"PM",IF(E3910=3,"LM",IF(E3910=4,"FM"))))),IF(E3910="OoS","OoS",IF(E3910&lt;=2,"H",IF(E3910=3,"M",IF(E3910=4,"L")))))</f>
        <v>DM</v>
      </c>
      <c r="E3910" s="58">
        <f>IF(OR(Processes!$C$74=TRUE,Processes!L$74=TRUE),IF(AND(G3910=1,H3910=1,NOT(ISTEXT(J3910))),4,IF(AND(G3910=1,H3910=1,ISTEXT(J3910)),3,IF(AND(OR(G3910=1,H3910=1),ISTEXT(J3910)),2,1))),"OoS")</f>
        <v>1</v>
      </c>
      <c r="F3910" s="57"/>
      <c r="G3910" s="59"/>
      <c r="H3910" s="59"/>
      <c r="I3910" s="59"/>
      <c r="J3910" s="59"/>
      <c r="K3910" s="59"/>
      <c r="L3910" s="59"/>
      <c r="M3910" s="59"/>
      <c r="N3910" s="59"/>
      <c r="O3910" s="59"/>
      <c r="P3910" s="370"/>
      <c r="Q3910" s="63"/>
      <c r="R3910" s="373"/>
    </row>
    <row r="3911" spans="1:18" hidden="1" x14ac:dyDescent="0.25">
      <c r="A3911" s="383"/>
      <c r="B3911" s="378"/>
      <c r="C3911" s="54" t="str">
        <f>IF(ISTEXT('Organizational Unit Summary'!$B$49),'Organizational Unit Summary'!$B$49,"")</f>
        <v>P-10</v>
      </c>
      <c r="D3911" s="51" t="str">
        <f>IF('Organizational Unit Summary'!$B$24="Benchmark or Sustainment",IF(E3911="OoS","OoS",IF(E3911=1,"DM",IF(E3911=2,"PM",IF(E3911=3,"LM",IF(E3911=4,"FM"))))),IF(E3911="OoS","OoS",IF(E3911&lt;=2,"H",IF(E3911=3,"M",IF(E3911=4,"L")))))</f>
        <v>DM</v>
      </c>
      <c r="E3911" s="58">
        <f>IF(OR(Processes!$C$74=TRUE,Processes!M$74=TRUE),IF(AND(G3911=1,H3911=1,NOT(ISTEXT(J3911))),4,IF(AND(G3911=1,H3911=1,ISTEXT(J3911)),3,IF(AND(OR(G3911=1,H3911=1),ISTEXT(J3911)),2,1))),"OoS")</f>
        <v>1</v>
      </c>
      <c r="F3911" s="57"/>
      <c r="G3911" s="59"/>
      <c r="H3911" s="59"/>
      <c r="I3911" s="59"/>
      <c r="J3911" s="59"/>
      <c r="K3911" s="59"/>
      <c r="L3911" s="59"/>
      <c r="M3911" s="59"/>
      <c r="N3911" s="59"/>
      <c r="O3911" s="59"/>
      <c r="P3911" s="370"/>
      <c r="Q3911" s="63"/>
      <c r="R3911" s="373"/>
    </row>
    <row r="3912" spans="1:18" hidden="1" x14ac:dyDescent="0.25">
      <c r="A3912" s="383"/>
      <c r="B3912" s="378"/>
      <c r="C3912" s="54" t="str">
        <f>IF(ISTEXT('Organizational Unit Summary'!$B$50),'Organizational Unit Summary'!$B$50,"")</f>
        <v>P-11</v>
      </c>
      <c r="D3912" s="51" t="str">
        <f>IF('Organizational Unit Summary'!$B$24="Benchmark or Sustainment",IF(E3912="OoS","OoS",IF(E3912=1,"DM",IF(E3912=2,"PM",IF(E3912=3,"LM",IF(E3912=4,"FM"))))),IF(E3912="OoS","OoS",IF(E3912&lt;=2,"H",IF(E3912=3,"M",IF(E3912=4,"L")))))</f>
        <v>DM</v>
      </c>
      <c r="E3912" s="58">
        <f>IF(OR(Processes!$C$74=TRUE,Processes!N$74=TRUE),IF(AND(G3912=1,H3912=1,NOT(ISTEXT(J3912))),4,IF(AND(G3912=1,H3912=1,ISTEXT(J3912)),3,IF(AND(OR(G3912=1,H3912=1),ISTEXT(J3912)),2,1))),"OoS")</f>
        <v>1</v>
      </c>
      <c r="F3912" s="57"/>
      <c r="G3912" s="59"/>
      <c r="H3912" s="59"/>
      <c r="I3912" s="59"/>
      <c r="J3912" s="59"/>
      <c r="K3912" s="59"/>
      <c r="L3912" s="59"/>
      <c r="M3912" s="59"/>
      <c r="N3912" s="59"/>
      <c r="O3912" s="59"/>
      <c r="P3912" s="370"/>
      <c r="Q3912" s="63"/>
      <c r="R3912" s="373"/>
    </row>
    <row r="3913" spans="1:18" hidden="1" x14ac:dyDescent="0.25">
      <c r="A3913" s="383"/>
      <c r="B3913" s="378"/>
      <c r="C3913" s="54" t="str">
        <f>IF(ISTEXT('Organizational Unit Summary'!$B$51),'Organizational Unit Summary'!$B$51,"")</f>
        <v>P-12</v>
      </c>
      <c r="D3913" s="51" t="str">
        <f>IF('Organizational Unit Summary'!$B$24="Benchmark or Sustainment",IF(E3913="OoS","OoS",IF(E3913=1,"DM",IF(E3913=2,"PM",IF(E3913=3,"LM",IF(E3913=4,"FM"))))),IF(E3913="OoS","OoS",IF(E3913&lt;=2,"H",IF(E3913=3,"M",IF(E3913=4,"L")))))</f>
        <v>DM</v>
      </c>
      <c r="E3913" s="58">
        <f>IF(OR(Processes!$C$74=TRUE,Processes!O$74=TRUE),IF(AND(G3913=1,H3913=1,NOT(ISTEXT(J3913))),4,IF(AND(G3913=1,H3913=1,ISTEXT(J3913)),3,IF(AND(OR(G3913=1,H3913=1),ISTEXT(J3913)),2,1))),"OoS")</f>
        <v>1</v>
      </c>
      <c r="F3913" s="57"/>
      <c r="G3913" s="59"/>
      <c r="H3913" s="59"/>
      <c r="I3913" s="59"/>
      <c r="J3913" s="59"/>
      <c r="K3913" s="59"/>
      <c r="L3913" s="59"/>
      <c r="M3913" s="59"/>
      <c r="N3913" s="59"/>
      <c r="O3913" s="59"/>
      <c r="P3913" s="370"/>
      <c r="Q3913" s="63"/>
      <c r="R3913" s="373"/>
    </row>
    <row r="3914" spans="1:18" hidden="1" x14ac:dyDescent="0.25">
      <c r="A3914" s="383"/>
      <c r="B3914" s="378"/>
      <c r="C3914" s="54" t="str">
        <f>IF(ISTEXT('Organizational Unit Summary'!$B$52),'Organizational Unit Summary'!$B$52,"")</f>
        <v>P-13</v>
      </c>
      <c r="D3914" s="51" t="str">
        <f>IF('Organizational Unit Summary'!$B$24="Benchmark or Sustainment",IF(E3914="OoS","OoS",IF(E3914=1,"DM",IF(E3914=2,"PM",IF(E3914=3,"LM",IF(E3914=4,"FM"))))),IF(E3914="OoS","OoS",IF(E3914&lt;=2,"H",IF(E3914=3,"M",IF(E3914=4,"L")))))</f>
        <v>DM</v>
      </c>
      <c r="E3914" s="58">
        <f>IF(OR(Processes!$C$74=TRUE,Processes!P$74=TRUE),IF(AND(G3914=1,H3914=1,NOT(ISTEXT(J3914))),4,IF(AND(G3914=1,H3914=1,ISTEXT(J3914)),3,IF(AND(OR(G3914=1,H3914=1),ISTEXT(J3914)),2,1))),"OoS")</f>
        <v>1</v>
      </c>
      <c r="F3914" s="57"/>
      <c r="G3914" s="59"/>
      <c r="H3914" s="59"/>
      <c r="I3914" s="59"/>
      <c r="J3914" s="59"/>
      <c r="K3914" s="59"/>
      <c r="L3914" s="59"/>
      <c r="M3914" s="59"/>
      <c r="N3914" s="59"/>
      <c r="O3914" s="59"/>
      <c r="P3914" s="370"/>
      <c r="Q3914" s="63"/>
      <c r="R3914" s="373"/>
    </row>
    <row r="3915" spans="1:18" hidden="1" x14ac:dyDescent="0.25">
      <c r="A3915" s="383"/>
      <c r="B3915" s="378"/>
      <c r="C3915" s="54" t="str">
        <f>IF(ISTEXT('Organizational Unit Summary'!$B$53),'Organizational Unit Summary'!$B$53,"")</f>
        <v>P-14</v>
      </c>
      <c r="D3915" s="51" t="str">
        <f>IF('Organizational Unit Summary'!$B$24="Benchmark or Sustainment",IF(E3915="OoS","OoS",IF(E3915=1,"DM",IF(E3915=2,"PM",IF(E3915=3,"LM",IF(E3915=4,"FM"))))),IF(E3915="OoS","OoS",IF(E3915&lt;=2,"H",IF(E3915=3,"M",IF(E3915=4,"L")))))</f>
        <v>DM</v>
      </c>
      <c r="E3915" s="58">
        <f>IF(OR(Processes!$C$74=TRUE,Processes!Q$74=TRUE),IF(AND(G3915=1,H3915=1,NOT(ISTEXT(J3915))),4,IF(AND(G3915=1,H3915=1,ISTEXT(J3915)),3,IF(AND(OR(G3915=1,H3915=1),ISTEXT(J3915)),2,1))),"OoS")</f>
        <v>1</v>
      </c>
      <c r="F3915" s="57"/>
      <c r="G3915" s="59"/>
      <c r="H3915" s="59"/>
      <c r="I3915" s="59"/>
      <c r="J3915" s="59"/>
      <c r="K3915" s="59"/>
      <c r="L3915" s="59"/>
      <c r="M3915" s="59"/>
      <c r="N3915" s="59"/>
      <c r="O3915" s="59"/>
      <c r="P3915" s="370"/>
      <c r="Q3915" s="63"/>
      <c r="R3915" s="373"/>
    </row>
    <row r="3916" spans="1:18" hidden="1" x14ac:dyDescent="0.25">
      <c r="A3916" s="383"/>
      <c r="B3916" s="378"/>
      <c r="C3916" s="54" t="str">
        <f>IF(ISTEXT('Organizational Unit Summary'!$B$54),'Organizational Unit Summary'!$B$54,"")</f>
        <v>P-15</v>
      </c>
      <c r="D3916" s="51" t="str">
        <f>IF('Organizational Unit Summary'!$B$24="Benchmark or Sustainment",IF(E3916="OoS","OoS",IF(E3916=1,"DM",IF(E3916=2,"PM",IF(E3916=3,"LM",IF(E3916=4,"FM"))))),IF(E3916="OoS","OoS",IF(E3916&lt;=2,"H",IF(E3916=3,"M",IF(E3916=4,"L")))))</f>
        <v>DM</v>
      </c>
      <c r="E3916" s="58">
        <f>IF(OR(Processes!$C$74=TRUE,Processes!R$74=TRUE),IF(AND(G3916=1,H3916=1,NOT(ISTEXT(J3916))),4,IF(AND(G3916=1,H3916=1,ISTEXT(J3916)),3,IF(AND(OR(G3916=1,H3916=1),ISTEXT(J3916)),2,1))),"OoS")</f>
        <v>1</v>
      </c>
      <c r="F3916" s="57"/>
      <c r="G3916" s="59"/>
      <c r="H3916" s="59"/>
      <c r="I3916" s="59"/>
      <c r="J3916" s="59"/>
      <c r="K3916" s="59"/>
      <c r="L3916" s="59"/>
      <c r="M3916" s="59"/>
      <c r="N3916" s="59"/>
      <c r="O3916" s="59"/>
      <c r="P3916" s="370"/>
      <c r="Q3916" s="63"/>
      <c r="R3916" s="373"/>
    </row>
    <row r="3917" spans="1:18" hidden="1" x14ac:dyDescent="0.25">
      <c r="A3917" s="383"/>
      <c r="B3917" s="378"/>
      <c r="C3917" s="54" t="str">
        <f>IF(ISTEXT('Organizational Unit Summary'!$B$55),'Organizational Unit Summary'!$B$55,"")</f>
        <v>P-16</v>
      </c>
      <c r="D3917" s="51" t="str">
        <f>IF('Organizational Unit Summary'!$B$24="Benchmark or Sustainment",IF(E3917="OoS","OoS",IF(E3917=1,"DM",IF(E3917=2,"PM",IF(E3917=3,"LM",IF(E3917=4,"FM"))))),IF(E3917="OoS","OoS",IF(E3917&lt;=2,"H",IF(E3917=3,"M",IF(E3917=4,"L")))))</f>
        <v>DM</v>
      </c>
      <c r="E3917" s="58">
        <f>IF(OR(Processes!$C$74=TRUE,Processes!S$74=TRUE),IF(AND(G3917=1,H3917=1,NOT(ISTEXT(J3917))),4,IF(AND(G3917=1,H3917=1,ISTEXT(J3917)),3,IF(AND(OR(G3917=1,H3917=1),ISTEXT(J3917)),2,1))),"OoS")</f>
        <v>1</v>
      </c>
      <c r="F3917" s="57"/>
      <c r="G3917" s="59"/>
      <c r="H3917" s="59"/>
      <c r="I3917" s="59"/>
      <c r="J3917" s="59"/>
      <c r="K3917" s="59"/>
      <c r="L3917" s="59"/>
      <c r="M3917" s="59"/>
      <c r="N3917" s="59"/>
      <c r="O3917" s="59"/>
      <c r="P3917" s="370"/>
      <c r="Q3917" s="63"/>
      <c r="R3917" s="373"/>
    </row>
    <row r="3918" spans="1:18" hidden="1" x14ac:dyDescent="0.25">
      <c r="A3918" s="383"/>
      <c r="B3918" s="378"/>
      <c r="C3918" s="54" t="str">
        <f>IF(ISTEXT('Organizational Unit Summary'!$B$56),'Organizational Unit Summary'!$B$56,"")</f>
        <v>P-17</v>
      </c>
      <c r="D3918" s="51" t="str">
        <f>IF('Organizational Unit Summary'!$B$24="Benchmark or Sustainment",IF(E3918="OoS","OoS",IF(E3918=1,"DM",IF(E3918=2,"PM",IF(E3918=3,"LM",IF(E3918=4,"FM"))))),IF(E3918="OoS","OoS",IF(E3918&lt;=2,"H",IF(E3918=3,"M",IF(E3918=4,"L")))))</f>
        <v>DM</v>
      </c>
      <c r="E3918" s="58">
        <f>IF(OR(Processes!$C$74=TRUE,Processes!T$74=TRUE),IF(AND(G3918=1,H3918=1,NOT(ISTEXT(J3918))),4,IF(AND(G3918=1,H3918=1,ISTEXT(J3918)),3,IF(AND(OR(G3918=1,H3918=1),ISTEXT(J3918)),2,1))),"OoS")</f>
        <v>1</v>
      </c>
      <c r="F3918" s="57"/>
      <c r="G3918" s="59"/>
      <c r="H3918" s="59"/>
      <c r="I3918" s="59"/>
      <c r="J3918" s="59"/>
      <c r="K3918" s="59"/>
      <c r="L3918" s="59"/>
      <c r="M3918" s="59"/>
      <c r="N3918" s="59"/>
      <c r="O3918" s="59"/>
      <c r="P3918" s="370"/>
      <c r="Q3918" s="63"/>
      <c r="R3918" s="373"/>
    </row>
    <row r="3919" spans="1:18" hidden="1" x14ac:dyDescent="0.25">
      <c r="A3919" s="383"/>
      <c r="B3919" s="378"/>
      <c r="C3919" s="54" t="str">
        <f>IF(ISTEXT('Organizational Unit Summary'!$B$57),'Organizational Unit Summary'!$B$57,"")</f>
        <v>P-18</v>
      </c>
      <c r="D3919" s="51" t="str">
        <f>IF('Organizational Unit Summary'!$B$24="Benchmark or Sustainment",IF(E3919="OoS","OoS",IF(E3919=1,"DM",IF(E3919=2,"PM",IF(E3919=3,"LM",IF(E3919=4,"FM"))))),IF(E3919="OoS","OoS",IF(E3919&lt;=2,"H",IF(E3919=3,"M",IF(E3919=4,"L")))))</f>
        <v>DM</v>
      </c>
      <c r="E3919" s="58">
        <f>IF(OR(Processes!$C$74=TRUE,Processes!U$74=TRUE),IF(AND(G3919=1,H3919=1,NOT(ISTEXT(J3919))),4,IF(AND(G3919=1,H3919=1,ISTEXT(J3919)),3,IF(AND(OR(G3919=1,H3919=1),ISTEXT(J3919)),2,1))),"OoS")</f>
        <v>1</v>
      </c>
      <c r="F3919" s="57"/>
      <c r="G3919" s="59"/>
      <c r="H3919" s="59"/>
      <c r="I3919" s="59"/>
      <c r="J3919" s="59"/>
      <c r="K3919" s="59"/>
      <c r="L3919" s="59"/>
      <c r="M3919" s="59"/>
      <c r="N3919" s="59"/>
      <c r="O3919" s="59"/>
      <c r="P3919" s="370"/>
      <c r="Q3919" s="63"/>
      <c r="R3919" s="373"/>
    </row>
    <row r="3920" spans="1:18" hidden="1" x14ac:dyDescent="0.25">
      <c r="A3920" s="383"/>
      <c r="B3920" s="378"/>
      <c r="C3920" s="54" t="str">
        <f>IF(ISTEXT('Organizational Unit Summary'!$B$58),'Organizational Unit Summary'!$B$58,"")</f>
        <v>P-19</v>
      </c>
      <c r="D3920" s="51" t="str">
        <f>IF('Organizational Unit Summary'!$B$24="Benchmark or Sustainment",IF(E3920="OoS","OoS",IF(E3920=1,"DM",IF(E3920=2,"PM",IF(E3920=3,"LM",IF(E3920=4,"FM"))))),IF(E3920="OoS","OoS",IF(E3920&lt;=2,"H",IF(E3920=3,"M",IF(E3920=4,"L")))))</f>
        <v>DM</v>
      </c>
      <c r="E3920" s="58">
        <f>IF(OR(Processes!$C$74=TRUE,Processes!V$74=TRUE),IF(AND(G3920=1,H3920=1,NOT(ISTEXT(J3920))),4,IF(AND(G3920=1,H3920=1,ISTEXT(J3920)),3,IF(AND(OR(G3920=1,H3920=1),ISTEXT(J3920)),2,1))),"OoS")</f>
        <v>1</v>
      </c>
      <c r="F3920" s="57"/>
      <c r="G3920" s="59"/>
      <c r="H3920" s="59"/>
      <c r="I3920" s="59"/>
      <c r="J3920" s="59"/>
      <c r="K3920" s="59"/>
      <c r="L3920" s="59"/>
      <c r="M3920" s="59"/>
      <c r="N3920" s="59"/>
      <c r="O3920" s="59"/>
      <c r="P3920" s="370"/>
      <c r="Q3920" s="63"/>
      <c r="R3920" s="373"/>
    </row>
    <row r="3921" spans="1:18" ht="13.5" hidden="1" thickBot="1" x14ac:dyDescent="0.3">
      <c r="A3921" s="383"/>
      <c r="B3921" s="378"/>
      <c r="C3921" s="54" t="str">
        <f>IF(ISTEXT('Organizational Unit Summary'!$B$59),'Organizational Unit Summary'!$B$59,"")</f>
        <v>P-20</v>
      </c>
      <c r="D3921" s="51" t="str">
        <f>IF('Organizational Unit Summary'!$B$24="Benchmark or Sustainment",IF(E3921="OoS","OoS",IF(E3921=1,"DM",IF(E3921=2,"PM",IF(E3921=3,"LM",IF(E3921=4,"FM"))))),IF(E3921="OoS","OoS",IF(E3921&lt;=2,"H",IF(E3921=3,"M",IF(E3921=4,"L")))))</f>
        <v>DM</v>
      </c>
      <c r="E3921" s="58">
        <f>IF(OR(Processes!$C$74=TRUE,Processes!W$74=TRUE),IF(AND(G3921=1,H3921=1,NOT(ISTEXT(J3921))),4,IF(AND(G3921=1,H3921=1,ISTEXT(J3921)),3,IF(AND(OR(G3921=1,H3921=1),ISTEXT(J3921)),2,1))),"OoS")</f>
        <v>1</v>
      </c>
      <c r="F3921" s="57"/>
      <c r="G3921" s="59"/>
      <c r="H3921" s="59"/>
      <c r="I3921" s="59"/>
      <c r="J3921" s="59"/>
      <c r="K3921" s="59"/>
      <c r="L3921" s="59"/>
      <c r="M3921" s="59"/>
      <c r="N3921" s="59"/>
      <c r="O3921" s="59"/>
      <c r="P3921" s="371"/>
      <c r="Q3921" s="63"/>
      <c r="R3921" s="373"/>
    </row>
    <row r="3922" spans="1:18" hidden="1" x14ac:dyDescent="0.25">
      <c r="A3922" s="383"/>
      <c r="B3922" s="378" t="str">
        <f>IF(ISTEXT(Processes!$B$24),Processes!$B$24,"")</f>
        <v>Process 22</v>
      </c>
      <c r="C3922" s="54" t="str">
        <f>IF(ISTEXT('Organizational Unit Summary'!$B$40),'Organizational Unit Summary'!$B$40,"")</f>
        <v>P-1</v>
      </c>
      <c r="D3922" s="51" t="str">
        <f>IF('Organizational Unit Summary'!$B$24="Benchmark or Sustainment",IF(E3922="OoS","OoS",IF(E3922=1,"DM",IF(E3922=2,"PM",IF(E3922=3,"LM",IF(E3922=4,"FM"))))),IF(E3922="OoS","OoS",IF(E3922&lt;=2,"H",IF(E3922=3,"M",IF(E3922=4,"L")))))</f>
        <v>DM</v>
      </c>
      <c r="E3922" s="58">
        <f>IF(OR(Processes!$C$75=TRUE,Processes!D$75=TRUE),IF(AND(G3922=1,H3922=1,NOT(ISTEXT(J3922))),4,IF(AND(G3922=1,H3922=1,ISTEXT(J3922)),3,IF(AND(OR(G3922=1,H3922=1),ISTEXT(J3922)),2,1))),"OoS")</f>
        <v>1</v>
      </c>
      <c r="F3922" s="57"/>
      <c r="G3922" s="59"/>
      <c r="H3922" s="59"/>
      <c r="I3922" s="59"/>
      <c r="J3922" s="59"/>
      <c r="K3922" s="59"/>
      <c r="L3922" s="59"/>
      <c r="M3922" s="59"/>
      <c r="N3922" s="59"/>
      <c r="O3922" s="59"/>
      <c r="P3922" s="369"/>
      <c r="Q3922" s="63"/>
      <c r="R3922" s="373"/>
    </row>
    <row r="3923" spans="1:18" hidden="1" x14ac:dyDescent="0.25">
      <c r="A3923" s="383"/>
      <c r="B3923" s="378"/>
      <c r="C3923" s="54" t="str">
        <f>IF(ISTEXT('Organizational Unit Summary'!$B$41),'Organizational Unit Summary'!$B$41,"")</f>
        <v>P-2</v>
      </c>
      <c r="D3923" s="51" t="str">
        <f>IF('Organizational Unit Summary'!$B$24="Benchmark or Sustainment",IF(E3923="OoS","OoS",IF(E3923=1,"DM",IF(E3923=2,"PM",IF(E3923=3,"LM",IF(E3923=4,"FM"))))),IF(E3923="OoS","OoS",IF(E3923&lt;=2,"H",IF(E3923=3,"M",IF(E3923=4,"L")))))</f>
        <v>DM</v>
      </c>
      <c r="E3923" s="58">
        <f>IF(OR(Processes!$C$75=TRUE,Processes!E$75=TRUE),IF(AND(G3923=1,H3923=1,NOT(ISTEXT(J3923))),4,IF(AND(G3923=1,H3923=1,ISTEXT(J3923)),3,IF(AND(OR(G3923=1,H3923=1),ISTEXT(J3923)),2,1))),"OoS")</f>
        <v>1</v>
      </c>
      <c r="F3923" s="57"/>
      <c r="G3923" s="59"/>
      <c r="H3923" s="59"/>
      <c r="I3923" s="59"/>
      <c r="J3923" s="59"/>
      <c r="K3923" s="59"/>
      <c r="L3923" s="59"/>
      <c r="M3923" s="59"/>
      <c r="N3923" s="59"/>
      <c r="O3923" s="59"/>
      <c r="P3923" s="370"/>
      <c r="Q3923" s="63"/>
      <c r="R3923" s="373"/>
    </row>
    <row r="3924" spans="1:18" hidden="1" x14ac:dyDescent="0.25">
      <c r="A3924" s="383"/>
      <c r="B3924" s="378"/>
      <c r="C3924" s="54" t="str">
        <f>IF(ISTEXT('Organizational Unit Summary'!$B$42),'Organizational Unit Summary'!$B$42,"")</f>
        <v>P-3</v>
      </c>
      <c r="D3924" s="51" t="str">
        <f>IF('Organizational Unit Summary'!$B$24="Benchmark or Sustainment",IF(E3924="OoS","OoS",IF(E3924=1,"DM",IF(E3924=2,"PM",IF(E3924=3,"LM",IF(E3924=4,"FM"))))),IF(E3924="OoS","OoS",IF(E3924&lt;=2,"H",IF(E3924=3,"M",IF(E3924=4,"L")))))</f>
        <v>DM</v>
      </c>
      <c r="E3924" s="58">
        <f>IF(OR(Processes!$C$75=TRUE,Processes!F$75=TRUE),IF(AND(G3924=1,H3924=1,NOT(ISTEXT(J3924))),4,IF(AND(G3924=1,H3924=1,ISTEXT(J3924)),3,IF(AND(OR(G3924=1,H3924=1),ISTEXT(J3924)),2,1))),"OoS")</f>
        <v>1</v>
      </c>
      <c r="F3924" s="57"/>
      <c r="G3924" s="59"/>
      <c r="H3924" s="59"/>
      <c r="I3924" s="59"/>
      <c r="J3924" s="59"/>
      <c r="K3924" s="59"/>
      <c r="L3924" s="59"/>
      <c r="M3924" s="59"/>
      <c r="N3924" s="59"/>
      <c r="O3924" s="59"/>
      <c r="P3924" s="370"/>
      <c r="Q3924" s="63"/>
      <c r="R3924" s="373"/>
    </row>
    <row r="3925" spans="1:18" hidden="1" x14ac:dyDescent="0.25">
      <c r="A3925" s="383"/>
      <c r="B3925" s="378"/>
      <c r="C3925" s="54" t="str">
        <f>IF(ISTEXT('Organizational Unit Summary'!$B$43),'Organizational Unit Summary'!$B$43,"")</f>
        <v>P-4</v>
      </c>
      <c r="D3925" s="51" t="str">
        <f>IF('Organizational Unit Summary'!$B$24="Benchmark or Sustainment",IF(E3925="OoS","OoS",IF(E3925=1,"DM",IF(E3925=2,"PM",IF(E3925=3,"LM",IF(E3925=4,"FM"))))),IF(E3925="OoS","OoS",IF(E3925&lt;=2,"H",IF(E3925=3,"M",IF(E3925=4,"L")))))</f>
        <v>DM</v>
      </c>
      <c r="E3925" s="58">
        <f>IF(OR(Processes!$C$75=TRUE,Processes!G$75=TRUE),IF(AND(G3925=1,H3925=1,NOT(ISTEXT(J3925))),4,IF(AND(G3925=1,H3925=1,ISTEXT(J3925)),3,IF(AND(OR(G3925=1,H3925=1),ISTEXT(J3925)),2,1))),"OoS")</f>
        <v>1</v>
      </c>
      <c r="F3925" s="57"/>
      <c r="G3925" s="59"/>
      <c r="H3925" s="59"/>
      <c r="I3925" s="59"/>
      <c r="J3925" s="59"/>
      <c r="K3925" s="59"/>
      <c r="L3925" s="59"/>
      <c r="M3925" s="59"/>
      <c r="N3925" s="59"/>
      <c r="O3925" s="59"/>
      <c r="P3925" s="370"/>
      <c r="Q3925" s="63"/>
      <c r="R3925" s="373"/>
    </row>
    <row r="3926" spans="1:18" hidden="1" x14ac:dyDescent="0.25">
      <c r="A3926" s="383"/>
      <c r="B3926" s="378"/>
      <c r="C3926" s="54" t="str">
        <f>IF(ISTEXT('Organizational Unit Summary'!$B$44),'Organizational Unit Summary'!$B$44,"")</f>
        <v>P-5</v>
      </c>
      <c r="D3926" s="51" t="str">
        <f>IF('Organizational Unit Summary'!$B$24="Benchmark or Sustainment",IF(E3926="OoS","OoS",IF(E3926=1,"DM",IF(E3926=2,"PM",IF(E3926=3,"LM",IF(E3926=4,"FM"))))),IF(E3926="OoS","OoS",IF(E3926&lt;=2,"H",IF(E3926=3,"M",IF(E3926=4,"L")))))</f>
        <v>DM</v>
      </c>
      <c r="E3926" s="58">
        <f>IF(OR(Processes!$C$75=TRUE,Processes!H$75=TRUE),IF(AND(G3926=1,H3926=1,NOT(ISTEXT(J3926))),4,IF(AND(G3926=1,H3926=1,ISTEXT(J3926)),3,IF(AND(OR(G3926=1,H3926=1),ISTEXT(J3926)),2,1))),"OoS")</f>
        <v>1</v>
      </c>
      <c r="F3926" s="57"/>
      <c r="G3926" s="59"/>
      <c r="H3926" s="59"/>
      <c r="I3926" s="59"/>
      <c r="J3926" s="59"/>
      <c r="K3926" s="59"/>
      <c r="L3926" s="59"/>
      <c r="M3926" s="59"/>
      <c r="N3926" s="59"/>
      <c r="O3926" s="59"/>
      <c r="P3926" s="370"/>
      <c r="Q3926" s="63"/>
      <c r="R3926" s="373"/>
    </row>
    <row r="3927" spans="1:18" hidden="1" x14ac:dyDescent="0.25">
      <c r="A3927" s="383"/>
      <c r="B3927" s="378"/>
      <c r="C3927" s="54" t="str">
        <f>IF(ISTEXT('Organizational Unit Summary'!$B$45),'Organizational Unit Summary'!$B$45,"")</f>
        <v>P-6</v>
      </c>
      <c r="D3927" s="51" t="str">
        <f>IF('Organizational Unit Summary'!$B$24="Benchmark or Sustainment",IF(E3927="OoS","OoS",IF(E3927=1,"DM",IF(E3927=2,"PM",IF(E3927=3,"LM",IF(E3927=4,"FM"))))),IF(E3927="OoS","OoS",IF(E3927&lt;=2,"H",IF(E3927=3,"M",IF(E3927=4,"L")))))</f>
        <v>DM</v>
      </c>
      <c r="E3927" s="58">
        <f>IF(OR(Processes!$C$75=TRUE,Processes!I$75=TRUE),IF(AND(G3927=1,H3927=1,NOT(ISTEXT(J3927))),4,IF(AND(G3927=1,H3927=1,ISTEXT(J3927)),3,IF(AND(OR(G3927=1,H3927=1),ISTEXT(J3927)),2,1))),"OoS")</f>
        <v>1</v>
      </c>
      <c r="F3927" s="57"/>
      <c r="G3927" s="59"/>
      <c r="H3927" s="59"/>
      <c r="I3927" s="59"/>
      <c r="J3927" s="59"/>
      <c r="K3927" s="59"/>
      <c r="L3927" s="59"/>
      <c r="M3927" s="59"/>
      <c r="N3927" s="59"/>
      <c r="O3927" s="59"/>
      <c r="P3927" s="370"/>
      <c r="Q3927" s="63"/>
      <c r="R3927" s="373"/>
    </row>
    <row r="3928" spans="1:18" hidden="1" x14ac:dyDescent="0.25">
      <c r="A3928" s="383"/>
      <c r="B3928" s="378"/>
      <c r="C3928" s="54" t="str">
        <f>IF(ISTEXT('Organizational Unit Summary'!$B$46),'Organizational Unit Summary'!$B$46,"")</f>
        <v>P-7</v>
      </c>
      <c r="D3928" s="51" t="str">
        <f>IF('Organizational Unit Summary'!$B$24="Benchmark or Sustainment",IF(E3928="OoS","OoS",IF(E3928=1,"DM",IF(E3928=2,"PM",IF(E3928=3,"LM",IF(E3928=4,"FM"))))),IF(E3928="OoS","OoS",IF(E3928&lt;=2,"H",IF(E3928=3,"M",IF(E3928=4,"L")))))</f>
        <v>DM</v>
      </c>
      <c r="E3928" s="58">
        <f>IF(OR(Processes!$C$75=TRUE,Processes!J$75=TRUE),IF(AND(G3928=1,H3928=1,NOT(ISTEXT(J3928))),4,IF(AND(G3928=1,H3928=1,ISTEXT(J3928)),3,IF(AND(OR(G3928=1,H3928=1),ISTEXT(J3928)),2,1))),"OoS")</f>
        <v>1</v>
      </c>
      <c r="F3928" s="57"/>
      <c r="G3928" s="59"/>
      <c r="H3928" s="59"/>
      <c r="I3928" s="59"/>
      <c r="J3928" s="59"/>
      <c r="K3928" s="59"/>
      <c r="L3928" s="59"/>
      <c r="M3928" s="59"/>
      <c r="N3928" s="59"/>
      <c r="O3928" s="59"/>
      <c r="P3928" s="370"/>
      <c r="Q3928" s="63"/>
      <c r="R3928" s="373"/>
    </row>
    <row r="3929" spans="1:18" hidden="1" x14ac:dyDescent="0.25">
      <c r="A3929" s="383"/>
      <c r="B3929" s="378"/>
      <c r="C3929" s="54" t="str">
        <f>IF(ISTEXT('Organizational Unit Summary'!$B$47),'Organizational Unit Summary'!$B$47,"")</f>
        <v>P-8</v>
      </c>
      <c r="D3929" s="51" t="str">
        <f>IF('Organizational Unit Summary'!$B$24="Benchmark or Sustainment",IF(E3929="OoS","OoS",IF(E3929=1,"DM",IF(E3929=2,"PM",IF(E3929=3,"LM",IF(E3929=4,"FM"))))),IF(E3929="OoS","OoS",IF(E3929&lt;=2,"H",IF(E3929=3,"M",IF(E3929=4,"L")))))</f>
        <v>DM</v>
      </c>
      <c r="E3929" s="58">
        <f>IF(OR(Processes!$C$75=TRUE,Processes!K$75=TRUE),IF(AND(G3929=1,H3929=1,NOT(ISTEXT(J3929))),4,IF(AND(G3929=1,H3929=1,ISTEXT(J3929)),3,IF(AND(OR(G3929=1,H3929=1),ISTEXT(J3929)),2,1))),"OoS")</f>
        <v>1</v>
      </c>
      <c r="F3929" s="57"/>
      <c r="G3929" s="59"/>
      <c r="H3929" s="59"/>
      <c r="I3929" s="59"/>
      <c r="J3929" s="59"/>
      <c r="K3929" s="59"/>
      <c r="L3929" s="59"/>
      <c r="M3929" s="59"/>
      <c r="N3929" s="59"/>
      <c r="O3929" s="59"/>
      <c r="P3929" s="370"/>
      <c r="Q3929" s="63"/>
      <c r="R3929" s="373"/>
    </row>
    <row r="3930" spans="1:18" hidden="1" x14ac:dyDescent="0.25">
      <c r="A3930" s="383"/>
      <c r="B3930" s="378"/>
      <c r="C3930" s="54" t="str">
        <f>IF(ISTEXT('Organizational Unit Summary'!$B$48),'Organizational Unit Summary'!$B$48,"")</f>
        <v>P-9</v>
      </c>
      <c r="D3930" s="51" t="str">
        <f>IF('Organizational Unit Summary'!$B$24="Benchmark or Sustainment",IF(E3930="OoS","OoS",IF(E3930=1,"DM",IF(E3930=2,"PM",IF(E3930=3,"LM",IF(E3930=4,"FM"))))),IF(E3930="OoS","OoS",IF(E3930&lt;=2,"H",IF(E3930=3,"M",IF(E3930=4,"L")))))</f>
        <v>DM</v>
      </c>
      <c r="E3930" s="58">
        <f>IF(OR(Processes!$C$75=TRUE,Processes!L$75=TRUE),IF(AND(G3930=1,H3930=1,NOT(ISTEXT(J3930))),4,IF(AND(G3930=1,H3930=1,ISTEXT(J3930)),3,IF(AND(OR(G3930=1,H3930=1),ISTEXT(J3930)),2,1))),"OoS")</f>
        <v>1</v>
      </c>
      <c r="F3930" s="57"/>
      <c r="G3930" s="59"/>
      <c r="H3930" s="59"/>
      <c r="I3930" s="59"/>
      <c r="J3930" s="59"/>
      <c r="K3930" s="59"/>
      <c r="L3930" s="59"/>
      <c r="M3930" s="59"/>
      <c r="N3930" s="59"/>
      <c r="O3930" s="59"/>
      <c r="P3930" s="370"/>
      <c r="Q3930" s="63"/>
      <c r="R3930" s="373"/>
    </row>
    <row r="3931" spans="1:18" hidden="1" x14ac:dyDescent="0.25">
      <c r="A3931" s="383"/>
      <c r="B3931" s="378"/>
      <c r="C3931" s="54" t="str">
        <f>IF(ISTEXT('Organizational Unit Summary'!$B$49),'Organizational Unit Summary'!$B$49,"")</f>
        <v>P-10</v>
      </c>
      <c r="D3931" s="51" t="str">
        <f>IF('Organizational Unit Summary'!$B$24="Benchmark or Sustainment",IF(E3931="OoS","OoS",IF(E3931=1,"DM",IF(E3931=2,"PM",IF(E3931=3,"LM",IF(E3931=4,"FM"))))),IF(E3931="OoS","OoS",IF(E3931&lt;=2,"H",IF(E3931=3,"M",IF(E3931=4,"L")))))</f>
        <v>DM</v>
      </c>
      <c r="E3931" s="58">
        <f>IF(OR(Processes!$C$75=TRUE,Processes!M$75=TRUE),IF(AND(G3931=1,H3931=1,NOT(ISTEXT(J3931))),4,IF(AND(G3931=1,H3931=1,ISTEXT(J3931)),3,IF(AND(OR(G3931=1,H3931=1),ISTEXT(J3931)),2,1))),"OoS")</f>
        <v>1</v>
      </c>
      <c r="F3931" s="57"/>
      <c r="G3931" s="59"/>
      <c r="H3931" s="59"/>
      <c r="I3931" s="59"/>
      <c r="J3931" s="59"/>
      <c r="K3931" s="59"/>
      <c r="L3931" s="59"/>
      <c r="M3931" s="59"/>
      <c r="N3931" s="59"/>
      <c r="O3931" s="59"/>
      <c r="P3931" s="370"/>
      <c r="Q3931" s="63"/>
      <c r="R3931" s="373"/>
    </row>
    <row r="3932" spans="1:18" hidden="1" x14ac:dyDescent="0.25">
      <c r="A3932" s="383"/>
      <c r="B3932" s="378"/>
      <c r="C3932" s="54" t="str">
        <f>IF(ISTEXT('Organizational Unit Summary'!$B$50),'Organizational Unit Summary'!$B$50,"")</f>
        <v>P-11</v>
      </c>
      <c r="D3932" s="51" t="str">
        <f>IF('Organizational Unit Summary'!$B$24="Benchmark or Sustainment",IF(E3932="OoS","OoS",IF(E3932=1,"DM",IF(E3932=2,"PM",IF(E3932=3,"LM",IF(E3932=4,"FM"))))),IF(E3932="OoS","OoS",IF(E3932&lt;=2,"H",IF(E3932=3,"M",IF(E3932=4,"L")))))</f>
        <v>DM</v>
      </c>
      <c r="E3932" s="58">
        <f>IF(OR(Processes!$C$75=TRUE,Processes!N$75=TRUE),IF(AND(G3932=1,H3932=1,NOT(ISTEXT(J3932))),4,IF(AND(G3932=1,H3932=1,ISTEXT(J3932)),3,IF(AND(OR(G3932=1,H3932=1),ISTEXT(J3932)),2,1))),"OoS")</f>
        <v>1</v>
      </c>
      <c r="F3932" s="57"/>
      <c r="G3932" s="59"/>
      <c r="H3932" s="59"/>
      <c r="I3932" s="59"/>
      <c r="J3932" s="59"/>
      <c r="K3932" s="59"/>
      <c r="L3932" s="59"/>
      <c r="M3932" s="59"/>
      <c r="N3932" s="59"/>
      <c r="O3932" s="59"/>
      <c r="P3932" s="370"/>
      <c r="Q3932" s="63"/>
      <c r="R3932" s="373"/>
    </row>
    <row r="3933" spans="1:18" hidden="1" x14ac:dyDescent="0.25">
      <c r="A3933" s="383"/>
      <c r="B3933" s="378"/>
      <c r="C3933" s="54" t="str">
        <f>IF(ISTEXT('Organizational Unit Summary'!$B$51),'Organizational Unit Summary'!$B$51,"")</f>
        <v>P-12</v>
      </c>
      <c r="D3933" s="51" t="str">
        <f>IF('Organizational Unit Summary'!$B$24="Benchmark or Sustainment",IF(E3933="OoS","OoS",IF(E3933=1,"DM",IF(E3933=2,"PM",IF(E3933=3,"LM",IF(E3933=4,"FM"))))),IF(E3933="OoS","OoS",IF(E3933&lt;=2,"H",IF(E3933=3,"M",IF(E3933=4,"L")))))</f>
        <v>DM</v>
      </c>
      <c r="E3933" s="58">
        <f>IF(OR(Processes!$C$75=TRUE,Processes!O$75=TRUE),IF(AND(G3933=1,H3933=1,NOT(ISTEXT(J3933))),4,IF(AND(G3933=1,H3933=1,ISTEXT(J3933)),3,IF(AND(OR(G3933=1,H3933=1),ISTEXT(J3933)),2,1))),"OoS")</f>
        <v>1</v>
      </c>
      <c r="F3933" s="57"/>
      <c r="G3933" s="59"/>
      <c r="H3933" s="59"/>
      <c r="I3933" s="59"/>
      <c r="J3933" s="59"/>
      <c r="K3933" s="59"/>
      <c r="L3933" s="59"/>
      <c r="M3933" s="59"/>
      <c r="N3933" s="59"/>
      <c r="O3933" s="59"/>
      <c r="P3933" s="370"/>
      <c r="Q3933" s="63"/>
      <c r="R3933" s="373"/>
    </row>
    <row r="3934" spans="1:18" hidden="1" x14ac:dyDescent="0.25">
      <c r="A3934" s="383"/>
      <c r="B3934" s="378"/>
      <c r="C3934" s="54" t="str">
        <f>IF(ISTEXT('Organizational Unit Summary'!$B$52),'Organizational Unit Summary'!$B$52,"")</f>
        <v>P-13</v>
      </c>
      <c r="D3934" s="51" t="str">
        <f>IF('Organizational Unit Summary'!$B$24="Benchmark or Sustainment",IF(E3934="OoS","OoS",IF(E3934=1,"DM",IF(E3934=2,"PM",IF(E3934=3,"LM",IF(E3934=4,"FM"))))),IF(E3934="OoS","OoS",IF(E3934&lt;=2,"H",IF(E3934=3,"M",IF(E3934=4,"L")))))</f>
        <v>DM</v>
      </c>
      <c r="E3934" s="58">
        <f>IF(OR(Processes!$C$75=TRUE,Processes!P$75=TRUE),IF(AND(G3934=1,H3934=1,NOT(ISTEXT(J3934))),4,IF(AND(G3934=1,H3934=1,ISTEXT(J3934)),3,IF(AND(OR(G3934=1,H3934=1),ISTEXT(J3934)),2,1))),"OoS")</f>
        <v>1</v>
      </c>
      <c r="F3934" s="57"/>
      <c r="G3934" s="59"/>
      <c r="H3934" s="59"/>
      <c r="I3934" s="59"/>
      <c r="J3934" s="59"/>
      <c r="K3934" s="59"/>
      <c r="L3934" s="59"/>
      <c r="M3934" s="59"/>
      <c r="N3934" s="59"/>
      <c r="O3934" s="59"/>
      <c r="P3934" s="370"/>
      <c r="Q3934" s="63"/>
      <c r="R3934" s="373"/>
    </row>
    <row r="3935" spans="1:18" hidden="1" x14ac:dyDescent="0.25">
      <c r="A3935" s="383"/>
      <c r="B3935" s="378"/>
      <c r="C3935" s="54" t="str">
        <f>IF(ISTEXT('Organizational Unit Summary'!$B$53),'Organizational Unit Summary'!$B$53,"")</f>
        <v>P-14</v>
      </c>
      <c r="D3935" s="51" t="str">
        <f>IF('Organizational Unit Summary'!$B$24="Benchmark or Sustainment",IF(E3935="OoS","OoS",IF(E3935=1,"DM",IF(E3935=2,"PM",IF(E3935=3,"LM",IF(E3935=4,"FM"))))),IF(E3935="OoS","OoS",IF(E3935&lt;=2,"H",IF(E3935=3,"M",IF(E3935=4,"L")))))</f>
        <v>DM</v>
      </c>
      <c r="E3935" s="58">
        <f>IF(OR(Processes!$C$75=TRUE,Processes!Q$75=TRUE),IF(AND(G3935=1,H3935=1,NOT(ISTEXT(J3935))),4,IF(AND(G3935=1,H3935=1,ISTEXT(J3935)),3,IF(AND(OR(G3935=1,H3935=1),ISTEXT(J3935)),2,1))),"OoS")</f>
        <v>1</v>
      </c>
      <c r="F3935" s="57"/>
      <c r="G3935" s="59"/>
      <c r="H3935" s="59"/>
      <c r="I3935" s="59"/>
      <c r="J3935" s="59"/>
      <c r="K3935" s="59"/>
      <c r="L3935" s="59"/>
      <c r="M3935" s="59"/>
      <c r="N3935" s="59"/>
      <c r="O3935" s="59"/>
      <c r="P3935" s="370"/>
      <c r="Q3935" s="63"/>
      <c r="R3935" s="373"/>
    </row>
    <row r="3936" spans="1:18" hidden="1" x14ac:dyDescent="0.25">
      <c r="A3936" s="383"/>
      <c r="B3936" s="378"/>
      <c r="C3936" s="54" t="str">
        <f>IF(ISTEXT('Organizational Unit Summary'!$B$54),'Organizational Unit Summary'!$B$54,"")</f>
        <v>P-15</v>
      </c>
      <c r="D3936" s="51" t="str">
        <f>IF('Organizational Unit Summary'!$B$24="Benchmark or Sustainment",IF(E3936="OoS","OoS",IF(E3936=1,"DM",IF(E3936=2,"PM",IF(E3936=3,"LM",IF(E3936=4,"FM"))))),IF(E3936="OoS","OoS",IF(E3936&lt;=2,"H",IF(E3936=3,"M",IF(E3936=4,"L")))))</f>
        <v>DM</v>
      </c>
      <c r="E3936" s="58">
        <f>IF(OR(Processes!$C$75=TRUE,Processes!R$75=TRUE),IF(AND(G3936=1,H3936=1,NOT(ISTEXT(J3936))),4,IF(AND(G3936=1,H3936=1,ISTEXT(J3936)),3,IF(AND(OR(G3936=1,H3936=1),ISTEXT(J3936)),2,1))),"OoS")</f>
        <v>1</v>
      </c>
      <c r="F3936" s="57"/>
      <c r="G3936" s="59"/>
      <c r="H3936" s="59"/>
      <c r="I3936" s="59"/>
      <c r="J3936" s="59"/>
      <c r="K3936" s="59"/>
      <c r="L3936" s="59"/>
      <c r="M3936" s="59"/>
      <c r="N3936" s="59"/>
      <c r="O3936" s="59"/>
      <c r="P3936" s="370"/>
      <c r="Q3936" s="63"/>
      <c r="R3936" s="373"/>
    </row>
    <row r="3937" spans="1:18" hidden="1" x14ac:dyDescent="0.25">
      <c r="A3937" s="383"/>
      <c r="B3937" s="378"/>
      <c r="C3937" s="54" t="str">
        <f>IF(ISTEXT('Organizational Unit Summary'!$B$55),'Organizational Unit Summary'!$B$55,"")</f>
        <v>P-16</v>
      </c>
      <c r="D3937" s="51" t="str">
        <f>IF('Organizational Unit Summary'!$B$24="Benchmark or Sustainment",IF(E3937="OoS","OoS",IF(E3937=1,"DM",IF(E3937=2,"PM",IF(E3937=3,"LM",IF(E3937=4,"FM"))))),IF(E3937="OoS","OoS",IF(E3937&lt;=2,"H",IF(E3937=3,"M",IF(E3937=4,"L")))))</f>
        <v>DM</v>
      </c>
      <c r="E3937" s="58">
        <f>IF(OR(Processes!$C$75=TRUE,Processes!S$75=TRUE),IF(AND(G3937=1,H3937=1,NOT(ISTEXT(J3937))),4,IF(AND(G3937=1,H3937=1,ISTEXT(J3937)),3,IF(AND(OR(G3937=1,H3937=1),ISTEXT(J3937)),2,1))),"OoS")</f>
        <v>1</v>
      </c>
      <c r="F3937" s="57"/>
      <c r="G3937" s="59"/>
      <c r="H3937" s="59"/>
      <c r="I3937" s="59"/>
      <c r="J3937" s="59"/>
      <c r="K3937" s="59"/>
      <c r="L3937" s="59"/>
      <c r="M3937" s="59"/>
      <c r="N3937" s="59"/>
      <c r="O3937" s="59"/>
      <c r="P3937" s="370"/>
      <c r="Q3937" s="63"/>
      <c r="R3937" s="373"/>
    </row>
    <row r="3938" spans="1:18" hidden="1" x14ac:dyDescent="0.25">
      <c r="A3938" s="383"/>
      <c r="B3938" s="378"/>
      <c r="C3938" s="54" t="str">
        <f>IF(ISTEXT('Organizational Unit Summary'!$B$56),'Organizational Unit Summary'!$B$56,"")</f>
        <v>P-17</v>
      </c>
      <c r="D3938" s="51" t="str">
        <f>IF('Organizational Unit Summary'!$B$24="Benchmark or Sustainment",IF(E3938="OoS","OoS",IF(E3938=1,"DM",IF(E3938=2,"PM",IF(E3938=3,"LM",IF(E3938=4,"FM"))))),IF(E3938="OoS","OoS",IF(E3938&lt;=2,"H",IF(E3938=3,"M",IF(E3938=4,"L")))))</f>
        <v>DM</v>
      </c>
      <c r="E3938" s="58">
        <f>IF(OR(Processes!$C$75=TRUE,Processes!T$75=TRUE),IF(AND(G3938=1,H3938=1,NOT(ISTEXT(J3938))),4,IF(AND(G3938=1,H3938=1,ISTEXT(J3938)),3,IF(AND(OR(G3938=1,H3938=1),ISTEXT(J3938)),2,1))),"OoS")</f>
        <v>1</v>
      </c>
      <c r="F3938" s="57"/>
      <c r="G3938" s="59"/>
      <c r="H3938" s="59"/>
      <c r="I3938" s="59"/>
      <c r="J3938" s="59"/>
      <c r="K3938" s="59"/>
      <c r="L3938" s="59"/>
      <c r="M3938" s="59"/>
      <c r="N3938" s="59"/>
      <c r="O3938" s="59"/>
      <c r="P3938" s="370"/>
      <c r="Q3938" s="63"/>
      <c r="R3938" s="373"/>
    </row>
    <row r="3939" spans="1:18" hidden="1" x14ac:dyDescent="0.25">
      <c r="A3939" s="383"/>
      <c r="B3939" s="378"/>
      <c r="C3939" s="54" t="str">
        <f>IF(ISTEXT('Organizational Unit Summary'!$B$57),'Organizational Unit Summary'!$B$57,"")</f>
        <v>P-18</v>
      </c>
      <c r="D3939" s="51" t="str">
        <f>IF('Organizational Unit Summary'!$B$24="Benchmark or Sustainment",IF(E3939="OoS","OoS",IF(E3939=1,"DM",IF(E3939=2,"PM",IF(E3939=3,"LM",IF(E3939=4,"FM"))))),IF(E3939="OoS","OoS",IF(E3939&lt;=2,"H",IF(E3939=3,"M",IF(E3939=4,"L")))))</f>
        <v>DM</v>
      </c>
      <c r="E3939" s="58">
        <f>IF(OR(Processes!$C$75=TRUE,Processes!U$75=TRUE),IF(AND(G3939=1,H3939=1,NOT(ISTEXT(J3939))),4,IF(AND(G3939=1,H3939=1,ISTEXT(J3939)),3,IF(AND(OR(G3939=1,H3939=1),ISTEXT(J3939)),2,1))),"OoS")</f>
        <v>1</v>
      </c>
      <c r="F3939" s="57"/>
      <c r="G3939" s="59"/>
      <c r="H3939" s="59"/>
      <c r="I3939" s="59"/>
      <c r="J3939" s="59"/>
      <c r="K3939" s="59"/>
      <c r="L3939" s="59"/>
      <c r="M3939" s="59"/>
      <c r="N3939" s="59"/>
      <c r="O3939" s="59"/>
      <c r="P3939" s="370"/>
      <c r="Q3939" s="63"/>
      <c r="R3939" s="373"/>
    </row>
    <row r="3940" spans="1:18" hidden="1" x14ac:dyDescent="0.25">
      <c r="A3940" s="383"/>
      <c r="B3940" s="378"/>
      <c r="C3940" s="54" t="str">
        <f>IF(ISTEXT('Organizational Unit Summary'!$B$58),'Organizational Unit Summary'!$B$58,"")</f>
        <v>P-19</v>
      </c>
      <c r="D3940" s="51" t="str">
        <f>IF('Organizational Unit Summary'!$B$24="Benchmark or Sustainment",IF(E3940="OoS","OoS",IF(E3940=1,"DM",IF(E3940=2,"PM",IF(E3940=3,"LM",IF(E3940=4,"FM"))))),IF(E3940="OoS","OoS",IF(E3940&lt;=2,"H",IF(E3940=3,"M",IF(E3940=4,"L")))))</f>
        <v>DM</v>
      </c>
      <c r="E3940" s="58">
        <f>IF(OR(Processes!$C$75=TRUE,Processes!V$75=TRUE),IF(AND(G3940=1,H3940=1,NOT(ISTEXT(J3940))),4,IF(AND(G3940=1,H3940=1,ISTEXT(J3940)),3,IF(AND(OR(G3940=1,H3940=1),ISTEXT(J3940)),2,1))),"OoS")</f>
        <v>1</v>
      </c>
      <c r="F3940" s="57"/>
      <c r="G3940" s="59"/>
      <c r="H3940" s="59"/>
      <c r="I3940" s="59"/>
      <c r="J3940" s="59"/>
      <c r="K3940" s="59"/>
      <c r="L3940" s="59"/>
      <c r="M3940" s="59"/>
      <c r="N3940" s="59"/>
      <c r="O3940" s="59"/>
      <c r="P3940" s="370"/>
      <c r="Q3940" s="63"/>
      <c r="R3940" s="373"/>
    </row>
    <row r="3941" spans="1:18" ht="13.5" hidden="1" thickBot="1" x14ac:dyDescent="0.3">
      <c r="A3941" s="383"/>
      <c r="B3941" s="378"/>
      <c r="C3941" s="54" t="str">
        <f>IF(ISTEXT('Organizational Unit Summary'!$B$59),'Organizational Unit Summary'!$B$59,"")</f>
        <v>P-20</v>
      </c>
      <c r="D3941" s="51" t="str">
        <f>IF('Organizational Unit Summary'!$B$24="Benchmark or Sustainment",IF(E3941="OoS","OoS",IF(E3941=1,"DM",IF(E3941=2,"PM",IF(E3941=3,"LM",IF(E3941=4,"FM"))))),IF(E3941="OoS","OoS",IF(E3941&lt;=2,"H",IF(E3941=3,"M",IF(E3941=4,"L")))))</f>
        <v>DM</v>
      </c>
      <c r="E3941" s="58">
        <f>IF(OR(Processes!$C$75=TRUE,Processes!W$75=TRUE),IF(AND(G3941=1,H3941=1,NOT(ISTEXT(J3941))),4,IF(AND(G3941=1,H3941=1,ISTEXT(J3941)),3,IF(AND(OR(G3941=1,H3941=1),ISTEXT(J3941)),2,1))),"OoS")</f>
        <v>1</v>
      </c>
      <c r="F3941" s="57"/>
      <c r="G3941" s="59"/>
      <c r="H3941" s="59"/>
      <c r="I3941" s="59"/>
      <c r="J3941" s="59"/>
      <c r="K3941" s="59"/>
      <c r="L3941" s="59"/>
      <c r="M3941" s="59"/>
      <c r="N3941" s="59"/>
      <c r="O3941" s="59"/>
      <c r="P3941" s="371"/>
      <c r="Q3941" s="63"/>
      <c r="R3941" s="373"/>
    </row>
    <row r="3942" spans="1:18" hidden="1" x14ac:dyDescent="0.25">
      <c r="A3942" s="383"/>
      <c r="B3942" s="378" t="str">
        <f>IF(ISTEXT(Processes!$B$25),Processes!$B$25,"")</f>
        <v>Process 23</v>
      </c>
      <c r="C3942" s="54" t="str">
        <f>IF(ISTEXT('Organizational Unit Summary'!$B$40),'Organizational Unit Summary'!$B$40,"")</f>
        <v>P-1</v>
      </c>
      <c r="D3942" s="51" t="str">
        <f>IF('Organizational Unit Summary'!$B$24="Benchmark or Sustainment",IF(E3942="OoS","OoS",IF(E3942=1,"DM",IF(E3942=2,"PM",IF(E3942=3,"LM",IF(E3942=4,"FM"))))),IF(E3942="OoS","OoS",IF(E3942&lt;=2,"H",IF(E3942=3,"M",IF(E3942=4,"L")))))</f>
        <v>DM</v>
      </c>
      <c r="E3942" s="58">
        <f>IF(OR(Processes!$C$76=TRUE,Processes!D$76=TRUE),IF(AND(G3942=1,H3942=1,NOT(ISTEXT(J3942))),4,IF(AND(G3942=1,H3942=1,ISTEXT(J3942)),3,IF(AND(OR(G3942=1,H3942=1),ISTEXT(J3942)),2,1))),"OoS")</f>
        <v>1</v>
      </c>
      <c r="F3942" s="57"/>
      <c r="G3942" s="59"/>
      <c r="H3942" s="59"/>
      <c r="I3942" s="59"/>
      <c r="J3942" s="59"/>
      <c r="K3942" s="59"/>
      <c r="L3942" s="59"/>
      <c r="M3942" s="59"/>
      <c r="N3942" s="59"/>
      <c r="O3942" s="59"/>
      <c r="P3942" s="369"/>
      <c r="Q3942" s="63"/>
      <c r="R3942" s="373"/>
    </row>
    <row r="3943" spans="1:18" hidden="1" x14ac:dyDescent="0.25">
      <c r="A3943" s="383"/>
      <c r="B3943" s="378"/>
      <c r="C3943" s="54" t="str">
        <f>IF(ISTEXT('Organizational Unit Summary'!$B$41),'Organizational Unit Summary'!$B$41,"")</f>
        <v>P-2</v>
      </c>
      <c r="D3943" s="51" t="str">
        <f>IF('Organizational Unit Summary'!$B$24="Benchmark or Sustainment",IF(E3943="OoS","OoS",IF(E3943=1,"DM",IF(E3943=2,"PM",IF(E3943=3,"LM",IF(E3943=4,"FM"))))),IF(E3943="OoS","OoS",IF(E3943&lt;=2,"H",IF(E3943=3,"M",IF(E3943=4,"L")))))</f>
        <v>DM</v>
      </c>
      <c r="E3943" s="58">
        <f>IF(OR(Processes!$C$76=TRUE,Processes!E$76=TRUE),IF(AND(G3943=1,H3943=1,NOT(ISTEXT(J3943))),4,IF(AND(G3943=1,H3943=1,ISTEXT(J3943)),3,IF(AND(OR(G3943=1,H3943=1),ISTEXT(J3943)),2,1))),"OoS")</f>
        <v>1</v>
      </c>
      <c r="F3943" s="57"/>
      <c r="G3943" s="59"/>
      <c r="H3943" s="59"/>
      <c r="I3943" s="59"/>
      <c r="J3943" s="59"/>
      <c r="K3943" s="59"/>
      <c r="L3943" s="59"/>
      <c r="M3943" s="59"/>
      <c r="N3943" s="59"/>
      <c r="O3943" s="59"/>
      <c r="P3943" s="370"/>
      <c r="Q3943" s="63"/>
      <c r="R3943" s="373"/>
    </row>
    <row r="3944" spans="1:18" hidden="1" x14ac:dyDescent="0.25">
      <c r="A3944" s="383"/>
      <c r="B3944" s="378"/>
      <c r="C3944" s="54" t="str">
        <f>IF(ISTEXT('Organizational Unit Summary'!$B$42),'Organizational Unit Summary'!$B$42,"")</f>
        <v>P-3</v>
      </c>
      <c r="D3944" s="51" t="str">
        <f>IF('Organizational Unit Summary'!$B$24="Benchmark or Sustainment",IF(E3944="OoS","OoS",IF(E3944=1,"DM",IF(E3944=2,"PM",IF(E3944=3,"LM",IF(E3944=4,"FM"))))),IF(E3944="OoS","OoS",IF(E3944&lt;=2,"H",IF(E3944=3,"M",IF(E3944=4,"L")))))</f>
        <v>DM</v>
      </c>
      <c r="E3944" s="58">
        <f>IF(OR(Processes!$C$76=TRUE,Processes!F$76=TRUE),IF(AND(G3944=1,H3944=1,NOT(ISTEXT(J3944))),4,IF(AND(G3944=1,H3944=1,ISTEXT(J3944)),3,IF(AND(OR(G3944=1,H3944=1),ISTEXT(J3944)),2,1))),"OoS")</f>
        <v>1</v>
      </c>
      <c r="F3944" s="57"/>
      <c r="G3944" s="59"/>
      <c r="H3944" s="59"/>
      <c r="I3944" s="59"/>
      <c r="J3944" s="59"/>
      <c r="K3944" s="59"/>
      <c r="L3944" s="59"/>
      <c r="M3944" s="59"/>
      <c r="N3944" s="59"/>
      <c r="O3944" s="59"/>
      <c r="P3944" s="370"/>
      <c r="Q3944" s="63"/>
      <c r="R3944" s="373"/>
    </row>
    <row r="3945" spans="1:18" hidden="1" x14ac:dyDescent="0.25">
      <c r="A3945" s="383"/>
      <c r="B3945" s="378"/>
      <c r="C3945" s="54" t="str">
        <f>IF(ISTEXT('Organizational Unit Summary'!$B$43),'Organizational Unit Summary'!$B$43,"")</f>
        <v>P-4</v>
      </c>
      <c r="D3945" s="51" t="str">
        <f>IF('Organizational Unit Summary'!$B$24="Benchmark or Sustainment",IF(E3945="OoS","OoS",IF(E3945=1,"DM",IF(E3945=2,"PM",IF(E3945=3,"LM",IF(E3945=4,"FM"))))),IF(E3945="OoS","OoS",IF(E3945&lt;=2,"H",IF(E3945=3,"M",IF(E3945=4,"L")))))</f>
        <v>DM</v>
      </c>
      <c r="E3945" s="58">
        <f>IF(OR(Processes!$C$76=TRUE,Processes!G$76=TRUE),IF(AND(G3945=1,H3945=1,NOT(ISTEXT(J3945))),4,IF(AND(G3945=1,H3945=1,ISTEXT(J3945)),3,IF(AND(OR(G3945=1,H3945=1),ISTEXT(J3945)),2,1))),"OoS")</f>
        <v>1</v>
      </c>
      <c r="F3945" s="57"/>
      <c r="G3945" s="59"/>
      <c r="H3945" s="59"/>
      <c r="I3945" s="59"/>
      <c r="J3945" s="59"/>
      <c r="K3945" s="59"/>
      <c r="L3945" s="59"/>
      <c r="M3945" s="59"/>
      <c r="N3945" s="59"/>
      <c r="O3945" s="59"/>
      <c r="P3945" s="370"/>
      <c r="Q3945" s="63"/>
      <c r="R3945" s="373"/>
    </row>
    <row r="3946" spans="1:18" hidden="1" x14ac:dyDescent="0.25">
      <c r="A3946" s="383"/>
      <c r="B3946" s="378"/>
      <c r="C3946" s="54" t="str">
        <f>IF(ISTEXT('Organizational Unit Summary'!$B$44),'Organizational Unit Summary'!$B$44,"")</f>
        <v>P-5</v>
      </c>
      <c r="D3946" s="51" t="str">
        <f>IF('Organizational Unit Summary'!$B$24="Benchmark or Sustainment",IF(E3946="OoS","OoS",IF(E3946=1,"DM",IF(E3946=2,"PM",IF(E3946=3,"LM",IF(E3946=4,"FM"))))),IF(E3946="OoS","OoS",IF(E3946&lt;=2,"H",IF(E3946=3,"M",IF(E3946=4,"L")))))</f>
        <v>DM</v>
      </c>
      <c r="E3946" s="58">
        <f>IF(OR(Processes!$C$76=TRUE,Processes!H$76=TRUE),IF(AND(G3946=1,H3946=1,NOT(ISTEXT(J3946))),4,IF(AND(G3946=1,H3946=1,ISTEXT(J3946)),3,IF(AND(OR(G3946=1,H3946=1),ISTEXT(J3946)),2,1))),"OoS")</f>
        <v>1</v>
      </c>
      <c r="F3946" s="57"/>
      <c r="G3946" s="59"/>
      <c r="H3946" s="59"/>
      <c r="I3946" s="59"/>
      <c r="J3946" s="59"/>
      <c r="K3946" s="59"/>
      <c r="L3946" s="59"/>
      <c r="M3946" s="59"/>
      <c r="N3946" s="59"/>
      <c r="O3946" s="59"/>
      <c r="P3946" s="370"/>
      <c r="Q3946" s="63"/>
      <c r="R3946" s="373"/>
    </row>
    <row r="3947" spans="1:18" hidden="1" x14ac:dyDescent="0.25">
      <c r="A3947" s="383"/>
      <c r="B3947" s="378"/>
      <c r="C3947" s="54" t="str">
        <f>IF(ISTEXT('Organizational Unit Summary'!$B$45),'Organizational Unit Summary'!$B$45,"")</f>
        <v>P-6</v>
      </c>
      <c r="D3947" s="51" t="str">
        <f>IF('Organizational Unit Summary'!$B$24="Benchmark or Sustainment",IF(E3947="OoS","OoS",IF(E3947=1,"DM",IF(E3947=2,"PM",IF(E3947=3,"LM",IF(E3947=4,"FM"))))),IF(E3947="OoS","OoS",IF(E3947&lt;=2,"H",IF(E3947=3,"M",IF(E3947=4,"L")))))</f>
        <v>DM</v>
      </c>
      <c r="E3947" s="58">
        <f>IF(OR(Processes!$C$76=TRUE,Processes!I$76=TRUE),IF(AND(G3947=1,H3947=1,NOT(ISTEXT(J3947))),4,IF(AND(G3947=1,H3947=1,ISTEXT(J3947)),3,IF(AND(OR(G3947=1,H3947=1),ISTEXT(J3947)),2,1))),"OoS")</f>
        <v>1</v>
      </c>
      <c r="F3947" s="57"/>
      <c r="G3947" s="59"/>
      <c r="H3947" s="59"/>
      <c r="I3947" s="59"/>
      <c r="J3947" s="59"/>
      <c r="K3947" s="59"/>
      <c r="L3947" s="59"/>
      <c r="M3947" s="59"/>
      <c r="N3947" s="59"/>
      <c r="O3947" s="59"/>
      <c r="P3947" s="370"/>
      <c r="Q3947" s="63"/>
      <c r="R3947" s="373"/>
    </row>
    <row r="3948" spans="1:18" hidden="1" x14ac:dyDescent="0.25">
      <c r="A3948" s="383"/>
      <c r="B3948" s="378"/>
      <c r="C3948" s="54" t="str">
        <f>IF(ISTEXT('Organizational Unit Summary'!$B$46),'Organizational Unit Summary'!$B$46,"")</f>
        <v>P-7</v>
      </c>
      <c r="D3948" s="51" t="str">
        <f>IF('Organizational Unit Summary'!$B$24="Benchmark or Sustainment",IF(E3948="OoS","OoS",IF(E3948=1,"DM",IF(E3948=2,"PM",IF(E3948=3,"LM",IF(E3948=4,"FM"))))),IF(E3948="OoS","OoS",IF(E3948&lt;=2,"H",IF(E3948=3,"M",IF(E3948=4,"L")))))</f>
        <v>DM</v>
      </c>
      <c r="E3948" s="58">
        <f>IF(OR(Processes!$C$76=TRUE,Processes!J$76=TRUE),IF(AND(G3948=1,H3948=1,NOT(ISTEXT(J3948))),4,IF(AND(G3948=1,H3948=1,ISTEXT(J3948)),3,IF(AND(OR(G3948=1,H3948=1),ISTEXT(J3948)),2,1))),"OoS")</f>
        <v>1</v>
      </c>
      <c r="F3948" s="57"/>
      <c r="G3948" s="59"/>
      <c r="H3948" s="59"/>
      <c r="I3948" s="59"/>
      <c r="J3948" s="59"/>
      <c r="K3948" s="59"/>
      <c r="L3948" s="59"/>
      <c r="M3948" s="59"/>
      <c r="N3948" s="59"/>
      <c r="O3948" s="59"/>
      <c r="P3948" s="370"/>
      <c r="Q3948" s="63"/>
      <c r="R3948" s="373"/>
    </row>
    <row r="3949" spans="1:18" hidden="1" x14ac:dyDescent="0.25">
      <c r="A3949" s="383"/>
      <c r="B3949" s="378"/>
      <c r="C3949" s="54" t="str">
        <f>IF(ISTEXT('Organizational Unit Summary'!$B$47),'Organizational Unit Summary'!$B$47,"")</f>
        <v>P-8</v>
      </c>
      <c r="D3949" s="51" t="str">
        <f>IF('Organizational Unit Summary'!$B$24="Benchmark or Sustainment",IF(E3949="OoS","OoS",IF(E3949=1,"DM",IF(E3949=2,"PM",IF(E3949=3,"LM",IF(E3949=4,"FM"))))),IF(E3949="OoS","OoS",IF(E3949&lt;=2,"H",IF(E3949=3,"M",IF(E3949=4,"L")))))</f>
        <v>DM</v>
      </c>
      <c r="E3949" s="58">
        <f>IF(OR(Processes!$C$76=TRUE,Processes!K$76=TRUE),IF(AND(G3949=1,H3949=1,NOT(ISTEXT(J3949))),4,IF(AND(G3949=1,H3949=1,ISTEXT(J3949)),3,IF(AND(OR(G3949=1,H3949=1),ISTEXT(J3949)),2,1))),"OoS")</f>
        <v>1</v>
      </c>
      <c r="F3949" s="57"/>
      <c r="G3949" s="59"/>
      <c r="H3949" s="59"/>
      <c r="I3949" s="59"/>
      <c r="J3949" s="59"/>
      <c r="K3949" s="59"/>
      <c r="L3949" s="59"/>
      <c r="M3949" s="59"/>
      <c r="N3949" s="59"/>
      <c r="O3949" s="59"/>
      <c r="P3949" s="370"/>
      <c r="Q3949" s="63"/>
      <c r="R3949" s="373"/>
    </row>
    <row r="3950" spans="1:18" hidden="1" x14ac:dyDescent="0.25">
      <c r="A3950" s="383"/>
      <c r="B3950" s="378"/>
      <c r="C3950" s="54" t="str">
        <f>IF(ISTEXT('Organizational Unit Summary'!$B$48),'Organizational Unit Summary'!$B$48,"")</f>
        <v>P-9</v>
      </c>
      <c r="D3950" s="51" t="str">
        <f>IF('Organizational Unit Summary'!$B$24="Benchmark or Sustainment",IF(E3950="OoS","OoS",IF(E3950=1,"DM",IF(E3950=2,"PM",IF(E3950=3,"LM",IF(E3950=4,"FM"))))),IF(E3950="OoS","OoS",IF(E3950&lt;=2,"H",IF(E3950=3,"M",IF(E3950=4,"L")))))</f>
        <v>DM</v>
      </c>
      <c r="E3950" s="58">
        <f>IF(OR(Processes!$C$76=TRUE,Processes!L$76=TRUE),IF(AND(G3950=1,H3950=1,NOT(ISTEXT(J3950))),4,IF(AND(G3950=1,H3950=1,ISTEXT(J3950)),3,IF(AND(OR(G3950=1,H3950=1),ISTEXT(J3950)),2,1))),"OoS")</f>
        <v>1</v>
      </c>
      <c r="F3950" s="57"/>
      <c r="G3950" s="59"/>
      <c r="H3950" s="59"/>
      <c r="I3950" s="59"/>
      <c r="J3950" s="59"/>
      <c r="K3950" s="59"/>
      <c r="L3950" s="59"/>
      <c r="M3950" s="59"/>
      <c r="N3950" s="59"/>
      <c r="O3950" s="59"/>
      <c r="P3950" s="370"/>
      <c r="Q3950" s="63"/>
      <c r="R3950" s="373"/>
    </row>
    <row r="3951" spans="1:18" hidden="1" x14ac:dyDescent="0.25">
      <c r="A3951" s="383"/>
      <c r="B3951" s="378"/>
      <c r="C3951" s="54" t="str">
        <f>IF(ISTEXT('Organizational Unit Summary'!$B$49),'Organizational Unit Summary'!$B$49,"")</f>
        <v>P-10</v>
      </c>
      <c r="D3951" s="51" t="str">
        <f>IF('Organizational Unit Summary'!$B$24="Benchmark or Sustainment",IF(E3951="OoS","OoS",IF(E3951=1,"DM",IF(E3951=2,"PM",IF(E3951=3,"LM",IF(E3951=4,"FM"))))),IF(E3951="OoS","OoS",IF(E3951&lt;=2,"H",IF(E3951=3,"M",IF(E3951=4,"L")))))</f>
        <v>DM</v>
      </c>
      <c r="E3951" s="58">
        <f>IF(OR(Processes!$C$76=TRUE,Processes!M$76=TRUE),IF(AND(G3951=1,H3951=1,NOT(ISTEXT(J3951))),4,IF(AND(G3951=1,H3951=1,ISTEXT(J3951)),3,IF(AND(OR(G3951=1,H3951=1),ISTEXT(J3951)),2,1))),"OoS")</f>
        <v>1</v>
      </c>
      <c r="F3951" s="57"/>
      <c r="G3951" s="59"/>
      <c r="H3951" s="59"/>
      <c r="I3951" s="59"/>
      <c r="J3951" s="59"/>
      <c r="K3951" s="59"/>
      <c r="L3951" s="59"/>
      <c r="M3951" s="59"/>
      <c r="N3951" s="59"/>
      <c r="O3951" s="59"/>
      <c r="P3951" s="370"/>
      <c r="Q3951" s="63"/>
      <c r="R3951" s="373"/>
    </row>
    <row r="3952" spans="1:18" hidden="1" x14ac:dyDescent="0.25">
      <c r="A3952" s="383"/>
      <c r="B3952" s="378"/>
      <c r="C3952" s="54" t="str">
        <f>IF(ISTEXT('Organizational Unit Summary'!$B$50),'Organizational Unit Summary'!$B$50,"")</f>
        <v>P-11</v>
      </c>
      <c r="D3952" s="51" t="str">
        <f>IF('Organizational Unit Summary'!$B$24="Benchmark or Sustainment",IF(E3952="OoS","OoS",IF(E3952=1,"DM",IF(E3952=2,"PM",IF(E3952=3,"LM",IF(E3952=4,"FM"))))),IF(E3952="OoS","OoS",IF(E3952&lt;=2,"H",IF(E3952=3,"M",IF(E3952=4,"L")))))</f>
        <v>DM</v>
      </c>
      <c r="E3952" s="58">
        <f>IF(OR(Processes!$C$76=TRUE,Processes!N$76=TRUE),IF(AND(G3952=1,H3952=1,NOT(ISTEXT(J3952))),4,IF(AND(G3952=1,H3952=1,ISTEXT(J3952)),3,IF(AND(OR(G3952=1,H3952=1),ISTEXT(J3952)),2,1))),"OoS")</f>
        <v>1</v>
      </c>
      <c r="F3952" s="57"/>
      <c r="G3952" s="59"/>
      <c r="H3952" s="59"/>
      <c r="I3952" s="59"/>
      <c r="J3952" s="59"/>
      <c r="K3952" s="59"/>
      <c r="L3952" s="59"/>
      <c r="M3952" s="59"/>
      <c r="N3952" s="59"/>
      <c r="O3952" s="59"/>
      <c r="P3952" s="370"/>
      <c r="Q3952" s="63"/>
      <c r="R3952" s="373"/>
    </row>
    <row r="3953" spans="1:18" hidden="1" x14ac:dyDescent="0.25">
      <c r="A3953" s="383"/>
      <c r="B3953" s="378"/>
      <c r="C3953" s="54" t="str">
        <f>IF(ISTEXT('Organizational Unit Summary'!$B$51),'Organizational Unit Summary'!$B$51,"")</f>
        <v>P-12</v>
      </c>
      <c r="D3953" s="51" t="str">
        <f>IF('Organizational Unit Summary'!$B$24="Benchmark or Sustainment",IF(E3953="OoS","OoS",IF(E3953=1,"DM",IF(E3953=2,"PM",IF(E3953=3,"LM",IF(E3953=4,"FM"))))),IF(E3953="OoS","OoS",IF(E3953&lt;=2,"H",IF(E3953=3,"M",IF(E3953=4,"L")))))</f>
        <v>DM</v>
      </c>
      <c r="E3953" s="58">
        <f>IF(OR(Processes!$C$76=TRUE,Processes!O$76=TRUE),IF(AND(G3953=1,H3953=1,NOT(ISTEXT(J3953))),4,IF(AND(G3953=1,H3953=1,ISTEXT(J3953)),3,IF(AND(OR(G3953=1,H3953=1),ISTEXT(J3953)),2,1))),"OoS")</f>
        <v>1</v>
      </c>
      <c r="F3953" s="57"/>
      <c r="G3953" s="59"/>
      <c r="H3953" s="59"/>
      <c r="I3953" s="59"/>
      <c r="J3953" s="59"/>
      <c r="K3953" s="59"/>
      <c r="L3953" s="59"/>
      <c r="M3953" s="59"/>
      <c r="N3953" s="59"/>
      <c r="O3953" s="59"/>
      <c r="P3953" s="370"/>
      <c r="Q3953" s="63"/>
      <c r="R3953" s="373"/>
    </row>
    <row r="3954" spans="1:18" hidden="1" x14ac:dyDescent="0.25">
      <c r="A3954" s="383"/>
      <c r="B3954" s="378"/>
      <c r="C3954" s="54" t="str">
        <f>IF(ISTEXT('Organizational Unit Summary'!$B$52),'Organizational Unit Summary'!$B$52,"")</f>
        <v>P-13</v>
      </c>
      <c r="D3954" s="51" t="str">
        <f>IF('Organizational Unit Summary'!$B$24="Benchmark or Sustainment",IF(E3954="OoS","OoS",IF(E3954=1,"DM",IF(E3954=2,"PM",IF(E3954=3,"LM",IF(E3954=4,"FM"))))),IF(E3954="OoS","OoS",IF(E3954&lt;=2,"H",IF(E3954=3,"M",IF(E3954=4,"L")))))</f>
        <v>DM</v>
      </c>
      <c r="E3954" s="58">
        <f>IF(OR(Processes!$C$76=TRUE,Processes!P$76=TRUE),IF(AND(G3954=1,H3954=1,NOT(ISTEXT(J3954))),4,IF(AND(G3954=1,H3954=1,ISTEXT(J3954)),3,IF(AND(OR(G3954=1,H3954=1),ISTEXT(J3954)),2,1))),"OoS")</f>
        <v>1</v>
      </c>
      <c r="F3954" s="57"/>
      <c r="G3954" s="59"/>
      <c r="H3954" s="59"/>
      <c r="I3954" s="59"/>
      <c r="J3954" s="59"/>
      <c r="K3954" s="59"/>
      <c r="L3954" s="59"/>
      <c r="M3954" s="59"/>
      <c r="N3954" s="59"/>
      <c r="O3954" s="59"/>
      <c r="P3954" s="370"/>
      <c r="Q3954" s="63"/>
      <c r="R3954" s="373"/>
    </row>
    <row r="3955" spans="1:18" hidden="1" x14ac:dyDescent="0.25">
      <c r="A3955" s="383"/>
      <c r="B3955" s="378"/>
      <c r="C3955" s="54" t="str">
        <f>IF(ISTEXT('Organizational Unit Summary'!$B$53),'Organizational Unit Summary'!$B$53,"")</f>
        <v>P-14</v>
      </c>
      <c r="D3955" s="51" t="str">
        <f>IF('Organizational Unit Summary'!$B$24="Benchmark or Sustainment",IF(E3955="OoS","OoS",IF(E3955=1,"DM",IF(E3955=2,"PM",IF(E3955=3,"LM",IF(E3955=4,"FM"))))),IF(E3955="OoS","OoS",IF(E3955&lt;=2,"H",IF(E3955=3,"M",IF(E3955=4,"L")))))</f>
        <v>DM</v>
      </c>
      <c r="E3955" s="58">
        <f>IF(OR(Processes!$C$76=TRUE,Processes!Q$76=TRUE),IF(AND(G3955=1,H3955=1,NOT(ISTEXT(J3955))),4,IF(AND(G3955=1,H3955=1,ISTEXT(J3955)),3,IF(AND(OR(G3955=1,H3955=1),ISTEXT(J3955)),2,1))),"OoS")</f>
        <v>1</v>
      </c>
      <c r="F3955" s="57"/>
      <c r="G3955" s="59"/>
      <c r="H3955" s="59"/>
      <c r="I3955" s="59"/>
      <c r="J3955" s="59"/>
      <c r="K3955" s="59"/>
      <c r="L3955" s="59"/>
      <c r="M3955" s="59"/>
      <c r="N3955" s="59"/>
      <c r="O3955" s="59"/>
      <c r="P3955" s="370"/>
      <c r="Q3955" s="63"/>
      <c r="R3955" s="373"/>
    </row>
    <row r="3956" spans="1:18" hidden="1" x14ac:dyDescent="0.25">
      <c r="A3956" s="383"/>
      <c r="B3956" s="378"/>
      <c r="C3956" s="54" t="str">
        <f>IF(ISTEXT('Organizational Unit Summary'!$B$54),'Organizational Unit Summary'!$B$54,"")</f>
        <v>P-15</v>
      </c>
      <c r="D3956" s="51" t="str">
        <f>IF('Organizational Unit Summary'!$B$24="Benchmark or Sustainment",IF(E3956="OoS","OoS",IF(E3956=1,"DM",IF(E3956=2,"PM",IF(E3956=3,"LM",IF(E3956=4,"FM"))))),IF(E3956="OoS","OoS",IF(E3956&lt;=2,"H",IF(E3956=3,"M",IF(E3956=4,"L")))))</f>
        <v>DM</v>
      </c>
      <c r="E3956" s="58">
        <f>IF(OR(Processes!$C$76=TRUE,Processes!R$76=TRUE),IF(AND(G3956=1,H3956=1,NOT(ISTEXT(J3956))),4,IF(AND(G3956=1,H3956=1,ISTEXT(J3956)),3,IF(AND(OR(G3956=1,H3956=1),ISTEXT(J3956)),2,1))),"OoS")</f>
        <v>1</v>
      </c>
      <c r="F3956" s="57"/>
      <c r="G3956" s="59"/>
      <c r="H3956" s="59"/>
      <c r="I3956" s="59"/>
      <c r="J3956" s="59"/>
      <c r="K3956" s="59"/>
      <c r="L3956" s="59"/>
      <c r="M3956" s="59"/>
      <c r="N3956" s="59"/>
      <c r="O3956" s="59"/>
      <c r="P3956" s="370"/>
      <c r="Q3956" s="63"/>
      <c r="R3956" s="373"/>
    </row>
    <row r="3957" spans="1:18" hidden="1" x14ac:dyDescent="0.25">
      <c r="A3957" s="383"/>
      <c r="B3957" s="378"/>
      <c r="C3957" s="54" t="str">
        <f>IF(ISTEXT('Organizational Unit Summary'!$B$55),'Organizational Unit Summary'!$B$55,"")</f>
        <v>P-16</v>
      </c>
      <c r="D3957" s="51" t="str">
        <f>IF('Organizational Unit Summary'!$B$24="Benchmark or Sustainment",IF(E3957="OoS","OoS",IF(E3957=1,"DM",IF(E3957=2,"PM",IF(E3957=3,"LM",IF(E3957=4,"FM"))))),IF(E3957="OoS","OoS",IF(E3957&lt;=2,"H",IF(E3957=3,"M",IF(E3957=4,"L")))))</f>
        <v>DM</v>
      </c>
      <c r="E3957" s="58">
        <f>IF(OR(Processes!$C$76=TRUE,Processes!S$76=TRUE),IF(AND(G3957=1,H3957=1,NOT(ISTEXT(J3957))),4,IF(AND(G3957=1,H3957=1,ISTEXT(J3957)),3,IF(AND(OR(G3957=1,H3957=1),ISTEXT(J3957)),2,1))),"OoS")</f>
        <v>1</v>
      </c>
      <c r="F3957" s="57"/>
      <c r="G3957" s="59"/>
      <c r="H3957" s="59"/>
      <c r="I3957" s="59"/>
      <c r="J3957" s="59"/>
      <c r="K3957" s="59"/>
      <c r="L3957" s="59"/>
      <c r="M3957" s="59"/>
      <c r="N3957" s="59"/>
      <c r="O3957" s="59"/>
      <c r="P3957" s="370"/>
      <c r="Q3957" s="63"/>
      <c r="R3957" s="373"/>
    </row>
    <row r="3958" spans="1:18" hidden="1" x14ac:dyDescent="0.25">
      <c r="A3958" s="383"/>
      <c r="B3958" s="378"/>
      <c r="C3958" s="54" t="str">
        <f>IF(ISTEXT('Organizational Unit Summary'!$B$56),'Organizational Unit Summary'!$B$56,"")</f>
        <v>P-17</v>
      </c>
      <c r="D3958" s="51" t="str">
        <f>IF('Organizational Unit Summary'!$B$24="Benchmark or Sustainment",IF(E3958="OoS","OoS",IF(E3958=1,"DM",IF(E3958=2,"PM",IF(E3958=3,"LM",IF(E3958=4,"FM"))))),IF(E3958="OoS","OoS",IF(E3958&lt;=2,"H",IF(E3958=3,"M",IF(E3958=4,"L")))))</f>
        <v>DM</v>
      </c>
      <c r="E3958" s="58">
        <f>IF(OR(Processes!$C$76=TRUE,Processes!T$76=TRUE),IF(AND(G3958=1,H3958=1,NOT(ISTEXT(J3958))),4,IF(AND(G3958=1,H3958=1,ISTEXT(J3958)),3,IF(AND(OR(G3958=1,H3958=1),ISTEXT(J3958)),2,1))),"OoS")</f>
        <v>1</v>
      </c>
      <c r="F3958" s="57"/>
      <c r="G3958" s="59"/>
      <c r="H3958" s="59"/>
      <c r="I3958" s="59"/>
      <c r="J3958" s="59"/>
      <c r="K3958" s="59"/>
      <c r="L3958" s="59"/>
      <c r="M3958" s="59"/>
      <c r="N3958" s="59"/>
      <c r="O3958" s="59"/>
      <c r="P3958" s="370"/>
      <c r="Q3958" s="63"/>
      <c r="R3958" s="373"/>
    </row>
    <row r="3959" spans="1:18" hidden="1" x14ac:dyDescent="0.25">
      <c r="A3959" s="383"/>
      <c r="B3959" s="378"/>
      <c r="C3959" s="54" t="str">
        <f>IF(ISTEXT('Organizational Unit Summary'!$B$57),'Organizational Unit Summary'!$B$57,"")</f>
        <v>P-18</v>
      </c>
      <c r="D3959" s="51" t="str">
        <f>IF('Organizational Unit Summary'!$B$24="Benchmark or Sustainment",IF(E3959="OoS","OoS",IF(E3959=1,"DM",IF(E3959=2,"PM",IF(E3959=3,"LM",IF(E3959=4,"FM"))))),IF(E3959="OoS","OoS",IF(E3959&lt;=2,"H",IF(E3959=3,"M",IF(E3959=4,"L")))))</f>
        <v>DM</v>
      </c>
      <c r="E3959" s="58">
        <f>IF(OR(Processes!$C$76=TRUE,Processes!U$76=TRUE),IF(AND(G3959=1,H3959=1,NOT(ISTEXT(J3959))),4,IF(AND(G3959=1,H3959=1,ISTEXT(J3959)),3,IF(AND(OR(G3959=1,H3959=1),ISTEXT(J3959)),2,1))),"OoS")</f>
        <v>1</v>
      </c>
      <c r="F3959" s="57"/>
      <c r="G3959" s="59"/>
      <c r="H3959" s="59"/>
      <c r="I3959" s="59"/>
      <c r="J3959" s="59"/>
      <c r="K3959" s="59"/>
      <c r="L3959" s="59"/>
      <c r="M3959" s="59"/>
      <c r="N3959" s="59"/>
      <c r="O3959" s="59"/>
      <c r="P3959" s="370"/>
      <c r="Q3959" s="63"/>
      <c r="R3959" s="373"/>
    </row>
    <row r="3960" spans="1:18" hidden="1" x14ac:dyDescent="0.25">
      <c r="A3960" s="383"/>
      <c r="B3960" s="378"/>
      <c r="C3960" s="54" t="str">
        <f>IF(ISTEXT('Organizational Unit Summary'!$B$58),'Organizational Unit Summary'!$B$58,"")</f>
        <v>P-19</v>
      </c>
      <c r="D3960" s="51" t="str">
        <f>IF('Organizational Unit Summary'!$B$24="Benchmark or Sustainment",IF(E3960="OoS","OoS",IF(E3960=1,"DM",IF(E3960=2,"PM",IF(E3960=3,"LM",IF(E3960=4,"FM"))))),IF(E3960="OoS","OoS",IF(E3960&lt;=2,"H",IF(E3960=3,"M",IF(E3960=4,"L")))))</f>
        <v>DM</v>
      </c>
      <c r="E3960" s="58">
        <f>IF(OR(Processes!$C$76=TRUE,Processes!V$76=TRUE),IF(AND(G3960=1,H3960=1,NOT(ISTEXT(J3960))),4,IF(AND(G3960=1,H3960=1,ISTEXT(J3960)),3,IF(AND(OR(G3960=1,H3960=1),ISTEXT(J3960)),2,1))),"OoS")</f>
        <v>1</v>
      </c>
      <c r="F3960" s="57"/>
      <c r="G3960" s="59"/>
      <c r="H3960" s="59"/>
      <c r="I3960" s="59"/>
      <c r="J3960" s="59"/>
      <c r="K3960" s="59"/>
      <c r="L3960" s="59"/>
      <c r="M3960" s="59"/>
      <c r="N3960" s="59"/>
      <c r="O3960" s="59"/>
      <c r="P3960" s="370"/>
      <c r="Q3960" s="63"/>
      <c r="R3960" s="373"/>
    </row>
    <row r="3961" spans="1:18" ht="13.5" hidden="1" thickBot="1" x14ac:dyDescent="0.3">
      <c r="A3961" s="383"/>
      <c r="B3961" s="378"/>
      <c r="C3961" s="54" t="str">
        <f>IF(ISTEXT('Organizational Unit Summary'!$B$59),'Organizational Unit Summary'!$B$59,"")</f>
        <v>P-20</v>
      </c>
      <c r="D3961" s="51" t="str">
        <f>IF('Organizational Unit Summary'!$B$24="Benchmark or Sustainment",IF(E3961="OoS","OoS",IF(E3961=1,"DM",IF(E3961=2,"PM",IF(E3961=3,"LM",IF(E3961=4,"FM"))))),IF(E3961="OoS","OoS",IF(E3961&lt;=2,"H",IF(E3961=3,"M",IF(E3961=4,"L")))))</f>
        <v>DM</v>
      </c>
      <c r="E3961" s="58">
        <f>IF(OR(Processes!$C$76=TRUE,Processes!W$76=TRUE),IF(AND(G3961=1,H3961=1,NOT(ISTEXT(J3961))),4,IF(AND(G3961=1,H3961=1,ISTEXT(J3961)),3,IF(AND(OR(G3961=1,H3961=1),ISTEXT(J3961)),2,1))),"OoS")</f>
        <v>1</v>
      </c>
      <c r="F3961" s="57"/>
      <c r="G3961" s="59"/>
      <c r="H3961" s="59"/>
      <c r="I3961" s="59"/>
      <c r="J3961" s="59"/>
      <c r="K3961" s="59"/>
      <c r="L3961" s="59"/>
      <c r="M3961" s="59"/>
      <c r="N3961" s="59"/>
      <c r="O3961" s="59"/>
      <c r="P3961" s="371"/>
      <c r="Q3961" s="63"/>
      <c r="R3961" s="373"/>
    </row>
    <row r="3962" spans="1:18" hidden="1" x14ac:dyDescent="0.25">
      <c r="A3962" s="383"/>
      <c r="B3962" s="378" t="str">
        <f>IF(ISTEXT(Processes!$B$26),Processes!$B$26,"")</f>
        <v>Process 24</v>
      </c>
      <c r="C3962" s="54" t="str">
        <f>IF(ISTEXT('Organizational Unit Summary'!$B$40),'Organizational Unit Summary'!$B$40,"")</f>
        <v>P-1</v>
      </c>
      <c r="D3962" s="51" t="str">
        <f>IF('Organizational Unit Summary'!$B$24="Benchmark or Sustainment",IF(E3962="OoS","OoS",IF(E3962=1,"DM",IF(E3962=2,"PM",IF(E3962=3,"LM",IF(E3962=4,"FM"))))),IF(E3962="OoS","OoS",IF(E3962&lt;=2,"H",IF(E3962=3,"M",IF(E3962=4,"L")))))</f>
        <v>DM</v>
      </c>
      <c r="E3962" s="58">
        <f>IF(OR(Processes!$C$77=TRUE,Processes!D$77=TRUE),IF(AND(G3962=1,H3962=1,NOT(ISTEXT(J3962))),4,IF(AND(G3962=1,H3962=1,ISTEXT(J3962)),3,IF(AND(OR(G3962=1,H3962=1),ISTEXT(J3962)),2,1))),"OoS")</f>
        <v>1</v>
      </c>
      <c r="F3962" s="57"/>
      <c r="G3962" s="59"/>
      <c r="H3962" s="59"/>
      <c r="I3962" s="59"/>
      <c r="J3962" s="59"/>
      <c r="K3962" s="59"/>
      <c r="L3962" s="59"/>
      <c r="M3962" s="59"/>
      <c r="N3962" s="59"/>
      <c r="O3962" s="59"/>
      <c r="P3962" s="369"/>
      <c r="Q3962" s="63"/>
      <c r="R3962" s="373"/>
    </row>
    <row r="3963" spans="1:18" hidden="1" x14ac:dyDescent="0.25">
      <c r="A3963" s="383"/>
      <c r="B3963" s="378"/>
      <c r="C3963" s="54" t="str">
        <f>IF(ISTEXT('Organizational Unit Summary'!$B$41),'Organizational Unit Summary'!$B$41,"")</f>
        <v>P-2</v>
      </c>
      <c r="D3963" s="51" t="str">
        <f>IF('Organizational Unit Summary'!$B$24="Benchmark or Sustainment",IF(E3963="OoS","OoS",IF(E3963=1,"DM",IF(E3963=2,"PM",IF(E3963=3,"LM",IF(E3963=4,"FM"))))),IF(E3963="OoS","OoS",IF(E3963&lt;=2,"H",IF(E3963=3,"M",IF(E3963=4,"L")))))</f>
        <v>DM</v>
      </c>
      <c r="E3963" s="58">
        <f>IF(OR(Processes!$C$77=TRUE,Processes!E$77=TRUE),IF(AND(G3963=1,H3963=1,NOT(ISTEXT(J3963))),4,IF(AND(G3963=1,H3963=1,ISTEXT(J3963)),3,IF(AND(OR(G3963=1,H3963=1),ISTEXT(J3963)),2,1))),"OoS")</f>
        <v>1</v>
      </c>
      <c r="F3963" s="57"/>
      <c r="G3963" s="59"/>
      <c r="H3963" s="59"/>
      <c r="I3963" s="59"/>
      <c r="J3963" s="59"/>
      <c r="K3963" s="59"/>
      <c r="L3963" s="59"/>
      <c r="M3963" s="59"/>
      <c r="N3963" s="59"/>
      <c r="O3963" s="59"/>
      <c r="P3963" s="370"/>
      <c r="Q3963" s="63"/>
      <c r="R3963" s="373"/>
    </row>
    <row r="3964" spans="1:18" hidden="1" x14ac:dyDescent="0.25">
      <c r="A3964" s="383"/>
      <c r="B3964" s="378"/>
      <c r="C3964" s="54" t="str">
        <f>IF(ISTEXT('Organizational Unit Summary'!$B$42),'Organizational Unit Summary'!$B$42,"")</f>
        <v>P-3</v>
      </c>
      <c r="D3964" s="51" t="str">
        <f>IF('Organizational Unit Summary'!$B$24="Benchmark or Sustainment",IF(E3964="OoS","OoS",IF(E3964=1,"DM",IF(E3964=2,"PM",IF(E3964=3,"LM",IF(E3964=4,"FM"))))),IF(E3964="OoS","OoS",IF(E3964&lt;=2,"H",IF(E3964=3,"M",IF(E3964=4,"L")))))</f>
        <v>DM</v>
      </c>
      <c r="E3964" s="58">
        <f>IF(OR(Processes!$C$77=TRUE,Processes!F$77=TRUE),IF(AND(G3964=1,H3964=1,NOT(ISTEXT(J3964))),4,IF(AND(G3964=1,H3964=1,ISTEXT(J3964)),3,IF(AND(OR(G3964=1,H3964=1),ISTEXT(J3964)),2,1))),"OoS")</f>
        <v>1</v>
      </c>
      <c r="F3964" s="57"/>
      <c r="G3964" s="59"/>
      <c r="H3964" s="59"/>
      <c r="I3964" s="59"/>
      <c r="J3964" s="59"/>
      <c r="K3964" s="59"/>
      <c r="L3964" s="59"/>
      <c r="M3964" s="59"/>
      <c r="N3964" s="59"/>
      <c r="O3964" s="59"/>
      <c r="P3964" s="370"/>
      <c r="Q3964" s="63"/>
      <c r="R3964" s="373"/>
    </row>
    <row r="3965" spans="1:18" hidden="1" x14ac:dyDescent="0.25">
      <c r="A3965" s="383"/>
      <c r="B3965" s="378"/>
      <c r="C3965" s="54" t="str">
        <f>IF(ISTEXT('Organizational Unit Summary'!$B$43),'Organizational Unit Summary'!$B$43,"")</f>
        <v>P-4</v>
      </c>
      <c r="D3965" s="51" t="str">
        <f>IF('Organizational Unit Summary'!$B$24="Benchmark or Sustainment",IF(E3965="OoS","OoS",IF(E3965=1,"DM",IF(E3965=2,"PM",IF(E3965=3,"LM",IF(E3965=4,"FM"))))),IF(E3965="OoS","OoS",IF(E3965&lt;=2,"H",IF(E3965=3,"M",IF(E3965=4,"L")))))</f>
        <v>DM</v>
      </c>
      <c r="E3965" s="58">
        <f>IF(OR(Processes!$C$77=TRUE,Processes!G$77=TRUE),IF(AND(G3965=1,H3965=1,NOT(ISTEXT(J3965))),4,IF(AND(G3965=1,H3965=1,ISTEXT(J3965)),3,IF(AND(OR(G3965=1,H3965=1),ISTEXT(J3965)),2,1))),"OoS")</f>
        <v>1</v>
      </c>
      <c r="F3965" s="57"/>
      <c r="G3965" s="59"/>
      <c r="H3965" s="59"/>
      <c r="I3965" s="59"/>
      <c r="J3965" s="59"/>
      <c r="K3965" s="59"/>
      <c r="L3965" s="59"/>
      <c r="M3965" s="59"/>
      <c r="N3965" s="59"/>
      <c r="O3965" s="59"/>
      <c r="P3965" s="370"/>
      <c r="Q3965" s="63"/>
      <c r="R3965" s="373"/>
    </row>
    <row r="3966" spans="1:18" hidden="1" x14ac:dyDescent="0.25">
      <c r="A3966" s="383"/>
      <c r="B3966" s="378"/>
      <c r="C3966" s="54" t="str">
        <f>IF(ISTEXT('Organizational Unit Summary'!$B$44),'Organizational Unit Summary'!$B$44,"")</f>
        <v>P-5</v>
      </c>
      <c r="D3966" s="51" t="str">
        <f>IF('Organizational Unit Summary'!$B$24="Benchmark or Sustainment",IF(E3966="OoS","OoS",IF(E3966=1,"DM",IF(E3966=2,"PM",IF(E3966=3,"LM",IF(E3966=4,"FM"))))),IF(E3966="OoS","OoS",IF(E3966&lt;=2,"H",IF(E3966=3,"M",IF(E3966=4,"L")))))</f>
        <v>DM</v>
      </c>
      <c r="E3966" s="58">
        <f>IF(OR(Processes!$C$77=TRUE,Processes!H$77=TRUE),IF(AND(G3966=1,H3966=1,NOT(ISTEXT(J3966))),4,IF(AND(G3966=1,H3966=1,ISTEXT(J3966)),3,IF(AND(OR(G3966=1,H3966=1),ISTEXT(J3966)),2,1))),"OoS")</f>
        <v>1</v>
      </c>
      <c r="F3966" s="57"/>
      <c r="G3966" s="59"/>
      <c r="H3966" s="59"/>
      <c r="I3966" s="59"/>
      <c r="J3966" s="59"/>
      <c r="K3966" s="59"/>
      <c r="L3966" s="59"/>
      <c r="M3966" s="59"/>
      <c r="N3966" s="59"/>
      <c r="O3966" s="59"/>
      <c r="P3966" s="370"/>
      <c r="Q3966" s="63"/>
      <c r="R3966" s="373"/>
    </row>
    <row r="3967" spans="1:18" hidden="1" x14ac:dyDescent="0.25">
      <c r="A3967" s="383"/>
      <c r="B3967" s="378"/>
      <c r="C3967" s="54" t="str">
        <f>IF(ISTEXT('Organizational Unit Summary'!$B$45),'Organizational Unit Summary'!$B$45,"")</f>
        <v>P-6</v>
      </c>
      <c r="D3967" s="51" t="str">
        <f>IF('Organizational Unit Summary'!$B$24="Benchmark or Sustainment",IF(E3967="OoS","OoS",IF(E3967=1,"DM",IF(E3967=2,"PM",IF(E3967=3,"LM",IF(E3967=4,"FM"))))),IF(E3967="OoS","OoS",IF(E3967&lt;=2,"H",IF(E3967=3,"M",IF(E3967=4,"L")))))</f>
        <v>DM</v>
      </c>
      <c r="E3967" s="58">
        <f>IF(OR(Processes!$C$77=TRUE,Processes!I$77=TRUE),IF(AND(G3967=1,H3967=1,NOT(ISTEXT(J3967))),4,IF(AND(G3967=1,H3967=1,ISTEXT(J3967)),3,IF(AND(OR(G3967=1,H3967=1),ISTEXT(J3967)),2,1))),"OoS")</f>
        <v>1</v>
      </c>
      <c r="F3967" s="57"/>
      <c r="G3967" s="59"/>
      <c r="H3967" s="59"/>
      <c r="I3967" s="59"/>
      <c r="J3967" s="59"/>
      <c r="K3967" s="59"/>
      <c r="L3967" s="59"/>
      <c r="M3967" s="59"/>
      <c r="N3967" s="59"/>
      <c r="O3967" s="59"/>
      <c r="P3967" s="370"/>
      <c r="Q3967" s="63"/>
      <c r="R3967" s="373"/>
    </row>
    <row r="3968" spans="1:18" hidden="1" x14ac:dyDescent="0.25">
      <c r="A3968" s="383"/>
      <c r="B3968" s="378"/>
      <c r="C3968" s="54" t="str">
        <f>IF(ISTEXT('Organizational Unit Summary'!$B$46),'Organizational Unit Summary'!$B$46,"")</f>
        <v>P-7</v>
      </c>
      <c r="D3968" s="51" t="str">
        <f>IF('Organizational Unit Summary'!$B$24="Benchmark or Sustainment",IF(E3968="OoS","OoS",IF(E3968=1,"DM",IF(E3968=2,"PM",IF(E3968=3,"LM",IF(E3968=4,"FM"))))),IF(E3968="OoS","OoS",IF(E3968&lt;=2,"H",IF(E3968=3,"M",IF(E3968=4,"L")))))</f>
        <v>DM</v>
      </c>
      <c r="E3968" s="58">
        <f>IF(OR(Processes!$C$77=TRUE,Processes!J$77=TRUE),IF(AND(G3968=1,H3968=1,NOT(ISTEXT(J3968))),4,IF(AND(G3968=1,H3968=1,ISTEXT(J3968)),3,IF(AND(OR(G3968=1,H3968=1),ISTEXT(J3968)),2,1))),"OoS")</f>
        <v>1</v>
      </c>
      <c r="F3968" s="57"/>
      <c r="G3968" s="59"/>
      <c r="H3968" s="59"/>
      <c r="I3968" s="59"/>
      <c r="J3968" s="59"/>
      <c r="K3968" s="59"/>
      <c r="L3968" s="59"/>
      <c r="M3968" s="59"/>
      <c r="N3968" s="59"/>
      <c r="O3968" s="59"/>
      <c r="P3968" s="370"/>
      <c r="Q3968" s="63"/>
      <c r="R3968" s="373"/>
    </row>
    <row r="3969" spans="1:18" hidden="1" x14ac:dyDescent="0.25">
      <c r="A3969" s="383"/>
      <c r="B3969" s="378"/>
      <c r="C3969" s="54" t="str">
        <f>IF(ISTEXT('Organizational Unit Summary'!$B$47),'Organizational Unit Summary'!$B$47,"")</f>
        <v>P-8</v>
      </c>
      <c r="D3969" s="51" t="str">
        <f>IF('Organizational Unit Summary'!$B$24="Benchmark or Sustainment",IF(E3969="OoS","OoS",IF(E3969=1,"DM",IF(E3969=2,"PM",IF(E3969=3,"LM",IF(E3969=4,"FM"))))),IF(E3969="OoS","OoS",IF(E3969&lt;=2,"H",IF(E3969=3,"M",IF(E3969=4,"L")))))</f>
        <v>DM</v>
      </c>
      <c r="E3969" s="58">
        <f>IF(OR(Processes!$C$77=TRUE,Processes!K$77=TRUE),IF(AND(G3969=1,H3969=1,NOT(ISTEXT(J3969))),4,IF(AND(G3969=1,H3969=1,ISTEXT(J3969)),3,IF(AND(OR(G3969=1,H3969=1),ISTEXT(J3969)),2,1))),"OoS")</f>
        <v>1</v>
      </c>
      <c r="F3969" s="57"/>
      <c r="G3969" s="59"/>
      <c r="H3969" s="59"/>
      <c r="I3969" s="59"/>
      <c r="J3969" s="59"/>
      <c r="K3969" s="59"/>
      <c r="L3969" s="59"/>
      <c r="M3969" s="59"/>
      <c r="N3969" s="59"/>
      <c r="O3969" s="59"/>
      <c r="P3969" s="370"/>
      <c r="Q3969" s="63"/>
      <c r="R3969" s="373"/>
    </row>
    <row r="3970" spans="1:18" hidden="1" x14ac:dyDescent="0.25">
      <c r="A3970" s="383"/>
      <c r="B3970" s="378"/>
      <c r="C3970" s="54" t="str">
        <f>IF(ISTEXT('Organizational Unit Summary'!$B$48),'Organizational Unit Summary'!$B$48,"")</f>
        <v>P-9</v>
      </c>
      <c r="D3970" s="51" t="str">
        <f>IF('Organizational Unit Summary'!$B$24="Benchmark or Sustainment",IF(E3970="OoS","OoS",IF(E3970=1,"DM",IF(E3970=2,"PM",IF(E3970=3,"LM",IF(E3970=4,"FM"))))),IF(E3970="OoS","OoS",IF(E3970&lt;=2,"H",IF(E3970=3,"M",IF(E3970=4,"L")))))</f>
        <v>DM</v>
      </c>
      <c r="E3970" s="58">
        <f>IF(OR(Processes!$C$77=TRUE,Processes!L$77=TRUE),IF(AND(G3970=1,H3970=1,NOT(ISTEXT(J3970))),4,IF(AND(G3970=1,H3970=1,ISTEXT(J3970)),3,IF(AND(OR(G3970=1,H3970=1),ISTEXT(J3970)),2,1))),"OoS")</f>
        <v>1</v>
      </c>
      <c r="F3970" s="57"/>
      <c r="G3970" s="59"/>
      <c r="H3970" s="59"/>
      <c r="I3970" s="59"/>
      <c r="J3970" s="59"/>
      <c r="K3970" s="59"/>
      <c r="L3970" s="59"/>
      <c r="M3970" s="59"/>
      <c r="N3970" s="59"/>
      <c r="O3970" s="59"/>
      <c r="P3970" s="370"/>
      <c r="Q3970" s="63"/>
      <c r="R3970" s="373"/>
    </row>
    <row r="3971" spans="1:18" hidden="1" x14ac:dyDescent="0.25">
      <c r="A3971" s="383"/>
      <c r="B3971" s="378"/>
      <c r="C3971" s="54" t="str">
        <f>IF(ISTEXT('Organizational Unit Summary'!$B$49),'Organizational Unit Summary'!$B$49,"")</f>
        <v>P-10</v>
      </c>
      <c r="D3971" s="51" t="str">
        <f>IF('Organizational Unit Summary'!$B$24="Benchmark or Sustainment",IF(E3971="OoS","OoS",IF(E3971=1,"DM",IF(E3971=2,"PM",IF(E3971=3,"LM",IF(E3971=4,"FM"))))),IF(E3971="OoS","OoS",IF(E3971&lt;=2,"H",IF(E3971=3,"M",IF(E3971=4,"L")))))</f>
        <v>DM</v>
      </c>
      <c r="E3971" s="58">
        <f>IF(OR(Processes!$C$77=TRUE,Processes!M$77=TRUE),IF(AND(G3971=1,H3971=1,NOT(ISTEXT(J3971))),4,IF(AND(G3971=1,H3971=1,ISTEXT(J3971)),3,IF(AND(OR(G3971=1,H3971=1),ISTEXT(J3971)),2,1))),"OoS")</f>
        <v>1</v>
      </c>
      <c r="F3971" s="57"/>
      <c r="G3971" s="59"/>
      <c r="H3971" s="59"/>
      <c r="I3971" s="59"/>
      <c r="J3971" s="59"/>
      <c r="K3971" s="59"/>
      <c r="L3971" s="59"/>
      <c r="M3971" s="59"/>
      <c r="N3971" s="59"/>
      <c r="O3971" s="59"/>
      <c r="P3971" s="370"/>
      <c r="Q3971" s="63"/>
      <c r="R3971" s="373"/>
    </row>
    <row r="3972" spans="1:18" hidden="1" x14ac:dyDescent="0.25">
      <c r="A3972" s="383"/>
      <c r="B3972" s="378"/>
      <c r="C3972" s="54" t="str">
        <f>IF(ISTEXT('Organizational Unit Summary'!$B$50),'Organizational Unit Summary'!$B$50,"")</f>
        <v>P-11</v>
      </c>
      <c r="D3972" s="51" t="str">
        <f>IF('Organizational Unit Summary'!$B$24="Benchmark or Sustainment",IF(E3972="OoS","OoS",IF(E3972=1,"DM",IF(E3972=2,"PM",IF(E3972=3,"LM",IF(E3972=4,"FM"))))),IF(E3972="OoS","OoS",IF(E3972&lt;=2,"H",IF(E3972=3,"M",IF(E3972=4,"L")))))</f>
        <v>DM</v>
      </c>
      <c r="E3972" s="58">
        <f>IF(OR(Processes!$C$77=TRUE,Processes!N$77=TRUE),IF(AND(G3972=1,H3972=1,NOT(ISTEXT(J3972))),4,IF(AND(G3972=1,H3972=1,ISTEXT(J3972)),3,IF(AND(OR(G3972=1,H3972=1),ISTEXT(J3972)),2,1))),"OoS")</f>
        <v>1</v>
      </c>
      <c r="F3972" s="57"/>
      <c r="G3972" s="59"/>
      <c r="H3972" s="59"/>
      <c r="I3972" s="59"/>
      <c r="J3972" s="59"/>
      <c r="K3972" s="59"/>
      <c r="L3972" s="59"/>
      <c r="M3972" s="59"/>
      <c r="N3972" s="59"/>
      <c r="O3972" s="59"/>
      <c r="P3972" s="370"/>
      <c r="Q3972" s="63"/>
      <c r="R3972" s="373"/>
    </row>
    <row r="3973" spans="1:18" hidden="1" x14ac:dyDescent="0.25">
      <c r="A3973" s="383"/>
      <c r="B3973" s="378"/>
      <c r="C3973" s="54" t="str">
        <f>IF(ISTEXT('Organizational Unit Summary'!$B$51),'Organizational Unit Summary'!$B$51,"")</f>
        <v>P-12</v>
      </c>
      <c r="D3973" s="51" t="str">
        <f>IF('Organizational Unit Summary'!$B$24="Benchmark or Sustainment",IF(E3973="OoS","OoS",IF(E3973=1,"DM",IF(E3973=2,"PM",IF(E3973=3,"LM",IF(E3973=4,"FM"))))),IF(E3973="OoS","OoS",IF(E3973&lt;=2,"H",IF(E3973=3,"M",IF(E3973=4,"L")))))</f>
        <v>DM</v>
      </c>
      <c r="E3973" s="58">
        <f>IF(OR(Processes!$C$77=TRUE,Processes!O$77=TRUE),IF(AND(G3973=1,H3973=1,NOT(ISTEXT(J3973))),4,IF(AND(G3973=1,H3973=1,ISTEXT(J3973)),3,IF(AND(OR(G3973=1,H3973=1),ISTEXT(J3973)),2,1))),"OoS")</f>
        <v>1</v>
      </c>
      <c r="F3973" s="57"/>
      <c r="G3973" s="59"/>
      <c r="H3973" s="59"/>
      <c r="I3973" s="59"/>
      <c r="J3973" s="59"/>
      <c r="K3973" s="59"/>
      <c r="L3973" s="59"/>
      <c r="M3973" s="59"/>
      <c r="N3973" s="59"/>
      <c r="O3973" s="59"/>
      <c r="P3973" s="370"/>
      <c r="Q3973" s="63"/>
      <c r="R3973" s="373"/>
    </row>
    <row r="3974" spans="1:18" hidden="1" x14ac:dyDescent="0.25">
      <c r="A3974" s="383"/>
      <c r="B3974" s="378"/>
      <c r="C3974" s="54" t="str">
        <f>IF(ISTEXT('Organizational Unit Summary'!$B$52),'Organizational Unit Summary'!$B$52,"")</f>
        <v>P-13</v>
      </c>
      <c r="D3974" s="51" t="str">
        <f>IF('Organizational Unit Summary'!$B$24="Benchmark or Sustainment",IF(E3974="OoS","OoS",IF(E3974=1,"DM",IF(E3974=2,"PM",IF(E3974=3,"LM",IF(E3974=4,"FM"))))),IF(E3974="OoS","OoS",IF(E3974&lt;=2,"H",IF(E3974=3,"M",IF(E3974=4,"L")))))</f>
        <v>DM</v>
      </c>
      <c r="E3974" s="58">
        <f>IF(OR(Processes!$C$77=TRUE,Processes!P$77=TRUE),IF(AND(G3974=1,H3974=1,NOT(ISTEXT(J3974))),4,IF(AND(G3974=1,H3974=1,ISTEXT(J3974)),3,IF(AND(OR(G3974=1,H3974=1),ISTEXT(J3974)),2,1))),"OoS")</f>
        <v>1</v>
      </c>
      <c r="F3974" s="57"/>
      <c r="G3974" s="59"/>
      <c r="H3974" s="59"/>
      <c r="I3974" s="59"/>
      <c r="J3974" s="59"/>
      <c r="K3974" s="59"/>
      <c r="L3974" s="59"/>
      <c r="M3974" s="59"/>
      <c r="N3974" s="59"/>
      <c r="O3974" s="59"/>
      <c r="P3974" s="370"/>
      <c r="Q3974" s="63"/>
      <c r="R3974" s="373"/>
    </row>
    <row r="3975" spans="1:18" hidden="1" x14ac:dyDescent="0.25">
      <c r="A3975" s="383"/>
      <c r="B3975" s="378"/>
      <c r="C3975" s="54" t="str">
        <f>IF(ISTEXT('Organizational Unit Summary'!$B$53),'Organizational Unit Summary'!$B$53,"")</f>
        <v>P-14</v>
      </c>
      <c r="D3975" s="51" t="str">
        <f>IF('Organizational Unit Summary'!$B$24="Benchmark or Sustainment",IF(E3975="OoS","OoS",IF(E3975=1,"DM",IF(E3975=2,"PM",IF(E3975=3,"LM",IF(E3975=4,"FM"))))),IF(E3975="OoS","OoS",IF(E3975&lt;=2,"H",IF(E3975=3,"M",IF(E3975=4,"L")))))</f>
        <v>DM</v>
      </c>
      <c r="E3975" s="58">
        <f>IF(OR(Processes!$C$77=TRUE,Processes!Q$77=TRUE),IF(AND(G3975=1,H3975=1,NOT(ISTEXT(J3975))),4,IF(AND(G3975=1,H3975=1,ISTEXT(J3975)),3,IF(AND(OR(G3975=1,H3975=1),ISTEXT(J3975)),2,1))),"OoS")</f>
        <v>1</v>
      </c>
      <c r="F3975" s="57"/>
      <c r="G3975" s="59"/>
      <c r="H3975" s="59"/>
      <c r="I3975" s="59"/>
      <c r="J3975" s="59"/>
      <c r="K3975" s="59"/>
      <c r="L3975" s="59"/>
      <c r="M3975" s="59"/>
      <c r="N3975" s="59"/>
      <c r="O3975" s="59"/>
      <c r="P3975" s="370"/>
      <c r="Q3975" s="63"/>
      <c r="R3975" s="373"/>
    </row>
    <row r="3976" spans="1:18" hidden="1" x14ac:dyDescent="0.25">
      <c r="A3976" s="383"/>
      <c r="B3976" s="378"/>
      <c r="C3976" s="54" t="str">
        <f>IF(ISTEXT('Organizational Unit Summary'!$B$54),'Organizational Unit Summary'!$B$54,"")</f>
        <v>P-15</v>
      </c>
      <c r="D3976" s="51" t="str">
        <f>IF('Organizational Unit Summary'!$B$24="Benchmark or Sustainment",IF(E3976="OoS","OoS",IF(E3976=1,"DM",IF(E3976=2,"PM",IF(E3976=3,"LM",IF(E3976=4,"FM"))))),IF(E3976="OoS","OoS",IF(E3976&lt;=2,"H",IF(E3976=3,"M",IF(E3976=4,"L")))))</f>
        <v>DM</v>
      </c>
      <c r="E3976" s="58">
        <f>IF(OR(Processes!$C$77=TRUE,Processes!R$77=TRUE),IF(AND(G3976=1,H3976=1,NOT(ISTEXT(J3976))),4,IF(AND(G3976=1,H3976=1,ISTEXT(J3976)),3,IF(AND(OR(G3976=1,H3976=1),ISTEXT(J3976)),2,1))),"OoS")</f>
        <v>1</v>
      </c>
      <c r="F3976" s="57"/>
      <c r="G3976" s="59"/>
      <c r="H3976" s="59"/>
      <c r="I3976" s="59"/>
      <c r="J3976" s="59"/>
      <c r="K3976" s="59"/>
      <c r="L3976" s="59"/>
      <c r="M3976" s="59"/>
      <c r="N3976" s="59"/>
      <c r="O3976" s="59"/>
      <c r="P3976" s="370"/>
      <c r="Q3976" s="63"/>
      <c r="R3976" s="373"/>
    </row>
    <row r="3977" spans="1:18" hidden="1" x14ac:dyDescent="0.25">
      <c r="A3977" s="383"/>
      <c r="B3977" s="378"/>
      <c r="C3977" s="54" t="str">
        <f>IF(ISTEXT('Organizational Unit Summary'!$B$55),'Organizational Unit Summary'!$B$55,"")</f>
        <v>P-16</v>
      </c>
      <c r="D3977" s="51" t="str">
        <f>IF('Organizational Unit Summary'!$B$24="Benchmark or Sustainment",IF(E3977="OoS","OoS",IF(E3977=1,"DM",IF(E3977=2,"PM",IF(E3977=3,"LM",IF(E3977=4,"FM"))))),IF(E3977="OoS","OoS",IF(E3977&lt;=2,"H",IF(E3977=3,"M",IF(E3977=4,"L")))))</f>
        <v>DM</v>
      </c>
      <c r="E3977" s="58">
        <f>IF(OR(Processes!$C$77=TRUE,Processes!S$77=TRUE),IF(AND(G3977=1,H3977=1,NOT(ISTEXT(J3977))),4,IF(AND(G3977=1,H3977=1,ISTEXT(J3977)),3,IF(AND(OR(G3977=1,H3977=1),ISTEXT(J3977)),2,1))),"OoS")</f>
        <v>1</v>
      </c>
      <c r="F3977" s="57"/>
      <c r="G3977" s="59"/>
      <c r="H3977" s="59"/>
      <c r="I3977" s="59"/>
      <c r="J3977" s="59"/>
      <c r="K3977" s="59"/>
      <c r="L3977" s="59"/>
      <c r="M3977" s="59"/>
      <c r="N3977" s="59"/>
      <c r="O3977" s="59"/>
      <c r="P3977" s="370"/>
      <c r="Q3977" s="63"/>
      <c r="R3977" s="373"/>
    </row>
    <row r="3978" spans="1:18" hidden="1" x14ac:dyDescent="0.25">
      <c r="A3978" s="383"/>
      <c r="B3978" s="378"/>
      <c r="C3978" s="54" t="str">
        <f>IF(ISTEXT('Organizational Unit Summary'!$B$56),'Organizational Unit Summary'!$B$56,"")</f>
        <v>P-17</v>
      </c>
      <c r="D3978" s="51" t="str">
        <f>IF('Organizational Unit Summary'!$B$24="Benchmark or Sustainment",IF(E3978="OoS","OoS",IF(E3978=1,"DM",IF(E3978=2,"PM",IF(E3978=3,"LM",IF(E3978=4,"FM"))))),IF(E3978="OoS","OoS",IF(E3978&lt;=2,"H",IF(E3978=3,"M",IF(E3978=4,"L")))))</f>
        <v>DM</v>
      </c>
      <c r="E3978" s="58">
        <f>IF(OR(Processes!$C$77=TRUE,Processes!T$77=TRUE),IF(AND(G3978=1,H3978=1,NOT(ISTEXT(J3978))),4,IF(AND(G3978=1,H3978=1,ISTEXT(J3978)),3,IF(AND(OR(G3978=1,H3978=1),ISTEXT(J3978)),2,1))),"OoS")</f>
        <v>1</v>
      </c>
      <c r="F3978" s="57"/>
      <c r="G3978" s="59"/>
      <c r="H3978" s="59"/>
      <c r="I3978" s="59"/>
      <c r="J3978" s="59"/>
      <c r="K3978" s="59"/>
      <c r="L3978" s="59"/>
      <c r="M3978" s="59"/>
      <c r="N3978" s="59"/>
      <c r="O3978" s="59"/>
      <c r="P3978" s="370"/>
      <c r="Q3978" s="63"/>
      <c r="R3978" s="373"/>
    </row>
    <row r="3979" spans="1:18" hidden="1" x14ac:dyDescent="0.25">
      <c r="A3979" s="383"/>
      <c r="B3979" s="378"/>
      <c r="C3979" s="54" t="str">
        <f>IF(ISTEXT('Organizational Unit Summary'!$B$57),'Organizational Unit Summary'!$B$57,"")</f>
        <v>P-18</v>
      </c>
      <c r="D3979" s="51" t="str">
        <f>IF('Organizational Unit Summary'!$B$24="Benchmark or Sustainment",IF(E3979="OoS","OoS",IF(E3979=1,"DM",IF(E3979=2,"PM",IF(E3979=3,"LM",IF(E3979=4,"FM"))))),IF(E3979="OoS","OoS",IF(E3979&lt;=2,"H",IF(E3979=3,"M",IF(E3979=4,"L")))))</f>
        <v>DM</v>
      </c>
      <c r="E3979" s="58">
        <f>IF(OR(Processes!$C$77=TRUE,Processes!U$77=TRUE),IF(AND(G3979=1,H3979=1,NOT(ISTEXT(J3979))),4,IF(AND(G3979=1,H3979=1,ISTEXT(J3979)),3,IF(AND(OR(G3979=1,H3979=1),ISTEXT(J3979)),2,1))),"OoS")</f>
        <v>1</v>
      </c>
      <c r="F3979" s="57"/>
      <c r="G3979" s="59"/>
      <c r="H3979" s="59"/>
      <c r="I3979" s="59"/>
      <c r="J3979" s="59"/>
      <c r="K3979" s="59"/>
      <c r="L3979" s="59"/>
      <c r="M3979" s="59"/>
      <c r="N3979" s="59"/>
      <c r="O3979" s="59"/>
      <c r="P3979" s="370"/>
      <c r="Q3979" s="63"/>
      <c r="R3979" s="373"/>
    </row>
    <row r="3980" spans="1:18" hidden="1" x14ac:dyDescent="0.25">
      <c r="A3980" s="383"/>
      <c r="B3980" s="378"/>
      <c r="C3980" s="54" t="str">
        <f>IF(ISTEXT('Organizational Unit Summary'!$B$58),'Organizational Unit Summary'!$B$58,"")</f>
        <v>P-19</v>
      </c>
      <c r="D3980" s="51" t="str">
        <f>IF('Organizational Unit Summary'!$B$24="Benchmark or Sustainment",IF(E3980="OoS","OoS",IF(E3980=1,"DM",IF(E3980=2,"PM",IF(E3980=3,"LM",IF(E3980=4,"FM"))))),IF(E3980="OoS","OoS",IF(E3980&lt;=2,"H",IF(E3980=3,"M",IF(E3980=4,"L")))))</f>
        <v>DM</v>
      </c>
      <c r="E3980" s="58">
        <f>IF(OR(Processes!$C$77=TRUE,Processes!V$77=TRUE),IF(AND(G3980=1,H3980=1,NOT(ISTEXT(J3980))),4,IF(AND(G3980=1,H3980=1,ISTEXT(J3980)),3,IF(AND(OR(G3980=1,H3980=1),ISTEXT(J3980)),2,1))),"OoS")</f>
        <v>1</v>
      </c>
      <c r="F3980" s="57"/>
      <c r="G3980" s="59"/>
      <c r="H3980" s="59"/>
      <c r="I3980" s="59"/>
      <c r="J3980" s="59"/>
      <c r="K3980" s="59"/>
      <c r="L3980" s="59"/>
      <c r="M3980" s="59"/>
      <c r="N3980" s="59"/>
      <c r="O3980" s="59"/>
      <c r="P3980" s="370"/>
      <c r="Q3980" s="63"/>
      <c r="R3980" s="373"/>
    </row>
    <row r="3981" spans="1:18" ht="13.5" hidden="1" thickBot="1" x14ac:dyDescent="0.3">
      <c r="A3981" s="383"/>
      <c r="B3981" s="378"/>
      <c r="C3981" s="54" t="str">
        <f>IF(ISTEXT('Organizational Unit Summary'!$B$59),'Organizational Unit Summary'!$B$59,"")</f>
        <v>P-20</v>
      </c>
      <c r="D3981" s="51" t="str">
        <f>IF('Organizational Unit Summary'!$B$24="Benchmark or Sustainment",IF(E3981="OoS","OoS",IF(E3981=1,"DM",IF(E3981=2,"PM",IF(E3981=3,"LM",IF(E3981=4,"FM"))))),IF(E3981="OoS","OoS",IF(E3981&lt;=2,"H",IF(E3981=3,"M",IF(E3981=4,"L")))))</f>
        <v>DM</v>
      </c>
      <c r="E3981" s="58">
        <f>IF(OR(Processes!$C$77=TRUE,Processes!W$77=TRUE),IF(AND(G3981=1,H3981=1,NOT(ISTEXT(J3981))),4,IF(AND(G3981=1,H3981=1,ISTEXT(J3981)),3,IF(AND(OR(G3981=1,H3981=1),ISTEXT(J3981)),2,1))),"OoS")</f>
        <v>1</v>
      </c>
      <c r="F3981" s="57"/>
      <c r="G3981" s="59"/>
      <c r="H3981" s="59"/>
      <c r="I3981" s="59"/>
      <c r="J3981" s="59"/>
      <c r="K3981" s="59"/>
      <c r="L3981" s="59"/>
      <c r="M3981" s="59"/>
      <c r="N3981" s="59"/>
      <c r="O3981" s="59"/>
      <c r="P3981" s="371"/>
      <c r="Q3981" s="63"/>
      <c r="R3981" s="373"/>
    </row>
    <row r="3982" spans="1:18" hidden="1" x14ac:dyDescent="0.25">
      <c r="A3982" s="383"/>
      <c r="B3982" s="378" t="str">
        <f>IF(ISTEXT(Processes!$B$27),Processes!$B$27,"")</f>
        <v>Process 25</v>
      </c>
      <c r="C3982" s="54" t="str">
        <f>IF(ISTEXT('Organizational Unit Summary'!$B$40),'Organizational Unit Summary'!$B$40,"")</f>
        <v>P-1</v>
      </c>
      <c r="D3982" s="51" t="str">
        <f>IF('Organizational Unit Summary'!$B$24="Benchmark or Sustainment",IF(E3982="OoS","OoS",IF(E3982=1,"DM",IF(E3982=2,"PM",IF(E3982=3,"LM",IF(E3982=4,"FM"))))),IF(E3982="OoS","OoS",IF(E3982&lt;=2,"H",IF(E3982=3,"M",IF(E3982=4,"L")))))</f>
        <v>DM</v>
      </c>
      <c r="E3982" s="58">
        <f>IF(OR(Processes!$C$78=TRUE,Processes!D$78=TRUE),IF(AND(G3982=1,H3982=1,NOT(ISTEXT(J3982))),4,IF(AND(G3982=1,H3982=1,ISTEXT(J3982)),3,IF(AND(OR(G3982=1,H3982=1),ISTEXT(J3982)),2,1))),"OoS")</f>
        <v>1</v>
      </c>
      <c r="F3982" s="57"/>
      <c r="G3982" s="59"/>
      <c r="H3982" s="59"/>
      <c r="I3982" s="59"/>
      <c r="J3982" s="59"/>
      <c r="K3982" s="59"/>
      <c r="L3982" s="59"/>
      <c r="M3982" s="59"/>
      <c r="N3982" s="59"/>
      <c r="O3982" s="59"/>
      <c r="P3982" s="369"/>
      <c r="Q3982" s="63"/>
      <c r="R3982" s="373"/>
    </row>
    <row r="3983" spans="1:18" hidden="1" x14ac:dyDescent="0.25">
      <c r="A3983" s="383"/>
      <c r="B3983" s="378"/>
      <c r="C3983" s="54" t="str">
        <f>IF(ISTEXT('Organizational Unit Summary'!$B$41),'Organizational Unit Summary'!$B$41,"")</f>
        <v>P-2</v>
      </c>
      <c r="D3983" s="51" t="str">
        <f>IF('Organizational Unit Summary'!$B$24="Benchmark or Sustainment",IF(E3983="OoS","OoS",IF(E3983=1,"DM",IF(E3983=2,"PM",IF(E3983=3,"LM",IF(E3983=4,"FM"))))),IF(E3983="OoS","OoS",IF(E3983&lt;=2,"H",IF(E3983=3,"M",IF(E3983=4,"L")))))</f>
        <v>DM</v>
      </c>
      <c r="E3983" s="58">
        <f>IF(OR(Processes!$C$78=TRUE,Processes!E$78=TRUE),IF(AND(G3983=1,H3983=1,NOT(ISTEXT(J3983))),4,IF(AND(G3983=1,H3983=1,ISTEXT(J3983)),3,IF(AND(OR(G3983=1,H3983=1),ISTEXT(J3983)),2,1))),"OoS")</f>
        <v>1</v>
      </c>
      <c r="F3983" s="57"/>
      <c r="G3983" s="59"/>
      <c r="H3983" s="59"/>
      <c r="I3983" s="59"/>
      <c r="J3983" s="59"/>
      <c r="K3983" s="59"/>
      <c r="L3983" s="59"/>
      <c r="M3983" s="59"/>
      <c r="N3983" s="59"/>
      <c r="O3983" s="59"/>
      <c r="P3983" s="370"/>
      <c r="Q3983" s="63"/>
      <c r="R3983" s="373"/>
    </row>
    <row r="3984" spans="1:18" hidden="1" x14ac:dyDescent="0.25">
      <c r="A3984" s="383"/>
      <c r="B3984" s="378"/>
      <c r="C3984" s="54" t="str">
        <f>IF(ISTEXT('Organizational Unit Summary'!$B$42),'Organizational Unit Summary'!$B$42,"")</f>
        <v>P-3</v>
      </c>
      <c r="D3984" s="51" t="str">
        <f>IF('Organizational Unit Summary'!$B$24="Benchmark or Sustainment",IF(E3984="OoS","OoS",IF(E3984=1,"DM",IF(E3984=2,"PM",IF(E3984=3,"LM",IF(E3984=4,"FM"))))),IF(E3984="OoS","OoS",IF(E3984&lt;=2,"H",IF(E3984=3,"M",IF(E3984=4,"L")))))</f>
        <v>DM</v>
      </c>
      <c r="E3984" s="58">
        <f>IF(OR(Processes!$C$78=TRUE,Processes!F$78=TRUE),IF(AND(G3984=1,H3984=1,NOT(ISTEXT(J3984))),4,IF(AND(G3984=1,H3984=1,ISTEXT(J3984)),3,IF(AND(OR(G3984=1,H3984=1),ISTEXT(J3984)),2,1))),"OoS")</f>
        <v>1</v>
      </c>
      <c r="F3984" s="57"/>
      <c r="G3984" s="59"/>
      <c r="H3984" s="59"/>
      <c r="I3984" s="59"/>
      <c r="J3984" s="59"/>
      <c r="K3984" s="59"/>
      <c r="L3984" s="59"/>
      <c r="M3984" s="59"/>
      <c r="N3984" s="59"/>
      <c r="O3984" s="59"/>
      <c r="P3984" s="370"/>
      <c r="Q3984" s="63"/>
      <c r="R3984" s="373"/>
    </row>
    <row r="3985" spans="1:18" hidden="1" x14ac:dyDescent="0.25">
      <c r="A3985" s="383"/>
      <c r="B3985" s="378"/>
      <c r="C3985" s="54" t="str">
        <f>IF(ISTEXT('Organizational Unit Summary'!$B$43),'Organizational Unit Summary'!$B$43,"")</f>
        <v>P-4</v>
      </c>
      <c r="D3985" s="51" t="str">
        <f>IF('Organizational Unit Summary'!$B$24="Benchmark or Sustainment",IF(E3985="OoS","OoS",IF(E3985=1,"DM",IF(E3985=2,"PM",IF(E3985=3,"LM",IF(E3985=4,"FM"))))),IF(E3985="OoS","OoS",IF(E3985&lt;=2,"H",IF(E3985=3,"M",IF(E3985=4,"L")))))</f>
        <v>DM</v>
      </c>
      <c r="E3985" s="58">
        <f>IF(OR(Processes!$C$78=TRUE,Processes!G$78=TRUE),IF(AND(G3985=1,H3985=1,NOT(ISTEXT(J3985))),4,IF(AND(G3985=1,H3985=1,ISTEXT(J3985)),3,IF(AND(OR(G3985=1,H3985=1),ISTEXT(J3985)),2,1))),"OoS")</f>
        <v>1</v>
      </c>
      <c r="F3985" s="57"/>
      <c r="G3985" s="59"/>
      <c r="H3985" s="59"/>
      <c r="I3985" s="59"/>
      <c r="J3985" s="59"/>
      <c r="K3985" s="59"/>
      <c r="L3985" s="59"/>
      <c r="M3985" s="59"/>
      <c r="N3985" s="59"/>
      <c r="O3985" s="59"/>
      <c r="P3985" s="370"/>
      <c r="Q3985" s="63"/>
      <c r="R3985" s="373"/>
    </row>
    <row r="3986" spans="1:18" hidden="1" x14ac:dyDescent="0.25">
      <c r="A3986" s="383"/>
      <c r="B3986" s="378"/>
      <c r="C3986" s="54" t="str">
        <f>IF(ISTEXT('Organizational Unit Summary'!$B$44),'Organizational Unit Summary'!$B$44,"")</f>
        <v>P-5</v>
      </c>
      <c r="D3986" s="51" t="str">
        <f>IF('Organizational Unit Summary'!$B$24="Benchmark or Sustainment",IF(E3986="OoS","OoS",IF(E3986=1,"DM",IF(E3986=2,"PM",IF(E3986=3,"LM",IF(E3986=4,"FM"))))),IF(E3986="OoS","OoS",IF(E3986&lt;=2,"H",IF(E3986=3,"M",IF(E3986=4,"L")))))</f>
        <v>DM</v>
      </c>
      <c r="E3986" s="58">
        <f>IF(OR(Processes!$C$78=TRUE,Processes!H$78=TRUE),IF(AND(G3986=1,H3986=1,NOT(ISTEXT(J3986))),4,IF(AND(G3986=1,H3986=1,ISTEXT(J3986)),3,IF(AND(OR(G3986=1,H3986=1),ISTEXT(J3986)),2,1))),"OoS")</f>
        <v>1</v>
      </c>
      <c r="F3986" s="57"/>
      <c r="G3986" s="59"/>
      <c r="H3986" s="59"/>
      <c r="I3986" s="59"/>
      <c r="J3986" s="59"/>
      <c r="K3986" s="59"/>
      <c r="L3986" s="59"/>
      <c r="M3986" s="59"/>
      <c r="N3986" s="59"/>
      <c r="O3986" s="59"/>
      <c r="P3986" s="370"/>
      <c r="Q3986" s="63"/>
      <c r="R3986" s="373"/>
    </row>
    <row r="3987" spans="1:18" hidden="1" x14ac:dyDescent="0.25">
      <c r="A3987" s="383"/>
      <c r="B3987" s="378"/>
      <c r="C3987" s="54" t="str">
        <f>IF(ISTEXT('Organizational Unit Summary'!$B$45),'Organizational Unit Summary'!$B$45,"")</f>
        <v>P-6</v>
      </c>
      <c r="D3987" s="51" t="str">
        <f>IF('Organizational Unit Summary'!$B$24="Benchmark or Sustainment",IF(E3987="OoS","OoS",IF(E3987=1,"DM",IF(E3987=2,"PM",IF(E3987=3,"LM",IF(E3987=4,"FM"))))),IF(E3987="OoS","OoS",IF(E3987&lt;=2,"H",IF(E3987=3,"M",IF(E3987=4,"L")))))</f>
        <v>DM</v>
      </c>
      <c r="E3987" s="58">
        <f>IF(OR(Processes!$C$78=TRUE,Processes!I$78=TRUE),IF(AND(G3987=1,H3987=1,NOT(ISTEXT(J3987))),4,IF(AND(G3987=1,H3987=1,ISTEXT(J3987)),3,IF(AND(OR(G3987=1,H3987=1),ISTEXT(J3987)),2,1))),"OoS")</f>
        <v>1</v>
      </c>
      <c r="F3987" s="57"/>
      <c r="G3987" s="59"/>
      <c r="H3987" s="59"/>
      <c r="I3987" s="59"/>
      <c r="J3987" s="59"/>
      <c r="K3987" s="59"/>
      <c r="L3987" s="59"/>
      <c r="M3987" s="59"/>
      <c r="N3987" s="59"/>
      <c r="O3987" s="59"/>
      <c r="P3987" s="370"/>
      <c r="Q3987" s="63"/>
      <c r="R3987" s="373"/>
    </row>
    <row r="3988" spans="1:18" hidden="1" x14ac:dyDescent="0.25">
      <c r="A3988" s="383"/>
      <c r="B3988" s="378"/>
      <c r="C3988" s="54" t="str">
        <f>IF(ISTEXT('Organizational Unit Summary'!$B$46),'Organizational Unit Summary'!$B$46,"")</f>
        <v>P-7</v>
      </c>
      <c r="D3988" s="51" t="str">
        <f>IF('Organizational Unit Summary'!$B$24="Benchmark or Sustainment",IF(E3988="OoS","OoS",IF(E3988=1,"DM",IF(E3988=2,"PM",IF(E3988=3,"LM",IF(E3988=4,"FM"))))),IF(E3988="OoS","OoS",IF(E3988&lt;=2,"H",IF(E3988=3,"M",IF(E3988=4,"L")))))</f>
        <v>DM</v>
      </c>
      <c r="E3988" s="58">
        <f>IF(OR(Processes!$C$78=TRUE,Processes!J$78=TRUE),IF(AND(G3988=1,H3988=1,NOT(ISTEXT(J3988))),4,IF(AND(G3988=1,H3988=1,ISTEXT(J3988)),3,IF(AND(OR(G3988=1,H3988=1),ISTEXT(J3988)),2,1))),"OoS")</f>
        <v>1</v>
      </c>
      <c r="F3988" s="57"/>
      <c r="G3988" s="59"/>
      <c r="H3988" s="59"/>
      <c r="I3988" s="59"/>
      <c r="J3988" s="59"/>
      <c r="K3988" s="59"/>
      <c r="L3988" s="59"/>
      <c r="M3988" s="59"/>
      <c r="N3988" s="59"/>
      <c r="O3988" s="59"/>
      <c r="P3988" s="370"/>
      <c r="Q3988" s="63"/>
      <c r="R3988" s="373"/>
    </row>
    <row r="3989" spans="1:18" hidden="1" x14ac:dyDescent="0.25">
      <c r="A3989" s="383"/>
      <c r="B3989" s="378"/>
      <c r="C3989" s="54" t="str">
        <f>IF(ISTEXT('Organizational Unit Summary'!$B$47),'Organizational Unit Summary'!$B$47,"")</f>
        <v>P-8</v>
      </c>
      <c r="D3989" s="51" t="str">
        <f>IF('Organizational Unit Summary'!$B$24="Benchmark or Sustainment",IF(E3989="OoS","OoS",IF(E3989=1,"DM",IF(E3989=2,"PM",IF(E3989=3,"LM",IF(E3989=4,"FM"))))),IF(E3989="OoS","OoS",IF(E3989&lt;=2,"H",IF(E3989=3,"M",IF(E3989=4,"L")))))</f>
        <v>DM</v>
      </c>
      <c r="E3989" s="58">
        <f>IF(OR(Processes!$C$78=TRUE,Processes!K$78=TRUE),IF(AND(G3989=1,H3989=1,NOT(ISTEXT(J3989))),4,IF(AND(G3989=1,H3989=1,ISTEXT(J3989)),3,IF(AND(OR(G3989=1,H3989=1),ISTEXT(J3989)),2,1))),"OoS")</f>
        <v>1</v>
      </c>
      <c r="F3989" s="57"/>
      <c r="G3989" s="59"/>
      <c r="H3989" s="59"/>
      <c r="I3989" s="59"/>
      <c r="J3989" s="59"/>
      <c r="K3989" s="59"/>
      <c r="L3989" s="59"/>
      <c r="M3989" s="59"/>
      <c r="N3989" s="59"/>
      <c r="O3989" s="59"/>
      <c r="P3989" s="370"/>
      <c r="Q3989" s="63"/>
      <c r="R3989" s="373"/>
    </row>
    <row r="3990" spans="1:18" hidden="1" x14ac:dyDescent="0.25">
      <c r="A3990" s="383"/>
      <c r="B3990" s="378"/>
      <c r="C3990" s="54" t="str">
        <f>IF(ISTEXT('Organizational Unit Summary'!$B$48),'Organizational Unit Summary'!$B$48,"")</f>
        <v>P-9</v>
      </c>
      <c r="D3990" s="51" t="str">
        <f>IF('Organizational Unit Summary'!$B$24="Benchmark or Sustainment",IF(E3990="OoS","OoS",IF(E3990=1,"DM",IF(E3990=2,"PM",IF(E3990=3,"LM",IF(E3990=4,"FM"))))),IF(E3990="OoS","OoS",IF(E3990&lt;=2,"H",IF(E3990=3,"M",IF(E3990=4,"L")))))</f>
        <v>DM</v>
      </c>
      <c r="E3990" s="58">
        <f>IF(OR(Processes!$C$78=TRUE,Processes!L$78=TRUE),IF(AND(G3990=1,H3990=1,NOT(ISTEXT(J3990))),4,IF(AND(G3990=1,H3990=1,ISTEXT(J3990)),3,IF(AND(OR(G3990=1,H3990=1),ISTEXT(J3990)),2,1))),"OoS")</f>
        <v>1</v>
      </c>
      <c r="F3990" s="57"/>
      <c r="G3990" s="59"/>
      <c r="H3990" s="59"/>
      <c r="I3990" s="59"/>
      <c r="J3990" s="59"/>
      <c r="K3990" s="59"/>
      <c r="L3990" s="59"/>
      <c r="M3990" s="59"/>
      <c r="N3990" s="59"/>
      <c r="O3990" s="59"/>
      <c r="P3990" s="370"/>
      <c r="Q3990" s="63"/>
      <c r="R3990" s="373"/>
    </row>
    <row r="3991" spans="1:18" hidden="1" x14ac:dyDescent="0.25">
      <c r="A3991" s="383"/>
      <c r="B3991" s="378"/>
      <c r="C3991" s="54" t="str">
        <f>IF(ISTEXT('Organizational Unit Summary'!$B$49),'Organizational Unit Summary'!$B$49,"")</f>
        <v>P-10</v>
      </c>
      <c r="D3991" s="51" t="str">
        <f>IF('Organizational Unit Summary'!$B$24="Benchmark or Sustainment",IF(E3991="OoS","OoS",IF(E3991=1,"DM",IF(E3991=2,"PM",IF(E3991=3,"LM",IF(E3991=4,"FM"))))),IF(E3991="OoS","OoS",IF(E3991&lt;=2,"H",IF(E3991=3,"M",IF(E3991=4,"L")))))</f>
        <v>DM</v>
      </c>
      <c r="E3991" s="58">
        <f>IF(OR(Processes!$C$78=TRUE,Processes!M$78=TRUE),IF(AND(G3991=1,H3991=1,NOT(ISTEXT(J3991))),4,IF(AND(G3991=1,H3991=1,ISTEXT(J3991)),3,IF(AND(OR(G3991=1,H3991=1),ISTEXT(J3991)),2,1))),"OoS")</f>
        <v>1</v>
      </c>
      <c r="F3991" s="57"/>
      <c r="G3991" s="59"/>
      <c r="H3991" s="59"/>
      <c r="I3991" s="59"/>
      <c r="J3991" s="59"/>
      <c r="K3991" s="59"/>
      <c r="L3991" s="59"/>
      <c r="M3991" s="59"/>
      <c r="N3991" s="59"/>
      <c r="O3991" s="59"/>
      <c r="P3991" s="370"/>
      <c r="Q3991" s="63"/>
      <c r="R3991" s="373"/>
    </row>
    <row r="3992" spans="1:18" hidden="1" x14ac:dyDescent="0.25">
      <c r="A3992" s="383"/>
      <c r="B3992" s="378"/>
      <c r="C3992" s="54" t="str">
        <f>IF(ISTEXT('Organizational Unit Summary'!$B$50),'Organizational Unit Summary'!$B$50,"")</f>
        <v>P-11</v>
      </c>
      <c r="D3992" s="51" t="str">
        <f>IF('Organizational Unit Summary'!$B$24="Benchmark or Sustainment",IF(E3992="OoS","OoS",IF(E3992=1,"DM",IF(E3992=2,"PM",IF(E3992=3,"LM",IF(E3992=4,"FM"))))),IF(E3992="OoS","OoS",IF(E3992&lt;=2,"H",IF(E3992=3,"M",IF(E3992=4,"L")))))</f>
        <v>DM</v>
      </c>
      <c r="E3992" s="58">
        <f>IF(OR(Processes!$C$78=TRUE,Processes!N$78=TRUE),IF(AND(G3992=1,H3992=1,NOT(ISTEXT(J3992))),4,IF(AND(G3992=1,H3992=1,ISTEXT(J3992)),3,IF(AND(OR(G3992=1,H3992=1),ISTEXT(J3992)),2,1))),"OoS")</f>
        <v>1</v>
      </c>
      <c r="F3992" s="57"/>
      <c r="G3992" s="59"/>
      <c r="H3992" s="59"/>
      <c r="I3992" s="59"/>
      <c r="J3992" s="59"/>
      <c r="K3992" s="59"/>
      <c r="L3992" s="59"/>
      <c r="M3992" s="59"/>
      <c r="N3992" s="59"/>
      <c r="O3992" s="59"/>
      <c r="P3992" s="370"/>
      <c r="Q3992" s="63"/>
      <c r="R3992" s="373"/>
    </row>
    <row r="3993" spans="1:18" hidden="1" x14ac:dyDescent="0.25">
      <c r="A3993" s="383"/>
      <c r="B3993" s="378"/>
      <c r="C3993" s="54" t="str">
        <f>IF(ISTEXT('Organizational Unit Summary'!$B$51),'Organizational Unit Summary'!$B$51,"")</f>
        <v>P-12</v>
      </c>
      <c r="D3993" s="51" t="str">
        <f>IF('Organizational Unit Summary'!$B$24="Benchmark or Sustainment",IF(E3993="OoS","OoS",IF(E3993=1,"DM",IF(E3993=2,"PM",IF(E3993=3,"LM",IF(E3993=4,"FM"))))),IF(E3993="OoS","OoS",IF(E3993&lt;=2,"H",IF(E3993=3,"M",IF(E3993=4,"L")))))</f>
        <v>DM</v>
      </c>
      <c r="E3993" s="58">
        <f>IF(OR(Processes!$C$78=TRUE,Processes!O$78=TRUE),IF(AND(G3993=1,H3993=1,NOT(ISTEXT(J3993))),4,IF(AND(G3993=1,H3993=1,ISTEXT(J3993)),3,IF(AND(OR(G3993=1,H3993=1),ISTEXT(J3993)),2,1))),"OoS")</f>
        <v>1</v>
      </c>
      <c r="F3993" s="57"/>
      <c r="G3993" s="59"/>
      <c r="H3993" s="59"/>
      <c r="I3993" s="59"/>
      <c r="J3993" s="59"/>
      <c r="K3993" s="59"/>
      <c r="L3993" s="59"/>
      <c r="M3993" s="59"/>
      <c r="N3993" s="59"/>
      <c r="O3993" s="59"/>
      <c r="P3993" s="370"/>
      <c r="Q3993" s="63"/>
      <c r="R3993" s="373"/>
    </row>
    <row r="3994" spans="1:18" hidden="1" x14ac:dyDescent="0.25">
      <c r="A3994" s="383"/>
      <c r="B3994" s="378"/>
      <c r="C3994" s="54" t="str">
        <f>IF(ISTEXT('Organizational Unit Summary'!$B$52),'Organizational Unit Summary'!$B$52,"")</f>
        <v>P-13</v>
      </c>
      <c r="D3994" s="51" t="str">
        <f>IF('Organizational Unit Summary'!$B$24="Benchmark or Sustainment",IF(E3994="OoS","OoS",IF(E3994=1,"DM",IF(E3994=2,"PM",IF(E3994=3,"LM",IF(E3994=4,"FM"))))),IF(E3994="OoS","OoS",IF(E3994&lt;=2,"H",IF(E3994=3,"M",IF(E3994=4,"L")))))</f>
        <v>DM</v>
      </c>
      <c r="E3994" s="58">
        <f>IF(OR(Processes!$C$78=TRUE,Processes!P$78=TRUE),IF(AND(G3994=1,H3994=1,NOT(ISTEXT(J3994))),4,IF(AND(G3994=1,H3994=1,ISTEXT(J3994)),3,IF(AND(OR(G3994=1,H3994=1),ISTEXT(J3994)),2,1))),"OoS")</f>
        <v>1</v>
      </c>
      <c r="F3994" s="57"/>
      <c r="G3994" s="59"/>
      <c r="H3994" s="59"/>
      <c r="I3994" s="59"/>
      <c r="J3994" s="59"/>
      <c r="K3994" s="59"/>
      <c r="L3994" s="59"/>
      <c r="M3994" s="59"/>
      <c r="N3994" s="59"/>
      <c r="O3994" s="59"/>
      <c r="P3994" s="370"/>
      <c r="Q3994" s="63"/>
      <c r="R3994" s="373"/>
    </row>
    <row r="3995" spans="1:18" hidden="1" x14ac:dyDescent="0.25">
      <c r="A3995" s="383"/>
      <c r="B3995" s="378"/>
      <c r="C3995" s="54" t="str">
        <f>IF(ISTEXT('Organizational Unit Summary'!$B$53),'Organizational Unit Summary'!$B$53,"")</f>
        <v>P-14</v>
      </c>
      <c r="D3995" s="51" t="str">
        <f>IF('Organizational Unit Summary'!$B$24="Benchmark or Sustainment",IF(E3995="OoS","OoS",IF(E3995=1,"DM",IF(E3995=2,"PM",IF(E3995=3,"LM",IF(E3995=4,"FM"))))),IF(E3995="OoS","OoS",IF(E3995&lt;=2,"H",IF(E3995=3,"M",IF(E3995=4,"L")))))</f>
        <v>DM</v>
      </c>
      <c r="E3995" s="58">
        <f>IF(OR(Processes!$C$78=TRUE,Processes!Q$78=TRUE),IF(AND(G3995=1,H3995=1,NOT(ISTEXT(J3995))),4,IF(AND(G3995=1,H3995=1,ISTEXT(J3995)),3,IF(AND(OR(G3995=1,H3995=1),ISTEXT(J3995)),2,1))),"OoS")</f>
        <v>1</v>
      </c>
      <c r="F3995" s="57"/>
      <c r="G3995" s="59"/>
      <c r="H3995" s="59"/>
      <c r="I3995" s="59"/>
      <c r="J3995" s="59"/>
      <c r="K3995" s="59"/>
      <c r="L3995" s="59"/>
      <c r="M3995" s="59"/>
      <c r="N3995" s="59"/>
      <c r="O3995" s="59"/>
      <c r="P3995" s="370"/>
      <c r="Q3995" s="63"/>
      <c r="R3995" s="373"/>
    </row>
    <row r="3996" spans="1:18" hidden="1" x14ac:dyDescent="0.25">
      <c r="A3996" s="383"/>
      <c r="B3996" s="378"/>
      <c r="C3996" s="54" t="str">
        <f>IF(ISTEXT('Organizational Unit Summary'!$B$54),'Organizational Unit Summary'!$B$54,"")</f>
        <v>P-15</v>
      </c>
      <c r="D3996" s="51" t="str">
        <f>IF('Organizational Unit Summary'!$B$24="Benchmark or Sustainment",IF(E3996="OoS","OoS",IF(E3996=1,"DM",IF(E3996=2,"PM",IF(E3996=3,"LM",IF(E3996=4,"FM"))))),IF(E3996="OoS","OoS",IF(E3996&lt;=2,"H",IF(E3996=3,"M",IF(E3996=4,"L")))))</f>
        <v>DM</v>
      </c>
      <c r="E3996" s="58">
        <f>IF(OR(Processes!$C$78=TRUE,Processes!R$78=TRUE),IF(AND(G3996=1,H3996=1,NOT(ISTEXT(J3996))),4,IF(AND(G3996=1,H3996=1,ISTEXT(J3996)),3,IF(AND(OR(G3996=1,H3996=1),ISTEXT(J3996)),2,1))),"OoS")</f>
        <v>1</v>
      </c>
      <c r="F3996" s="57"/>
      <c r="G3996" s="59"/>
      <c r="H3996" s="59"/>
      <c r="I3996" s="59"/>
      <c r="J3996" s="59"/>
      <c r="K3996" s="59"/>
      <c r="L3996" s="59"/>
      <c r="M3996" s="59"/>
      <c r="N3996" s="59"/>
      <c r="O3996" s="59"/>
      <c r="P3996" s="370"/>
      <c r="Q3996" s="63"/>
      <c r="R3996" s="373"/>
    </row>
    <row r="3997" spans="1:18" hidden="1" x14ac:dyDescent="0.25">
      <c r="A3997" s="383"/>
      <c r="B3997" s="378"/>
      <c r="C3997" s="54" t="str">
        <f>IF(ISTEXT('Organizational Unit Summary'!$B$55),'Organizational Unit Summary'!$B$55,"")</f>
        <v>P-16</v>
      </c>
      <c r="D3997" s="51" t="str">
        <f>IF('Organizational Unit Summary'!$B$24="Benchmark or Sustainment",IF(E3997="OoS","OoS",IF(E3997=1,"DM",IF(E3997=2,"PM",IF(E3997=3,"LM",IF(E3997=4,"FM"))))),IF(E3997="OoS","OoS",IF(E3997&lt;=2,"H",IF(E3997=3,"M",IF(E3997=4,"L")))))</f>
        <v>DM</v>
      </c>
      <c r="E3997" s="58">
        <f>IF(OR(Processes!$C$78=TRUE,Processes!S$78=TRUE),IF(AND(G3997=1,H3997=1,NOT(ISTEXT(J3997))),4,IF(AND(G3997=1,H3997=1,ISTEXT(J3997)),3,IF(AND(OR(G3997=1,H3997=1),ISTEXT(J3997)),2,1))),"OoS")</f>
        <v>1</v>
      </c>
      <c r="F3997" s="57"/>
      <c r="G3997" s="59"/>
      <c r="H3997" s="59"/>
      <c r="I3997" s="59"/>
      <c r="J3997" s="59"/>
      <c r="K3997" s="59"/>
      <c r="L3997" s="59"/>
      <c r="M3997" s="59"/>
      <c r="N3997" s="59"/>
      <c r="O3997" s="59"/>
      <c r="P3997" s="370"/>
      <c r="Q3997" s="63"/>
      <c r="R3997" s="373"/>
    </row>
    <row r="3998" spans="1:18" hidden="1" x14ac:dyDescent="0.25">
      <c r="A3998" s="383"/>
      <c r="B3998" s="378"/>
      <c r="C3998" s="54" t="str">
        <f>IF(ISTEXT('Organizational Unit Summary'!$B$56),'Organizational Unit Summary'!$B$56,"")</f>
        <v>P-17</v>
      </c>
      <c r="D3998" s="51" t="str">
        <f>IF('Organizational Unit Summary'!$B$24="Benchmark or Sustainment",IF(E3998="OoS","OoS",IF(E3998=1,"DM",IF(E3998=2,"PM",IF(E3998=3,"LM",IF(E3998=4,"FM"))))),IF(E3998="OoS","OoS",IF(E3998&lt;=2,"H",IF(E3998=3,"M",IF(E3998=4,"L")))))</f>
        <v>DM</v>
      </c>
      <c r="E3998" s="58">
        <f>IF(OR(Processes!$C$78=TRUE,Processes!T$78=TRUE),IF(AND(G3998=1,H3998=1,NOT(ISTEXT(J3998))),4,IF(AND(G3998=1,H3998=1,ISTEXT(J3998)),3,IF(AND(OR(G3998=1,H3998=1),ISTEXT(J3998)),2,1))),"OoS")</f>
        <v>1</v>
      </c>
      <c r="F3998" s="57"/>
      <c r="G3998" s="59"/>
      <c r="H3998" s="59"/>
      <c r="I3998" s="59"/>
      <c r="J3998" s="59"/>
      <c r="K3998" s="59"/>
      <c r="L3998" s="59"/>
      <c r="M3998" s="59"/>
      <c r="N3998" s="59"/>
      <c r="O3998" s="59"/>
      <c r="P3998" s="370"/>
      <c r="Q3998" s="63"/>
      <c r="R3998" s="373"/>
    </row>
    <row r="3999" spans="1:18" hidden="1" x14ac:dyDescent="0.25">
      <c r="A3999" s="383"/>
      <c r="B3999" s="378"/>
      <c r="C3999" s="54" t="str">
        <f>IF(ISTEXT('Organizational Unit Summary'!$B$57),'Organizational Unit Summary'!$B$57,"")</f>
        <v>P-18</v>
      </c>
      <c r="D3999" s="51" t="str">
        <f>IF('Organizational Unit Summary'!$B$24="Benchmark or Sustainment",IF(E3999="OoS","OoS",IF(E3999=1,"DM",IF(E3999=2,"PM",IF(E3999=3,"LM",IF(E3999=4,"FM"))))),IF(E3999="OoS","OoS",IF(E3999&lt;=2,"H",IF(E3999=3,"M",IF(E3999=4,"L")))))</f>
        <v>DM</v>
      </c>
      <c r="E3999" s="58">
        <f>IF(OR(Processes!$C$78=TRUE,Processes!U$78=TRUE),IF(AND(G3999=1,H3999=1,NOT(ISTEXT(J3999))),4,IF(AND(G3999=1,H3999=1,ISTEXT(J3999)),3,IF(AND(OR(G3999=1,H3999=1),ISTEXT(J3999)),2,1))),"OoS")</f>
        <v>1</v>
      </c>
      <c r="F3999" s="57"/>
      <c r="G3999" s="59"/>
      <c r="H3999" s="59"/>
      <c r="I3999" s="59"/>
      <c r="J3999" s="59"/>
      <c r="K3999" s="59"/>
      <c r="L3999" s="59"/>
      <c r="M3999" s="59"/>
      <c r="N3999" s="59"/>
      <c r="O3999" s="59"/>
      <c r="P3999" s="370"/>
      <c r="Q3999" s="63"/>
      <c r="R3999" s="373"/>
    </row>
    <row r="4000" spans="1:18" hidden="1" x14ac:dyDescent="0.25">
      <c r="A4000" s="383"/>
      <c r="B4000" s="378"/>
      <c r="C4000" s="54" t="str">
        <f>IF(ISTEXT('Organizational Unit Summary'!$B$58),'Organizational Unit Summary'!$B$58,"")</f>
        <v>P-19</v>
      </c>
      <c r="D4000" s="51" t="str">
        <f>IF('Organizational Unit Summary'!$B$24="Benchmark or Sustainment",IF(E4000="OoS","OoS",IF(E4000=1,"DM",IF(E4000=2,"PM",IF(E4000=3,"LM",IF(E4000=4,"FM"))))),IF(E4000="OoS","OoS",IF(E4000&lt;=2,"H",IF(E4000=3,"M",IF(E4000=4,"L")))))</f>
        <v>DM</v>
      </c>
      <c r="E4000" s="58">
        <f>IF(OR(Processes!$C$78=TRUE,Processes!V$78=TRUE),IF(AND(G4000=1,H4000=1,NOT(ISTEXT(J4000))),4,IF(AND(G4000=1,H4000=1,ISTEXT(J4000)),3,IF(AND(OR(G4000=1,H4000=1),ISTEXT(J4000)),2,1))),"OoS")</f>
        <v>1</v>
      </c>
      <c r="F4000" s="57"/>
      <c r="G4000" s="59"/>
      <c r="H4000" s="59"/>
      <c r="I4000" s="59"/>
      <c r="J4000" s="59"/>
      <c r="K4000" s="59"/>
      <c r="L4000" s="59"/>
      <c r="M4000" s="59"/>
      <c r="N4000" s="59"/>
      <c r="O4000" s="59"/>
      <c r="P4000" s="370"/>
      <c r="Q4000" s="63"/>
      <c r="R4000" s="373"/>
    </row>
    <row r="4001" spans="1:18" ht="13.5" hidden="1" thickBot="1" x14ac:dyDescent="0.3">
      <c r="A4001" s="384"/>
      <c r="B4001" s="378"/>
      <c r="C4001" s="54" t="str">
        <f>IF(ISTEXT('Organizational Unit Summary'!$B$59),'Organizational Unit Summary'!$B$59,"")</f>
        <v>P-20</v>
      </c>
      <c r="D4001" s="51" t="str">
        <f>IF('Organizational Unit Summary'!$B$24="Benchmark or Sustainment",IF(E4001="OoS","OoS",IF(E4001=1,"DM",IF(E4001=2,"PM",IF(E4001=3,"LM",IF(E4001=4,"FM"))))),IF(E4001="OoS","OoS",IF(E4001&lt;=2,"H",IF(E4001=3,"M",IF(E4001=4,"L")))))</f>
        <v>DM</v>
      </c>
      <c r="E4001" s="58">
        <f>IF(OR(Processes!$C$78=TRUE,Processes!W$78=TRUE),IF(AND(G4001=1,H4001=1,NOT(ISTEXT(J4001))),4,IF(AND(G4001=1,H4001=1,ISTEXT(J4001)),3,IF(AND(OR(G4001=1,H4001=1),ISTEXT(J4001)),2,1))),"OoS")</f>
        <v>1</v>
      </c>
      <c r="F4001" s="57"/>
      <c r="G4001" s="59"/>
      <c r="H4001" s="59"/>
      <c r="I4001" s="59"/>
      <c r="J4001" s="59"/>
      <c r="K4001" s="59"/>
      <c r="L4001" s="59"/>
      <c r="M4001" s="59"/>
      <c r="N4001" s="59"/>
      <c r="O4001" s="59"/>
      <c r="P4001" s="371"/>
      <c r="Q4001" s="63"/>
      <c r="R4001" s="374"/>
    </row>
    <row r="4002" spans="1:18" ht="13.5" hidden="1" thickBot="1" x14ac:dyDescent="0.3">
      <c r="A4002" s="55"/>
      <c r="B4002" s="55"/>
      <c r="C4002" s="55"/>
      <c r="D4002" s="53"/>
      <c r="E4002" s="55"/>
      <c r="F4002" s="55"/>
      <c r="G4002" s="55"/>
      <c r="H4002" s="55"/>
      <c r="I4002" s="55"/>
      <c r="J4002" s="55"/>
      <c r="K4002" s="55"/>
      <c r="L4002" s="55"/>
      <c r="M4002" s="55"/>
      <c r="N4002" s="55"/>
      <c r="O4002" s="55"/>
      <c r="P4002" s="72"/>
      <c r="Q4002" s="55"/>
    </row>
    <row r="4003" spans="1:18" hidden="1" x14ac:dyDescent="0.25"/>
    <row r="4004" spans="1:18" hidden="1" x14ac:dyDescent="0.25"/>
    <row r="4005" spans="1:18" hidden="1" x14ac:dyDescent="0.25"/>
    <row r="4006" spans="1:18" hidden="1" x14ac:dyDescent="0.25"/>
    <row r="4007" spans="1:18" hidden="1" x14ac:dyDescent="0.25"/>
    <row r="4008" spans="1:18" hidden="1" x14ac:dyDescent="0.25"/>
    <row r="4009" spans="1:18" ht="50" hidden="1" x14ac:dyDescent="0.25">
      <c r="A4009" s="102" t="s">
        <v>394</v>
      </c>
      <c r="B4009" s="102" t="s">
        <v>60</v>
      </c>
      <c r="C4009" s="103" t="s">
        <v>500</v>
      </c>
      <c r="D4009" s="104" t="s">
        <v>69</v>
      </c>
    </row>
    <row r="4010" spans="1:18" hidden="1" x14ac:dyDescent="0.25">
      <c r="A4010" s="56">
        <v>1.1000000000000001</v>
      </c>
      <c r="B4010" s="54" t="str">
        <f>IF(ISTEXT('Organizational Unit Summary'!$B$40),'Organizational Unit Summary'!$B$40,"")</f>
        <v>P-1</v>
      </c>
      <c r="C4010" s="101" t="str">
        <f>IF('Organizational Unit Summary'!$B$24="Benchmark or Sustainment",IF(OR(D2="DM",D22="DM",D42="DM",D62="DM",D82="DM",D102="DM",D122="DM",D142="DM",D162="DM",D182="DM",D202="DM",D222="DM",D242="DM",D262="DM",D282="DM",D302="DM",D322="DM",D342="DM",D362="DM",D382="DM",D402="DM",D422="DM",D442="DM",D462="DM",D482="DM"),"DM",IF(OR(D2="PM",D22="PM",D42="PM",D62="PM",D82="PM",D102="PM",D122="PM",D142="PM",D162="PM",D182="PM",D202="PM",D222="PM",D242="PM",D262="PM",D282="PM",D302="PM",D322="PM",D342="PM",D362="PM",D382="PM",D402="PM",D422="PM",D442="PM",D462="PM",D482="PM"),"PM",IF(OR(D2="LM",D22="LM",D42="LM",D62="LM",D82="LM",D102="LM",D122="LM",D142="LM",D162="LM",D182="LM",D202="LM",D222="LM",D242="LM",D262="LM",D282="LM",D302="LM",D322="LM",D342="LM",D362="LM",D382="LM",D402="LM",D422="LM",D442="LM",D462="LM",D482="LM"),"LM",IF(OR(D2="FM",D22="FM",D42="FM",D62="FM",D82="FM",D102="FM",D122="FM",D142="FM",D162="FM",D182="FM",D202="FM",D222="FM",D242="FM",D262="FM",D282="FM",D302="FM",D322="FM",D342="FM",D362="FM",D382="FM",D402="FM",D422="FM",D442="FM",D462="FM",D482="FM"),"FM","OoS")))),IF(OR(D2="H",D22="H",D42="H",D62="H",D82="H",D102="H",D122="H",D142="H",D162="H",D182="H",D202="H",D222="H",D242="H",D262="H",D282="H",D302="H",D322="H",D342="H",D362="H",D382="H",D402="H",D422="H",D442="H",D462="H",D482="H"),"H",IF(OR(D2="M",D22="M",D42="M",D62="M",D82="M",D102="M",D122="M",D142="M",D162="M",D182="M",D202="M",D222="M",D242="M",D262="M",D282="M",D302="M",D322="M",D342="M",D362="M",D382="M",D402="M",D422="M",D442="M",D462="M",D482="M"),"M",IF(OR(D2="L",D22="L",D42="L",D62="L",D82="L",D102="L",D122="L",D142="L",D162="L",D182="L",D202="L",D222="L",D242="L",D262="L",D282="L",D302="L",D322="L",D342="L",D362="L",D382="L",D402="L",D422="L",D442="L",D462="L",D482="L"),"L","OoS"))))</f>
        <v>DM</v>
      </c>
      <c r="D4010" s="52" t="str">
        <f>IF('Organizational Unit Summary'!$B$24="Benchmark or Sustainment",IF(OR(P2="DM",P22="DM",P42="DM",P62="DM",P82="DM",P102="DM",P122="DM",P142="DM",P162="DM",P182="DM",P202="DM",P222="DM",P242="DM",P262="DM",P282="DM",P302="DM",P322="DM",P342="DM",P362="DM",P382="DM",P402="DM",P422="DM",P442="DM",P462="DM",P482="DM"),"DM",IF(OR(P2="PM",P22="PM",P42="PM",P62="PM",P82="PM",P102="PM",P122="PM",P142="PM",P162="PM",P182="PM",P202="PM",P222="PM",P242="PM",P262="PM",P282="PM",P302="PM",P322="PM",P342="PM",P362="PM",P382="PM",P402="PM",P422="PM",P442="PM",P462="PM",P482="PM"),"PM",IF(OR(P2="LM",P22="LM",P42="LM",P62="LM",P82="LM",P102="LM",P122="LM",P142="LM",P162="LM",P182="LM",P202="LM",P222="LM",P242="LM",P262="LM",P282="LM",P302="LM",P322="LM",P342="LM",P362="LM",P382="LM",P402="LM",P422="LM",P442="LM",P462="LM",P482="LM"),"LM",IF(OR(P2="FM",P22="FM",P42="FM",P62="FM",P82="FM",P102="FM",P122="FM",P142="FM",P162="FM",P182="FM",P202="FM",P222="FM",P242="FM",P262="FM",P282="FM",P302="FM",P322="FM",P342="FM",P362="FM",P382="FM",P402="FM",P422="FM",P442="FM",P462="FM",P482="FM"),"FM","OoS")))),IF(OR(P2="H",P22="H",P42="H",P62="H",P82="H",P102="H",P122="H",P142="H",P162="H",P182="H",P202="H",P222="H",P242="H",P262="H",P282="H",P302="H",P322="H",P342="H",P362="H",P382="H",P402="H",P422="H",P442="H",P462="H",P482="H"),"H",IF(OR(P2="M",P22="M",P42="M",P62="M",P82="M",P102="M",P122="M",P142="M",P162="M",P182="M",P202="M",P222="M",P242="M",P262="M",P282="M",P302="M",P322="M",P342="M",P362="M",P382="M",P402="M",P422="M",P442="M",P462="M",P482="M"),"M",IF(OR(P2="L",P22="L",P42="L",P62="L",P82="L",P102="L",P122="L",P142="L",P162="L",P182="L",P202="L",P222="L",P242="L",P262="L",P282="L",P302="L",P322="L",P342="L",P362="L",P382="L",P402="L",P422="L",P442="L",P462="L",P482="L"),"L","OoS"))))</f>
        <v>OoS</v>
      </c>
      <c r="F4010" s="80"/>
      <c r="G4010" s="101"/>
      <c r="H4010" s="80"/>
      <c r="I4010" s="80"/>
    </row>
    <row r="4011" spans="1:18" hidden="1" x14ac:dyDescent="0.25">
      <c r="B4011" s="54" t="str">
        <f>IF(ISTEXT('Organizational Unit Summary'!$B$41),'Organizational Unit Summary'!$B$41,"")</f>
        <v>P-2</v>
      </c>
      <c r="C4011" s="101" t="str">
        <f>IF('Organizational Unit Summary'!$B$24="Benchmark or Sustainment",IF(OR(D3="DM",D23="DM",D43="DM",D63="DM",D83="DM",D103="DM",D123="DM",D143="DM",D163="DM",D183="DM",D203="DM",D223="DM",D243="DM",D263="DM",D283="DM",D303="DM",D323="DM",D343="DM",D363="DM",D483="DM"),"DM",IF(OR(D3="PM",D23="PM",D43="PM",D63="PM",D83="PM",D103="PM",D123="PM",D143="PM",D163="PM",D183="PM",D203="PM",D223="PM",D243="PM",D263="PM",D283="PM",D303="PM",D323="PM",D343="PM",D363="PM",D483="PM"),"PM",IF(OR(D3="LM",D23="LM",D43="LM",D63="LM",D83="LM",D103="LM",D123="LM",D143="LM",D163="LM",D183="LM",D203="LM",D223="LM",D243="LM",D263="LM",D283="LM",D303="LM",D323="LM",D343="LM",D363="LM",D483="LM"),"LM",IF(OR(D3="FM",D23="FM",D43="FM",D63="FM",D83="FM",D103="FM",D123="FM",D143="FM",D163="FM",D183="FM",D203="FM",D223="FM",D243="FM",D263="FM",D283="FM",D303="FM",D323="FM",D343="FM",D363="FM",D483="FM"),"FM","OoS")))),IF(OR(D3="H",D23="H",D43="H",D63="H",D83="H",D103="H",D123="H",D143="H",D163="H",D183="H",D203="H",D223="H",D243="H",D263="H",D283="H",D303="H",D323="H",D343="H",D363="H",D483="H"),"H",IF(OR(D3="M",D23="M",D43="M",D63="M",D83="M",D103="M",D123="M",D143="M",D163="M",D183="M",D203="M",D223="M",D243="M",D263="M",D283="M",D303="M",D323="M",D343="M",D363="M",D483="M"),"M",IF(OR(D3="L",D23="L",D43="L",D63="L",D83="L",D103="L",D123="L",D143="L",D163="L",D183="L",D203="L",D223="L",D243="L",D263="L",D283="L",D303="L",D323="L",D343="L",D363="L",D483="L"),"L","OoS"))))</f>
        <v>DM</v>
      </c>
      <c r="D4011" s="81" t="s">
        <v>449</v>
      </c>
      <c r="E4011" s="80"/>
      <c r="F4011" s="80"/>
      <c r="G4011" s="80"/>
      <c r="H4011" s="80"/>
      <c r="I4011" s="80"/>
    </row>
    <row r="4012" spans="1:18" hidden="1" x14ac:dyDescent="0.25">
      <c r="B4012" s="54" t="str">
        <f>IF(ISTEXT('Organizational Unit Summary'!$B$42),'Organizational Unit Summary'!$B$42,"")</f>
        <v>P-3</v>
      </c>
      <c r="C4012" s="101" t="str">
        <f>IF('Organizational Unit Summary'!$B$24="Benchmark or Sustainment",IF(OR(D4="DM",D24="DM",D44="DM",D64="DM",D84="DM",D104="DM",D124="DM",D144="DM",D164="DM",D184="DM",D204="DM",D224="DM",D244="DM",D264="DM",D284="DM",D304="DM",D324="DM",D344="DM",D364="DM",D484="DM"),"DM",IF(OR(D4="PM",D24="PM",D44="PM",D64="PM",D84="PM",D104="PM",D124="PM",D144="PM",D164="PM",D184="PM",D204="PM",D224="PM",D244="PM",D264="PM",D284="PM",D304="PM",D324="PM",D344="PM",D364="PM",D484="PM"),"PM",IF(OR(D4="LM",D24="LM",D44="LM",D64="LM",D84="LM",D104="LM",D124="LM",D144="LM",D164="LM",D184="LM",D204="LM",D224="LM",D244="LM",D264="LM",D284="LM",D304="LM",D324="LM",D344="LM",D364="LM",D484="LM"),"LM",IF(OR(D4="FM",D24="FM",D44="FM",D64="FM",D84="FM",D104="FM",D124="FM",D144="FM",D164="FM",D184="FM",D204="FM",D224="FM",D244="FM",D264="FM",D284="FM",D304="FM",D324="FM",D344="FM",D364="FM",D484="FM"),"FM","OoS")))),IF(OR(D4="H",D24="H",D44="H",D64="H",D84="H",D104="H",D124="H",D144="H",D164="H",D184="H",D204="H",D224="H",D244="H",D264="H",D284="H",D304="H",D324="H",D344="H",D364="H",D484="H"),"H",IF(OR(D4="M",D24="M",D44="M",D64="M",D84="M",D104="M",D124="M",D144="M",D164="M",D184="M",D204="M",D224="M",D244="M",D264="M",D284="M",D304="M",D324="M",D344="M",D364="M",D484="M"),"M",IF(OR(D4="L",D24="L",D44="L",D64="L",D84="L",D104="L",D124="L",D144="L",D164="L",D184="L",D204="L",D224="L",D244="L",D264="L",D284="L",D304="L",D324="L",D344="L",D364="L",D484="L"),"L","OoS"))))</f>
        <v>DM</v>
      </c>
      <c r="D4012" s="81" t="s">
        <v>449</v>
      </c>
      <c r="E4012" s="80"/>
      <c r="F4012" s="80"/>
      <c r="G4012" s="80"/>
      <c r="H4012" s="80"/>
      <c r="I4012" s="80"/>
    </row>
    <row r="4013" spans="1:18" hidden="1" x14ac:dyDescent="0.25">
      <c r="B4013" s="54" t="str">
        <f>IF(ISTEXT('Organizational Unit Summary'!$B$43),'Organizational Unit Summary'!$B$43,"")</f>
        <v>P-4</v>
      </c>
      <c r="C4013" s="101" t="str">
        <f>IF('Organizational Unit Summary'!$B$24="Benchmark or Sustainment",IF(OR(D5="DM",D25="DM",D45="DM",D65="DM",D85="DM",D105="DM",D125="DM",D145="DM",D165="DM",D185="DM",D205="DM",D225="DM",D245="DM",D265="DM",D285="DM",D305="DM",D325="DM",D345="DM",D365="DM",D485="DM"),"DM",IF(OR(D5="PM",D25="PM",D45="PM",D65="PM",D85="PM",D105="PM",D125="PM",D145="PM",D165="PM",D185="PM",D205="PM",D225="PM",D245="PM",D265="PM",D285="PM",D305="PM",D325="PM",D345="PM",D365="PM",D485="PM"),"PM",IF(OR(D5="LM",D25="LM",D45="LM",D65="LM",D85="LM",D105="LM",D125="LM",D145="LM",D165="LM",D185="LM",D205="LM",D225="LM",D245="LM",D265="LM",D285="LM",D305="LM",D325="LM",D345="LM",D365="LM",D485="LM"),"LM",IF(OR(D5="FM",D25="FM",D45="FM",D65="FM",D85="FM",D105="FM",D125="FM",D145="FM",D165="FM",D185="FM",D205="FM",D225="FM",D245="FM",D265="FM",D285="FM",D305="FM",D325="FM",D345="FM",D365="FM",D485="FM"),"FM","OoS")))),IF(OR(D5="H",D25="H",D45="H",D65="H",D85="H",D105="H",D125="H",D145="H",D165="H",D185="H",D205="H",D225="H",D245="H",D265="H",D285="H",D305="H",D325="H",D345="H",D365="H",D485="H"),"H",IF(OR(D5="M",D25="M",D45="M",D65="M",D85="M",D105="M",D125="M",D145="M",D165="M",D185="M",D205="M",D225="M",D245="M",D265="M",D285="M",D305="M",D325="M",D345="M",D365="M",D485="M"),"M",IF(OR(D5="L",D25="L",D45="L",D65="L",D85="L",D105="L",D125="L",D145="L",D165="L",D185="L",D205="L",D225="L",D245="L",D265="L",D285="L",D305="L",D325="L",D345="L",D365="L",D485="L"),"L","OoS"))))</f>
        <v>DM</v>
      </c>
      <c r="D4013" s="81" t="s">
        <v>449</v>
      </c>
      <c r="E4013" s="80"/>
      <c r="F4013" s="80"/>
      <c r="G4013" s="80"/>
      <c r="H4013" s="80"/>
      <c r="I4013" s="80"/>
    </row>
    <row r="4014" spans="1:18" hidden="1" x14ac:dyDescent="0.25">
      <c r="B4014" s="54" t="str">
        <f>IF(ISTEXT('Organizational Unit Summary'!$B$44),'Organizational Unit Summary'!$B$44,"")</f>
        <v>P-5</v>
      </c>
      <c r="C4014" s="101" t="str">
        <f>IF('Organizational Unit Summary'!$B$24="Benchmark or Sustainment",IF(OR(D6="DM",D26="DM",D46="DM",D66="DM",D86="DM",D106="DM",D126="DM",D146="DM",D166="DM",D186="DM",D206="DM",D226="DM",D246="DM",D266="DM",D286="DM",D306="DM",D326="DM",D346="DM",D366="DM",D486="DM"),"DM",IF(OR(D6="PM",D26="PM",D46="PM",D66="PM",D86="PM",D106="PM",D126="PM",D146="PM",D166="PM",D186="PM",D206="PM",D226="PM",D246="PM",D266="PM",D286="PM",D306="PM",D326="PM",D346="PM",D366="PM",D486="PM"),"PM",IF(OR(D6="LM",D26="LM",D46="LM",D66="LM",D86="LM",D106="LM",D126="LM",D146="LM",D166="LM",D186="LM",D206="LM",D226="LM",D246="LM",D266="LM",D286="LM",D306="LM",D326="LM",D346="LM",D366="LM",D486="LM"),"LM",IF(OR(D6="FM",D26="FM",D46="FM",D66="FM",D86="FM",D106="FM",D126="FM",D146="FM",D166="FM",D186="FM",D206="FM",D226="FM",D246="FM",D266="FM",D286="FM",D306="FM",D326="FM",D346="FM",D366="FM",D486="FM"),"FM","OoS")))),IF(OR(D6="H",D26="H",D46="H",D66="H",D86="H",D106="H",D126="H",D146="H",D166="H",D186="H",D206="H",D226="H",D246="H",D266="H",D286="H",D306="H",D326="H",D346="H",D366="H",D486="H"),"H",IF(OR(D6="M",D26="M",D46="M",D66="M",D86="M",D106="M",D126="M",D146="M",D166="M",D186="M",D206="M",D226="M",D246="M",D266="M",D286="M",D306="M",D326="M",D346="M",D366="M",D486="M"),"M",IF(OR(D6="L",D26="L",D46="L",D66="L",D86="L",D106="L",D126="L",D146="L",D166="L",D186="L",D206="L",D226="L",D246="L",D266="L",D286="L",D306="L",D326="L",D346="L",D366="L",D486="L"),"L","OoS"))))</f>
        <v>DM</v>
      </c>
      <c r="D4014" s="81" t="s">
        <v>449</v>
      </c>
      <c r="E4014" s="80"/>
      <c r="F4014" s="80"/>
      <c r="G4014" s="80"/>
      <c r="H4014" s="80"/>
      <c r="I4014" s="80"/>
    </row>
    <row r="4015" spans="1:18" hidden="1" x14ac:dyDescent="0.25">
      <c r="B4015" s="54" t="str">
        <f>IF(ISTEXT('Organizational Unit Summary'!$B$45),'Organizational Unit Summary'!$B$45,"")</f>
        <v>P-6</v>
      </c>
      <c r="C4015" s="101" t="str">
        <f>IF('Organizational Unit Summary'!$B$24="Benchmark or Sustainment",IF(OR(D7="DM",D27="DM",D47="DM",D67="DM",D87="DM",D107="DM",D127="DM",D147="DM",D167="DM",D187="DM",D207="DM",D227="DM",D247="DM",D267="DM",D287="DM",D307="DM",D327="DM",D347="DM",D367="DM",D487="DM"),"DM",IF(OR(D7="PM",D27="PM",D47="PM",D67="PM",D87="PM",D107="PM",D127="PM",D147="PM",D167="PM",D187="PM",D207="PM",D227="PM",D247="PM",D267="PM",D287="PM",D307="PM",D327="PM",D347="PM",D367="PM",D487="PM"),"PM",IF(OR(D7="LM",D27="LM",D47="LM",D67="LM",D87="LM",D107="LM",D127="LM",D147="LM",D167="LM",D187="LM",D207="LM",D227="LM",D247="LM",D267="LM",D287="LM",D307="LM",D327="LM",D347="LM",D367="LM",D487="LM"),"LM",IF(OR(D7="FM",D27="FM",D47="FM",D67="FM",D87="FM",D107="FM",D127="FM",D147="FM",D167="FM",D187="FM",D207="FM",D227="FM",D247="FM",D267="FM",D287="FM",D307="FM",D327="FM",D347="FM",D367="FM",D487="FM"),"FM","OoS")))),IF(OR(D7="H",D27="H",D47="H",D67="H",D87="H",D107="H",D127="H",D147="H",D167="H",D187="H",D207="H",D227="H",D247="H",D267="H",D287="H",D307="H",D327="H",D347="H",D367="H",D487="H"),"H",IF(OR(D7="M",D27="M",D47="M",D67="M",D87="M",D107="M",D127="M",D147="M",D167="M",D187="M",D207="M",D227="M",D247="M",D267="M",D287="M",D307="M",D327="M",D347="M",D367="M",D487="M"),"M",IF(OR(D7="L",D27="L",D47="L",D67="L",D87="L",D107="L",D127="L",D147="L",D167="L",D187="L",D207="L",D227="L",D247="L",D267="L",D287="L",D307="L",D327="L",D347="L",D367="L",D487="L"),"L","OoS"))))</f>
        <v>DM</v>
      </c>
      <c r="D4015" s="81" t="s">
        <v>449</v>
      </c>
      <c r="E4015" s="80"/>
      <c r="F4015" s="80"/>
      <c r="G4015" s="80"/>
      <c r="H4015" s="80"/>
      <c r="I4015" s="80"/>
    </row>
    <row r="4016" spans="1:18" hidden="1" x14ac:dyDescent="0.25">
      <c r="B4016" s="54" t="str">
        <f>IF(ISTEXT('Organizational Unit Summary'!$B$46),'Organizational Unit Summary'!$B$46,"")</f>
        <v>P-7</v>
      </c>
      <c r="C4016" s="101" t="str">
        <f>IF('Organizational Unit Summary'!$B$24="Benchmark or Sustainment",IF(OR(D8="DM",D28="DM",D48="DM",D68="DM",D88="DM",D108="DM",D128="DM",D148="DM",D168="DM",D188="DM",D208="DM",D228="DM",D248="DM",D268="DM",D288="DM",D308="DM",D328="DM",D348="DM",D368="DM",D488="DM"),"DM",IF(OR(D8="PM",D28="PM",D48="PM",D68="PM",D88="PM",D108="PM",D128="PM",D148="PM",D168="PM",D188="PM",D208="PM",D228="PM",D248="PM",D268="PM",D288="PM",D308="PM",D328="PM",D348="PM",D368="PM",D488="PM"),"PM",IF(OR(D8="LM",D28="LM",D48="LM",D68="LM",D88="LM",D108="LM",D128="LM",D148="LM",D168="LM",D188="LM",D208="LM",D228="LM",D248="LM",D268="LM",D288="LM",D308="LM",D328="LM",D348="LM",D368="LM",D488="LM"),"LM",IF(OR(D8="FM",D28="FM",D48="FM",D68="FM",D88="FM",D108="FM",D128="FM",D148="FM",D168="FM",D188="FM",D208="FM",D228="FM",D248="FM",D268="FM",D288="FM",D308="FM",D328="FM",D348="FM",D368="FM",D488="FM"),"FM","OoS")))),IF(OR(D8="H",D28="H",D48="H",D68="H",D88="H",D108="H",D128="H",D148="H",D168="H",D188="H",D208="H",D228="H",D248="H",D268="H",D288="H",D308="H",D328="H",D348="H",D368="H",D488="H"),"H",IF(OR(D8="M",D28="M",D48="M",D68="M",D88="M",D108="M",D128="M",D148="M",D168="M",D188="M",D208="M",D228="M",D248="M",D268="M",D288="M",D308="M",D328="M",D348="M",D368="M",D488="M"),"M",IF(OR(D8="L",D28="L",D48="L",D68="L",D88="L",D108="L",D128="L",D148="L",D168="L",D188="L",D208="L",D228="L",D248="L",D268="L",D288="L",D308="L",D328="L",D348="L",D368="L",D488="L"),"L","OoS"))))</f>
        <v>DM</v>
      </c>
      <c r="D4016" s="81" t="s">
        <v>449</v>
      </c>
      <c r="E4016" s="80"/>
      <c r="F4016" s="80"/>
      <c r="G4016" s="80"/>
      <c r="H4016" s="80"/>
      <c r="I4016" s="80"/>
    </row>
    <row r="4017" spans="1:9" hidden="1" x14ac:dyDescent="0.25">
      <c r="B4017" s="54" t="str">
        <f>IF(ISTEXT('Organizational Unit Summary'!$B$47),'Organizational Unit Summary'!$B$47,"")</f>
        <v>P-8</v>
      </c>
      <c r="C4017" s="101" t="str">
        <f>IF('Organizational Unit Summary'!$B$24="Benchmark or Sustainment",IF(OR(D9="DM",D29="DM",D49="DM",D69="DM",D89="DM",D109="DM",D129="DM",D149="DM",D169="DM",D189="DM",D209="DM",D229="DM",D249="DM",D269="DM",D289="DM",D309="DM",D329="DM",D349="DM",D369="DM",D489="DM"),"DM",IF(OR(D9="PM",D29="PM",D49="PM",D69="PM",D89="PM",D109="PM",D129="PM",D149="PM",D169="PM",D189="PM",D209="PM",D229="PM",D249="PM",D269="PM",D289="PM",D309="PM",D329="PM",D349="PM",D369="PM",D489="PM"),"PM",IF(OR(D9="LM",D29="LM",D49="LM",D69="LM",D89="LM",D109="LM",D129="LM",D149="LM",D169="LM",D189="LM",D209="LM",D229="LM",D249="LM",D269="LM",D289="LM",D309="LM",D329="LM",D349="LM",D369="LM",D489="LM"),"LM",IF(OR(D9="FM",D29="FM",D49="FM",D69="FM",D89="FM",D109="FM",D129="FM",D149="FM",D169="FM",D189="FM",D209="FM",D229="FM",D249="FM",D269="FM",D289="FM",D309="FM",D329="FM",D349="FM",D369="FM",D489="FM"),"FM","OoS")))),IF(OR(D9="H",D29="H",D49="H",D69="H",D89="H",D109="H",D129="H",D149="H",D169="H",D189="H",D209="H",D229="H",D249="H",D269="H",D289="H",D309="H",D329="H",D349="H",D369="H",D489="H"),"H",IF(OR(D9="M",D29="M",D49="M",D69="M",D89="M",D109="M",D129="M",D149="M",D169="M",D189="M",D209="M",D229="M",D249="M",D269="M",D289="M",D309="M",D329="M",D349="M",D369="M",D489="M"),"M",IF(OR(D9="L",D29="L",D49="L",D69="L",D89="L",D109="L",D129="L",D149="L",D169="L",D189="L",D209="L",D229="L",D249="L",D269="L",D289="L",D309="L",D329="L",D349="L",D369="L",D489="L"),"L","OoS"))))</f>
        <v>DM</v>
      </c>
      <c r="D4017" s="81" t="s">
        <v>449</v>
      </c>
      <c r="E4017" s="80"/>
      <c r="F4017" s="80"/>
      <c r="G4017" s="80"/>
      <c r="H4017" s="80"/>
      <c r="I4017" s="80"/>
    </row>
    <row r="4018" spans="1:9" hidden="1" x14ac:dyDescent="0.25">
      <c r="B4018" s="54" t="str">
        <f>IF(ISTEXT('Organizational Unit Summary'!$B$48),'Organizational Unit Summary'!$B$48,"")</f>
        <v>P-9</v>
      </c>
      <c r="C4018" s="101" t="str">
        <f>IF('Organizational Unit Summary'!$B$24="Benchmark or Sustainment",IF(OR(D10="DM",D30="DM",D50="DM",D70="DM",D90="DM",D110="DM",D130="DM",D150="DM",D170="DM",D190="DM",D210="DM",D230="DM",D250="DM",D270="DM",D290="DM",D310="DM",D330="DM",D350="DM",D370="DM",D490="DM"),"DM",IF(OR(D10="PM",D30="PM",D50="PM",D70="PM",D90="PM",D110="PM",D130="PM",D150="PM",D170="PM",D190="PM",D210="PM",D230="PM",D250="PM",D270="PM",D290="PM",D310="PM",D330="PM",D350="PM",D370="PM",D490="PM"),"PM",IF(OR(D10="LM",D30="LM",D50="LM",D70="LM",D90="LM",D110="LM",D130="LM",D150="LM",D170="LM",D190="LM",D210="LM",D230="LM",D250="LM",D270="LM",D290="LM",D310="LM",D330="LM",D350="LM",D370="LM",D490="LM"),"LM",IF(OR(D10="FM",D30="FM",D50="FM",D70="FM",D90="FM",D110="FM",D130="FM",D150="FM",D170="FM",D190="FM",D210="FM",D230="FM",D250="FM",D270="FM",D290="FM",D310="FM",D330="FM",D350="FM",D370="FM",D490="FM"),"FM","OoS")))),IF(OR(D10="H",D30="H",D50="H",D70="H",D90="H",D110="H",D130="H",D150="H",D170="H",D190="H",D210="H",D230="H",D250="H",D270="H",D290="H",D310="H",D330="H",D350="H",D370="H",D490="H"),"H",IF(OR(D10="M",D30="M",D50="M",D70="M",D90="M",D110="M",D130="M",D150="M",D170="M",D190="M",D210="M",D230="M",D250="M",D270="M",D290="M",D310="M",D330="M",D350="M",D370="M",D490="M"),"M",IF(OR(D10="L",D30="L",D50="L",D70="L",D90="L",D110="L",D130="L",D150="L",D170="L",D190="L",D210="L",D230="L",D250="L",D270="L",D290="L",D310="L",D330="L",D350="L",D370="L",D490="L"),"L","OoS"))))</f>
        <v>DM</v>
      </c>
      <c r="D4018" s="81" t="s">
        <v>449</v>
      </c>
      <c r="E4018" s="80"/>
      <c r="F4018" s="80"/>
      <c r="G4018" s="80"/>
      <c r="H4018" s="80"/>
      <c r="I4018" s="80"/>
    </row>
    <row r="4019" spans="1:9" hidden="1" x14ac:dyDescent="0.25">
      <c r="B4019" s="54" t="str">
        <f>IF(ISTEXT('Organizational Unit Summary'!$B$49),'Organizational Unit Summary'!$B$49,"")</f>
        <v>P-10</v>
      </c>
      <c r="C4019" s="101" t="str">
        <f>IF('Organizational Unit Summary'!$B$24="Benchmark or Sustainment",IF(OR(D11="DM",D31="DM",D51="DM",D71="DM",D91="DM",D111="DM",D131="DM",D151="DM",D171="DM",D191="DM",D211="DM",D231="DM",D251="DM",D271="DM",D291="DM",D311="DM",D331="DM",D351="DM",D371="DM",D491="DM"),"DM",IF(OR(D11="PM",D31="PM",D51="PM",D71="PM",D91="PM",D111="PM",D131="PM",D151="PM",D171="PM",D191="PM",D211="PM",D231="PM",D251="PM",D271="PM",D291="PM",D311="PM",D331="PM",D351="PM",D371="PM",D491="PM"),"PM",IF(OR(D11="LM",D31="LM",D51="LM",D71="LM",D91="LM",D111="LM",D131="LM",D151="LM",D171="LM",D191="LM",D211="LM",D231="LM",D251="LM",D271="LM",D291="LM",D311="LM",D331="LM",D351="LM",D371="LM",D491="LM"),"LM",IF(OR(D11="FM",D31="FM",D51="FM",D71="FM",D91="FM",D111="FM",D131="FM",D151="FM",D171="FM",D191="FM",D211="FM",D231="FM",D251="FM",D271="FM",D291="FM",D311="FM",D331="FM",D351="FM",D371="FM",D491="FM"),"FM","OoS")))),IF(OR(D11="H",D31="H",D51="H",D71="H",D91="H",D111="H",D131="H",D151="H",D171="H",D191="H",D211="H",D231="H",D251="H",D271="H",D291="H",D311="H",D331="H",D351="H",D371="H",D491="H"),"H",IF(OR(D11="M",D31="M",D51="M",D71="M",D91="M",D111="M",D131="M",D151="M",D171="M",D191="M",D211="M",D231="M",D251="M",D271="M",D291="M",D311="M",D331="M",D351="M",D371="M",D491="M"),"M",IF(OR(D11="L",D31="L",D51="L",D71="L",D91="L",D111="L",D131="L",D151="L",D171="L",D191="L",D211="L",D231="L",D251="L",D271="L",D291="L",D311="L",D331="L",D351="L",D371="L",D491="L"),"L","OoS"))))</f>
        <v>DM</v>
      </c>
      <c r="D4019" s="81" t="s">
        <v>449</v>
      </c>
      <c r="E4019" s="80"/>
      <c r="F4019" s="80"/>
      <c r="G4019" s="80"/>
      <c r="H4019" s="80"/>
      <c r="I4019" s="80"/>
    </row>
    <row r="4020" spans="1:9" hidden="1" x14ac:dyDescent="0.25">
      <c r="B4020" s="54" t="str">
        <f>IF(ISTEXT('Organizational Unit Summary'!$B$50),'Organizational Unit Summary'!$B$50,"")</f>
        <v>P-11</v>
      </c>
      <c r="C4020" s="101" t="str">
        <f>IF('Organizational Unit Summary'!$B$24="Benchmark or Sustainment",IF(OR(D12="DM",D32="DM",D52="DM",D72="DM",D92="DM",D112="DM",D132="DM",D152="DM",D172="DM",D192="DM",D212="DM",D232="DM",D252="DM",D272="DM",D292="DM",D312="DM",D332="DM",D352="DM",D372="DM",D492="DM"),"DM",IF(OR(D12="PM",D32="PM",D52="PM",D72="PM",D92="PM",D112="PM",D132="PM",D152="PM",D172="PM",D192="PM",D212="PM",D232="PM",D252="PM",D272="PM",D292="PM",D312="PM",D332="PM",D352="PM",D372="PM",D492="PM"),"PM",IF(OR(D12="LM",D32="LM",D52="LM",D72="LM",D92="LM",D112="LM",D132="LM",D152="LM",D172="LM",D192="LM",D212="LM",D232="LM",D252="LM",D272="LM",D292="LM",D312="LM",D332="LM",D352="LM",D372="LM",D492="LM"),"LM",IF(OR(D12="FM",D32="FM",D52="FM",D72="FM",D92="FM",D112="FM",D132="FM",D152="FM",D172="FM",D192="FM",D212="FM",D232="FM",D252="FM",D272="FM",D292="FM",D312="FM",D332="FM",D352="FM",D372="FM",D492="FM"),"FM","OoS")))),IF(OR(D12="H",D32="H",D52="H",D72="H",D92="H",D112="H",D132="H",D152="H",D172="H",D192="H",D212="H",D232="H",D252="H",D272="H",D292="H",D312="H",D332="H",D352="H",D372="H",D492="H"),"H",IF(OR(D12="M",D32="M",D52="M",D72="M",D92="M",D112="M",D132="M",D152="M",D172="M",D192="M",D212="M",D232="M",D252="M",D272="M",D292="M",D312="M",D332="M",D352="M",D372="M",D492="M"),"M",IF(OR(D12="L",D32="L",D52="L",D72="L",D92="L",D112="L",D132="L",D152="L",D172="L",D192="L",D212="L",D232="L",D252="L",D272="L",D292="L",D312="L",D332="L",D352="L",D372="L",D492="L"),"L","OoS"))))</f>
        <v>DM</v>
      </c>
      <c r="D4020" s="81" t="s">
        <v>449</v>
      </c>
      <c r="E4020" s="80"/>
      <c r="F4020" s="80"/>
      <c r="G4020" s="80"/>
      <c r="H4020" s="80"/>
      <c r="I4020" s="80"/>
    </row>
    <row r="4021" spans="1:9" hidden="1" x14ac:dyDescent="0.25">
      <c r="B4021" s="54" t="str">
        <f>IF(ISTEXT('Organizational Unit Summary'!$B$51),'Organizational Unit Summary'!$B$51,"")</f>
        <v>P-12</v>
      </c>
      <c r="C4021" s="101" t="str">
        <f>IF('Organizational Unit Summary'!$B$24="Benchmark or Sustainment",IF(OR(D13="DM",D33="DM",D53="DM",D73="DM",D93="DM",D113="DM",D133="DM",D153="DM",D173="DM",D193="DM",D213="DM",D233="DM",D253="DM",D273="DM",D293="DM",D313="DM",D333="DM",D353="DM",D373="DM",D493="DM"),"DM",IF(OR(D13="PM",D33="PM",D53="PM",D73="PM",D93="PM",D113="PM",D133="PM",D153="PM",D173="PM",D193="PM",D213="PM",D233="PM",D253="PM",D273="PM",D293="PM",D313="PM",D333="PM",D353="PM",D373="PM",D493="PM"),"PM",IF(OR(D13="LM",D33="LM",D53="LM",D73="LM",D93="LM",D113="LM",D133="LM",D153="LM",D173="LM",D193="LM",D213="LM",D233="LM",D253="LM",D273="LM",D293="LM",D313="LM",D333="LM",D353="LM",D373="LM",D493="LM"),"LM",IF(OR(D13="FM",D33="FM",D53="FM",D73="FM",D93="FM",D113="FM",D133="FM",D153="FM",D173="FM",D193="FM",D213="FM",D233="FM",D253="FM",D273="FM",D293="FM",D313="FM",D333="FM",D353="FM",D373="FM",D493="FM"),"FM","OoS")))),IF(OR(D13="H",D33="H",D53="H",D73="H",D93="H",D113="H",D133="H",D153="H",D173="H",D193="H",D213="H",D233="H",D253="H",D273="H",D293="H",D313="H",D333="H",D353="H",D373="H",D493="H"),"H",IF(OR(D13="M",D33="M",D53="M",D73="M",D93="M",D113="M",D133="M",D153="M",D173="M",D193="M",D213="M",D233="M",D253="M",D273="M",D293="M",D313="M",D333="M",D353="M",D373="M",D493="M"),"M",IF(OR(D13="L",D33="L",D53="L",D73="L",D93="L",D113="L",D133="L",D153="L",D173="L",D193="L",D213="L",D233="L",D253="L",D273="L",D293="L",D313="L",D333="L",D353="L",D373="L",D493="L"),"L","OoS"))))</f>
        <v>DM</v>
      </c>
      <c r="D4021" s="81" t="s">
        <v>449</v>
      </c>
      <c r="E4021" s="80"/>
      <c r="F4021" s="80"/>
      <c r="G4021" s="80"/>
      <c r="H4021" s="80"/>
      <c r="I4021" s="80"/>
    </row>
    <row r="4022" spans="1:9" hidden="1" x14ac:dyDescent="0.25">
      <c r="B4022" s="54" t="str">
        <f>IF(ISTEXT('Organizational Unit Summary'!$B$52),'Organizational Unit Summary'!$B$52,"")</f>
        <v>P-13</v>
      </c>
      <c r="C4022" s="101" t="str">
        <f>IF('Organizational Unit Summary'!$B$24="Benchmark or Sustainment",IF(OR(D14="DM",D34="DM",D54="DM",D74="DM",D94="DM",D114="DM",D134="DM",D154="DM",D174="DM",D194="DM",D214="DM",D234="DM",D254="DM",D274="DM",D294="DM",D314="DM",D334="DM",D354="DM",D374="DM",D494="DM"),"DM",IF(OR(D14="PM",D34="PM",D54="PM",D74="PM",D94="PM",D114="PM",D134="PM",D154="PM",D174="PM",D194="PM",D214="PM",D234="PM",D254="PM",D274="PM",D294="PM",D314="PM",D334="PM",D354="PM",D374="PM",D494="PM"),"PM",IF(OR(D14="LM",D34="LM",D54="LM",D74="LM",D94="LM",D114="LM",D134="LM",D154="LM",D174="LM",D194="LM",D214="LM",D234="LM",D254="LM",D274="LM",D294="LM",D314="LM",D334="LM",D354="LM",D374="LM",D494="LM"),"LM",IF(OR(D14="FM",D34="FM",D54="FM",D74="FM",D94="FM",D114="FM",D134="FM",D154="FM",D174="FM",D194="FM",D214="FM",D234="FM",D254="FM",D274="FM",D294="FM",D314="FM",D334="FM",D354="FM",D374="FM",D494="FM"),"FM","OoS")))),IF(OR(D14="H",D34="H",D54="H",D74="H",D94="H",D114="H",D134="H",D154="H",D174="H",D194="H",D214="H",D234="H",D254="H",D274="H",D294="H",D314="H",D334="H",D354="H",D374="H",D494="H"),"H",IF(OR(D14="M",D34="M",D54="M",D74="M",D94="M",D114="M",D134="M",D154="M",D174="M",D194="M",D214="M",D234="M",D254="M",D274="M",D294="M",D314="M",D334="M",D354="M",D374="M",D494="M"),"M",IF(OR(D14="L",D34="L",D54="L",D74="L",D94="L",D114="L",D134="L",D154="L",D174="L",D194="L",D214="L",D234="L",D254="L",D274="L",D294="L",D314="L",D334="L",D354="L",D374="L",D494="L"),"L","OoS"))))</f>
        <v>DM</v>
      </c>
      <c r="D4022" s="81" t="s">
        <v>449</v>
      </c>
      <c r="E4022" s="80"/>
      <c r="F4022" s="80"/>
      <c r="G4022" s="80"/>
      <c r="H4022" s="80"/>
      <c r="I4022" s="80"/>
    </row>
    <row r="4023" spans="1:9" hidden="1" x14ac:dyDescent="0.25">
      <c r="B4023" s="54" t="str">
        <f>IF(ISTEXT('Organizational Unit Summary'!$B$53),'Organizational Unit Summary'!$B$53,"")</f>
        <v>P-14</v>
      </c>
      <c r="C4023" s="101" t="str">
        <f>IF('Organizational Unit Summary'!$B$24="Benchmark or Sustainment",IF(OR(D15="DM",D35="DM",D55="DM",D75="DM",D95="DM",D115="DM",D135="DM",D155="DM",D175="DM",D195="DM",D215="DM",D235="DM",D255="DM",D275="DM",D295="DM",D315="DM",D335="DM",D355="DM",D375="DM",D495="DM"),"DM",IF(OR(D15="PM",D35="PM",D55="PM",D75="PM",D95="PM",D115="PM",D135="PM",D155="PM",D175="PM",D195="PM",D215="PM",D235="PM",D255="PM",D275="PM",D295="PM",D315="PM",D335="PM",D355="PM",D375="PM",D495="PM"),"PM",IF(OR(D15="LM",D35="LM",D55="LM",D75="LM",D95="LM",D115="LM",D135="LM",D155="LM",D175="LM",D195="LM",D215="LM",D235="LM",D255="LM",D275="LM",D295="LM",D315="LM",D335="LM",D355="LM",D375="LM",D495="LM"),"LM",IF(OR(D15="FM",D35="FM",D55="FM",D75="FM",D95="FM",D115="FM",D135="FM",D155="FM",D175="FM",D195="FM",D215="FM",D235="FM",D255="FM",D275="FM",D295="FM",D315="FM",D335="FM",D355="FM",D375="FM",D495="FM"),"FM","OoS")))),IF(OR(D15="H",D35="H",D55="H",D75="H",D95="H",D115="H",D135="H",D155="H",D175="H",D195="H",D215="H",D235="H",D255="H",D275="H",D295="H",D315="H",D335="H",D355="H",D375="H",D495="H"),"H",IF(OR(D15="M",D35="M",D55="M",D75="M",D95="M",D115="M",D135="M",D155="M",D175="M",D195="M",D215="M",D235="M",D255="M",D275="M",D295="M",D315="M",D335="M",D355="M",D375="M",D495="M"),"M",IF(OR(D15="L",D35="L",D55="L",D75="L",D95="L",D115="L",D135="L",D155="L",D175="L",D195="L",D215="L",D235="L",D255="L",D275="L",D295="L",D315="L",D335="L",D355="L",D375="L",D495="L"),"L","OoS"))))</f>
        <v>DM</v>
      </c>
      <c r="D4023" s="81" t="s">
        <v>449</v>
      </c>
      <c r="E4023" s="80"/>
      <c r="F4023" s="80"/>
      <c r="G4023" s="80"/>
      <c r="H4023" s="80"/>
      <c r="I4023" s="80"/>
    </row>
    <row r="4024" spans="1:9" hidden="1" x14ac:dyDescent="0.25">
      <c r="B4024" s="54" t="str">
        <f>IF(ISTEXT('Organizational Unit Summary'!$B$54),'Organizational Unit Summary'!$B$54,"")</f>
        <v>P-15</v>
      </c>
      <c r="C4024" s="101" t="str">
        <f>IF('Organizational Unit Summary'!$B$24="Benchmark or Sustainment",IF(OR(D16="DM",D36="DM",D56="DM",D76="DM",D96="DM",D116="DM",D136="DM",D156="DM",D176="DM",D196="DM",D216="DM",D236="DM",D256="DM",D276="DM",D296="DM",D316="DM",D336="DM",D356="DM",D376="DM",D496="DM"),"DM",IF(OR(D16="PM",D36="PM",D56="PM",D76="PM",D96="PM",D116="PM",D136="PM",D156="PM",D176="PM",D196="PM",D216="PM",D236="PM",D256="PM",D276="PM",D296="PM",D316="PM",D336="PM",D356="PM",D376="PM",D496="PM"),"PM",IF(OR(D16="LM",D36="LM",D56="LM",D76="LM",D96="LM",D116="LM",D136="LM",D156="LM",D176="LM",D196="LM",D216="LM",D236="LM",D256="LM",D276="LM",D296="LM",D316="LM",D336="LM",D356="LM",D376="LM",D496="LM"),"LM",IF(OR(D16="FM",D36="FM",D56="FM",D76="FM",D96="FM",D116="FM",D136="FM",D156="FM",D176="FM",D196="FM",D216="FM",D236="FM",D256="FM",D276="FM",D296="FM",D316="FM",D336="FM",D356="FM",D376="FM",D496="FM"),"FM","OoS")))),IF(OR(D16="H",D36="H",D56="H",D76="H",D96="H",D116="H",D136="H",D156="H",D176="H",D196="H",D216="H",D236="H",D256="H",D276="H",D296="H",D316="H",D336="H",D356="H",D376="H",D496="H"),"H",IF(OR(D16="M",D36="M",D56="M",D76="M",D96="M",D116="M",D136="M",D156="M",D176="M",D196="M",D216="M",D236="M",D256="M",D276="M",D296="M",D316="M",D336="M",D356="M",D376="M",D496="M"),"M",IF(OR(D16="L",D36="L",D56="L",D76="L",D96="L",D116="L",D136="L",D156="L",D176="L",D196="L",D216="L",D236="L",D256="L",D276="L",D296="L",D316="L",D336="L",D356="L",D376="L",D496="L"),"L","OoS"))))</f>
        <v>DM</v>
      </c>
      <c r="D4024" s="81" t="s">
        <v>449</v>
      </c>
      <c r="E4024" s="80"/>
      <c r="F4024" s="80"/>
      <c r="G4024" s="80"/>
      <c r="H4024" s="80"/>
      <c r="I4024" s="80"/>
    </row>
    <row r="4025" spans="1:9" hidden="1" x14ac:dyDescent="0.25">
      <c r="B4025" s="54" t="str">
        <f>IF(ISTEXT('Organizational Unit Summary'!$B$55),'Organizational Unit Summary'!$B$55,"")</f>
        <v>P-16</v>
      </c>
      <c r="C4025" s="101" t="str">
        <f>IF('Organizational Unit Summary'!$B$24="Benchmark or Sustainment",IF(OR(D17="DM",D37="DM",D57="DM",D77="DM",D97="DM",D117="DM",D137="DM",D157="DM",D177="DM",D197="DM",D217="DM",D237="DM",D257="DM",D277="DM",D297="DM",D317="DM",D337="DM",D357="DM",D377="DM",D497="DM"),"DM",IF(OR(D17="PM",D37="PM",D57="PM",D77="PM",D97="PM",D117="PM",D137="PM",D157="PM",D177="PM",D197="PM",D217="PM",D237="PM",D257="PM",D277="PM",D297="PM",D317="PM",D337="PM",D357="PM",D377="PM",D497="PM"),"PM",IF(OR(D17="LM",D37="LM",D57="LM",D77="LM",D97="LM",D117="LM",D137="LM",D157="LM",D177="LM",D197="LM",D217="LM",D237="LM",D257="LM",D277="LM",D297="LM",D317="LM",D337="LM",D357="LM",D377="LM",D497="LM"),"LM",IF(OR(D17="FM",D37="FM",D57="FM",D77="FM",D97="FM",D117="FM",D137="FM",D157="FM",D177="FM",D197="FM",D217="FM",D237="FM",D257="FM",D277="FM",D297="FM",D317="FM",D337="FM",D357="FM",D377="FM",D497="FM"),"FM","OoS")))),IF(OR(D17="H",D37="H",D57="H",D77="H",D97="H",D117="H",D137="H",D157="H",D177="H",D197="H",D217="H",D237="H",D257="H",D277="H",D297="H",D317="H",D337="H",D357="H",D377="H",D497="H"),"H",IF(OR(D17="M",D37="M",D57="M",D77="M",D97="M",D117="M",D137="M",D157="M",D177="M",D197="M",D217="M",D237="M",D257="M",D277="M",D297="M",D317="M",D337="M",D357="M",D377="M",D497="M"),"M",IF(OR(D17="L",D37="L",D57="L",D77="L",D97="L",D117="L",D137="L",D157="L",D177="L",D197="L",D217="L",D237="L",D257="L",D277="L",D297="L",D317="L",D337="L",D357="L",D377="L",D497="L"),"L","OoS"))))</f>
        <v>DM</v>
      </c>
      <c r="D4025" s="81" t="s">
        <v>449</v>
      </c>
      <c r="E4025" s="80"/>
      <c r="F4025" s="80"/>
      <c r="G4025" s="80"/>
      <c r="H4025" s="80"/>
      <c r="I4025" s="80"/>
    </row>
    <row r="4026" spans="1:9" hidden="1" x14ac:dyDescent="0.25">
      <c r="B4026" s="54" t="str">
        <f>IF(ISTEXT('Organizational Unit Summary'!$B$56),'Organizational Unit Summary'!$B$56,"")</f>
        <v>P-17</v>
      </c>
      <c r="C4026" s="101" t="str">
        <f>IF('Organizational Unit Summary'!$B$24="Benchmark or Sustainment",IF(OR(D18="DM",D38="DM",D58="DM",D78="DM",D98="DM",D118="DM",D138="DM",D158="DM",D178="DM",D198="DM",D218="DM",D238="DM",D258="DM",D278="DM",D298="DM",D318="DM",D338="DM",D358="DM",D378="DM",D498="DM"),"DM",IF(OR(D18="PM",D38="PM",D58="PM",D78="PM",D98="PM",D118="PM",D138="PM",D158="PM",D178="PM",D198="PM",D218="PM",D238="PM",D258="PM",D278="PM",D298="PM",D318="PM",D338="PM",D358="PM",D378="PM",D498="PM"),"PM",IF(OR(D18="LM",D38="LM",D58="LM",D78="LM",D98="LM",D118="LM",D138="LM",D158="LM",D178="LM",D198="LM",D218="LM",D238="LM",D258="LM",D278="LM",D298="LM",D318="LM",D338="LM",D358="LM",D378="LM",D498="LM"),"LM",IF(OR(D18="FM",D38="FM",D58="FM",D78="FM",D98="FM",D118="FM",D138="FM",D158="FM",D178="FM",D198="FM",D218="FM",D238="FM",D258="FM",D278="FM",D298="FM",D318="FM",D338="FM",D358="FM",D378="FM",D498="FM"),"FM","OoS")))),IF(OR(D18="H",D38="H",D58="H",D78="H",D98="H",D118="H",D138="H",D158="H",D178="H",D198="H",D218="H",D238="H",D258="H",D278="H",D298="H",D318="H",D338="H",D358="H",D378="H",D498="H"),"H",IF(OR(D18="M",D38="M",D58="M",D78="M",D98="M",D118="M",D138="M",D158="M",D178="M",D198="M",D218="M",D238="M",D258="M",D278="M",D298="M",D318="M",D338="M",D358="M",D378="M",D498="M"),"M",IF(OR(D18="L",D38="L",D58="L",D78="L",D98="L",D118="L",D138="L",D158="L",D178="L",D198="L",D218="L",D238="L",D258="L",D278="L",D298="L",D318="L",D338="L",D358="L",D378="L",D498="L"),"L","OoS"))))</f>
        <v>DM</v>
      </c>
      <c r="D4026" s="81" t="s">
        <v>449</v>
      </c>
      <c r="E4026" s="80"/>
      <c r="F4026" s="80"/>
      <c r="G4026" s="80"/>
      <c r="H4026" s="80"/>
      <c r="I4026" s="80"/>
    </row>
    <row r="4027" spans="1:9" hidden="1" x14ac:dyDescent="0.25">
      <c r="B4027" s="54" t="str">
        <f>IF(ISTEXT('Organizational Unit Summary'!$B$57),'Organizational Unit Summary'!$B$57,"")</f>
        <v>P-18</v>
      </c>
      <c r="C4027" s="101" t="str">
        <f>IF('Organizational Unit Summary'!$B$24="Benchmark or Sustainment",IF(OR(D19="DM",D39="DM",D59="DM",D79="DM",D99="DM",D119="DM",D139="DM",D159="DM",D179="DM",D199="DM",D219="DM",D239="DM",D259="DM",D279="DM",D299="DM",D319="DM",D339="DM",D359="DM",D379="DM",D499="DM"),"DM",IF(OR(D19="PM",D39="PM",D59="PM",D79="PM",D99="PM",D119="PM",D139="PM",D159="PM",D179="PM",D199="PM",D219="PM",D239="PM",D259="PM",D279="PM",D299="PM",D319="PM",D339="PM",D359="PM",D379="PM",D499="PM"),"PM",IF(OR(D19="LM",D39="LM",D59="LM",D79="LM",D99="LM",D119="LM",D139="LM",D159="LM",D179="LM",D199="LM",D219="LM",D239="LM",D259="LM",D279="LM",D299="LM",D319="LM",D339="LM",D359="LM",D379="LM",D499="LM"),"LM",IF(OR(D19="FM",D39="FM",D59="FM",D79="FM",D99="FM",D119="FM",D139="FM",D159="FM",D179="FM",D199="FM",D219="FM",D239="FM",D259="FM",D279="FM",D299="FM",D319="FM",D339="FM",D359="FM",D379="FM",D499="FM"),"FM","OoS")))),IF(OR(D19="H",D39="H",D59="H",D79="H",D99="H",D119="H",D139="H",D159="H",D179="H",D199="H",D219="H",D239="H",D259="H",D279="H",D299="H",D319="H",D339="H",D359="H",D379="H",D499="H"),"H",IF(OR(D19="M",D39="M",D59="M",D79="M",D99="M",D119="M",D139="M",D159="M",D179="M",D199="M",D219="M",D239="M",D259="M",D279="M",D299="M",D319="M",D339="M",D359="M",D379="M",D499="M"),"M",IF(OR(D19="L",D39="L",D59="L",D79="L",D99="L",D119="L",D139="L",D159="L",D179="L",D199="L",D219="L",D239="L",D259="L",D279="L",D299="L",D319="L",D339="L",D359="L",D379="L",D499="L"),"L","OoS"))))</f>
        <v>DM</v>
      </c>
      <c r="D4027" s="81" t="s">
        <v>449</v>
      </c>
      <c r="E4027" s="80"/>
      <c r="F4027" s="80"/>
      <c r="G4027" s="80"/>
      <c r="H4027" s="80"/>
      <c r="I4027" s="80"/>
    </row>
    <row r="4028" spans="1:9" hidden="1" x14ac:dyDescent="0.25">
      <c r="B4028" s="54" t="str">
        <f>IF(ISTEXT('Organizational Unit Summary'!$B$58),'Organizational Unit Summary'!$B$58,"")</f>
        <v>P-19</v>
      </c>
      <c r="C4028" s="101" t="str">
        <f>IF('Organizational Unit Summary'!$B$24="Benchmark or Sustainment",IF(OR(D20="DM",D40="DM",D60="DM",D80="DM",D100="DM",D120="DM",D140="DM",D160="DM",D180="DM",D200="DM",D220="DM",D240="DM",D260="DM",D280="DM",D300="DM",D320="DM",D340="DM",D360="DM",D380="DM",D500="DM"),"DM",IF(OR(D20="PM",D40="PM",D60="PM",D80="PM",D100="PM",D120="PM",D140="PM",D160="PM",D180="PM",D200="PM",D220="PM",D240="PM",D260="PM",D280="PM",D300="PM",D320="PM",D340="PM",D360="PM",D380="PM",D500="PM"),"PM",IF(OR(D20="LM",D40="LM",D60="LM",D80="LM",D100="LM",D120="LM",D140="LM",D160="LM",D180="LM",D200="LM",D220="LM",D240="LM",D260="LM",D280="LM",D300="LM",D320="LM",D340="LM",D360="LM",D380="LM",D500="LM"),"LM",IF(OR(D20="FM",D40="FM",D60="FM",D80="FM",D100="FM",D120="FM",D140="FM",D160="FM",D180="FM",D200="FM",D220="FM",D240="FM",D260="FM",D280="FM",D300="FM",D320="FM",D340="FM",D360="FM",D380="FM",D500="FM"),"FM","OoS")))),IF(OR(D20="H",D40="H",D60="H",D80="H",D100="H",D120="H",D140="H",D160="H",D180="H",D200="H",D220="H",D240="H",D260="H",D280="H",D300="H",D320="H",D340="H",D360="H",D380="H",D500="H"),"H",IF(OR(D20="M",D40="M",D60="M",D80="M",D100="M",D120="M",D140="M",D160="M",D180="M",D200="M",D220="M",D240="M",D260="M",D280="M",D300="M",D320="M",D340="M",D360="M",D380="M",D500="M"),"M",IF(OR(D20="L",D40="L",D60="L",D80="L",D100="L",D120="L",D140="L",D160="L",D180="L",D200="L",D220="L",D240="L",D260="L",D280="L",D300="L",D320="L",D340="L",D360="L",D380="L",D500="L"),"L","OoS"))))</f>
        <v>DM</v>
      </c>
      <c r="D4028" s="81" t="s">
        <v>449</v>
      </c>
      <c r="E4028" s="80"/>
      <c r="F4028" s="80"/>
      <c r="G4028" s="80"/>
      <c r="H4028" s="80"/>
      <c r="I4028" s="80"/>
    </row>
    <row r="4029" spans="1:9" hidden="1" x14ac:dyDescent="0.25">
      <c r="B4029" s="54" t="str">
        <f>IF(ISTEXT('Organizational Unit Summary'!$B$59),'Organizational Unit Summary'!$B$59,"")</f>
        <v>P-20</v>
      </c>
      <c r="C4029" s="101" t="str">
        <f>IF('Organizational Unit Summary'!$B$24="Benchmark or Sustainment",IF(OR(D21="DM",D41="DM",D61="DM",D81="DM",D101="DM",D121="DM",D141="DM",D161="DM",D181="DM",D201="DM",D221="DM",D241="DM",D261="DM",D281="DM",D301="DM",D321="DM",D341="DM",D361="DM",D381="DM",D501="DM"),"DM",IF(OR(D21="PM",D41="PM",D61="PM",D81="PM",D101="PM",D121="PM",D141="PM",D161="PM",D181="PM",D201="PM",D221="PM",D241="PM",D261="PM",D281="PM",D301="PM",D321="PM",D341="PM",D361="PM",D381="PM",D501="PM"),"PM",IF(OR(D21="LM",D41="LM",D61="LM",D81="LM",D101="LM",D121="LM",D141="LM",D161="LM",D181="LM",D201="LM",D221="LM",D241="LM",D261="LM",D281="LM",D301="LM",D321="LM",D341="LM",D361="LM",D381="LM",D501="LM"),"LM",IF(OR(D21="FM",D41="FM",D61="FM",D81="FM",D101="FM",D121="FM",D141="FM",D161="FM",D181="FM",D201="FM",D221="FM",D241="FM",D261="FM",D281="FM",D301="FM",D321="FM",D341="FM",D361="FM",D381="FM",D501="FM"),"FM","OoS")))),IF(OR(D21="H",D41="H",D61="H",D81="H",D101="H",D121="H",D141="H",D161="H",D181="H",D201="H",D221="H",D241="H",D261="H",D281="H",D301="H",D321="H",D341="H",D361="H",D381="H",D501="H"),"H",IF(OR(D21="M",D41="M",D61="M",D81="M",D101="M",D121="M",D141="M",D161="M",D181="M",D201="M",D221="M",D241="M",D261="M",D281="M",D301="M",D321="M",D341="M",D361="M",D381="M",D501="M"),"M",IF(OR(D21="L",D41="L",D61="L",D81="L",D101="L",D121="L",D141="L",D161="L",D181="L",D201="L",D221="L",D241="L",D261="L",D281="L",D301="L",D321="L",D341="L",D361="L",D381="L",D501="L"),"L","OoS"))))</f>
        <v>DM</v>
      </c>
      <c r="D4029" s="81" t="s">
        <v>449</v>
      </c>
      <c r="E4029" s="80"/>
      <c r="F4029" s="80"/>
      <c r="G4029" s="80"/>
      <c r="H4029" s="80"/>
      <c r="I4029" s="80"/>
    </row>
    <row r="4030" spans="1:9" hidden="1" x14ac:dyDescent="0.25">
      <c r="A4030" s="56">
        <v>2.1</v>
      </c>
      <c r="B4030" s="54" t="str">
        <f>IF(ISTEXT('Organizational Unit Summary'!$B$40),'Organizational Unit Summary'!$B$40,"")</f>
        <v>P-1</v>
      </c>
      <c r="C4030" s="101" t="str">
        <f>IF('Organizational Unit Summary'!$B$24="Benchmark or Sustainment",IF(OR(D502="DM",D522="DM",D542="DM",D562="DM",D582="DM",D602="DM",D622="DM",D642="DM",D662="DM",D682="DM",D702="DM",D722="DM",D742="DM",D762="DM",D782="DM",D802="DM",D822="DM",D842="DM",D862="DM",D882="DM",D902="DM",D922="DM",D942="DM",D962="DM",D982="DM"),"DM",IF(OR(D502="PM",D522="PM",D542="PM",D562="PM",D582="PM",D602="PM",D622="PM",D642="PM",D662="PM",D682="PM",D702="PM",D722="PM",D742="PM",D762="PM",D782="PM",D802="PM",D822="PM",D842="PM",D862="PM",D882="PM",D902="PM",D922="PM",D942="PM",D962="PM",D982="PM"),"PM",IF(OR(D502="LM",D522="LM",D542="LM",D562="LM",D582="LM",D602="LM",D622="LM",D642="LM",D662="LM",D682="LM",D702="LM",D722="LM",D742="LM",D762="LM",D782="LM",D802="LM",D822="LM",D842="LM",D862="LM",D882="LM",D902="LM",D922="LM",D942="LM",D962="LM",D982="LM"),"LM",IF(OR(D502="FM",D522="FM",D542="FM",D562="FM",D582="FM",D602="FM",D622="FM",D642="FM",D662="FM",D682="FM",D702="FM",D722="FM",D742="FM",D762="FM",D782="FM",D802="FM",D822="FM",D842="FM",D862="FM",D882="FM",D902="FM",D922="FM",D942="FM",D962="FM",D982="FM"),"FM","OoS")))),IF(OR(D502="H",D522="H",D542="H",D562="H",D582="H",D602="H",D622="H",D642="H",D662="H",D682="H",D702="H",D722="H",D742="H",D762="H",D782="H",D802="H",D822="H",D842="H",D862="H",D882="H",D902="H",D922="H",D942="H",D962="H",D982="H"),"H",IF(OR(D502="M",D522="M",D542="M",D562="M",D582="M",D602="M",D622="M",D642="M",D662="M",D682="M",D702="M",D722="M",D742="M",D762="M",D782="M",D802="M",D822="M",D842="M",D862="M",D882="M",D902="M",D922="M",D942="M",D962="M",D982="M"),"M",IF(OR(D502="L",D522="L",D542="L",D562="L",D582="L",D602="L",D622="L",D642="L",D662="L",D682="L",D702="L",D722="L",D742="L",D762="L",D782="L",D802="L",D822="L",D842="L",D862="L",D882="L",D902="L",D922="L",D942="L",D962="L",D982="L"),"L","OoS"))))</f>
        <v>DM</v>
      </c>
      <c r="D4030" s="52" t="str">
        <f>IF('Organizational Unit Summary'!$B$24="Benchmark or Sustainment",IF(OR(P502="DM",P522="DM",P542="DM",P562="DM",P582="DM",P602="DM",P622="DM",P642="DM",P662="DM",P682="DM",P702="DM",P722="DM",P742="DM",P762="DM",P782="DM",P802="DM",P822="DM",P842="DM",P862="DM",P882="DM",P902="DM",P922="DM",P942="DM",P962="DM",P982="DM"),"DM",IF(OR(P502="PM",P522="PM",P542="PM",P562="PM",P582="PM",P602="PM",P622="PM",P642="PM",P662="PM",P682="PM",P702="PM",P722="PM",P742="PM",P762="PM",P782="PM",P802="PM",P822="PM",P842="PM",P862="PM",P882="PM",P902="PM",P922="PM",P942="PM",P962="PM",P982="PM"),"PM",IF(OR(P502="LM",P522="LM",P542="LM",P562="LM",P582="LM",P602="LM",P622="LM",P642="LM",P662="LM",P682="LM",P702="LM",P722="LM",P742="LM",P762="LM",P782="LM",P802="LM",P822="LM",P842="LM",P862="LM",P882="LM",P902="LM",P922="LM",P942="LM",P962="LM",P982="LM"),"LM",IF(OR(P502="FM",P522="FM",P542="FM",P562="FM",P582="FM",P602="FM",P622="FM",P642="FM",P662="FM",P682="FM",P702="FM",P722="FM",P742="FM",P762="FM",P782="FM",P802="FM",P822="FM",P842="FM",P862="FM",P882="FM",P902="FM",P922="FM",P942="FM",P962="FM",P982="FM"),"FM","OoS")))),IF(OR(P502="H",P522="H",P542="H",P562="H",P582="H",P602="H",P622="H",P642="H",P662="H",P682="H",P702="H",P722="H",P742="H",P762="H",P782="H",P802="H",P822="H",P842="H",P862="H",P882="H",P902="H",P922="H",P942="H",P962="H",P982="H"),"H",IF(OR(P502="M",P522="M",P542="M",P562="M",P582="M",P602="M",P622="M",P642="M",P662="M",P682="M",P702="M",P722="M",P742="M",P762="M",P782="M",P802="M",P822="M",P842="M",P862="M",P882="M",P902="M",P922="M",P942="M",P962="M",P982="M"),"M",IF(OR(P502="L",P522="L",P542="L",P562="L",P582="L",P602="L",P622="L",P642="L",P662="L",P682="L",P702="L",P722="L",P742="L",P762="L",P782="L",P802="L",P822="L",P842="L",P862="L",P882="L",P902="L",P922="L",P942="L",P962="L",P982="L"),"L","OoS"))))</f>
        <v>OoS</v>
      </c>
      <c r="E4030" s="80"/>
      <c r="F4030" s="80"/>
      <c r="G4030" s="80"/>
      <c r="H4030" s="80"/>
      <c r="I4030" s="80"/>
    </row>
    <row r="4031" spans="1:9" hidden="1" x14ac:dyDescent="0.25">
      <c r="B4031" s="54" t="str">
        <f>IF(ISTEXT('Organizational Unit Summary'!$B$41),'Organizational Unit Summary'!$B$41,"")</f>
        <v>P-2</v>
      </c>
      <c r="C4031" s="101" t="str">
        <f>IF('Organizational Unit Summary'!$B$24="Benchmark or Sustainment",IF(OR(D503="DM",D523="DM",D543="DM",D563="DM",D583="DM",D603="DM",D623="DM",D643="DM",D663="DM",D683="DM",D703="DM",D723="DM",D743="DM",D763="DM",D783="DM",D803="DM",D823="DM",D843="DM",D863="DM",D883="DM"),"DM",IF(OR(D503="PM",D523="PM",D543="PM",D563="PM",D583="PM",D603="PM",D623="PM",D643="PM",D663="PM",D683="PM",D703="PM",D723="PM",D743="PM",D763="PM",D783="PM",D803="PM",D823="PM",D843="PM",D863="PM",D883="PM"),"PM",IF(OR(D503="LM",D523="LM",D543="LM",D563="LM",D583="LM",D603="LM",D623="LM",D643="LM",D663="LM",D683="LM",D703="LM",D723="LM",D743="LM",D763="LM",D783="LM",D803="LM",D823="LM",D843="LM",D863="LM",D883="LM"),"LM",IF(OR(D503="FM",D523="FM",D543="FM",D563="FM",D583="FM",D603="FM",D623="FM",D643="FM",D663="FM",D683="FM",D703="FM",D723="FM",D743="FM",D763="FM",D783="FM",D803="FM",D823="FM",D843="FM",D863="FM",D883="FM"),"FM","OoS")))),IF(OR(D503="H",D523="H",D543="H",D563="H",D583="H",D603="H",D623="H",D643="H",D663="H",D683="H",D703="H",D723="H",D743="H",D763="H",D783="H",D803="H",D823="H",D843="H",D863="H",D883="H"),"H",IF(OR(D503="M",D523="M",D543="M",D563="M",D583="M",D603="M",D623="M",D643="M",D663="M",D683="M",D703="M",D723="M",D743="M",D763="M",D783="M",D803="M",D823="M",D843="M",D863="M",D883="M"),"M",IF(OR(D503="L",D523="L",D543="L",D563="L",D583="L",D603="L",D623="L",D643="L",D663="L",D683="L",D703="L",D723="L",D743="L",D763="L",D783="L",D803="L",D823="L",D843="L",D863="L",D883="L"),"L","OoS"))))</f>
        <v>DM</v>
      </c>
      <c r="D4031" s="81" t="s">
        <v>449</v>
      </c>
      <c r="E4031" s="80"/>
      <c r="F4031" s="80"/>
      <c r="G4031" s="80"/>
      <c r="H4031" s="80"/>
      <c r="I4031" s="80"/>
    </row>
    <row r="4032" spans="1:9" hidden="1" x14ac:dyDescent="0.25">
      <c r="B4032" s="54" t="str">
        <f>IF(ISTEXT('Organizational Unit Summary'!$B$42),'Organizational Unit Summary'!$B$42,"")</f>
        <v>P-3</v>
      </c>
      <c r="C4032" s="101" t="str">
        <f>IF('Organizational Unit Summary'!$B$24="Benchmark or Sustainment",IF(OR(D504="DM",D524="DM",D544="DM",D564="DM",D584="DM",D604="DM",D624="DM",D644="DM",D664="DM",D684="DM",D704="DM",D724="DM",D744="DM",D764="DM",D784="DM",D804="DM",D824="DM",D844="DM",D864="DM",D884="DM"),"DM",IF(OR(D504="PM",D524="PM",D544="PM",D564="PM",D584="PM",D604="PM",D624="PM",D644="PM",D664="PM",D684="PM",D704="PM",D724="PM",D744="PM",D764="PM",D784="PM",D804="PM",D824="PM",D844="PM",D864="PM",D884="PM"),"PM",IF(OR(D504="LM",D524="LM",D544="LM",D564="LM",D584="LM",D604="LM",D624="LM",D644="LM",D664="LM",D684="LM",D704="LM",D724="LM",D744="LM",D764="LM",D784="LM",D804="LM",D824="LM",D844="LM",D864="LM",D884="LM"),"LM",IF(OR(D504="FM",D524="FM",D544="FM",D564="FM",D584="FM",D604="FM",D624="FM",D644="FM",D664="FM",D684="FM",D704="FM",D724="FM",D744="FM",D764="FM",D784="FM",D804="FM",D824="FM",D844="FM",D864="FM",D884="FM"),"FM","OoS")))),IF(OR(D504="H",D524="H",D544="H",D564="H",D584="H",D604="H",D624="H",D644="H",D664="H",D684="H",D704="H",D724="H",D744="H",D764="H",D784="H",D804="H",D824="H",D844="H",D864="H",D884="H"),"H",IF(OR(D504="M",D524="M",D544="M",D564="M",D584="M",D604="M",D624="M",D644="M",D664="M",D684="M",D704="M",D724="M",D744="M",D764="M",D784="M",D804="M",D824="M",D844="M",D864="M",D884="M"),"M",IF(OR(D504="L",D524="L",D544="L",D564="L",D584="L",D604="L",D624="L",D644="L",D664="L",D684="L",D704="L",D724="L",D744="L",D764="L",D784="L",D804="L",D824="L",D844="L",D864="L",D884="L"),"L","OoS"))))</f>
        <v>DM</v>
      </c>
      <c r="D4032" s="81" t="s">
        <v>449</v>
      </c>
      <c r="E4032" s="80"/>
      <c r="F4032" s="80"/>
      <c r="G4032" s="80"/>
      <c r="H4032" s="80"/>
      <c r="I4032" s="80"/>
    </row>
    <row r="4033" spans="2:9" hidden="1" x14ac:dyDescent="0.25">
      <c r="B4033" s="54" t="str">
        <f>IF(ISTEXT('Organizational Unit Summary'!$B$43),'Organizational Unit Summary'!$B$43,"")</f>
        <v>P-4</v>
      </c>
      <c r="C4033" s="101" t="str">
        <f>IF('Organizational Unit Summary'!$B$24="Benchmark or Sustainment",IF(OR(D505="DM",D525="DM",D545="DM",D565="DM",D585="DM",D605="DM",D625="DM",D645="DM",D665="DM",D685="DM",D705="DM",D725="DM",D745="DM",D765="DM",D785="DM",D805="DM",D825="DM",D845="DM",D865="DM",D885="DM"),"DM",IF(OR(D505="PM",D525="PM",D545="PM",D565="PM",D585="PM",D605="PM",D625="PM",D645="PM",D665="PM",D685="PM",D705="PM",D725="PM",D745="PM",D765="PM",D785="PM",D805="PM",D825="PM",D845="PM",D865="PM",D885="PM"),"PM",IF(OR(D505="LM",D525="LM",D545="LM",D565="LM",D585="LM",D605="LM",D625="LM",D645="LM",D665="LM",D685="LM",D705="LM",D725="LM",D745="LM",D765="LM",D785="LM",D805="LM",D825="LM",D845="LM",D865="LM",D885="LM"),"LM",IF(OR(D505="FM",D525="FM",D545="FM",D565="FM",D585="FM",D605="FM",D625="FM",D645="FM",D665="FM",D685="FM",D705="FM",D725="FM",D745="FM",D765="FM",D785="FM",D805="FM",D825="FM",D845="FM",D865="FM",D885="FM"),"FM","OoS")))),IF(OR(D505="H",D525="H",D545="H",D565="H",D585="H",D605="H",D625="H",D645="H",D665="H",D685="H",D705="H",D725="H",D745="H",D765="H",D785="H",D805="H",D825="H",D845="H",D865="H",D885="H"),"H",IF(OR(D505="M",D525="M",D545="M",D565="M",D585="M",D605="M",D625="M",D645="M",D665="M",D685="M",D705="M",D725="M",D745="M",D765="M",D785="M",D805="M",D825="M",D845="M",D865="M",D885="M"),"M",IF(OR(D505="L",D525="L",D545="L",D565="L",D585="L",D605="L",D625="L",D645="L",D665="L",D685="L",D705="L",D725="L",D745="L",D765="L",D785="L",D805="L",D825="L",D845="L",D865="L",D885="L"),"L","OoS"))))</f>
        <v>DM</v>
      </c>
      <c r="D4033" s="81" t="s">
        <v>449</v>
      </c>
      <c r="E4033" s="80"/>
      <c r="F4033" s="80"/>
      <c r="G4033" s="80"/>
      <c r="H4033" s="80"/>
      <c r="I4033" s="80"/>
    </row>
    <row r="4034" spans="2:9" hidden="1" x14ac:dyDescent="0.25">
      <c r="B4034" s="54" t="str">
        <f>IF(ISTEXT('Organizational Unit Summary'!$B$44),'Organizational Unit Summary'!$B$44,"")</f>
        <v>P-5</v>
      </c>
      <c r="C4034" s="101" t="str">
        <f>IF('Organizational Unit Summary'!$B$24="Benchmark or Sustainment",IF(OR(D506="DM",D526="DM",D546="DM",D566="DM",D586="DM",D606="DM",D626="DM",D646="DM",D666="DM",D686="DM",D706="DM",D726="DM",D746="DM",D766="DM",D786="DM",D806="DM",D826="DM",D846="DM",D866="DM",D886="DM"),"DM",IF(OR(D506="PM",D526="PM",D546="PM",D566="PM",D586="PM",D606="PM",D626="PM",D646="PM",D666="PM",D686="PM",D706="PM",D726="PM",D746="PM",D766="PM",D786="PM",D806="PM",D826="PM",D846="PM",D866="PM",D886="PM"),"PM",IF(OR(D506="LM",D526="LM",D546="LM",D566="LM",D586="LM",D606="LM",D626="LM",D646="LM",D666="LM",D686="LM",D706="LM",D726="LM",D746="LM",D766="LM",D786="LM",D806="LM",D826="LM",D846="LM",D866="LM",D886="LM"),"LM",IF(OR(D506="FM",D526="FM",D546="FM",D566="FM",D586="FM",D606="FM",D626="FM",D646="FM",D666="FM",D686="FM",D706="FM",D726="FM",D746="FM",D766="FM",D786="FM",D806="FM",D826="FM",D846="FM",D866="FM",D886="FM"),"FM","OoS")))),IF(OR(D506="H",D526="H",D546="H",D566="H",D586="H",D606="H",D626="H",D646="H",D666="H",D686="H",D706="H",D726="H",D746="H",D766="H",D786="H",D806="H",D826="H",D846="H",D866="H",D886="H"),"H",IF(OR(D506="M",D526="M",D546="M",D566="M",D586="M",D606="M",D626="M",D646="M",D666="M",D686="M",D706="M",D726="M",D746="M",D766="M",D786="M",D806="M",D826="M",D846="M",D866="M",D886="M"),"M",IF(OR(D506="L",D526="L",D546="L",D566="L",D586="L",D606="L",D626="L",D646="L",D666="L",D686="L",D706="L",D726="L",D746="L",D766="L",D786="L",D806="L",D826="L",D846="L",D866="L",D886="L"),"L","OoS"))))</f>
        <v>DM</v>
      </c>
      <c r="D4034" s="81" t="s">
        <v>449</v>
      </c>
      <c r="E4034" s="80"/>
      <c r="F4034" s="80"/>
      <c r="G4034" s="80"/>
      <c r="H4034" s="80"/>
      <c r="I4034" s="80"/>
    </row>
    <row r="4035" spans="2:9" hidden="1" x14ac:dyDescent="0.25">
      <c r="B4035" s="54" t="str">
        <f>IF(ISTEXT('Organizational Unit Summary'!$B$45),'Organizational Unit Summary'!$B$45,"")</f>
        <v>P-6</v>
      </c>
      <c r="C4035" s="101" t="str">
        <f>IF('Organizational Unit Summary'!$B$24="Benchmark or Sustainment",IF(OR(D507="DM",D527="DM",D547="DM",D567="DM",D587="DM",D607="DM",D627="DM",D647="DM",D667="DM",D687="DM",D707="DM",D727="DM",D747="DM",D767="DM",D787="DM",D807="DM",D827="DM",D847="DM",D867="DM",D887="DM"),"DM",IF(OR(D507="PM",D527="PM",D547="PM",D567="PM",D587="PM",D607="PM",D627="PM",D647="PM",D667="PM",D687="PM",D707="PM",D727="PM",D747="PM",D767="PM",D787="PM",D807="PM",D827="PM",D847="PM",D867="PM",D887="PM"),"PM",IF(OR(D507="LM",D527="LM",D547="LM",D567="LM",D587="LM",D607="LM",D627="LM",D647="LM",D667="LM",D687="LM",D707="LM",D727="LM",D747="LM",D767="LM",D787="LM",D807="LM",D827="LM",D847="LM",D867="LM",D887="LM"),"LM",IF(OR(D507="FM",D527="FM",D547="FM",D567="FM",D587="FM",D607="FM",D627="FM",D647="FM",D667="FM",D687="FM",D707="FM",D727="FM",D747="FM",D767="FM",D787="FM",D807="FM",D827="FM",D847="FM",D867="FM",D887="FM"),"FM","OoS")))),IF(OR(D507="H",D527="H",D547="H",D567="H",D587="H",D607="H",D627="H",D647="H",D667="H",D687="H",D707="H",D727="H",D747="H",D767="H",D787="H",D807="H",D827="H",D847="H",D867="H",D887="H"),"H",IF(OR(D507="M",D527="M",D547="M",D567="M",D587="M",D607="M",D627="M",D647="M",D667="M",D687="M",D707="M",D727="M",D747="M",D767="M",D787="M",D807="M",D827="M",D847="M",D867="M",D887="M"),"M",IF(OR(D507="L",D527="L",D547="L",D567="L",D587="L",D607="L",D627="L",D647="L",D667="L",D687="L",D707="L",D727="L",D747="L",D767="L",D787="L",D807="L",D827="L",D847="L",D867="L",D887="L"),"L","OoS"))))</f>
        <v>DM</v>
      </c>
      <c r="D4035" s="81" t="s">
        <v>449</v>
      </c>
      <c r="E4035" s="80"/>
      <c r="F4035" s="80"/>
      <c r="G4035" s="80"/>
      <c r="H4035" s="80"/>
      <c r="I4035" s="80"/>
    </row>
    <row r="4036" spans="2:9" hidden="1" x14ac:dyDescent="0.25">
      <c r="B4036" s="54" t="str">
        <f>IF(ISTEXT('Organizational Unit Summary'!$B$46),'Organizational Unit Summary'!$B$46,"")</f>
        <v>P-7</v>
      </c>
      <c r="C4036" s="101" t="str">
        <f>IF('Organizational Unit Summary'!$B$24="Benchmark or Sustainment",IF(OR(D508="DM",D528="DM",D548="DM",D568="DM",D588="DM",D608="DM",D628="DM",D648="DM",D668="DM",D688="DM",D708="DM",D728="DM",D748="DM",D768="DM",D788="DM",D808="DM",D828="DM",D848="DM",D868="DM",D888="DM"),"DM",IF(OR(D508="PM",D528="PM",D548="PM",D568="PM",D588="PM",D608="PM",D628="PM",D648="PM",D668="PM",D688="PM",D708="PM",D728="PM",D748="PM",D768="PM",D788="PM",D808="PM",D828="PM",D848="PM",D868="PM",D888="PM"),"PM",IF(OR(D508="LM",D528="LM",D548="LM",D568="LM",D588="LM",D608="LM",D628="LM",D648="LM",D668="LM",D688="LM",D708="LM",D728="LM",D748="LM",D768="LM",D788="LM",D808="LM",D828="LM",D848="LM",D868="LM",D888="LM"),"LM",IF(OR(D508="FM",D528="FM",D548="FM",D568="FM",D588="FM",D608="FM",D628="FM",D648="FM",D668="FM",D688="FM",D708="FM",D728="FM",D748="FM",D768="FM",D788="FM",D808="FM",D828="FM",D848="FM",D868="FM",D888="FM"),"FM","OoS")))),IF(OR(D508="H",D528="H",D548="H",D568="H",D588="H",D608="H",D628="H",D648="H",D668="H",D688="H",D708="H",D728="H",D748="H",D768="H",D788="H",D808="H",D828="H",D848="H",D868="H",D888="H"),"H",IF(OR(D508="M",D528="M",D548="M",D568="M",D588="M",D608="M",D628="M",D648="M",D668="M",D688="M",D708="M",D728="M",D748="M",D768="M",D788="M",D808="M",D828="M",D848="M",D868="M",D888="M"),"M",IF(OR(D508="L",D528="L",D548="L",D568="L",D588="L",D608="L",D628="L",D648="L",D668="L",D688="L",D708="L",D728="L",D748="L",D768="L",D788="L",D808="L",D828="L",D848="L",D868="L",D888="L"),"L","OoS"))))</f>
        <v>DM</v>
      </c>
      <c r="D4036" s="81" t="s">
        <v>449</v>
      </c>
      <c r="E4036" s="80"/>
      <c r="F4036" s="80"/>
      <c r="G4036" s="80"/>
      <c r="H4036" s="80"/>
      <c r="I4036" s="80"/>
    </row>
    <row r="4037" spans="2:9" hidden="1" x14ac:dyDescent="0.25">
      <c r="B4037" s="54" t="str">
        <f>IF(ISTEXT('Organizational Unit Summary'!$B$47),'Organizational Unit Summary'!$B$47,"")</f>
        <v>P-8</v>
      </c>
      <c r="C4037" s="101" t="str">
        <f>IF('Organizational Unit Summary'!$B$24="Benchmark or Sustainment",IF(OR(D509="DM",D529="DM",D549="DM",D569="DM",D589="DM",D609="DM",D629="DM",D649="DM",D669="DM",D689="DM",D709="DM",D729="DM",D749="DM",D769="DM",D789="DM",D809="DM",D829="DM",D849="DM",D869="DM",D889="DM"),"DM",IF(OR(D509="PM",D529="PM",D549="PM",D569="PM",D589="PM",D609="PM",D629="PM",D649="PM",D669="PM",D689="PM",D709="PM",D729="PM",D749="PM",D769="PM",D789="PM",D809="PM",D829="PM",D849="PM",D869="PM",D889="PM"),"PM",IF(OR(D509="LM",D529="LM",D549="LM",D569="LM",D589="LM",D609="LM",D629="LM",D649="LM",D669="LM",D689="LM",D709="LM",D729="LM",D749="LM",D769="LM",D789="LM",D809="LM",D829="LM",D849="LM",D869="LM",D889="LM"),"LM",IF(OR(D509="FM",D529="FM",D549="FM",D569="FM",D589="FM",D609="FM",D629="FM",D649="FM",D669="FM",D689="FM",D709="FM",D729="FM",D749="FM",D769="FM",D789="FM",D809="FM",D829="FM",D849="FM",D869="FM",D889="FM"),"FM","OoS")))),IF(OR(D509="H",D529="H",D549="H",D569="H",D589="H",D609="H",D629="H",D649="H",D669="H",D689="H",D709="H",D729="H",D749="H",D769="H",D789="H",D809="H",D829="H",D849="H",D869="H",D889="H"),"H",IF(OR(D509="M",D529="M",D549="M",D569="M",D589="M",D609="M",D629="M",D649="M",D669="M",D689="M",D709="M",D729="M",D749="M",D769="M",D789="M",D809="M",D829="M",D849="M",D869="M",D889="M"),"M",IF(OR(D509="L",D529="L",D549="L",D569="L",D589="L",D609="L",D629="L",D649="L",D669="L",D689="L",D709="L",D729="L",D749="L",D769="L",D789="L",D809="L",D829="L",D849="L",D869="L",D889="L"),"L","OoS"))))</f>
        <v>DM</v>
      </c>
      <c r="D4037" s="81" t="s">
        <v>449</v>
      </c>
      <c r="E4037" s="80"/>
      <c r="F4037" s="80"/>
      <c r="G4037" s="80"/>
      <c r="H4037" s="80"/>
      <c r="I4037" s="80"/>
    </row>
    <row r="4038" spans="2:9" hidden="1" x14ac:dyDescent="0.25">
      <c r="B4038" s="54" t="str">
        <f>IF(ISTEXT('Organizational Unit Summary'!$B$48),'Organizational Unit Summary'!$B$48,"")</f>
        <v>P-9</v>
      </c>
      <c r="C4038" s="101" t="str">
        <f>IF('Organizational Unit Summary'!$B$24="Benchmark or Sustainment",IF(OR(D510="DM",D530="DM",D550="DM",D570="DM",D590="DM",D610="DM",D630="DM",D650="DM",D670="DM",D690="DM",D710="DM",D730="DM",D750="DM",D770="DM",D790="DM",D810="DM",D830="DM",D850="DM",D870="DM",D890="DM"),"DM",IF(OR(D510="PM",D530="PM",D550="PM",D570="PM",D590="PM",D610="PM",D630="PM",D650="PM",D670="PM",D690="PM",D710="PM",D730="PM",D750="PM",D770="PM",D790="PM",D810="PM",D830="PM",D850="PM",D870="PM",D890="PM"),"PM",IF(OR(D510="LM",D530="LM",D550="LM",D570="LM",D590="LM",D610="LM",D630="LM",D650="LM",D670="LM",D690="LM",D710="LM",D730="LM",D750="LM",D770="LM",D790="LM",D810="LM",D830="LM",D850="LM",D870="LM",D890="LM"),"LM",IF(OR(D510="FM",D530="FM",D550="FM",D570="FM",D590="FM",D610="FM",D630="FM",D650="FM",D670="FM",D690="FM",D710="FM",D730="FM",D750="FM",D770="FM",D790="FM",D810="FM",D830="FM",D850="FM",D870="FM",D890="FM"),"FM","OoS")))),IF(OR(D510="H",D530="H",D550="H",D570="H",D590="H",D610="H",D630="H",D650="H",D670="H",D690="H",D710="H",D730="H",D750="H",D770="H",D790="H",D810="H",D830="H",D850="H",D870="H",D890="H"),"H",IF(OR(D510="M",D530="M",D550="M",D570="M",D590="M",D610="M",D630="M",D650="M",D670="M",D690="M",D710="M",D730="M",D750="M",D770="M",D790="M",D810="M",D830="M",D850="M",D870="M",D890="M"),"M",IF(OR(D510="L",D530="L",D550="L",D570="L",D590="L",D610="L",D630="L",D650="L",D670="L",D690="L",D710="L",D730="L",D750="L",D770="L",D790="L",D810="L",D830="L",D850="L",D870="L",D890="L"),"L","OoS"))))</f>
        <v>DM</v>
      </c>
      <c r="D4038" s="81" t="s">
        <v>449</v>
      </c>
      <c r="E4038" s="80"/>
      <c r="F4038" s="80"/>
      <c r="G4038" s="80"/>
      <c r="H4038" s="80"/>
      <c r="I4038" s="80"/>
    </row>
    <row r="4039" spans="2:9" hidden="1" x14ac:dyDescent="0.25">
      <c r="B4039" s="54" t="str">
        <f>IF(ISTEXT('Organizational Unit Summary'!$B$49),'Organizational Unit Summary'!$B$49,"")</f>
        <v>P-10</v>
      </c>
      <c r="C4039" s="101" t="str">
        <f>IF('Organizational Unit Summary'!$B$24="Benchmark or Sustainment",IF(OR(D511="DM",D531="DM",D551="DM",D571="DM",D591="DM",D611="DM",D631="DM",D651="DM",D671="DM",D691="DM",D711="DM",D731="DM",D751="DM",D771="DM",D791="DM",D811="DM",D831="DM",D851="DM",D871="DM",D891="DM"),"DM",IF(OR(D511="PM",D531="PM",D551="PM",D571="PM",D591="PM",D611="PM",D631="PM",D651="PM",D671="PM",D691="PM",D711="PM",D731="PM",D751="PM",D771="PM",D791="PM",D811="PM",D831="PM",D851="PM",D871="PM",D891="PM"),"PM",IF(OR(D511="LM",D531="LM",D551="LM",D571="LM",D591="LM",D611="LM",D631="LM",D651="LM",D671="LM",D691="LM",D711="LM",D731="LM",D751="LM",D771="LM",D791="LM",D811="LM",D831="LM",D851="LM",D871="LM",D891="LM"),"LM",IF(OR(D511="FM",D531="FM",D551="FM",D571="FM",D591="FM",D611="FM",D631="FM",D651="FM",D671="FM",D691="FM",D711="FM",D731="FM",D751="FM",D771="FM",D791="FM",D811="FM",D831="FM",D851="FM",D871="FM",D891="FM"),"FM","OoS")))),IF(OR(D511="H",D531="H",D551="H",D571="H",D591="H",D611="H",D631="H",D651="H",D671="H",D691="H",D711="H",D731="H",D751="H",D771="H",D791="H",D811="H",D831="H",D851="H",D871="H",D891="H"),"H",IF(OR(D511="M",D531="M",D551="M",D571="M",D591="M",D611="M",D631="M",D651="M",D671="M",D691="M",D711="M",D731="M",D751="M",D771="M",D791="M",D811="M",D831="M",D851="M",D871="M",D891="M"),"M",IF(OR(D511="L",D531="L",D551="L",D571="L",D591="L",D611="L",D631="L",D651="L",D671="L",D691="L",D711="L",D731="L",D751="L",D771="L",D791="L",D811="L",D831="L",D851="L",D871="L",D891="L"),"L","OoS"))))</f>
        <v>DM</v>
      </c>
      <c r="D4039" s="81" t="s">
        <v>449</v>
      </c>
      <c r="E4039" s="80"/>
      <c r="F4039" s="80"/>
      <c r="G4039" s="80"/>
      <c r="H4039" s="80"/>
      <c r="I4039" s="80"/>
    </row>
    <row r="4040" spans="2:9" hidden="1" x14ac:dyDescent="0.25">
      <c r="B4040" s="54" t="str">
        <f>IF(ISTEXT('Organizational Unit Summary'!$B$50),'Organizational Unit Summary'!$B$50,"")</f>
        <v>P-11</v>
      </c>
      <c r="C4040" s="101" t="str">
        <f>IF('Organizational Unit Summary'!$B$24="Benchmark or Sustainment",IF(OR(D512="DM",D532="DM",D552="DM",D572="DM",D592="DM",D612="DM",D632="DM",D652="DM",D672="DM",D692="DM",D712="DM",D732="DM",D752="DM",D772="DM",D792="DM",D812="DM",D832="DM",D852="DM",D872="DM",D892="DM"),"DM",IF(OR(D512="PM",D532="PM",D552="PM",D572="PM",D592="PM",D612="PM",D632="PM",D652="PM",D672="PM",D692="PM",D712="PM",D732="PM",D752="PM",D772="PM",D792="PM",D812="PM",D832="PM",D852="PM",D872="PM",D892="PM"),"PM",IF(OR(D512="LM",D532="LM",D552="LM",D572="LM",D592="LM",D612="LM",D632="LM",D652="LM",D672="LM",D692="LM",D712="LM",D732="LM",D752="LM",D772="LM",D792="LM",D812="LM",D832="LM",D852="LM",D872="LM",D892="LM"),"LM",IF(OR(D512="FM",D532="FM",D552="FM",D572="FM",D592="FM",D612="FM",D632="FM",D652="FM",D672="FM",D692="FM",D712="FM",D732="FM",D752="FM",D772="FM",D792="FM",D812="FM",D832="FM",D852="FM",D872="FM",D892="FM"),"FM","OoS")))),IF(OR(D512="H",D532="H",D552="H",D572="H",D592="H",D612="H",D632="H",D652="H",D672="H",D692="H",D712="H",D732="H",D752="H",D772="H",D792="H",D812="H",D832="H",D852="H",D872="H",D892="H"),"H",IF(OR(D512="M",D532="M",D552="M",D572="M",D592="M",D612="M",D632="M",D652="M",D672="M",D692="M",D712="M",D732="M",D752="M",D772="M",D792="M",D812="M",D832="M",D852="M",D872="M",D892="M"),"M",IF(OR(D512="L",D532="L",D552="L",D572="L",D592="L",D612="L",D632="L",D652="L",D672="L",D692="L",D712="L",D732="L",D752="L",D772="L",D792="L",D812="L",D832="L",D852="L",D872="L",D892="L"),"L","OoS"))))</f>
        <v>DM</v>
      </c>
      <c r="D4040" s="81" t="s">
        <v>449</v>
      </c>
      <c r="E4040" s="80"/>
      <c r="F4040" s="80"/>
      <c r="G4040" s="80"/>
      <c r="H4040" s="80"/>
      <c r="I4040" s="80"/>
    </row>
    <row r="4041" spans="2:9" hidden="1" x14ac:dyDescent="0.25">
      <c r="B4041" s="54" t="str">
        <f>IF(ISTEXT('Organizational Unit Summary'!$B$51),'Organizational Unit Summary'!$B$51,"")</f>
        <v>P-12</v>
      </c>
      <c r="C4041" s="101" t="str">
        <f>IF('Organizational Unit Summary'!$B$24="Benchmark or Sustainment",IF(OR(D513="DM",D533="DM",D553="DM",D573="DM",D593="DM",D613="DM",D633="DM",D653="DM",D673="DM",D693="DM",D713="DM",D733="DM",D753="DM",D773="DM",D793="DM",D813="DM",D833="DM",D853="DM",D873="DM",D893="DM"),"DM",IF(OR(D513="PM",D533="PM",D553="PM",D573="PM",D593="PM",D613="PM",D633="PM",D653="PM",D673="PM",D693="PM",D713="PM",D733="PM",D753="PM",D773="PM",D793="PM",D813="PM",D833="PM",D853="PM",D873="PM",D893="PM"),"PM",IF(OR(D513="LM",D533="LM",D553="LM",D573="LM",D593="LM",D613="LM",D633="LM",D653="LM",D673="LM",D693="LM",D713="LM",D733="LM",D753="LM",D773="LM",D793="LM",D813="LM",D833="LM",D853="LM",D873="LM",D893="LM"),"LM",IF(OR(D513="FM",D533="FM",D553="FM",D573="FM",D593="FM",D613="FM",D633="FM",D653="FM",D673="FM",D693="FM",D713="FM",D733="FM",D753="FM",D773="FM",D793="FM",D813="FM",D833="FM",D853="FM",D873="FM",D893="FM"),"FM","OoS")))),IF(OR(D513="H",D533="H",D553="H",D573="H",D593="H",D613="H",D633="H",D653="H",D673="H",D693="H",D713="H",D733="H",D753="H",D773="H",D793="H",D813="H",D833="H",D853="H",D873="H",D893="H"),"H",IF(OR(D513="M",D533="M",D553="M",D573="M",D593="M",D613="M",D633="M",D653="M",D673="M",D693="M",D713="M",D733="M",D753="M",D773="M",D793="M",D813="M",D833="M",D853="M",D873="M",D893="M"),"M",IF(OR(D513="L",D533="L",D553="L",D573="L",D593="L",D613="L",D633="L",D653="L",D673="L",D693="L",D713="L",D733="L",D753="L",D773="L",D793="L",D813="L",D833="L",D853="L",D873="L",D893="L"),"L","OoS"))))</f>
        <v>DM</v>
      </c>
      <c r="D4041" s="81" t="s">
        <v>449</v>
      </c>
      <c r="E4041" s="80"/>
      <c r="F4041" s="80"/>
      <c r="G4041" s="80"/>
      <c r="H4041" s="80"/>
      <c r="I4041" s="80"/>
    </row>
    <row r="4042" spans="2:9" hidden="1" x14ac:dyDescent="0.25">
      <c r="B4042" s="54" t="str">
        <f>IF(ISTEXT('Organizational Unit Summary'!$B$52),'Organizational Unit Summary'!$B$52,"")</f>
        <v>P-13</v>
      </c>
      <c r="C4042" s="101" t="str">
        <f>IF('Organizational Unit Summary'!$B$24="Benchmark or Sustainment",IF(OR(D514="DM",D534="DM",D554="DM",D574="DM",D594="DM",D614="DM",D634="DM",D654="DM",D674="DM",D694="DM",D714="DM",D734="DM",D754="DM",D774="DM",D794="DM",D814="DM",D834="DM",D854="DM",D874="DM",D894="DM"),"DM",IF(OR(D514="PM",D534="PM",D554="PM",D574="PM",D594="PM",D614="PM",D634="PM",D654="PM",D674="PM",D694="PM",D714="PM",D734="PM",D754="PM",D774="PM",D794="PM",D814="PM",D834="PM",D854="PM",D874="PM",D894="PM"),"PM",IF(OR(D514="LM",D534="LM",D554="LM",D574="LM",D594="LM",D614="LM",D634="LM",D654="LM",D674="LM",D694="LM",D714="LM",D734="LM",D754="LM",D774="LM",D794="LM",D814="LM",D834="LM",D854="LM",D874="LM",D894="LM"),"LM",IF(OR(D514="FM",D534="FM",D554="FM",D574="FM",D594="FM",D614="FM",D634="FM",D654="FM",D674="FM",D694="FM",D714="FM",D734="FM",D754="FM",D774="FM",D794="FM",D814="FM",D834="FM",D854="FM",D874="FM",D894="FM"),"FM","OoS")))),IF(OR(D514="H",D534="H",D554="H",D574="H",D594="H",D614="H",D634="H",D654="H",D674="H",D694="H",D714="H",D734="H",D754="H",D774="H",D794="H",D814="H",D834="H",D854="H",D874="H",D894="H"),"H",IF(OR(D514="M",D534="M",D554="M",D574="M",D594="M",D614="M",D634="M",D654="M",D674="M",D694="M",D714="M",D734="M",D754="M",D774="M",D794="M",D814="M",D834="M",D854="M",D874="M",D894="M"),"M",IF(OR(D514="L",D534="L",D554="L",D574="L",D594="L",D614="L",D634="L",D654="L",D674="L",D694="L",D714="L",D734="L",D754="L",D774="L",D794="L",D814="L",D834="L",D854="L",D874="L",D894="L"),"L","OoS"))))</f>
        <v>DM</v>
      </c>
      <c r="D4042" s="81" t="s">
        <v>449</v>
      </c>
      <c r="E4042" s="80"/>
      <c r="F4042" s="80"/>
      <c r="G4042" s="80"/>
      <c r="H4042" s="80"/>
      <c r="I4042" s="80"/>
    </row>
    <row r="4043" spans="2:9" hidden="1" x14ac:dyDescent="0.25">
      <c r="B4043" s="54" t="str">
        <f>IF(ISTEXT('Organizational Unit Summary'!$B$53),'Organizational Unit Summary'!$B$53,"")</f>
        <v>P-14</v>
      </c>
      <c r="C4043" s="101" t="str">
        <f>IF('Organizational Unit Summary'!$B$24="Benchmark or Sustainment",IF(OR(D515="DM",D535="DM",D555="DM",D575="DM",D595="DM",D615="DM",D635="DM",D655="DM",D675="DM",D695="DM",D715="DM",D735="DM",D755="DM",D775="DM",D795="DM",D815="DM",D835="DM",D855="DM",D875="DM",D895="DM"),"DM",IF(OR(D515="PM",D535="PM",D555="PM",D575="PM",D595="PM",D615="PM",D635="PM",D655="PM",D675="PM",D695="PM",D715="PM",D735="PM",D755="PM",D775="PM",D795="PM",D815="PM",D835="PM",D855="PM",D875="PM",D895="PM"),"PM",IF(OR(D515="LM",D535="LM",D555="LM",D575="LM",D595="LM",D615="LM",D635="LM",D655="LM",D675="LM",D695="LM",D715="LM",D735="LM",D755="LM",D775="LM",D795="LM",D815="LM",D835="LM",D855="LM",D875="LM",D895="LM"),"LM",IF(OR(D515="FM",D535="FM",D555="FM",D575="FM",D595="FM",D615="FM",D635="FM",D655="FM",D675="FM",D695="FM",D715="FM",D735="FM",D755="FM",D775="FM",D795="FM",D815="FM",D835="FM",D855="FM",D875="FM",D895="FM"),"FM","OoS")))),IF(OR(D515="H",D535="H",D555="H",D575="H",D595="H",D615="H",D635="H",D655="H",D675="H",D695="H",D715="H",D735="H",D755="H",D775="H",D795="H",D815="H",D835="H",D855="H",D875="H",D895="H"),"H",IF(OR(D515="M",D535="M",D555="M",D575="M",D595="M",D615="M",D635="M",D655="M",D675="M",D695="M",D715="M",D735="M",D755="M",D775="M",D795="M",D815="M",D835="M",D855="M",D875="M",D895="M"),"M",IF(OR(D515="L",D535="L",D555="L",D575="L",D595="L",D615="L",D635="L",D655="L",D675="L",D695="L",D715="L",D735="L",D755="L",D775="L",D795="L",D815="L",D835="L",D855="L",D875="L",D895="L"),"L","OoS"))))</f>
        <v>DM</v>
      </c>
      <c r="D4043" s="81" t="s">
        <v>449</v>
      </c>
      <c r="E4043" s="80"/>
      <c r="F4043" s="80"/>
      <c r="G4043" s="80"/>
      <c r="H4043" s="80"/>
      <c r="I4043" s="80"/>
    </row>
    <row r="4044" spans="2:9" hidden="1" x14ac:dyDescent="0.25">
      <c r="B4044" s="54" t="str">
        <f>IF(ISTEXT('Organizational Unit Summary'!$B$54),'Organizational Unit Summary'!$B$54,"")</f>
        <v>P-15</v>
      </c>
      <c r="C4044" s="101" t="str">
        <f>IF('Organizational Unit Summary'!$B$24="Benchmark or Sustainment",IF(OR(D516="DM",D536="DM",D556="DM",D576="DM",D596="DM",D616="DM",D636="DM",D656="DM",D676="DM",D696="DM",D716="DM",D736="DM",D756="DM",D776="DM",D796="DM",D816="DM",D836="DM",D856="DM",D876="DM",D896="DM"),"DM",IF(OR(D516="PM",D536="PM",D556="PM",D576="PM",D596="PM",D616="PM",D636="PM",D656="PM",D676="PM",D696="PM",D716="PM",D736="PM",D756="PM",D776="PM",D796="PM",D816="PM",D836="PM",D856="PM",D876="PM",D896="PM"),"PM",IF(OR(D516="LM",D536="LM",D556="LM",D576="LM",D596="LM",D616="LM",D636="LM",D656="LM",D676="LM",D696="LM",D716="LM",D736="LM",D756="LM",D776="LM",D796="LM",D816="LM",D836="LM",D856="LM",D876="LM",D896="LM"),"LM",IF(OR(D516="FM",D536="FM",D556="FM",D576="FM",D596="FM",D616="FM",D636="FM",D656="FM",D676="FM",D696="FM",D716="FM",D736="FM",D756="FM",D776="FM",D796="FM",D816="FM",D836="FM",D856="FM",D876="FM",D896="FM"),"FM","OoS")))),IF(OR(D516="H",D536="H",D556="H",D576="H",D596="H",D616="H",D636="H",D656="H",D676="H",D696="H",D716="H",D736="H",D756="H",D776="H",D796="H",D816="H",D836="H",D856="H",D876="H",D896="H"),"H",IF(OR(D516="M",D536="M",D556="M",D576="M",D596="M",D616="M",D636="M",D656="M",D676="M",D696="M",D716="M",D736="M",D756="M",D776="M",D796="M",D816="M",D836="M",D856="M",D876="M",D896="M"),"M",IF(OR(D516="L",D536="L",D556="L",D576="L",D596="L",D616="L",D636="L",D656="L",D676="L",D696="L",D716="L",D736="L",D756="L",D776="L",D796="L",D816="L",D836="L",D856="L",D876="L",D896="L"),"L","OoS"))))</f>
        <v>DM</v>
      </c>
      <c r="D4044" s="81" t="s">
        <v>449</v>
      </c>
      <c r="E4044" s="80"/>
      <c r="F4044" s="80"/>
      <c r="G4044" s="80"/>
      <c r="H4044" s="80"/>
      <c r="I4044" s="80"/>
    </row>
    <row r="4045" spans="2:9" hidden="1" x14ac:dyDescent="0.25">
      <c r="B4045" s="54" t="str">
        <f>IF(ISTEXT('Organizational Unit Summary'!$B$55),'Organizational Unit Summary'!$B$55,"")</f>
        <v>P-16</v>
      </c>
      <c r="C4045" s="101" t="str">
        <f>IF('Organizational Unit Summary'!$B$24="Benchmark or Sustainment",IF(OR(D517="DM",D537="DM",D557="DM",D577="DM",D597="DM",D617="DM",D637="DM",D657="DM",D677="DM",D697="DM",D717="DM",D737="DM",D757="DM",D777="DM",D797="DM",D817="DM",D837="DM",D857="DM",D877="DM",D897="DM"),"DM",IF(OR(D517="PM",D537="PM",D557="PM",D577="PM",D597="PM",D617="PM",D637="PM",D657="PM",D677="PM",D697="PM",D717="PM",D737="PM",D757="PM",D777="PM",D797="PM",D817="PM",D837="PM",D857="PM",D877="PM",D897="PM"),"PM",IF(OR(D517="LM",D537="LM",D557="LM",D577="LM",D597="LM",D617="LM",D637="LM",D657="LM",D677="LM",D697="LM",D717="LM",D737="LM",D757="LM",D777="LM",D797="LM",D817="LM",D837="LM",D857="LM",D877="LM",D897="LM"),"LM",IF(OR(D517="FM",D537="FM",D557="FM",D577="FM",D597="FM",D617="FM",D637="FM",D657="FM",D677="FM",D697="FM",D717="FM",D737="FM",D757="FM",D777="FM",D797="FM",D817="FM",D837="FM",D857="FM",D877="FM",D897="FM"),"FM","OoS")))),IF(OR(D517="H",D537="H",D557="H",D577="H",D597="H",D617="H",D637="H",D657="H",D677="H",D697="H",D717="H",D737="H",D757="H",D777="H",D797="H",D817="H",D837="H",D857="H",D877="H",D897="H"),"H",IF(OR(D517="M",D537="M",D557="M",D577="M",D597="M",D617="M",D637="M",D657="M",D677="M",D697="M",D717="M",D737="M",D757="M",D777="M",D797="M",D817="M",D837="M",D857="M",D877="M",D897="M"),"M",IF(OR(D517="L",D537="L",D557="L",D577="L",D597="L",D617="L",D637="L",D657="L",D677="L",D697="L",D717="L",D737="L",D757="L",D777="L",D797="L",D817="L",D837="L",D857="L",D877="L",D897="L"),"L","OoS"))))</f>
        <v>DM</v>
      </c>
      <c r="D4045" s="81" t="s">
        <v>449</v>
      </c>
      <c r="E4045" s="80"/>
      <c r="F4045" s="80"/>
      <c r="G4045" s="80"/>
      <c r="H4045" s="80"/>
      <c r="I4045" s="80"/>
    </row>
    <row r="4046" spans="2:9" hidden="1" x14ac:dyDescent="0.25">
      <c r="B4046" s="54" t="str">
        <f>IF(ISTEXT('Organizational Unit Summary'!$B$56),'Organizational Unit Summary'!$B$56,"")</f>
        <v>P-17</v>
      </c>
      <c r="C4046" s="101" t="str">
        <f>IF('Organizational Unit Summary'!$B$24="Benchmark or Sustainment",IF(OR(D518="DM",D538="DM",D558="DM",D578="DM",D598="DM",D618="DM",D638="DM",D658="DM",D678="DM",D698="DM",D718="DM",D738="DM",D758="DM",D778="DM",D798="DM",D818="DM",D838="DM",D858="DM",D878="DM",D898="DM"),"DM",IF(OR(D518="PM",D538="PM",D558="PM",D578="PM",D598="PM",D618="PM",D638="PM",D658="PM",D678="PM",D698="PM",D718="PM",D738="PM",D758="PM",D778="PM",D798="PM",D818="PM",D838="PM",D858="PM",D878="PM",D898="PM"),"PM",IF(OR(D518="LM",D538="LM",D558="LM",D578="LM",D598="LM",D618="LM",D638="LM",D658="LM",D678="LM",D698="LM",D718="LM",D738="LM",D758="LM",D778="LM",D798="LM",D818="LM",D838="LM",D858="LM",D878="LM",D898="LM"),"LM",IF(OR(D518="FM",D538="FM",D558="FM",D578="FM",D598="FM",D618="FM",D638="FM",D658="FM",D678="FM",D698="FM",D718="FM",D738="FM",D758="FM",D778="FM",D798="FM",D818="FM",D838="FM",D858="FM",D878="FM",D898="FM"),"FM","OoS")))),IF(OR(D518="H",D538="H",D558="H",D578="H",D598="H",D618="H",D638="H",D658="H",D678="H",D698="H",D718="H",D738="H",D758="H",D778="H",D798="H",D818="H",D838="H",D858="H",D878="H",D898="H"),"H",IF(OR(D518="M",D538="M",D558="M",D578="M",D598="M",D618="M",D638="M",D658="M",D678="M",D698="M",D718="M",D738="M",D758="M",D778="M",D798="M",D818="M",D838="M",D858="M",D878="M",D898="M"),"M",IF(OR(D518="L",D538="L",D558="L",D578="L",D598="L",D618="L",D638="L",D658="L",D678="L",D698="L",D718="L",D738="L",D758="L",D778="L",D798="L",D818="L",D838="L",D858="L",D878="L",D898="L"),"L","OoS"))))</f>
        <v>DM</v>
      </c>
      <c r="D4046" s="81" t="s">
        <v>449</v>
      </c>
      <c r="E4046" s="80"/>
      <c r="F4046" s="80"/>
      <c r="G4046" s="80"/>
      <c r="H4046" s="80"/>
      <c r="I4046" s="80"/>
    </row>
    <row r="4047" spans="2:9" hidden="1" x14ac:dyDescent="0.25">
      <c r="B4047" s="54" t="str">
        <f>IF(ISTEXT('Organizational Unit Summary'!$B$57),'Organizational Unit Summary'!$B$57,"")</f>
        <v>P-18</v>
      </c>
      <c r="C4047" s="101" t="str">
        <f>IF('Organizational Unit Summary'!$B$24="Benchmark or Sustainment",IF(OR(D519="DM",D539="DM",D559="DM",D579="DM",D599="DM",D619="DM",D639="DM",D659="DM",D679="DM",D699="DM",D719="DM",D739="DM",D759="DM",D779="DM",D799="DM",D819="DM",D839="DM",D859="DM",D879="DM",D899="DM"),"DM",IF(OR(D519="PM",D539="PM",D559="PM",D579="PM",D599="PM",D619="PM",D639="PM",D659="PM",D679="PM",D699="PM",D719="PM",D739="PM",D759="PM",D779="PM",D799="PM",D819="PM",D839="PM",D859="PM",D879="PM",D899="PM"),"PM",IF(OR(D519="LM",D539="LM",D559="LM",D579="LM",D599="LM",D619="LM",D639="LM",D659="LM",D679="LM",D699="LM",D719="LM",D739="LM",D759="LM",D779="LM",D799="LM",D819="LM",D839="LM",D859="LM",D879="LM",D899="LM"),"LM",IF(OR(D519="FM",D539="FM",D559="FM",D579="FM",D599="FM",D619="FM",D639="FM",D659="FM",D679="FM",D699="FM",D719="FM",D739="FM",D759="FM",D779="FM",D799="FM",D819="FM",D839="FM",D859="FM",D879="FM",D899="FM"),"FM","OoS")))),IF(OR(D519="H",D539="H",D559="H",D579="H",D599="H",D619="H",D639="H",D659="H",D679="H",D699="H",D719="H",D739="H",D759="H",D779="H",D799="H",D819="H",D839="H",D859="H",D879="H",D899="H"),"H",IF(OR(D519="M",D539="M",D559="M",D579="M",D599="M",D619="M",D639="M",D659="M",D679="M",D699="M",D719="M",D739="M",D759="M",D779="M",D799="M",D819="M",D839="M",D859="M",D879="M",D899="M"),"M",IF(OR(D519="L",D539="L",D559="L",D579="L",D599="L",D619="L",D639="L",D659="L",D679="L",D699="L",D719="L",D739="L",D759="L",D779="L",D799="L",D819="L",D839="L",D859="L",D879="L",D899="L"),"L","OoS"))))</f>
        <v>DM</v>
      </c>
      <c r="D4047" s="81" t="s">
        <v>449</v>
      </c>
      <c r="E4047" s="80"/>
      <c r="F4047" s="80"/>
      <c r="G4047" s="80"/>
      <c r="H4047" s="80"/>
      <c r="I4047" s="80"/>
    </row>
    <row r="4048" spans="2:9" hidden="1" x14ac:dyDescent="0.25">
      <c r="B4048" s="54" t="str">
        <f>IF(ISTEXT('Organizational Unit Summary'!$B$58),'Organizational Unit Summary'!$B$58,"")</f>
        <v>P-19</v>
      </c>
      <c r="C4048" s="101" t="str">
        <f>IF('Organizational Unit Summary'!$B$24="Benchmark or Sustainment",IF(OR(D520="DM",D540="DM",D560="DM",D580="DM",D600="DM",D620="DM",D640="DM",D660="DM",D680="DM",D700="DM",D720="DM",D740="DM",D760="DM",D780="DM",D800="DM",D820="DM",D840="DM",D860="DM",D880="DM",D900="DM"),"DM",IF(OR(D520="PM",D540="PM",D560="PM",D580="PM",D600="PM",D620="PM",D640="PM",D660="PM",D680="PM",D700="PM",D720="PM",D740="PM",D760="PM",D780="PM",D800="PM",D820="PM",D840="PM",D860="PM",D880="PM",D900="PM"),"PM",IF(OR(D520="LM",D540="LM",D560="LM",D580="LM",D600="LM",D620="LM",D640="LM",D660="LM",D680="LM",D700="LM",D720="LM",D740="LM",D760="LM",D780="LM",D800="LM",D820="LM",D840="LM",D860="LM",D880="LM",D900="LM"),"LM",IF(OR(D520="FM",D540="FM",D560="FM",D580="FM",D600="FM",D620="FM",D640="FM",D660="FM",D680="FM",D700="FM",D720="FM",D740="FM",D760="FM",D780="FM",D800="FM",D820="FM",D840="FM",D860="FM",D880="FM",D900="FM"),"FM","OoS")))),IF(OR(D520="H",D540="H",D560="H",D580="H",D600="H",D620="H",D640="H",D660="H",D680="H",D700="H",D720="H",D740="H",D760="H",D780="H",D800="H",D820="H",D840="H",D860="H",D880="H",D900="H"),"H",IF(OR(D520="M",D540="M",D560="M",D580="M",D600="M",D620="M",D640="M",D660="M",D680="M",D700="M",D720="M",D740="M",D760="M",D780="M",D800="M",D820="M",D840="M",D860="M",D880="M",D900="M"),"M",IF(OR(D520="L",D540="L",D560="L",D580="L",D600="L",D620="L",D640="L",D660="L",D680="L",D700="L",D720="L",D740="L",D760="L",D780="L",D800="L",D820="L",D840="L",D860="L",D880="L",D900="L"),"L","OoS"))))</f>
        <v>DM</v>
      </c>
      <c r="D4048" s="81" t="s">
        <v>449</v>
      </c>
      <c r="E4048" s="80"/>
      <c r="F4048" s="80"/>
      <c r="G4048" s="80"/>
      <c r="H4048" s="80"/>
      <c r="I4048" s="80"/>
    </row>
    <row r="4049" spans="1:9" hidden="1" x14ac:dyDescent="0.25">
      <c r="B4049" s="54" t="str">
        <f>IF(ISTEXT('Organizational Unit Summary'!$B$59),'Organizational Unit Summary'!$B$59,"")</f>
        <v>P-20</v>
      </c>
      <c r="C4049" s="101" t="str">
        <f>IF('Organizational Unit Summary'!$B$24="Benchmark or Sustainment",IF(OR(D521="DM",D541="DM",D561="DM",D581="DM",D601="DM",D621="DM",D641="DM",D661="DM",D681="DM",D701="DM",D721="DM",D741="DM",D761="DM",D781="DM",D801="DM",D821="DM",D841="DM",D861="DM",D881="DM",D901="DM"),"DM",IF(OR(D521="PM",D541="PM",D561="PM",D581="PM",D601="PM",D621="PM",D641="PM",D661="PM",D681="PM",D701="PM",D721="PM",D741="PM",D761="PM",D781="PM",D801="PM",D821="PM",D841="PM",D861="PM",D881="PM",D901="PM"),"PM",IF(OR(D521="LM",D541="LM",D561="LM",D581="LM",D601="LM",D621="LM",D641="LM",D661="LM",D681="LM",D701="LM",D721="LM",D741="LM",D761="LM",D781="LM",D801="LM",D821="LM",D841="LM",D861="LM",D881="LM",D901="LM"),"LM",IF(OR(D521="FM",D541="FM",D561="FM",D581="FM",D601="FM",D621="FM",D641="FM",D661="FM",D681="FM",D701="FM",D721="FM",D741="FM",D761="FM",D781="FM",D801="FM",D821="FM",D841="FM",D861="FM",D881="FM",D901="FM"),"FM","OoS")))),IF(OR(D521="H",D541="H",D561="H",D581="H",D601="H",D621="H",D641="H",D661="H",D681="H",D701="H",D721="H",D741="H",D761="H",D781="H",D801="H",D821="H",D841="H",D861="H",D881="H",D901="H"),"H",IF(OR(D521="M",D541="M",D561="M",D581="M",D601="M",D621="M",D641="M",D661="M",D681="M",D701="M",D721="M",D741="M",D761="M",D781="M",D801="M",D821="M",D841="M",D861="M",D881="M",D901="M"),"M",IF(OR(D521="L",D541="L",D561="L",D581="L",D601="L",D621="L",D641="L",D661="L",D681="L",D701="L",D721="L",D741="L",D761="L",D781="L",D801="L",D821="L",D841="L",D861="L",D881="L",D901="L"),"L","OoS"))))</f>
        <v>DM</v>
      </c>
      <c r="D4049" s="81" t="s">
        <v>449</v>
      </c>
      <c r="E4049" s="80"/>
      <c r="F4049" s="80"/>
      <c r="G4049" s="80"/>
      <c r="H4049" s="80"/>
      <c r="I4049" s="80"/>
    </row>
    <row r="4050" spans="1:9" hidden="1" x14ac:dyDescent="0.25">
      <c r="A4050" s="56">
        <v>2.2000000000000002</v>
      </c>
      <c r="B4050" s="54" t="str">
        <f>IF(ISTEXT('Organizational Unit Summary'!$B$40),'Organizational Unit Summary'!$B$40,"")</f>
        <v>P-1</v>
      </c>
      <c r="C4050" s="101" t="str">
        <f>IF('Organizational Unit Summary'!$B$24="Benchmark or Sustainment",IF(OR(D1002="DM",D1022="DM",D1042="DM",D1062="DM",D1082="DM",D1102="DM",D1122="DM",D1142="DM",D1162="DM",D1182="DM",D1202="DM",D1222="DM",D1242="DM",D1262="DM",D1282="DM",D1302="DM",D1322="DM",D1342="DM",D1362="DM",D1382="DM",D1402="DM",D1422="DM",D1442="DM",D1462="DM",D1482="DM"),"DM",IF(OR(D1002="PM",D1022="PM",D1042="PM",D1062="PM",D1082="PM",D1102="PM",D1122="PM",D1142="PM",D1162="PM",D1182="PM",D1202="PM",D1222="PM",D1242="PM",D1262="PM",D1282="PM",D1302="PM",D1322="PM",D1342="PM",D1362="PM",D1382="PM",D1402="PM",D1422="PM",D1442="PM",D1462="PM",D1482="PM"),"PM",IF(OR(D1002="LM",D1022="LM",D1042="LM",D1062="LM",D1082="LM",D1102="LM",D1122="LM",D1142="LM",D1162="LM",D1182="LM",D1202="LM",D1222="LM",D1242="LM",D1262="LM",D1282="LM",D1302="LM",D1322="LM",D1342="LM",D1362="LM",D1382="LM",D1402="LM",D1422="LM",D1442="LM",D1462="LM",D1482="LM"),"LM",IF(OR(D1002="FM",D1022="FM",D1042="FM",D1062="FM",D1082="FM",D1102="FM",D1122="FM",D1142="FM",D1162="FM",D1182="FM",D1202="FM",D1222="FM",D1242="FM",D1262="FM",D1282="FM",D1302="FM",D1322="FM",D1342="FM",D1362="FM",D1382="FM",D1402="FM",D1422="FM",D1442="FM",D1462="FM",D1482="FM"),"FM","OoS")))),IF(OR(D1002="H",D1022="H",D1042="H",D1062="H",D1082="H",D1102="H",D1122="H",D1142="H",D1162="H",D1182="H",D1202="H",D1222="H",D1242="H",D1262="H",D1282="H",D1302="H",D1322="H",D1342="H",D1362="H",D1382="H",D1402="H",D1422="H",D1442="H",D1462="H",D1482="H"),"H",IF(OR(D1002="M",D1022="M",D1042="M",D1062="M",D1082="M",D1102="M",D1122="M",D1142="M",D1162="M",D1182="M",D1202="M",D1222="M",D1242="M",D1262="M",D1282="M",D1302="M",D1322="M",D1342="M",D1362="M",D1382="M",D1402="M",D1422="M",D1442="M",D1462="M",D1482="M"),"M",IF(OR(D1002="L",D1022="L",D1042="L",D1062="L",D1082="L",D1102="L",D1122="L",D1142="L",D1162="L",D1182="L",D1202="L",D1222="L",D1242="L",D1262="L",D1282="L",D1302="L",D1322="L",D1342="L",D1362="L",D1382="L",D1402="L",D1422="L",D1442="L",D1462="L",D1482="L"),"L","OoS"))))</f>
        <v>DM</v>
      </c>
      <c r="D4050" s="52" t="str">
        <f>IF('Organizational Unit Summary'!$B$24="Benchmark or Sustainment",IF(OR(P1002="DM",P1022="DM",P1042="DM",P1062="DM",P1082="DM",P1102="DM",P1122="DM",P1142="DM",P1162="DM",P1182="DM",P1202="DM",P1222="DM",P1242="DM",P1262="DM",P1282="DM",P1302="DM",P1322="DM",P1342="DM",P1362="DM",P1382="DM",P1402="DM",P1422="DM",P1442="DM",P1462="DM",P1482="DM"),"DM",IF(OR(P1002="PM",P1022="PM",P1042="PM",P1062="PM",P1082="PM",P1102="PM",P1122="PM",P1142="PM",P1162="PM",P1182="PM",P1202="PM",P1222="PM",P1242="PM",P1262="PM",P1282="PM",P1302="PM",P1322="PM",P1342="PM",P1362="PM",P1382="PM",P1402="PM",P1422="PM",P1442="PM",P1462="PM",P1482="PM"),"PM",IF(OR(P1002="LM",P1022="LM",P1042="LM",P1062="LM",P1082="LM",P1102="LM",P1122="LM",P1142="LM",P1162="LM",P1182="LM",P1202="LM",P1222="LM",P1242="LM",P1262="LM",P1282="LM",P1302="LM",P1322="LM",P1342="LM",P1362="LM",P1382="LM",P1402="LM",P1422="LM",P1442="LM",P1462="LM",P1482="LM"),"LM",IF(OR(P1002="FM",P1022="FM",P1042="FM",P1062="FM",P1082="FM",P1102="FM",P1122="FM",P1142="FM",P1162="FM",P1182="FM",P1202="FM",P1222="FM",P1242="FM",P1262="FM",P1282="FM",P1302="FM",P1322="FM",P1342="FM",P1362="FM",P1382="FM",P1402="FM",P1422="FM",P1442="FM",P1462="FM",P1482="FM"),"FM","OoS")))),IF(OR(P1002="H",P1022="H",P1042="H",P1062="H",P1082="H",P1102="H",P1122="H",P1142="H",P1162="H",P1182="H",P1202="H",P1222="H",P1242="H",P1262="H",P1282="H",P1302="H",P1322="H",P1342="H",P1362="H",P1382="H",P1402="H",P1422="H",P1442="H",P1462="H",P1482="H"),"H",IF(OR(P1002="M",P1022="M",P1042="M",P1062="M",P1082="M",P1102="M",P1122="M",P1142="M",P1162="M",P1182="M",P1202="M",P1222="M",P1242="M",P1262="M",P1282="M",P1302="M",P1322="M",P1342="M",P1362="M",P1382="M",P1402="M",P1422="M",P1442="M",P1462="M",P1482="M"),"M",IF(OR(P1002="L",P1022="L",P1042="L",P1062="L",P1082="L",P1102="L",P1122="L",P1142="L",P1162="L",P1182="L",P1202="L",P1222="L",P1242="L",P1262="L",P1282="L",P1302="L",P1322="L",P1342="L",P1362="L",P1382="L",P1402="L",P1422="L",P1442="L",P1462="L",P1482="L"),"L","OoS"))))</f>
        <v>OoS</v>
      </c>
      <c r="E4050" s="80"/>
      <c r="F4050" s="80"/>
      <c r="G4050" s="80"/>
      <c r="H4050" s="80"/>
      <c r="I4050" s="80"/>
    </row>
    <row r="4051" spans="1:9" hidden="1" x14ac:dyDescent="0.25">
      <c r="B4051" s="54" t="str">
        <f>IF(ISTEXT('Organizational Unit Summary'!$B$41),'Organizational Unit Summary'!$B$41,"")</f>
        <v>P-2</v>
      </c>
      <c r="C4051" s="101" t="str">
        <f>IF('Organizational Unit Summary'!$B$24="Benchmark or Sustainment",IF(OR(D1003="DM",D1023="DM",D1043="DM",D1063="DM",D1083="DM",D1103="DM",D1123="DM",D1143="DM",D1163="DM",D1183="DM",D1203="DM",D1223="DM",D1243="DM",D1263="DM",D1283="DM",D1303="DM",D1323="DM",D1343="DM",D1363="DM",D1383="DM"),"DM",IF(OR(D1003="PM",D1023="PM",D1043="PM",D1063="PM",D1083="PM",D1103="PM",D1123="PM",D1143="PM",D1163="PM",D1183="PM",D1203="PM",D1223="PM",D1243="PM",D1263="PM",D1283="PM",D1303="PM",D1323="PM",D1343="PM",D1363="PM",D1383="PM"),"PM",IF(OR(D1003="LM",D1023="LM",D1043="LM",D1063="LM",D1083="LM",D1103="LM",D1123="LM",D1143="LM",D1163="LM",D1183="LM",D1203="LM",D1223="LM",D1243="LM",D1263="LM",D1283="LM",D1303="LM",D1323="LM",D1343="LM",D1363="LM",D1383="LM"),"LM",IF(OR(D1003="FM",D1023="FM",D1043="FM",D1063="FM",D1083="FM",D1103="FM",D1123="FM",D1143="FM",D1163="FM",D1183="FM",D1203="FM",D1223="FM",D1243="FM",D1263="FM",D1283="FM",D1303="FM",D1323="FM",D1343="FM",D1363="FM",D1383="FM"),"FM","OoS")))),IF(OR(D1003="H",D1023="H",D1043="H",D1063="H",D1083="H",D1103="H",D1123="H",D1143="H",D1163="H",D1183="H",D1203="H",D1223="H",D1243="H",D1263="H",D1283="H",D1303="H",D1323="H",D1343="H",D1363="H",D1383="H"),"H",IF(OR(D1003="M",D1023="M",D1043="M",D1063="M",D1083="M",D1103="M",D1123="M",D1143="M",D1163="M",D1183="M",D1203="M",D1223="M",D1243="M",D1263="M",D1283="M",D1303="M",D1323="M",D1343="M",D1363="M",D1383="M"),"M",IF(OR(D1003="L",D1023="L",D1043="L",D1063="L",D1083="L",D1103="L",D1123="L",D1143="L",D1163="L",D1183="L",D1203="L",D1223="L",D1243="L",D1263="L",D1283="L",D1303="L",D1323="L",D1343="L",D1363="L",D1383="L"),"L","OoS"))))</f>
        <v>DM</v>
      </c>
      <c r="D4051" s="81" t="s">
        <v>449</v>
      </c>
      <c r="E4051" s="80"/>
      <c r="F4051" s="80"/>
      <c r="G4051" s="80"/>
      <c r="H4051" s="80"/>
      <c r="I4051" s="80"/>
    </row>
    <row r="4052" spans="1:9" hidden="1" x14ac:dyDescent="0.25">
      <c r="B4052" s="54" t="str">
        <f>IF(ISTEXT('Organizational Unit Summary'!$B$42),'Organizational Unit Summary'!$B$42,"")</f>
        <v>P-3</v>
      </c>
      <c r="C4052" s="101" t="str">
        <f>IF('Organizational Unit Summary'!$B$24="Benchmark or Sustainment",IF(OR(D1004="DM",D1024="DM",D1044="DM",D1064="DM",D1084="DM",D1104="DM",D1124="DM",D1144="DM",D1164="DM",D1184="DM",D1204="DM",D1224="DM",D1244="DM",D1264="DM",D1284="DM",D1304="DM",D1324="DM",D1344="DM",D1364="DM",D1384="DM"),"DM",IF(OR(D1004="PM",D1024="PM",D1044="PM",D1064="PM",D1084="PM",D1104="PM",D1124="PM",D1144="PM",D1164="PM",D1184="PM",D1204="PM",D1224="PM",D1244="PM",D1264="PM",D1284="PM",D1304="PM",D1324="PM",D1344="PM",D1364="PM",D1384="PM"),"PM",IF(OR(D1004="LM",D1024="LM",D1044="LM",D1064="LM",D1084="LM",D1104="LM",D1124="LM",D1144="LM",D1164="LM",D1184="LM",D1204="LM",D1224="LM",D1244="LM",D1264="LM",D1284="LM",D1304="LM",D1324="LM",D1344="LM",D1364="LM",D1384="LM"),"LM",IF(OR(D1004="FM",D1024="FM",D1044="FM",D1064="FM",D1084="FM",D1104="FM",D1124="FM",D1144="FM",D1164="FM",D1184="FM",D1204="FM",D1224="FM",D1244="FM",D1264="FM",D1284="FM",D1304="FM",D1324="FM",D1344="FM",D1364="FM",D1384="FM"),"FM","OoS")))),IF(OR(D1004="H",D1024="H",D1044="H",D1064="H",D1084="H",D1104="H",D1124="H",D1144="H",D1164="H",D1184="H",D1204="H",D1224="H",D1244="H",D1264="H",D1284="H",D1304="H",D1324="H",D1344="H",D1364="H",D1384="H"),"H",IF(OR(D1004="M",D1024="M",D1044="M",D1064="M",D1084="M",D1104="M",D1124="M",D1144="M",D1164="M",D1184="M",D1204="M",D1224="M",D1244="M",D1264="M",D1284="M",D1304="M",D1324="M",D1344="M",D1364="M",D1384="M"),"M",IF(OR(D1004="L",D1024="L",D1044="L",D1064="L",D1084="L",D1104="L",D1124="L",D1144="L",D1164="L",D1184="L",D1204="L",D1224="L",D1244="L",D1264="L",D1284="L",D1304="L",D1324="L",D1344="L",D1364="L",D1384="L"),"L","OoS"))))</f>
        <v>DM</v>
      </c>
      <c r="D4052" s="81" t="s">
        <v>449</v>
      </c>
      <c r="E4052" s="80"/>
      <c r="F4052" s="80"/>
      <c r="G4052" s="80"/>
      <c r="H4052" s="80"/>
      <c r="I4052" s="80"/>
    </row>
    <row r="4053" spans="1:9" hidden="1" x14ac:dyDescent="0.25">
      <c r="B4053" s="54" t="str">
        <f>IF(ISTEXT('Organizational Unit Summary'!$B$43),'Organizational Unit Summary'!$B$43,"")</f>
        <v>P-4</v>
      </c>
      <c r="C4053" s="101" t="str">
        <f>IF('Organizational Unit Summary'!$B$24="Benchmark or Sustainment",IF(OR(D1005="DM",D1025="DM",D1045="DM",D1065="DM",D1085="DM",D1105="DM",D1125="DM",D1145="DM",D1165="DM",D1185="DM",D1205="DM",D1225="DM",D1245="DM",D1265="DM",D1285="DM",D1305="DM",D1325="DM",D1345="DM",D1365="DM",D1385="DM"),"DM",IF(OR(D1005="PM",D1025="PM",D1045="PM",D1065="PM",D1085="PM",D1105="PM",D1125="PM",D1145="PM",D1165="PM",D1185="PM",D1205="PM",D1225="PM",D1245="PM",D1265="PM",D1285="PM",D1305="PM",D1325="PM",D1345="PM",D1365="PM",D1385="PM"),"PM",IF(OR(D1005="LM",D1025="LM",D1045="LM",D1065="LM",D1085="LM",D1105="LM",D1125="LM",D1145="LM",D1165="LM",D1185="LM",D1205="LM",D1225="LM",D1245="LM",D1265="LM",D1285="LM",D1305="LM",D1325="LM",D1345="LM",D1365="LM",D1385="LM"),"LM",IF(OR(D1005="FM",D1025="FM",D1045="FM",D1065="FM",D1085="FM",D1105="FM",D1125="FM",D1145="FM",D1165="FM",D1185="FM",D1205="FM",D1225="FM",D1245="FM",D1265="FM",D1285="FM",D1305="FM",D1325="FM",D1345="FM",D1365="FM",D1385="FM"),"FM","OoS")))),IF(OR(D1005="H",D1025="H",D1045="H",D1065="H",D1085="H",D1105="H",D1125="H",D1145="H",D1165="H",D1185="H",D1205="H",D1225="H",D1245="H",D1265="H",D1285="H",D1305="H",D1325="H",D1345="H",D1365="H",D1385="H"),"H",IF(OR(D1005="M",D1025="M",D1045="M",D1065="M",D1085="M",D1105="M",D1125="M",D1145="M",D1165="M",D1185="M",D1205="M",D1225="M",D1245="M",D1265="M",D1285="M",D1305="M",D1325="M",D1345="M",D1365="M",D1385="M"),"M",IF(OR(D1005="L",D1025="L",D1045="L",D1065="L",D1085="L",D1105="L",D1125="L",D1145="L",D1165="L",D1185="L",D1205="L",D1225="L",D1245="L",D1265="L",D1285="L",D1305="L",D1325="L",D1345="L",D1365="L",D1385="L"),"L","OoS"))))</f>
        <v>DM</v>
      </c>
      <c r="D4053" s="81" t="s">
        <v>449</v>
      </c>
      <c r="E4053" s="80"/>
      <c r="F4053" s="80"/>
      <c r="G4053" s="80"/>
      <c r="H4053" s="80"/>
      <c r="I4053" s="80"/>
    </row>
    <row r="4054" spans="1:9" hidden="1" x14ac:dyDescent="0.25">
      <c r="B4054" s="54" t="str">
        <f>IF(ISTEXT('Organizational Unit Summary'!$B$44),'Organizational Unit Summary'!$B$44,"")</f>
        <v>P-5</v>
      </c>
      <c r="C4054" s="101" t="str">
        <f>IF('Organizational Unit Summary'!$B$24="Benchmark or Sustainment",IF(OR(D1006="DM",D1026="DM",D1046="DM",D1066="DM",D1086="DM",D1106="DM",D1126="DM",D1146="DM",D1166="DM",D1186="DM",D1206="DM",D1226="DM",D1246="DM",D1266="DM",D1286="DM",D1306="DM",D1326="DM",D1346="DM",D1366="DM",D1386="DM"),"DM",IF(OR(D1006="PM",D1026="PM",D1046="PM",D1066="PM",D1086="PM",D1106="PM",D1126="PM",D1146="PM",D1166="PM",D1186="PM",D1206="PM",D1226="PM",D1246="PM",D1266="PM",D1286="PM",D1306="PM",D1326="PM",D1346="PM",D1366="PM",D1386="PM"),"PM",IF(OR(D1006="LM",D1026="LM",D1046="LM",D1066="LM",D1086="LM",D1106="LM",D1126="LM",D1146="LM",D1166="LM",D1186="LM",D1206="LM",D1226="LM",D1246="LM",D1266="LM",D1286="LM",D1306="LM",D1326="LM",D1346="LM",D1366="LM",D1386="LM"),"LM",IF(OR(D1006="FM",D1026="FM",D1046="FM",D1066="FM",D1086="FM",D1106="FM",D1126="FM",D1146="FM",D1166="FM",D1186="FM",D1206="FM",D1226="FM",D1246="FM",D1266="FM",D1286="FM",D1306="FM",D1326="FM",D1346="FM",D1366="FM",D1386="FM"),"FM","OoS")))),IF(OR(D1006="H",D1026="H",D1046="H",D1066="H",D1086="H",D1106="H",D1126="H",D1146="H",D1166="H",D1186="H",D1206="H",D1226="H",D1246="H",D1266="H",D1286="H",D1306="H",D1326="H",D1346="H",D1366="H",D1386="H"),"H",IF(OR(D1006="M",D1026="M",D1046="M",D1066="M",D1086="M",D1106="M",D1126="M",D1146="M",D1166="M",D1186="M",D1206="M",D1226="M",D1246="M",D1266="M",D1286="M",D1306="M",D1326="M",D1346="M",D1366="M",D1386="M"),"M",IF(OR(D1006="L",D1026="L",D1046="L",D1066="L",D1086="L",D1106="L",D1126="L",D1146="L",D1166="L",D1186="L",D1206="L",D1226="L",D1246="L",D1266="L",D1286="L",D1306="L",D1326="L",D1346="L",D1366="L",D1386="L"),"L","OoS"))))</f>
        <v>DM</v>
      </c>
      <c r="D4054" s="81" t="s">
        <v>449</v>
      </c>
      <c r="E4054" s="80"/>
      <c r="F4054" s="80"/>
      <c r="G4054" s="80"/>
      <c r="H4054" s="80"/>
      <c r="I4054" s="80"/>
    </row>
    <row r="4055" spans="1:9" hidden="1" x14ac:dyDescent="0.25">
      <c r="B4055" s="54" t="str">
        <f>IF(ISTEXT('Organizational Unit Summary'!$B$45),'Organizational Unit Summary'!$B$45,"")</f>
        <v>P-6</v>
      </c>
      <c r="C4055" s="101" t="str">
        <f>IF('Organizational Unit Summary'!$B$24="Benchmark or Sustainment",IF(OR(D1007="DM",D1027="DM",D1047="DM",D1067="DM",D1087="DM",D1107="DM",D1127="DM",D1147="DM",D1167="DM",D1187="DM",D1207="DM",D1227="DM",D1247="DM",D1267="DM",D1287="DM",D1307="DM",D1327="DM",D1347="DM",D1367="DM",D1387="DM"),"DM",IF(OR(D1007="PM",D1027="PM",D1047="PM",D1067="PM",D1087="PM",D1107="PM",D1127="PM",D1147="PM",D1167="PM",D1187="PM",D1207="PM",D1227="PM",D1247="PM",D1267="PM",D1287="PM",D1307="PM",D1327="PM",D1347="PM",D1367="PM",D1387="PM"),"PM",IF(OR(D1007="LM",D1027="LM",D1047="LM",D1067="LM",D1087="LM",D1107="LM",D1127="LM",D1147="LM",D1167="LM",D1187="LM",D1207="LM",D1227="LM",D1247="LM",D1267="LM",D1287="LM",D1307="LM",D1327="LM",D1347="LM",D1367="LM",D1387="LM"),"LM",IF(OR(D1007="FM",D1027="FM",D1047="FM",D1067="FM",D1087="FM",D1107="FM",D1127="FM",D1147="FM",D1167="FM",D1187="FM",D1207="FM",D1227="FM",D1247="FM",D1267="FM",D1287="FM",D1307="FM",D1327="FM",D1347="FM",D1367="FM",D1387="FM"),"FM","OoS")))),IF(OR(D1007="H",D1027="H",D1047="H",D1067="H",D1087="H",D1107="H",D1127="H",D1147="H",D1167="H",D1187="H",D1207="H",D1227="H",D1247="H",D1267="H",D1287="H",D1307="H",D1327="H",D1347="H",D1367="H",D1387="H"),"H",IF(OR(D1007="M",D1027="M",D1047="M",D1067="M",D1087="M",D1107="M",D1127="M",D1147="M",D1167="M",D1187="M",D1207="M",D1227="M",D1247="M",D1267="M",D1287="M",D1307="M",D1327="M",D1347="M",D1367="M",D1387="M"),"M",IF(OR(D1007="L",D1027="L",D1047="L",D1067="L",D1087="L",D1107="L",D1127="L",D1147="L",D1167="L",D1187="L",D1207="L",D1227="L",D1247="L",D1267="L",D1287="L",D1307="L",D1327="L",D1347="L",D1367="L",D1387="L"),"L","OoS"))))</f>
        <v>DM</v>
      </c>
      <c r="D4055" s="81" t="s">
        <v>449</v>
      </c>
      <c r="E4055" s="80"/>
      <c r="F4055" s="80"/>
      <c r="G4055" s="80"/>
      <c r="H4055" s="80"/>
      <c r="I4055" s="80"/>
    </row>
    <row r="4056" spans="1:9" hidden="1" x14ac:dyDescent="0.25">
      <c r="B4056" s="54" t="str">
        <f>IF(ISTEXT('Organizational Unit Summary'!$B$46),'Organizational Unit Summary'!$B$46,"")</f>
        <v>P-7</v>
      </c>
      <c r="C4056" s="101" t="str">
        <f>IF('Organizational Unit Summary'!$B$24="Benchmark or Sustainment",IF(OR(D1008="DM",D1028="DM",D1048="DM",D1068="DM",D1088="DM",D1108="DM",D1128="DM",D1148="DM",D1168="DM",D1188="DM",D1208="DM",D1228="DM",D1248="DM",D1268="DM",D1288="DM",D1308="DM",D1328="DM",D1348="DM",D1368="DM",D1388="DM"),"DM",IF(OR(D1008="PM",D1028="PM",D1048="PM",D1068="PM",D1088="PM",D1108="PM",D1128="PM",D1148="PM",D1168="PM",D1188="PM",D1208="PM",D1228="PM",D1248="PM",D1268="PM",D1288="PM",D1308="PM",D1328="PM",D1348="PM",D1368="PM",D1388="PM"),"PM",IF(OR(D1008="LM",D1028="LM",D1048="LM",D1068="LM",D1088="LM",D1108="LM",D1128="LM",D1148="LM",D1168="LM",D1188="LM",D1208="LM",D1228="LM",D1248="LM",D1268="LM",D1288="LM",D1308="LM",D1328="LM",D1348="LM",D1368="LM",D1388="LM"),"LM",IF(OR(D1008="FM",D1028="FM",D1048="FM",D1068="FM",D1088="FM",D1108="FM",D1128="FM",D1148="FM",D1168="FM",D1188="FM",D1208="FM",D1228="FM",D1248="FM",D1268="FM",D1288="FM",D1308="FM",D1328="FM",D1348="FM",D1368="FM",D1388="FM"),"FM","OoS")))),IF(OR(D1008="H",D1028="H",D1048="H",D1068="H",D1088="H",D1108="H",D1128="H",D1148="H",D1168="H",D1188="H",D1208="H",D1228="H",D1248="H",D1268="H",D1288="H",D1308="H",D1328="H",D1348="H",D1368="H",D1388="H"),"H",IF(OR(D1008="M",D1028="M",D1048="M",D1068="M",D1088="M",D1108="M",D1128="M",D1148="M",D1168="M",D1188="M",D1208="M",D1228="M",D1248="M",D1268="M",D1288="M",D1308="M",D1328="M",D1348="M",D1368="M",D1388="M"),"M",IF(OR(D1008="L",D1028="L",D1048="L",D1068="L",D1088="L",D1108="L",D1128="L",D1148="L",D1168="L",D1188="L",D1208="L",D1228="L",D1248="L",D1268="L",D1288="L",D1308="L",D1328="L",D1348="L",D1368="L",D1388="L"),"L","OoS"))))</f>
        <v>DM</v>
      </c>
      <c r="D4056" s="81" t="s">
        <v>449</v>
      </c>
      <c r="E4056" s="80"/>
      <c r="F4056" s="80"/>
      <c r="G4056" s="80"/>
      <c r="H4056" s="80"/>
      <c r="I4056" s="80"/>
    </row>
    <row r="4057" spans="1:9" hidden="1" x14ac:dyDescent="0.25">
      <c r="B4057" s="54" t="str">
        <f>IF(ISTEXT('Organizational Unit Summary'!$B$47),'Organizational Unit Summary'!$B$47,"")</f>
        <v>P-8</v>
      </c>
      <c r="C4057" s="101" t="str">
        <f>IF('Organizational Unit Summary'!$B$24="Benchmark or Sustainment",IF(OR(D1009="DM",D1029="DM",D1049="DM",D1069="DM",D1089="DM",D1109="DM",D1129="DM",D1149="DM",D1169="DM",D1189="DM",D1209="DM",D1229="DM",D1249="DM",D1269="DM",D1289="DM",D1309="DM",D1329="DM",D1349="DM",D1369="DM",D1389="DM"),"DM",IF(OR(D1009="PM",D1029="PM",D1049="PM",D1069="PM",D1089="PM",D1109="PM",D1129="PM",D1149="PM",D1169="PM",D1189="PM",D1209="PM",D1229="PM",D1249="PM",D1269="PM",D1289="PM",D1309="PM",D1329="PM",D1349="PM",D1369="PM",D1389="PM"),"PM",IF(OR(D1009="LM",D1029="LM",D1049="LM",D1069="LM",D1089="LM",D1109="LM",D1129="LM",D1149="LM",D1169="LM",D1189="LM",D1209="LM",D1229="LM",D1249="LM",D1269="LM",D1289="LM",D1309="LM",D1329="LM",D1349="LM",D1369="LM",D1389="LM"),"LM",IF(OR(D1009="FM",D1029="FM",D1049="FM",D1069="FM",D1089="FM",D1109="FM",D1129="FM",D1149="FM",D1169="FM",D1189="FM",D1209="FM",D1229="FM",D1249="FM",D1269="FM",D1289="FM",D1309="FM",D1329="FM",D1349="FM",D1369="FM",D1389="FM"),"FM","OoS")))),IF(OR(D1009="H",D1029="H",D1049="H",D1069="H",D1089="H",D1109="H",D1129="H",D1149="H",D1169="H",D1189="H",D1209="H",D1229="H",D1249="H",D1269="H",D1289="H",D1309="H",D1329="H",D1349="H",D1369="H",D1389="H"),"H",IF(OR(D1009="M",D1029="M",D1049="M",D1069="M",D1089="M",D1109="M",D1129="M",D1149="M",D1169="M",D1189="M",D1209="M",D1229="M",D1249="M",D1269="M",D1289="M",D1309="M",D1329="M",D1349="M",D1369="M",D1389="M"),"M",IF(OR(D1009="L",D1029="L",D1049="L",D1069="L",D1089="L",D1109="L",D1129="L",D1149="L",D1169="L",D1189="L",D1209="L",D1229="L",D1249="L",D1269="L",D1289="L",D1309="L",D1329="L",D1349="L",D1369="L",D1389="L"),"L","OoS"))))</f>
        <v>DM</v>
      </c>
      <c r="D4057" s="81" t="s">
        <v>449</v>
      </c>
      <c r="E4057" s="80"/>
      <c r="F4057" s="80"/>
      <c r="G4057" s="80"/>
      <c r="H4057" s="80"/>
      <c r="I4057" s="80"/>
    </row>
    <row r="4058" spans="1:9" hidden="1" x14ac:dyDescent="0.25">
      <c r="B4058" s="54" t="str">
        <f>IF(ISTEXT('Organizational Unit Summary'!$B$48),'Organizational Unit Summary'!$B$48,"")</f>
        <v>P-9</v>
      </c>
      <c r="C4058" s="101" t="str">
        <f>IF('Organizational Unit Summary'!$B$24="Benchmark or Sustainment",IF(OR(D1010="DM",D1030="DM",D1050="DM",D1070="DM",D1090="DM",D1110="DM",D1130="DM",D1150="DM",D1170="DM",D1190="DM",D1210="DM",D1230="DM",D1250="DM",D1270="DM",D1290="DM",D1310="DM",D1330="DM",D1350="DM",D1370="DM",D1390="DM"),"DM",IF(OR(D1010="PM",D1030="PM",D1050="PM",D1070="PM",D1090="PM",D1110="PM",D1130="PM",D1150="PM",D1170="PM",D1190="PM",D1210="PM",D1230="PM",D1250="PM",D1270="PM",D1290="PM",D1310="PM",D1330="PM",D1350="PM",D1370="PM",D1390="PM"),"PM",IF(OR(D1010="LM",D1030="LM",D1050="LM",D1070="LM",D1090="LM",D1110="LM",D1130="LM",D1150="LM",D1170="LM",D1190="LM",D1210="LM",D1230="LM",D1250="LM",D1270="LM",D1290="LM",D1310="LM",D1330="LM",D1350="LM",D1370="LM",D1390="LM"),"LM",IF(OR(D1010="FM",D1030="FM",D1050="FM",D1070="FM",D1090="FM",D1110="FM",D1130="FM",D1150="FM",D1170="FM",D1190="FM",D1210="FM",D1230="FM",D1250="FM",D1270="FM",D1290="FM",D1310="FM",D1330="FM",D1350="FM",D1370="FM",D1390="FM"),"FM","OoS")))),IF(OR(D1010="H",D1030="H",D1050="H",D1070="H",D1090="H",D1110="H",D1130="H",D1150="H",D1170="H",D1190="H",D1210="H",D1230="H",D1250="H",D1270="H",D1290="H",D1310="H",D1330="H",D1350="H",D1370="H",D1390="H"),"H",IF(OR(D1010="M",D1030="M",D1050="M",D1070="M",D1090="M",D1110="M",D1130="M",D1150="M",D1170="M",D1190="M",D1210="M",D1230="M",D1250="M",D1270="M",D1290="M",D1310="M",D1330="M",D1350="M",D1370="M",D1390="M"),"M",IF(OR(D1010="L",D1030="L",D1050="L",D1070="L",D1090="L",D1110="L",D1130="L",D1150="L",D1170="L",D1190="L",D1210="L",D1230="L",D1250="L",D1270="L",D1290="L",D1310="L",D1330="L",D1350="L",D1370="L",D1390="L"),"L","OoS"))))</f>
        <v>DM</v>
      </c>
      <c r="D4058" s="81" t="s">
        <v>449</v>
      </c>
      <c r="E4058" s="80"/>
      <c r="F4058" s="80"/>
      <c r="G4058" s="80"/>
      <c r="H4058" s="80"/>
      <c r="I4058" s="80"/>
    </row>
    <row r="4059" spans="1:9" hidden="1" x14ac:dyDescent="0.25">
      <c r="B4059" s="54" t="str">
        <f>IF(ISTEXT('Organizational Unit Summary'!$B$49),'Organizational Unit Summary'!$B$49,"")</f>
        <v>P-10</v>
      </c>
      <c r="C4059" s="101" t="str">
        <f>IF('Organizational Unit Summary'!$B$24="Benchmark or Sustainment",IF(OR(D1011="DM",D1031="DM",D1051="DM",D1071="DM",D1091="DM",D1111="DM",D1131="DM",D1151="DM",D1171="DM",D1191="DM",D1211="DM",D1231="DM",D1251="DM",D1271="DM",D1291="DM",D1311="DM",D1331="DM",D1351="DM",D1371="DM",D1391="DM"),"DM",IF(OR(D1011="PM",D1031="PM",D1051="PM",D1071="PM",D1091="PM",D1111="PM",D1131="PM",D1151="PM",D1171="PM",D1191="PM",D1211="PM",D1231="PM",D1251="PM",D1271="PM",D1291="PM",D1311="PM",D1331="PM",D1351="PM",D1371="PM",D1391="PM"),"PM",IF(OR(D1011="LM",D1031="LM",D1051="LM",D1071="LM",D1091="LM",D1111="LM",D1131="LM",D1151="LM",D1171="LM",D1191="LM",D1211="LM",D1231="LM",D1251="LM",D1271="LM",D1291="LM",D1311="LM",D1331="LM",D1351="LM",D1371="LM",D1391="LM"),"LM",IF(OR(D1011="FM",D1031="FM",D1051="FM",D1071="FM",D1091="FM",D1111="FM",D1131="FM",D1151="FM",D1171="FM",D1191="FM",D1211="FM",D1231="FM",D1251="FM",D1271="FM",D1291="FM",D1311="FM",D1331="FM",D1351="FM",D1371="FM",D1391="FM"),"FM","OoS")))),IF(OR(D1011="H",D1031="H",D1051="H",D1071="H",D1091="H",D1111="H",D1131="H",D1151="H",D1171="H",D1191="H",D1211="H",D1231="H",D1251="H",D1271="H",D1291="H",D1311="H",D1331="H",D1351="H",D1371="H",D1391="H"),"H",IF(OR(D1011="M",D1031="M",D1051="M",D1071="M",D1091="M",D1111="M",D1131="M",D1151="M",D1171="M",D1191="M",D1211="M",D1231="M",D1251="M",D1271="M",D1291="M",D1311="M",D1331="M",D1351="M",D1371="M",D1391="M"),"M",IF(OR(D1011="L",D1031="L",D1051="L",D1071="L",D1091="L",D1111="L",D1131="L",D1151="L",D1171="L",D1191="L",D1211="L",D1231="L",D1251="L",D1271="L",D1291="L",D1311="L",D1331="L",D1351="L",D1371="L",D1391="L"),"L","OoS"))))</f>
        <v>DM</v>
      </c>
      <c r="D4059" s="81" t="s">
        <v>449</v>
      </c>
      <c r="E4059" s="80"/>
      <c r="F4059" s="80"/>
      <c r="G4059" s="80"/>
      <c r="H4059" s="80"/>
      <c r="I4059" s="80"/>
    </row>
    <row r="4060" spans="1:9" hidden="1" x14ac:dyDescent="0.25">
      <c r="B4060" s="54" t="str">
        <f>IF(ISTEXT('Organizational Unit Summary'!$B$50),'Organizational Unit Summary'!$B$50,"")</f>
        <v>P-11</v>
      </c>
      <c r="C4060" s="101" t="str">
        <f>IF('Organizational Unit Summary'!$B$24="Benchmark or Sustainment",IF(OR(D1012="DM",D1032="DM",D1052="DM",D1072="DM",D1092="DM",D1112="DM",D1132="DM",D1152="DM",D1172="DM",D1192="DM",D1212="DM",D1232="DM",D1252="DM",D1272="DM",D1292="DM",D1312="DM",D1332="DM",D1352="DM",D1372="DM",D1392="DM"),"DM",IF(OR(D1012="PM",D1032="PM",D1052="PM",D1072="PM",D1092="PM",D1112="PM",D1132="PM",D1152="PM",D1172="PM",D1192="PM",D1212="PM",D1232="PM",D1252="PM",D1272="PM",D1292="PM",D1312="PM",D1332="PM",D1352="PM",D1372="PM",D1392="PM"),"PM",IF(OR(D1012="LM",D1032="LM",D1052="LM",D1072="LM",D1092="LM",D1112="LM",D1132="LM",D1152="LM",D1172="LM",D1192="LM",D1212="LM",D1232="LM",D1252="LM",D1272="LM",D1292="LM",D1312="LM",D1332="LM",D1352="LM",D1372="LM",D1392="LM"),"LM",IF(OR(D1012="FM",D1032="FM",D1052="FM",D1072="FM",D1092="FM",D1112="FM",D1132="FM",D1152="FM",D1172="FM",D1192="FM",D1212="FM",D1232="FM",D1252="FM",D1272="FM",D1292="FM",D1312="FM",D1332="FM",D1352="FM",D1372="FM",D1392="FM"),"FM","OoS")))),IF(OR(D1012="H",D1032="H",D1052="H",D1072="H",D1092="H",D1112="H",D1132="H",D1152="H",D1172="H",D1192="H",D1212="H",D1232="H",D1252="H",D1272="H",D1292="H",D1312="H",D1332="H",D1352="H",D1372="H",D1392="H"),"H",IF(OR(D1012="M",D1032="M",D1052="M",D1072="M",D1092="M",D1112="M",D1132="M",D1152="M",D1172="M",D1192="M",D1212="M",D1232="M",D1252="M",D1272="M",D1292="M",D1312="M",D1332="M",D1352="M",D1372="M",D1392="M"),"M",IF(OR(D1012="L",D1032="L",D1052="L",D1072="L",D1092="L",D1112="L",D1132="L",D1152="L",D1172="L",D1192="L",D1212="L",D1232="L",D1252="L",D1272="L",D1292="L",D1312="L",D1332="L",D1352="L",D1372="L",D1392="L"),"L","OoS"))))</f>
        <v>DM</v>
      </c>
      <c r="D4060" s="81" t="s">
        <v>449</v>
      </c>
      <c r="E4060" s="80"/>
      <c r="F4060" s="80"/>
      <c r="G4060" s="80"/>
      <c r="H4060" s="80"/>
      <c r="I4060" s="80"/>
    </row>
    <row r="4061" spans="1:9" hidden="1" x14ac:dyDescent="0.25">
      <c r="B4061" s="54" t="str">
        <f>IF(ISTEXT('Organizational Unit Summary'!$B$51),'Organizational Unit Summary'!$B$51,"")</f>
        <v>P-12</v>
      </c>
      <c r="C4061" s="101" t="str">
        <f>IF('Organizational Unit Summary'!$B$24="Benchmark or Sustainment",IF(OR(D1013="DM",D1033="DM",D1053="DM",D1073="DM",D1093="DM",D1113="DM",D1133="DM",D1153="DM",D1173="DM",D1193="DM",D1213="DM",D1233="DM",D1253="DM",D1273="DM",D1293="DM",D1313="DM",D1333="DM",D1353="DM",D1373="DM",D1393="DM"),"DM",IF(OR(D1013="PM",D1033="PM",D1053="PM",D1073="PM",D1093="PM",D1113="PM",D1133="PM",D1153="PM",D1173="PM",D1193="PM",D1213="PM",D1233="PM",D1253="PM",D1273="PM",D1293="PM",D1313="PM",D1333="PM",D1353="PM",D1373="PM",D1393="PM"),"PM",IF(OR(D1013="LM",D1033="LM",D1053="LM",D1073="LM",D1093="LM",D1113="LM",D1133="LM",D1153="LM",D1173="LM",D1193="LM",D1213="LM",D1233="LM",D1253="LM",D1273="LM",D1293="LM",D1313="LM",D1333="LM",D1353="LM",D1373="LM",D1393="LM"),"LM",IF(OR(D1013="FM",D1033="FM",D1053="FM",D1073="FM",D1093="FM",D1113="FM",D1133="FM",D1153="FM",D1173="FM",D1193="FM",D1213="FM",D1233="FM",D1253="FM",D1273="FM",D1293="FM",D1313="FM",D1333="FM",D1353="FM",D1373="FM",D1393="FM"),"FM","OoS")))),IF(OR(D1013="H",D1033="H",D1053="H",D1073="H",D1093="H",D1113="H",D1133="H",D1153="H",D1173="H",D1193="H",D1213="H",D1233="H",D1253="H",D1273="H",D1293="H",D1313="H",D1333="H",D1353="H",D1373="H",D1393="H"),"H",IF(OR(D1013="M",D1033="M",D1053="M",D1073="M",D1093="M",D1113="M",D1133="M",D1153="M",D1173="M",D1193="M",D1213="M",D1233="M",D1253="M",D1273="M",D1293="M",D1313="M",D1333="M",D1353="M",D1373="M",D1393="M"),"M",IF(OR(D1013="L",D1033="L",D1053="L",D1073="L",D1093="L",D1113="L",D1133="L",D1153="L",D1173="L",D1193="L",D1213="L",D1233="L",D1253="L",D1273="L",D1293="L",D1313="L",D1333="L",D1353="L",D1373="L",D1393="L"),"L","OoS"))))</f>
        <v>DM</v>
      </c>
      <c r="D4061" s="81" t="s">
        <v>449</v>
      </c>
      <c r="E4061" s="80"/>
      <c r="F4061" s="80"/>
      <c r="G4061" s="80"/>
      <c r="H4061" s="80"/>
      <c r="I4061" s="80"/>
    </row>
    <row r="4062" spans="1:9" hidden="1" x14ac:dyDescent="0.25">
      <c r="B4062" s="54" t="str">
        <f>IF(ISTEXT('Organizational Unit Summary'!$B$52),'Organizational Unit Summary'!$B$52,"")</f>
        <v>P-13</v>
      </c>
      <c r="C4062" s="101" t="str">
        <f>IF('Organizational Unit Summary'!$B$24="Benchmark or Sustainment",IF(OR(D1014="DM",D1034="DM",D1054="DM",D1074="DM",D1094="DM",D1114="DM",D1134="DM",D1154="DM",D1174="DM",D1194="DM",D1214="DM",D1234="DM",D1254="DM",D1274="DM",D1294="DM",D1314="DM",D1334="DM",D1354="DM",D1374="DM",D1394="DM"),"DM",IF(OR(D1014="PM",D1034="PM",D1054="PM",D1074="PM",D1094="PM",D1114="PM",D1134="PM",D1154="PM",D1174="PM",D1194="PM",D1214="PM",D1234="PM",D1254="PM",D1274="PM",D1294="PM",D1314="PM",D1334="PM",D1354="PM",D1374="PM",D1394="PM"),"PM",IF(OR(D1014="LM",D1034="LM",D1054="LM",D1074="LM",D1094="LM",D1114="LM",D1134="LM",D1154="LM",D1174="LM",D1194="LM",D1214="LM",D1234="LM",D1254="LM",D1274="LM",D1294="LM",D1314="LM",D1334="LM",D1354="LM",D1374="LM",D1394="LM"),"LM",IF(OR(D1014="FM",D1034="FM",D1054="FM",D1074="FM",D1094="FM",D1114="FM",D1134="FM",D1154="FM",D1174="FM",D1194="FM",D1214="FM",D1234="FM",D1254="FM",D1274="FM",D1294="FM",D1314="FM",D1334="FM",D1354="FM",D1374="FM",D1394="FM"),"FM","OoS")))),IF(OR(D1014="H",D1034="H",D1054="H",D1074="H",D1094="H",D1114="H",D1134="H",D1154="H",D1174="H",D1194="H",D1214="H",D1234="H",D1254="H",D1274="H",D1294="H",D1314="H",D1334="H",D1354="H",D1374="H",D1394="H"),"H",IF(OR(D1014="M",D1034="M",D1054="M",D1074="M",D1094="M",D1114="M",D1134="M",D1154="M",D1174="M",D1194="M",D1214="M",D1234="M",D1254="M",D1274="M",D1294="M",D1314="M",D1334="M",D1354="M",D1374="M",D1394="M"),"M",IF(OR(D1014="L",D1034="L",D1054="L",D1074="L",D1094="L",D1114="L",D1134="L",D1154="L",D1174="L",D1194="L",D1214="L",D1234="L",D1254="L",D1274="L",D1294="L",D1314="L",D1334="L",D1354="L",D1374="L",D1394="L"),"L","OoS"))))</f>
        <v>DM</v>
      </c>
      <c r="D4062" s="81" t="s">
        <v>449</v>
      </c>
      <c r="E4062" s="80"/>
      <c r="F4062" s="80"/>
      <c r="G4062" s="80"/>
      <c r="H4062" s="80"/>
      <c r="I4062" s="80"/>
    </row>
    <row r="4063" spans="1:9" hidden="1" x14ac:dyDescent="0.25">
      <c r="B4063" s="54" t="str">
        <f>IF(ISTEXT('Organizational Unit Summary'!$B$53),'Organizational Unit Summary'!$B$53,"")</f>
        <v>P-14</v>
      </c>
      <c r="C4063" s="101" t="str">
        <f>IF('Organizational Unit Summary'!$B$24="Benchmark or Sustainment",IF(OR(D1015="DM",D1035="DM",D1055="DM",D1075="DM",D1095="DM",D1115="DM",D1135="DM",D1155="DM",D1175="DM",D1195="DM",D1215="DM",D1235="DM",D1255="DM",D1275="DM",D1295="DM",D1315="DM",D1335="DM",D1355="DM",D1375="DM",D1395="DM"),"DM",IF(OR(D1015="PM",D1035="PM",D1055="PM",D1075="PM",D1095="PM",D1115="PM",D1135="PM",D1155="PM",D1175="PM",D1195="PM",D1215="PM",D1235="PM",D1255="PM",D1275="PM",D1295="PM",D1315="PM",D1335="PM",D1355="PM",D1375="PM",D1395="PM"),"PM",IF(OR(D1015="LM",D1035="LM",D1055="LM",D1075="LM",D1095="LM",D1115="LM",D1135="LM",D1155="LM",D1175="LM",D1195="LM",D1215="LM",D1235="LM",D1255="LM",D1275="LM",D1295="LM",D1315="LM",D1335="LM",D1355="LM",D1375="LM",D1395="LM"),"LM",IF(OR(D1015="FM",D1035="FM",D1055="FM",D1075="FM",D1095="FM",D1115="FM",D1135="FM",D1155="FM",D1175="FM",D1195="FM",D1215="FM",D1235="FM",D1255="FM",D1275="FM",D1295="FM",D1315="FM",D1335="FM",D1355="FM",D1375="FM",D1395="FM"),"FM","OoS")))),IF(OR(D1015="H",D1035="H",D1055="H",D1075="H",D1095="H",D1115="H",D1135="H",D1155="H",D1175="H",D1195="H",D1215="H",D1235="H",D1255="H",D1275="H",D1295="H",D1315="H",D1335="H",D1355="H",D1375="H",D1395="H"),"H",IF(OR(D1015="M",D1035="M",D1055="M",D1075="M",D1095="M",D1115="M",D1135="M",D1155="M",D1175="M",D1195="M",D1215="M",D1235="M",D1255="M",D1275="M",D1295="M",D1315="M",D1335="M",D1355="M",D1375="M",D1395="M"),"M",IF(OR(D1015="L",D1035="L",D1055="L",D1075="L",D1095="L",D1115="L",D1135="L",D1155="L",D1175="L",D1195="L",D1215="L",D1235="L",D1255="L",D1275="L",D1295="L",D1315="L",D1335="L",D1355="L",D1375="L",D1395="L"),"L","OoS"))))</f>
        <v>DM</v>
      </c>
      <c r="D4063" s="81" t="s">
        <v>449</v>
      </c>
      <c r="E4063" s="80"/>
      <c r="F4063" s="80"/>
      <c r="G4063" s="80"/>
      <c r="H4063" s="80"/>
      <c r="I4063" s="80"/>
    </row>
    <row r="4064" spans="1:9" hidden="1" x14ac:dyDescent="0.25">
      <c r="B4064" s="54" t="str">
        <f>IF(ISTEXT('Organizational Unit Summary'!$B$54),'Organizational Unit Summary'!$B$54,"")</f>
        <v>P-15</v>
      </c>
      <c r="C4064" s="101" t="str">
        <f>IF('Organizational Unit Summary'!$B$24="Benchmark or Sustainment",IF(OR(D1016="DM",D1036="DM",D1056="DM",D1076="DM",D1096="DM",D1116="DM",D1136="DM",D1156="DM",D1176="DM",D1196="DM",D1216="DM",D1236="DM",D1256="DM",D1276="DM",D1296="DM",D1316="DM",D1336="DM",D1356="DM",D1376="DM",D1396="DM"),"DM",IF(OR(D1016="PM",D1036="PM",D1056="PM",D1076="PM",D1096="PM",D1116="PM",D1136="PM",D1156="PM",D1176="PM",D1196="PM",D1216="PM",D1236="PM",D1256="PM",D1276="PM",D1296="PM",D1316="PM",D1336="PM",D1356="PM",D1376="PM",D1396="PM"),"PM",IF(OR(D1016="LM",D1036="LM",D1056="LM",D1076="LM",D1096="LM",D1116="LM",D1136="LM",D1156="LM",D1176="LM",D1196="LM",D1216="LM",D1236="LM",D1256="LM",D1276="LM",D1296="LM",D1316="LM",D1336="LM",D1356="LM",D1376="LM",D1396="LM"),"LM",IF(OR(D1016="FM",D1036="FM",D1056="FM",D1076="FM",D1096="FM",D1116="FM",D1136="FM",D1156="FM",D1176="FM",D1196="FM",D1216="FM",D1236="FM",D1256="FM",D1276="FM",D1296="FM",D1316="FM",D1336="FM",D1356="FM",D1376="FM",D1396="FM"),"FM","OoS")))),IF(OR(D1016="H",D1036="H",D1056="H",D1076="H",D1096="H",D1116="H",D1136="H",D1156="H",D1176="H",D1196="H",D1216="H",D1236="H",D1256="H",D1276="H",D1296="H",D1316="H",D1336="H",D1356="H",D1376="H",D1396="H"),"H",IF(OR(D1016="M",D1036="M",D1056="M",D1076="M",D1096="M",D1116="M",D1136="M",D1156="M",D1176="M",D1196="M",D1216="M",D1236="M",D1256="M",D1276="M",D1296="M",D1316="M",D1336="M",D1356="M",D1376="M",D1396="M"),"M",IF(OR(D1016="L",D1036="L",D1056="L",D1076="L",D1096="L",D1116="L",D1136="L",D1156="L",D1176="L",D1196="L",D1216="L",D1236="L",D1256="L",D1276="L",D1296="L",D1316="L",D1336="L",D1356="L",D1376="L",D1396="L"),"L","OoS"))))</f>
        <v>DM</v>
      </c>
      <c r="D4064" s="81" t="s">
        <v>449</v>
      </c>
      <c r="E4064" s="80"/>
      <c r="F4064" s="80"/>
      <c r="G4064" s="80"/>
      <c r="H4064" s="80"/>
      <c r="I4064" s="80"/>
    </row>
    <row r="4065" spans="1:9" hidden="1" x14ac:dyDescent="0.25">
      <c r="B4065" s="54" t="str">
        <f>IF(ISTEXT('Organizational Unit Summary'!$B$55),'Organizational Unit Summary'!$B$55,"")</f>
        <v>P-16</v>
      </c>
      <c r="C4065" s="101" t="str">
        <f>IF('Organizational Unit Summary'!$B$24="Benchmark or Sustainment",IF(OR(D1017="DM",D1037="DM",D1057="DM",D1077="DM",D1097="DM",D1117="DM",D1137="DM",D1157="DM",D1177="DM",D1197="DM",D1217="DM",D1237="DM",D1257="DM",D1277="DM",D1297="DM",D1317="DM",D1337="DM",D1357="DM",D1377="DM",D1397="DM"),"DM",IF(OR(D1017="PM",D1037="PM",D1057="PM",D1077="PM",D1097="PM",D1117="PM",D1137="PM",D1157="PM",D1177="PM",D1197="PM",D1217="PM",D1237="PM",D1257="PM",D1277="PM",D1297="PM",D1317="PM",D1337="PM",D1357="PM",D1377="PM",D1397="PM"),"PM",IF(OR(D1017="LM",D1037="LM",D1057="LM",D1077="LM",D1097="LM",D1117="LM",D1137="LM",D1157="LM",D1177="LM",D1197="LM",D1217="LM",D1237="LM",D1257="LM",D1277="LM",D1297="LM",D1317="LM",D1337="LM",D1357="LM",D1377="LM",D1397="LM"),"LM",IF(OR(D1017="FM",D1037="FM",D1057="FM",D1077="FM",D1097="FM",D1117="FM",D1137="FM",D1157="FM",D1177="FM",D1197="FM",D1217="FM",D1237="FM",D1257="FM",D1277="FM",D1297="FM",D1317="FM",D1337="FM",D1357="FM",D1377="FM",D1397="FM"),"FM","OoS")))),IF(OR(D1017="H",D1037="H",D1057="H",D1077="H",D1097="H",D1117="H",D1137="H",D1157="H",D1177="H",D1197="H",D1217="H",D1237="H",D1257="H",D1277="H",D1297="H",D1317="H",D1337="H",D1357="H",D1377="H",D1397="H"),"H",IF(OR(D1017="M",D1037="M",D1057="M",D1077="M",D1097="M",D1117="M",D1137="M",D1157="M",D1177="M",D1197="M",D1217="M",D1237="M",D1257="M",D1277="M",D1297="M",D1317="M",D1337="M",D1357="M",D1377="M",D1397="M"),"M",IF(OR(D1017="L",D1037="L",D1057="L",D1077="L",D1097="L",D1117="L",D1137="L",D1157="L",D1177="L",D1197="L",D1217="L",D1237="L",D1257="L",D1277="L",D1297="L",D1317="L",D1337="L",D1357="L",D1377="L",D1397="L"),"L","OoS"))))</f>
        <v>DM</v>
      </c>
      <c r="D4065" s="81" t="s">
        <v>449</v>
      </c>
      <c r="E4065" s="80"/>
      <c r="F4065" s="80"/>
      <c r="G4065" s="80"/>
      <c r="H4065" s="80"/>
      <c r="I4065" s="80"/>
    </row>
    <row r="4066" spans="1:9" hidden="1" x14ac:dyDescent="0.25">
      <c r="B4066" s="54" t="str">
        <f>IF(ISTEXT('Organizational Unit Summary'!$B$56),'Organizational Unit Summary'!$B$56,"")</f>
        <v>P-17</v>
      </c>
      <c r="C4066" s="101" t="str">
        <f>IF('Organizational Unit Summary'!$B$24="Benchmark or Sustainment",IF(OR(D1018="DM",D1038="DM",D1058="DM",D1078="DM",D1098="DM",D1118="DM",D1138="DM",D1158="DM",D1178="DM",D1198="DM",D1218="DM",D1238="DM",D1258="DM",D1278="DM",D1298="DM",D1318="DM",D1338="DM",D1358="DM",D1378="DM",D1398="DM"),"DM",IF(OR(D1018="PM",D1038="PM",D1058="PM",D1078="PM",D1098="PM",D1118="PM",D1138="PM",D1158="PM",D1178="PM",D1198="PM",D1218="PM",D1238="PM",D1258="PM",D1278="PM",D1298="PM",D1318="PM",D1338="PM",D1358="PM",D1378="PM",D1398="PM"),"PM",IF(OR(D1018="LM",D1038="LM",D1058="LM",D1078="LM",D1098="LM",D1118="LM",D1138="LM",D1158="LM",D1178="LM",D1198="LM",D1218="LM",D1238="LM",D1258="LM",D1278="LM",D1298="LM",D1318="LM",D1338="LM",D1358="LM",D1378="LM",D1398="LM"),"LM",IF(OR(D1018="FM",D1038="FM",D1058="FM",D1078="FM",D1098="FM",D1118="FM",D1138="FM",D1158="FM",D1178="FM",D1198="FM",D1218="FM",D1238="FM",D1258="FM",D1278="FM",D1298="FM",D1318="FM",D1338="FM",D1358="FM",D1378="FM",D1398="FM"),"FM","OoS")))),IF(OR(D1018="H",D1038="H",D1058="H",D1078="H",D1098="H",D1118="H",D1138="H",D1158="H",D1178="H",D1198="H",D1218="H",D1238="H",D1258="H",D1278="H",D1298="H",D1318="H",D1338="H",D1358="H",D1378="H",D1398="H"),"H",IF(OR(D1018="M",D1038="M",D1058="M",D1078="M",D1098="M",D1118="M",D1138="M",D1158="M",D1178="M",D1198="M",D1218="M",D1238="M",D1258="M",D1278="M",D1298="M",D1318="M",D1338="M",D1358="M",D1378="M",D1398="M"),"M",IF(OR(D1018="L",D1038="L",D1058="L",D1078="L",D1098="L",D1118="L",D1138="L",D1158="L",D1178="L",D1198="L",D1218="L",D1238="L",D1258="L",D1278="L",D1298="L",D1318="L",D1338="L",D1358="L",D1378="L",D1398="L"),"L","OoS"))))</f>
        <v>DM</v>
      </c>
      <c r="D4066" s="81" t="s">
        <v>449</v>
      </c>
      <c r="E4066" s="80"/>
      <c r="F4066" s="80"/>
      <c r="G4066" s="80"/>
      <c r="H4066" s="80"/>
      <c r="I4066" s="80"/>
    </row>
    <row r="4067" spans="1:9" hidden="1" x14ac:dyDescent="0.25">
      <c r="B4067" s="54" t="str">
        <f>IF(ISTEXT('Organizational Unit Summary'!$B$57),'Organizational Unit Summary'!$B$57,"")</f>
        <v>P-18</v>
      </c>
      <c r="C4067" s="101" t="str">
        <f>IF('Organizational Unit Summary'!$B$24="Benchmark or Sustainment",IF(OR(D1019="DM",D1039="DM",D1059="DM",D1079="DM",D1099="DM",D1119="DM",D1139="DM",D1159="DM",D1179="DM",D1199="DM",D1219="DM",D1239="DM",D1259="DM",D1279="DM",D1299="DM",D1319="DM",D1339="DM",D1359="DM",D1379="DM",D1399="DM"),"DM",IF(OR(D1019="PM",D1039="PM",D1059="PM",D1079="PM",D1099="PM",D1119="PM",D1139="PM",D1159="PM",D1179="PM",D1199="PM",D1219="PM",D1239="PM",D1259="PM",D1279="PM",D1299="PM",D1319="PM",D1339="PM",D1359="PM",D1379="PM",D1399="PM"),"PM",IF(OR(D1019="LM",D1039="LM",D1059="LM",D1079="LM",D1099="LM",D1119="LM",D1139="LM",D1159="LM",D1179="LM",D1199="LM",D1219="LM",D1239="LM",D1259="LM",D1279="LM",D1299="LM",D1319="LM",D1339="LM",D1359="LM",D1379="LM",D1399="LM"),"LM",IF(OR(D1019="FM",D1039="FM",D1059="FM",D1079="FM",D1099="FM",D1119="FM",D1139="FM",D1159="FM",D1179="FM",D1199="FM",D1219="FM",D1239="FM",D1259="FM",D1279="FM",D1299="FM",D1319="FM",D1339="FM",D1359="FM",D1379="FM",D1399="FM"),"FM","OoS")))),IF(OR(D1019="H",D1039="H",D1059="H",D1079="H",D1099="H",D1119="H",D1139="H",D1159="H",D1179="H",D1199="H",D1219="H",D1239="H",D1259="H",D1279="H",D1299="H",D1319="H",D1339="H",D1359="H",D1379="H",D1399="H"),"H",IF(OR(D1019="M",D1039="M",D1059="M",D1079="M",D1099="M",D1119="M",D1139="M",D1159="M",D1179="M",D1199="M",D1219="M",D1239="M",D1259="M",D1279="M",D1299="M",D1319="M",D1339="M",D1359="M",D1379="M",D1399="M"),"M",IF(OR(D1019="L",D1039="L",D1059="L",D1079="L",D1099="L",D1119="L",D1139="L",D1159="L",D1179="L",D1199="L",D1219="L",D1239="L",D1259="L",D1279="L",D1299="L",D1319="L",D1339="L",D1359="L",D1379="L",D1399="L"),"L","OoS"))))</f>
        <v>DM</v>
      </c>
      <c r="D4067" s="81" t="s">
        <v>449</v>
      </c>
      <c r="E4067" s="80"/>
      <c r="F4067" s="80"/>
      <c r="G4067" s="80"/>
      <c r="H4067" s="80"/>
      <c r="I4067" s="80"/>
    </row>
    <row r="4068" spans="1:9" hidden="1" x14ac:dyDescent="0.25">
      <c r="B4068" s="54" t="str">
        <f>IF(ISTEXT('Organizational Unit Summary'!$B$58),'Organizational Unit Summary'!$B$58,"")</f>
        <v>P-19</v>
      </c>
      <c r="C4068" s="101" t="str">
        <f>IF('Organizational Unit Summary'!$B$24="Benchmark or Sustainment",IF(OR(D1020="DM",D1040="DM",D1060="DM",D1080="DM",D1100="DM",D1120="DM",D1140="DM",D1160="DM",D1180="DM",D1200="DM",D1220="DM",D1240="DM",D1260="DM",D1280="DM",D1300="DM",D1320="DM",D1340="DM",D1360="DM",D1380="DM",D1400="DM"),"DM",IF(OR(D1020="PM",D1040="PM",D1060="PM",D1080="PM",D1100="PM",D1120="PM",D1140="PM",D1160="PM",D1180="PM",D1200="PM",D1220="PM",D1240="PM",D1260="PM",D1280="PM",D1300="PM",D1320="PM",D1340="PM",D1360="PM",D1380="PM",D1400="PM"),"PM",IF(OR(D1020="LM",D1040="LM",D1060="LM",D1080="LM",D1100="LM",D1120="LM",D1140="LM",D1160="LM",D1180="LM",D1200="LM",D1220="LM",D1240="LM",D1260="LM",D1280="LM",D1300="LM",D1320="LM",D1340="LM",D1360="LM",D1380="LM",D1400="LM"),"LM",IF(OR(D1020="FM",D1040="FM",D1060="FM",D1080="FM",D1100="FM",D1120="FM",D1140="FM",D1160="FM",D1180="FM",D1200="FM",D1220="FM",D1240="FM",D1260="FM",D1280="FM",D1300="FM",D1320="FM",D1340="FM",D1360="FM",D1380="FM",D1400="FM"),"FM","OoS")))),IF(OR(D1020="H",D1040="H",D1060="H",D1080="H",D1100="H",D1120="H",D1140="H",D1160="H",D1180="H",D1200="H",D1220="H",D1240="H",D1260="H",D1280="H",D1300="H",D1320="H",D1340="H",D1360="H",D1380="H",D1400="H"),"H",IF(OR(D1020="M",D1040="M",D1060="M",D1080="M",D1100="M",D1120="M",D1140="M",D1160="M",D1180="M",D1200="M",D1220="M",D1240="M",D1260="M",D1280="M",D1300="M",D1320="M",D1340="M",D1360="M",D1380="M",D1400="M"),"M",IF(OR(D1020="L",D1040="L",D1060="L",D1080="L",D1100="L",D1120="L",D1140="L",D1160="L",D1180="L",D1200="L",D1220="L",D1240="L",D1260="L",D1280="L",D1300="L",D1320="L",D1340="L",D1360="L",D1380="L",D1400="L"),"L","OoS"))))</f>
        <v>DM</v>
      </c>
      <c r="D4068" s="81" t="s">
        <v>449</v>
      </c>
      <c r="E4068" s="80"/>
      <c r="F4068" s="80"/>
      <c r="G4068" s="80"/>
      <c r="H4068" s="80"/>
      <c r="I4068" s="80"/>
    </row>
    <row r="4069" spans="1:9" hidden="1" x14ac:dyDescent="0.25">
      <c r="B4069" s="54" t="str">
        <f>IF(ISTEXT('Organizational Unit Summary'!$B$59),'Organizational Unit Summary'!$B$59,"")</f>
        <v>P-20</v>
      </c>
      <c r="C4069" s="101" t="str">
        <f>IF('Organizational Unit Summary'!$B$24="Benchmark or Sustainment",IF(OR(D1021="DM",D1041="DM",D1061="DM",D1081="DM",D1101="DM",D1121="DM",D1141="DM",D1161="DM",D1181="DM",D1201="DM",D1221="DM",D1241="DM",D1261="DM",D1281="DM",D1301="DM",D1321="DM",D1341="DM",D1361="DM",D1381="DM",D1401="DM"),"DM",IF(OR(D1021="PM",D1041="PM",D1061="PM",D1081="PM",D1101="PM",D1121="PM",D1141="PM",D1161="PM",D1181="PM",D1201="PM",D1221="PM",D1241="PM",D1261="PM",D1281="PM",D1301="PM",D1321="PM",D1341="PM",D1361="PM",D1381="PM",D1401="PM"),"PM",IF(OR(D1021="LM",D1041="LM",D1061="LM",D1081="LM",D1101="LM",D1121="LM",D1141="LM",D1161="LM",D1181="LM",D1201="LM",D1221="LM",D1241="LM",D1261="LM",D1281="LM",D1301="LM",D1321="LM",D1341="LM",D1361="LM",D1381="LM",D1401="LM"),"LM",IF(OR(D1021="FM",D1041="FM",D1061="FM",D1081="FM",D1101="FM",D1121="FM",D1141="FM",D1161="FM",D1181="FM",D1201="FM",D1221="FM",D1241="FM",D1261="FM",D1281="FM",D1301="FM",D1321="FM",D1341="FM",D1361="FM",D1381="FM",D1401="FM"),"FM","OoS")))),IF(OR(D1021="H",D1041="H",D1061="H",D1081="H",D1101="H",D1121="H",D1141="H",D1161="H",D1181="H",D1201="H",D1221="H",D1241="H",D1261="H",D1281="H",D1301="H",D1321="H",D1341="H",D1361="H",D1381="H",D1401="H"),"H",IF(OR(D1021="M",D1041="M",D1061="M",D1081="M",D1101="M",D1121="M",D1141="M",D1161="M",D1181="M",D1201="M",D1221="M",D1241="M",D1261="M",D1281="M",D1301="M",D1321="M",D1341="M",D1361="M",D1381="M",D1401="M"),"M",IF(OR(D1021="L",D1041="L",D1061="L",D1081="L",D1101="L",D1121="L",D1141="L",D1161="L",D1181="L",D1201="L",D1221="L",D1241="L",D1261="L",D1281="L",D1301="L",D1321="L",D1341="L",D1361="L",D1381="L",D1401="L"),"L","OoS"))))</f>
        <v>DM</v>
      </c>
      <c r="D4069" s="81" t="s">
        <v>449</v>
      </c>
      <c r="E4069" s="80"/>
      <c r="F4069" s="80"/>
      <c r="G4069" s="80"/>
      <c r="H4069" s="80"/>
      <c r="I4069" s="80"/>
    </row>
    <row r="4070" spans="1:9" hidden="1" x14ac:dyDescent="0.25">
      <c r="A4070" s="56">
        <v>2.2999999999999998</v>
      </c>
      <c r="B4070" s="54" t="str">
        <f>IF(ISTEXT('Organizational Unit Summary'!$B$40),'Organizational Unit Summary'!$B$40,"")</f>
        <v>P-1</v>
      </c>
      <c r="C4070" s="101" t="str">
        <f>IF('Organizational Unit Summary'!$B$24="Benchmark or Sustainment",IF(OR(D1502="DM",D1522="DM",D1542="DM",D1562="DM",D1582="DM",D1602="DM",D1622="DM",D1642="DM",D1662="DM",D1682="DM",D1702="DM",D1722="DM",D1742="DM",D1762="DM",D1782="DM",D1802="DM",D1822="DM",D1842="DM",D1862="DM",D1882="DM",D1902="DM",D1922="DM",D1942="DM",D1962="DM",D1982="DM"),"DM",IF(OR(D1502="PM",D1522="PM",D1542="PM",D1562="PM",D1582="PM",D1602="PM",D1622="PM",D1642="PM",D1662="PM",D1682="PM",D1702="PM",D1722="PM",D1742="PM",D1762="PM",D1782="PM",D1802="PM",D1822="PM",D1842="PM",D1862="PM",D1882="PM",D1902="PM",D1922="PM",D1942="PM",D1962="PM",D1982="PM"),"PM",IF(OR(D1502="LM",D1522="LM",D1542="LM",D1562="LM",D1582="LM",D1602="LM",D1622="LM",D1642="LM",D1662="LM",D1682="LM",D1702="LM",D1722="LM",D1742="LM",D1762="LM",D1782="LM",D1802="LM",D1822="LM",D1842="LM",D1862="LM",D1882="LM",D1902="LM",D1922="LM",D1942="LM",D1962="LM",D1982="LM"),"LM",IF(OR(D1502="FM",D1522="FM",D1542="FM",D1562="FM",D1582="FM",D1602="FM",D1622="FM",D1642="FM",D1662="FM",D1682="FM",D1702="FM",D1722="FM",D1742="FM",D1762="FM",D1782="FM",D1802="FM",D1822="FM",D1842="FM",D1862="FM",D1882="FM",D1902="FM",D1922="FM",D1942="FM",D1962="FM",D1982="FM"),"FM","OoS")))),IF(OR(D1502="H",D1522="H",D1542="H",D1562="H",D1582="H",D1602="H",D1622="H",D1642="H",D1662="H",D1682="H",D1702="H",D1722="H",D1742="H",D1762="H",D1782="H",D1802="H",D1822="H",D1842="H",D1862="H",D1882="H",D1902="H",D1922="H",D1942="H",D1962="H",D1982="H"),"H",IF(OR(D1502="M",D1522="M",D1542="M",D1562="M",D1582="M",D1602="M",D1622="M",D1642="M",D1662="M",D1682="M",D1702="M",D1722="M",D1742="M",D1762="M",D1782="M",D1802="M",D1822="M",D1842="M",D1862="M",D1882="M",D1902="M",D1922="M",D1942="M",D1962="M",D1982="M"),"M",IF(OR(D1502="L",D1522="L",D1542="L",D1562="L",D1582="L",D1602="L",D1622="L",D1642="L",D1662="L",D1682="L",D1702="L",D1722="L",D1742="L",D1762="L",D1782="L",D1802="L",D1822="L",D1842="L",D1862="L",D1882="L",D1902="L",D1922="L",D1942="L",D1962="L",D1982="L"),"L","OoS"))))</f>
        <v>DM</v>
      </c>
      <c r="D4070" s="52" t="str">
        <f>IF('Organizational Unit Summary'!$B$24="Benchmark or Sustainment",IF(OR(P1502="DM",P1522="DM",P1542="DM",P1562="DM",P1582="DM",P1602="DM",P1622="DM",P1642="DM",P1662="DM",P1682="DM",P1702="DM",P1722="DM",P1742="DM",P1762="DM",P1782="DM",P1802="DM",P1822="DM",P1842="DM",P1862="DM",P1882="DM",P1902="DM",P1922="DM",P1942="DM",P1962="DM",P1982="DM"),"DM",IF(OR(P1502="PM",P1522="PM",P1542="PM",P1562="PM",P1582="PM",P1602="PM",P1622="PM",P1642="PM",P1662="PM",P1682="PM",P1702="PM",P1722="PM",P1742="PM",P1762="PM",P1782="PM",P1802="PM",P1822="PM",P1842="PM",P1862="PM",P1882="PM",P1902="PM",P1922="PM",P1942="PM",P1962="PM",P1982="PM"),"PM",IF(OR(P1502="LM",P1522="LM",P1542="LM",P1562="LM",P1582="LM",P1602="LM",P1622="LM",P1642="LM",P1662="LM",P1682="LM",P1702="LM",P1722="LM",P1742="LM",P1762="LM",P1782="LM",P1802="LM",P1822="LM",P1842="LM",P1862="LM",P1882="LM",P1902="LM",P1922="LM",P1942="LM",P1962="LM",P1982="LM"),"LM",IF(OR(P1502="FM",P1522="FM",P1542="FM",P1562="FM",P1582="FM",P1602="FM",P1622="FM",P1642="FM",P1662="FM",P1682="FM",P1702="FM",P1722="FM",P1742="FM",P1762="FM",P1782="FM",P1802="FM",P1822="FM",P1842="FM",P1862="FM",P1882="FM",P1902="FM",P1922="FM",P1942="FM",P1962="FM",P1982="FM"),"FM","OoS")))),IF(OR(P1502="H",P1522="H",P1542="H",P1562="H",P1582="H",P1602="H",P1622="H",P1642="H",P1662="H",P1682="H",P1702="H",P1722="H",P1742="H",P1762="H",P1782="H",P1802="H",P1822="H",P1842="H",P1862="H",P1882="H",P1882="H",P1902="H",P1922="H",P1942="H",P1962="H",P1982="H"),"H",IF(OR(P1502="M",P1522="M",P1542="M",P1562="M",P1582="M",P1602="M",P1622="M",P1642="M",P1662="M",P1682="M",P1702="M",P1722="M",P1742="M",P1762="M",P1782="M",P1802="M",P1822="M",P1842="M",P1862="M",P1882="M",P1882="M",P1902="M",P1922="M",P1942="M",P1962="M",P1982="M"),"M",IF(OR(P1502="L",P1522="L",P1542="L",P1562="L",P1582="L",P1602="L",P1622="L",P1642="L",P1662="L",P1682="L",P1702="L",P1722="L",P1742="L",P1762="L",P1782="L",P1802="L",P1822="L",P1842="L",P1862="L",P1882="L",P1902="L",P1922="L",P1942="L",P1962="L",P1982="L"),"L","OoS"))))</f>
        <v>OoS</v>
      </c>
      <c r="E4070" s="80"/>
      <c r="F4070" s="80"/>
      <c r="G4070" s="80"/>
      <c r="H4070" s="80"/>
      <c r="I4070" s="80"/>
    </row>
    <row r="4071" spans="1:9" hidden="1" x14ac:dyDescent="0.25">
      <c r="B4071" s="54" t="str">
        <f>IF(ISTEXT('Organizational Unit Summary'!$B$41),'Organizational Unit Summary'!$B$41,"")</f>
        <v>P-2</v>
      </c>
      <c r="C4071" s="101" t="str">
        <f>IF('Organizational Unit Summary'!$B$24="Benchmark or Sustainment",IF(OR(D1503="DM",D1523="DM",D1543="DM",D1563="DM",D1583="DM",D1603="DM",D1623="DM",D1643="DM",D1663="DM",D1683="DM",D1703="DM",D1723="DM",D1743="DM",D1763="DM",D1783="DM",D1803="DM",D1823="DM",D1843="DM",D1863="DM",D1883="DM"),"DM",IF(OR(D1503="PM",D1523="PM",D1543="PM",D1563="PM",D1583="PM",D1603="PM",D1623="PM",D1643="PM",D1663="PM",D1683="PM",D1703="PM",D1723="PM",D1743="PM",D1763="PM",D1783="PM",D1803="PM",D1823="PM",D1843="PM",D1863="PM",D1883="PM"),"PM",IF(OR(D1503="LM",D1523="LM",D1543="LM",D1563="LM",D1583="LM",D1603="LM",D1623="LM",D1643="LM",D1663="LM",D1683="LM",D1703="LM",D1723="LM",D1743="LM",D1763="LM",D1783="LM",D1803="LM",D1823="LM",D1843="LM",D1863="LM",D1883="LM"),"LM",IF(OR(D1503="FM",D1523="FM",D1543="FM",D1563="FM",D1583="FM",D1603="FM",D1623="FM",D1643="FM",D1663="FM",D1683="FM",D1703="FM",D1723="FM",D1743="FM",D1763="FM",D1783="FM",D1803="FM",D1823="FM",D1843="FM",D1863="FM",D1883="FM"),"FM","OoS")))),IF(OR(D1503="H",D1523="H",D1543="H",D1563="H",D1583="H",D1603="H",D1623="H",D1643="H",D1663="H",D1683="H",D1703="H",D1723="H",D1743="H",D1763="H",D1783="H",D1803="H",D1823="H",D1843="H",D1863="H",D1883="H"),"H",IF(OR(D1503="M",D1523="M",D1543="M",D1563="M",D1583="M",D1603="M",D1623="M",D1643="M",D1663="M",D1683="M",D1703="M",D1723="M",D1743="M",D1763="M",D1783="M",D1803="M",D1823="M",D1843="M",D1863="M",D1883="M"),"M",IF(OR(D1503="L",D1523="L",D1543="L",D1563="L",D1583="L",D1603="L",D1623="L",D1643="L",D1663="L",D1683="L",D1703="L",D1723="L",D1743="L",D1763="L",D1783="L",D1803="L",D1823="L",D1843="L",D1863="L",D1883="L"),"L","OoS"))))</f>
        <v>DM</v>
      </c>
      <c r="D4071" s="81" t="s">
        <v>449</v>
      </c>
      <c r="E4071" s="80"/>
      <c r="F4071" s="80"/>
      <c r="G4071" s="80"/>
      <c r="H4071" s="80"/>
      <c r="I4071" s="80"/>
    </row>
    <row r="4072" spans="1:9" hidden="1" x14ac:dyDescent="0.25">
      <c r="B4072" s="54" t="str">
        <f>IF(ISTEXT('Organizational Unit Summary'!$B$42),'Organizational Unit Summary'!$B$42,"")</f>
        <v>P-3</v>
      </c>
      <c r="C4072" s="101" t="str">
        <f>IF('Organizational Unit Summary'!$B$24="Benchmark or Sustainment",IF(OR(D1504="DM",D1524="DM",D1544="DM",D1564="DM",D1584="DM",D1604="DM",D1624="DM",D1644="DM",D1664="DM",D1684="DM",D1704="DM",D1724="DM",D1744="DM",D1764="DM",D1784="DM",D1804="DM",D1824="DM",D1844="DM",D1864="DM",D1884="DM"),"DM",IF(OR(D1504="PM",D1524="PM",D1544="PM",D1564="PM",D1584="PM",D1604="PM",D1624="PM",D1644="PM",D1664="PM",D1684="PM",D1704="PM",D1724="PM",D1744="PM",D1764="PM",D1784="PM",D1804="PM",D1824="PM",D1844="PM",D1864="PM",D1884="PM"),"PM",IF(OR(D1504="LM",D1524="LM",D1544="LM",D1564="LM",D1584="LM",D1604="LM",D1624="LM",D1644="LM",D1664="LM",D1684="LM",D1704="LM",D1724="LM",D1744="LM",D1764="LM",D1784="LM",D1804="LM",D1824="LM",D1844="LM",D1864="LM",D1884="LM"),"LM",IF(OR(D1504="FM",D1524="FM",D1544="FM",D1564="FM",D1584="FM",D1604="FM",D1624="FM",D1644="FM",D1664="FM",D1684="FM",D1704="FM",D1724="FM",D1744="FM",D1764="FM",D1784="FM",D1804="FM",D1824="FM",D1844="FM",D1864="FM",D1884="FM"),"FM","OoS")))),IF(OR(D1504="H",D1524="H",D1544="H",D1564="H",D1584="H",D1604="H",D1624="H",D1644="H",D1664="H",D1684="H",D1704="H",D1724="H",D1744="H",D1764="H",D1784="H",D1804="H",D1824="H",D1844="H",D1864="H",D1884="H"),"H",IF(OR(D1504="M",D1524="M",D1544="M",D1564="M",D1584="M",D1604="M",D1624="M",D1644="M",D1664="M",D1684="M",D1704="M",D1724="M",D1744="M",D1764="M",D1784="M",D1804="M",D1824="M",D1844="M",D1864="M",D1884="M"),"M",IF(OR(D1504="L",D1524="L",D1544="L",D1564="L",D1584="L",D1604="L",D1624="L",D1644="L",D1664="L",D1684="L",D1704="L",D1724="L",D1744="L",D1764="L",D1784="L",D1804="L",D1824="L",D1844="L",D1864="L",D1884="L"),"L","OoS"))))</f>
        <v>DM</v>
      </c>
      <c r="D4072" s="81" t="s">
        <v>449</v>
      </c>
      <c r="E4072" s="80"/>
      <c r="F4072" s="80"/>
      <c r="G4072" s="80"/>
      <c r="H4072" s="80"/>
      <c r="I4072" s="80"/>
    </row>
    <row r="4073" spans="1:9" hidden="1" x14ac:dyDescent="0.25">
      <c r="B4073" s="54" t="str">
        <f>IF(ISTEXT('Organizational Unit Summary'!$B$43),'Organizational Unit Summary'!$B$43,"")</f>
        <v>P-4</v>
      </c>
      <c r="C4073" s="101" t="str">
        <f>IF('Organizational Unit Summary'!$B$24="Benchmark or Sustainment",IF(OR(D1505="DM",D1525="DM",D1545="DM",D1565="DM",D1585="DM",D1605="DM",D1625="DM",D1645="DM",D1665="DM",D1685="DM",D1705="DM",D1725="DM",D1745="DM",D1765="DM",D1785="DM",D1805="DM",D1825="DM",D1845="DM",D1865="DM",D1885="DM"),"DM",IF(OR(D1505="PM",D1525="PM",D1545="PM",D1565="PM",D1585="PM",D1605="PM",D1625="PM",D1645="PM",D1665="PM",D1685="PM",D1705="PM",D1725="PM",D1745="PM",D1765="PM",D1785="PM",D1805="PM",D1825="PM",D1845="PM",D1865="PM",D1885="PM"),"PM",IF(OR(D1505="LM",D1525="LM",D1545="LM",D1565="LM",D1585="LM",D1605="LM",D1625="LM",D1645="LM",D1665="LM",D1685="LM",D1705="LM",D1725="LM",D1745="LM",D1765="LM",D1785="LM",D1805="LM",D1825="LM",D1845="LM",D1865="LM",D1885="LM"),"LM",IF(OR(D1505="FM",D1525="FM",D1545="FM",D1565="FM",D1585="FM",D1605="FM",D1625="FM",D1645="FM",D1665="FM",D1685="FM",D1705="FM",D1725="FM",D1745="FM",D1765="FM",D1785="FM",D1805="FM",D1825="FM",D1845="FM",D1865="FM",D1885="FM"),"FM","OoS")))),IF(OR(D1505="H",D1525="H",D1545="H",D1565="H",D1585="H",D1605="H",D1625="H",D1645="H",D1665="H",D1685="H",D1705="H",D1725="H",D1745="H",D1765="H",D1785="H",D1805="H",D1825="H",D1845="H",D1865="H",D1885="H"),"H",IF(OR(D1505="M",D1525="M",D1545="M",D1565="M",D1585="M",D1605="M",D1625="M",D1645="M",D1665="M",D1685="M",D1705="M",D1725="M",D1745="M",D1765="M",D1785="M",D1805="M",D1825="M",D1845="M",D1865="M",D1885="M"),"M",IF(OR(D1505="L",D1525="L",D1545="L",D1565="L",D1585="L",D1605="L",D1625="L",D1645="L",D1665="L",D1685="L",D1705="L",D1725="L",D1745="L",D1765="L",D1785="L",D1805="L",D1825="L",D1845="L",D1865="L",D1885="L"),"L","OoS"))))</f>
        <v>DM</v>
      </c>
      <c r="D4073" s="81" t="s">
        <v>449</v>
      </c>
      <c r="E4073" s="80"/>
      <c r="F4073" s="80"/>
      <c r="G4073" s="80"/>
      <c r="H4073" s="80"/>
      <c r="I4073" s="80"/>
    </row>
    <row r="4074" spans="1:9" hidden="1" x14ac:dyDescent="0.25">
      <c r="B4074" s="54" t="str">
        <f>IF(ISTEXT('Organizational Unit Summary'!$B$44),'Organizational Unit Summary'!$B$44,"")</f>
        <v>P-5</v>
      </c>
      <c r="C4074" s="101" t="str">
        <f>IF('Organizational Unit Summary'!$B$24="Benchmark or Sustainment",IF(OR(D1506="DM",D1526="DM",D1546="DM",D1566="DM",D1586="DM",D1606="DM",D1626="DM",D1646="DM",D1666="DM",D1686="DM",D1706="DM",D1726="DM",D1746="DM",D1766="DM",D1786="DM",D1806="DM",D1826="DM",D1846="DM",D1866="DM",D1886="DM"),"DM",IF(OR(D1506="PM",D1526="PM",D1546="PM",D1566="PM",D1586="PM",D1606="PM",D1626="PM",D1646="PM",D1666="PM",D1686="PM",D1706="PM",D1726="PM",D1746="PM",D1766="PM",D1786="PM",D1806="PM",D1826="PM",D1846="PM",D1866="PM",D1886="PM"),"PM",IF(OR(D1506="LM",D1526="LM",D1546="LM",D1566="LM",D1586="LM",D1606="LM",D1626="LM",D1646="LM",D1666="LM",D1686="LM",D1706="LM",D1726="LM",D1746="LM",D1766="LM",D1786="LM",D1806="LM",D1826="LM",D1846="LM",D1866="LM",D1886="LM"),"LM",IF(OR(D1506="FM",D1526="FM",D1546="FM",D1566="FM",D1586="FM",D1606="FM",D1626="FM",D1646="FM",D1666="FM",D1686="FM",D1706="FM",D1726="FM",D1746="FM",D1766="FM",D1786="FM",D1806="FM",D1826="FM",D1846="FM",D1866="FM",D1886="FM"),"FM","OoS")))),IF(OR(D1506="H",D1526="H",D1546="H",D1566="H",D1586="H",D1606="H",D1626="H",D1646="H",D1666="H",D1686="H",D1706="H",D1726="H",D1746="H",D1766="H",D1786="H",D1806="H",D1826="H",D1846="H",D1866="H",D1886="H"),"H",IF(OR(D1506="M",D1526="M",D1546="M",D1566="M",D1586="M",D1606="M",D1626="M",D1646="M",D1666="M",D1686="M",D1706="M",D1726="M",D1746="M",D1766="M",D1786="M",D1806="M",D1826="M",D1846="M",D1866="M",D1886="M"),"M",IF(OR(D1506="L",D1526="L",D1546="L",D1566="L",D1586="L",D1606="L",D1626="L",D1646="L",D1666="L",D1686="L",D1706="L",D1726="L",D1746="L",D1766="L",D1786="L",D1806="L",D1826="L",D1846="L",D1866="L",D1886="L"),"L","OoS"))))</f>
        <v>DM</v>
      </c>
      <c r="D4074" s="81" t="s">
        <v>449</v>
      </c>
      <c r="E4074" s="80"/>
      <c r="F4074" s="80"/>
      <c r="G4074" s="80"/>
      <c r="H4074" s="80"/>
      <c r="I4074" s="80"/>
    </row>
    <row r="4075" spans="1:9" hidden="1" x14ac:dyDescent="0.25">
      <c r="B4075" s="54" t="str">
        <f>IF(ISTEXT('Organizational Unit Summary'!$B$45),'Organizational Unit Summary'!$B$45,"")</f>
        <v>P-6</v>
      </c>
      <c r="C4075" s="101" t="str">
        <f>IF('Organizational Unit Summary'!$B$24="Benchmark or Sustainment",IF(OR(D1507="DM",D1527="DM",D1547="DM",D1567="DM",D1587="DM",D1607="DM",D1627="DM",D1647="DM",D1667="DM",D1687="DM",D1707="DM",D1727="DM",D1747="DM",D1767="DM",D1787="DM",D1807="DM",D1827="DM",D1847="DM",D1867="DM",D1887="DM"),"DM",IF(OR(D1507="PM",D1527="PM",D1547="PM",D1567="PM",D1587="PM",D1607="PM",D1627="PM",D1647="PM",D1667="PM",D1687="PM",D1707="PM",D1727="PM",D1747="PM",D1767="PM",D1787="PM",D1807="PM",D1827="PM",D1847="PM",D1867="PM",D1887="PM"),"PM",IF(OR(D1507="LM",D1527="LM",D1547="LM",D1567="LM",D1587="LM",D1607="LM",D1627="LM",D1647="LM",D1667="LM",D1687="LM",D1707="LM",D1727="LM",D1747="LM",D1767="LM",D1787="LM",D1807="LM",D1827="LM",D1847="LM",D1867="LM",D1887="LM"),"LM",IF(OR(D1507="FM",D1527="FM",D1547="FM",D1567="FM",D1587="FM",D1607="FM",D1627="FM",D1647="FM",D1667="FM",D1687="FM",D1707="FM",D1727="FM",D1747="FM",D1767="FM",D1787="FM",D1807="FM",D1827="FM",D1847="FM",D1867="FM",D1887="FM"),"FM","OoS")))),IF(OR(D1507="H",D1527="H",D1547="H",D1567="H",D1587="H",D1607="H",D1627="H",D1647="H",D1667="H",D1687="H",D1707="H",D1727="H",D1747="H",D1767="H",D1787="H",D1807="H",D1827="H",D1847="H",D1867="H",D1887="H"),"H",IF(OR(D1507="M",D1527="M",D1547="M",D1567="M",D1587="M",D1607="M",D1627="M",D1647="M",D1667="M",D1687="M",D1707="M",D1727="M",D1747="M",D1767="M",D1787="M",D1807="M",D1827="M",D1847="M",D1867="M",D1887="M"),"M",IF(OR(D1507="L",D1527="L",D1547="L",D1567="L",D1587="L",D1607="L",D1627="L",D1647="L",D1667="L",D1687="L",D1707="L",D1727="L",D1747="L",D1767="L",D1787="L",D1807="L",D1827="L",D1847="L",D1867="L",D1887="L"),"L","OoS"))))</f>
        <v>DM</v>
      </c>
      <c r="D4075" s="81" t="s">
        <v>449</v>
      </c>
      <c r="E4075" s="80"/>
      <c r="F4075" s="80"/>
      <c r="G4075" s="80"/>
      <c r="H4075" s="80"/>
      <c r="I4075" s="80"/>
    </row>
    <row r="4076" spans="1:9" hidden="1" x14ac:dyDescent="0.25">
      <c r="B4076" s="54" t="str">
        <f>IF(ISTEXT('Organizational Unit Summary'!$B$46),'Organizational Unit Summary'!$B$46,"")</f>
        <v>P-7</v>
      </c>
      <c r="C4076" s="101" t="str">
        <f>IF('Organizational Unit Summary'!$B$24="Benchmark or Sustainment",IF(OR(D1508="DM",D1528="DM",D1548="DM",D1568="DM",D1588="DM",D1608="DM",D1628="DM",D1648="DM",D1668="DM",D1688="DM",D1708="DM",D1728="DM",D1748="DM",D1768="DM",D1788="DM",D1808="DM",D1828="DM",D1848="DM",D1868="DM",D1888="DM"),"DM",IF(OR(D1508="PM",D1528="PM",D1548="PM",D1568="PM",D1588="PM",D1608="PM",D1628="PM",D1648="PM",D1668="PM",D1688="PM",D1708="PM",D1728="PM",D1748="PM",D1768="PM",D1788="PM",D1808="PM",D1828="PM",D1848="PM",D1868="PM",D1888="PM"),"PM",IF(OR(D1508="LM",D1528="LM",D1548="LM",D1568="LM",D1588="LM",D1608="LM",D1628="LM",D1648="LM",D1668="LM",D1688="LM",D1708="LM",D1728="LM",D1748="LM",D1768="LM",D1788="LM",D1808="LM",D1828="LM",D1848="LM",D1868="LM",D1888="LM"),"LM",IF(OR(D1508="FM",D1528="FM",D1548="FM",D1568="FM",D1588="FM",D1608="FM",D1628="FM",D1648="FM",D1668="FM",D1688="FM",D1708="FM",D1728="FM",D1748="FM",D1768="FM",D1788="FM",D1808="FM",D1828="FM",D1848="FM",D1868="FM",D1888="FM"),"FM","OoS")))),IF(OR(D1508="H",D1528="H",D1548="H",D1568="H",D1588="H",D1608="H",D1628="H",D1648="H",D1668="H",D1688="H",D1708="H",D1728="H",D1748="H",D1768="H",D1788="H",D1808="H",D1828="H",D1848="H",D1868="H",D1888="H"),"H",IF(OR(D1508="M",D1528="M",D1548="M",D1568="M",D1588="M",D1608="M",D1628="M",D1648="M",D1668="M",D1688="M",D1708="M",D1728="M",D1748="M",D1768="M",D1788="M",D1808="M",D1828="M",D1848="M",D1868="M",D1888="M"),"M",IF(OR(D1508="L",D1528="L",D1548="L",D1568="L",D1588="L",D1608="L",D1628="L",D1648="L",D1668="L",D1688="L",D1708="L",D1728="L",D1748="L",D1768="L",D1788="L",D1808="L",D1828="L",D1848="L",D1868="L",D1888="L"),"L","OoS"))))</f>
        <v>DM</v>
      </c>
      <c r="D4076" s="81" t="s">
        <v>449</v>
      </c>
      <c r="E4076" s="80"/>
      <c r="F4076" s="80"/>
      <c r="G4076" s="80"/>
      <c r="H4076" s="80"/>
      <c r="I4076" s="80"/>
    </row>
    <row r="4077" spans="1:9" hidden="1" x14ac:dyDescent="0.25">
      <c r="B4077" s="54" t="str">
        <f>IF(ISTEXT('Organizational Unit Summary'!$B$47),'Organizational Unit Summary'!$B$47,"")</f>
        <v>P-8</v>
      </c>
      <c r="C4077" s="101" t="str">
        <f>IF('Organizational Unit Summary'!$B$24="Benchmark or Sustainment",IF(OR(D1509="DM",D1529="DM",D1549="DM",D1569="DM",D1589="DM",D1609="DM",D1629="DM",D1649="DM",D1669="DM",D1689="DM",D1709="DM",D1729="DM",D1749="DM",D1769="DM",D1789="DM",D1809="DM",D1829="DM",D1849="DM",D1869="DM",D1889="DM"),"DM",IF(OR(D1509="PM",D1529="PM",D1549="PM",D1569="PM",D1589="PM",D1609="PM",D1629="PM",D1649="PM",D1669="PM",D1689="PM",D1709="PM",D1729="PM",D1749="PM",D1769="PM",D1789="PM",D1809="PM",D1829="PM",D1849="PM",D1869="PM",D1889="PM"),"PM",IF(OR(D1509="LM",D1529="LM",D1549="LM",D1569="LM",D1589="LM",D1609="LM",D1629="LM",D1649="LM",D1669="LM",D1689="LM",D1709="LM",D1729="LM",D1749="LM",D1769="LM",D1789="LM",D1809="LM",D1829="LM",D1849="LM",D1869="LM",D1889="LM"),"LM",IF(OR(D1509="FM",D1529="FM",D1549="FM",D1569="FM",D1589="FM",D1609="FM",D1629="FM",D1649="FM",D1669="FM",D1689="FM",D1709="FM",D1729="FM",D1749="FM",D1769="FM",D1789="FM",D1809="FM",D1829="FM",D1849="FM",D1869="FM",D1889="FM"),"FM","OoS")))),IF(OR(D1509="H",D1529="H",D1549="H",D1569="H",D1589="H",D1609="H",D1629="H",D1649="H",D1669="H",D1689="H",D1709="H",D1729="H",D1749="H",D1769="H",D1789="H",D1809="H",D1829="H",D1849="H",D1869="H",D1889="H"),"H",IF(OR(D1509="M",D1529="M",D1549="M",D1569="M",D1589="M",D1609="M",D1629="M",D1649="M",D1669="M",D1689="M",D1709="M",D1729="M",D1749="M",D1769="M",D1789="M",D1809="M",D1829="M",D1849="M",D1869="M",D1889="M"),"M",IF(OR(D1509="L",D1529="L",D1549="L",D1569="L",D1589="L",D1609="L",D1629="L",D1649="L",D1669="L",D1689="L",D1709="L",D1729="L",D1749="L",D1769="L",D1789="L",D1809="L",D1829="L",D1849="L",D1869="L",D1889="L"),"L","OoS"))))</f>
        <v>DM</v>
      </c>
      <c r="D4077" s="81" t="s">
        <v>449</v>
      </c>
      <c r="E4077" s="80"/>
      <c r="F4077" s="80"/>
      <c r="G4077" s="80"/>
      <c r="H4077" s="80"/>
      <c r="I4077" s="80"/>
    </row>
    <row r="4078" spans="1:9" hidden="1" x14ac:dyDescent="0.25">
      <c r="B4078" s="54" t="str">
        <f>IF(ISTEXT('Organizational Unit Summary'!$B$48),'Organizational Unit Summary'!$B$48,"")</f>
        <v>P-9</v>
      </c>
      <c r="C4078" s="101" t="str">
        <f>IF('Organizational Unit Summary'!$B$24="Benchmark or Sustainment",IF(OR(D1510="DM",D1530="DM",D1550="DM",D1570="DM",D1590="DM",D1610="DM",D1630="DM",D1650="DM",D1670="DM",D1690="DM",D1710="DM",D1730="DM",D1750="DM",D1770="DM",D1790="DM",D1810="DM",D1830="DM",D1850="DM",D1870="DM",D1890="DM"),"DM",IF(OR(D1510="PM",D1530="PM",D1550="PM",D1570="PM",D1590="PM",D1610="PM",D1630="PM",D1650="PM",D1670="PM",D1690="PM",D1710="PM",D1730="PM",D1750="PM",D1770="PM",D1790="PM",D1810="PM",D1830="PM",D1850="PM",D1870="PM",D1890="PM"),"PM",IF(OR(D1510="LM",D1530="LM",D1550="LM",D1570="LM",D1590="LM",D1610="LM",D1630="LM",D1650="LM",D1670="LM",D1690="LM",D1710="LM",D1730="LM",D1750="LM",D1770="LM",D1790="LM",D1810="LM",D1830="LM",D1850="LM",D1870="LM",D1890="LM"),"LM",IF(OR(D1510="FM",D1530="FM",D1550="FM",D1570="FM",D1590="FM",D1610="FM",D1630="FM",D1650="FM",D1670="FM",D1690="FM",D1710="FM",D1730="FM",D1750="FM",D1770="FM",D1790="FM",D1810="FM",D1830="FM",D1850="FM",D1870="FM",D1890="FM"),"FM","OoS")))),IF(OR(D1510="H",D1530="H",D1550="H",D1570="H",D1590="H",D1610="H",D1630="H",D1650="H",D1670="H",D1690="H",D1710="H",D1730="H",D1750="H",D1770="H",D1790="H",D1810="H",D1830="H",D1850="H",D1870="H",D1890="H"),"H",IF(OR(D1510="M",D1530="M",D1550="M",D1570="M",D1590="M",D1610="M",D1630="M",D1650="M",D1670="M",D1690="M",D1710="M",D1730="M",D1750="M",D1770="M",D1790="M",D1810="M",D1830="M",D1850="M",D1870="M",D1890="M"),"M",IF(OR(D1510="L",D1530="L",D1550="L",D1570="L",D1590="L",D1610="L",D1630="L",D1650="L",D1670="L",D1690="L",D1710="L",D1730="L",D1750="L",D1770="L",D1790="L",D1810="L",D1830="L",D1850="L",D1870="L",D1890="L"),"L","OoS"))))</f>
        <v>DM</v>
      </c>
      <c r="D4078" s="81" t="s">
        <v>449</v>
      </c>
      <c r="E4078" s="80"/>
      <c r="F4078" s="80"/>
      <c r="G4078" s="80"/>
      <c r="H4078" s="80"/>
      <c r="I4078" s="80"/>
    </row>
    <row r="4079" spans="1:9" hidden="1" x14ac:dyDescent="0.25">
      <c r="B4079" s="54" t="str">
        <f>IF(ISTEXT('Organizational Unit Summary'!$B$49),'Organizational Unit Summary'!$B$49,"")</f>
        <v>P-10</v>
      </c>
      <c r="C4079" s="101" t="str">
        <f>IF('Organizational Unit Summary'!$B$24="Benchmark or Sustainment",IF(OR(D1511="DM",D1531="DM",D1551="DM",D1571="DM",D1591="DM",D1611="DM",D1631="DM",D1651="DM",D1671="DM",D1691="DM",D1711="DM",D1731="DM",D1751="DM",D1771="DM",D1791="DM",D1811="DM",D1831="DM",D1851="DM",D1871="DM",D1891="DM"),"DM",IF(OR(D1511="PM",D1531="PM",D1551="PM",D1571="PM",D1591="PM",D1611="PM",D1631="PM",D1651="PM",D1671="PM",D1691="PM",D1711="PM",D1731="PM",D1751="PM",D1771="PM",D1791="PM",D1811="PM",D1831="PM",D1851="PM",D1871="PM",D1891="PM"),"PM",IF(OR(D1511="LM",D1531="LM",D1551="LM",D1571="LM",D1591="LM",D1611="LM",D1631="LM",D1651="LM",D1671="LM",D1691="LM",D1711="LM",D1731="LM",D1751="LM",D1771="LM",D1791="LM",D1811="LM",D1831="LM",D1851="LM",D1871="LM",D1891="LM"),"LM",IF(OR(D1511="FM",D1531="FM",D1551="FM",D1571="FM",D1591="FM",D1611="FM",D1631="FM",D1651="FM",D1671="FM",D1691="FM",D1711="FM",D1731="FM",D1751="FM",D1771="FM",D1791="FM",D1811="FM",D1831="FM",D1851="FM",D1871="FM",D1891="FM"),"FM","OoS")))),IF(OR(D1511="H",D1531="H",D1551="H",D1571="H",D1591="H",D1611="H",D1631="H",D1651="H",D1671="H",D1691="H",D1711="H",D1731="H",D1751="H",D1771="H",D1791="H",D1811="H",D1831="H",D1851="H",D1871="H",D1891="H"),"H",IF(OR(D1511="M",D1531="M",D1551="M",D1571="M",D1591="M",D1611="M",D1631="M",D1651="M",D1671="M",D1691="M",D1711="M",D1731="M",D1751="M",D1771="M",D1791="M",D1811="M",D1831="M",D1851="M",D1871="M",D1891="M"),"M",IF(OR(D1511="L",D1531="L",D1551="L",D1571="L",D1591="L",D1611="L",D1631="L",D1651="L",D1671="L",D1691="L",D1711="L",D1731="L",D1751="L",D1771="L",D1791="L",D1811="L",D1831="L",D1851="L",D1871="L",D1891="L"),"L","OoS"))))</f>
        <v>DM</v>
      </c>
      <c r="D4079" s="81" t="s">
        <v>449</v>
      </c>
      <c r="E4079" s="80"/>
      <c r="F4079" s="80"/>
      <c r="G4079" s="80"/>
      <c r="H4079" s="80"/>
      <c r="I4079" s="80"/>
    </row>
    <row r="4080" spans="1:9" hidden="1" x14ac:dyDescent="0.25">
      <c r="B4080" s="54" t="str">
        <f>IF(ISTEXT('Organizational Unit Summary'!$B$50),'Organizational Unit Summary'!$B$50,"")</f>
        <v>P-11</v>
      </c>
      <c r="C4080" s="101" t="str">
        <f>IF('Organizational Unit Summary'!$B$24="Benchmark or Sustainment",IF(OR(D1512="DM",D1532="DM",D1552="DM",D1572="DM",D1592="DM",D1612="DM",D1632="DM",D1652="DM",D1672="DM",D1692="DM",D1712="DM",D1732="DM",D1752="DM",D1772="DM",D1792="DM",D1812="DM",D1832="DM",D1852="DM",D1872="DM",D1892="DM"),"DM",IF(OR(D1512="PM",D1532="PM",D1552="PM",D1572="PM",D1592="PM",D1612="PM",D1632="PM",D1652="PM",D1672="PM",D1692="PM",D1712="PM",D1732="PM",D1752="PM",D1772="PM",D1792="PM",D1812="PM",D1832="PM",D1852="PM",D1872="PM",D1892="PM"),"PM",IF(OR(D1512="LM",D1532="LM",D1552="LM",D1572="LM",D1592="LM",D1612="LM",D1632="LM",D1652="LM",D1672="LM",D1692="LM",D1712="LM",D1732="LM",D1752="LM",D1772="LM",D1792="LM",D1812="LM",D1832="LM",D1852="LM",D1872="LM",D1892="LM"),"LM",IF(OR(D1512="FM",D1532="FM",D1552="FM",D1572="FM",D1592="FM",D1612="FM",D1632="FM",D1652="FM",D1672="FM",D1692="FM",D1712="FM",D1732="FM",D1752="FM",D1772="FM",D1792="FM",D1812="FM",D1832="FM",D1852="FM",D1872="FM",D1892="FM"),"FM","OoS")))),IF(OR(D1512="H",D1532="H",D1552="H",D1572="H",D1592="H",D1612="H",D1632="H",D1652="H",D1672="H",D1692="H",D1712="H",D1732="H",D1752="H",D1772="H",D1792="H",D1812="H",D1832="H",D1852="H",D1872="H",D1892="H"),"H",IF(OR(D1512="M",D1532="M",D1552="M",D1572="M",D1592="M",D1612="M",D1632="M",D1652="M",D1672="M",D1692="M",D1712="M",D1732="M",D1752="M",D1772="M",D1792="M",D1812="M",D1832="M",D1852="M",D1872="M",D1892="M"),"M",IF(OR(D1512="L",D1532="L",D1552="L",D1572="L",D1592="L",D1612="L",D1632="L",D1652="L",D1672="L",D1692="L",D1712="L",D1732="L",D1752="L",D1772="L",D1792="L",D1812="L",D1832="L",D1852="L",D1872="L",D1892="L"),"L","OoS"))))</f>
        <v>DM</v>
      </c>
      <c r="D4080" s="81" t="s">
        <v>449</v>
      </c>
      <c r="E4080" s="80"/>
      <c r="F4080" s="80"/>
      <c r="G4080" s="80"/>
      <c r="H4080" s="80"/>
      <c r="I4080" s="80"/>
    </row>
    <row r="4081" spans="1:9" hidden="1" x14ac:dyDescent="0.25">
      <c r="B4081" s="54" t="str">
        <f>IF(ISTEXT('Organizational Unit Summary'!$B$51),'Organizational Unit Summary'!$B$51,"")</f>
        <v>P-12</v>
      </c>
      <c r="C4081" s="101" t="str">
        <f>IF('Organizational Unit Summary'!$B$24="Benchmark or Sustainment",IF(OR(D1513="DM",D1533="DM",D1553="DM",D1573="DM",D1593="DM",D1613="DM",D1633="DM",D1653="DM",D1673="DM",D1693="DM",D1713="DM",D1733="DM",D1753="DM",D1773="DM",D1793="DM",D1813="DM",D1833="DM",D1853="DM",D1873="DM",D1893="DM"),"DM",IF(OR(D1513="PM",D1533="PM",D1553="PM",D1573="PM",D1593="PM",D1613="PM",D1633="PM",D1653="PM",D1673="PM",D1693="PM",D1713="PM",D1733="PM",D1753="PM",D1773="PM",D1793="PM",D1813="PM",D1833="PM",D1853="PM",D1873="PM",D1893="PM"),"PM",IF(OR(D1513="LM",D1533="LM",D1553="LM",D1573="LM",D1593="LM",D1613="LM",D1633="LM",D1653="LM",D1673="LM",D1693="LM",D1713="LM",D1733="LM",D1753="LM",D1773="LM",D1793="LM",D1813="LM",D1833="LM",D1853="LM",D1873="LM",D1893="LM"),"LM",IF(OR(D1513="FM",D1533="FM",D1553="FM",D1573="FM",D1593="FM",D1613="FM",D1633="FM",D1653="FM",D1673="FM",D1693="FM",D1713="FM",D1733="FM",D1753="FM",D1773="FM",D1793="FM",D1813="FM",D1833="FM",D1853="FM",D1873="FM",D1893="FM"),"FM","OoS")))),IF(OR(D1513="H",D1533="H",D1553="H",D1573="H",D1593="H",D1613="H",D1633="H",D1653="H",D1673="H",D1693="H",D1713="H",D1733="H",D1753="H",D1773="H",D1793="H",D1813="H",D1833="H",D1853="H",D1873="H",D1893="H"),"H",IF(OR(D1513="M",D1533="M",D1553="M",D1573="M",D1593="M",D1613="M",D1633="M",D1653="M",D1673="M",D1693="M",D1713="M",D1733="M",D1753="M",D1773="M",D1793="M",D1813="M",D1833="M",D1853="M",D1873="M",D1893="M"),"M",IF(OR(D1513="L",D1533="L",D1553="L",D1573="L",D1593="L",D1613="L",D1633="L",D1653="L",D1673="L",D1693="L",D1713="L",D1733="L",D1753="L",D1773="L",D1793="L",D1813="L",D1833="L",D1853="L",D1873="L",D1893="L"),"L","OoS"))))</f>
        <v>DM</v>
      </c>
      <c r="D4081" s="81" t="s">
        <v>449</v>
      </c>
      <c r="E4081" s="80"/>
      <c r="F4081" s="80"/>
      <c r="G4081" s="80"/>
      <c r="H4081" s="80"/>
      <c r="I4081" s="80"/>
    </row>
    <row r="4082" spans="1:9" hidden="1" x14ac:dyDescent="0.25">
      <c r="B4082" s="54" t="str">
        <f>IF(ISTEXT('Organizational Unit Summary'!$B$52),'Organizational Unit Summary'!$B$52,"")</f>
        <v>P-13</v>
      </c>
      <c r="C4082" s="101" t="str">
        <f>IF('Organizational Unit Summary'!$B$24="Benchmark or Sustainment",IF(OR(D1514="DM",D1534="DM",D1554="DM",D1574="DM",D1594="DM",D1614="DM",D1634="DM",D1654="DM",D1674="DM",D1694="DM",D1714="DM",D1734="DM",D1754="DM",D1774="DM",D1794="DM",D1814="DM",D1834="DM",D1854="DM",D1874="DM",D1894="DM"),"DM",IF(OR(D1514="PM",D1534="PM",D1554="PM",D1574="PM",D1594="PM",D1614="PM",D1634="PM",D1654="PM",D1674="PM",D1694="PM",D1714="PM",D1734="PM",D1754="PM",D1774="PM",D1794="PM",D1814="PM",D1834="PM",D1854="PM",D1874="PM",D1894="PM"),"PM",IF(OR(D1514="LM",D1534="LM",D1554="LM",D1574="LM",D1594="LM",D1614="LM",D1634="LM",D1654="LM",D1674="LM",D1694="LM",D1714="LM",D1734="LM",D1754="LM",D1774="LM",D1794="LM",D1814="LM",D1834="LM",D1854="LM",D1874="LM",D1894="LM"),"LM",IF(OR(D1514="FM",D1534="FM",D1554="FM",D1574="FM",D1594="FM",D1614="FM",D1634="FM",D1654="FM",D1674="FM",D1694="FM",D1714="FM",D1734="FM",D1754="FM",D1774="FM",D1794="FM",D1814="FM",D1834="FM",D1854="FM",D1874="FM",D1894="FM"),"FM","OoS")))),IF(OR(D1514="H",D1534="H",D1554="H",D1574="H",D1594="H",D1614="H",D1634="H",D1654="H",D1674="H",D1694="H",D1714="H",D1734="H",D1754="H",D1774="H",D1794="H",D1814="H",D1834="H",D1854="H",D1874="H",D1894="H"),"H",IF(OR(D1514="M",D1534="M",D1554="M",D1574="M",D1594="M",D1614="M",D1634="M",D1654="M",D1674="M",D1694="M",D1714="M",D1734="M",D1754="M",D1774="M",D1794="M",D1814="M",D1834="M",D1854="M",D1874="M",D1894="M"),"M",IF(OR(D1514="L",D1534="L",D1554="L",D1574="L",D1594="L",D1614="L",D1634="L",D1654="L",D1674="L",D1694="L",D1714="L",D1734="L",D1754="L",D1774="L",D1794="L",D1814="L",D1834="L",D1854="L",D1874="L",D1894="L"),"L","OoS"))))</f>
        <v>DM</v>
      </c>
      <c r="D4082" s="81" t="s">
        <v>449</v>
      </c>
      <c r="E4082" s="80"/>
      <c r="F4082" s="80"/>
      <c r="G4082" s="80"/>
      <c r="H4082" s="80"/>
      <c r="I4082" s="80"/>
    </row>
    <row r="4083" spans="1:9" hidden="1" x14ac:dyDescent="0.25">
      <c r="B4083" s="54" t="str">
        <f>IF(ISTEXT('Organizational Unit Summary'!$B$53),'Organizational Unit Summary'!$B$53,"")</f>
        <v>P-14</v>
      </c>
      <c r="C4083" s="101" t="str">
        <f>IF('Organizational Unit Summary'!$B$24="Benchmark or Sustainment",IF(OR(D1515="DM",D1535="DM",D1555="DM",D1575="DM",D1595="DM",D1615="DM",D1635="DM",D1655="DM",D1675="DM",D1695="DM",D1715="DM",D1735="DM",D1755="DM",D1775="DM",D1795="DM",D1815="DM",D1835="DM",D1855="DM",D1875="DM",D1895="DM"),"DM",IF(OR(D1515="PM",D1535="PM",D1555="PM",D1575="PM",D1595="PM",D1615="PM",D1635="PM",D1655="PM",D1675="PM",D1695="PM",D1715="PM",D1735="PM",D1755="PM",D1775="PM",D1795="PM",D1815="PM",D1835="PM",D1855="PM",D1875="PM",D1895="PM"),"PM",IF(OR(D1515="LM",D1535="LM",D1555="LM",D1575="LM",D1595="LM",D1615="LM",D1635="LM",D1655="LM",D1675="LM",D1695="LM",D1715="LM",D1735="LM",D1755="LM",D1775="LM",D1795="LM",D1815="LM",D1835="LM",D1855="LM",D1875="LM",D1895="LM"),"LM",IF(OR(D1515="FM",D1535="FM",D1555="FM",D1575="FM",D1595="FM",D1615="FM",D1635="FM",D1655="FM",D1675="FM",D1695="FM",D1715="FM",D1735="FM",D1755="FM",D1775="FM",D1795="FM",D1815="FM",D1835="FM",D1855="FM",D1875="FM",D1895="FM"),"FM","OoS")))),IF(OR(D1515="H",D1535="H",D1555="H",D1575="H",D1595="H",D1615="H",D1635="H",D1655="H",D1675="H",D1695="H",D1715="H",D1735="H",D1755="H",D1775="H",D1795="H",D1815="H",D1835="H",D1855="H",D1875="H",D1895="H"),"H",IF(OR(D1515="M",D1535="M",D1555="M",D1575="M",D1595="M",D1615="M",D1635="M",D1655="M",D1675="M",D1695="M",D1715="M",D1735="M",D1755="M",D1775="M",D1795="M",D1815="M",D1835="M",D1855="M",D1875="M",D1895="M"),"M",IF(OR(D1515="L",D1535="L",D1555="L",D1575="L",D1595="L",D1615="L",D1635="L",D1655="L",D1675="L",D1695="L",D1715="L",D1735="L",D1755="L",D1775="L",D1795="L",D1815="L",D1835="L",D1855="L",D1875="L",D1895="L"),"L","OoS"))))</f>
        <v>DM</v>
      </c>
      <c r="D4083" s="81" t="s">
        <v>449</v>
      </c>
      <c r="E4083" s="80"/>
      <c r="F4083" s="80"/>
      <c r="G4083" s="80"/>
      <c r="H4083" s="80"/>
      <c r="I4083" s="80"/>
    </row>
    <row r="4084" spans="1:9" hidden="1" x14ac:dyDescent="0.25">
      <c r="B4084" s="54" t="str">
        <f>IF(ISTEXT('Organizational Unit Summary'!$B$54),'Organizational Unit Summary'!$B$54,"")</f>
        <v>P-15</v>
      </c>
      <c r="C4084" s="101" t="str">
        <f>IF('Organizational Unit Summary'!$B$24="Benchmark or Sustainment",IF(OR(D1516="DM",D1536="DM",D1556="DM",D1576="DM",D1596="DM",D1616="DM",D1636="DM",D1656="DM",D1676="DM",D1696="DM",D1716="DM",D1736="DM",D1756="DM",D1776="DM",D1796="DM",D1816="DM",D1836="DM",D1856="DM",D1876="DM",D1896="DM"),"DM",IF(OR(D1516="PM",D1536="PM",D1556="PM",D1576="PM",D1596="PM",D1616="PM",D1636="PM",D1656="PM",D1676="PM",D1696="PM",D1716="PM",D1736="PM",D1756="PM",D1776="PM",D1796="PM",D1816="PM",D1836="PM",D1856="PM",D1876="PM",D1896="PM"),"PM",IF(OR(D1516="LM",D1536="LM",D1556="LM",D1576="LM",D1596="LM",D1616="LM",D1636="LM",D1656="LM",D1676="LM",D1696="LM",D1716="LM",D1736="LM",D1756="LM",D1776="LM",D1796="LM",D1816="LM",D1836="LM",D1856="LM",D1876="LM",D1896="LM"),"LM",IF(OR(D1516="FM",D1536="FM",D1556="FM",D1576="FM",D1596="FM",D1616="FM",D1636="FM",D1656="FM",D1676="FM",D1696="FM",D1716="FM",D1736="FM",D1756="FM",D1776="FM",D1796="FM",D1816="FM",D1836="FM",D1856="FM",D1876="FM",D1896="FM"),"FM","OoS")))),IF(OR(D1516="H",D1536="H",D1556="H",D1576="H",D1596="H",D1616="H",D1636="H",D1656="H",D1676="H",D1696="H",D1716="H",D1736="H",D1756="H",D1776="H",D1796="H",D1816="H",D1836="H",D1856="H",D1876="H",D1896="H"),"H",IF(OR(D1516="M",D1536="M",D1556="M",D1576="M",D1596="M",D1616="M",D1636="M",D1656="M",D1676="M",D1696="M",D1716="M",D1736="M",D1756="M",D1776="M",D1796="M",D1816="M",D1836="M",D1856="M",D1876="M",D1896="M"),"M",IF(OR(D1516="L",D1536="L",D1556="L",D1576="L",D1596="L",D1616="L",D1636="L",D1656="L",D1676="L",D1696="L",D1716="L",D1736="L",D1756="L",D1776="L",D1796="L",D1816="L",D1836="L",D1856="L",D1876="L",D1896="L"),"L","OoS"))))</f>
        <v>DM</v>
      </c>
      <c r="D4084" s="81" t="s">
        <v>449</v>
      </c>
      <c r="E4084" s="80"/>
      <c r="F4084" s="80"/>
      <c r="G4084" s="80"/>
      <c r="H4084" s="80"/>
      <c r="I4084" s="80"/>
    </row>
    <row r="4085" spans="1:9" hidden="1" x14ac:dyDescent="0.25">
      <c r="B4085" s="54" t="str">
        <f>IF(ISTEXT('Organizational Unit Summary'!$B$55),'Organizational Unit Summary'!$B$55,"")</f>
        <v>P-16</v>
      </c>
      <c r="C4085" s="101" t="str">
        <f>IF('Organizational Unit Summary'!$B$24="Benchmark or Sustainment",IF(OR(D1517="DM",D1537="DM",D1557="DM",D1577="DM",D1597="DM",D1617="DM",D1637="DM",D1657="DM",D1677="DM",D1697="DM",D1717="DM",D1737="DM",D1757="DM",D1777="DM",D1797="DM",D1817="DM",D1837="DM",D1857="DM",D1877="DM",D1897="DM"),"DM",IF(OR(D1517="PM",D1537="PM",D1557="PM",D1577="PM",D1597="PM",D1617="PM",D1637="PM",D1657="PM",D1677="PM",D1697="PM",D1717="PM",D1737="PM",D1757="PM",D1777="PM",D1797="PM",D1817="PM",D1837="PM",D1857="PM",D1877="PM",D1897="PM"),"PM",IF(OR(D1517="LM",D1537="LM",D1557="LM",D1577="LM",D1597="LM",D1617="LM",D1637="LM",D1657="LM",D1677="LM",D1697="LM",D1717="LM",D1737="LM",D1757="LM",D1777="LM",D1797="LM",D1817="LM",D1837="LM",D1857="LM",D1877="LM",D1897="LM"),"LM",IF(OR(D1517="FM",D1537="FM",D1557="FM",D1577="FM",D1597="FM",D1617="FM",D1637="FM",D1657="FM",D1677="FM",D1697="FM",D1717="FM",D1737="FM",D1757="FM",D1777="FM",D1797="FM",D1817="FM",D1837="FM",D1857="FM",D1877="FM",D1897="FM"),"FM","OoS")))),IF(OR(D1517="H",D1537="H",D1557="H",D1577="H",D1597="H",D1617="H",D1637="H",D1657="H",D1677="H",D1697="H",D1717="H",D1737="H",D1757="H",D1777="H",D1797="H",D1817="H",D1837="H",D1857="H",D1877="H",D1897="H"),"H",IF(OR(D1517="M",D1537="M",D1557="M",D1577="M",D1597="M",D1617="M",D1637="M",D1657="M",D1677="M",D1697="M",D1717="M",D1737="M",D1757="M",D1777="M",D1797="M",D1817="M",D1837="M",D1857="M",D1877="M",D1897="M"),"M",IF(OR(D1517="L",D1537="L",D1557="L",D1577="L",D1597="L",D1617="L",D1637="L",D1657="L",D1677="L",D1697="L",D1717="L",D1737="L",D1757="L",D1777="L",D1797="L",D1817="L",D1837="L",D1857="L",D1877="L",D1897="L"),"L","OoS"))))</f>
        <v>DM</v>
      </c>
      <c r="D4085" s="81" t="s">
        <v>449</v>
      </c>
      <c r="E4085" s="80"/>
      <c r="F4085" s="80"/>
      <c r="G4085" s="80"/>
      <c r="H4085" s="80"/>
      <c r="I4085" s="80"/>
    </row>
    <row r="4086" spans="1:9" hidden="1" x14ac:dyDescent="0.25">
      <c r="B4086" s="54" t="str">
        <f>IF(ISTEXT('Organizational Unit Summary'!$B$56),'Organizational Unit Summary'!$B$56,"")</f>
        <v>P-17</v>
      </c>
      <c r="C4086" s="101" t="str">
        <f>IF('Organizational Unit Summary'!$B$24="Benchmark or Sustainment",IF(OR(D1518="DM",D1538="DM",D1558="DM",D1578="DM",D1598="DM",D1618="DM",D1638="DM",D1658="DM",D1678="DM",D1698="DM",D1718="DM",D1738="DM",D1758="DM",D1778="DM",D1798="DM",D1818="DM",D1838="DM",D1858="DM",D1878="DM",D1898="DM"),"DM",IF(OR(D1518="PM",D1538="PM",D1558="PM",D1578="PM",D1598="PM",D1618="PM",D1638="PM",D1658="PM",D1678="PM",D1698="PM",D1718="PM",D1738="PM",D1758="PM",D1778="PM",D1798="PM",D1818="PM",D1838="PM",D1858="PM",D1878="PM",D1898="PM"),"PM",IF(OR(D1518="LM",D1538="LM",D1558="LM",D1578="LM",D1598="LM",D1618="LM",D1638="LM",D1658="LM",D1678="LM",D1698="LM",D1718="LM",D1738="LM",D1758="LM",D1778="LM",D1798="LM",D1818="LM",D1838="LM",D1858="LM",D1878="LM",D1898="LM"),"LM",IF(OR(D1518="FM",D1538="FM",D1558="FM",D1578="FM",D1598="FM",D1618="FM",D1638="FM",D1658="FM",D1678="FM",D1698="FM",D1718="FM",D1738="FM",D1758="FM",D1778="FM",D1798="FM",D1818="FM",D1838="FM",D1858="FM",D1878="FM",D1898="FM"),"FM","OoS")))),IF(OR(D1518="H",D1538="H",D1558="H",D1578="H",D1598="H",D1618="H",D1638="H",D1658="H",D1678="H",D1698="H",D1718="H",D1738="H",D1758="H",D1778="H",D1798="H",D1818="H",D1838="H",D1858="H",D1878="H",D1898="H"),"H",IF(OR(D1518="M",D1538="M",D1558="M",D1578="M",D1598="M",D1618="M",D1638="M",D1658="M",D1678="M",D1698="M",D1718="M",D1738="M",D1758="M",D1778="M",D1798="M",D1818="M",D1838="M",D1858="M",D1878="M",D1898="M"),"M",IF(OR(D1518="L",D1538="L",D1558="L",D1578="L",D1598="L",D1618="L",D1638="L",D1658="L",D1678="L",D1698="L",D1718="L",D1738="L",D1758="L",D1778="L",D1798="L",D1818="L",D1838="L",D1858="L",D1878="L",D1898="L"),"L","OoS"))))</f>
        <v>DM</v>
      </c>
      <c r="D4086" s="81" t="s">
        <v>449</v>
      </c>
      <c r="E4086" s="80"/>
      <c r="F4086" s="80"/>
      <c r="G4086" s="80"/>
      <c r="H4086" s="80"/>
      <c r="I4086" s="80"/>
    </row>
    <row r="4087" spans="1:9" hidden="1" x14ac:dyDescent="0.25">
      <c r="B4087" s="54" t="str">
        <f>IF(ISTEXT('Organizational Unit Summary'!$B$57),'Organizational Unit Summary'!$B$57,"")</f>
        <v>P-18</v>
      </c>
      <c r="C4087" s="101" t="str">
        <f>IF('Organizational Unit Summary'!$B$24="Benchmark or Sustainment",IF(OR(D1519="DM",D1539="DM",D1559="DM",D1579="DM",D1599="DM",D1619="DM",D1639="DM",D1659="DM",D1679="DM",D1699="DM",D1719="DM",D1739="DM",D1759="DM",D1779="DM",D1799="DM",D1819="DM",D1839="DM",D1859="DM",D1879="DM",D1899="DM"),"DM",IF(OR(D1519="PM",D1539="PM",D1559="PM",D1579="PM",D1599="PM",D1619="PM",D1639="PM",D1659="PM",D1679="PM",D1699="PM",D1719="PM",D1739="PM",D1759="PM",D1779="PM",D1799="PM",D1819="PM",D1839="PM",D1859="PM",D1879="PM",D1899="PM"),"PM",IF(OR(D1519="LM",D1539="LM",D1559="LM",D1579="LM",D1599="LM",D1619="LM",D1639="LM",D1659="LM",D1679="LM",D1699="LM",D1719="LM",D1739="LM",D1759="LM",D1779="LM",D1799="LM",D1819="LM",D1839="LM",D1859="LM",D1879="LM",D1899="LM"),"LM",IF(OR(D1519="FM",D1539="FM",D1559="FM",D1579="FM",D1599="FM",D1619="FM",D1639="FM",D1659="FM",D1679="FM",D1699="FM",D1719="FM",D1739="FM",D1759="FM",D1779="FM",D1799="FM",D1819="FM",D1839="FM",D1859="FM",D1879="FM",D1899="FM"),"FM","OoS")))),IF(OR(D1519="H",D1539="H",D1559="H",D1579="H",D1599="H",D1619="H",D1639="H",D1659="H",D1679="H",D1699="H",D1719="H",D1739="H",D1759="H",D1779="H",D1799="H",D1819="H",D1839="H",D1859="H",D1879="H",D1899="H"),"H",IF(OR(D1519="M",D1539="M",D1559="M",D1579="M",D1599="M",D1619="M",D1639="M",D1659="M",D1679="M",D1699="M",D1719="M",D1739="M",D1759="M",D1779="M",D1799="M",D1819="M",D1839="M",D1859="M",D1879="M",D1899="M"),"M",IF(OR(D1519="L",D1539="L",D1559="L",D1579="L",D1599="L",D1619="L",D1639="L",D1659="L",D1679="L",D1699="L",D1719="L",D1739="L",D1759="L",D1779="L",D1799="L",D1819="L",D1839="L",D1859="L",D1879="L",D1899="L"),"L","OoS"))))</f>
        <v>DM</v>
      </c>
      <c r="D4087" s="81" t="s">
        <v>449</v>
      </c>
      <c r="E4087" s="80"/>
      <c r="F4087" s="80"/>
      <c r="G4087" s="80"/>
      <c r="H4087" s="80"/>
      <c r="I4087" s="80"/>
    </row>
    <row r="4088" spans="1:9" hidden="1" x14ac:dyDescent="0.25">
      <c r="B4088" s="54" t="str">
        <f>IF(ISTEXT('Organizational Unit Summary'!$B$58),'Organizational Unit Summary'!$B$58,"")</f>
        <v>P-19</v>
      </c>
      <c r="C4088" s="101" t="str">
        <f>IF('Organizational Unit Summary'!$B$24="Benchmark or Sustainment",IF(OR(D1520="DM",D1540="DM",D1560="DM",D1580="DM",D1600="DM",D1620="DM",D1640="DM",D1660="DM",D1680="DM",D1700="DM",D1720="DM",D1740="DM",D1760="DM",D1780="DM",D1800="DM",D1820="DM",D1840="DM",D1860="DM",D1880="DM",D1900="DM"),"DM",IF(OR(D1520="PM",D1540="PM",D1560="PM",D1580="PM",D1600="PM",D1620="PM",D1640="PM",D1660="PM",D1680="PM",D1700="PM",D1720="PM",D1740="PM",D1760="PM",D1780="PM",D1800="PM",D1820="PM",D1840="PM",D1860="PM",D1880="PM",D1900="PM"),"PM",IF(OR(D1520="LM",D1540="LM",D1560="LM",D1580="LM",D1600="LM",D1620="LM",D1640="LM",D1660="LM",D1680="LM",D1700="LM",D1720="LM",D1740="LM",D1760="LM",D1780="LM",D1800="LM",D1820="LM",D1840="LM",D1860="LM",D1880="LM",D1900="LM"),"LM",IF(OR(D1520="FM",D1540="FM",D1560="FM",D1580="FM",D1600="FM",D1620="FM",D1640="FM",D1660="FM",D1680="FM",D1700="FM",D1720="FM",D1740="FM",D1760="FM",D1780="FM",D1800="FM",D1820="FM",D1840="FM",D1860="FM",D1880="FM",D1900="FM"),"FM","OoS")))),IF(OR(D1520="H",D1540="H",D1560="H",D1580="H",D1600="H",D1620="H",D1640="H",D1660="H",D1680="H",D1700="H",D1720="H",D1740="H",D1760="H",D1780="H",D1800="H",D1820="H",D1840="H",D1860="H",D1880="H",D1900="H"),"H",IF(OR(D1520="M",D1540="M",D1560="M",D1580="M",D1600="M",D1620="M",D1640="M",D1660="M",D1680="M",D1700="M",D1720="M",D1740="M",D1760="M",D1780="M",D1800="M",D1820="M",D1840="M",D1860="M",D1880="M",D1900="M"),"M",IF(OR(D1520="L",D1540="L",D1560="L",D1580="L",D1600="L",D1620="L",D1640="L",D1660="L",D1680="L",D1700="L",D1720="L",D1740="L",D1760="L",D1780="L",D1800="L",D1820="L",D1840="L",D1860="L",D1880="L",D1900="L"),"L","OoS"))))</f>
        <v>DM</v>
      </c>
      <c r="D4088" s="81" t="s">
        <v>449</v>
      </c>
      <c r="E4088" s="80"/>
      <c r="F4088" s="80"/>
      <c r="G4088" s="80"/>
      <c r="H4088" s="80"/>
      <c r="I4088" s="80"/>
    </row>
    <row r="4089" spans="1:9" hidden="1" x14ac:dyDescent="0.25">
      <c r="B4089" s="54" t="str">
        <f>IF(ISTEXT('Organizational Unit Summary'!$B$59),'Organizational Unit Summary'!$B$59,"")</f>
        <v>P-20</v>
      </c>
      <c r="C4089" s="101" t="str">
        <f>IF('Organizational Unit Summary'!$B$24="Benchmark or Sustainment",IF(OR(D1521="DM",D1541="DM",D1561="DM",D1581="DM",D1601="DM",D1621="DM",D1641="DM",D1661="DM",D1681="DM",D1701="DM",D1721="DM",D1741="DM",D1761="DM",D1781="DM",D1801="DM",D1821="DM",D1841="DM",D1861="DM",D1881="DM",D1901="DM"),"DM",IF(OR(D1521="PM",D1541="PM",D1561="PM",D1581="PM",D1601="PM",D1621="PM",D1641="PM",D1661="PM",D1681="PM",D1701="PM",D1721="PM",D1741="PM",D1761="PM",D1781="PM",D1801="PM",D1821="PM",D1841="PM",D1861="PM",D1881="PM",D1901="PM"),"PM",IF(OR(D1521="LM",D1541="LM",D1561="LM",D1581="LM",D1601="LM",D1621="LM",D1641="LM",D1661="LM",D1681="LM",D1701="LM",D1721="LM",D1741="LM",D1761="LM",D1781="LM",D1801="LM",D1821="LM",D1841="LM",D1861="LM",D1881="LM",D1901="LM"),"LM",IF(OR(D1521="FM",D1541="FM",D1561="FM",D1581="FM",D1601="FM",D1621="FM",D1641="FM",D1661="FM",D1681="FM",D1701="FM",D1721="FM",D1741="FM",D1761="FM",D1781="FM",D1801="FM",D1821="FM",D1841="FM",D1861="FM",D1881="FM",D1901="FM"),"FM","OoS")))),IF(OR(D1521="H",D1541="H",D1561="H",D1581="H",D1601="H",D1621="H",D1641="H",D1661="H",D1681="H",D1701="H",D1721="H",D1741="H",D1761="H",D1781="H",D1801="H",D1821="H",D1841="H",D1861="H",D1881="H",D1901="H"),"H",IF(OR(D1521="M",D1541="M",D1561="M",D1581="M",D1601="M",D1621="M",D1641="M",D1661="M",D1681="M",D1701="M",D1721="M",D1741="M",D1761="M",D1781="M",D1801="M",D1821="M",D1841="M",D1861="M",D1881="M",D1901="M"),"M",IF(OR(D1521="L",D1541="L",D1561="L",D1581="L",D1601="L",D1621="L",D1641="L",D1661="L",D1681="L",D1701="L",D1721="L",D1741="L",D1761="L",D1781="L",D1801="L",D1821="L",D1841="L",D1861="L",D1881="L",D1901="L"),"L","OoS"))))</f>
        <v>DM</v>
      </c>
      <c r="D4089" s="81" t="s">
        <v>449</v>
      </c>
      <c r="E4089" s="80"/>
      <c r="F4089" s="80"/>
      <c r="G4089" s="80"/>
      <c r="H4089" s="80"/>
      <c r="I4089" s="80"/>
    </row>
    <row r="4090" spans="1:9" hidden="1" x14ac:dyDescent="0.25">
      <c r="A4090" s="56">
        <v>2.4</v>
      </c>
      <c r="B4090" s="54" t="str">
        <f>IF(ISTEXT('Organizational Unit Summary'!$B$40),'Organizational Unit Summary'!$B$40,"")</f>
        <v>P-1</v>
      </c>
      <c r="C4090" s="101" t="str">
        <f>IF('Organizational Unit Summary'!$B$24="Benchmark or Sustainment",IF(OR(D2002="DM",D2022="DM",D2042="DM",D2062="DM",D2082="DM",D2102="DM",D2122="DM",D2142="DM",D2162="DM",D2182="DM",D2202="DM",D2222="DM",D2242="DM",D2262="DM",D2282="DM",D2302="DM",D2322="DM",D2342="DM",D2362="DM",D2382="DM",D2402="DM",D2422="DM",D2442="DM",D2462="DM",D2482="DM"),"DM",IF(OR(D2002="PM",D2022="PM",D2042="PM",D2062="PM",D2082="PM",D2102="PM",D2122="PM",D2142="PM",D2162="PM",D2182="PM",D2202="PM",D2222="PM",D2242="PM",D2262="PM",D2282="PM",D2302="PM",D2322="PM",D2342="PM",D2362="PM",D2382="PM",D2402="PM",D2422="PM",D2442="PM",D2462="PM",D2482="PM"),"PM",IF(OR(D2002="LM",D2022="LM",D2042="LM",D2062="LM",D2082="LM",D2102="LM",D2122="LM",D2142="LM",D2162="LM",D2182="LM",D2202="LM",D2222="LM",D2242="LM",D2262="LM",D2282="LM",D2302="LM",D2322="LM",D2342="LM",D2362="LM",D2382="LM",D2402="LM",D2422="LM",D2442="LM",D2462="LM",D2482="LM"),"LM",IF(OR(D2002="FM",D2022="FM",D2042="FM",D2062="FM",D2082="FM",D2102="FM",D2122="FM",D2142="FM",D2162="FM",D2182="FM",D2202="FM",D2222="FM",D2242="FM",D2262="FM",D2282="FM",D2302="FM",D2322="FM",D2342="FM",D2362="FM",D2382="FM",D2402="FM",D2422="FM",D2442="FM",D2462="FM",D2482="FM"),"FM","OoS")))),IF(OR(D2002="H",D2022="H",D2042="H",D2062="H",D2082="H",D2102="H",D2122="H",D2142="H",D2162="H",D2182="H",D2202="H",D2222="H",D2242="H",D2262="H",D2282="H",D2302="H",D2322="H",D2342="H",D2362="H",D2382="H",D2402="H",D2422="H",D2442="H",D2462="H",D2482="H"),"H",IF(OR(D2002="M",D2022="M",D2042="M",D2062="M",D2082="M",D2102="M",D2122="M",D2142="M",D2162="M",D2182="M",D2202="M",D2222="M",D2242="M",D2262="M",D2282="M",D2302="M",D2322="M",D2342="M",D2362="M",D2382="M",D2402="M",D2422="M",D2442="M",D2462="M",D2482="M"),"M",IF(OR(D2002="L",D2022="L",D2042="L",D2062="L",D2082="L",D2102="L",D2122="L",D2142="L",D2162="L",D2182="L",D2202="L",D2222="L",D2242="L",D2262="L",D2282="L",D2302="L",D2322="L",D2342="L",D2362="L",D2382="L",D2402="L",D2422="L",D2442="L",D2462="L",D2482="L"),"L","OoS"))))</f>
        <v>DM</v>
      </c>
      <c r="D4090" s="52" t="str">
        <f>IF('Organizational Unit Summary'!$B$24="Benchmark or Sustainment",IF(OR(P2002="DM",P2022="DM",P2042="DM",P2062="DM",P2082="DM",P2102="DM",P2122="DM",P2142="DM",P2162="DM",P2182="DM",P2202="DM",P2222="DM",P2242="DM",P2262="DM",P2282="DM",P2302="DM",P2322="DM",P2342="DM",P2362="DM",P2382="DM",P2402="DM",P2422="DM",P2442="DM",P2462="DM",P2482="DM"),"DM",IF(OR(P2002="PM",P2022="PM",P2042="PM",P2062="PM",P2082="PM",P2102="PM",P2122="PM",P2142="PM",P2162="PM",P2182="PM",P2202="PM",P2222="PM",P2242="PM",P2262="PM",P2282="PM",P2302="PM",P2322="PM",P2342="PM",P2362="PM",P2382="PM",P2402="PM",P2422="PM",P2442="PM",P2462="PM",P2482="PM"),"PM",IF(OR(P2002="LM",P2022="LM",P2042="LM",P2062="LM",P2082="LM",P2102="LM",P2122="LM",P2142="LM",P2162="LM",P2182="LM",P2202="LM",P2222="LM",P2242="LM",P2262="LM",P2282="LM",P2302="LM",P2322="LM",P2342="LM",P2362="LM",P2382="LM",P2402="LM",P2422="LM",P2442="LM",P2462="LM",P2482="LM"),"LM",IF(OR(P2002="FM",P2022="FM",P2042="FM",P2062="FM",P2082="FM",P2102="FM",P2122="FM",P2142="FM",P2162="FM",P2182="FM",P2202="FM",P2222="FM",P2242="FM",P2262="FM",P2282="FM",P2302="FM",P2322="FM",P2342="FM",P2362="FM",P2382="FM",P2402="FM",P2422="FM",P2442="FM",P2462="FM",P2482="FM"),"FM","OoS")))),IF(OR(P2002="H",P2022="H",P2042="H",P2062="H",P2082="H",P2102="H",P2122="H",P2142="H",P2162="H",P2182="H",P2202="H",P2222="H",P2242="H",P2262="H",P2282="H",P2302="H",P2322="H",P2342="H",P2362="H",P2382="H",P2402="H",P2422="H",P2442="H",P2462="H",P2482="H"),"H",IF(OR(P2002="M",P2022="M",P2042="M",P2062="M",P2082="M",P2102="M",P2122="M",P2142="M",P2162="M",P2182="M",P2202="M",P2222="M",P2242="M",P2262="M",P2282="M",P2302="M",P2322="M",P2342="M",P2362="M",P2382="M",P2402="M",P2422="M",P2442="M",P2462="M",P2482="M"),"M",IF(OR(P2002="L",P2022="L",P2042="L",P2062="L",P2082="L",P2102="L",P2122="L",P2142="L",P2162="L",P2182="L",P2202="L",P2222="L",P2242="L",P2262="L",P2282="L",P2302="L",P2322="L",P2342="L",P2362="L",P2382="L",P2402="L",P2422="L",P2442="L",P2462="L",P2482="L"),"L","OoS"))))</f>
        <v>OoS</v>
      </c>
      <c r="E4090" s="80"/>
      <c r="F4090" s="80"/>
      <c r="G4090" s="80"/>
      <c r="H4090" s="80"/>
      <c r="I4090" s="80"/>
    </row>
    <row r="4091" spans="1:9" hidden="1" x14ac:dyDescent="0.25">
      <c r="B4091" s="54" t="str">
        <f>IF(ISTEXT('Organizational Unit Summary'!$B$41),'Organizational Unit Summary'!$B$41,"")</f>
        <v>P-2</v>
      </c>
      <c r="C4091" s="101" t="str">
        <f>IF('Organizational Unit Summary'!$B$24="Benchmark or Sustainment",IF(OR(D2003="DM",D2023="DM",D2043="DM",D2063="DM",D2083="DM",D2103="DM",D2123="DM",D2143="DM",D2163="DM",D2183="DM",D2203="DM",D2223="DM",D2243="DM",D2263="DM",D2283="DM",D2303="DM",D2323="DM",D2343="DM",D2363="DM",D2383="DM"),"DM",IF(OR(D2003="PM",D2023="PM",D2043="PM",D2063="PM",D2083="PM",D2103="PM",D2123="PM",D2143="PM",D2163="PM",D2183="PM",D2203="PM",D2223="PM",D2243="PM",D2263="PM",D2283="PM",D2303="PM",D2323="PM",D2343="PM",D2363="PM",D2383="PM"),"PM",IF(OR(D2003="LM",D2023="LM",D2043="LM",D2063="LM",D2083="LM",D2103="LM",D2123="LM",D2143="LM",D2163="LM",D2183="LM",D2203="LM",D2223="LM",D2243="LM",D2263="LM",D2283="LM",D2303="LM",D2323="LM",D2343="LM",D2363="LM",D2383="LM"),"LM",IF(OR(D2003="FM",D2023="FM",D2043="FM",D2063="FM",D2083="FM",D2103="FM",D2123="FM",D2143="FM",D2163="FM",D2183="FM",D2203="FM",D2223="FM",D2243="FM",D2263="FM",D2283="FM",D2303="FM",D2323="FM",D2343="FM",D2363="FM",D2383="FM"),"FM","OoS")))),IF(OR(D2003="H",D2023="H",D2043="H",D2063="H",D2083="H",D2103="H",D2123="H",D2143="H",D2163="H",D2183="H",D2203="H",D2223="H",D2243="H",D2263="H",D2283="H",D2303="H",D2323="H",D2343="H",D2363="H",D2383="H"),"H",IF(OR(D2003="M",D2023="M",D2043="M",D2063="M",D2083="M",D2103="M",D2123="M",D2143="M",D2163="M",D2183="M",D2203="M",D2223="M",D2243="M",D2263="M",D2283="M",D2303="M",D2323="M",D2343="M",D2363="M",D2383="M"),"M",IF(OR(D2003="L",D2023="L",D2043="L",D2063="L",D2083="L",D2103="L",D2123="L",D2143="L",D2163="L",D2183="L",D2203="L",D2223="L",D2243="L",D2263="L",D2283="L",D2303="L",D2323="L",D2343="L",D2363="L",D2383="L"),"L","OoS"))))</f>
        <v>DM</v>
      </c>
      <c r="D4091" s="81" t="s">
        <v>449</v>
      </c>
      <c r="E4091" s="80"/>
      <c r="F4091" s="80"/>
      <c r="G4091" s="80"/>
      <c r="H4091" s="80"/>
      <c r="I4091" s="80"/>
    </row>
    <row r="4092" spans="1:9" hidden="1" x14ac:dyDescent="0.25">
      <c r="B4092" s="54" t="str">
        <f>IF(ISTEXT('Organizational Unit Summary'!$B$42),'Organizational Unit Summary'!$B$42,"")</f>
        <v>P-3</v>
      </c>
      <c r="C4092" s="101" t="str">
        <f>IF('Organizational Unit Summary'!$B$24="Benchmark or Sustainment",IF(OR(D2004="DM",D2024="DM",D2044="DM",D2064="DM",D2084="DM",D2104="DM",D2124="DM",D2144="DM",D2164="DM",D2184="DM",D2204="DM",D2224="DM",D2244="DM",D2264="DM",D2284="DM",D2304="DM",D2324="DM",D2344="DM",D2364="DM",D2384="DM"),"DM",IF(OR(D2004="PM",D2024="PM",D2044="PM",D2064="PM",D2084="PM",D2104="PM",D2124="PM",D2144="PM",D2164="PM",D2184="PM",D2204="PM",D2224="PM",D2244="PM",D2264="PM",D2284="PM",D2304="PM",D2324="PM",D2344="PM",D2364="PM",D2384="PM"),"PM",IF(OR(D2004="LM",D2024="LM",D2044="LM",D2064="LM",D2084="LM",D2104="LM",D2124="LM",D2144="LM",D2164="LM",D2184="LM",D2204="LM",D2224="LM",D2244="LM",D2264="LM",D2284="LM",D2304="LM",D2324="LM",D2344="LM",D2364="LM",D2384="LM"),"LM",IF(OR(D2004="FM",D2024="FM",D2044="FM",D2064="FM",D2084="FM",D2104="FM",D2124="FM",D2144="FM",D2164="FM",D2184="FM",D2204="FM",D2224="FM",D2244="FM",D2264="FM",D2284="FM",D2304="FM",D2324="FM",D2344="FM",D2364="FM",D2384="FM"),"FM","OoS")))),IF(OR(D2004="H",D2024="H",D2044="H",D2064="H",D2084="H",D2104="H",D2124="H",D2144="H",D2164="H",D2184="H",D2204="H",D2224="H",D2244="H",D2264="H",D2284="H",D2304="H",D2324="H",D2344="H",D2364="H",D2384="H"),"H",IF(OR(D2004="M",D2024="M",D2044="M",D2064="M",D2084="M",D2104="M",D2124="M",D2144="M",D2164="M",D2184="M",D2204="M",D2224="M",D2244="M",D2264="M",D2284="M",D2304="M",D2324="M",D2344="M",D2364="M",D2384="M"),"M",IF(OR(D2004="L",D2024="L",D2044="L",D2064="L",D2084="L",D2104="L",D2124="L",D2144="L",D2164="L",D2184="L",D2204="L",D2224="L",D2244="L",D2264="L",D2284="L",D2304="L",D2324="L",D2344="L",D2364="L",D2384="L"),"L","OoS"))))</f>
        <v>DM</v>
      </c>
      <c r="D4092" s="81" t="s">
        <v>449</v>
      </c>
      <c r="E4092" s="80"/>
      <c r="F4092" s="80"/>
      <c r="G4092" s="80"/>
      <c r="H4092" s="80"/>
      <c r="I4092" s="80"/>
    </row>
    <row r="4093" spans="1:9" hidden="1" x14ac:dyDescent="0.25">
      <c r="B4093" s="54" t="str">
        <f>IF(ISTEXT('Organizational Unit Summary'!$B$43),'Organizational Unit Summary'!$B$43,"")</f>
        <v>P-4</v>
      </c>
      <c r="C4093" s="101" t="str">
        <f>IF('Organizational Unit Summary'!$B$24="Benchmark or Sustainment",IF(OR(D2005="DM",D2025="DM",D2045="DM",D2065="DM",D2085="DM",D2105="DM",D2125="DM",D2145="DM",D2165="DM",D2185="DM",D2205="DM",D2225="DM",D2245="DM",D2265="DM",D2285="DM",D2305="DM",D2325="DM",D2345="DM",D2365="DM",D2385="DM"),"DM",IF(OR(D2005="PM",D2025="PM",D2045="PM",D2065="PM",D2085="PM",D2105="PM",D2125="PM",D2145="PM",D2165="PM",D2185="PM",D2205="PM",D2225="PM",D2245="PM",D2265="PM",D2285="PM",D2305="PM",D2325="PM",D2345="PM",D2365="PM",D2385="PM"),"PM",IF(OR(D2005="LM",D2025="LM",D2045="LM",D2065="LM",D2085="LM",D2105="LM",D2125="LM",D2145="LM",D2165="LM",D2185="LM",D2205="LM",D2225="LM",D2245="LM",D2265="LM",D2285="LM",D2305="LM",D2325="LM",D2345="LM",D2365="LM",D2385="LM"),"LM",IF(OR(D2005="FM",D2025="FM",D2045="FM",D2065="FM",D2085="FM",D2105="FM",D2125="FM",D2145="FM",D2165="FM",D2185="FM",D2205="FM",D2225="FM",D2245="FM",D2265="FM",D2285="FM",D2305="FM",D2325="FM",D2345="FM",D2365="FM",D2385="FM"),"FM","OoS")))),IF(OR(D2005="H",D2025="H",D2045="H",D2065="H",D2085="H",D2105="H",D2125="H",D2145="H",D2165="H",D2185="H",D2205="H",D2225="H",D2245="H",D2265="H",D2285="H",D2305="H",D2325="H",D2345="H",D2365="H",D2385="H"),"H",IF(OR(D2005="M",D2025="M",D2045="M",D2065="M",D2085="M",D2105="M",D2125="M",D2145="M",D2165="M",D2185="M",D2205="M",D2225="M",D2245="M",D2265="M",D2285="M",D2305="M",D2325="M",D2345="M",D2365="M",D2385="M"),"M",IF(OR(D2005="L",D2025="L",D2045="L",D2065="L",D2085="L",D2105="L",D2125="L",D2145="L",D2165="L",D2185="L",D2205="L",D2225="L",D2245="L",D2265="L",D2285="L",D2305="L",D2325="L",D2345="L",D2365="L",D2385="L"),"L","OoS"))))</f>
        <v>DM</v>
      </c>
      <c r="D4093" s="81" t="s">
        <v>449</v>
      </c>
      <c r="E4093" s="80"/>
      <c r="F4093" s="80"/>
      <c r="G4093" s="80"/>
      <c r="H4093" s="80"/>
      <c r="I4093" s="80"/>
    </row>
    <row r="4094" spans="1:9" hidden="1" x14ac:dyDescent="0.25">
      <c r="B4094" s="54" t="str">
        <f>IF(ISTEXT('Organizational Unit Summary'!$B$44),'Organizational Unit Summary'!$B$44,"")</f>
        <v>P-5</v>
      </c>
      <c r="C4094" s="101" t="str">
        <f>IF('Organizational Unit Summary'!$B$24="Benchmark or Sustainment",IF(OR(D2006="DM",D2026="DM",D2046="DM",D2066="DM",D2086="DM",D2106="DM",D2126="DM",D2146="DM",D2166="DM",D2186="DM",D2206="DM",D2226="DM",D2246="DM",D2266="DM",D2286="DM",D2306="DM",D2326="DM",D2346="DM",D2366="DM",D2386="DM"),"DM",IF(OR(D2006="PM",D2026="PM",D2046="PM",D2066="PM",D2086="PM",D2106="PM",D2126="PM",D2146="PM",D2166="PM",D2186="PM",D2206="PM",D2226="PM",D2246="PM",D2266="PM",D2286="PM",D2306="PM",D2326="PM",D2346="PM",D2366="PM",D2386="PM"),"PM",IF(OR(D2006="LM",D2026="LM",D2046="LM",D2066="LM",D2086="LM",D2106="LM",D2126="LM",D2146="LM",D2166="LM",D2186="LM",D2206="LM",D2226="LM",D2246="LM",D2266="LM",D2286="LM",D2306="LM",D2326="LM",D2346="LM",D2366="LM",D2386="LM"),"LM",IF(OR(D2006="FM",D2026="FM",D2046="FM",D2066="FM",D2086="FM",D2106="FM",D2126="FM",D2146="FM",D2166="FM",D2186="FM",D2206="FM",D2226="FM",D2246="FM",D2266="FM",D2286="FM",D2306="FM",D2326="FM",D2346="FM",D2366="FM",D2386="FM"),"FM","OoS")))),IF(OR(D2006="H",D2026="H",D2046="H",D2066="H",D2086="H",D2106="H",D2126="H",D2146="H",D2166="H",D2186="H",D2206="H",D2226="H",D2246="H",D2266="H",D2286="H",D2306="H",D2326="H",D2346="H",D2366="H",D2386="H"),"H",IF(OR(D2006="M",D2026="M",D2046="M",D2066="M",D2086="M",D2106="M",D2126="M",D2146="M",D2166="M",D2186="M",D2206="M",D2226="M",D2246="M",D2266="M",D2286="M",D2306="M",D2326="M",D2346="M",D2366="M",D2386="M"),"M",IF(OR(D2006="L",D2026="L",D2046="L",D2066="L",D2086="L",D2106="L",D2126="L",D2146="L",D2166="L",D2186="L",D2206="L",D2226="L",D2246="L",D2266="L",D2286="L",D2306="L",D2326="L",D2346="L",D2366="L",D2386="L"),"L","OoS"))))</f>
        <v>DM</v>
      </c>
      <c r="D4094" s="81" t="s">
        <v>449</v>
      </c>
      <c r="E4094" s="80"/>
      <c r="F4094" s="80"/>
      <c r="G4094" s="80"/>
      <c r="H4094" s="80"/>
      <c r="I4094" s="80"/>
    </row>
    <row r="4095" spans="1:9" hidden="1" x14ac:dyDescent="0.25">
      <c r="B4095" s="54" t="str">
        <f>IF(ISTEXT('Organizational Unit Summary'!$B$45),'Organizational Unit Summary'!$B$45,"")</f>
        <v>P-6</v>
      </c>
      <c r="C4095" s="101" t="str">
        <f>IF('Organizational Unit Summary'!$B$24="Benchmark or Sustainment",IF(OR(D2007="DM",D2027="DM",D2047="DM",D2067="DM",D2087="DM",D2107="DM",D2127="DM",D2147="DM",D2167="DM",D2187="DM",D2207="DM",D2227="DM",D2247="DM",D2267="DM",D2287="DM",D2307="DM",D2327="DM",D2347="DM",D2367="DM",D2387="DM"),"DM",IF(OR(D2007="PM",D2027="PM",D2047="PM",D2067="PM",D2087="PM",D2107="PM",D2127="PM",D2147="PM",D2167="PM",D2187="PM",D2207="PM",D2227="PM",D2247="PM",D2267="PM",D2287="PM",D2307="PM",D2327="PM",D2347="PM",D2367="PM",D2387="PM"),"PM",IF(OR(D2007="LM",D2027="LM",D2047="LM",D2067="LM",D2087="LM",D2107="LM",D2127="LM",D2147="LM",D2167="LM",D2187="LM",D2207="LM",D2227="LM",D2247="LM",D2267="LM",D2287="LM",D2307="LM",D2327="LM",D2347="LM",D2367="LM",D2387="LM"),"LM",IF(OR(D2007="FM",D2027="FM",D2047="FM",D2067="FM",D2087="FM",D2107="FM",D2127="FM",D2147="FM",D2167="FM",D2187="FM",D2207="FM",D2227="FM",D2247="FM",D2267="FM",D2287="FM",D2307="FM",D2327="FM",D2347="FM",D2367="FM",D2387="FM"),"FM","OoS")))),IF(OR(D2007="H",D2027="H",D2047="H",D2067="H",D2087="H",D2107="H",D2127="H",D2147="H",D2167="H",D2187="H",D2207="H",D2227="H",D2247="H",D2267="H",D2287="H",D2307="H",D2327="H",D2347="H",D2367="H",D2387="H"),"H",IF(OR(D2007="M",D2027="M",D2047="M",D2067="M",D2087="M",D2107="M",D2127="M",D2147="M",D2167="M",D2187="M",D2207="M",D2227="M",D2247="M",D2267="M",D2287="M",D2307="M",D2327="M",D2347="M",D2367="M",D2387="M"),"M",IF(OR(D2007="L",D2027="L",D2047="L",D2067="L",D2087="L",D2107="L",D2127="L",D2147="L",D2167="L",D2187="L",D2207="L",D2227="L",D2247="L",D2267="L",D2287="L",D2307="L",D2327="L",D2347="L",D2367="L",D2387="L"),"L","OoS"))))</f>
        <v>DM</v>
      </c>
      <c r="D4095" s="81" t="s">
        <v>449</v>
      </c>
      <c r="E4095" s="80"/>
      <c r="F4095" s="80"/>
      <c r="G4095" s="80"/>
      <c r="H4095" s="80"/>
      <c r="I4095" s="80"/>
    </row>
    <row r="4096" spans="1:9" hidden="1" x14ac:dyDescent="0.25">
      <c r="B4096" s="54" t="str">
        <f>IF(ISTEXT('Organizational Unit Summary'!$B$46),'Organizational Unit Summary'!$B$46,"")</f>
        <v>P-7</v>
      </c>
      <c r="C4096" s="101" t="str">
        <f>IF('Organizational Unit Summary'!$B$24="Benchmark or Sustainment",IF(OR(D2008="DM",D2028="DM",D2048="DM",D2068="DM",D2088="DM",D2108="DM",D2128="DM",D2148="DM",D2168="DM",D2188="DM",D2208="DM",D2228="DM",D2248="DM",D2268="DM",D2288="DM",D2308="DM",D2328="DM",D2348="DM",D2368="DM",D2388="DM"),"DM",IF(OR(D2008="PM",D2028="PM",D2048="PM",D2068="PM",D2088="PM",D2108="PM",D2128="PM",D2148="PM",D2168="PM",D2188="PM",D2208="PM",D2228="PM",D2248="PM",D2268="PM",D2288="PM",D2308="PM",D2328="PM",D2348="PM",D2368="PM",D2388="PM"),"PM",IF(OR(D2008="LM",D2028="LM",D2048="LM",D2068="LM",D2088="LM",D2108="LM",D2128="LM",D2148="LM",D2168="LM",D2188="LM",D2208="LM",D2228="LM",D2248="LM",D2268="LM",D2288="LM",D2308="LM",D2328="LM",D2348="LM",D2368="LM",D2388="LM"),"LM",IF(OR(D2008="FM",D2028="FM",D2048="FM",D2068="FM",D2088="FM",D2108="FM",D2128="FM",D2148="FM",D2168="FM",D2188="FM",D2208="FM",D2228="FM",D2248="FM",D2268="FM",D2288="FM",D2308="FM",D2328="FM",D2348="FM",D2368="FM",D2388="FM"),"FM","OoS")))),IF(OR(D2008="H",D2028="H",D2048="H",D2068="H",D2088="H",D2108="H",D2128="H",D2148="H",D2168="H",D2188="H",D2208="H",D2228="H",D2248="H",D2268="H",D2288="H",D2308="H",D2328="H",D2348="H",D2368="H",D2388="H"),"H",IF(OR(D2008="M",D2028="M",D2048="M",D2068="M",D2088="M",D2108="M",D2128="M",D2148="M",D2168="M",D2188="M",D2208="M",D2228="M",D2248="M",D2268="M",D2288="M",D2308="M",D2328="M",D2348="M",D2368="M",D2388="M"),"M",IF(OR(D2008="L",D2028="L",D2048="L",D2068="L",D2088="L",D2108="L",D2128="L",D2148="L",D2168="L",D2188="L",D2208="L",D2228="L",D2248="L",D2268="L",D2288="L",D2308="L",D2328="L",D2348="L",D2368="L",D2388="L"),"L","OoS"))))</f>
        <v>DM</v>
      </c>
      <c r="D4096" s="81" t="s">
        <v>449</v>
      </c>
      <c r="E4096" s="80"/>
      <c r="F4096" s="80"/>
      <c r="G4096" s="80"/>
      <c r="H4096" s="80"/>
      <c r="I4096" s="80"/>
    </row>
    <row r="4097" spans="1:9" hidden="1" x14ac:dyDescent="0.25">
      <c r="B4097" s="54" t="str">
        <f>IF(ISTEXT('Organizational Unit Summary'!$B$47),'Organizational Unit Summary'!$B$47,"")</f>
        <v>P-8</v>
      </c>
      <c r="C4097" s="101" t="str">
        <f>IF('Organizational Unit Summary'!$B$24="Benchmark or Sustainment",IF(OR(D2009="DM",D2029="DM",D2049="DM",D2069="DM",D2089="DM",D2109="DM",D2129="DM",D2149="DM",D2169="DM",D2189="DM",D2209="DM",D2229="DM",D2249="DM",D2269="DM",D2289="DM",D2309="DM",D2329="DM",D2349="DM",D2369="DM",D2389="DM"),"DM",IF(OR(D2009="PM",D2029="PM",D2049="PM",D2069="PM",D2089="PM",D2109="PM",D2129="PM",D2149="PM",D2169="PM",D2189="PM",D2209="PM",D2229="PM",D2249="PM",D2269="PM",D2289="PM",D2309="PM",D2329="PM",D2349="PM",D2369="PM",D2389="PM"),"PM",IF(OR(D2009="LM",D2029="LM",D2049="LM",D2069="LM",D2089="LM",D2109="LM",D2129="LM",D2149="LM",D2169="LM",D2189="LM",D2209="LM",D2229="LM",D2249="LM",D2269="LM",D2289="LM",D2309="LM",D2329="LM",D2349="LM",D2369="LM",D2389="LM"),"LM",IF(OR(D2009="FM",D2029="FM",D2049="FM",D2069="FM",D2089="FM",D2109="FM",D2129="FM",D2149="FM",D2169="FM",D2189="FM",D2209="FM",D2229="FM",D2249="FM",D2269="FM",D2289="FM",D2309="FM",D2329="FM",D2349="FM",D2369="FM",D2389="FM"),"FM","OoS")))),IF(OR(D2009="H",D2029="H",D2049="H",D2069="H",D2089="H",D2109="H",D2129="H",D2149="H",D2169="H",D2189="H",D2209="H",D2229="H",D2249="H",D2269="H",D2289="H",D2309="H",D2329="H",D2349="H",D2369="H",D2389="H"),"H",IF(OR(D2009="M",D2029="M",D2049="M",D2069="M",D2089="M",D2109="M",D2129="M",D2149="M",D2169="M",D2189="M",D2209="M",D2229="M",D2249="M",D2269="M",D2289="M",D2309="M",D2329="M",D2349="M",D2369="M",D2389="M"),"M",IF(OR(D2009="L",D2029="L",D2049="L",D2069="L",D2089="L",D2109="L",D2129="L",D2149="L",D2169="L",D2189="L",D2209="L",D2229="L",D2249="L",D2269="L",D2289="L",D2309="L",D2329="L",D2349="L",D2369="L",D2389="L"),"L","OoS"))))</f>
        <v>DM</v>
      </c>
      <c r="D4097" s="81" t="s">
        <v>449</v>
      </c>
      <c r="E4097" s="80"/>
      <c r="F4097" s="80"/>
      <c r="G4097" s="80"/>
      <c r="H4097" s="80"/>
      <c r="I4097" s="80"/>
    </row>
    <row r="4098" spans="1:9" hidden="1" x14ac:dyDescent="0.25">
      <c r="B4098" s="54" t="str">
        <f>IF(ISTEXT('Organizational Unit Summary'!$B$48),'Organizational Unit Summary'!$B$48,"")</f>
        <v>P-9</v>
      </c>
      <c r="C4098" s="101" t="str">
        <f>IF('Organizational Unit Summary'!$B$24="Benchmark or Sustainment",IF(OR(D2010="DM",D2030="DM",D2050="DM",D2070="DM",D2090="DM",D2110="DM",D2130="DM",D2150="DM",D2170="DM",D2190="DM",D2210="DM",D2230="DM",D2250="DM",D2270="DM",D2290="DM",D2310="DM",D2330="DM",D2350="DM",D2370="DM",D2390="DM"),"DM",IF(OR(D2010="PM",D2030="PM",D2050="PM",D2070="PM",D2090="PM",D2110="PM",D2130="PM",D2150="PM",D2170="PM",D2190="PM",D2210="PM",D2230="PM",D2250="PM",D2270="PM",D2290="PM",D2310="PM",D2330="PM",D2350="PM",D2370="PM",D2390="PM"),"PM",IF(OR(D2010="LM",D2030="LM",D2050="LM",D2070="LM",D2090="LM",D2110="LM",D2130="LM",D2150="LM",D2170="LM",D2190="LM",D2210="LM",D2230="LM",D2250="LM",D2270="LM",D2290="LM",D2310="LM",D2330="LM",D2350="LM",D2370="LM",D2390="LM"),"LM",IF(OR(D2010="FM",D2030="FM",D2050="FM",D2070="FM",D2090="FM",D2110="FM",D2130="FM",D2150="FM",D2170="FM",D2190="FM",D2210="FM",D2230="FM",D2250="FM",D2270="FM",D2290="FM",D2310="FM",D2330="FM",D2350="FM",D2370="FM",D2390="FM"),"FM","OoS")))),IF(OR(D2010="H",D2030="H",D2050="H",D2070="H",D2090="H",D2110="H",D2130="H",D2150="H",D2170="H",D2190="H",D2210="H",D2230="H",D2250="H",D2270="H",D2290="H",D2310="H",D2330="H",D2350="H",D2370="H",D2390="H"),"H",IF(OR(D2010="M",D2030="M",D2050="M",D2070="M",D2090="M",D2110="M",D2130="M",D2150="M",D2170="M",D2190="M",D2210="M",D2230="M",D2250="M",D2270="M",D2290="M",D2310="M",D2330="M",D2350="M",D2370="M",D2390="M"),"M",IF(OR(D2010="L",D2030="L",D2050="L",D2070="L",D2090="L",D2110="L",D2130="L",D2150="L",D2170="L",D2190="L",D2210="L",D2230="L",D2250="L",D2270="L",D2290="L",D2310="L",D2330="L",D2350="L",D2370="L",D2390="L"),"L","OoS"))))</f>
        <v>DM</v>
      </c>
      <c r="D4098" s="81" t="s">
        <v>449</v>
      </c>
      <c r="E4098" s="80"/>
      <c r="F4098" s="80"/>
      <c r="G4098" s="80"/>
      <c r="H4098" s="80"/>
      <c r="I4098" s="80"/>
    </row>
    <row r="4099" spans="1:9" hidden="1" x14ac:dyDescent="0.25">
      <c r="B4099" s="54" t="str">
        <f>IF(ISTEXT('Organizational Unit Summary'!$B$49),'Organizational Unit Summary'!$B$49,"")</f>
        <v>P-10</v>
      </c>
      <c r="C4099" s="101" t="str">
        <f>IF('Organizational Unit Summary'!$B$24="Benchmark or Sustainment",IF(OR(D2011="DM",D2031="DM",D2051="DM",D2071="DM",D2091="DM",D2111="DM",D2131="DM",D2151="DM",D2171="DM",D2191="DM",D2211="DM",D2231="DM",D2251="DM",D2271="DM",D2291="DM",D2311="DM",D2331="DM",D2351="DM",D2371="DM",D2391="DM"),"DM",IF(OR(D2011="PM",D2031="PM",D2051="PM",D2071="PM",D2091="PM",D2111="PM",D2131="PM",D2151="PM",D2171="PM",D2191="PM",D2211="PM",D2231="PM",D2251="PM",D2271="PM",D2291="PM",D2311="PM",D2331="PM",D2351="PM",D2371="PM",D2391="PM"),"PM",IF(OR(D2011="LM",D2031="LM",D2051="LM",D2071="LM",D2091="LM",D2111="LM",D2131="LM",D2151="LM",D2171="LM",D2191="LM",D2211="LM",D2231="LM",D2251="LM",D2271="LM",D2291="LM",D2311="LM",D2331="LM",D2351="LM",D2371="LM",D2391="LM"),"LM",IF(OR(D2011="FM",D2031="FM",D2051="FM",D2071="FM",D2091="FM",D2111="FM",D2131="FM",D2151="FM",D2171="FM",D2191="FM",D2211="FM",D2231="FM",D2251="FM",D2271="FM",D2291="FM",D2311="FM",D2331="FM",D2351="FM",D2371="FM",D2391="FM"),"FM","OoS")))),IF(OR(D2011="H",D2031="H",D2051="H",D2071="H",D2091="H",D2111="H",D2131="H",D2151="H",D2171="H",D2191="H",D2211="H",D2231="H",D2251="H",D2271="H",D2291="H",D2311="H",D2331="H",D2351="H",D2371="H",D2391="H"),"H",IF(OR(D2011="M",D2031="M",D2051="M",D2071="M",D2091="M",D2111="M",D2131="M",D2151="M",D2171="M",D2191="M",D2211="M",D2231="M",D2251="M",D2271="M",D2291="M",D2311="M",D2331="M",D2351="M",D2371="M",D2391="M"),"M",IF(OR(D2011="L",D2031="L",D2051="L",D2071="L",D2091="L",D2111="L",D2131="L",D2151="L",D2171="L",D2191="L",D2211="L",D2231="L",D2251="L",D2271="L",D2291="L",D2311="L",D2331="L",D2351="L",D2371="L",D2391="L"),"L","OoS"))))</f>
        <v>DM</v>
      </c>
      <c r="D4099" s="81" t="s">
        <v>449</v>
      </c>
      <c r="E4099" s="80"/>
      <c r="F4099" s="80"/>
      <c r="G4099" s="80"/>
      <c r="H4099" s="80"/>
      <c r="I4099" s="80"/>
    </row>
    <row r="4100" spans="1:9" hidden="1" x14ac:dyDescent="0.25">
      <c r="B4100" s="54" t="str">
        <f>IF(ISTEXT('Organizational Unit Summary'!$B$50),'Organizational Unit Summary'!$B$50,"")</f>
        <v>P-11</v>
      </c>
      <c r="C4100" s="101" t="str">
        <f>IF('Organizational Unit Summary'!$B$24="Benchmark or Sustainment",IF(OR(D2012="DM",D2032="DM",D2052="DM",D2072="DM",D2092="DM",D2112="DM",D2132="DM",D2152="DM",D2172="DM",D2192="DM",D2212="DM",D2232="DM",D2252="DM",D2272="DM",D2292="DM",D2312="DM",D2332="DM",D2352="DM",D2372="DM",D2392="DM"),"DM",IF(OR(D2012="PM",D2032="PM",D2052="PM",D2072="PM",D2092="PM",D2112="PM",D2132="PM",D2152="PM",D2172="PM",D2192="PM",D2212="PM",D2232="PM",D2252="PM",D2272="PM",D2292="PM",D2312="PM",D2332="PM",D2352="PM",D2372="PM",D2392="PM"),"PM",IF(OR(D2012="LM",D2032="LM",D2052="LM",D2072="LM",D2092="LM",D2112="LM",D2132="LM",D2152="LM",D2172="LM",D2192="LM",D2212="LM",D2232="LM",D2252="LM",D2272="LM",D2292="LM",D2312="LM",D2332="LM",D2352="LM",D2372="LM",D2392="LM"),"LM",IF(OR(D2012="FM",D2032="FM",D2052="FM",D2072="FM",D2092="FM",D2112="FM",D2132="FM",D2152="FM",D2172="FM",D2192="FM",D2212="FM",D2232="FM",D2252="FM",D2272="FM",D2292="FM",D2312="FM",D2332="FM",D2352="FM",D2372="FM",D2392="FM"),"FM","OoS")))),IF(OR(D2012="H",D2032="H",D2052="H",D2072="H",D2092="H",D2112="H",D2132="H",D2152="H",D2172="H",D2192="H",D2212="H",D2232="H",D2252="H",D2272="H",D2292="H",D2312="H",D2332="H",D2352="H",D2372="H",D2392="H"),"H",IF(OR(D2012="M",D2032="M",D2052="M",D2072="M",D2092="M",D2112="M",D2132="M",D2152="M",D2172="M",D2192="M",D2212="M",D2232="M",D2252="M",D2272="M",D2292="M",D2312="M",D2332="M",D2352="M",D2372="M",D2392="M"),"M",IF(OR(D2012="L",D2032="L",D2052="L",D2072="L",D2092="L",D2112="L",D2132="L",D2152="L",D2172="L",D2192="L",D2212="L",D2232="L",D2252="L",D2272="L",D2292="L",D2312="L",D2332="L",D2352="L",D2372="L",D2392="L"),"L","OoS"))))</f>
        <v>DM</v>
      </c>
      <c r="D4100" s="81" t="s">
        <v>449</v>
      </c>
      <c r="E4100" s="80"/>
      <c r="F4100" s="80"/>
      <c r="G4100" s="80"/>
      <c r="H4100" s="80"/>
      <c r="I4100" s="80"/>
    </row>
    <row r="4101" spans="1:9" hidden="1" x14ac:dyDescent="0.25">
      <c r="B4101" s="54" t="str">
        <f>IF(ISTEXT('Organizational Unit Summary'!$B$51),'Organizational Unit Summary'!$B$51,"")</f>
        <v>P-12</v>
      </c>
      <c r="C4101" s="101" t="str">
        <f>IF('Organizational Unit Summary'!$B$24="Benchmark or Sustainment",IF(OR(D2013="DM",D2033="DM",D2053="DM",D2073="DM",D2093="DM",D2113="DM",D2133="DM",D2153="DM",D2173="DM",D2193="DM",D2213="DM",D2233="DM",D2253="DM",D2273="DM",D2293="DM",D2313="DM",D2333="DM",D2353="DM",D2373="DM",D2393="DM"),"DM",IF(OR(D2013="PM",D2033="PM",D2053="PM",D2073="PM",D2093="PM",D2113="PM",D2133="PM",D2153="PM",D2173="PM",D2193="PM",D2213="PM",D2233="PM",D2253="PM",D2273="PM",D2293="PM",D2313="PM",D2333="PM",D2353="PM",D2373="PM",D2393="PM"),"PM",IF(OR(D2013="LM",D2033="LM",D2053="LM",D2073="LM",D2093="LM",D2113="LM",D2133="LM",D2153="LM",D2173="LM",D2193="LM",D2213="LM",D2233="LM",D2253="LM",D2273="LM",D2293="LM",D2313="LM",D2333="LM",D2353="LM",D2373="LM",D2393="LM"),"LM",IF(OR(D2013="FM",D2033="FM",D2053="FM",D2073="FM",D2093="FM",D2113="FM",D2133="FM",D2153="FM",D2173="FM",D2193="FM",D2213="FM",D2233="FM",D2253="FM",D2273="FM",D2293="FM",D2313="FM",D2333="FM",D2353="FM",D2373="FM",D2393="FM"),"FM","OoS")))),IF(OR(D2013="H",D2033="H",D2053="H",D2073="H",D2093="H",D2113="H",D2133="H",D2153="H",D2173="H",D2193="H",D2213="H",D2233="H",D2253="H",D2273="H",D2293="H",D2313="H",D2333="H",D2353="H",D2373="H",D2393="H"),"H",IF(OR(D2013="M",D2033="M",D2053="M",D2073="M",D2093="M",D2113="M",D2133="M",D2153="M",D2173="M",D2193="M",D2213="M",D2233="M",D2253="M",D2273="M",D2293="M",D2313="M",D2333="M",D2353="M",D2373="M",D2393="M"),"M",IF(OR(D2013="L",D2033="L",D2053="L",D2073="L",D2093="L",D2113="L",D2133="L",D2153="L",D2173="L",D2193="L",D2213="L",D2233="L",D2253="L",D2273="L",D2293="L",D2313="L",D2333="L",D2353="L",D2373="L",D2393="L"),"L","OoS"))))</f>
        <v>DM</v>
      </c>
      <c r="D4101" s="81" t="s">
        <v>449</v>
      </c>
      <c r="E4101" s="80"/>
      <c r="F4101" s="80"/>
      <c r="G4101" s="80"/>
      <c r="H4101" s="80"/>
      <c r="I4101" s="80"/>
    </row>
    <row r="4102" spans="1:9" hidden="1" x14ac:dyDescent="0.25">
      <c r="B4102" s="54" t="str">
        <f>IF(ISTEXT('Organizational Unit Summary'!$B$52),'Organizational Unit Summary'!$B$52,"")</f>
        <v>P-13</v>
      </c>
      <c r="C4102" s="101" t="str">
        <f>IF('Organizational Unit Summary'!$B$24="Benchmark or Sustainment",IF(OR(D2014="DM",D2034="DM",D2054="DM",D2074="DM",D2094="DM",D2114="DM",D2134="DM",D2154="DM",D2174="DM",D2194="DM",D2214="DM",D2234="DM",D2254="DM",D2274="DM",D2294="DM",D2314="DM",D2334="DM",D2354="DM",D2374="DM",D2394="DM"),"DM",IF(OR(D2014="PM",D2034="PM",D2054="PM",D2074="PM",D2094="PM",D2114="PM",D2134="PM",D2154="PM",D2174="PM",D2194="PM",D2214="PM",D2234="PM",D2254="PM",D2274="PM",D2294="PM",D2314="PM",D2334="PM",D2354="PM",D2374="PM",D2394="PM"),"PM",IF(OR(D2014="LM",D2034="LM",D2054="LM",D2074="LM",D2094="LM",D2114="LM",D2134="LM",D2154="LM",D2174="LM",D2194="LM",D2214="LM",D2234="LM",D2254="LM",D2274="LM",D2294="LM",D2314="LM",D2334="LM",D2354="LM",D2374="LM",D2394="LM"),"LM",IF(OR(D2014="FM",D2034="FM",D2054="FM",D2074="FM",D2094="FM",D2114="FM",D2134="FM",D2154="FM",D2174="FM",D2194="FM",D2214="FM",D2234="FM",D2254="FM",D2274="FM",D2294="FM",D2314="FM",D2334="FM",D2354="FM",D2374="FM",D2394="FM"),"FM","OoS")))),IF(OR(D2014="H",D2034="H",D2054="H",D2074="H",D2094="H",D2114="H",D2134="H",D2154="H",D2174="H",D2194="H",D2214="H",D2234="H",D2254="H",D2274="H",D2294="H",D2314="H",D2334="H",D2354="H",D2374="H",D2394="H"),"H",IF(OR(D2014="M",D2034="M",D2054="M",D2074="M",D2094="M",D2114="M",D2134="M",D2154="M",D2174="M",D2194="M",D2214="M",D2234="M",D2254="M",D2274="M",D2294="M",D2314="M",D2334="M",D2354="M",D2374="M",D2394="M"),"M",IF(OR(D2014="L",D2034="L",D2054="L",D2074="L",D2094="L",D2114="L",D2134="L",D2154="L",D2174="L",D2194="L",D2214="L",D2234="L",D2254="L",D2274="L",D2294="L",D2314="L",D2334="L",D2354="L",D2374="L",D2394="L"),"L","OoS"))))</f>
        <v>DM</v>
      </c>
      <c r="D4102" s="81" t="s">
        <v>449</v>
      </c>
      <c r="E4102" s="80"/>
      <c r="F4102" s="80"/>
      <c r="G4102" s="80"/>
      <c r="H4102" s="80"/>
      <c r="I4102" s="80"/>
    </row>
    <row r="4103" spans="1:9" hidden="1" x14ac:dyDescent="0.25">
      <c r="B4103" s="54" t="str">
        <f>IF(ISTEXT('Organizational Unit Summary'!$B$53),'Organizational Unit Summary'!$B$53,"")</f>
        <v>P-14</v>
      </c>
      <c r="C4103" s="101" t="str">
        <f>IF('Organizational Unit Summary'!$B$24="Benchmark or Sustainment",IF(OR(D2015="DM",D2035="DM",D2055="DM",D2075="DM",D2095="DM",D2115="DM",D2135="DM",D2155="DM",D2175="DM",D2195="DM",D2215="DM",D2235="DM",D2255="DM",D2275="DM",D2295="DM",D2315="DM",D2335="DM",D2355="DM",D2375="DM",D2395="DM"),"DM",IF(OR(D2015="PM",D2035="PM",D2055="PM",D2075="PM",D2095="PM",D2115="PM",D2135="PM",D2155="PM",D2175="PM",D2195="PM",D2215="PM",D2235="PM",D2255="PM",D2275="PM",D2295="PM",D2315="PM",D2335="PM",D2355="PM",D2375="PM",D2395="PM"),"PM",IF(OR(D2015="LM",D2035="LM",D2055="LM",D2075="LM",D2095="LM",D2115="LM",D2135="LM",D2155="LM",D2175="LM",D2195="LM",D2215="LM",D2235="LM",D2255="LM",D2275="LM",D2295="LM",D2315="LM",D2335="LM",D2355="LM",D2375="LM",D2395="LM"),"LM",IF(OR(D2015="FM",D2035="FM",D2055="FM",D2075="FM",D2095="FM",D2115="FM",D2135="FM",D2155="FM",D2175="FM",D2195="FM",D2215="FM",D2235="FM",D2255="FM",D2275="FM",D2295="FM",D2315="FM",D2335="FM",D2355="FM",D2375="FM",D2395="FM"),"FM","OoS")))),IF(OR(D2015="H",D2035="H",D2055="H",D2075="H",D2095="H",D2115="H",D2135="H",D2155="H",D2175="H",D2195="H",D2215="H",D2235="H",D2255="H",D2275="H",D2295="H",D2315="H",D2335="H",D2355="H",D2375="H",D2395="H"),"H",IF(OR(D2015="M",D2035="M",D2055="M",D2075="M",D2095="M",D2115="M",D2135="M",D2155="M",D2175="M",D2195="M",D2215="M",D2235="M",D2255="M",D2275="M",D2295="M",D2315="M",D2335="M",D2355="M",D2375="M",D2395="M"),"M",IF(OR(D2015="L",D2035="L",D2055="L",D2075="L",D2095="L",D2115="L",D2135="L",D2155="L",D2175="L",D2195="L",D2215="L",D2235="L",D2255="L",D2275="L",D2295="L",D2315="L",D2335="L",D2355="L",D2375="L",D2395="L"),"L","OoS"))))</f>
        <v>DM</v>
      </c>
      <c r="D4103" s="81" t="s">
        <v>449</v>
      </c>
      <c r="E4103" s="80"/>
      <c r="F4103" s="80"/>
      <c r="G4103" s="80"/>
      <c r="H4103" s="80"/>
      <c r="I4103" s="80"/>
    </row>
    <row r="4104" spans="1:9" hidden="1" x14ac:dyDescent="0.25">
      <c r="B4104" s="54" t="str">
        <f>IF(ISTEXT('Organizational Unit Summary'!$B$54),'Organizational Unit Summary'!$B$54,"")</f>
        <v>P-15</v>
      </c>
      <c r="C4104" s="101" t="str">
        <f>IF('Organizational Unit Summary'!$B$24="Benchmark or Sustainment",IF(OR(D2016="DM",D2036="DM",D2056="DM",D2076="DM",D2096="DM",D2116="DM",D2136="DM",D2156="DM",D2176="DM",D2196="DM",D2216="DM",D2236="DM",D2256="DM",D2276="DM",D2296="DM",D2316="DM",D2336="DM",D2356="DM",D2376="DM",D2396="DM"),"DM",IF(OR(D2016="PM",D2036="PM",D2056="PM",D2076="PM",D2096="PM",D2116="PM",D2136="PM",D2156="PM",D2176="PM",D2196="PM",D2216="PM",D2236="PM",D2256="PM",D2276="PM",D2296="PM",D2316="PM",D2336="PM",D2356="PM",D2376="PM",D2396="PM"),"PM",IF(OR(D2016="LM",D2036="LM",D2056="LM",D2076="LM",D2096="LM",D2116="LM",D2136="LM",D2156="LM",D2176="LM",D2196="LM",D2216="LM",D2236="LM",D2256="LM",D2276="LM",D2296="LM",D2316="LM",D2336="LM",D2356="LM",D2376="LM",D2396="LM"),"LM",IF(OR(D2016="FM",D2036="FM",D2056="FM",D2076="FM",D2096="FM",D2116="FM",D2136="FM",D2156="FM",D2176="FM",D2196="FM",D2216="FM",D2236="FM",D2256="FM",D2276="FM",D2296="FM",D2316="FM",D2336="FM",D2356="FM",D2376="FM",D2396="FM"),"FM","OoS")))),IF(OR(D2016="H",D2036="H",D2056="H",D2076="H",D2096="H",D2116="H",D2136="H",D2156="H",D2176="H",D2196="H",D2216="H",D2236="H",D2256="H",D2276="H",D2296="H",D2316="H",D2336="H",D2356="H",D2376="H",D2396="H"),"H",IF(OR(D2016="M",D2036="M",D2056="M",D2076="M",D2096="M",D2116="M",D2136="M",D2156="M",D2176="M",D2196="M",D2216="M",D2236="M",D2256="M",D2276="M",D2296="M",D2316="M",D2336="M",D2356="M",D2376="M",D2396="M"),"M",IF(OR(D2016="L",D2036="L",D2056="L",D2076="L",D2096="L",D2116="L",D2136="L",D2156="L",D2176="L",D2196="L",D2216="L",D2236="L",D2256="L",D2276="L",D2296="L",D2316="L",D2336="L",D2356="L",D2376="L",D2396="L"),"L","OoS"))))</f>
        <v>DM</v>
      </c>
      <c r="D4104" s="81" t="s">
        <v>449</v>
      </c>
      <c r="E4104" s="80"/>
      <c r="F4104" s="80"/>
      <c r="G4104" s="80"/>
      <c r="H4104" s="80"/>
      <c r="I4104" s="80"/>
    </row>
    <row r="4105" spans="1:9" hidden="1" x14ac:dyDescent="0.25">
      <c r="B4105" s="54" t="str">
        <f>IF(ISTEXT('Organizational Unit Summary'!$B$55),'Organizational Unit Summary'!$B$55,"")</f>
        <v>P-16</v>
      </c>
      <c r="C4105" s="101" t="str">
        <f>IF('Organizational Unit Summary'!$B$24="Benchmark or Sustainment",IF(OR(D2017="DM",D2037="DM",D2057="DM",D2077="DM",D2097="DM",D2117="DM",D2137="DM",D2157="DM",D2177="DM",D2197="DM",D2217="DM",D2237="DM",D2257="DM",D2277="DM",D2297="DM",D2317="DM",D2337="DM",D2357="DM",D2377="DM",D2397="DM"),"DM",IF(OR(D2017="PM",D2037="PM",D2057="PM",D2077="PM",D2097="PM",D2117="PM",D2137="PM",D2157="PM",D2177="PM",D2197="PM",D2217="PM",D2237="PM",D2257="PM",D2277="PM",D2297="PM",D2317="PM",D2337="PM",D2357="PM",D2377="PM",D2397="PM"),"PM",IF(OR(D2017="LM",D2037="LM",D2057="LM",D2077="LM",D2097="LM",D2117="LM",D2137="LM",D2157="LM",D2177="LM",D2197="LM",D2217="LM",D2237="LM",D2257="LM",D2277="LM",D2297="LM",D2317="LM",D2337="LM",D2357="LM",D2377="LM",D2397="LM"),"LM",IF(OR(D2017="FM",D2037="FM",D2057="FM",D2077="FM",D2097="FM",D2117="FM",D2137="FM",D2157="FM",D2177="FM",D2197="FM",D2217="FM",D2237="FM",D2257="FM",D2277="FM",D2297="FM",D2317="FM",D2337="FM",D2357="FM",D2377="FM",D2397="FM"),"FM","OoS")))),IF(OR(D2017="H",D2037="H",D2057="H",D2077="H",D2097="H",D2117="H",D2137="H",D2157="H",D2177="H",D2197="H",D2217="H",D2237="H",D2257="H",D2277="H",D2297="H",D2317="H",D2337="H",D2357="H",D2377="H",D2397="H"),"H",IF(OR(D2017="M",D2037="M",D2057="M",D2077="M",D2097="M",D2117="M",D2137="M",D2157="M",D2177="M",D2197="M",D2217="M",D2237="M",D2257="M",D2277="M",D2297="M",D2317="M",D2337="M",D2357="M",D2377="M",D2397="M"),"M",IF(OR(D2017="L",D2037="L",D2057="L",D2077="L",D2097="L",D2117="L",D2137="L",D2157="L",D2177="L",D2197="L",D2217="L",D2237="L",D2257="L",D2277="L",D2297="L",D2317="L",D2337="L",D2357="L",D2377="L",D2397="L"),"L","OoS"))))</f>
        <v>DM</v>
      </c>
      <c r="D4105" s="81" t="s">
        <v>449</v>
      </c>
      <c r="E4105" s="80"/>
      <c r="F4105" s="80"/>
      <c r="G4105" s="80"/>
      <c r="H4105" s="80"/>
      <c r="I4105" s="80"/>
    </row>
    <row r="4106" spans="1:9" hidden="1" x14ac:dyDescent="0.25">
      <c r="B4106" s="54" t="str">
        <f>IF(ISTEXT('Organizational Unit Summary'!$B$56),'Organizational Unit Summary'!$B$56,"")</f>
        <v>P-17</v>
      </c>
      <c r="C4106" s="101" t="str">
        <f>IF('Organizational Unit Summary'!$B$24="Benchmark or Sustainment",IF(OR(D2018="DM",D2038="DM",D2058="DM",D2078="DM",D2098="DM",D2118="DM",D2138="DM",D2158="DM",D2178="DM",D2198="DM",D2218="DM",D2238="DM",D2258="DM",D2278="DM",D2298="DM",D2318="DM",D2338="DM",D2358="DM",D2378="DM",D2398="DM"),"DM",IF(OR(D2018="PM",D2038="PM",D2058="PM",D2078="PM",D2098="PM",D2118="PM",D2138="PM",D2158="PM",D2178="PM",D2198="PM",D2218="PM",D2238="PM",D2258="PM",D2278="PM",D2298="PM",D2318="PM",D2338="PM",D2358="PM",D2378="PM",D2398="PM"),"PM",IF(OR(D2018="LM",D2038="LM",D2058="LM",D2078="LM",D2098="LM",D2118="LM",D2138="LM",D2158="LM",D2178="LM",D2198="LM",D2218="LM",D2238="LM",D2258="LM",D2278="LM",D2298="LM",D2318="LM",D2338="LM",D2358="LM",D2378="LM",D2398="LM"),"LM",IF(OR(D2018="FM",D2038="FM",D2058="FM",D2078="FM",D2098="FM",D2118="FM",D2138="FM",D2158="FM",D2178="FM",D2198="FM",D2218="FM",D2238="FM",D2258="FM",D2278="FM",D2298="FM",D2318="FM",D2338="FM",D2358="FM",D2378="FM",D2398="FM"),"FM","OoS")))),IF(OR(D2018="H",D2038="H",D2058="H",D2078="H",D2098="H",D2118="H",D2138="H",D2158="H",D2178="H",D2198="H",D2218="H",D2238="H",D2258="H",D2278="H",D2298="H",D2318="H",D2338="H",D2358="H",D2378="H",D2398="H"),"H",IF(OR(D2018="M",D2038="M",D2058="M",D2078="M",D2098="M",D2118="M",D2138="M",D2158="M",D2178="M",D2198="M",D2218="M",D2238="M",D2258="M",D2278="M",D2298="M",D2318="M",D2338="M",D2358="M",D2378="M",D2398="M"),"M",IF(OR(D2018="L",D2038="L",D2058="L",D2078="L",D2098="L",D2118="L",D2138="L",D2158="L",D2178="L",D2198="L",D2218="L",D2238="L",D2258="L",D2278="L",D2298="L",D2318="L",D2338="L",D2358="L",D2378="L",D2398="L"),"L","OoS"))))</f>
        <v>DM</v>
      </c>
      <c r="D4106" s="81" t="s">
        <v>449</v>
      </c>
      <c r="E4106" s="80"/>
      <c r="F4106" s="80"/>
      <c r="G4106" s="80"/>
      <c r="H4106" s="80"/>
      <c r="I4106" s="80"/>
    </row>
    <row r="4107" spans="1:9" hidden="1" x14ac:dyDescent="0.25">
      <c r="B4107" s="54" t="str">
        <f>IF(ISTEXT('Organizational Unit Summary'!$B$57),'Organizational Unit Summary'!$B$57,"")</f>
        <v>P-18</v>
      </c>
      <c r="C4107" s="101" t="str">
        <f>IF('Organizational Unit Summary'!$B$24="Benchmark or Sustainment",IF(OR(D2019="DM",D2039="DM",D2059="DM",D2079="DM",D2099="DM",D2119="DM",D2139="DM",D2159="DM",D2179="DM",D2199="DM",D2219="DM",D2239="DM",D2259="DM",D2279="DM",D2299="DM",D2319="DM",D2339="DM",D2359="DM",D2379="DM",D2399="DM"),"DM",IF(OR(D2019="PM",D2039="PM",D2059="PM",D2079="PM",D2099="PM",D2119="PM",D2139="PM",D2159="PM",D2179="PM",D2199="PM",D2219="PM",D2239="PM",D2259="PM",D2279="PM",D2299="PM",D2319="PM",D2339="PM",D2359="PM",D2379="PM",D2399="PM"),"PM",IF(OR(D2019="LM",D2039="LM",D2059="LM",D2079="LM",D2099="LM",D2119="LM",D2139="LM",D2159="LM",D2179="LM",D2199="LM",D2219="LM",D2239="LM",D2259="LM",D2279="LM",D2299="LM",D2319="LM",D2339="LM",D2359="LM",D2379="LM",D2399="LM"),"LM",IF(OR(D2019="FM",D2039="FM",D2059="FM",D2079="FM",D2099="FM",D2119="FM",D2139="FM",D2159="FM",D2179="FM",D2199="FM",D2219="FM",D2239="FM",D2259="FM",D2279="FM",D2299="FM",D2319="FM",D2339="FM",D2359="FM",D2379="FM",D2399="FM"),"FM","OoS")))),IF(OR(D2019="H",D2039="H",D2059="H",D2079="H",D2099="H",D2119="H",D2139="H",D2159="H",D2179="H",D2199="H",D2219="H",D2239="H",D2259="H",D2279="H",D2299="H",D2319="H",D2339="H",D2359="H",D2379="H",D2399="H"),"H",IF(OR(D2019="M",D2039="M",D2059="M",D2079="M",D2099="M",D2119="M",D2139="M",D2159="M",D2179="M",D2199="M",D2219="M",D2239="M",D2259="M",D2279="M",D2299="M",D2319="M",D2339="M",D2359="M",D2379="M",D2399="M"),"M",IF(OR(D2019="L",D2039="L",D2059="L",D2079="L",D2099="L",D2119="L",D2139="L",D2159="L",D2179="L",D2199="L",D2219="L",D2239="L",D2259="L",D2279="L",D2299="L",D2319="L",D2339="L",D2359="L",D2379="L",D2399="L"),"L","OoS"))))</f>
        <v>DM</v>
      </c>
      <c r="D4107" s="81" t="s">
        <v>449</v>
      </c>
      <c r="E4107" s="80"/>
      <c r="F4107" s="80"/>
      <c r="G4107" s="80"/>
      <c r="H4107" s="80"/>
      <c r="I4107" s="80"/>
    </row>
    <row r="4108" spans="1:9" hidden="1" x14ac:dyDescent="0.25">
      <c r="B4108" s="54" t="str">
        <f>IF(ISTEXT('Organizational Unit Summary'!$B$58),'Organizational Unit Summary'!$B$58,"")</f>
        <v>P-19</v>
      </c>
      <c r="C4108" s="101" t="str">
        <f>IF('Organizational Unit Summary'!$B$24="Benchmark or Sustainment",IF(OR(D2020="DM",D2040="DM",D2060="DM",D2080="DM",D2100="DM",D2120="DM",D2140="DM",D2160="DM",D2180="DM",D2200="DM",D2220="DM",D2240="DM",D2260="DM",D2280="DM",D2300="DM",D2320="DM",D2340="DM",D2360="DM",D2380="DM",D2400="DM"),"DM",IF(OR(D2020="PM",D2040="PM",D2060="PM",D2080="PM",D2100="PM",D2120="PM",D2140="PM",D2160="PM",D2180="PM",D2200="PM",D2220="PM",D2240="PM",D2260="PM",D2280="PM",D2300="PM",D2320="PM",D2340="PM",D2360="PM",D2380="PM",D2400="PM"),"PM",IF(OR(D2020="LM",D2040="LM",D2060="LM",D2080="LM",D2100="LM",D2120="LM",D2140="LM",D2160="LM",D2180="LM",D2200="LM",D2220="LM",D2240="LM",D2260="LM",D2280="LM",D2300="LM",D2320="LM",D2340="LM",D2360="LM",D2380="LM",D2400="LM"),"LM",IF(OR(D2020="FM",D2040="FM",D2060="FM",D2080="FM",D2100="FM",D2120="FM",D2140="FM",D2160="FM",D2180="FM",D2200="FM",D2220="FM",D2240="FM",D2260="FM",D2280="FM",D2300="FM",D2320="FM",D2340="FM",D2360="FM",D2380="FM",D2400="FM"),"FM","OoS")))),IF(OR(D2020="H",D2040="H",D2060="H",D2080="H",D2100="H",D2120="H",D2140="H",D2160="H",D2180="H",D2200="H",D2220="H",D2240="H",D2260="H",D2280="H",D2300="H",D2320="H",D2340="H",D2360="H",D2380="H",D2400="H"),"H",IF(OR(D2020="M",D2040="M",D2060="M",D2080="M",D2100="M",D2120="M",D2140="M",D2160="M",D2180="M",D2200="M",D2220="M",D2240="M",D2260="M",D2280="M",D2300="M",D2320="M",D2340="M",D2360="M",D2380="M",D2400="M"),"M",IF(OR(D2020="L",D2040="L",D2060="L",D2080="L",D2100="L",D2120="L",D2140="L",D2160="L",D2180="L",D2200="L",D2220="L",D2240="L",D2260="L",D2280="L",D2300="L",D2320="L",D2340="L",D2360="L",D2380="L",D2400="L"),"L","OoS"))))</f>
        <v>DM</v>
      </c>
      <c r="D4108" s="81" t="s">
        <v>449</v>
      </c>
      <c r="E4108" s="80"/>
      <c r="F4108" s="80"/>
      <c r="G4108" s="80"/>
      <c r="H4108" s="80"/>
      <c r="I4108" s="80"/>
    </row>
    <row r="4109" spans="1:9" hidden="1" x14ac:dyDescent="0.25">
      <c r="B4109" s="54" t="str">
        <f>IF(ISTEXT('Organizational Unit Summary'!$B$59),'Organizational Unit Summary'!$B$59,"")</f>
        <v>P-20</v>
      </c>
      <c r="C4109" s="101" t="str">
        <f>IF('Organizational Unit Summary'!$B$24="Benchmark or Sustainment",IF(OR(D2021="DM",D2041="DM",D2061="DM",D2081="DM",D2101="DM",D2121="DM",D2141="DM",D2161="DM",D2181="DM",D2201="DM",D2221="DM",D2241="DM",D2261="DM",D2281="DM",D2301="DM",D2321="DM",D2341="DM",D2361="DM",D2381="DM",D2401="DM"),"DM",IF(OR(D2021="PM",D2041="PM",D2061="PM",D2081="PM",D2101="PM",D2121="PM",D2141="PM",D2161="PM",D2181="PM",D2201="PM",D2221="PM",D2241="PM",D2261="PM",D2281="PM",D2301="PM",D2321="PM",D2341="PM",D2361="PM",D2381="PM",D2401="PM"),"PM",IF(OR(D2021="LM",D2041="LM",D2061="LM",D2081="LM",D2101="LM",D2121="LM",D2141="LM",D2161="LM",D2181="LM",D2201="LM",D2221="LM",D2241="LM",D2261="LM",D2281="LM",D2301="LM",D2321="LM",D2341="LM",D2361="LM",D2381="LM",D2401="LM"),"LM",IF(OR(D2021="FM",D2041="FM",D2061="FM",D2081="FM",D2101="FM",D2121="FM",D2141="FM",D2161="FM",D2181="FM",D2201="FM",D2221="FM",D2241="FM",D2261="FM",D2281="FM",D2301="FM",D2321="FM",D2341="FM",D2361="FM",D2381="FM",D2401="FM"),"FM","OoS")))),IF(OR(D2021="H",D2041="H",D2061="H",D2081="H",D2101="H",D2121="H",D2141="H",D2161="H",D2181="H",D2201="H",D2221="H",D2241="H",D2261="H",D2281="H",D2301="H",D2321="H",D2341="H",D2361="H",D2381="H",D2401="H"),"H",IF(OR(D2021="M",D2041="M",D2061="M",D2081="M",D2101="M",D2121="M",D2141="M",D2161="M",D2181="M",D2201="M",D2221="M",D2241="M",D2261="M",D2281="M",D2301="M",D2321="M",D2341="M",D2361="M",D2381="M",D2401="M"),"M",IF(OR(D2021="L",D2041="L",D2061="L",D2081="L",D2101="L",D2121="L",D2141="L",D2161="L",D2181="L",D2201="L",D2221="L",D2241="L",D2261="L",D2281="L",D2301="L",D2321="L",D2341="L",D2361="L",D2381="L",D2401="L"),"L","OoS"))))</f>
        <v>DM</v>
      </c>
      <c r="D4109" s="81" t="s">
        <v>449</v>
      </c>
      <c r="E4109" s="80"/>
      <c r="F4109" s="80"/>
      <c r="G4109" s="80"/>
      <c r="H4109" s="80"/>
      <c r="I4109" s="80"/>
    </row>
    <row r="4110" spans="1:9" hidden="1" x14ac:dyDescent="0.25">
      <c r="A4110" s="56">
        <v>3.1</v>
      </c>
      <c r="B4110" s="54" t="str">
        <f>IF(ISTEXT('Organizational Unit Summary'!$B$40),'Organizational Unit Summary'!$B$40,"")</f>
        <v>P-1</v>
      </c>
      <c r="C4110" s="101" t="str">
        <f>IF('Organizational Unit Summary'!$B$24="Benchmark or Sustainment",IF(OR(D2502="DM",D2522="DM",D2542="DM",D2562="DM",D2582="DM",D2602="DM",D2622="DM",D2642="DM",D2662="DM",D2682="DM",D2702="DM",D2722="DM",D2742="DM",D2762="DM",D2782="DM",D2802="DM",D2822="DM",D2842="DM",D2862="DM",D2882="DM",D2902="DM",D2922="DM",D2942="DM",D2962="DM",D2982="DM"),"DM",IF(OR(D2502="PM",D2522="PM",D2542="PM",D2562="PM",D2582="PM",D2602="PM",D2622="PM",D2642="PM",D2662="PM",D2682="PM",D2702="PM",D2722="PM",D2742="PM",D2762="PM",D2782="PM",D2802="PM",D2822="PM",D2842="PM",D2862="PM",D2882="PM",D2902="PM",D2922="PM",D2942="PM",D2962="PM",D2982="PM"),"PM",IF(OR(D2502="LM",D2522="LM",D2542="LM",D2562="LM",D2582="LM",D2602="LM",D2622="LM",D2642="LM",D2662="LM",D2682="LM",D2702="LM",D2722="LM",D2742="LM",D2762="LM",D2782="LM",D2802="LM",D2822="LM",D2842="LM",D2862="LM",D2882="LM",D2902="LM",D2922="LM",D2942="LM",D2962="LM",D2982="LM"),"LM",IF(OR(D2502="FM",D2522="FM",D2542="FM",D2562="FM",D2582="FM",D2602="FM",D2622="FM",D2642="FM",D2662="FM",D2682="FM",D2702="FM",D2722="FM",D2742="FM",D2762="FM",D2782="FM",D2802="FM",D2822="FM",D2842="FM",D2862="FM",D2882="FM",D2902="FM",D2922="FM",D2942="FM",D2962="FM",D2982="FM"),"FM","OoS")))),IF(OR(D2502="H",D2522="H",D2542="H",D2562="H",D2582="H",D2602="H",D2622="H",D2642="H",D2662="H",D2682="H",D2702="H",D2722="H",D2742="H",D2762="H",D2782="H",D2802="H",D2822="H",D2842="H",D2862="H",D2882="H",D2902="H",D2922="H",D2942="H",D2962="H",D2982="H"),"H",IF(OR(D2502="M",D2522="M",D2542="M",D2562="M",D2582="M",D2602="M",D2622="M",D2642="M",D2662="M",D2682="M",D2702="M",D2722="M",D2742="M",D2762="M",D2782="M",D2802="M",D2822="M",D2842="M",D2862="M",D2882="M",D2902="M",D2922="M",D2942="M",D2962="M",D2982="M"),"M",IF(OR(D2502="L",D2522="L",D2542="L",D2562="L",D2582="L",D2602="L",D2622="L",D2642="L",D2662="L",D2682="L",D2702="L",D2722="L",D2742="L",D2762="L",D2782="L",D2802="L",D2822="L",D2842="L",D2862="L",D2882="L",D2902="L",D2922="L",D2942="L",D2962="L",D2982="L"),"L","OoS"))))</f>
        <v>DM</v>
      </c>
      <c r="D4110" s="52" t="str">
        <f>IF('Organizational Unit Summary'!$B$24="Benchmark or Sustainment",IF(OR(P2502="DM",P2522="DM",P2542="DM",P2562="DM",P2582="DM",P2602="DM",P2622="DM",P2642="DM",P2662="DM",P2682="DM",P2702="DM",P2722="DM",P2742="DM",P2762="DM",P2782="DM",P2802="DM",P2822="DM",P2842="DM",P2862="DM",P2882="DM",P2902="DM",P2922="DM",P2942="DM",P2962="DM",P2982="DM"),"DM",IF(OR(P2502="PM",P2522="PM",P2542="PM",P2562="PM",P2582="PM",P2602="PM",P2622="PM",P2642="PM",P2662="PM",P2682="PM",P2702="PM",P2722="PM",P2742="PM",P2762="PM",P2782="PM",P2802="PM",P2822="PM",P2842="PM",P2862="PM",P2882="PM",P2902="PM",P2922="PM",P2942="PM",P2962="PM",P2982="PM"),"PM",IF(OR(P2502="LM",P2522="LM",P2542="LM",P2562="LM",P2582="LM",P2602="LM",P2622="LM",P2642="LM",P2662="LM",P2682="LM",P2702="LM",P2722="LM",P2742="LM",P2762="LM",P2782="LM",P2802="LM",P2822="LM",P2842="LM",P2862="LM",P2882="LM",P2902="LM",P2922="LM",P2942="LM",P2962="LM",P2982="LM"),"LM",IF(OR(P2502="FM",P2522="FM",P2542="FM",P2562="FM",P2582="FM",P2602="FM",P2622="FM",P2642="FM",P2662="FM",P2682="FM",P2702="FM",P2722="FM",P2742="FM",P2762="FM",P2782="FM",P2802="FM",P2822="FM",P2842="FM",P2862="FM",P2882="FM",P2902="FM",P2922="FM",P2942="FM",P2962="FM",P2982="FM"),"FM","OoS")))),IF(OR(P2502="H",P2522="H",P2542="H",P2562="H",P2582="H",P2602="H",P2622="H",P2642="H",P2662="H",P2682="H",P2702="H",P2722="H",P2742="H",P2762="H",P2782="H",P2802="H",P2822="H",P2842="H",P2862="H",P2882="H",P2902="H",P2922="H",P2942="H",P2962="H",P2982="H"),"H",IF(OR(P2502="M",P2522="M",P2542="M",P2562="M",P2582="M",P2602="M",P2622="M",P2642="M",P2662="M",P2682="M",P2702="M",P2722="M",P2742="M",P2762="M",P2782="M",P2802="M",P2822="M",P2842="M",P2862="M",P2882="M",P2902="M",P2922="M",P2942="M",P2962="M",P2982="M"),"M",IF(OR(P2502="L",P2522="L",P2542="L",P2562="L",P2582="L",P2602="L",P2622="L",P2642="L",P2662="L",P2682="L",P2702="L",P2722="L",P2742="L",P2762="L",P2782="L",P2802="L",P2822="L",P2842="L",P2862="L",P2882="L",P2902="L",P2922="L",P2942="L",P2962="L",P2982="L"),"L","OoS"))))</f>
        <v>OoS</v>
      </c>
      <c r="E4110" s="80"/>
      <c r="F4110" s="80"/>
      <c r="G4110" s="80"/>
      <c r="H4110" s="80"/>
      <c r="I4110" s="80"/>
    </row>
    <row r="4111" spans="1:9" hidden="1" x14ac:dyDescent="0.25">
      <c r="B4111" s="54" t="str">
        <f>IF(ISTEXT('Organizational Unit Summary'!$B$41),'Organizational Unit Summary'!$B$41,"")</f>
        <v>P-2</v>
      </c>
      <c r="C4111" s="101" t="str">
        <f>IF('Organizational Unit Summary'!$B$24="Benchmark or Sustainment",IF(OR(D2503="DM",D2523="DM",D2543="DM",D2563="DM",D2583="DM",D2603="DM",D2623="DM",D2643="DM",D2663="DM",D2683="DM",D2703="DM",D2723="DM",D2743="DM",D2763="DM",D2783="DM",D2803="DM",D2823="DM",D2843="DM",D2863="DM",D2883="DM"),"DM",IF(OR(D2503="PM",D2523="PM",D2543="PM",D2563="PM",D2583="PM",D2603="PM",D2623="PM",D2643="PM",D2663="PM",D2683="PM",D2703="PM",D2723="PM",D2743="PM",D2763="PM",D2783="PM",D2803="PM",D2823="PM",D2843="PM",D2863="PM",D2883="PM"),"PM",IF(OR(D2503="LM",D2523="LM",D2543="LM",D2563="LM",D2583="LM",D2603="LM",D2623="LM",D2643="LM",D2663="LM",D2683="LM",D2703="LM",D2723="LM",D2743="LM",D2763="LM",D2783="LM",D2803="LM",D2823="LM",D2843="LM",D2863="LM",D2883="LM"),"LM",IF(OR(D2503="FM",D2523="FM",D2543="FM",D2563="FM",D2583="FM",D2603="FM",D2623="FM",D2643="FM",D2663="FM",D2683="FM",D2703="FM",D2723="FM",D2743="FM",D2763="FM",D2783="FM",D2803="FM",D2823="FM",D2843="FM",D2863="FM",D2883="FM"),"FM","OoS")))),IF(OR(D2503="H",D2523="H",D2543="H",D2563="H",D2583="H",D2603="H",D2623="H",D2643="H",D2663="H",D2683="H",D2703="H",D2723="H",D2743="H",D2763="H",D2783="H",D2803="H",D2823="H",D2843="H",D2863="H",D2883="H"),"H",IF(OR(D2503="M",D2523="M",D2543="M",D2563="M",D2583="M",D2603="M",D2623="M",D2643="M",D2663="M",D2683="M",D2703="M",D2723="M",D2743="M",D2763="M",D2783="M",D2803="M",D2823="M",D2843="M",D2863="M",D2883="M"),"M",IF(OR(D2503="L",D2523="L",D2543="L",D2563="L",D2583="L",D2603="L",D2623="L",D2643="L",D2663="L",D2683="L",D2703="L",D2723="L",D2743="L",D2763="L",D2783="L",D2803="L",D2823="L",D2843="L",D2863="L",D2883="L"),"L","OoS"))))</f>
        <v>DM</v>
      </c>
      <c r="D4111" s="81" t="s">
        <v>449</v>
      </c>
      <c r="E4111" s="80"/>
      <c r="F4111" s="80"/>
      <c r="G4111" s="80"/>
      <c r="H4111" s="80"/>
      <c r="I4111" s="80"/>
    </row>
    <row r="4112" spans="1:9" hidden="1" x14ac:dyDescent="0.25">
      <c r="B4112" s="54" t="str">
        <f>IF(ISTEXT('Organizational Unit Summary'!$B$42),'Organizational Unit Summary'!$B$42,"")</f>
        <v>P-3</v>
      </c>
      <c r="C4112" s="101" t="str">
        <f>IF('Organizational Unit Summary'!$B$24="Benchmark or Sustainment",IF(OR(D2504="DM",D2524="DM",D2544="DM",D2564="DM",D2584="DM",D2604="DM",D2624="DM",D2644="DM",D2664="DM",D2684="DM",D2704="DM",D2724="DM",D2744="DM",D2764="DM",D2784="DM",D2804="DM",D2824="DM",D2844="DM",D2864="DM",D2884="DM"),"DM",IF(OR(D2504="PM",D2524="PM",D2544="PM",D2564="PM",D2584="PM",D2604="PM",D2624="PM",D2644="PM",D2664="PM",D2684="PM",D2704="PM",D2724="PM",D2744="PM",D2764="PM",D2784="PM",D2804="PM",D2824="PM",D2844="PM",D2864="PM",D2884="PM"),"PM",IF(OR(D2504="LM",D2524="LM",D2544="LM",D2564="LM",D2584="LM",D2604="LM",D2624="LM",D2644="LM",D2664="LM",D2684="LM",D2704="LM",D2724="LM",D2744="LM",D2764="LM",D2784="LM",D2804="LM",D2824="LM",D2844="LM",D2864="LM",D2884="LM"),"LM",IF(OR(D2504="FM",D2524="FM",D2544="FM",D2564="FM",D2584="FM",D2604="FM",D2624="FM",D2644="FM",D2664="FM",D2684="FM",D2704="FM",D2724="FM",D2744="FM",D2764="FM",D2784="FM",D2804="FM",D2824="FM",D2844="FM",D2864="FM",D2884="FM"),"FM","OoS")))),IF(OR(D2504="H",D2524="H",D2544="H",D2564="H",D2584="H",D2604="H",D2624="H",D2644="H",D2664="H",D2684="H",D2704="H",D2724="H",D2744="H",D2764="H",D2784="H",D2804="H",D2824="H",D2844="H",D2864="H",D2884="H"),"H",IF(OR(D2504="M",D2524="M",D2544="M",D2564="M",D2584="M",D2604="M",D2624="M",D2644="M",D2664="M",D2684="M",D2704="M",D2724="M",D2744="M",D2764="M",D2784="M",D2804="M",D2824="M",D2844="M",D2864="M",D2884="M"),"M",IF(OR(D2504="L",D2524="L",D2544="L",D2564="L",D2584="L",D2604="L",D2624="L",D2644="L",D2664="L",D2684="L",D2704="L",D2724="L",D2744="L",D2764="L",D2784="L",D2804="L",D2824="L",D2844="L",D2864="L",D2884="L"),"L","OoS"))))</f>
        <v>DM</v>
      </c>
      <c r="D4112" s="81" t="s">
        <v>449</v>
      </c>
      <c r="E4112" s="80"/>
      <c r="F4112" s="80"/>
      <c r="G4112" s="80"/>
      <c r="H4112" s="80"/>
      <c r="I4112" s="80"/>
    </row>
    <row r="4113" spans="2:9" hidden="1" x14ac:dyDescent="0.25">
      <c r="B4113" s="54" t="str">
        <f>IF(ISTEXT('Organizational Unit Summary'!$B$43),'Organizational Unit Summary'!$B$43,"")</f>
        <v>P-4</v>
      </c>
      <c r="C4113" s="101" t="str">
        <f>IF('Organizational Unit Summary'!$B$24="Benchmark or Sustainment",IF(OR(D2505="DM",D2525="DM",D2545="DM",D2565="DM",D2585="DM",D2605="DM",D2625="DM",D2645="DM",D2665="DM",D2685="DM",D2705="DM",D2725="DM",D2745="DM",D2765="DM",D2785="DM",D2805="DM",D2825="DM",D2845="DM",D2865="DM",D2885="DM"),"DM",IF(OR(D2505="PM",D2525="PM",D2545="PM",D2565="PM",D2585="PM",D2605="PM",D2625="PM",D2645="PM",D2665="PM",D2685="PM",D2705="PM",D2725="PM",D2745="PM",D2765="PM",D2785="PM",D2805="PM",D2825="PM",D2845="PM",D2865="PM",D2885="PM"),"PM",IF(OR(D2505="LM",D2525="LM",D2545="LM",D2565="LM",D2585="LM",D2605="LM",D2625="LM",D2645="LM",D2665="LM",D2685="LM",D2705="LM",D2725="LM",D2745="LM",D2765="LM",D2785="LM",D2805="LM",D2825="LM",D2845="LM",D2865="LM",D2885="LM"),"LM",IF(OR(D2505="FM",D2525="FM",D2545="FM",D2565="FM",D2585="FM",D2605="FM",D2625="FM",D2645="FM",D2665="FM",D2685="FM",D2705="FM",D2725="FM",D2745="FM",D2765="FM",D2785="FM",D2805="FM",D2825="FM",D2845="FM",D2865="FM",D2885="FM"),"FM","OoS")))),IF(OR(D2505="H",D2525="H",D2545="H",D2565="H",D2585="H",D2605="H",D2625="H",D2645="H",D2665="H",D2685="H",D2705="H",D2725="H",D2745="H",D2765="H",D2785="H",D2805="H",D2825="H",D2845="H",D2865="H",D2885="H"),"H",IF(OR(D2505="M",D2525="M",D2545="M",D2565="M",D2585="M",D2605="M",D2625="M",D2645="M",D2665="M",D2685="M",D2705="M",D2725="M",D2745="M",D2765="M",D2785="M",D2805="M",D2825="M",D2845="M",D2865="M",D2885="M"),"M",IF(OR(D2505="L",D2525="L",D2545="L",D2565="L",D2585="L",D2605="L",D2625="L",D2645="L",D2665="L",D2685="L",D2705="L",D2725="L",D2745="L",D2765="L",D2785="L",D2805="L",D2825="L",D2845="L",D2865="L",D2885="L"),"L","OoS"))))</f>
        <v>DM</v>
      </c>
      <c r="D4113" s="81" t="s">
        <v>449</v>
      </c>
      <c r="E4113" s="80"/>
      <c r="F4113" s="80"/>
      <c r="G4113" s="80"/>
      <c r="H4113" s="80"/>
      <c r="I4113" s="80"/>
    </row>
    <row r="4114" spans="2:9" hidden="1" x14ac:dyDescent="0.25">
      <c r="B4114" s="54" t="str">
        <f>IF(ISTEXT('Organizational Unit Summary'!$B$44),'Organizational Unit Summary'!$B$44,"")</f>
        <v>P-5</v>
      </c>
      <c r="C4114" s="101" t="str">
        <f>IF('Organizational Unit Summary'!$B$24="Benchmark or Sustainment",IF(OR(D2506="DM",D2526="DM",D2546="DM",D2566="DM",D2586="DM",D2606="DM",D2626="DM",D2646="DM",D2666="DM",D2686="DM",D2706="DM",D2726="DM",D2746="DM",D2766="DM",D2786="DM",D2806="DM",D2826="DM",D2846="DM",D2866="DM",D2886="DM"),"DM",IF(OR(D2506="PM",D2526="PM",D2546="PM",D2566="PM",D2586="PM",D2606="PM",D2626="PM",D2646="PM",D2666="PM",D2686="PM",D2706="PM",D2726="PM",D2746="PM",D2766="PM",D2786="PM",D2806="PM",D2826="PM",D2846="PM",D2866="PM",D2886="PM"),"PM",IF(OR(D2506="LM",D2526="LM",D2546="LM",D2566="LM",D2586="LM",D2606="LM",D2626="LM",D2646="LM",D2666="LM",D2686="LM",D2706="LM",D2726="LM",D2746="LM",D2766="LM",D2786="LM",D2806="LM",D2826="LM",D2846="LM",D2866="LM",D2886="LM"),"LM",IF(OR(D2506="FM",D2526="FM",D2546="FM",D2566="FM",D2586="FM",D2606="FM",D2626="FM",D2646="FM",D2666="FM",D2686="FM",D2706="FM",D2726="FM",D2746="FM",D2766="FM",D2786="FM",D2806="FM",D2826="FM",D2846="FM",D2866="FM",D2886="FM"),"FM","OoS")))),IF(OR(D2506="H",D2526="H",D2546="H",D2566="H",D2586="H",D2606="H",D2626="H",D2646="H",D2666="H",D2686="H",D2706="H",D2726="H",D2746="H",D2766="H",D2786="H",D2806="H",D2826="H",D2846="H",D2866="H",D2886="H"),"H",IF(OR(D2506="M",D2526="M",D2546="M",D2566="M",D2586="M",D2606="M",D2626="M",D2646="M",D2666="M",D2686="M",D2706="M",D2726="M",D2746="M",D2766="M",D2786="M",D2806="M",D2826="M",D2846="M",D2866="M",D2886="M"),"M",IF(OR(D2506="L",D2526="L",D2546="L",D2566="L",D2586="L",D2606="L",D2626="L",D2646="L",D2666="L",D2686="L",D2706="L",D2726="L",D2746="L",D2766="L",D2786="L",D2806="L",D2826="L",D2846="L",D2866="L",D2886="L"),"L","OoS"))))</f>
        <v>DM</v>
      </c>
      <c r="D4114" s="81" t="s">
        <v>449</v>
      </c>
      <c r="E4114" s="80"/>
      <c r="F4114" s="80"/>
      <c r="G4114" s="80"/>
      <c r="H4114" s="80"/>
      <c r="I4114" s="80"/>
    </row>
    <row r="4115" spans="2:9" hidden="1" x14ac:dyDescent="0.25">
      <c r="B4115" s="54" t="str">
        <f>IF(ISTEXT('Organizational Unit Summary'!$B$45),'Organizational Unit Summary'!$B$45,"")</f>
        <v>P-6</v>
      </c>
      <c r="C4115" s="101" t="str">
        <f>IF('Organizational Unit Summary'!$B$24="Benchmark or Sustainment",IF(OR(D2507="DM",D2527="DM",D2547="DM",D2567="DM",D2587="DM",D2607="DM",D2627="DM",D2647="DM",D2667="DM",D2687="DM",D2707="DM",D2727="DM",D2747="DM",D2767="DM",D2787="DM",D2807="DM",D2827="DM",D2847="DM",D2867="DM",D2887="DM"),"DM",IF(OR(D2507="PM",D2527="PM",D2547="PM",D2567="PM",D2587="PM",D2607="PM",D2627="PM",D2647="PM",D2667="PM",D2687="PM",D2707="PM",D2727="PM",D2747="PM",D2767="PM",D2787="PM",D2807="PM",D2827="PM",D2847="PM",D2867="PM",D2887="PM"),"PM",IF(OR(D2507="LM",D2527="LM",D2547="LM",D2567="LM",D2587="LM",D2607="LM",D2627="LM",D2647="LM",D2667="LM",D2687="LM",D2707="LM",D2727="LM",D2747="LM",D2767="LM",D2787="LM",D2807="LM",D2827="LM",D2847="LM",D2867="LM",D2887="LM"),"LM",IF(OR(D2507="FM",D2527="FM",D2547="FM",D2567="FM",D2587="FM",D2607="FM",D2627="FM",D2647="FM",D2667="FM",D2687="FM",D2707="FM",D2727="FM",D2747="FM",D2767="FM",D2787="FM",D2807="FM",D2827="FM",D2847="FM",D2867="FM",D2887="FM"),"FM","OoS")))),IF(OR(D2507="H",D2527="H",D2547="H",D2567="H",D2587="H",D2607="H",D2627="H",D2647="H",D2667="H",D2687="H",D2707="H",D2727="H",D2747="H",D2767="H",D2787="H",D2807="H",D2827="H",D2847="H",D2867="H",D2887="H"),"H",IF(OR(D2507="M",D2527="M",D2547="M",D2567="M",D2587="M",D2607="M",D2627="M",D2647="M",D2667="M",D2687="M",D2707="M",D2727="M",D2747="M",D2767="M",D2787="M",D2807="M",D2827="M",D2847="M",D2867="M",D2887="M"),"M",IF(OR(D2507="L",D2527="L",D2547="L",D2567="L",D2587="L",D2607="L",D2627="L",D2647="L",D2667="L",D2687="L",D2707="L",D2727="L",D2747="L",D2767="L",D2787="L",D2807="L",D2827="L",D2847="L",D2867="L",D2887="L"),"L","OoS"))))</f>
        <v>DM</v>
      </c>
      <c r="D4115" s="81" t="s">
        <v>449</v>
      </c>
      <c r="E4115" s="80"/>
      <c r="F4115" s="80"/>
      <c r="G4115" s="80"/>
      <c r="H4115" s="80"/>
      <c r="I4115" s="80"/>
    </row>
    <row r="4116" spans="2:9" hidden="1" x14ac:dyDescent="0.25">
      <c r="B4116" s="54" t="str">
        <f>IF(ISTEXT('Organizational Unit Summary'!$B$46),'Organizational Unit Summary'!$B$46,"")</f>
        <v>P-7</v>
      </c>
      <c r="C4116" s="101" t="str">
        <f>IF('Organizational Unit Summary'!$B$24="Benchmark or Sustainment",IF(OR(D2508="DM",D2528="DM",D2548="DM",D2568="DM",D2588="DM",D2608="DM",D2628="DM",D2648="DM",D2668="DM",D2688="DM",D2708="DM",D2728="DM",D2748="DM",D2768="DM",D2788="DM",D2808="DM",D2828="DM",D2848="DM",D2868="DM",D2888="DM"),"DM",IF(OR(D2508="PM",D2528="PM",D2548="PM",D2568="PM",D2588="PM",D2608="PM",D2628="PM",D2648="PM",D2668="PM",D2688="PM",D2708="PM",D2728="PM",D2748="PM",D2768="PM",D2788="PM",D2808="PM",D2828="PM",D2848="PM",D2868="PM",D2888="PM"),"PM",IF(OR(D2508="LM",D2528="LM",D2548="LM",D2568="LM",D2588="LM",D2608="LM",D2628="LM",D2648="LM",D2668="LM",D2688="LM",D2708="LM",D2728="LM",D2748="LM",D2768="LM",D2788="LM",D2808="LM",D2828="LM",D2848="LM",D2868="LM",D2888="LM"),"LM",IF(OR(D2508="FM",D2528="FM",D2548="FM",D2568="FM",D2588="FM",D2608="FM",D2628="FM",D2648="FM",D2668="FM",D2688="FM",D2708="FM",D2728="FM",D2748="FM",D2768="FM",D2788="FM",D2808="FM",D2828="FM",D2848="FM",D2868="FM",D2888="FM"),"FM","OoS")))),IF(OR(D2508="H",D2528="H",D2548="H",D2568="H",D2588="H",D2608="H",D2628="H",D2648="H",D2668="H",D2688="H",D2708="H",D2728="H",D2748="H",D2768="H",D2788="H",D2808="H",D2828="H",D2848="H",D2868="H",D2888="H"),"H",IF(OR(D2508="M",D2528="M",D2548="M",D2568="M",D2588="M",D2608="M",D2628="M",D2648="M",D2668="M",D2688="M",D2708="M",D2728="M",D2748="M",D2768="M",D2788="M",D2808="M",D2828="M",D2848="M",D2868="M",D2888="M"),"M",IF(OR(D2508="L",D2528="L",D2548="L",D2568="L",D2588="L",D2608="L",D2628="L",D2648="L",D2668="L",D2688="L",D2708="L",D2728="L",D2748="L",D2768="L",D2788="L",D2808="L",D2828="L",D2848="L",D2868="L",D2888="L"),"L","OoS"))))</f>
        <v>DM</v>
      </c>
      <c r="D4116" s="81" t="s">
        <v>449</v>
      </c>
      <c r="E4116" s="80"/>
      <c r="F4116" s="80"/>
      <c r="G4116" s="80"/>
      <c r="H4116" s="80"/>
      <c r="I4116" s="80"/>
    </row>
    <row r="4117" spans="2:9" hidden="1" x14ac:dyDescent="0.25">
      <c r="B4117" s="54" t="str">
        <f>IF(ISTEXT('Organizational Unit Summary'!$B$47),'Organizational Unit Summary'!$B$47,"")</f>
        <v>P-8</v>
      </c>
      <c r="C4117" s="101" t="str">
        <f>IF('Organizational Unit Summary'!$B$24="Benchmark or Sustainment",IF(OR(D2509="DM",D2529="DM",D2549="DM",D2569="DM",D2589="DM",D2609="DM",D2629="DM",D2649="DM",D2669="DM",D2689="DM",D2709="DM",D2729="DM",D2749="DM",D2769="DM",D2789="DM",D2809="DM",D2829="DM",D2849="DM",D2869="DM",D2889="DM"),"DM",IF(OR(D2509="PM",D2529="PM",D2549="PM",D2569="PM",D2589="PM",D2609="PM",D2629="PM",D2649="PM",D2669="PM",D2689="PM",D2709="PM",D2729="PM",D2749="PM",D2769="PM",D2789="PM",D2809="PM",D2829="PM",D2849="PM",D2869="PM",D2889="PM"),"PM",IF(OR(D2509="LM",D2529="LM",D2549="LM",D2569="LM",D2589="LM",D2609="LM",D2629="LM",D2649="LM",D2669="LM",D2689="LM",D2709="LM",D2729="LM",D2749="LM",D2769="LM",D2789="LM",D2809="LM",D2829="LM",D2849="LM",D2869="LM",D2889="LM"),"LM",IF(OR(D2509="FM",D2529="FM",D2549="FM",D2569="FM",D2589="FM",D2609="FM",D2629="FM",D2649="FM",D2669="FM",D2689="FM",D2709="FM",D2729="FM",D2749="FM",D2769="FM",D2789="FM",D2809="FM",D2829="FM",D2849="FM",D2869="FM",D2889="FM"),"FM","OoS")))),IF(OR(D2509="H",D2529="H",D2549="H",D2569="H",D2589="H",D2609="H",D2629="H",D2649="H",D2669="H",D2689="H",D2709="H",D2729="H",D2749="H",D2769="H",D2789="H",D2809="H",D2829="H",D2849="H",D2869="H",D2889="H"),"H",IF(OR(D2509="M",D2529="M",D2549="M",D2569="M",D2589="M",D2609="M",D2629="M",D2649="M",D2669="M",D2689="M",D2709="M",D2729="M",D2749="M",D2769="M",D2789="M",D2809="M",D2829="M",D2849="M",D2869="M",D2889="M"),"M",IF(OR(D2509="L",D2529="L",D2549="L",D2569="L",D2589="L",D2609="L",D2629="L",D2649="L",D2669="L",D2689="L",D2709="L",D2729="L",D2749="L",D2769="L",D2789="L",D2809="L",D2829="L",D2849="L",D2869="L",D2889="L"),"L","OoS"))))</f>
        <v>DM</v>
      </c>
      <c r="D4117" s="81" t="s">
        <v>449</v>
      </c>
      <c r="E4117" s="80"/>
      <c r="F4117" s="80"/>
      <c r="G4117" s="80"/>
      <c r="H4117" s="80"/>
      <c r="I4117" s="80"/>
    </row>
    <row r="4118" spans="2:9" hidden="1" x14ac:dyDescent="0.25">
      <c r="B4118" s="54" t="str">
        <f>IF(ISTEXT('Organizational Unit Summary'!$B$48),'Organizational Unit Summary'!$B$48,"")</f>
        <v>P-9</v>
      </c>
      <c r="C4118" s="101" t="str">
        <f>IF('Organizational Unit Summary'!$B$24="Benchmark or Sustainment",IF(OR(D2510="DM",D2530="DM",D2550="DM",D2570="DM",D2590="DM",D2610="DM",D2630="DM",D2650="DM",D2670="DM",D2690="DM",D2710="DM",D2730="DM",D2750="DM",D2770="DM",D2790="DM",D2810="DM",D2830="DM",D2850="DM",D2870="DM",D2890="DM"),"DM",IF(OR(D2510="PM",D2530="PM",D2550="PM",D2570="PM",D2590="PM",D2610="PM",D2630="PM",D2650="PM",D2670="PM",D2690="PM",D2710="PM",D2730="PM",D2750="PM",D2770="PM",D2790="PM",D2810="PM",D2830="PM",D2850="PM",D2870="PM",D2890="PM"),"PM",IF(OR(D2510="LM",D2530="LM",D2550="LM",D2570="LM",D2590="LM",D2610="LM",D2630="LM",D2650="LM",D2670="LM",D2690="LM",D2710="LM",D2730="LM",D2750="LM",D2770="LM",D2790="LM",D2810="LM",D2830="LM",D2850="LM",D2870="LM",D2890="LM"),"LM",IF(OR(D2510="FM",D2530="FM",D2550="FM",D2570="FM",D2590="FM",D2610="FM",D2630="FM",D2650="FM",D2670="FM",D2690="FM",D2710="FM",D2730="FM",D2750="FM",D2770="FM",D2790="FM",D2810="FM",D2830="FM",D2850="FM",D2870="FM",D2890="FM"),"FM","OoS")))),IF(OR(D2510="H",D2530="H",D2550="H",D2570="H",D2590="H",D2610="H",D2630="H",D2650="H",D2670="H",D2690="H",D2710="H",D2730="H",D2750="H",D2770="H",D2790="H",D2810="H",D2830="H",D2850="H",D2870="H",D2890="H"),"H",IF(OR(D2510="M",D2530="M",D2550="M",D2570="M",D2590="M",D2610="M",D2630="M",D2650="M",D2670="M",D2690="M",D2710="M",D2730="M",D2750="M",D2770="M",D2790="M",D2810="M",D2830="M",D2850="M",D2870="M",D2890="M"),"M",IF(OR(D2510="L",D2530="L",D2550="L",D2570="L",D2590="L",D2610="L",D2630="L",D2650="L",D2670="L",D2690="L",D2710="L",D2730="L",D2750="L",D2770="L",D2790="L",D2810="L",D2830="L",D2850="L",D2870="L",D2890="L"),"L","OoS"))))</f>
        <v>DM</v>
      </c>
      <c r="D4118" s="81" t="s">
        <v>449</v>
      </c>
      <c r="E4118" s="80"/>
      <c r="F4118" s="80"/>
      <c r="G4118" s="80"/>
      <c r="H4118" s="80"/>
      <c r="I4118" s="80"/>
    </row>
    <row r="4119" spans="2:9" hidden="1" x14ac:dyDescent="0.25">
      <c r="B4119" s="54" t="str">
        <f>IF(ISTEXT('Organizational Unit Summary'!$B$49),'Organizational Unit Summary'!$B$49,"")</f>
        <v>P-10</v>
      </c>
      <c r="C4119" s="101" t="str">
        <f>IF('Organizational Unit Summary'!$B$24="Benchmark or Sustainment",IF(OR(D2511="DM",D2531="DM",D2551="DM",D2571="DM",D2591="DM",D2611="DM",D2631="DM",D2651="DM",D2671="DM",D2691="DM",D2711="DM",D2731="DM",D2751="DM",D2771="DM",D2791="DM",D2811="DM",D2831="DM",D2851="DM",D2871="DM",D2891="DM"),"DM",IF(OR(D2511="PM",D2531="PM",D2551="PM",D2571="PM",D2591="PM",D2611="PM",D2631="PM",D2651="PM",D2671="PM",D2691="PM",D2711="PM",D2731="PM",D2751="PM",D2771="PM",D2791="PM",D2811="PM",D2831="PM",D2851="PM",D2871="PM",D2891="PM"),"PM",IF(OR(D2511="LM",D2531="LM",D2551="LM",D2571="LM",D2591="LM",D2611="LM",D2631="LM",D2651="LM",D2671="LM",D2691="LM",D2711="LM",D2731="LM",D2751="LM",D2771="LM",D2791="LM",D2811="LM",D2831="LM",D2851="LM",D2871="LM",D2891="LM"),"LM",IF(OR(D2511="FM",D2531="FM",D2551="FM",D2571="FM",D2591="FM",D2611="FM",D2631="FM",D2651="FM",D2671="FM",D2691="FM",D2711="FM",D2731="FM",D2751="FM",D2771="FM",D2791="FM",D2811="FM",D2831="FM",D2851="FM",D2871="FM",D2891="FM"),"FM","OoS")))),IF(OR(D2511="H",D2531="H",D2551="H",D2571="H",D2591="H",D2611="H",D2631="H",D2651="H",D2671="H",D2691="H",D2711="H",D2731="H",D2751="H",D2771="H",D2791="H",D2811="H",D2831="H",D2851="H",D2871="H",D2891="H"),"H",IF(OR(D2511="M",D2531="M",D2551="M",D2571="M",D2591="M",D2611="M",D2631="M",D2651="M",D2671="M",D2691="M",D2711="M",D2731="M",D2751="M",D2771="M",D2791="M",D2811="M",D2831="M",D2851="M",D2871="M",D2891="M"),"M",IF(OR(D2511="L",D2531="L",D2551="L",D2571="L",D2591="L",D2611="L",D2631="L",D2651="L",D2671="L",D2691="L",D2711="L",D2731="L",D2751="L",D2771="L",D2791="L",D2811="L",D2831="L",D2851="L",D2871="L",D2891="L"),"L","OoS"))))</f>
        <v>DM</v>
      </c>
      <c r="D4119" s="81" t="s">
        <v>449</v>
      </c>
      <c r="E4119" s="80"/>
      <c r="F4119" s="80"/>
      <c r="G4119" s="80"/>
      <c r="H4119" s="80"/>
      <c r="I4119" s="80"/>
    </row>
    <row r="4120" spans="2:9" hidden="1" x14ac:dyDescent="0.25">
      <c r="B4120" s="54" t="str">
        <f>IF(ISTEXT('Organizational Unit Summary'!$B$50),'Organizational Unit Summary'!$B$50,"")</f>
        <v>P-11</v>
      </c>
      <c r="C4120" s="101" t="str">
        <f>IF('Organizational Unit Summary'!$B$24="Benchmark or Sustainment",IF(OR(D2512="DM",D2532="DM",D2552="DM",D2572="DM",D2592="DM",D2612="DM",D2632="DM",D2652="DM",D2672="DM",D2692="DM",D2712="DM",D2732="DM",D2752="DM",D2772="DM",D2792="DM",D2812="DM",D2832="DM",D2852="DM",D2872="DM",D2892="DM"),"DM",IF(OR(D2512="PM",D2532="PM",D2552="PM",D2572="PM",D2592="PM",D2612="PM",D2632="PM",D2652="PM",D2672="PM",D2692="PM",D2712="PM",D2732="PM",D2752="PM",D2772="PM",D2792="PM",D2812="PM",D2832="PM",D2852="PM",D2872="PM",D2892="PM"),"PM",IF(OR(D2512="LM",D2532="LM",D2552="LM",D2572="LM",D2592="LM",D2612="LM",D2632="LM",D2652="LM",D2672="LM",D2692="LM",D2712="LM",D2732="LM",D2752="LM",D2772="LM",D2792="LM",D2812="LM",D2832="LM",D2852="LM",D2872="LM",D2892="LM"),"LM",IF(OR(D2512="FM",D2532="FM",D2552="FM",D2572="FM",D2592="FM",D2612="FM",D2632="FM",D2652="FM",D2672="FM",D2692="FM",D2712="FM",D2732="FM",D2752="FM",D2772="FM",D2792="FM",D2812="FM",D2832="FM",D2852="FM",D2872="FM",D2892="FM"),"FM","OoS")))),IF(OR(D2512="H",D2532="H",D2552="H",D2572="H",D2592="H",D2612="H",D2632="H",D2652="H",D2672="H",D2692="H",D2712="H",D2732="H",D2752="H",D2772="H",D2792="H",D2812="H",D2832="H",D2852="H",D2872="H",D2892="H"),"H",IF(OR(D2512="M",D2532="M",D2552="M",D2572="M",D2592="M",D2612="M",D2632="M",D2652="M",D2672="M",D2692="M",D2712="M",D2732="M",D2752="M",D2772="M",D2792="M",D2812="M",D2832="M",D2852="M",D2872="M",D2892="M"),"M",IF(OR(D2512="L",D2532="L",D2552="L",D2572="L",D2592="L",D2612="L",D2632="L",D2652="L",D2672="L",D2692="L",D2712="L",D2732="L",D2752="L",D2772="L",D2792="L",D2812="L",D2832="L",D2852="L",D2872="L",D2892="L"),"L","OoS"))))</f>
        <v>DM</v>
      </c>
      <c r="D4120" s="81" t="s">
        <v>449</v>
      </c>
      <c r="E4120" s="80"/>
      <c r="F4120" s="80"/>
      <c r="G4120" s="80"/>
      <c r="H4120" s="80"/>
      <c r="I4120" s="80"/>
    </row>
    <row r="4121" spans="2:9" hidden="1" x14ac:dyDescent="0.25">
      <c r="B4121" s="54" t="str">
        <f>IF(ISTEXT('Organizational Unit Summary'!$B$51),'Organizational Unit Summary'!$B$51,"")</f>
        <v>P-12</v>
      </c>
      <c r="C4121" s="101" t="str">
        <f>IF('Organizational Unit Summary'!$B$24="Benchmark or Sustainment",IF(OR(D2513="DM",D2533="DM",D2553="DM",D2573="DM",D2593="DM",D2613="DM",D2633="DM",D2653="DM",D2673="DM",D2693="DM",D2713="DM",D2733="DM",D2753="DM",D2773="DM",D2793="DM",D2813="DM",D2833="DM",D2853="DM",D2873="DM",D2893="DM"),"DM",IF(OR(D2513="PM",D2533="PM",D2553="PM",D2573="PM",D2593="PM",D2613="PM",D2633="PM",D2653="PM",D2673="PM",D2693="PM",D2713="PM",D2733="PM",D2753="PM",D2773="PM",D2793="PM",D2813="PM",D2833="PM",D2853="PM",D2873="PM",D2893="PM"),"PM",IF(OR(D2513="LM",D2533="LM",D2553="LM",D2573="LM",D2593="LM",D2613="LM",D2633="LM",D2653="LM",D2673="LM",D2693="LM",D2713="LM",D2733="LM",D2753="LM",D2773="LM",D2793="LM",D2813="LM",D2833="LM",D2853="LM",D2873="LM",D2893="LM"),"LM",IF(OR(D2513="FM",D2533="FM",D2553="FM",D2573="FM",D2593="FM",D2613="FM",D2633="FM",D2653="FM",D2673="FM",D2693="FM",D2713="FM",D2733="FM",D2753="FM",D2773="FM",D2793="FM",D2813="FM",D2833="FM",D2853="FM",D2873="FM",D2893="FM"),"FM","OoS")))),IF(OR(D2513="H",D2533="H",D2553="H",D2573="H",D2593="H",D2613="H",D2633="H",D2653="H",D2673="H",D2693="H",D2713="H",D2733="H",D2753="H",D2773="H",D2793="H",D2813="H",D2833="H",D2853="H",D2873="H",D2893="H"),"H",IF(OR(D2513="M",D2533="M",D2553="M",D2573="M",D2593="M",D2613="M",D2633="M",D2653="M",D2673="M",D2693="M",D2713="M",D2733="M",D2753="M",D2773="M",D2793="M",D2813="M",D2833="M",D2853="M",D2873="M",D2893="M"),"M",IF(OR(D2513="L",D2533="L",D2553="L",D2573="L",D2593="L",D2613="L",D2633="L",D2653="L",D2673="L",D2693="L",D2713="L",D2733="L",D2753="L",D2773="L",D2793="L",D2813="L",D2833="L",D2853="L",D2873="L",D2893="L"),"L","OoS"))))</f>
        <v>DM</v>
      </c>
      <c r="D4121" s="81" t="s">
        <v>449</v>
      </c>
      <c r="E4121" s="80"/>
      <c r="F4121" s="80"/>
      <c r="G4121" s="80"/>
      <c r="H4121" s="80"/>
      <c r="I4121" s="80"/>
    </row>
    <row r="4122" spans="2:9" hidden="1" x14ac:dyDescent="0.25">
      <c r="B4122" s="54" t="str">
        <f>IF(ISTEXT('Organizational Unit Summary'!$B$52),'Organizational Unit Summary'!$B$52,"")</f>
        <v>P-13</v>
      </c>
      <c r="C4122" s="101" t="str">
        <f>IF('Organizational Unit Summary'!$B$24="Benchmark or Sustainment",IF(OR(D2514="DM",D2534="DM",D2554="DM",D2574="DM",D2594="DM",D2614="DM",D2634="DM",D2654="DM",D2674="DM",D2694="DM",D2714="DM",D2734="DM",D2754="DM",D2774="DM",D2794="DM",D2814="DM",D2834="DM",D2854="DM",D2874="DM",D2894="DM"),"DM",IF(OR(D2514="PM",D2534="PM",D2554="PM",D2574="PM",D2594="PM",D2614="PM",D2634="PM",D2654="PM",D2674="PM",D2694="PM",D2714="PM",D2734="PM",D2754="PM",D2774="PM",D2794="PM",D2814="PM",D2834="PM",D2854="PM",D2874="PM",D2894="PM"),"PM",IF(OR(D2514="LM",D2534="LM",D2554="LM",D2574="LM",D2594="LM",D2614="LM",D2634="LM",D2654="LM",D2674="LM",D2694="LM",D2714="LM",D2734="LM",D2754="LM",D2774="LM",D2794="LM",D2814="LM",D2834="LM",D2854="LM",D2874="LM",D2894="LM"),"LM",IF(OR(D2514="FM",D2534="FM",D2554="FM",D2574="FM",D2594="FM",D2614="FM",D2634="FM",D2654="FM",D2674="FM",D2694="FM",D2714="FM",D2734="FM",D2754="FM",D2774="FM",D2794="FM",D2814="FM",D2834="FM",D2854="FM",D2874="FM",D2894="FM"),"FM","OoS")))),IF(OR(D2514="H",D2534="H",D2554="H",D2574="H",D2594="H",D2614="H",D2634="H",D2654="H",D2674="H",D2694="H",D2714="H",D2734="H",D2754="H",D2774="H",D2794="H",D2814="H",D2834="H",D2854="H",D2874="H",D2894="H"),"H",IF(OR(D2514="M",D2534="M",D2554="M",D2574="M",D2594="M",D2614="M",D2634="M",D2654="M",D2674="M",D2694="M",D2714="M",D2734="M",D2754="M",D2774="M",D2794="M",D2814="M",D2834="M",D2854="M",D2874="M",D2894="M"),"M",IF(OR(D2514="L",D2534="L",D2554="L",D2574="L",D2594="L",D2614="L",D2634="L",D2654="L",D2674="L",D2694="L",D2714="L",D2734="L",D2754="L",D2774="L",D2794="L",D2814="L",D2834="L",D2854="L",D2874="L",D2894="L"),"L","OoS"))))</f>
        <v>DM</v>
      </c>
      <c r="D4122" s="81" t="s">
        <v>449</v>
      </c>
      <c r="E4122" s="80"/>
      <c r="F4122" s="80"/>
      <c r="G4122" s="80"/>
      <c r="H4122" s="80"/>
      <c r="I4122" s="80"/>
    </row>
    <row r="4123" spans="2:9" hidden="1" x14ac:dyDescent="0.25">
      <c r="B4123" s="54" t="str">
        <f>IF(ISTEXT('Organizational Unit Summary'!$B$53),'Organizational Unit Summary'!$B$53,"")</f>
        <v>P-14</v>
      </c>
      <c r="C4123" s="101" t="str">
        <f>IF('Organizational Unit Summary'!$B$24="Benchmark or Sustainment",IF(OR(D2515="DM",D2535="DM",D2555="DM",D2575="DM",D2595="DM",D2615="DM",D2635="DM",D2655="DM",D2675="DM",D2695="DM",D2715="DM",D2735="DM",D2755="DM",D2775="DM",D2795="DM",D2815="DM",D2835="DM",D2855="DM",D2875="DM",D2895="DM"),"DM",IF(OR(D2515="PM",D2535="PM",D2555="PM",D2575="PM",D2595="PM",D2615="PM",D2635="PM",D2655="PM",D2675="PM",D2695="PM",D2715="PM",D2735="PM",D2755="PM",D2775="PM",D2795="PM",D2815="PM",D2835="PM",D2855="PM",D2875="PM",D2895="PM"),"PM",IF(OR(D2515="LM",D2535="LM",D2555="LM",D2575="LM",D2595="LM",D2615="LM",D2635="LM",D2655="LM",D2675="LM",D2695="LM",D2715="LM",D2735="LM",D2755="LM",D2775="LM",D2795="LM",D2815="LM",D2835="LM",D2855="LM",D2875="LM",D2895="LM"),"LM",IF(OR(D2515="FM",D2535="FM",D2555="FM",D2575="FM",D2595="FM",D2615="FM",D2635="FM",D2655="FM",D2675="FM",D2695="FM",D2715="FM",D2735="FM",D2755="FM",D2775="FM",D2795="FM",D2815="FM",D2835="FM",D2855="FM",D2875="FM",D2895="FM"),"FM","OoS")))),IF(OR(D2515="H",D2535="H",D2555="H",D2575="H",D2595="H",D2615="H",D2635="H",D2655="H",D2675="H",D2695="H",D2715="H",D2735="H",D2755="H",D2775="H",D2795="H",D2815="H",D2835="H",D2855="H",D2875="H",D2895="H"),"H",IF(OR(D2515="M",D2535="M",D2555="M",D2575="M",D2595="M",D2615="M",D2635="M",D2655="M",D2675="M",D2695="M",D2715="M",D2735="M",D2755="M",D2775="M",D2795="M",D2815="M",D2835="M",D2855="M",D2875="M",D2895="M"),"M",IF(OR(D2515="L",D2535="L",D2555="L",D2575="L",D2595="L",D2615="L",D2635="L",D2655="L",D2675="L",D2695="L",D2715="L",D2735="L",D2755="L",D2775="L",D2795="L",D2815="L",D2835="L",D2855="L",D2875="L",D2895="L"),"L","OoS"))))</f>
        <v>DM</v>
      </c>
      <c r="D4123" s="81" t="s">
        <v>449</v>
      </c>
      <c r="E4123" s="80"/>
      <c r="F4123" s="80"/>
      <c r="G4123" s="80"/>
      <c r="H4123" s="80"/>
      <c r="I4123" s="80"/>
    </row>
    <row r="4124" spans="2:9" hidden="1" x14ac:dyDescent="0.25">
      <c r="B4124" s="54" t="str">
        <f>IF(ISTEXT('Organizational Unit Summary'!$B$54),'Organizational Unit Summary'!$B$54,"")</f>
        <v>P-15</v>
      </c>
      <c r="C4124" s="101" t="str">
        <f>IF('Organizational Unit Summary'!$B$24="Benchmark or Sustainment",IF(OR(D2516="DM",D2536="DM",D2556="DM",D2576="DM",D2596="DM",D2616="DM",D2636="DM",D2656="DM",D2676="DM",D2696="DM",D2716="DM",D2736="DM",D2756="DM",D2776="DM",D2796="DM",D2816="DM",D2836="DM",D2856="DM",D2876="DM",D2896="DM"),"DM",IF(OR(D2516="PM",D2536="PM",D2556="PM",D2576="PM",D2596="PM",D2616="PM",D2636="PM",D2656="PM",D2676="PM",D2696="PM",D2716="PM",D2736="PM",D2756="PM",D2776="PM",D2796="PM",D2816="PM",D2836="PM",D2856="PM",D2876="PM",D2896="PM"),"PM",IF(OR(D2516="LM",D2536="LM",D2556="LM",D2576="LM",D2596="LM",D2616="LM",D2636="LM",D2656="LM",D2676="LM",D2696="LM",D2716="LM",D2736="LM",D2756="LM",D2776="LM",D2796="LM",D2816="LM",D2836="LM",D2856="LM",D2876="LM",D2896="LM"),"LM",IF(OR(D2516="FM",D2536="FM",D2556="FM",D2576="FM",D2596="FM",D2616="FM",D2636="FM",D2656="FM",D2676="FM",D2696="FM",D2716="FM",D2736="FM",D2756="FM",D2776="FM",D2796="FM",D2816="FM",D2836="FM",D2856="FM",D2876="FM",D2896="FM"),"FM","OoS")))),IF(OR(D2516="H",D2536="H",D2556="H",D2576="H",D2596="H",D2616="H",D2636="H",D2656="H",D2676="H",D2696="H",D2716="H",D2736="H",D2756="H",D2776="H",D2796="H",D2816="H",D2836="H",D2856="H",D2876="H",D2896="H"),"H",IF(OR(D2516="M",D2536="M",D2556="M",D2576="M",D2596="M",D2616="M",D2636="M",D2656="M",D2676="M",D2696="M",D2716="M",D2736="M",D2756="M",D2776="M",D2796="M",D2816="M",D2836="M",D2856="M",D2876="M",D2896="M"),"M",IF(OR(D2516="L",D2536="L",D2556="L",D2576="L",D2596="L",D2616="L",D2636="L",D2656="L",D2676="L",D2696="L",D2716="L",D2736="L",D2756="L",D2776="L",D2796="L",D2816="L",D2836="L",D2856="L",D2876="L",D2896="L"),"L","OoS"))))</f>
        <v>DM</v>
      </c>
      <c r="D4124" s="81" t="s">
        <v>449</v>
      </c>
      <c r="E4124" s="80"/>
      <c r="F4124" s="80"/>
      <c r="G4124" s="80"/>
      <c r="H4124" s="80"/>
      <c r="I4124" s="80"/>
    </row>
    <row r="4125" spans="2:9" hidden="1" x14ac:dyDescent="0.25">
      <c r="B4125" s="54" t="str">
        <f>IF(ISTEXT('Organizational Unit Summary'!$B$55),'Organizational Unit Summary'!$B$55,"")</f>
        <v>P-16</v>
      </c>
      <c r="C4125" s="101" t="str">
        <f>IF('Organizational Unit Summary'!$B$24="Benchmark or Sustainment",IF(OR(D2517="DM",D2537="DM",D2557="DM",D2577="DM",D2597="DM",D2617="DM",D2637="DM",D2657="DM",D2677="DM",D2697="DM",D2717="DM",D2737="DM",D2757="DM",D2777="DM",D2797="DM",D2817="DM",D2837="DM",D2857="DM",D2877="DM",D2897="DM"),"DM",IF(OR(D2517="PM",D2537="PM",D2557="PM",D2577="PM",D2597="PM",D2617="PM",D2637="PM",D2657="PM",D2677="PM",D2697="PM",D2717="PM",D2737="PM",D2757="PM",D2777="PM",D2797="PM",D2817="PM",D2837="PM",D2857="PM",D2877="PM",D2897="PM"),"PM",IF(OR(D2517="LM",D2537="LM",D2557="LM",D2577="LM",D2597="LM",D2617="LM",D2637="LM",D2657="LM",D2677="LM",D2697="LM",D2717="LM",D2737="LM",D2757="LM",D2777="LM",D2797="LM",D2817="LM",D2837="LM",D2857="LM",D2877="LM",D2897="LM"),"LM",IF(OR(D2517="FM",D2537="FM",D2557="FM",D2577="FM",D2597="FM",D2617="FM",D2637="FM",D2657="FM",D2677="FM",D2697="FM",D2717="FM",D2737="FM",D2757="FM",D2777="FM",D2797="FM",D2817="FM",D2837="FM",D2857="FM",D2877="FM",D2897="FM"),"FM","OoS")))),IF(OR(D2517="H",D2537="H",D2557="H",D2577="H",D2597="H",D2617="H",D2637="H",D2657="H",D2677="H",D2697="H",D2717="H",D2737="H",D2757="H",D2777="H",D2797="H",D2817="H",D2837="H",D2857="H",D2877="H",D2897="H"),"H",IF(OR(D2517="M",D2537="M",D2557="M",D2577="M",D2597="M",D2617="M",D2637="M",D2657="M",D2677="M",D2697="M",D2717="M",D2737="M",D2757="M",D2777="M",D2797="M",D2817="M",D2837="M",D2857="M",D2877="M",D2897="M"),"M",IF(OR(D2517="L",D2537="L",D2557="L",D2577="L",D2597="L",D2617="L",D2637="L",D2657="L",D2677="L",D2697="L",D2717="L",D2737="L",D2757="L",D2777="L",D2797="L",D2817="L",D2837="L",D2857="L",D2877="L",D2897="L"),"L","OoS"))))</f>
        <v>DM</v>
      </c>
      <c r="D4125" s="81" t="s">
        <v>449</v>
      </c>
      <c r="E4125" s="80"/>
      <c r="F4125" s="80"/>
      <c r="G4125" s="80"/>
      <c r="H4125" s="80"/>
      <c r="I4125" s="80"/>
    </row>
    <row r="4126" spans="2:9" hidden="1" x14ac:dyDescent="0.25">
      <c r="B4126" s="54" t="str">
        <f>IF(ISTEXT('Organizational Unit Summary'!$B$56),'Organizational Unit Summary'!$B$56,"")</f>
        <v>P-17</v>
      </c>
      <c r="C4126" s="101" t="str">
        <f>IF('Organizational Unit Summary'!$B$24="Benchmark or Sustainment",IF(OR(D2518="DM",D2538="DM",D2558="DM",D2578="DM",D2598="DM",D2618="DM",D2638="DM",D2658="DM",D2678="DM",D2698="DM",D2718="DM",D2738="DM",D2758="DM",D2778="DM",D2798="DM",D2818="DM",D2838="DM",D2858="DM",D2878="DM",D2898="DM"),"DM",IF(OR(D2518="PM",D2538="PM",D2558="PM",D2578="PM",D2598="PM",D2618="PM",D2638="PM",D2658="PM",D2678="PM",D2698="PM",D2718="PM",D2738="PM",D2758="PM",D2778="PM",D2798="PM",D2818="PM",D2838="PM",D2858="PM",D2878="PM",D2898="PM"),"PM",IF(OR(D2518="LM",D2538="LM",D2558="LM",D2578="LM",D2598="LM",D2618="LM",D2638="LM",D2658="LM",D2678="LM",D2698="LM",D2718="LM",D2738="LM",D2758="LM",D2778="LM",D2798="LM",D2818="LM",D2838="LM",D2858="LM",D2878="LM",D2898="LM"),"LM",IF(OR(D2518="FM",D2538="FM",D2558="FM",D2578="FM",D2598="FM",D2618="FM",D2638="FM",D2658="FM",D2678="FM",D2698="FM",D2718="FM",D2738="FM",D2758="FM",D2778="FM",D2798="FM",D2818="FM",D2838="FM",D2858="FM",D2878="FM",D2898="FM"),"FM","OoS")))),IF(OR(D2518="H",D2538="H",D2558="H",D2578="H",D2598="H",D2618="H",D2638="H",D2658="H",D2678="H",D2698="H",D2718="H",D2738="H",D2758="H",D2778="H",D2798="H",D2818="H",D2838="H",D2858="H",D2878="H",D2898="H"),"H",IF(OR(D2518="M",D2538="M",D2558="M",D2578="M",D2598="M",D2618="M",D2638="M",D2658="M",D2678="M",D2698="M",D2718="M",D2738="M",D2758="M",D2778="M",D2798="M",D2818="M",D2838="M",D2858="M",D2878="M",D2898="M"),"M",IF(OR(D2518="L",D2538="L",D2558="L",D2578="L",D2598="L",D2618="L",D2638="L",D2658="L",D2678="L",D2698="L",D2718="L",D2738="L",D2758="L",D2778="L",D2798="L",D2818="L",D2838="L",D2858="L",D2878="L",D2898="L"),"L","OoS"))))</f>
        <v>DM</v>
      </c>
      <c r="D4126" s="81" t="s">
        <v>449</v>
      </c>
      <c r="E4126" s="80"/>
      <c r="F4126" s="80"/>
      <c r="G4126" s="80"/>
      <c r="H4126" s="80"/>
      <c r="I4126" s="80"/>
    </row>
    <row r="4127" spans="2:9" hidden="1" x14ac:dyDescent="0.25">
      <c r="B4127" s="54" t="str">
        <f>IF(ISTEXT('Organizational Unit Summary'!$B$57),'Organizational Unit Summary'!$B$57,"")</f>
        <v>P-18</v>
      </c>
      <c r="C4127" s="101" t="str">
        <f>IF('Organizational Unit Summary'!$B$24="Benchmark or Sustainment",IF(OR(D2519="DM",D2539="DM",D2559="DM",D2579="DM",D2599="DM",D2619="DM",D2639="DM",D2659="DM",D2679="DM",D2699="DM",D2719="DM",D2739="DM",D2759="DM",D2779="DM",D2799="DM",D2819="DM",D2839="DM",D2859="DM",D2879="DM",D2899="DM"),"DM",IF(OR(D2519="PM",D2539="PM",D2559="PM",D2579="PM",D2599="PM",D2619="PM",D2639="PM",D2659="PM",D2679="PM",D2699="PM",D2719="PM",D2739="PM",D2759="PM",D2779="PM",D2799="PM",D2819="PM",D2839="PM",D2859="PM",D2879="PM",D2899="PM"),"PM",IF(OR(D2519="LM",D2539="LM",D2559="LM",D2579="LM",D2599="LM",D2619="LM",D2639="LM",D2659="LM",D2679="LM",D2699="LM",D2719="LM",D2739="LM",D2759="LM",D2779="LM",D2799="LM",D2819="LM",D2839="LM",D2859="LM",D2879="LM",D2899="LM"),"LM",IF(OR(D2519="FM",D2539="FM",D2559="FM",D2579="FM",D2599="FM",D2619="FM",D2639="FM",D2659="FM",D2679="FM",D2699="FM",D2719="FM",D2739="FM",D2759="FM",D2779="FM",D2799="FM",D2819="FM",D2839="FM",D2859="FM",D2879="FM",D2899="FM"),"FM","OoS")))),IF(OR(D2519="H",D2539="H",D2559="H",D2579="H",D2599="H",D2619="H",D2639="H",D2659="H",D2679="H",D2699="H",D2719="H",D2739="H",D2759="H",D2779="H",D2799="H",D2819="H",D2839="H",D2859="H",D2879="H",D2899="H"),"H",IF(OR(D2519="M",D2539="M",D2559="M",D2579="M",D2599="M",D2619="M",D2639="M",D2659="M",D2679="M",D2699="M",D2719="M",D2739="M",D2759="M",D2779="M",D2799="M",D2819="M",D2839="M",D2859="M",D2879="M",D2899="M"),"M",IF(OR(D2519="L",D2539="L",D2559="L",D2579="L",D2599="L",D2619="L",D2639="L",D2659="L",D2679="L",D2699="L",D2719="L",D2739="L",D2759="L",D2779="L",D2799="L",D2819="L",D2839="L",D2859="L",D2879="L",D2899="L"),"L","OoS"))))</f>
        <v>DM</v>
      </c>
      <c r="D4127" s="81" t="s">
        <v>449</v>
      </c>
      <c r="E4127" s="80"/>
      <c r="F4127" s="80"/>
      <c r="G4127" s="80"/>
      <c r="H4127" s="80"/>
      <c r="I4127" s="80"/>
    </row>
    <row r="4128" spans="2:9" hidden="1" x14ac:dyDescent="0.25">
      <c r="B4128" s="54" t="str">
        <f>IF(ISTEXT('Organizational Unit Summary'!$B$58),'Organizational Unit Summary'!$B$58,"")</f>
        <v>P-19</v>
      </c>
      <c r="C4128" s="101" t="str">
        <f>IF('Organizational Unit Summary'!$B$24="Benchmark or Sustainment",IF(OR(D2520="DM",D2540="DM",D2560="DM",D2580="DM",D2600="DM",D2620="DM",D2640="DM",D2660="DM",D2680="DM",D2700="DM",D2720="DM",D2740="DM",D2760="DM",D2780="DM",D2800="DM",D2820="DM",D2840="DM",D2860="DM",D2880="DM",D2900="DM"),"DM",IF(OR(D2520="PM",D2540="PM",D2560="PM",D2580="PM",D2600="PM",D2620="PM",D2640="PM",D2660="PM",D2680="PM",D2700="PM",D2720="PM",D2740="PM",D2760="PM",D2780="PM",D2800="PM",D2820="PM",D2840="PM",D2860="PM",D2880="PM",D2900="PM"),"PM",IF(OR(D2520="LM",D2540="LM",D2560="LM",D2580="LM",D2600="LM",D2620="LM",D2640="LM",D2660="LM",D2680="LM",D2700="LM",D2720="LM",D2740="LM",D2760="LM",D2780="LM",D2800="LM",D2820="LM",D2840="LM",D2860="LM",D2880="LM",D2900="LM"),"LM",IF(OR(D2520="FM",D2540="FM",D2560="FM",D2580="FM",D2600="FM",D2620="FM",D2640="FM",D2660="FM",D2680="FM",D2700="FM",D2720="FM",D2740="FM",D2760="FM",D2780="FM",D2800="FM",D2820="FM",D2840="FM",D2860="FM",D2880="FM",D2900="FM"),"FM","OoS")))),IF(OR(D2520="H",D2540="H",D2560="H",D2580="H",D2600="H",D2620="H",D2640="H",D2660="H",D2680="H",D2700="H",D2720="H",D2740="H",D2760="H",D2780="H",D2800="H",D2820="H",D2840="H",D2860="H",D2880="H",D2900="H"),"H",IF(OR(D2520="M",D2540="M",D2560="M",D2580="M",D2600="M",D2620="M",D2640="M",D2660="M",D2680="M",D2700="M",D2720="M",D2740="M",D2760="M",D2780="M",D2800="M",D2820="M",D2840="M",D2860="M",D2880="M",D2900="M"),"M",IF(OR(D2520="L",D2540="L",D2560="L",D2580="L",D2600="L",D2620="L",D2640="L",D2660="L",D2680="L",D2700="L",D2720="L",D2740="L",D2760="L",D2780="L",D2800="L",D2820="L",D2840="L",D2860="L",D2880="L",D2900="L"),"L","OoS"))))</f>
        <v>DM</v>
      </c>
      <c r="D4128" s="81" t="s">
        <v>449</v>
      </c>
      <c r="E4128" s="80"/>
      <c r="F4128" s="80"/>
      <c r="G4128" s="80"/>
      <c r="H4128" s="80"/>
      <c r="I4128" s="80"/>
    </row>
    <row r="4129" spans="1:9" hidden="1" x14ac:dyDescent="0.25">
      <c r="B4129" s="54" t="str">
        <f>IF(ISTEXT('Organizational Unit Summary'!$B$59),'Organizational Unit Summary'!$B$59,"")</f>
        <v>P-20</v>
      </c>
      <c r="C4129" s="101" t="str">
        <f>IF('Organizational Unit Summary'!$B$24="Benchmark or Sustainment",IF(OR(D2521="DM",D2541="DM",D2561="DM",D2581="DM",D2601="DM",D2621="DM",D2641="DM",D2661="DM",D2681="DM",D2701="DM",D2721="DM",D2741="DM",D2761="DM",D2781="DM",D2801="DM",D2821="DM",D2841="DM",D2861="DM",D2881="DM",D2901="DM"),"DM",IF(OR(D2521="PM",D2541="PM",D2561="PM",D2581="PM",D2601="PM",D2621="PM",D2641="PM",D2661="PM",D2681="PM",D2701="PM",D2721="PM",D2741="PM",D2761="PM",D2781="PM",D2801="PM",D2821="PM",D2841="PM",D2861="PM",D2881="PM",D2901="PM"),"PM",IF(OR(D2521="LM",D2541="LM",D2561="LM",D2581="LM",D2601="LM",D2621="LM",D2641="LM",D2661="LM",D2681="LM",D2701="LM",D2721="LM",D2741="LM",D2761="LM",D2781="LM",D2801="LM",D2821="LM",D2841="LM",D2861="LM",D2881="LM",D2901="LM"),"LM",IF(OR(D2521="FM",D2541="FM",D2561="FM",D2581="FM",D2601="FM",D2621="FM",D2641="FM",D2661="FM",D2681="FM",D2701="FM",D2721="FM",D2741="FM",D2761="FM",D2781="FM",D2801="FM",D2821="FM",D2841="FM",D2861="FM",D2881="FM",D2901="FM"),"FM","OoS")))),IF(OR(D2521="H",D2541="H",D2561="H",D2581="H",D2601="H",D2621="H",D2641="H",D2661="H",D2681="H",D2701="H",D2721="H",D2741="H",D2761="H",D2781="H",D2801="H",D2821="H",D2841="H",D2861="H",D2881="H",D2901="H"),"H",IF(OR(D2521="M",D2541="M",D2561="M",D2581="M",D2601="M",D2621="M",D2641="M",D2661="M",D2681="M",D2701="M",D2721="M",D2741="M",D2761="M",D2781="M",D2801="M",D2821="M",D2841="M",D2861="M",D2881="M",D2901="M"),"M",IF(OR(D2521="L",D2541="L",D2561="L",D2581="L",D2601="L",D2621="L",D2641="L",D2661="L",D2681="L",D2701="L",D2721="L",D2741="L",D2761="L",D2781="L",D2801="L",D2821="L",D2841="L",D2861="L",D2881="L",D2901="L"),"L","OoS"))))</f>
        <v>DM</v>
      </c>
      <c r="D4129" s="81" t="s">
        <v>449</v>
      </c>
      <c r="E4129" s="80"/>
      <c r="F4129" s="80"/>
      <c r="G4129" s="80"/>
      <c r="H4129" s="80"/>
      <c r="I4129" s="80"/>
    </row>
    <row r="4130" spans="1:9" hidden="1" x14ac:dyDescent="0.25">
      <c r="A4130" s="56">
        <v>3.2</v>
      </c>
      <c r="B4130" s="54" t="str">
        <f>IF(ISTEXT('Organizational Unit Summary'!$B$40),'Organizational Unit Summary'!$B$40,"")</f>
        <v>P-1</v>
      </c>
      <c r="C4130" s="101" t="str">
        <f>IF('Organizational Unit Summary'!$B$24="Benchmark or Sustainment",IF(OR(D3002="DM",D3022="DM",D3042="DM",D3062="DM",D3082="DM",D3102="DM",D3122="DM",D3142="DM",D3162="DM",D3182="DM",D3202="DM",D3222="DM",D3242="DM",D3262="DM",D3282="DM",D3302="DM",D3322="DM",D3342="DM",D3362="DM",D3382="DM",D3402="DM",D3422="DM",D3442="DM",D3462="DM",D3482="DM"),"DM",IF(OR(D3002="PM",D3022="PM",D3042="PM",D3062="PM",D3082="PM",D3102="PM",D3122="PM",D3142="PM",D3162="PM",D3182="PM",D3202="PM",D3222="PM",D3242="PM",D3262="PM",D3282="PM",D3302="PM",D3322="PM",D3342="PM",D3362="PM",D3382="PM",D3402="PM",D3422="PM",D3442="PM",D3462="PM",D3482="PM"),"PM",IF(OR(D3002="LM",D3022="LM",D3042="LM",D3062="LM",D3082="LM",D3102="LM",D3122="LM",D3142="LM",D3162="LM",D3182="LM",D3202="LM",D3222="LM",D3242="LM",D3262="LM",D3282="LM",D3302="LM",D3322="LM",D3342="LM",D3362="LM",D3382="LM",D3402="LM",D3422="LM",D3442="LM",D3462="LM",D3482="LM"),"LM",IF(OR(D3002="FM",D3022="FM",D3042="FM",D3062="FM",D3082="FM",D3102="FM",D3122="FM",D3142="FM",D3162="FM",D3182="FM",D3202="FM",D3222="FM",D3242="FM",D3262="FM",D3282="FM",D3302="FM",D3322="FM",D3342="FM",D3362="FM",D3382="FM",D3402="FM",D3422="FM",D3442="FM",D3462="FM",D3482="FM"),"FM","OoS")))),IF(OR(D3002="H",D3022="H",D3042="H",D3062="H",D3082="H",D3102="H",D3122="H",D3142="H",D3162="H",D3182="H",D3202="H",D3222="H",D3242="H",D3262="H",D3282="H",D3302="H",D3322="H",D3342="H",D3362="H",D3382="H",D3402="H",D3422="H",D3442="H",D3462="H",D3482="H"),"H",IF(OR(D3002="M",D3022="M",D3042="M",D3062="M",D3082="M",D3102="M",D3122="M",D3142="M",D3162="M",D3182="M",D3202="M",D3222="M",D3242="M",D3262="M",D3282="M",D3302="M",D3322="M",D3342="M",D3362="M",D3382="M",D3402="M",D3422="M",D3442="M",D3462="M",D3482="M"),"M",IF(OR(D3002="L",D3022="L",D3042="L",D3062="L",D3082="L",D3102="L",D3122="L",D3142="L",D3162="L",D3182="L",D3202="L",D3222="L",D3242="L",D3262="L",D3282="L",D3302="L",D3322="L",D3342="L",D3362="L",D3382="L",D3402="L",D3422="L",D3442="L",D3462="L",D3482="L"),"L","OoS"))))</f>
        <v>DM</v>
      </c>
      <c r="D4130" s="52" t="str">
        <f>IF('Organizational Unit Summary'!$B$24="Benchmark or Sustainment",IF(OR(P3002="DM",P3022="DM",P3042="DM",P3062="DM",P3082="DM",P3102="DM",P3122="DM",P3142="DM",P3162="DM",P3182="DM",P3202="DM",P3222="DM",P3242="DM",P3262="DM",P3282="DM",P3302="DM",P3322="DM",P3342="DM",P3362="DM",P3382="DM",P3402="DM",P3422="DM",P3442="DM",P3462="DM",P3482="DM"),"DM",IF(OR(P3002="PM",P3022="PM",P3042="PM",P3062="PM",P3082="PM",P3102="PM",P3122="PM",P3142="PM",P3162="PM",P3182="PM",P3202="PM",P3222="PM",P3242="PM",P3262="PM",P3282="PM",P3302="PM",P3322="PM",P3342="PM",P3362="PM",P3382="PM",P3402="PM",P3422="PM",P3442="PM",P3462="PM",P3482="PM"),"PM",IF(OR(P3002="LM",P3022="LM",P3042="LM",P3062="LM",P3082="LM",P3102="LM",P3122="LM",P3142="LM",P3162="LM",P3182="LM",P3202="LM",P3222="LM",P3242="LM",P3262="LM",P3282="LM",P3302="LM",P3322="LM",P3342="LM",P3362="LM",P3382="LM",P3402="LM",P3422="LM",P3442="LM",P3462="LM",P3482="LM"),"LM",IF(OR(P3002="FM",P3022="FM",P3042="FM",P3062="FM",P3082="FM",P3102="FM",P3122="FM",P3142="FM",P3162="FM",P3182="FM",P3202="FM",P3222="FM",P3242="FM",P3262="FM",P3282="FM",P3302="FM",P3322="FM",P3342="FM",P3362="FM",P3382="FM",P3402="FM",P3422="FM",P3442="FM",P3462="FM",P3482="FM"),"FM","OoS")))),IF(OR(P3002="H",P3022="H",P3042="H",P3062="H",P3082="H",P3102="H",P3122="H",P3142="H",P3162="H",P3182="H",P3202="H",P3222="H",P3242="H",P3262="H",P3282="H",P3302="H",P3322="H",P3342="H",P3362="H",P3382="H",P3402="H",P3422="H",P3442="H",P3462="H",P3482="H"),"H",IF(OR(P3002="M",P3022="M",P3042="M",P3062="M",P3082="M",P3102="M",P3122="M",P3142="M",P3162="M",P3182="M",P3202="M",P3222="M",P3242="M",P3262="M",P3282="M",P3302="M",P3322="M",P3342="M",P3362="M",P3382="M",P3402="M",P3422="M",P3442="M",P3462="M",P3482="M"),"M",IF(OR(P3002="L",P3022="L",P3042="L",P3062="L",P3082="L",P3102="L",P3122="L",P3142="L",P3162="L",P3182="L",P3202="L",P3222="L",P3242="L",P3262="L",P3282="L",P3302="L",P3322="L",P3342="L",P3362="L",P3382="L",P3402="L",P3422="L",P3442="L",P3462="L",P3482="L"),"L","OoS"))))</f>
        <v>OoS</v>
      </c>
      <c r="E4130" s="80"/>
      <c r="F4130" s="80"/>
      <c r="G4130" s="80"/>
      <c r="H4130" s="80"/>
      <c r="I4130" s="80"/>
    </row>
    <row r="4131" spans="1:9" hidden="1" x14ac:dyDescent="0.25">
      <c r="B4131" s="54" t="str">
        <f>IF(ISTEXT('Organizational Unit Summary'!$B$41),'Organizational Unit Summary'!$B$41,"")</f>
        <v>P-2</v>
      </c>
      <c r="C4131" s="101" t="str">
        <f>IF('Organizational Unit Summary'!$B$24="Benchmark or Sustainment",IF(OR(D3003="DM",D3023="DM",D3043="DM",D3063="DM",D3083="DM",D3103="DM",D3123="DM",D3143="DM",D3163="DM",D3183="DM",D3203="DM",D3223="DM",D3243="DM",D3263="DM",D3283="DM",D3303="DM",D3323="DM",D3343="DM",D3363="DM",D3383="DM"),"DM",IF(OR(D3003="PM",D3023="PM",D3043="PM",D3063="PM",D3083="PM",D3103="PM",D3123="PM",D3143="PM",D3163="PM",D3183="PM",D3203="PM",D3223="PM",D3243="PM",D3263="PM",D3283="PM",D3303="PM",D3323="PM",D3343="PM",D3363="PM",D3383="PM"),"PM",IF(OR(D3003="LM",D3023="LM",D3043="LM",D3063="LM",D3083="LM",D3103="LM",D3123="LM",D3143="LM",D3163="LM",D3183="LM",D3203="LM",D3223="LM",D3243="LM",D3263="LM",D3283="LM",D3303="LM",D3323="LM",D3343="LM",D3363="LM",D3383="LM"),"LM",IF(OR(D3003="FM",D3023="FM",D3043="FM",D3063="FM",D3083="FM",D3103="FM",D3123="FM",D3143="FM",D3163="FM",D3183="FM",D3203="FM",D3223="FM",D3243="FM",D3263="FM",D3283="FM",D3303="FM",D3323="FM",D3343="FM",D3363="FM",D3383="FM"),"FM","OoS")))),IF(OR(D3003="H",D3023="H",D3043="H",D3063="H",D3083="H",D3103="H",D3123="H",D3143="H",D3163="H",D3183="H",D3203="H",D3223="H",D3243="H",D3263="H",D3283="H",D3303="H",D3323="H",D3343="H",D3363="H",D3383="H"),"H",IF(OR(D3003="M",D3023="M",D3043="M",D3063="M",D3083="M",D3103="M",D3123="M",D3143="M",D3163="M",D3183="M",D3203="M",D3223="M",D3243="M",D3263="M",D3283="M",D3303="M",D3323="M",D3343="M",D3363="M",D3383="M"),"M",IF(OR(D3003="L",D3023="L",D3043="L",D3063="L",D3083="L",D3103="L",D3123="L",D3143="L",D3163="L",D3183="L",D3203="L",D3223="L",D3243="L",D3263="L",D3283="L",D3303="L",D3323="L",D3343="L",D3363="L",D3383="L"),"L","OoS"))))</f>
        <v>DM</v>
      </c>
      <c r="D4131" s="81" t="s">
        <v>449</v>
      </c>
      <c r="E4131" s="80"/>
      <c r="F4131" s="80"/>
      <c r="G4131" s="80"/>
      <c r="H4131" s="80"/>
      <c r="I4131" s="80"/>
    </row>
    <row r="4132" spans="1:9" hidden="1" x14ac:dyDescent="0.25">
      <c r="B4132" s="54" t="str">
        <f>IF(ISTEXT('Organizational Unit Summary'!$B$42),'Organizational Unit Summary'!$B$42,"")</f>
        <v>P-3</v>
      </c>
      <c r="C4132" s="101" t="str">
        <f>IF('Organizational Unit Summary'!$B$24="Benchmark or Sustainment",IF(OR(D3004="DM",D3024="DM",D3044="DM",D3064="DM",D3084="DM",D3104="DM",D3124="DM",D3144="DM",D3164="DM",D3184="DM",D3204="DM",D3224="DM",D3244="DM",D3264="DM",D3284="DM",D3304="DM",D3324="DM",D3344="DM",D3364="DM",D3384="DM"),"DM",IF(OR(D3004="PM",D3024="PM",D3044="PM",D3064="PM",D3084="PM",D3104="PM",D3124="PM",D3144="PM",D3164="PM",D3184="PM",D3204="PM",D3224="PM",D3244="PM",D3264="PM",D3284="PM",D3304="PM",D3324="PM",D3344="PM",D3364="PM",D3384="PM"),"PM",IF(OR(D3004="LM",D3024="LM",D3044="LM",D3064="LM",D3084="LM",D3104="LM",D3124="LM",D3144="LM",D3164="LM",D3184="LM",D3204="LM",D3224="LM",D3244="LM",D3264="LM",D3284="LM",D3304="LM",D3324="LM",D3344="LM",D3364="LM",D3384="LM"),"LM",IF(OR(D3004="FM",D3024="FM",D3044="FM",D3064="FM",D3084="FM",D3104="FM",D3124="FM",D3144="FM",D3164="FM",D3184="FM",D3204="FM",D3224="FM",D3244="FM",D3264="FM",D3284="FM",D3304="FM",D3324="FM",D3344="FM",D3364="FM",D3384="FM"),"FM","OoS")))),IF(OR(D3004="H",D3024="H",D3044="H",D3064="H",D3084="H",D3104="H",D3124="H",D3144="H",D3164="H",D3184="H",D3204="H",D3224="H",D3244="H",D3264="H",D3284="H",D3304="H",D3324="H",D3344="H",D3364="H",D3384="H"),"H",IF(OR(D3004="M",D3024="M",D3044="M",D3064="M",D3084="M",D3104="M",D3124="M",D3144="M",D3164="M",D3184="M",D3204="M",D3224="M",D3244="M",D3264="M",D3284="M",D3304="M",D3324="M",D3344="M",D3364="M",D3384="M"),"M",IF(OR(D3004="L",D3024="L",D3044="L",D3064="L",D3084="L",D3104="L",D3124="L",D3144="L",D3164="L",D3184="L",D3204="L",D3224="L",D3244="L",D3264="L",D3284="L",D3304="L",D3324="L",D3344="L",D3364="L",D3384="L"),"L","OoS"))))</f>
        <v>DM</v>
      </c>
      <c r="D4132" s="81" t="s">
        <v>449</v>
      </c>
      <c r="E4132" s="80"/>
      <c r="F4132" s="80"/>
      <c r="G4132" s="80"/>
      <c r="H4132" s="80"/>
      <c r="I4132" s="80"/>
    </row>
    <row r="4133" spans="1:9" hidden="1" x14ac:dyDescent="0.25">
      <c r="B4133" s="54" t="str">
        <f>IF(ISTEXT('Organizational Unit Summary'!$B$43),'Organizational Unit Summary'!$B$43,"")</f>
        <v>P-4</v>
      </c>
      <c r="C4133" s="101" t="str">
        <f>IF('Organizational Unit Summary'!$B$24="Benchmark or Sustainment",IF(OR(D3005="DM",D3025="DM",D3045="DM",D3065="DM",D3085="DM",D3105="DM",D3125="DM",D3145="DM",D3165="DM",D3185="DM",D3205="DM",D3225="DM",D3245="DM",D3265="DM",D3285="DM",D3305="DM",D3325="DM",D3345="DM",D3365="DM",D3385="DM"),"DM",IF(OR(D3005="PM",D3025="PM",D3045="PM",D3065="PM",D3085="PM",D3105="PM",D3125="PM",D3145="PM",D3165="PM",D3185="PM",D3205="PM",D3225="PM",D3245="PM",D3265="PM",D3285="PM",D3305="PM",D3325="PM",D3345="PM",D3365="PM",D3385="PM"),"PM",IF(OR(D3005="LM",D3025="LM",D3045="LM",D3065="LM",D3085="LM",D3105="LM",D3125="LM",D3145="LM",D3165="LM",D3185="LM",D3205="LM",D3225="LM",D3245="LM",D3265="LM",D3285="LM",D3305="LM",D3325="LM",D3345="LM",D3365="LM",D3385="LM"),"LM",IF(OR(D3005="FM",D3025="FM",D3045="FM",D3065="FM",D3085="FM",D3105="FM",D3125="FM",D3145="FM",D3165="FM",D3185="FM",D3205="FM",D3225="FM",D3245="FM",D3265="FM",D3285="FM",D3305="FM",D3325="FM",D3345="FM",D3365="FM",D3385="FM"),"FM","OoS")))),IF(OR(D3005="H",D3025="H",D3045="H",D3065="H",D3085="H",D3105="H",D3125="H",D3145="H",D3165="H",D3185="H",D3205="H",D3225="H",D3245="H",D3265="H",D3285="H",D3305="H",D3325="H",D3345="H",D3365="H",D3385="H"),"H",IF(OR(D3005="M",D3025="M",D3045="M",D3065="M",D3085="M",D3105="M",D3125="M",D3145="M",D3165="M",D3185="M",D3205="M",D3225="M",D3245="M",D3265="M",D3285="M",D3305="M",D3325="M",D3345="M",D3365="M",D3385="M"),"M",IF(OR(D3005="L",D3025="L",D3045="L",D3065="L",D3085="L",D3105="L",D3125="L",D3145="L",D3165="L",D3185="L",D3205="L",D3225="L",D3245="L",D3265="L",D3285="L",D3305="L",D3325="L",D3345="L",D3365="L",D3385="L"),"L","OoS"))))</f>
        <v>DM</v>
      </c>
      <c r="D4133" s="81" t="s">
        <v>449</v>
      </c>
      <c r="E4133" s="80"/>
      <c r="F4133" s="80"/>
      <c r="G4133" s="80"/>
      <c r="H4133" s="80"/>
      <c r="I4133" s="80"/>
    </row>
    <row r="4134" spans="1:9" hidden="1" x14ac:dyDescent="0.25">
      <c r="B4134" s="54" t="str">
        <f>IF(ISTEXT('Organizational Unit Summary'!$B$44),'Organizational Unit Summary'!$B$44,"")</f>
        <v>P-5</v>
      </c>
      <c r="C4134" s="101" t="str">
        <f>IF('Organizational Unit Summary'!$B$24="Benchmark or Sustainment",IF(OR(D3006="DM",D3026="DM",D3046="DM",D3066="DM",D3086="DM",D3106="DM",D3126="DM",D3146="DM",D3166="DM",D3186="DM",D3206="DM",D3226="DM",D3246="DM",D3266="DM",D3286="DM",D3306="DM",D3326="DM",D3346="DM",D3366="DM",D3386="DM"),"DM",IF(OR(D3006="PM",D3026="PM",D3046="PM",D3066="PM",D3086="PM",D3106="PM",D3126="PM",D3146="PM",D3166="PM",D3186="PM",D3206="PM",D3226="PM",D3246="PM",D3266="PM",D3286="PM",D3306="PM",D3326="PM",D3346="PM",D3366="PM",D3386="PM"),"PM",IF(OR(D3006="LM",D3026="LM",D3046="LM",D3066="LM",D3086="LM",D3106="LM",D3126="LM",D3146="LM",D3166="LM",D3186="LM",D3206="LM",D3226="LM",D3246="LM",D3266="LM",D3286="LM",D3306="LM",D3326="LM",D3346="LM",D3366="LM",D3386="LM"),"LM",IF(OR(D3006="FM",D3026="FM",D3046="FM",D3066="FM",D3086="FM",D3106="FM",D3126="FM",D3146="FM",D3166="FM",D3186="FM",D3206="FM",D3226="FM",D3246="FM",D3266="FM",D3286="FM",D3306="FM",D3326="FM",D3346="FM",D3366="FM",D3386="FM"),"FM","OoS")))),IF(OR(D3006="H",D3026="H",D3046="H",D3066="H",D3086="H",D3106="H",D3126="H",D3146="H",D3166="H",D3186="H",D3206="H",D3226="H",D3246="H",D3266="H",D3286="H",D3306="H",D3326="H",D3346="H",D3366="H",D3386="H"),"H",IF(OR(D3006="M",D3026="M",D3046="M",D3066="M",D3086="M",D3106="M",D3126="M",D3146="M",D3166="M",D3186="M",D3206="M",D3226="M",D3246="M",D3266="M",D3286="M",D3306="M",D3326="M",D3346="M",D3366="M",D3386="M"),"M",IF(OR(D3006="L",D3026="L",D3046="L",D3066="L",D3086="L",D3106="L",D3126="L",D3146="L",D3166="L",D3186="L",D3206="L",D3226="L",D3246="L",D3266="L",D3286="L",D3306="L",D3326="L",D3346="L",D3366="L",D3386="L"),"L","OoS"))))</f>
        <v>DM</v>
      </c>
      <c r="D4134" s="81" t="s">
        <v>449</v>
      </c>
      <c r="E4134" s="80"/>
      <c r="F4134" s="80"/>
      <c r="G4134" s="80"/>
      <c r="H4134" s="80"/>
      <c r="I4134" s="80"/>
    </row>
    <row r="4135" spans="1:9" hidden="1" x14ac:dyDescent="0.25">
      <c r="B4135" s="54" t="str">
        <f>IF(ISTEXT('Organizational Unit Summary'!$B$45),'Organizational Unit Summary'!$B$45,"")</f>
        <v>P-6</v>
      </c>
      <c r="C4135" s="101" t="str">
        <f>IF('Organizational Unit Summary'!$B$24="Benchmark or Sustainment",IF(OR(D3007="DM",D3027="DM",D3047="DM",D3067="DM",D3087="DM",D3107="DM",D3127="DM",D3147="DM",D3167="DM",D3187="DM",D3207="DM",D3227="DM",D3247="DM",D3267="DM",D3287="DM",D3307="DM",D3327="DM",D3347="DM",D3367="DM",D3387="DM"),"DM",IF(OR(D3007="PM",D3027="PM",D3047="PM",D3067="PM",D3087="PM",D3107="PM",D3127="PM",D3147="PM",D3167="PM",D3187="PM",D3207="PM",D3227="PM",D3247="PM",D3267="PM",D3287="PM",D3307="PM",D3327="PM",D3347="PM",D3367="PM",D3387="PM"),"PM",IF(OR(D3007="LM",D3027="LM",D3047="LM",D3067="LM",D3087="LM",D3107="LM",D3127="LM",D3147="LM",D3167="LM",D3187="LM",D3207="LM",D3227="LM",D3247="LM",D3267="LM",D3287="LM",D3307="LM",D3327="LM",D3347="LM",D3367="LM",D3387="LM"),"LM",IF(OR(D3007="FM",D3027="FM",D3047="FM",D3067="FM",D3087="FM",D3107="FM",D3127="FM",D3147="FM",D3167="FM",D3187="FM",D3207="FM",D3227="FM",D3247="FM",D3267="FM",D3287="FM",D3307="FM",D3327="FM",D3347="FM",D3367="FM",D3387="FM"),"FM","OoS")))),IF(OR(D3007="H",D3027="H",D3047="H",D3067="H",D3087="H",D3107="H",D3127="H",D3147="H",D3167="H",D3187="H",D3207="H",D3227="H",D3247="H",D3267="H",D3287="H",D3307="H",D3327="H",D3347="H",D3367="H",D3387="H"),"H",IF(OR(D3007="M",D3027="M",D3047="M",D3067="M",D3087="M",D3107="M",D3127="M",D3147="M",D3167="M",D3187="M",D3207="M",D3227="M",D3247="M",D3267="M",D3287="M",D3307="M",D3327="M",D3347="M",D3367="M",D3387="M"),"M",IF(OR(D3007="L",D3027="L",D3047="L",D3067="L",D3087="L",D3107="L",D3127="L",D3147="L",D3167="L",D3187="L",D3207="L",D3227="L",D3247="L",D3267="L",D3287="L",D3307="L",D3327="L",D3347="L",D3367="L",D3387="L"),"L","OoS"))))</f>
        <v>DM</v>
      </c>
      <c r="D4135" s="81" t="s">
        <v>449</v>
      </c>
      <c r="E4135" s="80"/>
      <c r="F4135" s="80"/>
      <c r="G4135" s="80"/>
      <c r="H4135" s="80"/>
      <c r="I4135" s="80"/>
    </row>
    <row r="4136" spans="1:9" hidden="1" x14ac:dyDescent="0.25">
      <c r="B4136" s="54" t="str">
        <f>IF(ISTEXT('Organizational Unit Summary'!$B$46),'Organizational Unit Summary'!$B$46,"")</f>
        <v>P-7</v>
      </c>
      <c r="C4136" s="101" t="str">
        <f>IF('Organizational Unit Summary'!$B$24="Benchmark or Sustainment",IF(OR(D3008="DM",D3028="DM",D3048="DM",D3068="DM",D3088="DM",D3108="DM",D3128="DM",D3148="DM",D3168="DM",D3188="DM",D3208="DM",D3228="DM",D3248="DM",D3268="DM",D3288="DM",D3308="DM",D3328="DM",D3348="DM",D3368="DM",D3388="DM"),"DM",IF(OR(D3008="PM",D3028="PM",D3048="PM",D3068="PM",D3088="PM",D3108="PM",D3128="PM",D3148="PM",D3168="PM",D3188="PM",D3208="PM",D3228="PM",D3248="PM",D3268="PM",D3288="PM",D3308="PM",D3328="PM",D3348="PM",D3368="PM",D3388="PM"),"PM",IF(OR(D3008="LM",D3028="LM",D3048="LM",D3068="LM",D3088="LM",D3108="LM",D3128="LM",D3148="LM",D3168="LM",D3188="LM",D3208="LM",D3228="LM",D3248="LM",D3268="LM",D3288="LM",D3308="LM",D3328="LM",D3348="LM",D3368="LM",D3388="LM"),"LM",IF(OR(D3008="FM",D3028="FM",D3048="FM",D3068="FM",D3088="FM",D3108="FM",D3128="FM",D3148="FM",D3168="FM",D3188="FM",D3208="FM",D3228="FM",D3248="FM",D3268="FM",D3288="FM",D3308="FM",D3328="FM",D3348="FM",D3368="FM",D3388="FM"),"FM","OoS")))),IF(OR(D3008="H",D3028="H",D3048="H",D3068="H",D3088="H",D3108="H",D3128="H",D3148="H",D3168="H",D3188="H",D3208="H",D3228="H",D3248="H",D3268="H",D3288="H",D3308="H",D3328="H",D3348="H",D3368="H",D3388="H"),"H",IF(OR(D3008="M",D3028="M",D3048="M",D3068="M",D3088="M",D3108="M",D3128="M",D3148="M",D3168="M",D3188="M",D3208="M",D3228="M",D3248="M",D3268="M",D3288="M",D3308="M",D3328="M",D3348="M",D3368="M",D3388="M"),"M",IF(OR(D3008="L",D3028="L",D3048="L",D3068="L",D3088="L",D3108="L",D3128="L",D3148="L",D3168="L",D3188="L",D3208="L",D3228="L",D3248="L",D3268="L",D3288="L",D3308="L",D3328="L",D3348="L",D3368="L",D3388="L"),"L","OoS"))))</f>
        <v>DM</v>
      </c>
      <c r="D4136" s="81" t="s">
        <v>449</v>
      </c>
      <c r="E4136" s="80"/>
      <c r="F4136" s="80"/>
      <c r="G4136" s="80"/>
      <c r="H4136" s="80"/>
      <c r="I4136" s="80"/>
    </row>
    <row r="4137" spans="1:9" hidden="1" x14ac:dyDescent="0.25">
      <c r="B4137" s="54" t="str">
        <f>IF(ISTEXT('Organizational Unit Summary'!$B$47),'Organizational Unit Summary'!$B$47,"")</f>
        <v>P-8</v>
      </c>
      <c r="C4137" s="101" t="str">
        <f>IF('Organizational Unit Summary'!$B$24="Benchmark or Sustainment",IF(OR(D3009="DM",D3029="DM",D3049="DM",D3069="DM",D3089="DM",D3109="DM",D3129="DM",D3149="DM",D3169="DM",D3189="DM",D3209="DM",D3229="DM",D3249="DM",D3269="DM",D3289="DM",D3309="DM",D3329="DM",D3349="DM",D3369="DM",D3389="DM"),"DM",IF(OR(D3009="PM",D3029="PM",D3049="PM",D3069="PM",D3089="PM",D3109="PM",D3129="PM",D3149="PM",D3169="PM",D3189="PM",D3209="PM",D3229="PM",D3249="PM",D3269="PM",D3289="PM",D3309="PM",D3329="PM",D3349="PM",D3369="PM",D3389="PM"),"PM",IF(OR(D3009="LM",D3029="LM",D3049="LM",D3069="LM",D3089="LM",D3109="LM",D3129="LM",D3149="LM",D3169="LM",D3189="LM",D3209="LM",D3229="LM",D3249="LM",D3269="LM",D3289="LM",D3309="LM",D3329="LM",D3349="LM",D3369="LM",D3389="LM"),"LM",IF(OR(D3009="FM",D3029="FM",D3049="FM",D3069="FM",D3089="FM",D3109="FM",D3129="FM",D3149="FM",D3169="FM",D3189="FM",D3209="FM",D3229="FM",D3249="FM",D3269="FM",D3289="FM",D3309="FM",D3329="FM",D3349="FM",D3369="FM",D3389="FM"),"FM","OoS")))),IF(OR(D3009="H",D3029="H",D3049="H",D3069="H",D3089="H",D3109="H",D3129="H",D3149="H",D3169="H",D3189="H",D3209="H",D3229="H",D3249="H",D3269="H",D3289="H",D3309="H",D3329="H",D3349="H",D3369="H",D3389="H"),"H",IF(OR(D3009="M",D3029="M",D3049="M",D3069="M",D3089="M",D3109="M",D3129="M",D3149="M",D3169="M",D3189="M",D3209="M",D3229="M",D3249="M",D3269="M",D3289="M",D3309="M",D3329="M",D3349="M",D3369="M",D3389="M"),"M",IF(OR(D3009="L",D3029="L",D3049="L",D3069="L",D3089="L",D3109="L",D3129="L",D3149="L",D3169="L",D3189="L",D3209="L",D3229="L",D3249="L",D3269="L",D3289="L",D3309="L",D3329="L",D3349="L",D3369="L",D3389="L"),"L","OoS"))))</f>
        <v>DM</v>
      </c>
      <c r="D4137" s="81" t="s">
        <v>449</v>
      </c>
      <c r="E4137" s="80"/>
      <c r="F4137" s="80"/>
      <c r="G4137" s="80"/>
      <c r="H4137" s="80"/>
      <c r="I4137" s="80"/>
    </row>
    <row r="4138" spans="1:9" hidden="1" x14ac:dyDescent="0.25">
      <c r="B4138" s="54" t="str">
        <f>IF(ISTEXT('Organizational Unit Summary'!$B$48),'Organizational Unit Summary'!$B$48,"")</f>
        <v>P-9</v>
      </c>
      <c r="C4138" s="101" t="str">
        <f>IF('Organizational Unit Summary'!$B$24="Benchmark or Sustainment",IF(OR(D3010="DM",D3030="DM",D3050="DM",D3070="DM",D3090="DM",D3110="DM",D3130="DM",D3150="DM",D3170="DM",D3190="DM",D3210="DM",D3230="DM",D3250="DM",D3270="DM",D3290="DM",D3310="DM",D3330="DM",D3350="DM",D3370="DM",D3390="DM"),"DM",IF(OR(D3010="PM",D3030="PM",D3050="PM",D3070="PM",D3090="PM",D3110="PM",D3130="PM",D3150="PM",D3170="PM",D3190="PM",D3210="PM",D3230="PM",D3250="PM",D3270="PM",D3290="PM",D3310="PM",D3330="PM",D3350="PM",D3370="PM",D3390="PM"),"PM",IF(OR(D3010="LM",D3030="LM",D3050="LM",D3070="LM",D3090="LM",D3110="LM",D3130="LM",D3150="LM",D3170="LM",D3190="LM",D3210="LM",D3230="LM",D3250="LM",D3270="LM",D3290="LM",D3310="LM",D3330="LM",D3350="LM",D3370="LM",D3390="LM"),"LM",IF(OR(D3010="FM",D3030="FM",D3050="FM",D3070="FM",D3090="FM",D3110="FM",D3130="FM",D3150="FM",D3170="FM",D3190="FM",D3210="FM",D3230="FM",D3250="FM",D3270="FM",D3290="FM",D3310="FM",D3330="FM",D3350="FM",D3370="FM",D3390="FM"),"FM","OoS")))),IF(OR(D3010="H",D3030="H",D3050="H",D3070="H",D3090="H",D3110="H",D3130="H",D3150="H",D3170="H",D3190="H",D3210="H",D3230="H",D3250="H",D3270="H",D3290="H",D3310="H",D3330="H",D3350="H",D3370="H",D3390="H"),"H",IF(OR(D3010="M",D3030="M",D3050="M",D3070="M",D3090="M",D3110="M",D3130="M",D3150="M",D3170="M",D3190="M",D3210="M",D3230="M",D3250="M",D3270="M",D3290="M",D3310="M",D3330="M",D3350="M",D3370="M",D3390="M"),"M",IF(OR(D3010="L",D3030="L",D3050="L",D3070="L",D3090="L",D3110="L",D3130="L",D3150="L",D3170="L",D3190="L",D3210="L",D3230="L",D3250="L",D3270="L",D3290="L",D3310="L",D3330="L",D3350="L",D3370="L",D3390="L"),"L","OoS"))))</f>
        <v>DM</v>
      </c>
      <c r="D4138" s="81" t="s">
        <v>449</v>
      </c>
      <c r="E4138" s="80"/>
      <c r="F4138" s="80"/>
      <c r="G4138" s="80"/>
      <c r="H4138" s="80"/>
      <c r="I4138" s="80"/>
    </row>
    <row r="4139" spans="1:9" hidden="1" x14ac:dyDescent="0.25">
      <c r="B4139" s="54" t="str">
        <f>IF(ISTEXT('Organizational Unit Summary'!$B$49),'Organizational Unit Summary'!$B$49,"")</f>
        <v>P-10</v>
      </c>
      <c r="C4139" s="101" t="str">
        <f>IF('Organizational Unit Summary'!$B$24="Benchmark or Sustainment",IF(OR(D3011="DM",D3031="DM",D3051="DM",D3071="DM",D3091="DM",D3111="DM",D3131="DM",D3151="DM",D3171="DM",D3191="DM",D3211="DM",D3231="DM",D3251="DM",D3271="DM",D3291="DM",D3311="DM",D3331="DM",D3351="DM",D3371="DM",D3391="DM"),"DM",IF(OR(D3011="PM",D3031="PM",D3051="PM",D3071="PM",D3091="PM",D3111="PM",D3131="PM",D3151="PM",D3171="PM",D3191="PM",D3211="PM",D3231="PM",D3251="PM",D3271="PM",D3291="PM",D3311="PM",D3331="PM",D3351="PM",D3371="PM",D3391="PM"),"PM",IF(OR(D3011="LM",D3031="LM",D3051="LM",D3071="LM",D3091="LM",D3111="LM",D3131="LM",D3151="LM",D3171="LM",D3191="LM",D3211="LM",D3231="LM",D3251="LM",D3271="LM",D3291="LM",D3311="LM",D3331="LM",D3351="LM",D3371="LM",D3391="LM"),"LM",IF(OR(D3011="FM",D3031="FM",D3051="FM",D3071="FM",D3091="FM",D3111="FM",D3131="FM",D3151="FM",D3171="FM",D3191="FM",D3211="FM",D3231="FM",D3251="FM",D3271="FM",D3291="FM",D3311="FM",D3331="FM",D3351="FM",D3371="FM",D3391="FM"),"FM","OoS")))),IF(OR(D3011="H",D3031="H",D3051="H",D3071="H",D3091="H",D3111="H",D3131="H",D3151="H",D3171="H",D3191="H",D3211="H",D3231="H",D3251="H",D3271="H",D3291="H",D3311="H",D3331="H",D3351="H",D3371="H",D3391="H"),"H",IF(OR(D3011="M",D3031="M",D3051="M",D3071="M",D3091="M",D3111="M",D3131="M",D3151="M",D3171="M",D3191="M",D3211="M",D3231="M",D3251="M",D3271="M",D3291="M",D3311="M",D3331="M",D3351="M",D3371="M",D3391="M"),"M",IF(OR(D3011="L",D3031="L",D3051="L",D3071="L",D3091="L",D3111="L",D3131="L",D3151="L",D3171="L",D3191="L",D3211="L",D3231="L",D3251="L",D3271="L",D3291="L",D3311="L",D3331="L",D3351="L",D3371="L",D3391="L"),"L","OoS"))))</f>
        <v>DM</v>
      </c>
      <c r="D4139" s="81" t="s">
        <v>449</v>
      </c>
      <c r="E4139" s="80"/>
      <c r="F4139" s="80"/>
      <c r="G4139" s="80"/>
      <c r="H4139" s="80"/>
      <c r="I4139" s="80"/>
    </row>
    <row r="4140" spans="1:9" hidden="1" x14ac:dyDescent="0.25">
      <c r="B4140" s="54" t="str">
        <f>IF(ISTEXT('Organizational Unit Summary'!$B$50),'Organizational Unit Summary'!$B$50,"")</f>
        <v>P-11</v>
      </c>
      <c r="C4140" s="101" t="str">
        <f>IF('Organizational Unit Summary'!$B$24="Benchmark or Sustainment",IF(OR(D3012="DM",D3032="DM",D3052="DM",D3072="DM",D3092="DM",D3112="DM",D3132="DM",D3152="DM",D3172="DM",D3192="DM",D3212="DM",D3232="DM",D3252="DM",D3272="DM",D3292="DM",D3312="DM",D3332="DM",D3352="DM",D3372="DM",D3392="DM"),"DM",IF(OR(D3012="PM",D3032="PM",D3052="PM",D3072="PM",D3092="PM",D3112="PM",D3132="PM",D3152="PM",D3172="PM",D3192="PM",D3212="PM",D3232="PM",D3252="PM",D3272="PM",D3292="PM",D3312="PM",D3332="PM",D3352="PM",D3372="PM",D3392="PM"),"PM",IF(OR(D3012="LM",D3032="LM",D3052="LM",D3072="LM",D3092="LM",D3112="LM",D3132="LM",D3152="LM",D3172="LM",D3192="LM",D3212="LM",D3232="LM",D3252="LM",D3272="LM",D3292="LM",D3312="LM",D3332="LM",D3352="LM",D3372="LM",D3392="LM"),"LM",IF(OR(D3012="FM",D3032="FM",D3052="FM",D3072="FM",D3092="FM",D3112="FM",D3132="FM",D3152="FM",D3172="FM",D3192="FM",D3212="FM",D3232="FM",D3252="FM",D3272="FM",D3292="FM",D3312="FM",D3332="FM",D3352="FM",D3372="FM",D3392="FM"),"FM","OoS")))),IF(OR(D3012="H",D3032="H",D3052="H",D3072="H",D3092="H",D3112="H",D3132="H",D3152="H",D3172="H",D3192="H",D3212="H",D3232="H",D3252="H",D3272="H",D3292="H",D3312="H",D3332="H",D3352="H",D3372="H",D3392="H"),"H",IF(OR(D3012="M",D3032="M",D3052="M",D3072="M",D3092="M",D3112="M",D3132="M",D3152="M",D3172="M",D3192="M",D3212="M",D3232="M",D3252="M",D3272="M",D3292="M",D3312="M",D3332="M",D3352="M",D3372="M",D3392="M"),"M",IF(OR(D3012="L",D3032="L",D3052="L",D3072="L",D3092="L",D3112="L",D3132="L",D3152="L",D3172="L",D3192="L",D3212="L",D3232="L",D3252="L",D3272="L",D3292="L",D3312="L",D3332="L",D3352="L",D3372="L",D3392="L"),"L","OoS"))))</f>
        <v>DM</v>
      </c>
      <c r="D4140" s="81" t="s">
        <v>449</v>
      </c>
      <c r="E4140" s="80"/>
      <c r="F4140" s="80"/>
      <c r="G4140" s="80"/>
      <c r="H4140" s="80"/>
      <c r="I4140" s="80"/>
    </row>
    <row r="4141" spans="1:9" hidden="1" x14ac:dyDescent="0.25">
      <c r="B4141" s="54" t="str">
        <f>IF(ISTEXT('Organizational Unit Summary'!$B$51),'Organizational Unit Summary'!$B$51,"")</f>
        <v>P-12</v>
      </c>
      <c r="C4141" s="101" t="str">
        <f>IF('Organizational Unit Summary'!$B$24="Benchmark or Sustainment",IF(OR(D3013="DM",D3033="DM",D3053="DM",D3073="DM",D3093="DM",D3113="DM",D3133="DM",D3153="DM",D3173="DM",D3193="DM",D3213="DM",D3233="DM",D3253="DM",D3273="DM",D3293="DM",D3313="DM",D3333="DM",D3353="DM",D3373="DM",D3393="DM"),"DM",IF(OR(D3013="PM",D3033="PM",D3053="PM",D3073="PM",D3093="PM",D3113="PM",D3133="PM",D3153="PM",D3173="PM",D3193="PM",D3213="PM",D3233="PM",D3253="PM",D3273="PM",D3293="PM",D3313="PM",D3333="PM",D3353="PM",D3373="PM",D3393="PM"),"PM",IF(OR(D3013="LM",D3033="LM",D3053="LM",D3073="LM",D3093="LM",D3113="LM",D3133="LM",D3153="LM",D3173="LM",D3193="LM",D3213="LM",D3233="LM",D3253="LM",D3273="LM",D3293="LM",D3313="LM",D3333="LM",D3353="LM",D3373="LM",D3393="LM"),"LM",IF(OR(D3013="FM",D3033="FM",D3053="FM",D3073="FM",D3093="FM",D3113="FM",D3133="FM",D3153="FM",D3173="FM",D3193="FM",D3213="FM",D3233="FM",D3253="FM",D3273="FM",D3293="FM",D3313="FM",D3333="FM",D3353="FM",D3373="FM",D3393="FM"),"FM","OoS")))),IF(OR(D3013="H",D3033="H",D3053="H",D3073="H",D3093="H",D3113="H",D3133="H",D3153="H",D3173="H",D3193="H",D3213="H",D3233="H",D3253="H",D3273="H",D3293="H",D3313="H",D3333="H",D3353="H",D3373="H",D3393="H"),"H",IF(OR(D3013="M",D3033="M",D3053="M",D3073="M",D3093="M",D3113="M",D3133="M",D3153="M",D3173="M",D3193="M",D3213="M",D3233="M",D3253="M",D3273="M",D3293="M",D3313="M",D3333="M",D3353="M",D3373="M",D3393="M"),"M",IF(OR(D3013="L",D3033="L",D3053="L",D3073="L",D3093="L",D3113="L",D3133="L",D3153="L",D3173="L",D3193="L",D3213="L",D3233="L",D3253="L",D3273="L",D3293="L",D3313="L",D3333="L",D3353="L",D3373="L",D3393="L"),"L","OoS"))))</f>
        <v>DM</v>
      </c>
      <c r="D4141" s="81" t="s">
        <v>449</v>
      </c>
      <c r="E4141" s="80"/>
      <c r="F4141" s="80"/>
      <c r="G4141" s="80"/>
      <c r="H4141" s="80"/>
      <c r="I4141" s="80"/>
    </row>
    <row r="4142" spans="1:9" hidden="1" x14ac:dyDescent="0.25">
      <c r="B4142" s="54" t="str">
        <f>IF(ISTEXT('Organizational Unit Summary'!$B$52),'Organizational Unit Summary'!$B$52,"")</f>
        <v>P-13</v>
      </c>
      <c r="C4142" s="101" t="str">
        <f>IF('Organizational Unit Summary'!$B$24="Benchmark or Sustainment",IF(OR(D3014="DM",D3034="DM",D3054="DM",D3074="DM",D3094="DM",D3114="DM",D3134="DM",D3154="DM",D3174="DM",D3194="DM",D3214="DM",D3234="DM",D3254="DM",D3274="DM",D3294="DM",D3314="DM",D3334="DM",D3354="DM",D3374="DM",D3394="DM"),"DM",IF(OR(D3014="PM",D3034="PM",D3054="PM",D3074="PM",D3094="PM",D3114="PM",D3134="PM",D3154="PM",D3174="PM",D3194="PM",D3214="PM",D3234="PM",D3254="PM",D3274="PM",D3294="PM",D3314="PM",D3334="PM",D3354="PM",D3374="PM",D3394="PM"),"PM",IF(OR(D3014="LM",D3034="LM",D3054="LM",D3074="LM",D3094="LM",D3114="LM",D3134="LM",D3154="LM",D3174="LM",D3194="LM",D3214="LM",D3234="LM",D3254="LM",D3274="LM",D3294="LM",D3314="LM",D3334="LM",D3354="LM",D3374="LM",D3394="LM"),"LM",IF(OR(D3014="FM",D3034="FM",D3054="FM",D3074="FM",D3094="FM",D3114="FM",D3134="FM",D3154="FM",D3174="FM",D3194="FM",D3214="FM",D3234="FM",D3254="FM",D3274="FM",D3294="FM",D3314="FM",D3334="FM",D3354="FM",D3374="FM",D3394="FM"),"FM","OoS")))),IF(OR(D3014="H",D3034="H",D3054="H",D3074="H",D3094="H",D3114="H",D3134="H",D3154="H",D3174="H",D3194="H",D3214="H",D3234="H",D3254="H",D3274="H",D3294="H",D3314="H",D3334="H",D3354="H",D3374="H",D3394="H"),"H",IF(OR(D3014="M",D3034="M",D3054="M",D3074="M",D3094="M",D3114="M",D3134="M",D3154="M",D3174="M",D3194="M",D3214="M",D3234="M",D3254="M",D3274="M",D3294="M",D3314="M",D3334="M",D3354="M",D3374="M",D3394="M"),"M",IF(OR(D3014="L",D3034="L",D3054="L",D3074="L",D3094="L",D3114="L",D3134="L",D3154="L",D3174="L",D3194="L",D3214="L",D3234="L",D3254="L",D3274="L",D3294="L",D3314="L",D3334="L",D3354="L",D3374="L",D3394="L"),"L","OoS"))))</f>
        <v>DM</v>
      </c>
      <c r="D4142" s="81" t="s">
        <v>449</v>
      </c>
      <c r="E4142" s="80"/>
      <c r="F4142" s="80"/>
      <c r="G4142" s="80"/>
      <c r="H4142" s="80"/>
      <c r="I4142" s="80"/>
    </row>
    <row r="4143" spans="1:9" hidden="1" x14ac:dyDescent="0.25">
      <c r="B4143" s="54" t="str">
        <f>IF(ISTEXT('Organizational Unit Summary'!$B$53),'Organizational Unit Summary'!$B$53,"")</f>
        <v>P-14</v>
      </c>
      <c r="C4143" s="101" t="str">
        <f>IF('Organizational Unit Summary'!$B$24="Benchmark or Sustainment",IF(OR(D3015="DM",D3035="DM",D3055="DM",D3075="DM",D3095="DM",D3115="DM",D3135="DM",D3155="DM",D3175="DM",D3195="DM",D3215="DM",D3235="DM",D3255="DM",D3275="DM",D3295="DM",D3315="DM",D3335="DM",D3355="DM",D3375="DM",D3395="DM"),"DM",IF(OR(D3015="PM",D3035="PM",D3055="PM",D3075="PM",D3095="PM",D3115="PM",D3135="PM",D3155="PM",D3175="PM",D3195="PM",D3215="PM",D3235="PM",D3255="PM",D3275="PM",D3295="PM",D3315="PM",D3335="PM",D3355="PM",D3375="PM",D3395="PM"),"PM",IF(OR(D3015="LM",D3035="LM",D3055="LM",D3075="LM",D3095="LM",D3115="LM",D3135="LM",D3155="LM",D3175="LM",D3195="LM",D3215="LM",D3235="LM",D3255="LM",D3275="LM",D3295="LM",D3315="LM",D3335="LM",D3355="LM",D3375="LM",D3395="LM"),"LM",IF(OR(D3015="FM",D3035="FM",D3055="FM",D3075="FM",D3095="FM",D3115="FM",D3135="FM",D3155="FM",D3175="FM",D3195="FM",D3215="FM",D3235="FM",D3255="FM",D3275="FM",D3295="FM",D3315="FM",D3335="FM",D3355="FM",D3375="FM",D3395="FM"),"FM","OoS")))),IF(OR(D3015="H",D3035="H",D3055="H",D3075="H",D3095="H",D3115="H",D3135="H",D3155="H",D3175="H",D3195="H",D3215="H",D3235="H",D3255="H",D3275="H",D3295="H",D3315="H",D3335="H",D3355="H",D3375="H",D3395="H"),"H",IF(OR(D3015="M",D3035="M",D3055="M",D3075="M",D3095="M",D3115="M",D3135="M",D3155="M",D3175="M",D3195="M",D3215="M",D3235="M",D3255="M",D3275="M",D3295="M",D3315="M",D3335="M",D3355="M",D3375="M",D3395="M"),"M",IF(OR(D3015="L",D3035="L",D3055="L",D3075="L",D3095="L",D3115="L",D3135="L",D3155="L",D3175="L",D3195="L",D3215="L",D3235="L",D3255="L",D3275="L",D3295="L",D3315="L",D3335="L",D3355="L",D3375="L",D3395="L"),"L","OoS"))))</f>
        <v>DM</v>
      </c>
      <c r="D4143" s="81" t="s">
        <v>449</v>
      </c>
      <c r="E4143" s="80"/>
      <c r="F4143" s="80"/>
      <c r="G4143" s="80"/>
      <c r="H4143" s="80"/>
      <c r="I4143" s="80"/>
    </row>
    <row r="4144" spans="1:9" hidden="1" x14ac:dyDescent="0.25">
      <c r="B4144" s="54" t="str">
        <f>IF(ISTEXT('Organizational Unit Summary'!$B$54),'Organizational Unit Summary'!$B$54,"")</f>
        <v>P-15</v>
      </c>
      <c r="C4144" s="101" t="str">
        <f>IF('Organizational Unit Summary'!$B$24="Benchmark or Sustainment",IF(OR(D3016="DM",D3036="DM",D3056="DM",D3076="DM",D3096="DM",D3116="DM",D3136="DM",D3156="DM",D3176="DM",D3196="DM",D3216="DM",D3236="DM",D3256="DM",D3276="DM",D3296="DM",D3316="DM",D3336="DM",D3356="DM",D3376="DM",D3396="DM"),"DM",IF(OR(D3016="PM",D3036="PM",D3056="PM",D3076="PM",D3096="PM",D3116="PM",D3136="PM",D3156="PM",D3176="PM",D3196="PM",D3216="PM",D3236="PM",D3256="PM",D3276="PM",D3296="PM",D3316="PM",D3336="PM",D3356="PM",D3376="PM",D3396="PM"),"PM",IF(OR(D3016="LM",D3036="LM",D3056="LM",D3076="LM",D3096="LM",D3116="LM",D3136="LM",D3156="LM",D3176="LM",D3196="LM",D3216="LM",D3236="LM",D3256="LM",D3276="LM",D3296="LM",D3316="LM",D3336="LM",D3356="LM",D3376="LM",D3396="LM"),"LM",IF(OR(D3016="FM",D3036="FM",D3056="FM",D3076="FM",D3096="FM",D3116="FM",D3136="FM",D3156="FM",D3176="FM",D3196="FM",D3216="FM",D3236="FM",D3256="FM",D3276="FM",D3296="FM",D3316="FM",D3336="FM",D3356="FM",D3376="FM",D3396="FM"),"FM","OoS")))),IF(OR(D3016="H",D3036="H",D3056="H",D3076="H",D3096="H",D3116="H",D3136="H",D3156="H",D3176="H",D3196="H",D3216="H",D3236="H",D3256="H",D3276="H",D3296="H",D3316="H",D3336="H",D3356="H",D3376="H",D3396="H"),"H",IF(OR(D3016="M",D3036="M",D3056="M",D3076="M",D3096="M",D3116="M",D3136="M",D3156="M",D3176="M",D3196="M",D3216="M",D3236="M",D3256="M",D3276="M",D3296="M",D3316="M",D3336="M",D3356="M",D3376="M",D3396="M"),"M",IF(OR(D3016="L",D3036="L",D3056="L",D3076="L",D3096="L",D3116="L",D3136="L",D3156="L",D3176="L",D3196="L",D3216="L",D3236="L",D3256="L",D3276="L",D3296="L",D3316="L",D3336="L",D3356="L",D3376="L",D3396="L"),"L","OoS"))))</f>
        <v>DM</v>
      </c>
      <c r="D4144" s="81" t="s">
        <v>449</v>
      </c>
      <c r="E4144" s="80"/>
      <c r="F4144" s="80"/>
      <c r="G4144" s="80"/>
      <c r="H4144" s="80"/>
      <c r="I4144" s="80"/>
    </row>
    <row r="4145" spans="1:9" hidden="1" x14ac:dyDescent="0.25">
      <c r="B4145" s="54" t="str">
        <f>IF(ISTEXT('Organizational Unit Summary'!$B$55),'Organizational Unit Summary'!$B$55,"")</f>
        <v>P-16</v>
      </c>
      <c r="C4145" s="101" t="str">
        <f>IF('Organizational Unit Summary'!$B$24="Benchmark or Sustainment",IF(OR(D3017="DM",D3037="DM",D3057="DM",D3077="DM",D3097="DM",D3117="DM",D3137="DM",D3157="DM",D3177="DM",D3197="DM",D3217="DM",D3237="DM",D3257="DM",D3277="DM",D3297="DM",D3317="DM",D3337="DM",D3357="DM",D3377="DM",D3397="DM"),"DM",IF(OR(D3017="PM",D3037="PM",D3057="PM",D3077="PM",D3097="PM",D3117="PM",D3137="PM",D3157="PM",D3177="PM",D3197="PM",D3217="PM",D3237="PM",D3257="PM",D3277="PM",D3297="PM",D3317="PM",D3337="PM",D3357="PM",D3377="PM",D3397="PM"),"PM",IF(OR(D3017="LM",D3037="LM",D3057="LM",D3077="LM",D3097="LM",D3117="LM",D3137="LM",D3157="LM",D3177="LM",D3197="LM",D3217="LM",D3237="LM",D3257="LM",D3277="LM",D3297="LM",D3317="LM",D3337="LM",D3357="LM",D3377="LM",D3397="LM"),"LM",IF(OR(D3017="FM",D3037="FM",D3057="FM",D3077="FM",D3097="FM",D3117="FM",D3137="FM",D3157="FM",D3177="FM",D3197="FM",D3217="FM",D3237="FM",D3257="FM",D3277="FM",D3297="FM",D3317="FM",D3337="FM",D3357="FM",D3377="FM",D3397="FM"),"FM","OoS")))),IF(OR(D3017="H",D3037="H",D3057="H",D3077="H",D3097="H",D3117="H",D3137="H",D3157="H",D3177="H",D3197="H",D3217="H",D3237="H",D3257="H",D3277="H",D3297="H",D3317="H",D3337="H",D3357="H",D3377="H",D3397="H"),"H",IF(OR(D3017="M",D3037="M",D3057="M",D3077="M",D3097="M",D3117="M",D3137="M",D3157="M",D3177="M",D3197="M",D3217="M",D3237="M",D3257="M",D3277="M",D3297="M",D3317="M",D3337="M",D3357="M",D3377="M",D3397="M"),"M",IF(OR(D3017="L",D3037="L",D3057="L",D3077="L",D3097="L",D3117="L",D3137="L",D3157="L",D3177="L",D3197="L",D3217="L",D3237="L",D3257="L",D3277="L",D3297="L",D3317="L",D3337="L",D3357="L",D3377="L",D3397="L"),"L","OoS"))))</f>
        <v>DM</v>
      </c>
      <c r="D4145" s="81" t="s">
        <v>449</v>
      </c>
      <c r="E4145" s="80"/>
      <c r="F4145" s="80"/>
      <c r="G4145" s="80"/>
      <c r="H4145" s="80"/>
      <c r="I4145" s="80"/>
    </row>
    <row r="4146" spans="1:9" hidden="1" x14ac:dyDescent="0.25">
      <c r="B4146" s="54" t="str">
        <f>IF(ISTEXT('Organizational Unit Summary'!$B$56),'Organizational Unit Summary'!$B$56,"")</f>
        <v>P-17</v>
      </c>
      <c r="C4146" s="101" t="str">
        <f>IF('Organizational Unit Summary'!$B$24="Benchmark or Sustainment",IF(OR(D3018="DM",D3038="DM",D3058="DM",D3078="DM",D3098="DM",D3118="DM",D3138="DM",D3158="DM",D3178="DM",D3198="DM",D3218="DM",D3238="DM",D3258="DM",D3278="DM",D3298="DM",D3318="DM",D3338="DM",D3358="DM",D3378="DM",D3398="DM"),"DM",IF(OR(D3018="PM",D3038="PM",D3058="PM",D3078="PM",D3098="PM",D3118="PM",D3138="PM",D3158="PM",D3178="PM",D3198="PM",D3218="PM",D3238="PM",D3258="PM",D3278="PM",D3298="PM",D3318="PM",D3338="PM",D3358="PM",D3378="PM",D3398="PM"),"PM",IF(OR(D3018="LM",D3038="LM",D3058="LM",D3078="LM",D3098="LM",D3118="LM",D3138="LM",D3158="LM",D3178="LM",D3198="LM",D3218="LM",D3238="LM",D3258="LM",D3278="LM",D3298="LM",D3318="LM",D3338="LM",D3358="LM",D3378="LM",D3398="LM"),"LM",IF(OR(D3018="FM",D3038="FM",D3058="FM",D3078="FM",D3098="FM",D3118="FM",D3138="FM",D3158="FM",D3178="FM",D3198="FM",D3218="FM",D3238="FM",D3258="FM",D3278="FM",D3298="FM",D3318="FM",D3338="FM",D3358="FM",D3378="FM",D3398="FM"),"FM","OoS")))),IF(OR(D3018="H",D3038="H",D3058="H",D3078="H",D3098="H",D3118="H",D3138="H",D3158="H",D3178="H",D3198="H",D3218="H",D3238="H",D3258="H",D3278="H",D3298="H",D3318="H",D3338="H",D3358="H",D3378="H",D3398="H"),"H",IF(OR(D3018="M",D3038="M",D3058="M",D3078="M",D3098="M",D3118="M",D3138="M",D3158="M",D3178="M",D3198="M",D3218="M",D3238="M",D3258="M",D3278="M",D3298="M",D3318="M",D3338="M",D3358="M",D3378="M",D3398="M"),"M",IF(OR(D3018="L",D3038="L",D3058="L",D3078="L",D3098="L",D3118="L",D3138="L",D3158="L",D3178="L",D3198="L",D3218="L",D3238="L",D3258="L",D3278="L",D3298="L",D3318="L",D3338="L",D3358="L",D3378="L",D3398="L"),"L","OoS"))))</f>
        <v>DM</v>
      </c>
      <c r="D4146" s="81" t="s">
        <v>449</v>
      </c>
      <c r="E4146" s="80"/>
      <c r="F4146" s="80"/>
      <c r="G4146" s="80"/>
      <c r="H4146" s="80"/>
      <c r="I4146" s="80"/>
    </row>
    <row r="4147" spans="1:9" hidden="1" x14ac:dyDescent="0.25">
      <c r="B4147" s="54" t="str">
        <f>IF(ISTEXT('Organizational Unit Summary'!$B$57),'Organizational Unit Summary'!$B$57,"")</f>
        <v>P-18</v>
      </c>
      <c r="C4147" s="101" t="str">
        <f>IF('Organizational Unit Summary'!$B$24="Benchmark or Sustainment",IF(OR(D3019="DM",D3039="DM",D3059="DM",D3079="DM",D3099="DM",D3119="DM",D3139="DM",D3159="DM",D3179="DM",D3199="DM",D3219="DM",D3239="DM",D3259="DM",D3279="DM",D3299="DM",D3319="DM",D3339="DM",D3359="DM",D3379="DM",D3399="DM"),"DM",IF(OR(D3019="PM",D3039="PM",D3059="PM",D3079="PM",D3099="PM",D3119="PM",D3139="PM",D3159="PM",D3179="PM",D3199="PM",D3219="PM",D3239="PM",D3259="PM",D3279="PM",D3299="PM",D3319="PM",D3339="PM",D3359="PM",D3379="PM",D3399="PM"),"PM",IF(OR(D3019="LM",D3039="LM",D3059="LM",D3079="LM",D3099="LM",D3119="LM",D3139="LM",D3159="LM",D3179="LM",D3199="LM",D3219="LM",D3239="LM",D3259="LM",D3279="LM",D3299="LM",D3319="LM",D3339="LM",D3359="LM",D3379="LM",D3399="LM"),"LM",IF(OR(D3019="FM",D3039="FM",D3059="FM",D3079="FM",D3099="FM",D3119="FM",D3139="FM",D3159="FM",D3179="FM",D3199="FM",D3219="FM",D3239="FM",D3259="FM",D3279="FM",D3299="FM",D3319="FM",D3339="FM",D3359="FM",D3379="FM",D3399="FM"),"FM","OoS")))),IF(OR(D3019="H",D3039="H",D3059="H",D3079="H",D3099="H",D3119="H",D3139="H",D3159="H",D3179="H",D3199="H",D3219="H",D3239="H",D3259="H",D3279="H",D3299="H",D3319="H",D3339="H",D3359="H",D3379="H",D3399="H"),"H",IF(OR(D3019="M",D3039="M",D3059="M",D3079="M",D3099="M",D3119="M",D3139="M",D3159="M",D3179="M",D3199="M",D3219="M",D3239="M",D3259="M",D3279="M",D3299="M",D3319="M",D3339="M",D3359="M",D3379="M",D3399="M"),"M",IF(OR(D3019="L",D3039="L",D3059="L",D3079="L",D3099="L",D3119="L",D3139="L",D3159="L",D3179="L",D3199="L",D3219="L",D3239="L",D3259="L",D3279="L",D3299="L",D3319="L",D3339="L",D3359="L",D3379="L",D3399="L"),"L","OoS"))))</f>
        <v>DM</v>
      </c>
      <c r="D4147" s="81" t="s">
        <v>449</v>
      </c>
      <c r="E4147" s="80"/>
      <c r="F4147" s="80"/>
      <c r="G4147" s="80"/>
      <c r="H4147" s="80"/>
      <c r="I4147" s="80"/>
    </row>
    <row r="4148" spans="1:9" hidden="1" x14ac:dyDescent="0.25">
      <c r="B4148" s="54" t="str">
        <f>IF(ISTEXT('Organizational Unit Summary'!$B$58),'Organizational Unit Summary'!$B$58,"")</f>
        <v>P-19</v>
      </c>
      <c r="C4148" s="101" t="str">
        <f>IF('Organizational Unit Summary'!$B$24="Benchmark or Sustainment",IF(OR(D3020="DM",D3040="DM",D3060="DM",D3080="DM",D3100="DM",D3120="DM",D3140="DM",D3160="DM",D3180="DM",D3200="DM",D3220="DM",D3240="DM",D3260="DM",D3280="DM",D3300="DM",D3320="DM",D3340="DM",D3360="DM",D3380="DM",D3400="DM"),"DM",IF(OR(D3020="PM",D3040="PM",D3060="PM",D3080="PM",D3100="PM",D3120="PM",D3140="PM",D3160="PM",D3180="PM",D3200="PM",D3220="PM",D3240="PM",D3260="PM",D3280="PM",D3300="PM",D3320="PM",D3340="PM",D3360="PM",D3380="PM",D3400="PM"),"PM",IF(OR(D3020="LM",D3040="LM",D3060="LM",D3080="LM",D3100="LM",D3120="LM",D3140="LM",D3160="LM",D3180="LM",D3200="LM",D3220="LM",D3240="LM",D3260="LM",D3280="LM",D3300="LM",D3320="LM",D3340="LM",D3360="LM",D3380="LM",D3400="LM"),"LM",IF(OR(D3020="FM",D3040="FM",D3060="FM",D3080="FM",D3100="FM",D3120="FM",D3140="FM",D3160="FM",D3180="FM",D3200="FM",D3220="FM",D3240="FM",D3260="FM",D3280="FM",D3300="FM",D3320="FM",D3340="FM",D3360="FM",D3380="FM",D3400="FM"),"FM","OoS")))),IF(OR(D3020="H",D3040="H",D3060="H",D3080="H",D3100="H",D3120="H",D3140="H",D3160="H",D3180="H",D3200="H",D3220="H",D3240="H",D3260="H",D3280="H",D3300="H",D3320="H",D3340="H",D3360="H",D3380="H",D3400="H"),"H",IF(OR(D3020="M",D3040="M",D3060="M",D3080="M",D3100="M",D3120="M",D3140="M",D3160="M",D3180="M",D3200="M",D3220="M",D3240="M",D3260="M",D3280="M",D3300="M",D3320="M",D3340="M",D3360="M",D3380="M",D3400="M"),"M",IF(OR(D3020="L",D3040="L",D3060="L",D3080="L",D3100="L",D3120="L",D3140="L",D3160="L",D3180="L",D3200="L",D3220="L",D3240="L",D3260="L",D3280="L",D3300="L",D3320="L",D3340="L",D3360="L",D3380="L",D3400="L"),"L","OoS"))))</f>
        <v>DM</v>
      </c>
      <c r="D4148" s="81" t="s">
        <v>449</v>
      </c>
      <c r="E4148" s="80"/>
      <c r="F4148" s="80"/>
      <c r="G4148" s="80"/>
      <c r="H4148" s="80"/>
      <c r="I4148" s="80"/>
    </row>
    <row r="4149" spans="1:9" hidden="1" x14ac:dyDescent="0.25">
      <c r="B4149" s="54" t="str">
        <f>IF(ISTEXT('Organizational Unit Summary'!$B$59),'Organizational Unit Summary'!$B$59,"")</f>
        <v>P-20</v>
      </c>
      <c r="C4149" s="101" t="str">
        <f>IF('Organizational Unit Summary'!$B$24="Benchmark or Sustainment",IF(OR(D3021="DM",D3041="DM",D3061="DM",D3081="DM",D3101="DM",D3121="DM",D3141="DM",D3161="DM",D3181="DM",D3201="DM",D3221="DM",D3241="DM",D3261="DM",D3281="DM",D3301="DM",D3321="DM",D3341="DM",D3361="DM",D3381="DM",D3401="DM"),"DM",IF(OR(D3021="PM",D3041="PM",D3061="PM",D3081="PM",D3101="PM",D3121="PM",D3141="PM",D3161="PM",D3181="PM",D3201="PM",D3221="PM",D3241="PM",D3261="PM",D3281="PM",D3301="PM",D3321="PM",D3341="PM",D3361="PM",D3381="PM",D3401="PM"),"PM",IF(OR(D3021="LM",D3041="LM",D3061="LM",D3081="LM",D3101="LM",D3121="LM",D3141="LM",D3161="LM",D3181="LM",D3201="LM",D3221="LM",D3241="LM",D3261="LM",D3281="LM",D3301="LM",D3321="LM",D3341="LM",D3361="LM",D3381="LM",D3401="LM"),"LM",IF(OR(D3021="FM",D3041="FM",D3061="FM",D3081="FM",D3101="FM",D3121="FM",D3141="FM",D3161="FM",D3181="FM",D3201="FM",D3221="FM",D3241="FM",D3261="FM",D3281="FM",D3301="FM",D3321="FM",D3341="FM",D3361="FM",D3381="FM",D3401="FM"),"FM","OoS")))),IF(OR(D3021="H",D3041="H",D3061="H",D3081="H",D3101="H",D3121="H",D3141="H",D3161="H",D3181="H",D3201="H",D3221="H",D3241="H",D3261="H",D3281="H",D3301="H",D3321="H",D3341="H",D3361="H",D3381="H",D3401="H"),"H",IF(OR(D3021="M",D3041="M",D3061="M",D3081="M",D3101="M",D3121="M",D3141="M",D3161="M",D3181="M",D3201="M",D3221="M",D3241="M",D3261="M",D3281="M",D3301="M",D3321="M",D3341="M",D3361="M",D3381="M",D3401="M"),"M",IF(OR(D3021="L",D3041="L",D3061="L",D3081="L",D3101="L",D3121="L",D3141="L",D3161="L",D3181="L",D3201="L",D3221="L",D3241="L",D3261="L",D3281="L",D3301="L",D3321="L",D3341="L",D3361="L",D3381="L",D3401="L"),"L","OoS"))))</f>
        <v>DM</v>
      </c>
      <c r="D4149" s="81" t="s">
        <v>449</v>
      </c>
      <c r="E4149" s="80"/>
      <c r="F4149" s="80"/>
      <c r="G4149" s="80"/>
      <c r="H4149" s="80"/>
      <c r="I4149" s="80"/>
    </row>
    <row r="4150" spans="1:9" hidden="1" x14ac:dyDescent="0.25">
      <c r="A4150" s="56">
        <v>4.0999999999999996</v>
      </c>
      <c r="B4150" s="54" t="str">
        <f>IF(ISTEXT('Organizational Unit Summary'!$B$40),'Organizational Unit Summary'!$B$40,"")</f>
        <v>P-1</v>
      </c>
      <c r="C4150" s="101" t="str">
        <f>IF('Organizational Unit Summary'!$B$24="Benchmark or Sustainment",IF(OR(D3502="DM",D3522="DM",D3542="DM",D3562="DM",D3582="DM",D3602="DM",D3622="DM",D3642="DM",D3662="DM",D3682="DM",D3702="DM",D3722="DM",D3742="DM",D3762="DM",D3782="DM",D3802="DM",D3822="DM",D3842="DM",D3862="DM",D3882="DM"),"DM",IF(OR(D3502="PM",D3522="PM",D3542="PM",D3562="PM",D3582="PM",D3602="PM",D3622="PM",D3642="PM",D3662="PM",D3682="PM",D3702="PM",D3722="PM",D3742="PM",D3762="PM",D3782="PM",D3802="PM",D3822="PM",D3842="PM",D3862="PM",D3882="PM"),"PM",IF(OR(D3502="LM",D3522="LM",D3542="LM",D3562="LM",D3582="LM",D3602="LM",D3622="LM",D3642="LM",D3662="LM",D3682="LM",D3702="LM",D3722="LM",D3742="LM",D3762="LM",D3782="LM",D3802="LM",D3822="LM",D3842="LM",D3862="LM",D3882="LM"),"LM",IF(OR(D3502="FM",D3522="FM",D3542="FM",D3562="FM",D3582="FM",D3602="FM",D3622="FM",D3642="FM",D3662="FM",D3682="FM",D3702="FM",D3722="FM",D3742="FM",D3762="FM",D3782="FM",D3802="FM",D3822="FM",D3842="FM",D3862="FM",D3882="FM"),"FM","OoS")))),IF(OR(D3502="H",D3522="H",D3542="H",D3562="H",D3582="H",D3602="H",D3622="H",D3642="H",D3662="H",D3682="H",D3702="H",D3722="H",D3742="H",D3762="H",D3782="H",D3802="H",D3822="H",D3842="H",D3862="H",D3882="H"),"H",IF(OR(D3502="M",D3522="M",D3542="M",D3562="M",D3582="M",D3602="M",D3622="M",D3642="M",D3662="M",D3682="M",D3702="M",D3722="M",D3742="M",D3762="M",D3782="M",D3802="M",D3822="M",D3842="M",D3862="M",D3882="M"),"M",IF(OR(D3502="L",D3522="L",D3542="L",D3562="L",D3582="L",D3602="L",D3622="L",D3642="L",D3662="L",D3682="L",D3702="L",D3722="L",D3742="L",D3762="L",D3782="L",D3802="L",D3822="L",D3842="L",D3862="L",D3882="L"),"L","OoS"))))</f>
        <v>DM</v>
      </c>
      <c r="D4150" s="52" t="str">
        <f>IF('Organizational Unit Summary'!$B$24="Benchmark or Sustainment",IF(OR(P3502="DM",P3522="DM",P3542="DM",P3562="DM",P3582="DM",P3602="DM",P3622="DM",P3642="DM",P3662="DM",P3682="DM",P3702="DM",P3722="DM",P3742="DM",P3762="DM",P3782="DM",P3802="DM",P3822="DM",P3842="DM",P3862="DM",P3882="DM",P3902="DM",P3922="DM",P3942="DM",P3962="DM",P3982="DM"),"DM",IF(OR(P3502="PM",P3522="PM",P3542="PM",P3562="PM",P3582="PM",P3602="PM",P3622="PM",P3642="PM",P3662="PM",P3682="PM",P3702="PM",P3722="PM",P3742="PM",P3762="PM",P3782="PM",P3802="PM",P3822="PM",P3842="PM",P3862="PM",P3882="PM",P3902="PM",P3922="PM",P3942="PM",P3962="PM",P3982="PM"),"PM",IF(OR(P3502="LM",P3522="LM",P3542="LM",P3562="LM",P3582="LM",P3602="LM",P3622="LM",P3642="LM",P3662="LM",P3682="LM",P3702="LM",P3722="LM",P3742="LM",P3762="LM",P3782="LM",P3802="LM",P3822="LM",P3842="LM",P3862="LM",P3882="LM",P3902="LM",P3922="LM",P3942="LM",P3962="LM",P3982="LM"),"LM",IF(OR(P3502="FM",P3522="FM",P3542="FM",P3562="FM",P3582="FM",P3602="FM",P3622="FM",P3642="FM",P3662="FM",P3682="FM",P3702="FM",P3722="FM",P3742="FM",P3762="FM",P3782="FM",P3802="FM",P3822="FM",P3842="FM",P3862="FM",P3882="FM",P3902="FM",P3922="FM",P3942="FM",P3962="FM",P3982="FM"),"FM","OoS")))),IF(OR(P3502="H",P3522="H",P3542="H",P3562="H",P3582="H",P3602="H",P3622="H",P3642="H",P3662="H",P3682="H",P3702="H",P3722="H",P3742="H",P3762="H",P3782="H",P3802="H",P3822="H",P3842="H",P3862="H",P3882="H",P3902="H",P3922="H",P3942="H",P3962="H",P3982="H"),"H",IF(OR(P3502="M",P3522="M",P3542="M",P3562="M",P3582="M",P3602="M",P3622="M",P3642="M",P3662="M",P3682="M",P3702="M",P3722="M",P3742="M",P3762="M",P3782="M",P3802="M",P3822="M",P3842="M",P3862="M",P3882="M",P3902="M",P3922="M",P3942="M",P3962="M",P3982="M"),"M",IF(OR(P3502="L",P3522="L",P3542="L",P3562="L",P3582="L",P3602="L",P3622="L",P3642="L",P3662="L",P3682="L",P3702="L",P3722="L",P3742="L",P3762="L",P3782="L",P3802="L",P3822="L",P3842="L",P3862="L",P3882="L",P3902="L",P3922="L",P3942="L",P3962="L",P3982="L"),"L","OoS"))))</f>
        <v>OoS</v>
      </c>
      <c r="E4150" s="80"/>
      <c r="F4150" s="80"/>
      <c r="G4150" s="80"/>
      <c r="H4150" s="80"/>
      <c r="I4150" s="80"/>
    </row>
    <row r="4151" spans="1:9" hidden="1" x14ac:dyDescent="0.25">
      <c r="B4151" s="54" t="str">
        <f>IF(ISTEXT('Organizational Unit Summary'!$B$41),'Organizational Unit Summary'!$B$41,"")</f>
        <v>P-2</v>
      </c>
      <c r="C4151" s="101" t="str">
        <f>IF('Organizational Unit Summary'!$B$24="Benchmark or Sustainment",IF(OR(D3503="DM",D3523="DM",D3543="DM",D3563="DM",D3583="DM",D3603="DM",D3623="DM",D3643="DM",D3663="DM",D3683="DM",D3703="DM",D3723="DM",D3743="DM",D3763="DM",D3783="DM",D3803="DM",D3823="DM",D3843="DM",D3863="DM",D3883="DM"),"DM",IF(OR(D3503="PM",D3523="PM",D3543="PM",D3563="PM",D3583="PM",D3603="PM",D3623="PM",D3643="PM",D3663="PM",D3683="PM",D3703="PM",D3723="PM",D3743="PM",D3763="PM",D3783="PM",D3803="PM",D3823="PM",D3843="PM",D3863="PM",D3883="PM"),"PM",IF(OR(D3503="LM",D3523="LM",D3543="LM",D3563="LM",D3583="LM",D3603="LM",D3623="LM",D3643="LM",D3663="LM",D3683="LM",D3703="LM",D3723="LM",D3743="LM",D3763="LM",D3783="LM",D3803="LM",D3823="LM",D3843="LM",D3863="LM",D3883="LM"),"LM",IF(OR(D3503="FM",D3523="FM",D3543="FM",D3563="FM",D3583="FM",D3603="FM",D3623="FM",D3643="FM",D3663="FM",D3683="FM",D3703="FM",D3723="FM",D3743="FM",D3763="FM",D3783="FM",D3803="FM",D3823="FM",D3843="FM",D3863="FM",D3883="FM"),"FM","OoS")))),IF(OR(D3503="H",D3523="H",D3543="H",D3563="H",D3583="H",D3603="H",D3623="H",D3643="H",D3663="H",D3683="H",D3703="H",D3723="H",D3743="H",D3763="H",D3783="H",D3803="H",D3823="H",D3843="H",D3863="H",D3883="H"),"H",IF(OR(D3503="M",D3523="M",D3543="M",D3563="M",D3583="M",D3603="M",D3623="M",D3643="M",D3663="M",D3683="M",D3703="M",D3723="M",D3743="M",D3763="M",D3783="M",D3803="M",D3823="M",D3843="M",D3863="M",D3883="M"),"M",IF(OR(D3503="L",D3523="L",D3543="L",D3563="L",D3583="L",D3603="L",D3623="L",D3643="L",D3663="L",D3683="L",D3703="L",D3723="L",D3743="L",D3763="L",D3783="L",D3803="L",D3823="L",D3843="L",D3863="L",D3883="L"),"L","OoS"))))</f>
        <v>DM</v>
      </c>
      <c r="D4151" s="81" t="s">
        <v>449</v>
      </c>
      <c r="E4151" s="80"/>
      <c r="F4151" s="80"/>
      <c r="G4151" s="80"/>
      <c r="H4151" s="80"/>
      <c r="I4151" s="80"/>
    </row>
    <row r="4152" spans="1:9" hidden="1" x14ac:dyDescent="0.25">
      <c r="B4152" s="54" t="str">
        <f>IF(ISTEXT('Organizational Unit Summary'!$B$42),'Organizational Unit Summary'!$B$42,"")</f>
        <v>P-3</v>
      </c>
      <c r="C4152" s="101" t="str">
        <f>IF('Organizational Unit Summary'!$B$24="Benchmark or Sustainment",IF(OR(D3504="DM",D3524="DM",D3544="DM",D3564="DM",D3584="DM",D3604="DM",D3624="DM",D3644="DM",D3664="DM",D3684="DM",D3704="DM",D3724="DM",D3744="DM",D3764="DM",D3784="DM",D3804="DM",D3824="DM",D3844="DM",D3864="DM",D3884="DM"),"DM",IF(OR(D3504="PM",D3524="PM",D3544="PM",D3564="PM",D3584="PM",D3604="PM",D3624="PM",D3644="PM",D3664="PM",D3684="PM",D3704="PM",D3724="PM",D3744="PM",D3764="PM",D3784="PM",D3804="PM",D3824="PM",D3844="PM",D3864="PM",D3884="PM"),"PM",IF(OR(D3504="LM",D3524="LM",D3544="LM",D3564="LM",D3584="LM",D3604="LM",D3624="LM",D3644="LM",D3664="LM",D3684="LM",D3704="LM",D3724="LM",D3744="LM",D3764="LM",D3784="LM",D3804="LM",D3824="LM",D3844="LM",D3864="LM",D3884="LM"),"LM",IF(OR(D3504="FM",D3524="FM",D3544="FM",D3564="FM",D3584="FM",D3604="FM",D3624="FM",D3644="FM",D3664="FM",D3684="FM",D3704="FM",D3724="FM",D3744="FM",D3764="FM",D3784="FM",D3804="FM",D3824="FM",D3844="FM",D3864="FM",D3884="FM"),"FM","OoS")))),IF(OR(D3504="H",D3524="H",D3544="H",D3564="H",D3584="H",D3604="H",D3624="H",D3644="H",D3664="H",D3684="H",D3704="H",D3724="H",D3744="H",D3764="H",D3784="H",D3804="H",D3824="H",D3844="H",D3864="H",D3884="H"),"H",IF(OR(D3504="M",D3524="M",D3544="M",D3564="M",D3584="M",D3604="M",D3624="M",D3644="M",D3664="M",D3684="M",D3704="M",D3724="M",D3744="M",D3764="M",D3784="M",D3804="M",D3824="M",D3844="M",D3864="M",D3884="M"),"M",IF(OR(D3504="L",D3524="L",D3544="L",D3564="L",D3584="L",D3604="L",D3624="L",D3644="L",D3664="L",D3684="L",D3704="L",D3724="L",D3744="L",D3764="L",D3784="L",D3804="L",D3824="L",D3844="L",D3864="L",D3884="L"),"L","OoS"))))</f>
        <v>DM</v>
      </c>
      <c r="D4152" s="81" t="s">
        <v>449</v>
      </c>
      <c r="E4152" s="80"/>
      <c r="F4152" s="80"/>
      <c r="G4152" s="80"/>
      <c r="H4152" s="80"/>
      <c r="I4152" s="80"/>
    </row>
    <row r="4153" spans="1:9" hidden="1" x14ac:dyDescent="0.25">
      <c r="B4153" s="54" t="str">
        <f>IF(ISTEXT('Organizational Unit Summary'!$B$43),'Organizational Unit Summary'!$B$43,"")</f>
        <v>P-4</v>
      </c>
      <c r="C4153" s="101" t="str">
        <f>IF('Organizational Unit Summary'!$B$24="Benchmark or Sustainment",IF(OR(D3505="DM",D3525="DM",D3545="DM",D3565="DM",D3585="DM",D3605="DM",D3625="DM",D3645="DM",D3665="DM",D3685="DM",D3705="DM",D3725="DM",D3745="DM",D3765="DM",D3785="DM",D3805="DM",D3825="DM",D3845="DM",D3865="DM",D3885="DM"),"DM",IF(OR(D3505="PM",D3525="PM",D3545="PM",D3565="PM",D3585="PM",D3605="PM",D3625="PM",D3645="PM",D3665="PM",D3685="PM",D3705="PM",D3725="PM",D3745="PM",D3765="PM",D3785="PM",D3805="PM",D3825="PM",D3845="PM",D3865="PM",D3885="PM"),"PM",IF(OR(D3505="LM",D3525="LM",D3545="LM",D3565="LM",D3585="LM",D3605="LM",D3625="LM",D3645="LM",D3665="LM",D3685="LM",D3705="LM",D3725="LM",D3745="LM",D3765="LM",D3785="LM",D3805="LM",D3825="LM",D3845="LM",D3865="LM",D3885="LM"),"LM",IF(OR(D3505="FM",D3525="FM",D3545="FM",D3565="FM",D3585="FM",D3605="FM",D3625="FM",D3645="FM",D3665="FM",D3685="FM",D3705="FM",D3725="FM",D3745="FM",D3765="FM",D3785="FM",D3805="FM",D3825="FM",D3845="FM",D3865="FM",D3885="FM"),"FM","OoS")))),IF(OR(D3505="H",D3525="H",D3545="H",D3565="H",D3585="H",D3605="H",D3625="H",D3645="H",D3665="H",D3685="H",D3705="H",D3725="H",D3745="H",D3765="H",D3785="H",D3805="H",D3825="H",D3845="H",D3865="H",D3885="H"),"H",IF(OR(D3505="M",D3525="M",D3545="M",D3565="M",D3585="M",D3605="M",D3625="M",D3645="M",D3665="M",D3685="M",D3705="M",D3725="M",D3745="M",D3765="M",D3785="M",D3805="M",D3825="M",D3845="M",D3865="M",D3885="M"),"M",IF(OR(D3505="L",D3525="L",D3545="L",D3565="L",D3585="L",D3605="L",D3625="L",D3645="L",D3665="L",D3685="L",D3705="L",D3725="L",D3745="L",D3765="L",D3785="L",D3805="L",D3825="L",D3845="L",D3865="L",D3885="L"),"L","OoS"))))</f>
        <v>DM</v>
      </c>
      <c r="D4153" s="81" t="s">
        <v>449</v>
      </c>
      <c r="E4153" s="80"/>
      <c r="F4153" s="80"/>
      <c r="G4153" s="80"/>
      <c r="H4153" s="80"/>
      <c r="I4153" s="80"/>
    </row>
    <row r="4154" spans="1:9" hidden="1" x14ac:dyDescent="0.25">
      <c r="B4154" s="54" t="str">
        <f>IF(ISTEXT('Organizational Unit Summary'!$B$44),'Organizational Unit Summary'!$B$44,"")</f>
        <v>P-5</v>
      </c>
      <c r="C4154" s="101" t="str">
        <f>IF('Organizational Unit Summary'!$B$24="Benchmark or Sustainment",IF(OR(D3506="DM",D3526="DM",D3546="DM",D3566="DM",D3586="DM",D3606="DM",D3626="DM",D3646="DM",D3666="DM",D3686="DM",D3706="DM",D3726="DM",D3746="DM",D3766="DM",D3786="DM",D3806="DM",D3826="DM",D3846="DM",D3866="DM",D3886="DM"),"DM",IF(OR(D3506="PM",D3526="PM",D3546="PM",D3566="PM",D3586="PM",D3606="PM",D3626="PM",D3646="PM",D3666="PM",D3686="PM",D3706="PM",D3726="PM",D3746="PM",D3766="PM",D3786="PM",D3806="PM",D3826="PM",D3846="PM",D3866="PM",D3886="PM"),"PM",IF(OR(D3506="LM",D3526="LM",D3546="LM",D3566="LM",D3586="LM",D3606="LM",D3626="LM",D3646="LM",D3666="LM",D3686="LM",D3706="LM",D3726="LM",D3746="LM",D3766="LM",D3786="LM",D3806="LM",D3826="LM",D3846="LM",D3866="LM",D3886="LM"),"LM",IF(OR(D3506="FM",D3526="FM",D3546="FM",D3566="FM",D3586="FM",D3606="FM",D3626="FM",D3646="FM",D3666="FM",D3686="FM",D3706="FM",D3726="FM",D3746="FM",D3766="FM",D3786="FM",D3806="FM",D3826="FM",D3846="FM",D3866="FM",D3886="FM"),"FM","OoS")))),IF(OR(D3506="H",D3526="H",D3546="H",D3566="H",D3586="H",D3606="H",D3626="H",D3646="H",D3666="H",D3686="H",D3706="H",D3726="H",D3746="H",D3766="H",D3786="H",D3806="H",D3826="H",D3846="H",D3866="H",D3886="H"),"H",IF(OR(D3506="M",D3526="M",D3546="M",D3566="M",D3586="M",D3606="M",D3626="M",D3646="M",D3666="M",D3686="M",D3706="M",D3726="M",D3746="M",D3766="M",D3786="M",D3806="M",D3826="M",D3846="M",D3866="M",D3886="M"),"M",IF(OR(D3506="L",D3526="L",D3546="L",D3566="L",D3586="L",D3606="L",D3626="L",D3646="L",D3666="L",D3686="L",D3706="L",D3726="L",D3746="L",D3766="L",D3786="L",D3806="L",D3826="L",D3846="L",D3866="L",D3886="L"),"L","OoS"))))</f>
        <v>DM</v>
      </c>
      <c r="D4154" s="81" t="s">
        <v>449</v>
      </c>
      <c r="E4154" s="80"/>
      <c r="F4154" s="80"/>
      <c r="G4154" s="80"/>
      <c r="H4154" s="80"/>
      <c r="I4154" s="80"/>
    </row>
    <row r="4155" spans="1:9" hidden="1" x14ac:dyDescent="0.25">
      <c r="B4155" s="54" t="str">
        <f>IF(ISTEXT('Organizational Unit Summary'!$B$45),'Organizational Unit Summary'!$B$45,"")</f>
        <v>P-6</v>
      </c>
      <c r="C4155" s="101" t="str">
        <f>IF('Organizational Unit Summary'!$B$24="Benchmark or Sustainment",IF(OR(D3507="DM",D3527="DM",D3547="DM",D3567="DM",D3587="DM",D3607="DM",D3627="DM",D3647="DM",D3667="DM",D3687="DM",D3707="DM",D3727="DM",D3747="DM",D3767="DM",D3787="DM",D3807="DM",D3827="DM",D3847="DM",D3867="DM",D3887="DM"),"DM",IF(OR(D3507="PM",D3527="PM",D3547="PM",D3567="PM",D3587="PM",D3607="PM",D3627="PM",D3647="PM",D3667="PM",D3687="PM",D3707="PM",D3727="PM",D3747="PM",D3767="PM",D3787="PM",D3807="PM",D3827="PM",D3847="PM",D3867="PM",D3887="PM"),"PM",IF(OR(D3507="LM",D3527="LM",D3547="LM",D3567="LM",D3587="LM",D3607="LM",D3627="LM",D3647="LM",D3667="LM",D3687="LM",D3707="LM",D3727="LM",D3747="LM",D3767="LM",D3787="LM",D3807="LM",D3827="LM",D3847="LM",D3867="LM",D3887="LM"),"LM",IF(OR(D3507="FM",D3527="FM",D3547="FM",D3567="FM",D3587="FM",D3607="FM",D3627="FM",D3647="FM",D3667="FM",D3687="FM",D3707="FM",D3727="FM",D3747="FM",D3767="FM",D3787="FM",D3807="FM",D3827="FM",D3847="FM",D3867="FM",D3887="FM"),"FM","OoS")))),IF(OR(D3507="H",D3527="H",D3547="H",D3567="H",D3587="H",D3607="H",D3627="H",D3647="H",D3667="H",D3687="H",D3707="H",D3727="H",D3747="H",D3767="H",D3787="H",D3807="H",D3827="H",D3847="H",D3867="H",D3887="H"),"H",IF(OR(D3507="M",D3527="M",D3547="M",D3567="M",D3587="M",D3607="M",D3627="M",D3647="M",D3667="M",D3687="M",D3707="M",D3727="M",D3747="M",D3767="M",D3787="M",D3807="M",D3827="M",D3847="M",D3867="M",D3887="M"),"M",IF(OR(D3507="L",D3527="L",D3547="L",D3567="L",D3587="L",D3607="L",D3627="L",D3647="L",D3667="L",D3687="L",D3707="L",D3727="L",D3747="L",D3767="L",D3787="L",D3807="L",D3827="L",D3847="L",D3867="L",D3887="L"),"L","OoS"))))</f>
        <v>DM</v>
      </c>
      <c r="D4155" s="81" t="s">
        <v>449</v>
      </c>
      <c r="E4155" s="80"/>
      <c r="F4155" s="80"/>
      <c r="G4155" s="80"/>
      <c r="H4155" s="80"/>
      <c r="I4155" s="80"/>
    </row>
    <row r="4156" spans="1:9" hidden="1" x14ac:dyDescent="0.25">
      <c r="B4156" s="54" t="str">
        <f>IF(ISTEXT('Organizational Unit Summary'!$B$46),'Organizational Unit Summary'!$B$46,"")</f>
        <v>P-7</v>
      </c>
      <c r="C4156" s="101" t="str">
        <f>IF('Organizational Unit Summary'!$B$24="Benchmark or Sustainment",IF(OR(D3508="DM",D3528="DM",D3548="DM",D3568="DM",D3588="DM",D3608="DM",D3628="DM",D3648="DM",D3668="DM",D3688="DM",D3708="DM",D3728="DM",D3748="DM",D3768="DM",D3788="DM",D3808="DM",D3828="DM",D3848="DM",D3868="DM",D3888="DM"),"DM",IF(OR(D3508="PM",D3528="PM",D3548="PM",D3568="PM",D3588="PM",D3608="PM",D3628="PM",D3648="PM",D3668="PM",D3688="PM",D3708="PM",D3728="PM",D3748="PM",D3768="PM",D3788="PM",D3808="PM",D3828="PM",D3848="PM",D3868="PM",D3888="PM"),"PM",IF(OR(D3508="LM",D3528="LM",D3548="LM",D3568="LM",D3588="LM",D3608="LM",D3628="LM",D3648="LM",D3668="LM",D3688="LM",D3708="LM",D3728="LM",D3748="LM",D3768="LM",D3788="LM",D3808="LM",D3828="LM",D3848="LM",D3868="LM",D3888="LM"),"LM",IF(OR(D3508="FM",D3528="FM",D3548="FM",D3568="FM",D3588="FM",D3608="FM",D3628="FM",D3648="FM",D3668="FM",D3688="FM",D3708="FM",D3728="FM",D3748="FM",D3768="FM",D3788="FM",D3808="FM",D3828="FM",D3848="FM",D3868="FM",D3888="FM"),"FM","OoS")))),IF(OR(D3508="H",D3528="H",D3548="H",D3568="H",D3588="H",D3608="H",D3628="H",D3648="H",D3668="H",D3688="H",D3708="H",D3728="H",D3748="H",D3768="H",D3788="H",D3808="H",D3828="H",D3848="H",D3868="H",D3888="H"),"H",IF(OR(D3508="M",D3528="M",D3548="M",D3568="M",D3588="M",D3608="M",D3628="M",D3648="M",D3668="M",D3688="M",D3708="M",D3728="M",D3748="M",D3768="M",D3788="M",D3808="M",D3828="M",D3848="M",D3868="M",D3888="M"),"M",IF(OR(D3508="L",D3528="L",D3548="L",D3568="L",D3588="L",D3608="L",D3628="L",D3648="L",D3668="L",D3688="L",D3708="L",D3728="L",D3748="L",D3768="L",D3788="L",D3808="L",D3828="L",D3848="L",D3868="L",D3888="L"),"L","OoS"))))</f>
        <v>DM</v>
      </c>
      <c r="D4156" s="81" t="s">
        <v>449</v>
      </c>
      <c r="E4156" s="80"/>
      <c r="F4156" s="80"/>
      <c r="G4156" s="80"/>
      <c r="H4156" s="80"/>
      <c r="I4156" s="80"/>
    </row>
    <row r="4157" spans="1:9" hidden="1" x14ac:dyDescent="0.25">
      <c r="B4157" s="54" t="str">
        <f>IF(ISTEXT('Organizational Unit Summary'!$B$47),'Organizational Unit Summary'!$B$47,"")</f>
        <v>P-8</v>
      </c>
      <c r="C4157" s="101" t="str">
        <f>IF('Organizational Unit Summary'!$B$24="Benchmark or Sustainment",IF(OR(D3509="DM",D3529="DM",D3549="DM",D3569="DM",D3589="DM",D3609="DM",D3629="DM",D3649="DM",D3669="DM",D3689="DM",D3709="DM",D3729="DM",D3749="DM",D3769="DM",D3789="DM",D3809="DM",D3829="DM",D3849="DM",D3869="DM",D3889="DM"),"DM",IF(OR(D3509="PM",D3529="PM",D3549="PM",D3569="PM",D3589="PM",D3609="PM",D3629="PM",D3649="PM",D3669="PM",D3689="PM",D3709="PM",D3729="PM",D3749="PM",D3769="PM",D3789="PM",D3809="PM",D3829="PM",D3849="PM",D3869="PM",D3889="PM"),"PM",IF(OR(D3509="LM",D3529="LM",D3549="LM",D3569="LM",D3589="LM",D3609="LM",D3629="LM",D3649="LM",D3669="LM",D3689="LM",D3709="LM",D3729="LM",D3749="LM",D3769="LM",D3789="LM",D3809="LM",D3829="LM",D3849="LM",D3869="LM",D3889="LM"),"LM",IF(OR(D3509="FM",D3529="FM",D3549="FM",D3569="FM",D3589="FM",D3609="FM",D3629="FM",D3649="FM",D3669="FM",D3689="FM",D3709="FM",D3729="FM",D3749="FM",D3769="FM",D3789="FM",D3809="FM",D3829="FM",D3849="FM",D3869="FM",D3889="FM"),"FM","OoS")))),IF(OR(D3509="H",D3529="H",D3549="H",D3569="H",D3589="H",D3609="H",D3629="H",D3649="H",D3669="H",D3689="H",D3709="H",D3729="H",D3749="H",D3769="H",D3789="H",D3809="H",D3829="H",D3849="H",D3869="H",D3889="H"),"H",IF(OR(D3509="M",D3529="M",D3549="M",D3569="M",D3589="M",D3609="M",D3629="M",D3649="M",D3669="M",D3689="M",D3709="M",D3729="M",D3749="M",D3769="M",D3789="M",D3809="M",D3829="M",D3849="M",D3869="M",D3889="M"),"M",IF(OR(D3509="L",D3529="L",D3549="L",D3569="L",D3589="L",D3609="L",D3629="L",D3649="L",D3669="L",D3689="L",D3709="L",D3729="L",D3749="L",D3769="L",D3789="L",D3809="L",D3829="L",D3849="L",D3869="L",D3889="L"),"L","OoS"))))</f>
        <v>DM</v>
      </c>
      <c r="D4157" s="81" t="s">
        <v>449</v>
      </c>
      <c r="E4157" s="80"/>
      <c r="F4157" s="80"/>
      <c r="G4157" s="80"/>
      <c r="H4157" s="80"/>
      <c r="I4157" s="80"/>
    </row>
    <row r="4158" spans="1:9" hidden="1" x14ac:dyDescent="0.25">
      <c r="B4158" s="54" t="str">
        <f>IF(ISTEXT('Organizational Unit Summary'!$B$48),'Organizational Unit Summary'!$B$48,"")</f>
        <v>P-9</v>
      </c>
      <c r="C4158" s="101" t="str">
        <f>IF('Organizational Unit Summary'!$B$24="Benchmark or Sustainment",IF(OR(D3510="DM",D3530="DM",D3550="DM",D3570="DM",D3590="DM",D3610="DM",D3630="DM",D3650="DM",D3670="DM",D3690="DM",D3710="DM",D3730="DM",D3750="DM",D3770="DM",D3790="DM",D3810="DM",D3830="DM",D3850="DM",D3870="DM",D3890="DM"),"DM",IF(OR(D3510="PM",D3530="PM",D3550="PM",D3570="PM",D3590="PM",D3610="PM",D3630="PM",D3650="PM",D3670="PM",D3690="PM",D3710="PM",D3730="PM",D3750="PM",D3770="PM",D3790="PM",D3810="PM",D3830="PM",D3850="PM",D3870="PM",D3890="PM"),"PM",IF(OR(D3510="LM",D3530="LM",D3550="LM",D3570="LM",D3590="LM",D3610="LM",D3630="LM",D3650="LM",D3670="LM",D3690="LM",D3710="LM",D3730="LM",D3750="LM",D3770="LM",D3790="LM",D3810="LM",D3830="LM",D3850="LM",D3870="LM",D3890="LM"),"LM",IF(OR(D3510="FM",D3530="FM",D3550="FM",D3570="FM",D3590="FM",D3610="FM",D3630="FM",D3650="FM",D3670="FM",D3690="FM",D3710="FM",D3730="FM",D3750="FM",D3770="FM",D3790="FM",D3810="FM",D3830="FM",D3850="FM",D3870="FM",D3890="FM"),"FM","OoS")))),IF(OR(D3510="H",D3530="H",D3550="H",D3570="H",D3590="H",D3610="H",D3630="H",D3650="H",D3670="H",D3690="H",D3710="H",D3730="H",D3750="H",D3770="H",D3790="H",D3810="H",D3830="H",D3850="H",D3870="H",D3890="H"),"H",IF(OR(D3510="M",D3530="M",D3550="M",D3570="M",D3590="M",D3610="M",D3630="M",D3650="M",D3670="M",D3690="M",D3710="M",D3730="M",D3750="M",D3770="M",D3790="M",D3810="M",D3830="M",D3850="M",D3870="M",D3890="M"),"M",IF(OR(D3510="L",D3530="L",D3550="L",D3570="L",D3590="L",D3610="L",D3630="L",D3650="L",D3670="L",D3690="L",D3710="L",D3730="L",D3750="L",D3770="L",D3790="L",D3810="L",D3830="L",D3850="L",D3870="L",D3890="L"),"L","OoS"))))</f>
        <v>DM</v>
      </c>
      <c r="D4158" s="81" t="s">
        <v>449</v>
      </c>
      <c r="E4158" s="80"/>
      <c r="F4158" s="80"/>
      <c r="G4158" s="80"/>
      <c r="H4158" s="80"/>
      <c r="I4158" s="80"/>
    </row>
    <row r="4159" spans="1:9" hidden="1" x14ac:dyDescent="0.25">
      <c r="B4159" s="54" t="str">
        <f>IF(ISTEXT('Organizational Unit Summary'!$B$49),'Organizational Unit Summary'!$B$49,"")</f>
        <v>P-10</v>
      </c>
      <c r="C4159" s="101" t="str">
        <f>IF('Organizational Unit Summary'!$B$24="Benchmark or Sustainment",IF(OR(D3511="DM",D3531="DM",D3551="DM",D3571="DM",D3591="DM",D3611="DM",D3631="DM",D3651="DM",D3671="DM",D3691="DM",D3711="DM",D3731="DM",D3751="DM",D3771="DM",D3791="DM",D3811="DM",D3831="DM",D3851="DM",D3871="DM",D3891="DM"),"DM",IF(OR(D3511="PM",D3531="PM",D3551="PM",D3571="PM",D3591="PM",D3611="PM",D3631="PM",D3651="PM",D3671="PM",D3691="PM",D3711="PM",D3731="PM",D3751="PM",D3771="PM",D3791="PM",D3811="PM",D3831="PM",D3851="PM",D3871="PM",D3891="PM"),"PM",IF(OR(D3511="LM",D3531="LM",D3551="LM",D3571="LM",D3591="LM",D3611="LM",D3631="LM",D3651="LM",D3671="LM",D3691="LM",D3711="LM",D3731="LM",D3751="LM",D3771="LM",D3791="LM",D3811="LM",D3831="LM",D3851="LM",D3871="LM",D3891="LM"),"LM",IF(OR(D3511="FM",D3531="FM",D3551="FM",D3571="FM",D3591="FM",D3611="FM",D3631="FM",D3651="FM",D3671="FM",D3691="FM",D3711="FM",D3731="FM",D3751="FM",D3771="FM",D3791="FM",D3811="FM",D3831="FM",D3851="FM",D3871="FM",D3891="FM"),"FM","OoS")))),IF(OR(D3511="H",D3531="H",D3551="H",D3571="H",D3591="H",D3611="H",D3631="H",D3651="H",D3671="H",D3691="H",D3711="H",D3731="H",D3751="H",D3771="H",D3791="H",D3811="H",D3831="H",D3851="H",D3871="H",D3891="H"),"H",IF(OR(D3511="M",D3531="M",D3551="M",D3571="M",D3591="M",D3611="M",D3631="M",D3651="M",D3671="M",D3691="M",D3711="M",D3731="M",D3751="M",D3771="M",D3791="M",D3811="M",D3831="M",D3851="M",D3871="M",D3891="M"),"M",IF(OR(D3511="L",D3531="L",D3551="L",D3571="L",D3591="L",D3611="L",D3631="L",D3651="L",D3671="L",D3691="L",D3711="L",D3731="L",D3751="L",D3771="L",D3791="L",D3811="L",D3831="L",D3851="L",D3871="L",D3891="L"),"L","OoS"))))</f>
        <v>DM</v>
      </c>
      <c r="D4159" s="81" t="s">
        <v>449</v>
      </c>
      <c r="E4159" s="80"/>
      <c r="F4159" s="80"/>
      <c r="G4159" s="80"/>
      <c r="H4159" s="80"/>
      <c r="I4159" s="80"/>
    </row>
    <row r="4160" spans="1:9" hidden="1" x14ac:dyDescent="0.25">
      <c r="B4160" s="54" t="str">
        <f>IF(ISTEXT('Organizational Unit Summary'!$B$50),'Organizational Unit Summary'!$B$50,"")</f>
        <v>P-11</v>
      </c>
      <c r="C4160" s="101" t="str">
        <f>IF('Organizational Unit Summary'!$B$24="Benchmark or Sustainment",IF(OR(D3512="DM",D3532="DM",D3552="DM",D3572="DM",D3592="DM",D3612="DM",D3632="DM",D3652="DM",D3672="DM",D3692="DM",D3712="DM",D3732="DM",D3752="DM",D3772="DM",D3792="DM",D3812="DM",D3832="DM",D3852="DM",D3872="DM",D3892="DM"),"DM",IF(OR(D3512="PM",D3532="PM",D3552="PM",D3572="PM",D3592="PM",D3612="PM",D3632="PM",D3652="PM",D3672="PM",D3692="PM",D3712="PM",D3732="PM",D3752="PM",D3772="PM",D3792="PM",D3812="PM",D3832="PM",D3852="PM",D3872="PM",D3892="PM"),"PM",IF(OR(D3512="LM",D3532="LM",D3552="LM",D3572="LM",D3592="LM",D3612="LM",D3632="LM",D3652="LM",D3672="LM",D3692="LM",D3712="LM",D3732="LM",D3752="LM",D3772="LM",D3792="LM",D3812="LM",D3832="LM",D3852="LM",D3872="LM",D3892="LM"),"LM",IF(OR(D3512="FM",D3532="FM",D3552="FM",D3572="FM",D3592="FM",D3612="FM",D3632="FM",D3652="FM",D3672="FM",D3692="FM",D3712="FM",D3732="FM",D3752="FM",D3772="FM",D3792="FM",D3812="FM",D3832="FM",D3852="FM",D3872="FM",D3892="FM"),"FM","OoS")))),IF(OR(D3512="H",D3532="H",D3552="H",D3572="H",D3592="H",D3612="H",D3632="H",D3652="H",D3672="H",D3692="H",D3712="H",D3732="H",D3752="H",D3772="H",D3792="H",D3812="H",D3832="H",D3852="H",D3872="H",D3892="H"),"H",IF(OR(D3512="M",D3532="M",D3552="M",D3572="M",D3592="M",D3612="M",D3632="M",D3652="M",D3672="M",D3692="M",D3712="M",D3732="M",D3752="M",D3772="M",D3792="M",D3812="M",D3832="M",D3852="M",D3872="M",D3892="M"),"M",IF(OR(D3512="L",D3532="L",D3552="L",D3572="L",D3592="L",D3612="L",D3632="L",D3652="L",D3672="L",D3692="L",D3712="L",D3732="L",D3752="L",D3772="L",D3792="L",D3812="L",D3832="L",D3852="L",D3872="L",D3892="L"),"L","OoS"))))</f>
        <v>DM</v>
      </c>
      <c r="D4160" s="81" t="s">
        <v>449</v>
      </c>
      <c r="E4160" s="80"/>
      <c r="F4160" s="80"/>
      <c r="G4160" s="80"/>
      <c r="H4160" s="80"/>
      <c r="I4160" s="80"/>
    </row>
    <row r="4161" spans="2:9" hidden="1" x14ac:dyDescent="0.25">
      <c r="B4161" s="54" t="str">
        <f>IF(ISTEXT('Organizational Unit Summary'!$B$51),'Organizational Unit Summary'!$B$51,"")</f>
        <v>P-12</v>
      </c>
      <c r="C4161" s="101" t="str">
        <f>IF('Organizational Unit Summary'!$B$24="Benchmark or Sustainment",IF(OR(D3513="DM",D3533="DM",D3553="DM",D3573="DM",D3593="DM",D3613="DM",D3633="DM",D3653="DM",D3673="DM",D3693="DM",D3713="DM",D3733="DM",D3753="DM",D3773="DM",D3793="DM",D3813="DM",D3833="DM",D3853="DM",D3873="DM",D3893="DM"),"DM",IF(OR(D3513="PM",D3533="PM",D3553="PM",D3573="PM",D3593="PM",D3613="PM",D3633="PM",D3653="PM",D3673="PM",D3693="PM",D3713="PM",D3733="PM",D3753="PM",D3773="PM",D3793="PM",D3813="PM",D3833="PM",D3853="PM",D3873="PM",D3893="PM"),"PM",IF(OR(D3513="LM",D3533="LM",D3553="LM",D3573="LM",D3593="LM",D3613="LM",D3633="LM",D3653="LM",D3673="LM",D3693="LM",D3713="LM",D3733="LM",D3753="LM",D3773="LM",D3793="LM",D3813="LM",D3833="LM",D3853="LM",D3873="LM",D3893="LM"),"LM",IF(OR(D3513="FM",D3533="FM",D3553="FM",D3573="FM",D3593="FM",D3613="FM",D3633="FM",D3653="FM",D3673="FM",D3693="FM",D3713="FM",D3733="FM",D3753="FM",D3773="FM",D3793="FM",D3813="FM",D3833="FM",D3853="FM",D3873="FM",D3893="FM"),"FM","OoS")))),IF(OR(D3513="H",D3533="H",D3553="H",D3573="H",D3593="H",D3613="H",D3633="H",D3653="H",D3673="H",D3693="H",D3713="H",D3733="H",D3753="H",D3773="H",D3793="H",D3813="H",D3833="H",D3853="H",D3873="H",D3893="H"),"H",IF(OR(D3513="M",D3533="M",D3553="M",D3573="M",D3593="M",D3613="M",D3633="M",D3653="M",D3673="M",D3693="M",D3713="M",D3733="M",D3753="M",D3773="M",D3793="M",D3813="M",D3833="M",D3853="M",D3873="M",D3893="M"),"M",IF(OR(D3513="L",D3533="L",D3553="L",D3573="L",D3593="L",D3613="L",D3633="L",D3653="L",D3673="L",D3693="L",D3713="L",D3733="L",D3753="L",D3773="L",D3793="L",D3813="L",D3833="L",D3853="L",D3873="L",D3893="L"),"L","OoS"))))</f>
        <v>DM</v>
      </c>
      <c r="D4161" s="81" t="s">
        <v>449</v>
      </c>
      <c r="E4161" s="80"/>
      <c r="F4161" s="80"/>
      <c r="G4161" s="80"/>
      <c r="H4161" s="80"/>
      <c r="I4161" s="80"/>
    </row>
    <row r="4162" spans="2:9" hidden="1" x14ac:dyDescent="0.25">
      <c r="B4162" s="54" t="str">
        <f>IF(ISTEXT('Organizational Unit Summary'!$B$52),'Organizational Unit Summary'!$B$52,"")</f>
        <v>P-13</v>
      </c>
      <c r="C4162" s="101" t="str">
        <f>IF('Organizational Unit Summary'!$B$24="Benchmark or Sustainment",IF(OR(D3514="DM",D3534="DM",D3554="DM",D3574="DM",D3594="DM",D3614="DM",D3634="DM",D3654="DM",D3674="DM",D3694="DM",D3714="DM",D3734="DM",D3754="DM",D3774="DM",D3794="DM",D3814="DM",D3834="DM",D3854="DM",D3874="DM",D3894="DM"),"DM",IF(OR(D3514="PM",D3534="PM",D3554="PM",D3574="PM",D3594="PM",D3614="PM",D3634="PM",D3654="PM",D3674="PM",D3694="PM",D3714="PM",D3734="PM",D3754="PM",D3774="PM",D3794="PM",D3814="PM",D3834="PM",D3854="PM",D3874="PM",D3894="PM"),"PM",IF(OR(D3514="LM",D3534="LM",D3554="LM",D3574="LM",D3594="LM",D3614="LM",D3634="LM",D3654="LM",D3674="LM",D3694="LM",D3714="LM",D3734="LM",D3754="LM",D3774="LM",D3794="LM",D3814="LM",D3834="LM",D3854="LM",D3874="LM",D3894="LM"),"LM",IF(OR(D3514="FM",D3534="FM",D3554="FM",D3574="FM",D3594="FM",D3614="FM",D3634="FM",D3654="FM",D3674="FM",D3694="FM",D3714="FM",D3734="FM",D3754="FM",D3774="FM",D3794="FM",D3814="FM",D3834="FM",D3854="FM",D3874="FM",D3894="FM"),"FM","OoS")))),IF(OR(D3514="H",D3534="H",D3554="H",D3574="H",D3594="H",D3614="H",D3634="H",D3654="H",D3674="H",D3694="H",D3714="H",D3734="H",D3754="H",D3774="H",D3794="H",D3814="H",D3834="H",D3854="H",D3874="H",D3894="H"),"H",IF(OR(D3514="M",D3534="M",D3554="M",D3574="M",D3594="M",D3614="M",D3634="M",D3654="M",D3674="M",D3694="M",D3714="M",D3734="M",D3754="M",D3774="M",D3794="M",D3814="M",D3834="M",D3854="M",D3874="M",D3894="M"),"M",IF(OR(D3514="L",D3534="L",D3554="L",D3574="L",D3594="L",D3614="L",D3634="L",D3654="L",D3674="L",D3694="L",D3714="L",D3734="L",D3754="L",D3774="L",D3794="L",D3814="L",D3834="L",D3854="L",D3874="L",D3894="L"),"L","OoS"))))</f>
        <v>DM</v>
      </c>
      <c r="D4162" s="81" t="s">
        <v>449</v>
      </c>
      <c r="E4162" s="80"/>
      <c r="F4162" s="80"/>
      <c r="G4162" s="80"/>
      <c r="H4162" s="80"/>
      <c r="I4162" s="80"/>
    </row>
    <row r="4163" spans="2:9" hidden="1" x14ac:dyDescent="0.25">
      <c r="B4163" s="54" t="str">
        <f>IF(ISTEXT('Organizational Unit Summary'!$B$53),'Organizational Unit Summary'!$B$53,"")</f>
        <v>P-14</v>
      </c>
      <c r="C4163" s="101" t="str">
        <f>IF('Organizational Unit Summary'!$B$24="Benchmark or Sustainment",IF(OR(D3515="DM",D3535="DM",D3555="DM",D3575="DM",D3595="DM",D3615="DM",D3635="DM",D3655="DM",D3675="DM",D3695="DM",D3715="DM",D3735="DM",D3755="DM",D3775="DM",D3795="DM",D3815="DM",D3835="DM",D3855="DM",D3875="DM",D3895="DM"),"DM",IF(OR(D3515="PM",D3535="PM",D3555="PM",D3575="PM",D3595="PM",D3615="PM",D3635="PM",D3655="PM",D3675="PM",D3695="PM",D3715="PM",D3735="PM",D3755="PM",D3775="PM",D3795="PM",D3815="PM",D3835="PM",D3855="PM",D3875="PM",D3895="PM"),"PM",IF(OR(D3515="LM",D3535="LM",D3555="LM",D3575="LM",D3595="LM",D3615="LM",D3635="LM",D3655="LM",D3675="LM",D3695="LM",D3715="LM",D3735="LM",D3755="LM",D3775="LM",D3795="LM",D3815="LM",D3835="LM",D3855="LM",D3875="LM",D3895="LM"),"LM",IF(OR(D3515="FM",D3535="FM",D3555="FM",D3575="FM",D3595="FM",D3615="FM",D3635="FM",D3655="FM",D3675="FM",D3695="FM",D3715="FM",D3735="FM",D3755="FM",D3775="FM",D3795="FM",D3815="FM",D3835="FM",D3855="FM",D3875="FM",D3895="FM"),"FM","OoS")))),IF(OR(D3515="H",D3535="H",D3555="H",D3575="H",D3595="H",D3615="H",D3635="H",D3655="H",D3675="H",D3695="H",D3715="H",D3735="H",D3755="H",D3775="H",D3795="H",D3815="H",D3835="H",D3855="H",D3875="H",D3895="H"),"H",IF(OR(D3515="M",D3535="M",D3555="M",D3575="M",D3595="M",D3615="M",D3635="M",D3655="M",D3675="M",D3695="M",D3715="M",D3735="M",D3755="M",D3775="M",D3795="M",D3815="M",D3835="M",D3855="M",D3875="M",D3895="M"),"M",IF(OR(D3515="L",D3535="L",D3555="L",D3575="L",D3595="L",D3615="L",D3635="L",D3655="L",D3675="L",D3695="L",D3715="L",D3735="L",D3755="L",D3775="L",D3795="L",D3815="L",D3835="L",D3855="L",D3875="L",D3895="L"),"L","OoS"))))</f>
        <v>DM</v>
      </c>
      <c r="D4163" s="81" t="s">
        <v>449</v>
      </c>
      <c r="E4163" s="80"/>
      <c r="F4163" s="80"/>
      <c r="G4163" s="80"/>
      <c r="H4163" s="80"/>
      <c r="I4163" s="80"/>
    </row>
    <row r="4164" spans="2:9" hidden="1" x14ac:dyDescent="0.25">
      <c r="B4164" s="54" t="str">
        <f>IF(ISTEXT('Organizational Unit Summary'!$B$54),'Organizational Unit Summary'!$B$54,"")</f>
        <v>P-15</v>
      </c>
      <c r="C4164" s="101" t="str">
        <f>IF('Organizational Unit Summary'!$B$24="Benchmark or Sustainment",IF(OR(D3516="DM",D3536="DM",D3556="DM",D3576="DM",D3596="DM",D3616="DM",D3636="DM",D3656="DM",D3676="DM",D3696="DM",D3716="DM",D3736="DM",D3756="DM",D3776="DM",D3796="DM",D3816="DM",D3836="DM",D3856="DM",D3876="DM",D3896="DM"),"DM",IF(OR(D3516="PM",D3536="PM",D3556="PM",D3576="PM",D3596="PM",D3616="PM",D3636="PM",D3656="PM",D3676="PM",D3696="PM",D3716="PM",D3736="PM",D3756="PM",D3776="PM",D3796="PM",D3816="PM",D3836="PM",D3856="PM",D3876="PM",D3896="PM"),"PM",IF(OR(D3516="LM",D3536="LM",D3556="LM",D3576="LM",D3596="LM",D3616="LM",D3636="LM",D3656="LM",D3676="LM",D3696="LM",D3716="LM",D3736="LM",D3756="LM",D3776="LM",D3796="LM",D3816="LM",D3836="LM",D3856="LM",D3876="LM",D3896="LM"),"LM",IF(OR(D3516="FM",D3536="FM",D3556="FM",D3576="FM",D3596="FM",D3616="FM",D3636="FM",D3656="FM",D3676="FM",D3696="FM",D3716="FM",D3736="FM",D3756="FM",D3776="FM",D3796="FM",D3816="FM",D3836="FM",D3856="FM",D3876="FM",D3896="FM"),"FM","OoS")))),IF(OR(D3516="H",D3536="H",D3556="H",D3576="H",D3596="H",D3616="H",D3636="H",D3656="H",D3676="H",D3696="H",D3716="H",D3736="H",D3756="H",D3776="H",D3796="H",D3816="H",D3836="H",D3856="H",D3876="H",D3896="H"),"H",IF(OR(D3516="M",D3536="M",D3556="M",D3576="M",D3596="M",D3616="M",D3636="M",D3656="M",D3676="M",D3696="M",D3716="M",D3736="M",D3756="M",D3776="M",D3796="M",D3816="M",D3836="M",D3856="M",D3876="M",D3896="M"),"M",IF(OR(D3516="L",D3536="L",D3556="L",D3576="L",D3596="L",D3616="L",D3636="L",D3656="L",D3676="L",D3696="L",D3716="L",D3736="L",D3756="L",D3776="L",D3796="L",D3816="L",D3836="L",D3856="L",D3876="L",D3896="L"),"L","OoS"))))</f>
        <v>DM</v>
      </c>
      <c r="D4164" s="81" t="s">
        <v>449</v>
      </c>
      <c r="E4164" s="80"/>
      <c r="F4164" s="80"/>
      <c r="G4164" s="80"/>
      <c r="H4164" s="80"/>
      <c r="I4164" s="80"/>
    </row>
    <row r="4165" spans="2:9" hidden="1" x14ac:dyDescent="0.25">
      <c r="B4165" s="54" t="str">
        <f>IF(ISTEXT('Organizational Unit Summary'!$B$55),'Organizational Unit Summary'!$B$55,"")</f>
        <v>P-16</v>
      </c>
      <c r="C4165" s="101" t="str">
        <f>IF('Organizational Unit Summary'!$B$24="Benchmark or Sustainment",IF(OR(D3517="DM",D3537="DM",D3557="DM",D3577="DM",D3597="DM",D3617="DM",D3637="DM",D3657="DM",D3677="DM",D3697="DM",D3717="DM",D3737="DM",D3757="DM",D3777="DM",D3797="DM",D3817="DM",D3837="DM",D3857="DM",D3877="DM",D3897="DM"),"DM",IF(OR(D3517="PM",D3537="PM",D3557="PM",D3577="PM",D3597="PM",D3617="PM",D3637="PM",D3657="PM",D3677="PM",D3697="PM",D3717="PM",D3737="PM",D3757="PM",D3777="PM",D3797="PM",D3817="PM",D3837="PM",D3857="PM",D3877="PM",D3897="PM"),"PM",IF(OR(D3517="LM",D3537="LM",D3557="LM",D3577="LM",D3597="LM",D3617="LM",D3637="LM",D3657="LM",D3677="LM",D3697="LM",D3717="LM",D3737="LM",D3757="LM",D3777="LM",D3797="LM",D3817="LM",D3837="LM",D3857="LM",D3877="LM",D3897="LM"),"LM",IF(OR(D3517="FM",D3537="FM",D3557="FM",D3577="FM",D3597="FM",D3617="FM",D3637="FM",D3657="FM",D3677="FM",D3697="FM",D3717="FM",D3737="FM",D3757="FM",D3777="FM",D3797="FM",D3817="FM",D3837="FM",D3857="FM",D3877="FM",D3897="FM"),"FM","OoS")))),IF(OR(D3517="H",D3537="H",D3557="H",D3577="H",D3597="H",D3617="H",D3637="H",D3657="H",D3677="H",D3697="H",D3717="H",D3737="H",D3757="H",D3777="H",D3797="H",D3817="H",D3837="H",D3857="H",D3877="H",D3897="H"),"H",IF(OR(D3517="M",D3537="M",D3557="M",D3577="M",D3597="M",D3617="M",D3637="M",D3657="M",D3677="M",D3697="M",D3717="M",D3737="M",D3757="M",D3777="M",D3797="M",D3817="M",D3837="M",D3857="M",D3877="M",D3897="M"),"M",IF(OR(D3517="L",D3537="L",D3557="L",D3577="L",D3597="L",D3617="L",D3637="L",D3657="L",D3677="L",D3697="L",D3717="L",D3737="L",D3757="L",D3777="L",D3797="L",D3817="L",D3837="L",D3857="L",D3877="L",D3897="L"),"L","OoS"))))</f>
        <v>DM</v>
      </c>
      <c r="D4165" s="81" t="s">
        <v>449</v>
      </c>
      <c r="E4165" s="80"/>
      <c r="F4165" s="80"/>
      <c r="G4165" s="80"/>
      <c r="H4165" s="80"/>
      <c r="I4165" s="80"/>
    </row>
    <row r="4166" spans="2:9" hidden="1" x14ac:dyDescent="0.25">
      <c r="B4166" s="54" t="str">
        <f>IF(ISTEXT('Organizational Unit Summary'!$B$56),'Organizational Unit Summary'!$B$56,"")</f>
        <v>P-17</v>
      </c>
      <c r="C4166" s="101" t="str">
        <f>IF('Organizational Unit Summary'!$B$24="Benchmark or Sustainment",IF(OR(D3518="DM",D3538="DM",D3558="DM",D3578="DM",D3598="DM",D3618="DM",D3638="DM",D3658="DM",D3678="DM",D3698="DM",D3718="DM",D3738="DM",D3758="DM",D3778="DM",D3798="DM",D3818="DM",D3838="DM",D3858="DM",D3878="DM",D3898="DM"),"DM",IF(OR(D3518="PM",D3538="PM",D3558="PM",D3578="PM",D3598="PM",D3618="PM",D3638="PM",D3658="PM",D3678="PM",D3698="PM",D3718="PM",D3738="PM",D3758="PM",D3778="PM",D3798="PM",D3818="PM",D3838="PM",D3858="PM",D3878="PM",D3898="PM"),"PM",IF(OR(D3518="LM",D3538="LM",D3558="LM",D3578="LM",D3598="LM",D3618="LM",D3638="LM",D3658="LM",D3678="LM",D3698="LM",D3718="LM",D3738="LM",D3758="LM",D3778="LM",D3798="LM",D3818="LM",D3838="LM",D3858="LM",D3878="LM",D3898="LM"),"LM",IF(OR(D3518="FM",D3538="FM",D3558="FM",D3578="FM",D3598="FM",D3618="FM",D3638="FM",D3658="FM",D3678="FM",D3698="FM",D3718="FM",D3738="FM",D3758="FM",D3778="FM",D3798="FM",D3818="FM",D3838="FM",D3858="FM",D3878="FM",D3898="FM"),"FM","OoS")))),IF(OR(D3518="H",D3538="H",D3558="H",D3578="H",D3598="H",D3618="H",D3638="H",D3658="H",D3678="H",D3698="H",D3718="H",D3738="H",D3758="H",D3778="H",D3798="H",D3818="H",D3838="H",D3858="H",D3878="H",D3898="H"),"H",IF(OR(D3518="M",D3538="M",D3558="M",D3578="M",D3598="M",D3618="M",D3638="M",D3658="M",D3678="M",D3698="M",D3718="M",D3738="M",D3758="M",D3778="M",D3798="M",D3818="M",D3838="M",D3858="M",D3878="M",D3898="M"),"M",IF(OR(D3518="L",D3538="L",D3558="L",D3578="L",D3598="L",D3618="L",D3638="L",D3658="L",D3678="L",D3698="L",D3718="L",D3738="L",D3758="L",D3778="L",D3798="L",D3818="L",D3838="L",D3858="L",D3878="L",D3898="L"),"L","OoS"))))</f>
        <v>DM</v>
      </c>
      <c r="D4166" s="81" t="s">
        <v>449</v>
      </c>
      <c r="E4166" s="80"/>
      <c r="F4166" s="80"/>
      <c r="G4166" s="80"/>
      <c r="H4166" s="80"/>
      <c r="I4166" s="80"/>
    </row>
    <row r="4167" spans="2:9" hidden="1" x14ac:dyDescent="0.25">
      <c r="B4167" s="54" t="str">
        <f>IF(ISTEXT('Organizational Unit Summary'!$B$57),'Organizational Unit Summary'!$B$57,"")</f>
        <v>P-18</v>
      </c>
      <c r="C4167" s="101" t="str">
        <f>IF('Organizational Unit Summary'!$B$24="Benchmark or Sustainment",IF(OR(D3519="DM",D3539="DM",D3559="DM",D3579="DM",D3599="DM",D3619="DM",D3639="DM",D3659="DM",D3679="DM",D3699="DM",D3719="DM",D3739="DM",D3759="DM",D3779="DM",D3799="DM",D3819="DM",D3839="DM",D3859="DM",D3879="DM",D3899="DM"),"DM",IF(OR(D3519="PM",D3539="PM",D3559="PM",D3579="PM",D3599="PM",D3619="PM",D3639="PM",D3659="PM",D3679="PM",D3699="PM",D3719="PM",D3739="PM",D3759="PM",D3779="PM",D3799="PM",D3819="PM",D3839="PM",D3859="PM",D3879="PM",D3899="PM"),"PM",IF(OR(D3519="LM",D3539="LM",D3559="LM",D3579="LM",D3599="LM",D3619="LM",D3639="LM",D3659="LM",D3679="LM",D3699="LM",D3719="LM",D3739="LM",D3759="LM",D3779="LM",D3799="LM",D3819="LM",D3839="LM",D3859="LM",D3879="LM",D3899="LM"),"LM",IF(OR(D3519="FM",D3539="FM",D3559="FM",D3579="FM",D3599="FM",D3619="FM",D3639="FM",D3659="FM",D3679="FM",D3699="FM",D3719="FM",D3739="FM",D3759="FM",D3779="FM",D3799="FM",D3819="FM",D3839="FM",D3859="FM",D3879="FM",D3899="FM"),"FM","OoS")))),IF(OR(D3519="H",D3539="H",D3559="H",D3579="H",D3599="H",D3619="H",D3639="H",D3659="H",D3679="H",D3699="H",D3719="H",D3739="H",D3759="H",D3779="H",D3799="H",D3819="H",D3839="H",D3859="H",D3879="H",D3899="H"),"H",IF(OR(D3519="M",D3539="M",D3559="M",D3579="M",D3599="M",D3619="M",D3639="M",D3659="M",D3679="M",D3699="M",D3719="M",D3739="M",D3759="M",D3779="M",D3799="M",D3819="M",D3839="M",D3859="M",D3879="M",D3899="M"),"M",IF(OR(D3519="L",D3539="L",D3559="L",D3579="L",D3599="L",D3619="L",D3639="L",D3659="L",D3679="L",D3699="L",D3719="L",D3739="L",D3759="L",D3779="L",D3799="L",D3819="L",D3839="L",D3859="L",D3879="L",D3899="L"),"L","OoS"))))</f>
        <v>DM</v>
      </c>
      <c r="D4167" s="81" t="s">
        <v>449</v>
      </c>
      <c r="E4167" s="80"/>
      <c r="F4167" s="80"/>
      <c r="G4167" s="80"/>
      <c r="H4167" s="80"/>
      <c r="I4167" s="80"/>
    </row>
    <row r="4168" spans="2:9" hidden="1" x14ac:dyDescent="0.25">
      <c r="B4168" s="54" t="str">
        <f>IF(ISTEXT('Organizational Unit Summary'!$B$58),'Organizational Unit Summary'!$B$58,"")</f>
        <v>P-19</v>
      </c>
      <c r="C4168" s="101" t="str">
        <f>IF('Organizational Unit Summary'!$B$24="Benchmark or Sustainment",IF(OR(D3520="DM",D3540="DM",D3560="DM",D3580="DM",D3600="DM",D3620="DM",D3640="DM",D3660="DM",D3680="DM",D3700="DM",D3720="DM",D3740="DM",D3760="DM",D3780="DM",D3800="DM",D3820="DM",D3840="DM",D3860="DM",D3880="DM",D3900="DM"),"DM",IF(OR(D3520="PM",D3540="PM",D3560="PM",D3580="PM",D3600="PM",D3620="PM",D3640="PM",D3660="PM",D3680="PM",D3700="PM",D3720="PM",D3740="PM",D3760="PM",D3780="PM",D3800="PM",D3820="PM",D3840="PM",D3860="PM",D3880="PM",D3900="PM"),"PM",IF(OR(D3520="LM",D3540="LM",D3560="LM",D3580="LM",D3600="LM",D3620="LM",D3640="LM",D3660="LM",D3680="LM",D3700="LM",D3720="LM",D3740="LM",D3760="LM",D3780="LM",D3800="LM",D3820="LM",D3840="LM",D3860="LM",D3880="LM",D3900="LM"),"LM",IF(OR(D3520="FM",D3540="FM",D3560="FM",D3580="FM",D3600="FM",D3620="FM",D3640="FM",D3660="FM",D3680="FM",D3700="FM",D3720="FM",D3740="FM",D3760="FM",D3780="FM",D3800="FM",D3820="FM",D3840="FM",D3860="FM",D3880="FM",D3900="FM"),"FM","OoS")))),IF(OR(D3520="H",D3540="H",D3560="H",D3580="H",D3600="H",D3620="H",D3640="H",D3660="H",D3680="H",D3700="H",D3720="H",D3740="H",D3760="H",D3780="H",D3800="H",D3820="H",D3840="H",D3860="H",D3880="H",D3900="H"),"H",IF(OR(D3520="M",D3540="M",D3560="M",D3580="M",D3600="M",D3620="M",D3640="M",D3660="M",D3680="M",D3700="M",D3720="M",D3740="M",D3760="M",D3780="M",D3800="M",D3820="M",D3840="M",D3860="M",D3880="M",D3900="M"),"M",IF(OR(D3520="L",D3540="L",D3560="L",D3580="L",D3600="L",D3620="L",D3640="L",D3660="L",D3680="L",D3700="L",D3720="L",D3740="L",D3760="L",D3780="L",D3800="L",D3820="L",D3840="L",D3860="L",D3880="L",D3900="L"),"L","OoS"))))</f>
        <v>DM</v>
      </c>
      <c r="D4168" s="81" t="s">
        <v>449</v>
      </c>
      <c r="E4168" s="80"/>
      <c r="F4168" s="80"/>
      <c r="G4168" s="80"/>
      <c r="H4168" s="80"/>
      <c r="I4168" s="80"/>
    </row>
    <row r="4169" spans="2:9" hidden="1" x14ac:dyDescent="0.25">
      <c r="B4169" s="54" t="str">
        <f>IF(ISTEXT('Organizational Unit Summary'!$B$59),'Organizational Unit Summary'!$B$59,"")</f>
        <v>P-20</v>
      </c>
      <c r="C4169" s="101" t="str">
        <f>IF('Organizational Unit Summary'!$B$24="Benchmark or Sustainment",IF(OR(D3521="DM",D3541="DM",D3561="DM",D3581="DM",D3601="DM",D3621="DM",D3641="DM",D3661="DM",D3681="DM",D3701="DM",D3721="DM",D3741="DM",D3761="DM",D3781="DM",D3801="DM",D3821="DM",D3841="DM",D3861="DM",D3881="DM",D3901="DM"),"DM",IF(OR(D3521="PM",D3541="PM",D3561="PM",D3581="PM",D3601="PM",D3621="PM",D3641="PM",D3661="PM",D3681="PM",D3701="PM",D3721="PM",D3741="PM",D3761="PM",D3781="PM",D3801="PM",D3821="PM",D3841="PM",D3861="PM",D3881="PM",D3901="PM"),"PM",IF(OR(D3521="LM",D3541="LM",D3561="LM",D3581="LM",D3601="LM",D3621="LM",D3641="LM",D3661="LM",D3681="LM",D3701="LM",D3721="LM",D3741="LM",D3761="LM",D3781="LM",D3801="LM",D3821="LM",D3841="LM",D3861="LM",D3881="LM",D3901="LM"),"LM",IF(OR(D3521="FM",D3541="FM",D3561="FM",D3581="FM",D3601="FM",D3621="FM",D3641="FM",D3661="FM",D3681="FM",D3701="FM",D3721="FM",D3741="FM",D3761="FM",D3781="FM",D3801="FM",D3821="FM",D3841="FM",D3861="FM",D3881="FM",D3901="FM"),"FM","OoS")))),IF(OR(D3521="H",D3541="H",D3561="H",D3581="H",D3601="H",D3621="H",D3641="H",D3661="H",D3681="H",D3701="H",D3721="H",D3741="H",D3761="H",D3781="H",D3801="H",D3821="H",D3841="H",D3861="H",D3881="H",D3901="H"),"H",IF(OR(D3521="M",D3541="M",D3561="M",D3581="M",D3601="M",D3621="M",D3641="M",D3661="M",D3681="M",D3701="M",D3721="M",D3741="M",D3761="M",D3781="M",D3801="M",D3821="M",D3841="M",D3861="M",D3881="M",D3901="M"),"M",IF(OR(D3521="L",D3541="L",D3561="L",D3581="L",D3601="L",D3621="L",D3641="L",D3661="L",D3681="L",D3701="L",D3721="L",D3741="L",D3761="L",D3781="L",D3801="L",D3821="L",D3841="L",D3861="L",D3881="L",D3901="L"),"L","OoS"))))</f>
        <v>DM</v>
      </c>
      <c r="D4169" s="81" t="s">
        <v>449</v>
      </c>
      <c r="E4169" s="80"/>
      <c r="F4169" s="80"/>
      <c r="G4169" s="80"/>
      <c r="H4169" s="80"/>
      <c r="I4169" s="80"/>
    </row>
    <row r="4170" spans="2:9" hidden="1" x14ac:dyDescent="0.25"/>
    <row r="4171" spans="2:9" hidden="1" x14ac:dyDescent="0.25"/>
    <row r="4172" spans="2:9" hidden="1" x14ac:dyDescent="0.25"/>
    <row r="4173" spans="2:9" hidden="1" x14ac:dyDescent="0.25"/>
    <row r="4174" spans="2:9" hidden="1" x14ac:dyDescent="0.25"/>
    <row r="4175" spans="2:9" hidden="1" x14ac:dyDescent="0.25"/>
    <row r="4176" spans="2:9"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spans="1:18" hidden="1" x14ac:dyDescent="0.25"/>
    <row r="4498" spans="1:18" hidden="1" x14ac:dyDescent="0.25"/>
    <row r="4499" spans="1:18" hidden="1" x14ac:dyDescent="0.25"/>
    <row r="4500" spans="1:18" hidden="1" x14ac:dyDescent="0.25"/>
    <row r="4501" spans="1:18" hidden="1" x14ac:dyDescent="0.25"/>
    <row r="4502" spans="1:18" ht="13.5" hidden="1" thickBot="1" x14ac:dyDescent="0.3"/>
    <row r="4503" spans="1:18" ht="13.5" thickTop="1" x14ac:dyDescent="0.25">
      <c r="A4503" s="140"/>
      <c r="B4503" s="140"/>
      <c r="C4503" s="140"/>
      <c r="D4503" s="141"/>
      <c r="E4503" s="140"/>
      <c r="F4503" s="140"/>
      <c r="G4503" s="140"/>
      <c r="H4503" s="140"/>
      <c r="I4503" s="140"/>
      <c r="J4503" s="140"/>
      <c r="K4503" s="140"/>
      <c r="L4503" s="140"/>
      <c r="M4503" s="140"/>
      <c r="N4503" s="140"/>
      <c r="O4503" s="140"/>
      <c r="P4503" s="142"/>
      <c r="Q4503" s="140"/>
      <c r="R4503" s="143"/>
    </row>
  </sheetData>
  <sheetProtection sheet="1" objects="1" formatColumns="0" formatRows="0"/>
  <autoFilter ref="A1:N1" xr:uid="{00000000-0009-0000-0000-000021000000}"/>
  <customSheetViews>
    <customSheetView guid="{F76BC29A-0A9C-41DD-B7BE-86D7BCE1FD7E}" showRuler="0">
      <pane xSplit="5" ySplit="3" topLeftCell="G106" activePane="bottomRight" state="frozenSplit"/>
      <selection pane="bottomRight" activeCell="L125" sqref="L125"/>
      <pageMargins left="0" right="0" top="0" bottom="0" header="0" footer="0"/>
      <pageSetup orientation="portrait" horizontalDpi="4294967292" verticalDpi="4294967292"/>
    </customSheetView>
    <customSheetView guid="{F216E611-95A8-4BBB-A2D0-A05645A4F810}" showRuler="0">
      <pane xSplit="5" ySplit="3" topLeftCell="F74" activePane="bottomRight" state="frozenSplit"/>
      <selection pane="bottomRight" activeCell="G104" sqref="G104:K105"/>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54" sqref="A254:XFD25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412">
    <mergeCell ref="P3782:P3801"/>
    <mergeCell ref="B3462:B3481"/>
    <mergeCell ref="P3462:P3481"/>
    <mergeCell ref="B3482:B3501"/>
    <mergeCell ref="P3482:P3501"/>
    <mergeCell ref="A3502:A4001"/>
    <mergeCell ref="B3902:B3921"/>
    <mergeCell ref="P3902:P3921"/>
    <mergeCell ref="B3922:B3941"/>
    <mergeCell ref="P3922:P3941"/>
    <mergeCell ref="B3942:B3961"/>
    <mergeCell ref="P3942:P3961"/>
    <mergeCell ref="B3962:B3981"/>
    <mergeCell ref="P3962:P3981"/>
    <mergeCell ref="B3982:B4001"/>
    <mergeCell ref="P3982:P4001"/>
    <mergeCell ref="P3802:P3821"/>
    <mergeCell ref="P3822:P3841"/>
    <mergeCell ref="P3842:P3861"/>
    <mergeCell ref="P3862:P3881"/>
    <mergeCell ref="P3882:P3901"/>
    <mergeCell ref="P3702:P3721"/>
    <mergeCell ref="P3722:P3741"/>
    <mergeCell ref="P3742:P3761"/>
    <mergeCell ref="P3762:P3781"/>
    <mergeCell ref="B2242:B2261"/>
    <mergeCell ref="B2262:B2281"/>
    <mergeCell ref="B2282:B2301"/>
    <mergeCell ref="B3402:B3421"/>
    <mergeCell ref="P3402:P3421"/>
    <mergeCell ref="B3422:B3441"/>
    <mergeCell ref="P3422:P3441"/>
    <mergeCell ref="B3442:B3461"/>
    <mergeCell ref="P3442:P3461"/>
    <mergeCell ref="P3382:P3401"/>
    <mergeCell ref="P3502:P3521"/>
    <mergeCell ref="P3522:P3541"/>
    <mergeCell ref="P3542:P3561"/>
    <mergeCell ref="P3562:P3581"/>
    <mergeCell ref="P3582:P3601"/>
    <mergeCell ref="P3602:P3621"/>
    <mergeCell ref="P3622:P3641"/>
    <mergeCell ref="P3642:P3661"/>
    <mergeCell ref="P3202:P3221"/>
    <mergeCell ref="P3222:P3241"/>
    <mergeCell ref="P3242:P3261"/>
    <mergeCell ref="P3262:P3281"/>
    <mergeCell ref="P3282:P3301"/>
    <mergeCell ref="A1502:A2001"/>
    <mergeCell ref="B2402:B2421"/>
    <mergeCell ref="P2402:P2421"/>
    <mergeCell ref="P2282:P2301"/>
    <mergeCell ref="P2302:P2321"/>
    <mergeCell ref="P2322:P2341"/>
    <mergeCell ref="P2342:P2361"/>
    <mergeCell ref="P2362:P2381"/>
    <mergeCell ref="P2382:P2401"/>
    <mergeCell ref="P2002:P2021"/>
    <mergeCell ref="P2022:P2041"/>
    <mergeCell ref="P2042:P2061"/>
    <mergeCell ref="P2062:P2081"/>
    <mergeCell ref="P2082:P2101"/>
    <mergeCell ref="P1542:P1561"/>
    <mergeCell ref="P1562:P1581"/>
    <mergeCell ref="P1582:P1601"/>
    <mergeCell ref="P1602:P1621"/>
    <mergeCell ref="A2002:A2501"/>
    <mergeCell ref="P1622:P1641"/>
    <mergeCell ref="B1722:B1741"/>
    <mergeCell ref="B1742:B1761"/>
    <mergeCell ref="B1762:B1781"/>
    <mergeCell ref="B1782:B1801"/>
    <mergeCell ref="P1182:P1201"/>
    <mergeCell ref="P1202:P1221"/>
    <mergeCell ref="P1222:P1241"/>
    <mergeCell ref="P1942:P1961"/>
    <mergeCell ref="B1962:B1981"/>
    <mergeCell ref="P1962:P1981"/>
    <mergeCell ref="B1982:B2001"/>
    <mergeCell ref="P1982:P2001"/>
    <mergeCell ref="P1022:P1041"/>
    <mergeCell ref="P1042:P1061"/>
    <mergeCell ref="P1062:P1081"/>
    <mergeCell ref="P1082:P1101"/>
    <mergeCell ref="P1322:P1341"/>
    <mergeCell ref="P1342:P1361"/>
    <mergeCell ref="P1462:P1481"/>
    <mergeCell ref="P1482:P1501"/>
    <mergeCell ref="B1182:B1201"/>
    <mergeCell ref="B1202:B1221"/>
    <mergeCell ref="B1222:B1241"/>
    <mergeCell ref="B1242:B1261"/>
    <mergeCell ref="B1262:B1281"/>
    <mergeCell ref="B1282:B1301"/>
    <mergeCell ref="B1682:B1701"/>
    <mergeCell ref="B1702:B1721"/>
    <mergeCell ref="A1002:A1501"/>
    <mergeCell ref="B1902:B1921"/>
    <mergeCell ref="P1902:P1921"/>
    <mergeCell ref="B1922:B1941"/>
    <mergeCell ref="P1922:P1941"/>
    <mergeCell ref="P1822:P1841"/>
    <mergeCell ref="P1842:P1861"/>
    <mergeCell ref="P1862:P1881"/>
    <mergeCell ref="P1882:P1901"/>
    <mergeCell ref="P1642:P1661"/>
    <mergeCell ref="P1662:P1681"/>
    <mergeCell ref="P1682:P1701"/>
    <mergeCell ref="P1702:P1721"/>
    <mergeCell ref="P1722:P1741"/>
    <mergeCell ref="P1742:P1761"/>
    <mergeCell ref="P1762:P1781"/>
    <mergeCell ref="P1782:P1801"/>
    <mergeCell ref="P1802:P1821"/>
    <mergeCell ref="P1502:P1521"/>
    <mergeCell ref="P1522:P1541"/>
    <mergeCell ref="P1242:P1261"/>
    <mergeCell ref="P1262:P1281"/>
    <mergeCell ref="P1282:P1301"/>
    <mergeCell ref="P1302:P1321"/>
    <mergeCell ref="P3122:P3141"/>
    <mergeCell ref="P3142:P3161"/>
    <mergeCell ref="P3162:P3181"/>
    <mergeCell ref="P3182:P3201"/>
    <mergeCell ref="B982:B1001"/>
    <mergeCell ref="P982:P1001"/>
    <mergeCell ref="A502:A1001"/>
    <mergeCell ref="B1402:B1421"/>
    <mergeCell ref="P1402:P1421"/>
    <mergeCell ref="B1422:B1441"/>
    <mergeCell ref="P1422:P1441"/>
    <mergeCell ref="B1442:B1461"/>
    <mergeCell ref="P1442:P1461"/>
    <mergeCell ref="B902:B921"/>
    <mergeCell ref="P902:P921"/>
    <mergeCell ref="B922:B941"/>
    <mergeCell ref="P922:P941"/>
    <mergeCell ref="B942:B961"/>
    <mergeCell ref="P942:P961"/>
    <mergeCell ref="B962:B981"/>
    <mergeCell ref="P962:P981"/>
    <mergeCell ref="P1362:P1381"/>
    <mergeCell ref="P1382:P1401"/>
    <mergeCell ref="P1002:P1021"/>
    <mergeCell ref="P2742:P2761"/>
    <mergeCell ref="P2762:P2781"/>
    <mergeCell ref="P2782:P2801"/>
    <mergeCell ref="P2802:P2821"/>
    <mergeCell ref="P2822:P2841"/>
    <mergeCell ref="P2842:P2861"/>
    <mergeCell ref="P2862:P2881"/>
    <mergeCell ref="P2882:P2901"/>
    <mergeCell ref="P3002:P3021"/>
    <mergeCell ref="P2902:P2921"/>
    <mergeCell ref="P2922:P2941"/>
    <mergeCell ref="P2942:P2961"/>
    <mergeCell ref="P2962:P2981"/>
    <mergeCell ref="P2982:P3001"/>
    <mergeCell ref="P2562:P2581"/>
    <mergeCell ref="P2582:P2601"/>
    <mergeCell ref="P2602:P2621"/>
    <mergeCell ref="P2622:P2641"/>
    <mergeCell ref="P2642:P2661"/>
    <mergeCell ref="P2662:P2681"/>
    <mergeCell ref="P2682:P2701"/>
    <mergeCell ref="P2702:P2721"/>
    <mergeCell ref="P2722:P2741"/>
    <mergeCell ref="P2502:P2521"/>
    <mergeCell ref="P2522:P2541"/>
    <mergeCell ref="P2542:P2561"/>
    <mergeCell ref="P2102:P2121"/>
    <mergeCell ref="P2122:P2141"/>
    <mergeCell ref="P2142:P2161"/>
    <mergeCell ref="P2162:P2181"/>
    <mergeCell ref="P2182:P2201"/>
    <mergeCell ref="P2202:P2221"/>
    <mergeCell ref="P2222:P2241"/>
    <mergeCell ref="P2242:P2261"/>
    <mergeCell ref="P2262:P2281"/>
    <mergeCell ref="P2422:P2441"/>
    <mergeCell ref="P2442:P2461"/>
    <mergeCell ref="P2462:P2481"/>
    <mergeCell ref="P2482:P2501"/>
    <mergeCell ref="P622:P641"/>
    <mergeCell ref="P642:P661"/>
    <mergeCell ref="P662:P681"/>
    <mergeCell ref="P682:P701"/>
    <mergeCell ref="P702:P721"/>
    <mergeCell ref="P1102:P1121"/>
    <mergeCell ref="P1122:P1141"/>
    <mergeCell ref="P1142:P1161"/>
    <mergeCell ref="P1162:P1181"/>
    <mergeCell ref="P722:P741"/>
    <mergeCell ref="P742:P761"/>
    <mergeCell ref="P762:P781"/>
    <mergeCell ref="P782:P801"/>
    <mergeCell ref="P802:P821"/>
    <mergeCell ref="P822:P841"/>
    <mergeCell ref="P842:P861"/>
    <mergeCell ref="P862:P881"/>
    <mergeCell ref="P882:P901"/>
    <mergeCell ref="P502:P521"/>
    <mergeCell ref="P522:P541"/>
    <mergeCell ref="P542:P561"/>
    <mergeCell ref="P562:P581"/>
    <mergeCell ref="P582:P601"/>
    <mergeCell ref="P602:P621"/>
    <mergeCell ref="P402:P421"/>
    <mergeCell ref="P382:P401"/>
    <mergeCell ref="P422:P441"/>
    <mergeCell ref="P462:P481"/>
    <mergeCell ref="P442:P461"/>
    <mergeCell ref="B182:B201"/>
    <mergeCell ref="B202:B221"/>
    <mergeCell ref="B222:B241"/>
    <mergeCell ref="B242:B261"/>
    <mergeCell ref="B262:B281"/>
    <mergeCell ref="B342:B361"/>
    <mergeCell ref="B362:B381"/>
    <mergeCell ref="B2:B21"/>
    <mergeCell ref="B402:B421"/>
    <mergeCell ref="B382:B401"/>
    <mergeCell ref="P82:P101"/>
    <mergeCell ref="P102:P121"/>
    <mergeCell ref="P122:P141"/>
    <mergeCell ref="P142:P161"/>
    <mergeCell ref="P162:P181"/>
    <mergeCell ref="B102:B121"/>
    <mergeCell ref="B122:B141"/>
    <mergeCell ref="B142:B161"/>
    <mergeCell ref="B162:B181"/>
    <mergeCell ref="B422:B441"/>
    <mergeCell ref="B462:B481"/>
    <mergeCell ref="B442:B461"/>
    <mergeCell ref="R2:R501"/>
    <mergeCell ref="P182:P201"/>
    <mergeCell ref="P202:P221"/>
    <mergeCell ref="P222:P241"/>
    <mergeCell ref="P242:P261"/>
    <mergeCell ref="P262:P281"/>
    <mergeCell ref="P282:P301"/>
    <mergeCell ref="P302:P321"/>
    <mergeCell ref="P322:P341"/>
    <mergeCell ref="P342:P361"/>
    <mergeCell ref="P362:P381"/>
    <mergeCell ref="P482:P501"/>
    <mergeCell ref="B22:B41"/>
    <mergeCell ref="B42:B61"/>
    <mergeCell ref="B62:B81"/>
    <mergeCell ref="B82:B101"/>
    <mergeCell ref="B482:B501"/>
    <mergeCell ref="P2:P21"/>
    <mergeCell ref="P22:P41"/>
    <mergeCell ref="P42:P61"/>
    <mergeCell ref="P62:P81"/>
    <mergeCell ref="A2:A501"/>
    <mergeCell ref="B802:B821"/>
    <mergeCell ref="B822:B841"/>
    <mergeCell ref="B842:B861"/>
    <mergeCell ref="B862:B881"/>
    <mergeCell ref="B882:B901"/>
    <mergeCell ref="B702:B721"/>
    <mergeCell ref="B722:B741"/>
    <mergeCell ref="B742:B761"/>
    <mergeCell ref="B762:B781"/>
    <mergeCell ref="B782:B801"/>
    <mergeCell ref="B502:B521"/>
    <mergeCell ref="B522:B541"/>
    <mergeCell ref="B542:B561"/>
    <mergeCell ref="B562:B581"/>
    <mergeCell ref="B582:B601"/>
    <mergeCell ref="B602:B621"/>
    <mergeCell ref="B622:B641"/>
    <mergeCell ref="B642:B661"/>
    <mergeCell ref="B662:B681"/>
    <mergeCell ref="B682:B701"/>
    <mergeCell ref="B282:B301"/>
    <mergeCell ref="B302:B321"/>
    <mergeCell ref="B322:B341"/>
    <mergeCell ref="B1002:B1021"/>
    <mergeCell ref="B1022:B1041"/>
    <mergeCell ref="B1042:B1061"/>
    <mergeCell ref="B1062:B1081"/>
    <mergeCell ref="B1082:B1101"/>
    <mergeCell ref="B1102:B1121"/>
    <mergeCell ref="B1122:B1141"/>
    <mergeCell ref="B1142:B1161"/>
    <mergeCell ref="B1162:B1181"/>
    <mergeCell ref="B1302:B1321"/>
    <mergeCell ref="B1322:B1341"/>
    <mergeCell ref="B1342:B1361"/>
    <mergeCell ref="B1362:B1381"/>
    <mergeCell ref="B1382:B1401"/>
    <mergeCell ref="B1462:B1481"/>
    <mergeCell ref="B1482:B1501"/>
    <mergeCell ref="B1502:B1521"/>
    <mergeCell ref="B1522:B1541"/>
    <mergeCell ref="B2342:B2361"/>
    <mergeCell ref="B1542:B1561"/>
    <mergeCell ref="B1562:B1581"/>
    <mergeCell ref="B1582:B1601"/>
    <mergeCell ref="B1602:B1621"/>
    <mergeCell ref="B1622:B1641"/>
    <mergeCell ref="B1642:B1661"/>
    <mergeCell ref="B1662:B1681"/>
    <mergeCell ref="B1802:B1821"/>
    <mergeCell ref="B1822:B1841"/>
    <mergeCell ref="B2602:B2621"/>
    <mergeCell ref="B2622:B2641"/>
    <mergeCell ref="B2422:B2441"/>
    <mergeCell ref="B2442:B2461"/>
    <mergeCell ref="B2462:B2481"/>
    <mergeCell ref="B2482:B2501"/>
    <mergeCell ref="B1842:B1861"/>
    <mergeCell ref="B1862:B1881"/>
    <mergeCell ref="B1882:B1901"/>
    <mergeCell ref="B1942:B1961"/>
    <mergeCell ref="B2362:B2381"/>
    <mergeCell ref="B2382:B2401"/>
    <mergeCell ref="B2002:B2021"/>
    <mergeCell ref="B2022:B2041"/>
    <mergeCell ref="B2042:B2061"/>
    <mergeCell ref="B2062:B2081"/>
    <mergeCell ref="B2082:B2101"/>
    <mergeCell ref="B2102:B2121"/>
    <mergeCell ref="B2122:B2141"/>
    <mergeCell ref="B2142:B2161"/>
    <mergeCell ref="B2162:B2181"/>
    <mergeCell ref="B2182:B2201"/>
    <mergeCell ref="B2202:B2221"/>
    <mergeCell ref="B2222:B2241"/>
    <mergeCell ref="B3722:B3741"/>
    <mergeCell ref="B3742:B3761"/>
    <mergeCell ref="B3862:B3881"/>
    <mergeCell ref="B3882:B3901"/>
    <mergeCell ref="P3662:P3681"/>
    <mergeCell ref="P3682:P3701"/>
    <mergeCell ref="B3002:B3021"/>
    <mergeCell ref="B3022:B3041"/>
    <mergeCell ref="B3042:B3061"/>
    <mergeCell ref="B3062:B3081"/>
    <mergeCell ref="B3082:B3101"/>
    <mergeCell ref="B3102:B3121"/>
    <mergeCell ref="B3122:B3141"/>
    <mergeCell ref="B3142:B3161"/>
    <mergeCell ref="B3162:B3181"/>
    <mergeCell ref="P3302:P3321"/>
    <mergeCell ref="P3322:P3341"/>
    <mergeCell ref="P3342:P3361"/>
    <mergeCell ref="P3362:P3381"/>
    <mergeCell ref="P3022:P3041"/>
    <mergeCell ref="P3042:P3061"/>
    <mergeCell ref="P3062:P3081"/>
    <mergeCell ref="P3082:P3101"/>
    <mergeCell ref="P3102:P3121"/>
    <mergeCell ref="B3542:B3561"/>
    <mergeCell ref="B3562:B3581"/>
    <mergeCell ref="B3582:B3601"/>
    <mergeCell ref="B3602:B3621"/>
    <mergeCell ref="B3622:B3641"/>
    <mergeCell ref="B3642:B3661"/>
    <mergeCell ref="B3662:B3681"/>
    <mergeCell ref="B3682:B3701"/>
    <mergeCell ref="B3702:B3721"/>
    <mergeCell ref="B3242:B3261"/>
    <mergeCell ref="B3262:B3281"/>
    <mergeCell ref="A3002:A3501"/>
    <mergeCell ref="B3502:B3521"/>
    <mergeCell ref="B3522:B3541"/>
    <mergeCell ref="B2642:B2661"/>
    <mergeCell ref="B2662:B2681"/>
    <mergeCell ref="B2682:B2701"/>
    <mergeCell ref="B2702:B2721"/>
    <mergeCell ref="B2722:B2741"/>
    <mergeCell ref="B2742:B2761"/>
    <mergeCell ref="B2762:B2781"/>
    <mergeCell ref="B2782:B2801"/>
    <mergeCell ref="A2502:A3001"/>
    <mergeCell ref="B2902:B2921"/>
    <mergeCell ref="B2922:B2941"/>
    <mergeCell ref="B2942:B2961"/>
    <mergeCell ref="B2962:B2981"/>
    <mergeCell ref="B2982:B3001"/>
    <mergeCell ref="B2502:B2521"/>
    <mergeCell ref="B2522:B2541"/>
    <mergeCell ref="B2542:B2561"/>
    <mergeCell ref="B2562:B2581"/>
    <mergeCell ref="B2582:B2601"/>
    <mergeCell ref="R3502:R4001"/>
    <mergeCell ref="R2502:R3501"/>
    <mergeCell ref="R502:R2501"/>
    <mergeCell ref="B3762:B3781"/>
    <mergeCell ref="B3782:B3801"/>
    <mergeCell ref="B3802:B3821"/>
    <mergeCell ref="B3822:B3841"/>
    <mergeCell ref="B3842:B3861"/>
    <mergeCell ref="B3382:B3401"/>
    <mergeCell ref="B3282:B3301"/>
    <mergeCell ref="B3302:B3321"/>
    <mergeCell ref="B3322:B3341"/>
    <mergeCell ref="B3342:B3361"/>
    <mergeCell ref="B3362:B3381"/>
    <mergeCell ref="B2802:B2821"/>
    <mergeCell ref="B2822:B2841"/>
    <mergeCell ref="B2842:B2861"/>
    <mergeCell ref="B2862:B2881"/>
    <mergeCell ref="B2882:B2901"/>
    <mergeCell ref="B2302:B2321"/>
    <mergeCell ref="B2322:B2341"/>
    <mergeCell ref="B3182:B3201"/>
    <mergeCell ref="B3202:B3221"/>
    <mergeCell ref="B3222:B3241"/>
  </mergeCells>
  <phoneticPr fontId="9" type="noConversion"/>
  <conditionalFormatting sqref="E3:E381 F22:F381 E482:F901 E1002:F1401 E1502:F1901 E2002:F2401 E2502:F2901 E3002:F3401 E3502:F3901">
    <cfRule type="cellIs" dxfId="982" priority="1094" stopIfTrue="1" operator="equal">
      <formula>"L"</formula>
    </cfRule>
    <cfRule type="cellIs" dxfId="981" priority="1095" stopIfTrue="1" operator="equal">
      <formula>"M"</formula>
    </cfRule>
    <cfRule type="cellIs" dxfId="980" priority="1096" stopIfTrue="1" operator="equal">
      <formula>"H"</formula>
    </cfRule>
  </conditionalFormatting>
  <conditionalFormatting sqref="E2:F21">
    <cfRule type="cellIs" dxfId="979" priority="1121" stopIfTrue="1" operator="equal">
      <formula>"L"</formula>
    </cfRule>
    <cfRule type="cellIs" dxfId="978" priority="1122" stopIfTrue="1" operator="equal">
      <formula>"M"</formula>
    </cfRule>
    <cfRule type="cellIs" dxfId="977" priority="1123" stopIfTrue="1" operator="equal">
      <formula>"H"</formula>
    </cfRule>
  </conditionalFormatting>
  <conditionalFormatting sqref="R2:R381 R482:R502 R3502">
    <cfRule type="cellIs" dxfId="976" priority="1115" stopIfTrue="1" operator="equal">
      <formula>"S"</formula>
    </cfRule>
    <cfRule type="cellIs" dxfId="975" priority="1116" stopIfTrue="1" operator="equal">
      <formula>"NR"</formula>
    </cfRule>
    <cfRule type="cellIs" dxfId="974" priority="1117" stopIfTrue="1" operator="equal">
      <formula>"U"</formula>
    </cfRule>
  </conditionalFormatting>
  <conditionalFormatting sqref="R12:R21">
    <cfRule type="cellIs" dxfId="973" priority="1109" stopIfTrue="1" operator="equal">
      <formula>"S"</formula>
    </cfRule>
    <cfRule type="cellIs" dxfId="972" priority="1110" stopIfTrue="1" operator="equal">
      <formula>"NR"</formula>
    </cfRule>
    <cfRule type="cellIs" dxfId="971" priority="1111" stopIfTrue="1" operator="equal">
      <formula>"U"</formula>
    </cfRule>
  </conditionalFormatting>
  <conditionalFormatting sqref="R22:R30">
    <cfRule type="cellIs" dxfId="970" priority="1103" stopIfTrue="1" operator="equal">
      <formula>"S"</formula>
    </cfRule>
    <cfRule type="cellIs" dxfId="969" priority="1104" stopIfTrue="1" operator="equal">
      <formula>"NR"</formula>
    </cfRule>
    <cfRule type="cellIs" dxfId="968" priority="1105" stopIfTrue="1" operator="equal">
      <formula>"U"</formula>
    </cfRule>
  </conditionalFormatting>
  <conditionalFormatting sqref="R2502">
    <cfRule type="cellIs" dxfId="967" priority="1097" stopIfTrue="1" operator="equal">
      <formula>"S"</formula>
    </cfRule>
    <cfRule type="cellIs" dxfId="966" priority="1098" stopIfTrue="1" operator="equal">
      <formula>"NR"</formula>
    </cfRule>
    <cfRule type="cellIs" dxfId="965" priority="1099" stopIfTrue="1" operator="equal">
      <formula>"U"</formula>
    </cfRule>
  </conditionalFormatting>
  <conditionalFormatting sqref="E402:F421">
    <cfRule type="cellIs" dxfId="964" priority="599" stopIfTrue="1" operator="equal">
      <formula>"L"</formula>
    </cfRule>
    <cfRule type="cellIs" dxfId="963" priority="600" stopIfTrue="1" operator="equal">
      <formula>"M"</formula>
    </cfRule>
    <cfRule type="cellIs" dxfId="962" priority="601" stopIfTrue="1" operator="equal">
      <formula>"H"</formula>
    </cfRule>
  </conditionalFormatting>
  <conditionalFormatting sqref="R402:R421">
    <cfRule type="cellIs" dxfId="961" priority="602" stopIfTrue="1" operator="equal">
      <formula>"S"</formula>
    </cfRule>
    <cfRule type="cellIs" dxfId="960" priority="603" stopIfTrue="1" operator="equal">
      <formula>"NR"</formula>
    </cfRule>
    <cfRule type="cellIs" dxfId="959" priority="604" stopIfTrue="1" operator="equal">
      <formula>"U"</formula>
    </cfRule>
  </conditionalFormatting>
  <conditionalFormatting sqref="E382:F401">
    <cfRule type="cellIs" dxfId="958" priority="587" stopIfTrue="1" operator="equal">
      <formula>"L"</formula>
    </cfRule>
    <cfRule type="cellIs" dxfId="957" priority="588" stopIfTrue="1" operator="equal">
      <formula>"M"</formula>
    </cfRule>
    <cfRule type="cellIs" dxfId="956" priority="589" stopIfTrue="1" operator="equal">
      <formula>"H"</formula>
    </cfRule>
  </conditionalFormatting>
  <conditionalFormatting sqref="R382:R401">
    <cfRule type="cellIs" dxfId="955" priority="590" stopIfTrue="1" operator="equal">
      <formula>"S"</formula>
    </cfRule>
    <cfRule type="cellIs" dxfId="954" priority="591" stopIfTrue="1" operator="equal">
      <formula>"NR"</formula>
    </cfRule>
    <cfRule type="cellIs" dxfId="953" priority="592" stopIfTrue="1" operator="equal">
      <formula>"U"</formula>
    </cfRule>
  </conditionalFormatting>
  <conditionalFormatting sqref="E422:F441">
    <cfRule type="cellIs" dxfId="952" priority="575" stopIfTrue="1" operator="equal">
      <formula>"L"</formula>
    </cfRule>
    <cfRule type="cellIs" dxfId="951" priority="576" stopIfTrue="1" operator="equal">
      <formula>"M"</formula>
    </cfRule>
    <cfRule type="cellIs" dxfId="950" priority="577" stopIfTrue="1" operator="equal">
      <formula>"H"</formula>
    </cfRule>
  </conditionalFormatting>
  <conditionalFormatting sqref="R422:R441">
    <cfRule type="cellIs" dxfId="949" priority="578" stopIfTrue="1" operator="equal">
      <formula>"S"</formula>
    </cfRule>
    <cfRule type="cellIs" dxfId="948" priority="579" stopIfTrue="1" operator="equal">
      <formula>"NR"</formula>
    </cfRule>
    <cfRule type="cellIs" dxfId="947" priority="580" stopIfTrue="1" operator="equal">
      <formula>"U"</formula>
    </cfRule>
  </conditionalFormatting>
  <conditionalFormatting sqref="E462:F481">
    <cfRule type="cellIs" dxfId="946" priority="563" stopIfTrue="1" operator="equal">
      <formula>"L"</formula>
    </cfRule>
    <cfRule type="cellIs" dxfId="945" priority="564" stopIfTrue="1" operator="equal">
      <formula>"M"</formula>
    </cfRule>
    <cfRule type="cellIs" dxfId="944" priority="565" stopIfTrue="1" operator="equal">
      <formula>"H"</formula>
    </cfRule>
  </conditionalFormatting>
  <conditionalFormatting sqref="R462:R481">
    <cfRule type="cellIs" dxfId="943" priority="566" stopIfTrue="1" operator="equal">
      <formula>"S"</formula>
    </cfRule>
    <cfRule type="cellIs" dxfId="942" priority="567" stopIfTrue="1" operator="equal">
      <formula>"NR"</formula>
    </cfRule>
    <cfRule type="cellIs" dxfId="941" priority="568" stopIfTrue="1" operator="equal">
      <formula>"U"</formula>
    </cfRule>
  </conditionalFormatting>
  <conditionalFormatting sqref="E442:F461">
    <cfRule type="cellIs" dxfId="940" priority="551" stopIfTrue="1" operator="equal">
      <formula>"L"</formula>
    </cfRule>
    <cfRule type="cellIs" dxfId="939" priority="552" stopIfTrue="1" operator="equal">
      <formula>"M"</formula>
    </cfRule>
    <cfRule type="cellIs" dxfId="938" priority="553" stopIfTrue="1" operator="equal">
      <formula>"H"</formula>
    </cfRule>
  </conditionalFormatting>
  <conditionalFormatting sqref="R442:R461">
    <cfRule type="cellIs" dxfId="937" priority="554" stopIfTrue="1" operator="equal">
      <formula>"S"</formula>
    </cfRule>
    <cfRule type="cellIs" dxfId="936" priority="555" stopIfTrue="1" operator="equal">
      <formula>"NR"</formula>
    </cfRule>
    <cfRule type="cellIs" dxfId="935" priority="556" stopIfTrue="1" operator="equal">
      <formula>"U"</formula>
    </cfRule>
  </conditionalFormatting>
  <conditionalFormatting sqref="E982:F1001">
    <cfRule type="cellIs" dxfId="934" priority="539" stopIfTrue="1" operator="equal">
      <formula>"L"</formula>
    </cfRule>
    <cfRule type="cellIs" dxfId="933" priority="540" stopIfTrue="1" operator="equal">
      <formula>"M"</formula>
    </cfRule>
    <cfRule type="cellIs" dxfId="932" priority="541" stopIfTrue="1" operator="equal">
      <formula>"H"</formula>
    </cfRule>
  </conditionalFormatting>
  <conditionalFormatting sqref="E902:F921">
    <cfRule type="cellIs" dxfId="931" priority="527" stopIfTrue="1" operator="equal">
      <formula>"L"</formula>
    </cfRule>
    <cfRule type="cellIs" dxfId="930" priority="528" stopIfTrue="1" operator="equal">
      <formula>"M"</formula>
    </cfRule>
    <cfRule type="cellIs" dxfId="929" priority="529" stopIfTrue="1" operator="equal">
      <formula>"H"</formula>
    </cfRule>
  </conditionalFormatting>
  <conditionalFormatting sqref="E922:F941">
    <cfRule type="cellIs" dxfId="928" priority="515" stopIfTrue="1" operator="equal">
      <formula>"L"</formula>
    </cfRule>
    <cfRule type="cellIs" dxfId="927" priority="516" stopIfTrue="1" operator="equal">
      <formula>"M"</formula>
    </cfRule>
    <cfRule type="cellIs" dxfId="926" priority="517" stopIfTrue="1" operator="equal">
      <formula>"H"</formula>
    </cfRule>
  </conditionalFormatting>
  <conditionalFormatting sqref="E962:F981">
    <cfRule type="cellIs" dxfId="925" priority="503" stopIfTrue="1" operator="equal">
      <formula>"L"</formula>
    </cfRule>
    <cfRule type="cellIs" dxfId="924" priority="504" stopIfTrue="1" operator="equal">
      <formula>"M"</formula>
    </cfRule>
    <cfRule type="cellIs" dxfId="923" priority="505" stopIfTrue="1" operator="equal">
      <formula>"H"</formula>
    </cfRule>
  </conditionalFormatting>
  <conditionalFormatting sqref="E942:F961">
    <cfRule type="cellIs" dxfId="922" priority="491" stopIfTrue="1" operator="equal">
      <formula>"L"</formula>
    </cfRule>
    <cfRule type="cellIs" dxfId="921" priority="492" stopIfTrue="1" operator="equal">
      <formula>"M"</formula>
    </cfRule>
    <cfRule type="cellIs" dxfId="920" priority="493" stopIfTrue="1" operator="equal">
      <formula>"H"</formula>
    </cfRule>
  </conditionalFormatting>
  <conditionalFormatting sqref="E1482:F1501">
    <cfRule type="cellIs" dxfId="919" priority="479" stopIfTrue="1" operator="equal">
      <formula>"L"</formula>
    </cfRule>
    <cfRule type="cellIs" dxfId="918" priority="480" stopIfTrue="1" operator="equal">
      <formula>"M"</formula>
    </cfRule>
    <cfRule type="cellIs" dxfId="917" priority="481" stopIfTrue="1" operator="equal">
      <formula>"H"</formula>
    </cfRule>
  </conditionalFormatting>
  <conditionalFormatting sqref="E1402:F1421">
    <cfRule type="cellIs" dxfId="916" priority="467" stopIfTrue="1" operator="equal">
      <formula>"L"</formula>
    </cfRule>
    <cfRule type="cellIs" dxfId="915" priority="468" stopIfTrue="1" operator="equal">
      <formula>"M"</formula>
    </cfRule>
    <cfRule type="cellIs" dxfId="914" priority="469" stopIfTrue="1" operator="equal">
      <formula>"H"</formula>
    </cfRule>
  </conditionalFormatting>
  <conditionalFormatting sqref="E1422:F1441">
    <cfRule type="cellIs" dxfId="913" priority="455" stopIfTrue="1" operator="equal">
      <formula>"L"</formula>
    </cfRule>
    <cfRule type="cellIs" dxfId="912" priority="456" stopIfTrue="1" operator="equal">
      <formula>"M"</formula>
    </cfRule>
    <cfRule type="cellIs" dxfId="911" priority="457" stopIfTrue="1" operator="equal">
      <formula>"H"</formula>
    </cfRule>
  </conditionalFormatting>
  <conditionalFormatting sqref="E1462:F1481">
    <cfRule type="cellIs" dxfId="910" priority="443" stopIfTrue="1" operator="equal">
      <formula>"L"</formula>
    </cfRule>
    <cfRule type="cellIs" dxfId="909" priority="444" stopIfTrue="1" operator="equal">
      <formula>"M"</formula>
    </cfRule>
    <cfRule type="cellIs" dxfId="908" priority="445" stopIfTrue="1" operator="equal">
      <formula>"H"</formula>
    </cfRule>
  </conditionalFormatting>
  <conditionalFormatting sqref="E1442:F1461">
    <cfRule type="cellIs" dxfId="907" priority="431" stopIfTrue="1" operator="equal">
      <formula>"L"</formula>
    </cfRule>
    <cfRule type="cellIs" dxfId="906" priority="432" stopIfTrue="1" operator="equal">
      <formula>"M"</formula>
    </cfRule>
    <cfRule type="cellIs" dxfId="905" priority="433" stopIfTrue="1" operator="equal">
      <formula>"H"</formula>
    </cfRule>
  </conditionalFormatting>
  <conditionalFormatting sqref="E1982:F2001">
    <cfRule type="cellIs" dxfId="904" priority="419" stopIfTrue="1" operator="equal">
      <formula>"L"</formula>
    </cfRule>
    <cfRule type="cellIs" dxfId="903" priority="420" stopIfTrue="1" operator="equal">
      <formula>"M"</formula>
    </cfRule>
    <cfRule type="cellIs" dxfId="902" priority="421" stopIfTrue="1" operator="equal">
      <formula>"H"</formula>
    </cfRule>
  </conditionalFormatting>
  <conditionalFormatting sqref="E1902:F1921">
    <cfRule type="cellIs" dxfId="901" priority="407" stopIfTrue="1" operator="equal">
      <formula>"L"</formula>
    </cfRule>
    <cfRule type="cellIs" dxfId="900" priority="408" stopIfTrue="1" operator="equal">
      <formula>"M"</formula>
    </cfRule>
    <cfRule type="cellIs" dxfId="899" priority="409" stopIfTrue="1" operator="equal">
      <formula>"H"</formula>
    </cfRule>
  </conditionalFormatting>
  <conditionalFormatting sqref="E1922:F1941">
    <cfRule type="cellIs" dxfId="898" priority="395" stopIfTrue="1" operator="equal">
      <formula>"L"</formula>
    </cfRule>
    <cfRule type="cellIs" dxfId="897" priority="396" stopIfTrue="1" operator="equal">
      <formula>"M"</formula>
    </cfRule>
    <cfRule type="cellIs" dxfId="896" priority="397" stopIfTrue="1" operator="equal">
      <formula>"H"</formula>
    </cfRule>
  </conditionalFormatting>
  <conditionalFormatting sqref="E1962:F1981">
    <cfRule type="cellIs" dxfId="895" priority="383" stopIfTrue="1" operator="equal">
      <formula>"L"</formula>
    </cfRule>
    <cfRule type="cellIs" dxfId="894" priority="384" stopIfTrue="1" operator="equal">
      <formula>"M"</formula>
    </cfRule>
    <cfRule type="cellIs" dxfId="893" priority="385" stopIfTrue="1" operator="equal">
      <formula>"H"</formula>
    </cfRule>
  </conditionalFormatting>
  <conditionalFormatting sqref="E1942:F1961">
    <cfRule type="cellIs" dxfId="892" priority="371" stopIfTrue="1" operator="equal">
      <formula>"L"</formula>
    </cfRule>
    <cfRule type="cellIs" dxfId="891" priority="372" stopIfTrue="1" operator="equal">
      <formula>"M"</formula>
    </cfRule>
    <cfRule type="cellIs" dxfId="890" priority="373" stopIfTrue="1" operator="equal">
      <formula>"H"</formula>
    </cfRule>
  </conditionalFormatting>
  <conditionalFormatting sqref="E2482:F2501">
    <cfRule type="cellIs" dxfId="889" priority="359" stopIfTrue="1" operator="equal">
      <formula>"L"</formula>
    </cfRule>
    <cfRule type="cellIs" dxfId="888" priority="360" stopIfTrue="1" operator="equal">
      <formula>"M"</formula>
    </cfRule>
    <cfRule type="cellIs" dxfId="887" priority="361" stopIfTrue="1" operator="equal">
      <formula>"H"</formula>
    </cfRule>
  </conditionalFormatting>
  <conditionalFormatting sqref="E2402:F2421">
    <cfRule type="cellIs" dxfId="886" priority="347" stopIfTrue="1" operator="equal">
      <formula>"L"</formula>
    </cfRule>
    <cfRule type="cellIs" dxfId="885" priority="348" stopIfTrue="1" operator="equal">
      <formula>"M"</formula>
    </cfRule>
    <cfRule type="cellIs" dxfId="884" priority="349" stopIfTrue="1" operator="equal">
      <formula>"H"</formula>
    </cfRule>
  </conditionalFormatting>
  <conditionalFormatting sqref="E2422:F2441">
    <cfRule type="cellIs" dxfId="883" priority="335" stopIfTrue="1" operator="equal">
      <formula>"L"</formula>
    </cfRule>
    <cfRule type="cellIs" dxfId="882" priority="336" stopIfTrue="1" operator="equal">
      <formula>"M"</formula>
    </cfRule>
    <cfRule type="cellIs" dxfId="881" priority="337" stopIfTrue="1" operator="equal">
      <formula>"H"</formula>
    </cfRule>
  </conditionalFormatting>
  <conditionalFormatting sqref="E2462:F2481">
    <cfRule type="cellIs" dxfId="880" priority="323" stopIfTrue="1" operator="equal">
      <formula>"L"</formula>
    </cfRule>
    <cfRule type="cellIs" dxfId="879" priority="324" stopIfTrue="1" operator="equal">
      <formula>"M"</formula>
    </cfRule>
    <cfRule type="cellIs" dxfId="878" priority="325" stopIfTrue="1" operator="equal">
      <formula>"H"</formula>
    </cfRule>
  </conditionalFormatting>
  <conditionalFormatting sqref="E2442:F2461">
    <cfRule type="cellIs" dxfId="877" priority="311" stopIfTrue="1" operator="equal">
      <formula>"L"</formula>
    </cfRule>
    <cfRule type="cellIs" dxfId="876" priority="312" stopIfTrue="1" operator="equal">
      <formula>"M"</formula>
    </cfRule>
    <cfRule type="cellIs" dxfId="875" priority="313" stopIfTrue="1" operator="equal">
      <formula>"H"</formula>
    </cfRule>
  </conditionalFormatting>
  <conditionalFormatting sqref="E2982:F3001">
    <cfRule type="cellIs" dxfId="874" priority="299" stopIfTrue="1" operator="equal">
      <formula>"L"</formula>
    </cfRule>
    <cfRule type="cellIs" dxfId="873" priority="300" stopIfTrue="1" operator="equal">
      <formula>"M"</formula>
    </cfRule>
    <cfRule type="cellIs" dxfId="872" priority="301" stopIfTrue="1" operator="equal">
      <formula>"H"</formula>
    </cfRule>
  </conditionalFormatting>
  <conditionalFormatting sqref="E2902:F2921">
    <cfRule type="cellIs" dxfId="871" priority="287" stopIfTrue="1" operator="equal">
      <formula>"L"</formula>
    </cfRule>
    <cfRule type="cellIs" dxfId="870" priority="288" stopIfTrue="1" operator="equal">
      <formula>"M"</formula>
    </cfRule>
    <cfRule type="cellIs" dxfId="869" priority="289" stopIfTrue="1" operator="equal">
      <formula>"H"</formula>
    </cfRule>
  </conditionalFormatting>
  <conditionalFormatting sqref="E2922:F2941">
    <cfRule type="cellIs" dxfId="868" priority="275" stopIfTrue="1" operator="equal">
      <formula>"L"</formula>
    </cfRule>
    <cfRule type="cellIs" dxfId="867" priority="276" stopIfTrue="1" operator="equal">
      <formula>"M"</formula>
    </cfRule>
    <cfRule type="cellIs" dxfId="866" priority="277" stopIfTrue="1" operator="equal">
      <formula>"H"</formula>
    </cfRule>
  </conditionalFormatting>
  <conditionalFormatting sqref="E2962:F2981">
    <cfRule type="cellIs" dxfId="865" priority="263" stopIfTrue="1" operator="equal">
      <formula>"L"</formula>
    </cfRule>
    <cfRule type="cellIs" dxfId="864" priority="264" stopIfTrue="1" operator="equal">
      <formula>"M"</formula>
    </cfRule>
    <cfRule type="cellIs" dxfId="863" priority="265" stopIfTrue="1" operator="equal">
      <formula>"H"</formula>
    </cfRule>
  </conditionalFormatting>
  <conditionalFormatting sqref="E2942:F2961">
    <cfRule type="cellIs" dxfId="862" priority="251" stopIfTrue="1" operator="equal">
      <formula>"L"</formula>
    </cfRule>
    <cfRule type="cellIs" dxfId="861" priority="252" stopIfTrue="1" operator="equal">
      <formula>"M"</formula>
    </cfRule>
    <cfRule type="cellIs" dxfId="860" priority="253" stopIfTrue="1" operator="equal">
      <formula>"H"</formula>
    </cfRule>
  </conditionalFormatting>
  <conditionalFormatting sqref="E3482:F3501">
    <cfRule type="cellIs" dxfId="859" priority="239" stopIfTrue="1" operator="equal">
      <formula>"L"</formula>
    </cfRule>
    <cfRule type="cellIs" dxfId="858" priority="240" stopIfTrue="1" operator="equal">
      <formula>"M"</formula>
    </cfRule>
    <cfRule type="cellIs" dxfId="857" priority="241" stopIfTrue="1" operator="equal">
      <formula>"H"</formula>
    </cfRule>
  </conditionalFormatting>
  <conditionalFormatting sqref="E3402:F3421">
    <cfRule type="cellIs" dxfId="856" priority="227" stopIfTrue="1" operator="equal">
      <formula>"L"</formula>
    </cfRule>
    <cfRule type="cellIs" dxfId="855" priority="228" stopIfTrue="1" operator="equal">
      <formula>"M"</formula>
    </cfRule>
    <cfRule type="cellIs" dxfId="854" priority="229" stopIfTrue="1" operator="equal">
      <formula>"H"</formula>
    </cfRule>
  </conditionalFormatting>
  <conditionalFormatting sqref="E3422:F3441">
    <cfRule type="cellIs" dxfId="853" priority="215" stopIfTrue="1" operator="equal">
      <formula>"L"</formula>
    </cfRule>
    <cfRule type="cellIs" dxfId="852" priority="216" stopIfTrue="1" operator="equal">
      <formula>"M"</formula>
    </cfRule>
    <cfRule type="cellIs" dxfId="851" priority="217" stopIfTrue="1" operator="equal">
      <formula>"H"</formula>
    </cfRule>
  </conditionalFormatting>
  <conditionalFormatting sqref="E3462:F3481">
    <cfRule type="cellIs" dxfId="850" priority="203" stopIfTrue="1" operator="equal">
      <formula>"L"</formula>
    </cfRule>
    <cfRule type="cellIs" dxfId="849" priority="204" stopIfTrue="1" operator="equal">
      <formula>"M"</formula>
    </cfRule>
    <cfRule type="cellIs" dxfId="848" priority="205" stopIfTrue="1" operator="equal">
      <formula>"H"</formula>
    </cfRule>
  </conditionalFormatting>
  <conditionalFormatting sqref="E3442:F3461">
    <cfRule type="cellIs" dxfId="847" priority="191" stopIfTrue="1" operator="equal">
      <formula>"L"</formula>
    </cfRule>
    <cfRule type="cellIs" dxfId="846" priority="192" stopIfTrue="1" operator="equal">
      <formula>"M"</formula>
    </cfRule>
    <cfRule type="cellIs" dxfId="845" priority="193" stopIfTrue="1" operator="equal">
      <formula>"H"</formula>
    </cfRule>
  </conditionalFormatting>
  <conditionalFormatting sqref="E3982:F4001">
    <cfRule type="cellIs" dxfId="844" priority="179" stopIfTrue="1" operator="equal">
      <formula>"L"</formula>
    </cfRule>
    <cfRule type="cellIs" dxfId="843" priority="180" stopIfTrue="1" operator="equal">
      <formula>"M"</formula>
    </cfRule>
    <cfRule type="cellIs" dxfId="842" priority="181" stopIfTrue="1" operator="equal">
      <formula>"H"</formula>
    </cfRule>
  </conditionalFormatting>
  <conditionalFormatting sqref="E3902:F3921">
    <cfRule type="cellIs" dxfId="841" priority="167" stopIfTrue="1" operator="equal">
      <formula>"L"</formula>
    </cfRule>
    <cfRule type="cellIs" dxfId="840" priority="168" stopIfTrue="1" operator="equal">
      <formula>"M"</formula>
    </cfRule>
    <cfRule type="cellIs" dxfId="839" priority="169" stopIfTrue="1" operator="equal">
      <formula>"H"</formula>
    </cfRule>
  </conditionalFormatting>
  <conditionalFormatting sqref="E3922:F3941">
    <cfRule type="cellIs" dxfId="838" priority="155" stopIfTrue="1" operator="equal">
      <formula>"L"</formula>
    </cfRule>
    <cfRule type="cellIs" dxfId="837" priority="156" stopIfTrue="1" operator="equal">
      <formula>"M"</formula>
    </cfRule>
    <cfRule type="cellIs" dxfId="836" priority="157" stopIfTrue="1" operator="equal">
      <formula>"H"</formula>
    </cfRule>
  </conditionalFormatting>
  <conditionalFormatting sqref="E3962:F3981">
    <cfRule type="cellIs" dxfId="835" priority="143" stopIfTrue="1" operator="equal">
      <formula>"L"</formula>
    </cfRule>
    <cfRule type="cellIs" dxfId="834" priority="144" stopIfTrue="1" operator="equal">
      <formula>"M"</formula>
    </cfRule>
    <cfRule type="cellIs" dxfId="833" priority="145" stopIfTrue="1" operator="equal">
      <formula>"H"</formula>
    </cfRule>
  </conditionalFormatting>
  <conditionalFormatting sqref="E3942:F3961">
    <cfRule type="cellIs" dxfId="832" priority="131" stopIfTrue="1" operator="equal">
      <formula>"L"</formula>
    </cfRule>
    <cfRule type="cellIs" dxfId="831" priority="132" stopIfTrue="1" operator="equal">
      <formula>"M"</formula>
    </cfRule>
    <cfRule type="cellIs" dxfId="830" priority="133" stopIfTrue="1" operator="equal">
      <formula>"H"</formula>
    </cfRule>
  </conditionalFormatting>
  <conditionalFormatting sqref="D2:D4001">
    <cfRule type="expression" dxfId="829" priority="8" stopIfTrue="1">
      <formula>E2=4</formula>
    </cfRule>
    <cfRule type="expression" dxfId="828" priority="9" stopIfTrue="1">
      <formula>E2=3</formula>
    </cfRule>
    <cfRule type="expression" dxfId="827" priority="10" stopIfTrue="1">
      <formula>OR(E2=1,E2=2)</formula>
    </cfRule>
  </conditionalFormatting>
  <conditionalFormatting sqref="D2:D4001">
    <cfRule type="cellIs" dxfId="826" priority="6" stopIfTrue="1" operator="equal">
      <formula>"NC"</formula>
    </cfRule>
    <cfRule type="cellIs" dxfId="825" priority="7" stopIfTrue="1" operator="equal">
      <formula>"NY"</formula>
    </cfRule>
  </conditionalFormatting>
  <conditionalFormatting sqref="P2 P22 P42 P62 P82 P102 P122 P142 P162 P182 P202 P222 P242 P262 P282 P302 P322 P342 P362 P382 P402 P422 P442 P462 P482 P502 P522 P542 P562 P582 P602 P622 P642 P662 P682 P702 P722 P742 P762 P782 P802 P822 P842 P862 P882 P902 P922 P942 P962 P982 P1002 P1022 P1042 P1062 P1082 P1102 P1122 P1142 P1162 P1182 P1202 P1222 P1242 P1262 P1282 P1302 P1322 P1342 P1362 P1382 P1402 P1422 P1442 P1462 P1482 P1502 P1522 P1542 P1562 P1582 P1602 P1622 P1642 P1662 P1682 P1702 P1722 P1742 P1762 P1782 P1802 P1822 P1842 P1862 P1882 P1902 P1922 P1942 P1962 P1982 P2002 P2022 P2042 P2062 P2082 P2102 P2122 P2142 P2162 P2182 P2202 P2222 P2242 P2262 P2282 P2302 P2322 P2342 P2362 P2382 P2402 P2422 P2442 P2462 P2482 P2502 P2522 P2542 P2562 P2582 P2602 P2622 P2642 P2662 P2682 P2702 P2722 P2742 P2762 P2782 P2802 P2822 P2842 P2862 P2882 P2902 P2922 P2942 P2962 P2982 P3002 P3022 P3042 P3062 P3082 P3102 P3122 P3142 P3162 P3182 P3202 P3222 P3242 P3262 P3282 P3302 P3322 P3342 P3362 P3382 P3402 P3422 P3442 P3462 P3482 P3502 P3522 P3542 P3562 P3582 P3602 P3622 P3642 P3662 P3682 P3702 P3722 P3742 P3762 P3782 P3802 P3822 P3842 P3862 P3882 P3902 P3922 P3942 P3962 P3982">
    <cfRule type="expression" dxfId="824" priority="1" stopIfTrue="1">
      <formula>OR(P2="L",P2="FM")</formula>
    </cfRule>
    <cfRule type="expression" dxfId="823" priority="2" stopIfTrue="1">
      <formula>OR(P2="M",P2="LM")</formula>
    </cfRule>
    <cfRule type="expression" dxfId="822" priority="3" stopIfTrue="1">
      <formula>OR(P2="H",P2="PM",P2="NM",P2="DM")</formula>
    </cfRule>
    <cfRule type="expression" dxfId="821" priority="4" stopIfTrue="1">
      <formula>OR(P2="NC")</formula>
    </cfRule>
    <cfRule type="expression" dxfId="820" priority="5" stopIfTrue="1">
      <formula>OR(P2="NY")</formula>
    </cfRule>
  </conditionalFormatting>
  <dataValidations count="2">
    <dataValidation type="whole" operator="greaterThanOrEqual" allowBlank="1" showInputMessage="1" showErrorMessage="1" error="Only numeric entries allowed" sqref="I2:I601 K2:K601 I902:I1001 K902:K1001 I1402:I1501 K1402:K1501 I1902:I2001 K1902:K2001 I2402:I2501 K2402:K2501 I2902:I3001 K2902:K3001 I3402:I3501 K3402:K3501 I3902:I4001 K3902:K4001" xr:uid="{36B67628-6BF3-4B7F-9BF5-019E1B7F2EA6}">
      <formula1>0</formula1>
    </dataValidation>
    <dataValidation type="list" allowBlank="1" showInputMessage="1" showErrorMessage="1" sqref="G2:H4001" xr:uid="{EB47C622-2D32-4C90-9207-139F563983E9}">
      <formula1>"0,1"</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0E464245-1DF8-470F-BAAC-905F64AB8B5E}">
          <x14:formula1>
            <xm:f>'Organizational Unit Summary'!$AL$22:$AL$24</xm:f>
          </x14:formula1>
          <xm:sqref>R2502 R3502 R502 R2:R30</xm:sqref>
        </x14:dataValidation>
        <x14:dataValidation type="list" allowBlank="1" showInputMessage="1" showErrorMessage="1" xr:uid="{B6ED10DA-732E-4ED9-B02B-37E0F0E9538E}">
          <x14:formula1>
            <xm:f>IF('Organizational Unit Summary'!$B$24="Evaluation", Eval_Char_GOV, Bnchmrk_Char_GOV)</xm:f>
          </x14:formula1>
          <xm:sqref>P2:P4001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2">
    <tabColor rgb="FF0070C0"/>
  </sheetPr>
  <dimension ref="A1:R416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7.81640625" style="56" customWidth="1"/>
    <col min="2" max="2" width="12.81640625" style="56" customWidth="1"/>
    <col min="3" max="3" width="18.54296875" style="56" customWidth="1"/>
    <col min="4" max="4" width="7.1796875" style="52" customWidth="1"/>
    <col min="5" max="5" width="5.453125" style="56" hidden="1" customWidth="1"/>
    <col min="6" max="6" width="7.81640625" style="56" hidden="1" customWidth="1"/>
    <col min="7" max="7" width="7.1796875" style="56" customWidth="1"/>
    <col min="8" max="8" width="6.81640625" style="56" customWidth="1"/>
    <col min="9" max="9" width="8.81640625" style="56" customWidth="1"/>
    <col min="10" max="10" width="40.81640625" style="56" customWidth="1"/>
    <col min="11" max="14" width="15.54296875" style="56" customWidth="1"/>
    <col min="15" max="15" width="40.81640625" style="56" customWidth="1"/>
    <col min="16" max="16" width="8.1796875" customWidth="1"/>
    <col min="17" max="17" width="26.1796875" style="56" customWidth="1"/>
    <col min="18" max="18" width="12.81640625" style="73" customWidth="1"/>
    <col min="19" max="16384" width="8.81640625" style="56"/>
  </cols>
  <sheetData>
    <row r="1" spans="1:18" s="73" customFormat="1" ht="38" thickBot="1" x14ac:dyDescent="0.3">
      <c r="A1" s="180" t="s">
        <v>59</v>
      </c>
      <c r="B1" s="178" t="s">
        <v>370</v>
      </c>
      <c r="C1" s="181" t="s">
        <v>60</v>
      </c>
      <c r="D1" s="178" t="s">
        <v>332</v>
      </c>
      <c r="E1" s="178" t="s">
        <v>61</v>
      </c>
      <c r="F1" s="178" t="s">
        <v>62</v>
      </c>
      <c r="G1" s="178" t="s">
        <v>63</v>
      </c>
      <c r="H1" s="178" t="s">
        <v>64</v>
      </c>
      <c r="I1" s="178" t="s">
        <v>65</v>
      </c>
      <c r="J1" s="178" t="s">
        <v>497</v>
      </c>
      <c r="K1" s="178" t="s">
        <v>66</v>
      </c>
      <c r="L1" s="178" t="s">
        <v>323</v>
      </c>
      <c r="M1" s="178" t="s">
        <v>624</v>
      </c>
      <c r="N1" s="178" t="s">
        <v>68</v>
      </c>
      <c r="O1" s="178" t="s">
        <v>496</v>
      </c>
      <c r="P1" s="182" t="s">
        <v>69</v>
      </c>
      <c r="Q1" s="178" t="s">
        <v>484</v>
      </c>
      <c r="R1" s="263" t="s">
        <v>325</v>
      </c>
    </row>
    <row r="2" spans="1:18" ht="13" x14ac:dyDescent="0.25">
      <c r="A2" s="351" t="s">
        <v>317</v>
      </c>
      <c r="B2" s="378" t="str">
        <f>IF(ISTEXT(Processes!$B$3),Processes!$B$3,"")</f>
        <v>Process 1</v>
      </c>
      <c r="C2" s="62" t="str">
        <f>IF(ISTEXT('Organizational Unit Summary'!$B$40),'Organizational Unit Summary'!$B$40,"")</f>
        <v>P-1</v>
      </c>
      <c r="D2" s="51" t="str">
        <f>IF('Organizational Unit Summary'!$B$24="Benchmark or Sustainment",IF(E2="OoS","OoS",IF(E2=1,"DM",IF(E2=2,"PM",IF(E2=3,"LM",IF(E2=4,"FM"))))),IF(E2="OoS","OoS",IF(E2&lt;=2,"H",IF(E2=3,"M",IF(E2=4,"L")))))</f>
        <v>DM</v>
      </c>
      <c r="E2" s="58">
        <f>IF(OR(Processes!$C$54=TRUE,Processes!D$54=TRUE),IF(AND(G2=1,H2=1,NOT(ISTEXT(J2))),4,IF(AND(G2=1,H2=1,ISTEXT(J2)),3,IF(AND(OR(G2=1,H2=1),ISTEXT(J2)),2,1))),"OoS")</f>
        <v>1</v>
      </c>
      <c r="F2" s="57"/>
      <c r="G2" s="59"/>
      <c r="H2" s="59"/>
      <c r="I2" s="59"/>
      <c r="J2" s="59"/>
      <c r="K2" s="59"/>
      <c r="L2" s="59"/>
      <c r="M2" s="59"/>
      <c r="N2" s="59"/>
      <c r="O2" s="63"/>
      <c r="P2" s="369"/>
      <c r="Q2" s="264"/>
      <c r="R2" s="366"/>
    </row>
    <row r="3" spans="1:18" ht="13" x14ac:dyDescent="0.25">
      <c r="A3" s="352"/>
      <c r="B3" s="378"/>
      <c r="C3" s="62" t="str">
        <f>IF(ISTEXT('Organizational Unit Summary'!$B$41),'Organizational Unit Summary'!$B$41,"")</f>
        <v>P-2</v>
      </c>
      <c r="D3" s="51" t="str">
        <f>IF('Organizational Unit Summary'!$B$24="Benchmark or Sustainment",IF(E3="OoS","OoS",IF(E3=1,"DM",IF(E3=2,"PM",IF(E3=3,"LM",IF(E3=4,"FM"))))),IF(E3="OoS","OoS",IF(E3&lt;=2,"H",IF(E3=3,"M",IF(E3=4,"L")))))</f>
        <v>DM</v>
      </c>
      <c r="E3" s="58">
        <f>IF(OR(Processes!$C$54=TRUE,Processes!E$54=TRUE),IF(AND(G3=1,H3=1,NOT(ISTEXT(J3))),4,IF(AND(G3=1,H3=1,ISTEXT(J3)),3,IF(AND(OR(G3=1,H3=1),ISTEXT(J3)),2,1))),"OoS")</f>
        <v>1</v>
      </c>
      <c r="F3" s="57"/>
      <c r="G3" s="59"/>
      <c r="H3" s="59"/>
      <c r="I3" s="59"/>
      <c r="J3" s="59"/>
      <c r="K3" s="59"/>
      <c r="L3" s="59"/>
      <c r="M3" s="59"/>
      <c r="N3" s="59"/>
      <c r="O3" s="63"/>
      <c r="P3" s="370"/>
      <c r="Q3" s="264"/>
      <c r="R3" s="367"/>
    </row>
    <row r="4" spans="1:18" ht="13" x14ac:dyDescent="0.25">
      <c r="A4" s="352"/>
      <c r="B4" s="378"/>
      <c r="C4" s="62" t="str">
        <f>IF(ISTEXT('Organizational Unit Summary'!$B$42),'Organizational Unit Summary'!$B$42,"")</f>
        <v>P-3</v>
      </c>
      <c r="D4" s="51" t="str">
        <f>IF('Organizational Unit Summary'!$B$24="Benchmark or Sustainment",IF(E4="OoS","OoS",IF(E4=1,"DM",IF(E4=2,"PM",IF(E4=3,"LM",IF(E4=4,"FM"))))),IF(E4="OoS","OoS",IF(E4&lt;=2,"H",IF(E4=3,"M",IF(E4=4,"L")))))</f>
        <v>DM</v>
      </c>
      <c r="E4" s="58">
        <f>IF(OR(Processes!$C$54=TRUE,Processes!F$54=TRUE),IF(AND(G4=1,H4=1,NOT(ISTEXT(J4))),4,IF(AND(G4=1,H4=1,ISTEXT(J4)),3,IF(AND(OR(G4=1,H4=1),ISTEXT(J4)),2,1))),"OoS")</f>
        <v>1</v>
      </c>
      <c r="F4" s="57"/>
      <c r="G4" s="59"/>
      <c r="H4" s="59"/>
      <c r="I4" s="59"/>
      <c r="J4" s="59"/>
      <c r="K4" s="59"/>
      <c r="L4" s="59"/>
      <c r="M4" s="59"/>
      <c r="N4" s="59"/>
      <c r="O4" s="63"/>
      <c r="P4" s="370"/>
      <c r="Q4" s="264"/>
      <c r="R4" s="367"/>
    </row>
    <row r="5" spans="1:18" ht="13" x14ac:dyDescent="0.25">
      <c r="A5" s="352"/>
      <c r="B5" s="378"/>
      <c r="C5" s="62" t="str">
        <f>IF(ISTEXT('Organizational Unit Summary'!$B$43),'Organizational Unit Summary'!$B$43,"")</f>
        <v>P-4</v>
      </c>
      <c r="D5" s="51" t="str">
        <f>IF('Organizational Unit Summary'!$B$24="Benchmark or Sustainment",IF(E5="OoS","OoS",IF(E5=1,"DM",IF(E5=2,"PM",IF(E5=3,"LM",IF(E5=4,"FM"))))),IF(E5="OoS","OoS",IF(E5&lt;=2,"H",IF(E5=3,"M",IF(E5=4,"L")))))</f>
        <v>DM</v>
      </c>
      <c r="E5" s="58">
        <f>IF(OR(Processes!$C$54=TRUE,Processes!G$54=TRUE),IF(AND(G5=1,H5=1,NOT(ISTEXT(J5))),4,IF(AND(G5=1,H5=1,ISTEXT(J5)),3,IF(AND(OR(G5=1,H5=1),ISTEXT(J5)),2,1))),"OoS")</f>
        <v>1</v>
      </c>
      <c r="F5" s="57"/>
      <c r="G5" s="59"/>
      <c r="H5" s="59"/>
      <c r="I5" s="59"/>
      <c r="J5" s="59"/>
      <c r="K5" s="59"/>
      <c r="L5" s="59"/>
      <c r="M5" s="59"/>
      <c r="N5" s="59"/>
      <c r="O5" s="63"/>
      <c r="P5" s="370"/>
      <c r="Q5" s="264"/>
      <c r="R5" s="367"/>
    </row>
    <row r="6" spans="1:18" ht="13" x14ac:dyDescent="0.25">
      <c r="A6" s="352"/>
      <c r="B6" s="378"/>
      <c r="C6" s="62" t="str">
        <f>IF(ISTEXT('Organizational Unit Summary'!$B$44),'Organizational Unit Summary'!$B$44,"")</f>
        <v>P-5</v>
      </c>
      <c r="D6" s="51" t="str">
        <f>IF('Organizational Unit Summary'!$B$24="Benchmark or Sustainment",IF(E6="OoS","OoS",IF(E6=1,"DM",IF(E6=2,"PM",IF(E6=3,"LM",IF(E6=4,"FM"))))),IF(E6="OoS","OoS",IF(E6&lt;=2,"H",IF(E6=3,"M",IF(E6=4,"L")))))</f>
        <v>DM</v>
      </c>
      <c r="E6" s="58">
        <f>IF(OR(Processes!$C$54=TRUE,Processes!H$54=TRUE),IF(AND(G6=1,H6=1,NOT(ISTEXT(J6))),4,IF(AND(G6=1,H6=1,ISTEXT(J6)),3,IF(AND(OR(G6=1,H6=1),ISTEXT(J6)),2,1))),"OoS")</f>
        <v>1</v>
      </c>
      <c r="F6" s="57"/>
      <c r="G6" s="59"/>
      <c r="H6" s="59"/>
      <c r="I6" s="59"/>
      <c r="J6" s="59"/>
      <c r="K6" s="59"/>
      <c r="L6" s="59"/>
      <c r="M6" s="59"/>
      <c r="N6" s="59"/>
      <c r="O6" s="63"/>
      <c r="P6" s="370"/>
      <c r="Q6" s="264"/>
      <c r="R6" s="367"/>
    </row>
    <row r="7" spans="1:18" ht="13" x14ac:dyDescent="0.25">
      <c r="A7" s="352"/>
      <c r="B7" s="378"/>
      <c r="C7" s="62" t="str">
        <f>IF(ISTEXT('Organizational Unit Summary'!$B$45),'Organizational Unit Summary'!$B$45,"")</f>
        <v>P-6</v>
      </c>
      <c r="D7" s="51" t="str">
        <f>IF('Organizational Unit Summary'!$B$24="Benchmark or Sustainment",IF(E7="OoS","OoS",IF(E7=1,"DM",IF(E7=2,"PM",IF(E7=3,"LM",IF(E7=4,"FM"))))),IF(E7="OoS","OoS",IF(E7&lt;=2,"H",IF(E7=3,"M",IF(E7=4,"L")))))</f>
        <v>DM</v>
      </c>
      <c r="E7" s="58">
        <f>IF(OR(Processes!$C$54=TRUE,Processes!I$54=TRUE),IF(AND(G7=1,H7=1,NOT(ISTEXT(J7))),4,IF(AND(G7=1,H7=1,ISTEXT(J7)),3,IF(AND(OR(G7=1,H7=1),ISTEXT(J7)),2,1))),"OoS")</f>
        <v>1</v>
      </c>
      <c r="F7" s="57"/>
      <c r="G7" s="59"/>
      <c r="H7" s="59"/>
      <c r="I7" s="59"/>
      <c r="J7" s="59"/>
      <c r="K7" s="59"/>
      <c r="L7" s="59"/>
      <c r="M7" s="59"/>
      <c r="N7" s="59"/>
      <c r="O7" s="63"/>
      <c r="P7" s="370"/>
      <c r="Q7" s="264"/>
      <c r="R7" s="367"/>
    </row>
    <row r="8" spans="1:18" ht="13" x14ac:dyDescent="0.25">
      <c r="A8" s="352"/>
      <c r="B8" s="378"/>
      <c r="C8" s="62" t="str">
        <f>IF(ISTEXT('Organizational Unit Summary'!$B$46),'Organizational Unit Summary'!$B$46,"")</f>
        <v>P-7</v>
      </c>
      <c r="D8" s="51" t="str">
        <f>IF('Organizational Unit Summary'!$B$24="Benchmark or Sustainment",IF(E8="OoS","OoS",IF(E8=1,"DM",IF(E8=2,"PM",IF(E8=3,"LM",IF(E8=4,"FM"))))),IF(E8="OoS","OoS",IF(E8&lt;=2,"H",IF(E8=3,"M",IF(E8=4,"L")))))</f>
        <v>DM</v>
      </c>
      <c r="E8" s="58">
        <f>IF(OR(Processes!$C$54=TRUE,Processes!J$54=TRUE),IF(AND(G8=1,H8=1,NOT(ISTEXT(J8))),4,IF(AND(G8=1,H8=1,ISTEXT(J8)),3,IF(AND(OR(G8=1,H8=1),ISTEXT(J8)),2,1))),"OoS")</f>
        <v>1</v>
      </c>
      <c r="F8" s="57"/>
      <c r="G8" s="59"/>
      <c r="H8" s="59"/>
      <c r="I8" s="59"/>
      <c r="J8" s="59"/>
      <c r="K8" s="59"/>
      <c r="L8" s="59"/>
      <c r="M8" s="59"/>
      <c r="N8" s="59"/>
      <c r="O8" s="63"/>
      <c r="P8" s="370"/>
      <c r="Q8" s="264"/>
      <c r="R8" s="367"/>
    </row>
    <row r="9" spans="1:18" ht="13" x14ac:dyDescent="0.25">
      <c r="A9" s="352"/>
      <c r="B9" s="378"/>
      <c r="C9" s="62" t="str">
        <f>IF(ISTEXT('Organizational Unit Summary'!$B$47),'Organizational Unit Summary'!$B$47,"")</f>
        <v>P-8</v>
      </c>
      <c r="D9" s="51" t="str">
        <f>IF('Organizational Unit Summary'!$B$24="Benchmark or Sustainment",IF(E9="OoS","OoS",IF(E9=1,"DM",IF(E9=2,"PM",IF(E9=3,"LM",IF(E9=4,"FM"))))),IF(E9="OoS","OoS",IF(E9&lt;=2,"H",IF(E9=3,"M",IF(E9=4,"L")))))</f>
        <v>DM</v>
      </c>
      <c r="E9" s="58">
        <f>IF(OR(Processes!$C$54=TRUE,Processes!K$54=TRUE),IF(AND(G9=1,H9=1,NOT(ISTEXT(J9))),4,IF(AND(G9=1,H9=1,ISTEXT(J9)),3,IF(AND(OR(G9=1,H9=1),ISTEXT(J9)),2,1))),"OoS")</f>
        <v>1</v>
      </c>
      <c r="F9" s="57"/>
      <c r="G9" s="59"/>
      <c r="H9" s="59"/>
      <c r="I9" s="59"/>
      <c r="J9" s="59"/>
      <c r="K9" s="59"/>
      <c r="L9" s="59"/>
      <c r="M9" s="59"/>
      <c r="N9" s="59"/>
      <c r="O9" s="63"/>
      <c r="P9" s="370"/>
      <c r="Q9" s="264"/>
      <c r="R9" s="367"/>
    </row>
    <row r="10" spans="1:18" ht="13" x14ac:dyDescent="0.25">
      <c r="A10" s="352"/>
      <c r="B10" s="378"/>
      <c r="C10" s="62" t="str">
        <f>IF(ISTEXT('Organizational Unit Summary'!$B$48),'Organizational Unit Summary'!$B$48,"")</f>
        <v>P-9</v>
      </c>
      <c r="D10" s="51" t="str">
        <f>IF('Organizational Unit Summary'!$B$24="Benchmark or Sustainment",IF(E10="OoS","OoS",IF(E10=1,"DM",IF(E10=2,"PM",IF(E10=3,"LM",IF(E10=4,"FM"))))),IF(E10="OoS","OoS",IF(E10&lt;=2,"H",IF(E10=3,"M",IF(E10=4,"L")))))</f>
        <v>DM</v>
      </c>
      <c r="E10" s="58">
        <f>IF(OR(Processes!$C$54=TRUE,Processes!L$54=TRUE),IF(AND(G10=1,H10=1,NOT(ISTEXT(J10))),4,IF(AND(G10=1,H10=1,ISTEXT(J10)),3,IF(AND(OR(G10=1,H10=1),ISTEXT(J10)),2,1))),"OoS")</f>
        <v>1</v>
      </c>
      <c r="F10" s="57"/>
      <c r="G10" s="59"/>
      <c r="H10" s="59"/>
      <c r="I10" s="59"/>
      <c r="J10" s="59"/>
      <c r="K10" s="59"/>
      <c r="L10" s="59"/>
      <c r="M10" s="59"/>
      <c r="N10" s="59"/>
      <c r="O10" s="63"/>
      <c r="P10" s="370"/>
      <c r="Q10" s="264"/>
      <c r="R10" s="367"/>
    </row>
    <row r="11" spans="1:18" ht="13" x14ac:dyDescent="0.25">
      <c r="A11" s="352"/>
      <c r="B11" s="378"/>
      <c r="C11" s="62" t="str">
        <f>IF(ISTEXT('Organizational Unit Summary'!$B$49),'Organizational Unit Summary'!$B$49,"")</f>
        <v>P-10</v>
      </c>
      <c r="D11" s="51" t="str">
        <f>IF('Organizational Unit Summary'!$B$24="Benchmark or Sustainment",IF(E11="OoS","OoS",IF(E11=1,"DM",IF(E11=2,"PM",IF(E11=3,"LM",IF(E11=4,"FM"))))),IF(E11="OoS","OoS",IF(E11&lt;=2,"H",IF(E11=3,"M",IF(E11=4,"L")))))</f>
        <v>DM</v>
      </c>
      <c r="E11" s="58">
        <f>IF(OR(Processes!$C$54=TRUE,Processes!M$54=TRUE),IF(AND(G11=1,H11=1,NOT(ISTEXT(J11))),4,IF(AND(G11=1,H11=1,ISTEXT(J11)),3,IF(AND(OR(G11=1,H11=1),ISTEXT(J11)),2,1))),"OoS")</f>
        <v>1</v>
      </c>
      <c r="F11" s="57"/>
      <c r="G11" s="59"/>
      <c r="H11" s="59"/>
      <c r="I11" s="59"/>
      <c r="J11" s="59"/>
      <c r="K11" s="59"/>
      <c r="L11" s="59"/>
      <c r="M11" s="59"/>
      <c r="N11" s="59"/>
      <c r="O11" s="63"/>
      <c r="P11" s="370"/>
      <c r="Q11" s="264"/>
      <c r="R11" s="367"/>
    </row>
    <row r="12" spans="1:18" ht="13" x14ac:dyDescent="0.25">
      <c r="A12" s="352"/>
      <c r="B12" s="378"/>
      <c r="C12" s="62" t="str">
        <f>IF(ISTEXT('Organizational Unit Summary'!$B$50),'Organizational Unit Summary'!$B$50,"")</f>
        <v>P-11</v>
      </c>
      <c r="D12" s="51" t="str">
        <f>IF('Organizational Unit Summary'!$B$24="Benchmark or Sustainment",IF(E12="OoS","OoS",IF(E12=1,"DM",IF(E12=2,"PM",IF(E12=3,"LM",IF(E12=4,"FM"))))),IF(E12="OoS","OoS",IF(E12&lt;=2,"H",IF(E12=3,"M",IF(E12=4,"L")))))</f>
        <v>DM</v>
      </c>
      <c r="E12" s="58">
        <f>IF(OR(Processes!$C$54=TRUE,Processes!N$54=TRUE),IF(AND(G12=1,H12=1,NOT(ISTEXT(J12))),4,IF(AND(G12=1,H12=1,ISTEXT(J12)),3,IF(AND(OR(G12=1,H12=1),ISTEXT(J12)),2,1))),"OoS")</f>
        <v>1</v>
      </c>
      <c r="F12" s="57"/>
      <c r="G12" s="59"/>
      <c r="H12" s="59"/>
      <c r="I12" s="59"/>
      <c r="J12" s="59"/>
      <c r="K12" s="59"/>
      <c r="L12" s="59"/>
      <c r="M12" s="59"/>
      <c r="N12" s="59"/>
      <c r="O12" s="63"/>
      <c r="P12" s="370"/>
      <c r="Q12" s="264"/>
      <c r="R12" s="367"/>
    </row>
    <row r="13" spans="1:18" ht="13" x14ac:dyDescent="0.25">
      <c r="A13" s="352"/>
      <c r="B13" s="378"/>
      <c r="C13" s="62" t="str">
        <f>IF(ISTEXT('Organizational Unit Summary'!$B$51),'Organizational Unit Summary'!$B$51,"")</f>
        <v>P-12</v>
      </c>
      <c r="D13" s="51" t="str">
        <f>IF('Organizational Unit Summary'!$B$24="Benchmark or Sustainment",IF(E13="OoS","OoS",IF(E13=1,"DM",IF(E13=2,"PM",IF(E13=3,"LM",IF(E13=4,"FM"))))),IF(E13="OoS","OoS",IF(E13&lt;=2,"H",IF(E13=3,"M",IF(E13=4,"L")))))</f>
        <v>DM</v>
      </c>
      <c r="E13" s="58">
        <f>IF(OR(Processes!$C$54=TRUE,Processes!O$54=TRUE),IF(AND(G13=1,H13=1,NOT(ISTEXT(J13))),4,IF(AND(G13=1,H13=1,ISTEXT(J13)),3,IF(AND(OR(G13=1,H13=1),ISTEXT(J13)),2,1))),"OoS")</f>
        <v>1</v>
      </c>
      <c r="F13" s="57"/>
      <c r="G13" s="59"/>
      <c r="H13" s="59"/>
      <c r="I13" s="59"/>
      <c r="J13" s="59"/>
      <c r="K13" s="59"/>
      <c r="L13" s="59"/>
      <c r="M13" s="59"/>
      <c r="N13" s="59"/>
      <c r="O13" s="63"/>
      <c r="P13" s="370"/>
      <c r="Q13" s="264"/>
      <c r="R13" s="367"/>
    </row>
    <row r="14" spans="1:18" ht="13" x14ac:dyDescent="0.25">
      <c r="A14" s="352"/>
      <c r="B14" s="378"/>
      <c r="C14" s="62" t="str">
        <f>IF(ISTEXT('Organizational Unit Summary'!$B$52),'Organizational Unit Summary'!$B$52,"")</f>
        <v>P-13</v>
      </c>
      <c r="D14" s="51" t="str">
        <f>IF('Organizational Unit Summary'!$B$24="Benchmark or Sustainment",IF(E14="OoS","OoS",IF(E14=1,"DM",IF(E14=2,"PM",IF(E14=3,"LM",IF(E14=4,"FM"))))),IF(E14="OoS","OoS",IF(E14&lt;=2,"H",IF(E14=3,"M",IF(E14=4,"L")))))</f>
        <v>DM</v>
      </c>
      <c r="E14" s="58">
        <f>IF(OR(Processes!$C$54=TRUE,Processes!P$54=TRUE),IF(AND(G14=1,H14=1,NOT(ISTEXT(J14))),4,IF(AND(G14=1,H14=1,ISTEXT(J14)),3,IF(AND(OR(G14=1,H14=1),ISTEXT(J14)),2,1))),"OoS")</f>
        <v>1</v>
      </c>
      <c r="F14" s="57"/>
      <c r="G14" s="59"/>
      <c r="H14" s="59"/>
      <c r="I14" s="59"/>
      <c r="J14" s="59"/>
      <c r="K14" s="59"/>
      <c r="L14" s="59"/>
      <c r="M14" s="59"/>
      <c r="N14" s="59"/>
      <c r="O14" s="63"/>
      <c r="P14" s="370"/>
      <c r="Q14" s="264"/>
      <c r="R14" s="367"/>
    </row>
    <row r="15" spans="1:18" ht="13" x14ac:dyDescent="0.25">
      <c r="A15" s="352"/>
      <c r="B15" s="378"/>
      <c r="C15" s="62" t="str">
        <f>IF(ISTEXT('Organizational Unit Summary'!$B$53),'Organizational Unit Summary'!$B$53,"")</f>
        <v>P-14</v>
      </c>
      <c r="D15" s="51" t="str">
        <f>IF('Organizational Unit Summary'!$B$24="Benchmark or Sustainment",IF(E15="OoS","OoS",IF(E15=1,"DM",IF(E15=2,"PM",IF(E15=3,"LM",IF(E15=4,"FM"))))),IF(E15="OoS","OoS",IF(E15&lt;=2,"H",IF(E15=3,"M",IF(E15=4,"L")))))</f>
        <v>DM</v>
      </c>
      <c r="E15" s="58">
        <f>IF(OR(Processes!$C$54=TRUE,Processes!Q$54=TRUE),IF(AND(G15=1,H15=1,NOT(ISTEXT(J15))),4,IF(AND(G15=1,H15=1,ISTEXT(J15)),3,IF(AND(OR(G15=1,H15=1),ISTEXT(J15)),2,1))),"OoS")</f>
        <v>1</v>
      </c>
      <c r="F15" s="57"/>
      <c r="G15" s="59"/>
      <c r="H15" s="59"/>
      <c r="I15" s="59"/>
      <c r="J15" s="59"/>
      <c r="K15" s="59"/>
      <c r="L15" s="59"/>
      <c r="M15" s="59"/>
      <c r="N15" s="59"/>
      <c r="O15" s="63"/>
      <c r="P15" s="370"/>
      <c r="Q15" s="264"/>
      <c r="R15" s="367"/>
    </row>
    <row r="16" spans="1:18" ht="13" x14ac:dyDescent="0.25">
      <c r="A16" s="352"/>
      <c r="B16" s="378"/>
      <c r="C16" s="62" t="str">
        <f>IF(ISTEXT('Organizational Unit Summary'!$B$54),'Organizational Unit Summary'!$B$54,"")</f>
        <v>P-15</v>
      </c>
      <c r="D16" s="51" t="str">
        <f>IF('Organizational Unit Summary'!$B$24="Benchmark or Sustainment",IF(E16="OoS","OoS",IF(E16=1,"DM",IF(E16=2,"PM",IF(E16=3,"LM",IF(E16=4,"FM"))))),IF(E16="OoS","OoS",IF(E16&lt;=2,"H",IF(E16=3,"M",IF(E16=4,"L")))))</f>
        <v>DM</v>
      </c>
      <c r="E16" s="58">
        <f>IF(OR(Processes!$C$54=TRUE,Processes!R$54=TRUE),IF(AND(G16=1,H16=1,NOT(ISTEXT(J16))),4,IF(AND(G16=1,H16=1,ISTEXT(J16)),3,IF(AND(OR(G16=1,H16=1),ISTEXT(J16)),2,1))),"OoS")</f>
        <v>1</v>
      </c>
      <c r="F16" s="57"/>
      <c r="G16" s="59"/>
      <c r="H16" s="59"/>
      <c r="I16" s="59"/>
      <c r="J16" s="59"/>
      <c r="K16" s="59"/>
      <c r="L16" s="59"/>
      <c r="M16" s="59"/>
      <c r="N16" s="59"/>
      <c r="O16" s="63"/>
      <c r="P16" s="370"/>
      <c r="Q16" s="264"/>
      <c r="R16" s="367"/>
    </row>
    <row r="17" spans="1:18" ht="13" x14ac:dyDescent="0.25">
      <c r="A17" s="352"/>
      <c r="B17" s="378"/>
      <c r="C17" s="62" t="str">
        <f>IF(ISTEXT('Organizational Unit Summary'!$B$55),'Organizational Unit Summary'!$B$55,"")</f>
        <v>P-16</v>
      </c>
      <c r="D17" s="51" t="str">
        <f>IF('Organizational Unit Summary'!$B$24="Benchmark or Sustainment",IF(E17="OoS","OoS",IF(E17=1,"DM",IF(E17=2,"PM",IF(E17=3,"LM",IF(E17=4,"FM"))))),IF(E17="OoS","OoS",IF(E17&lt;=2,"H",IF(E17=3,"M",IF(E17=4,"L")))))</f>
        <v>DM</v>
      </c>
      <c r="E17" s="58">
        <f>IF(OR(Processes!$C$54=TRUE,Processes!S$54=TRUE),IF(AND(G17=1,H17=1,NOT(ISTEXT(J17))),4,IF(AND(G17=1,H17=1,ISTEXT(J17)),3,IF(AND(OR(G17=1,H17=1),ISTEXT(J17)),2,1))),"OoS")</f>
        <v>1</v>
      </c>
      <c r="F17" s="57"/>
      <c r="G17" s="59"/>
      <c r="H17" s="59"/>
      <c r="I17" s="59"/>
      <c r="J17" s="59"/>
      <c r="K17" s="59"/>
      <c r="L17" s="59"/>
      <c r="M17" s="59"/>
      <c r="N17" s="59"/>
      <c r="O17" s="63"/>
      <c r="P17" s="370"/>
      <c r="Q17" s="264"/>
      <c r="R17" s="367"/>
    </row>
    <row r="18" spans="1:18" ht="13" x14ac:dyDescent="0.25">
      <c r="A18" s="352"/>
      <c r="B18" s="378"/>
      <c r="C18" s="62" t="str">
        <f>IF(ISTEXT('Organizational Unit Summary'!$B$56),'Organizational Unit Summary'!$B$56,"")</f>
        <v>P-17</v>
      </c>
      <c r="D18" s="51" t="str">
        <f>IF('Organizational Unit Summary'!$B$24="Benchmark or Sustainment",IF(E18="OoS","OoS",IF(E18=1,"DM",IF(E18=2,"PM",IF(E18=3,"LM",IF(E18=4,"FM"))))),IF(E18="OoS","OoS",IF(E18&lt;=2,"H",IF(E18=3,"M",IF(E18=4,"L")))))</f>
        <v>DM</v>
      </c>
      <c r="E18" s="58">
        <f>IF(OR(Processes!$C$54=TRUE,Processes!T$54=TRUE),IF(AND(G18=1,H18=1,NOT(ISTEXT(J18))),4,IF(AND(G18=1,H18=1,ISTEXT(J18)),3,IF(AND(OR(G18=1,H18=1),ISTEXT(J18)),2,1))),"OoS")</f>
        <v>1</v>
      </c>
      <c r="F18" s="57"/>
      <c r="G18" s="59"/>
      <c r="H18" s="59"/>
      <c r="I18" s="59"/>
      <c r="J18" s="59"/>
      <c r="K18" s="59"/>
      <c r="L18" s="59"/>
      <c r="M18" s="59"/>
      <c r="N18" s="59"/>
      <c r="O18" s="63"/>
      <c r="P18" s="370"/>
      <c r="Q18" s="264"/>
      <c r="R18" s="367"/>
    </row>
    <row r="19" spans="1:18" ht="13" x14ac:dyDescent="0.25">
      <c r="A19" s="352"/>
      <c r="B19" s="378"/>
      <c r="C19" s="62" t="str">
        <f>IF(ISTEXT('Organizational Unit Summary'!$B$57),'Organizational Unit Summary'!$B$57,"")</f>
        <v>P-18</v>
      </c>
      <c r="D19" s="51" t="str">
        <f>IF('Organizational Unit Summary'!$B$24="Benchmark or Sustainment",IF(E19="OoS","OoS",IF(E19=1,"DM",IF(E19=2,"PM",IF(E19=3,"LM",IF(E19=4,"FM"))))),IF(E19="OoS","OoS",IF(E19&lt;=2,"H",IF(E19=3,"M",IF(E19=4,"L")))))</f>
        <v>DM</v>
      </c>
      <c r="E19" s="58">
        <f>IF(OR(Processes!$C$54=TRUE,Processes!U$54=TRUE),IF(AND(G19=1,H19=1,NOT(ISTEXT(J19))),4,IF(AND(G19=1,H19=1,ISTEXT(J19)),3,IF(AND(OR(G19=1,H19=1),ISTEXT(J19)),2,1))),"OoS")</f>
        <v>1</v>
      </c>
      <c r="F19" s="57"/>
      <c r="G19" s="59"/>
      <c r="H19" s="59"/>
      <c r="I19" s="59"/>
      <c r="J19" s="59"/>
      <c r="K19" s="59"/>
      <c r="L19" s="59"/>
      <c r="M19" s="59"/>
      <c r="N19" s="59"/>
      <c r="O19" s="63"/>
      <c r="P19" s="370"/>
      <c r="Q19" s="264"/>
      <c r="R19" s="367"/>
    </row>
    <row r="20" spans="1:18" ht="13" x14ac:dyDescent="0.25">
      <c r="A20" s="352"/>
      <c r="B20" s="378"/>
      <c r="C20" s="62" t="str">
        <f>IF(ISTEXT('Organizational Unit Summary'!$B$58),'Organizational Unit Summary'!$B$58,"")</f>
        <v>P-19</v>
      </c>
      <c r="D20" s="51" t="str">
        <f>IF('Organizational Unit Summary'!$B$24="Benchmark or Sustainment",IF(E20="OoS","OoS",IF(E20=1,"DM",IF(E20=2,"PM",IF(E20=3,"LM",IF(E20=4,"FM"))))),IF(E20="OoS","OoS",IF(E20&lt;=2,"H",IF(E20=3,"M",IF(E20=4,"L")))))</f>
        <v>DM</v>
      </c>
      <c r="E20" s="58">
        <f>IF(OR(Processes!$C$54=TRUE,Processes!V$54=TRUE),IF(AND(G20=1,H20=1,NOT(ISTEXT(J20))),4,IF(AND(G20=1,H20=1,ISTEXT(J20)),3,IF(AND(OR(G20=1,H20=1),ISTEXT(J20)),2,1))),"OoS")</f>
        <v>1</v>
      </c>
      <c r="F20" s="57"/>
      <c r="G20" s="59"/>
      <c r="H20" s="59"/>
      <c r="I20" s="59"/>
      <c r="J20" s="59"/>
      <c r="K20" s="59"/>
      <c r="L20" s="59"/>
      <c r="M20" s="59"/>
      <c r="N20" s="59"/>
      <c r="O20" s="63"/>
      <c r="P20" s="370"/>
      <c r="Q20" s="264"/>
      <c r="R20" s="367"/>
    </row>
    <row r="21" spans="1:18" ht="13.5" thickBot="1" x14ac:dyDescent="0.3">
      <c r="A21" s="352"/>
      <c r="B21" s="378"/>
      <c r="C21" s="62" t="str">
        <f>IF(ISTEXT('Organizational Unit Summary'!$B$59),'Organizational Unit Summary'!$B$59,"")</f>
        <v>P-20</v>
      </c>
      <c r="D21" s="51" t="str">
        <f>IF('Organizational Unit Summary'!$B$24="Benchmark or Sustainment",IF(E21="OoS","OoS",IF(E21=1,"DM",IF(E21=2,"PM",IF(E21=3,"LM",IF(E21=4,"FM"))))),IF(E21="OoS","OoS",IF(E21&lt;=2,"H",IF(E21=3,"M",IF(E21=4,"L")))))</f>
        <v>DM</v>
      </c>
      <c r="E21" s="58">
        <f>IF(OR(Processes!$C$54=TRUE,Processes!W$54=TRUE),IF(AND(G21=1,H21=1,NOT(ISTEXT(J21))),4,IF(AND(G21=1,H21=1,ISTEXT(J21)),3,IF(AND(OR(G21=1,H21=1),ISTEXT(J21)),2,1))),"OoS")</f>
        <v>1</v>
      </c>
      <c r="F21" s="57"/>
      <c r="G21" s="59"/>
      <c r="H21" s="59"/>
      <c r="I21" s="59"/>
      <c r="J21" s="59"/>
      <c r="K21" s="59"/>
      <c r="L21" s="59"/>
      <c r="M21" s="59"/>
      <c r="N21" s="59"/>
      <c r="O21" s="63"/>
      <c r="P21" s="371"/>
      <c r="Q21" s="264"/>
      <c r="R21" s="367"/>
    </row>
    <row r="22" spans="1:18" ht="13" x14ac:dyDescent="0.25">
      <c r="A22" s="352"/>
      <c r="B22" s="378" t="str">
        <f>IF(ISTEXT(Processes!$B$4),Processes!$B$4,"")</f>
        <v>Process 2</v>
      </c>
      <c r="C22" s="62" t="str">
        <f>IF(ISTEXT('Organizational Unit Summary'!$B$40),'Organizational Unit Summary'!$B$40,"")</f>
        <v>P-1</v>
      </c>
      <c r="D22" s="51" t="str">
        <f>IF('Organizational Unit Summary'!$B$24="Benchmark or Sustainment",IF(E22="OoS","OoS",IF(E22=1,"DM",IF(E22=2,"PM",IF(E22=3,"LM",IF(E22=4,"FM"))))),IF(E22="OoS","OoS",IF(E22&lt;=2,"H",IF(E22=3,"M",IF(E22=4,"L")))))</f>
        <v>DM</v>
      </c>
      <c r="E22" s="58">
        <f>IF(OR(Processes!$C$55=TRUE,Processes!D$55=TRUE),IF(AND(G22=1,H22=1,NOT(ISTEXT(J22))),4,IF(AND(G22=1,H22=1,ISTEXT(J22)),3,IF(AND(OR(G22=1,H22=1),ISTEXT(J22)),2,1))),"OoS")</f>
        <v>1</v>
      </c>
      <c r="F22" s="57"/>
      <c r="G22" s="59"/>
      <c r="H22" s="59"/>
      <c r="I22" s="59"/>
      <c r="J22" s="59"/>
      <c r="K22" s="59"/>
      <c r="L22" s="59"/>
      <c r="M22" s="59"/>
      <c r="N22" s="59"/>
      <c r="O22" s="63"/>
      <c r="P22" s="369"/>
      <c r="Q22" s="264"/>
      <c r="R22" s="367"/>
    </row>
    <row r="23" spans="1:18" ht="13" x14ac:dyDescent="0.25">
      <c r="A23" s="352"/>
      <c r="B23" s="378"/>
      <c r="C23" s="62" t="str">
        <f>IF(ISTEXT('Organizational Unit Summary'!$B$41),'Organizational Unit Summary'!$B$41,"")</f>
        <v>P-2</v>
      </c>
      <c r="D23" s="51" t="str">
        <f>IF('Organizational Unit Summary'!$B$24="Benchmark or Sustainment",IF(E23="OoS","OoS",IF(E23=1,"DM",IF(E23=2,"PM",IF(E23=3,"LM",IF(E23=4,"FM"))))),IF(E23="OoS","OoS",IF(E23&lt;=2,"H",IF(E23=3,"M",IF(E23=4,"L")))))</f>
        <v>DM</v>
      </c>
      <c r="E23" s="58">
        <f>IF(OR(Processes!$C$55=TRUE,Processes!E$55=TRUE),IF(AND(G23=1,H23=1,NOT(ISTEXT(J23))),4,IF(AND(G23=1,H23=1,ISTEXT(J23)),3,IF(AND(OR(G23=1,H23=1),ISTEXT(J23)),2,1))),"OoS")</f>
        <v>1</v>
      </c>
      <c r="F23" s="57"/>
      <c r="G23" s="59"/>
      <c r="H23" s="59"/>
      <c r="I23" s="59"/>
      <c r="J23" s="59"/>
      <c r="K23" s="59"/>
      <c r="L23" s="59"/>
      <c r="M23" s="59"/>
      <c r="N23" s="59"/>
      <c r="O23" s="63"/>
      <c r="P23" s="370"/>
      <c r="Q23" s="264"/>
      <c r="R23" s="367"/>
    </row>
    <row r="24" spans="1:18" ht="13" x14ac:dyDescent="0.25">
      <c r="A24" s="352"/>
      <c r="B24" s="378"/>
      <c r="C24" s="62" t="str">
        <f>IF(ISTEXT('Organizational Unit Summary'!$B$42),'Organizational Unit Summary'!$B$42,"")</f>
        <v>P-3</v>
      </c>
      <c r="D24" s="51" t="str">
        <f>IF('Organizational Unit Summary'!$B$24="Benchmark or Sustainment",IF(E24="OoS","OoS",IF(E24=1,"DM",IF(E24=2,"PM",IF(E24=3,"LM",IF(E24=4,"FM"))))),IF(E24="OoS","OoS",IF(E24&lt;=2,"H",IF(E24=3,"M",IF(E24=4,"L")))))</f>
        <v>DM</v>
      </c>
      <c r="E24" s="58">
        <f>IF(OR(Processes!$C$55=TRUE,Processes!F$55=TRUE),IF(AND(G24=1,H24=1,NOT(ISTEXT(J24))),4,IF(AND(G24=1,H24=1,ISTEXT(J24)),3,IF(AND(OR(G24=1,H24=1),ISTEXT(J24)),2,1))),"OoS")</f>
        <v>1</v>
      </c>
      <c r="F24" s="57"/>
      <c r="G24" s="59"/>
      <c r="H24" s="59"/>
      <c r="I24" s="59"/>
      <c r="J24" s="59"/>
      <c r="K24" s="59"/>
      <c r="L24" s="59"/>
      <c r="M24" s="59"/>
      <c r="N24" s="59"/>
      <c r="O24" s="63"/>
      <c r="P24" s="370"/>
      <c r="Q24" s="264"/>
      <c r="R24" s="367"/>
    </row>
    <row r="25" spans="1:18" ht="13" x14ac:dyDescent="0.25">
      <c r="A25" s="352"/>
      <c r="B25" s="378"/>
      <c r="C25" s="62" t="str">
        <f>IF(ISTEXT('Organizational Unit Summary'!$B$43),'Organizational Unit Summary'!$B$43,"")</f>
        <v>P-4</v>
      </c>
      <c r="D25" s="51" t="str">
        <f>IF('Organizational Unit Summary'!$B$24="Benchmark or Sustainment",IF(E25="OoS","OoS",IF(E25=1,"DM",IF(E25=2,"PM",IF(E25=3,"LM",IF(E25=4,"FM"))))),IF(E25="OoS","OoS",IF(E25&lt;=2,"H",IF(E25=3,"M",IF(E25=4,"L")))))</f>
        <v>DM</v>
      </c>
      <c r="E25" s="58">
        <f>IF(OR(Processes!$C$55=TRUE,Processes!G$55=TRUE),IF(AND(G25=1,H25=1,NOT(ISTEXT(J25))),4,IF(AND(G25=1,H25=1,ISTEXT(J25)),3,IF(AND(OR(G25=1,H25=1),ISTEXT(J25)),2,1))),"OoS")</f>
        <v>1</v>
      </c>
      <c r="F25" s="57"/>
      <c r="G25" s="59"/>
      <c r="H25" s="59"/>
      <c r="I25" s="59"/>
      <c r="J25" s="59"/>
      <c r="K25" s="59"/>
      <c r="L25" s="59"/>
      <c r="M25" s="59"/>
      <c r="N25" s="59"/>
      <c r="O25" s="63"/>
      <c r="P25" s="370"/>
      <c r="Q25" s="264"/>
      <c r="R25" s="367"/>
    </row>
    <row r="26" spans="1:18" ht="13" x14ac:dyDescent="0.25">
      <c r="A26" s="352"/>
      <c r="B26" s="378"/>
      <c r="C26" s="62" t="str">
        <f>IF(ISTEXT('Organizational Unit Summary'!$B$44),'Organizational Unit Summary'!$B$44,"")</f>
        <v>P-5</v>
      </c>
      <c r="D26" s="51" t="str">
        <f>IF('Organizational Unit Summary'!$B$24="Benchmark or Sustainment",IF(E26="OoS","OoS",IF(E26=1,"DM",IF(E26=2,"PM",IF(E26=3,"LM",IF(E26=4,"FM"))))),IF(E26="OoS","OoS",IF(E26&lt;=2,"H",IF(E26=3,"M",IF(E26=4,"L")))))</f>
        <v>DM</v>
      </c>
      <c r="E26" s="58">
        <f>IF(OR(Processes!$C$55=TRUE,Processes!H$55=TRUE),IF(AND(G26=1,H26=1,NOT(ISTEXT(J26))),4,IF(AND(G26=1,H26=1,ISTEXT(J26)),3,IF(AND(OR(G26=1,H26=1),ISTEXT(J26)),2,1))),"OoS")</f>
        <v>1</v>
      </c>
      <c r="F26" s="57"/>
      <c r="G26" s="59"/>
      <c r="H26" s="59"/>
      <c r="I26" s="59"/>
      <c r="J26" s="59"/>
      <c r="K26" s="59"/>
      <c r="L26" s="59"/>
      <c r="M26" s="59"/>
      <c r="N26" s="59"/>
      <c r="O26" s="63"/>
      <c r="P26" s="370"/>
      <c r="Q26" s="264"/>
      <c r="R26" s="367"/>
    </row>
    <row r="27" spans="1:18" ht="13" x14ac:dyDescent="0.25">
      <c r="A27" s="352"/>
      <c r="B27" s="378"/>
      <c r="C27" s="62" t="str">
        <f>IF(ISTEXT('Organizational Unit Summary'!$B$45),'Organizational Unit Summary'!$B$45,"")</f>
        <v>P-6</v>
      </c>
      <c r="D27" s="51" t="str">
        <f>IF('Organizational Unit Summary'!$B$24="Benchmark or Sustainment",IF(E27="OoS","OoS",IF(E27=1,"DM",IF(E27=2,"PM",IF(E27=3,"LM",IF(E27=4,"FM"))))),IF(E27="OoS","OoS",IF(E27&lt;=2,"H",IF(E27=3,"M",IF(E27=4,"L")))))</f>
        <v>DM</v>
      </c>
      <c r="E27" s="58">
        <f>IF(OR(Processes!$C$55=TRUE,Processes!I$55=TRUE),IF(AND(G27=1,H27=1,NOT(ISTEXT(J27))),4,IF(AND(G27=1,H27=1,ISTEXT(J27)),3,IF(AND(OR(G27=1,H27=1),ISTEXT(J27)),2,1))),"OoS")</f>
        <v>1</v>
      </c>
      <c r="F27" s="57"/>
      <c r="G27" s="59"/>
      <c r="H27" s="59"/>
      <c r="I27" s="59"/>
      <c r="J27" s="59"/>
      <c r="K27" s="59"/>
      <c r="L27" s="59"/>
      <c r="M27" s="59"/>
      <c r="N27" s="59"/>
      <c r="O27" s="63"/>
      <c r="P27" s="370"/>
      <c r="Q27" s="264"/>
      <c r="R27" s="367"/>
    </row>
    <row r="28" spans="1:18" ht="13" x14ac:dyDescent="0.25">
      <c r="A28" s="352"/>
      <c r="B28" s="378"/>
      <c r="C28" s="62" t="str">
        <f>IF(ISTEXT('Organizational Unit Summary'!$B$46),'Organizational Unit Summary'!$B$46,"")</f>
        <v>P-7</v>
      </c>
      <c r="D28" s="51" t="str">
        <f>IF('Organizational Unit Summary'!$B$24="Benchmark or Sustainment",IF(E28="OoS","OoS",IF(E28=1,"DM",IF(E28=2,"PM",IF(E28=3,"LM",IF(E28=4,"FM"))))),IF(E28="OoS","OoS",IF(E28&lt;=2,"H",IF(E28=3,"M",IF(E28=4,"L")))))</f>
        <v>DM</v>
      </c>
      <c r="E28" s="58">
        <f>IF(OR(Processes!$C$55=TRUE,Processes!J$55=TRUE),IF(AND(G28=1,H28=1,NOT(ISTEXT(J28))),4,IF(AND(G28=1,H28=1,ISTEXT(J28)),3,IF(AND(OR(G28=1,H28=1),ISTEXT(J28)),2,1))),"OoS")</f>
        <v>1</v>
      </c>
      <c r="F28" s="57"/>
      <c r="G28" s="59"/>
      <c r="H28" s="59"/>
      <c r="I28" s="59"/>
      <c r="J28" s="59"/>
      <c r="K28" s="59"/>
      <c r="L28" s="59"/>
      <c r="M28" s="59"/>
      <c r="N28" s="59"/>
      <c r="O28" s="63"/>
      <c r="P28" s="370"/>
      <c r="Q28" s="264"/>
      <c r="R28" s="367"/>
    </row>
    <row r="29" spans="1:18" ht="13" x14ac:dyDescent="0.25">
      <c r="A29" s="352"/>
      <c r="B29" s="378"/>
      <c r="C29" s="62" t="str">
        <f>IF(ISTEXT('Organizational Unit Summary'!$B$47),'Organizational Unit Summary'!$B$47,"")</f>
        <v>P-8</v>
      </c>
      <c r="D29" s="51" t="str">
        <f>IF('Organizational Unit Summary'!$B$24="Benchmark or Sustainment",IF(E29="OoS","OoS",IF(E29=1,"DM",IF(E29=2,"PM",IF(E29=3,"LM",IF(E29=4,"FM"))))),IF(E29="OoS","OoS",IF(E29&lt;=2,"H",IF(E29=3,"M",IF(E29=4,"L")))))</f>
        <v>DM</v>
      </c>
      <c r="E29" s="58">
        <f>IF(OR(Processes!$C$55=TRUE,Processes!K$55=TRUE),IF(AND(G29=1,H29=1,NOT(ISTEXT(J29))),4,IF(AND(G29=1,H29=1,ISTEXT(J29)),3,IF(AND(OR(G29=1,H29=1),ISTEXT(J29)),2,1))),"OoS")</f>
        <v>1</v>
      </c>
      <c r="F29" s="57"/>
      <c r="G29" s="59"/>
      <c r="H29" s="59"/>
      <c r="I29" s="59"/>
      <c r="J29" s="59"/>
      <c r="K29" s="59"/>
      <c r="L29" s="59"/>
      <c r="M29" s="59"/>
      <c r="N29" s="59"/>
      <c r="O29" s="63"/>
      <c r="P29" s="370"/>
      <c r="Q29" s="264"/>
      <c r="R29" s="367"/>
    </row>
    <row r="30" spans="1:18" ht="13" x14ac:dyDescent="0.25">
      <c r="A30" s="352"/>
      <c r="B30" s="378"/>
      <c r="C30" s="62" t="str">
        <f>IF(ISTEXT('Organizational Unit Summary'!$B$48),'Organizational Unit Summary'!$B$48,"")</f>
        <v>P-9</v>
      </c>
      <c r="D30" s="51" t="str">
        <f>IF('Organizational Unit Summary'!$B$24="Benchmark or Sustainment",IF(E30="OoS","OoS",IF(E30=1,"DM",IF(E30=2,"PM",IF(E30=3,"LM",IF(E30=4,"FM"))))),IF(E30="OoS","OoS",IF(E30&lt;=2,"H",IF(E30=3,"M",IF(E30=4,"L")))))</f>
        <v>DM</v>
      </c>
      <c r="E30" s="58">
        <f>IF(OR(Processes!$C$55=TRUE,Processes!L$55=TRUE),IF(AND(G30=1,H30=1,NOT(ISTEXT(J30))),4,IF(AND(G30=1,H30=1,ISTEXT(J30)),3,IF(AND(OR(G30=1,H30=1),ISTEXT(J30)),2,1))),"OoS")</f>
        <v>1</v>
      </c>
      <c r="F30" s="57"/>
      <c r="G30" s="59"/>
      <c r="H30" s="59"/>
      <c r="I30" s="59"/>
      <c r="J30" s="59"/>
      <c r="K30" s="59"/>
      <c r="L30" s="59"/>
      <c r="M30" s="59"/>
      <c r="N30" s="59"/>
      <c r="O30" s="63"/>
      <c r="P30" s="370"/>
      <c r="Q30" s="264"/>
      <c r="R30" s="367"/>
    </row>
    <row r="31" spans="1:18" ht="13" x14ac:dyDescent="0.25">
      <c r="A31" s="352"/>
      <c r="B31" s="378"/>
      <c r="C31" s="62" t="str">
        <f>IF(ISTEXT('Organizational Unit Summary'!$B$49),'Organizational Unit Summary'!$B$49,"")</f>
        <v>P-10</v>
      </c>
      <c r="D31" s="51" t="str">
        <f>IF('Organizational Unit Summary'!$B$24="Benchmark or Sustainment",IF(E31="OoS","OoS",IF(E31=1,"DM",IF(E31=2,"PM",IF(E31=3,"LM",IF(E31=4,"FM"))))),IF(E31="OoS","OoS",IF(E31&lt;=2,"H",IF(E31=3,"M",IF(E31=4,"L")))))</f>
        <v>DM</v>
      </c>
      <c r="E31" s="58">
        <f>IF(OR(Processes!$C$55=TRUE,Processes!M$55=TRUE),IF(AND(G31=1,H31=1,NOT(ISTEXT(J31))),4,IF(AND(G31=1,H31=1,ISTEXT(J31)),3,IF(AND(OR(G31=1,H31=1),ISTEXT(J31)),2,1))),"OoS")</f>
        <v>1</v>
      </c>
      <c r="F31" s="57"/>
      <c r="G31" s="59"/>
      <c r="H31" s="59"/>
      <c r="I31" s="59"/>
      <c r="J31" s="59"/>
      <c r="K31" s="59"/>
      <c r="L31" s="59"/>
      <c r="M31" s="59"/>
      <c r="N31" s="59"/>
      <c r="O31" s="63"/>
      <c r="P31" s="370"/>
      <c r="Q31" s="264"/>
      <c r="R31" s="367"/>
    </row>
    <row r="32" spans="1:18" ht="13" x14ac:dyDescent="0.25">
      <c r="A32" s="352"/>
      <c r="B32" s="378"/>
      <c r="C32" s="62" t="str">
        <f>IF(ISTEXT('Organizational Unit Summary'!$B$50),'Organizational Unit Summary'!$B$50,"")</f>
        <v>P-11</v>
      </c>
      <c r="D32" s="51" t="str">
        <f>IF('Organizational Unit Summary'!$B$24="Benchmark or Sustainment",IF(E32="OoS","OoS",IF(E32=1,"DM",IF(E32=2,"PM",IF(E32=3,"LM",IF(E32=4,"FM"))))),IF(E32="OoS","OoS",IF(E32&lt;=2,"H",IF(E32=3,"M",IF(E32=4,"L")))))</f>
        <v>DM</v>
      </c>
      <c r="E32" s="58">
        <f>IF(OR(Processes!$C$55=TRUE,Processes!N$55=TRUE),IF(AND(G32=1,H32=1,NOT(ISTEXT(J32))),4,IF(AND(G32=1,H32=1,ISTEXT(J32)),3,IF(AND(OR(G32=1,H32=1),ISTEXT(J32)),2,1))),"OoS")</f>
        <v>1</v>
      </c>
      <c r="F32" s="57"/>
      <c r="G32" s="59"/>
      <c r="H32" s="59"/>
      <c r="I32" s="59"/>
      <c r="J32" s="59"/>
      <c r="K32" s="59"/>
      <c r="L32" s="59"/>
      <c r="M32" s="59"/>
      <c r="N32" s="59"/>
      <c r="O32" s="63"/>
      <c r="P32" s="370"/>
      <c r="Q32" s="264"/>
      <c r="R32" s="367"/>
    </row>
    <row r="33" spans="1:18" ht="13" x14ac:dyDescent="0.25">
      <c r="A33" s="352"/>
      <c r="B33" s="378"/>
      <c r="C33" s="62" t="str">
        <f>IF(ISTEXT('Organizational Unit Summary'!$B$51),'Organizational Unit Summary'!$B$51,"")</f>
        <v>P-12</v>
      </c>
      <c r="D33" s="51" t="str">
        <f>IF('Organizational Unit Summary'!$B$24="Benchmark or Sustainment",IF(E33="OoS","OoS",IF(E33=1,"DM",IF(E33=2,"PM",IF(E33=3,"LM",IF(E33=4,"FM"))))),IF(E33="OoS","OoS",IF(E33&lt;=2,"H",IF(E33=3,"M",IF(E33=4,"L")))))</f>
        <v>DM</v>
      </c>
      <c r="E33" s="58">
        <f>IF(OR(Processes!$C$55=TRUE,Processes!O$55=TRUE),IF(AND(G33=1,H33=1,NOT(ISTEXT(J33))),4,IF(AND(G33=1,H33=1,ISTEXT(J33)),3,IF(AND(OR(G33=1,H33=1),ISTEXT(J33)),2,1))),"OoS")</f>
        <v>1</v>
      </c>
      <c r="F33" s="57"/>
      <c r="G33" s="59"/>
      <c r="H33" s="59"/>
      <c r="I33" s="59"/>
      <c r="J33" s="59"/>
      <c r="K33" s="59"/>
      <c r="L33" s="59"/>
      <c r="M33" s="59"/>
      <c r="N33" s="59"/>
      <c r="O33" s="63"/>
      <c r="P33" s="370"/>
      <c r="Q33" s="264"/>
      <c r="R33" s="367"/>
    </row>
    <row r="34" spans="1:18" ht="13" x14ac:dyDescent="0.25">
      <c r="A34" s="352"/>
      <c r="B34" s="378"/>
      <c r="C34" s="62" t="str">
        <f>IF(ISTEXT('Organizational Unit Summary'!$B$52),'Organizational Unit Summary'!$B$52,"")</f>
        <v>P-13</v>
      </c>
      <c r="D34" s="51" t="str">
        <f>IF('Organizational Unit Summary'!$B$24="Benchmark or Sustainment",IF(E34="OoS","OoS",IF(E34=1,"DM",IF(E34=2,"PM",IF(E34=3,"LM",IF(E34=4,"FM"))))),IF(E34="OoS","OoS",IF(E34&lt;=2,"H",IF(E34=3,"M",IF(E34=4,"L")))))</f>
        <v>DM</v>
      </c>
      <c r="E34" s="58">
        <f>IF(OR(Processes!$C$55=TRUE,Processes!P$55=TRUE),IF(AND(G34=1,H34=1,NOT(ISTEXT(J34))),4,IF(AND(G34=1,H34=1,ISTEXT(J34)),3,IF(AND(OR(G34=1,H34=1),ISTEXT(J34)),2,1))),"OoS")</f>
        <v>1</v>
      </c>
      <c r="F34" s="57"/>
      <c r="G34" s="59"/>
      <c r="H34" s="59"/>
      <c r="I34" s="59"/>
      <c r="J34" s="59"/>
      <c r="K34" s="59"/>
      <c r="L34" s="59"/>
      <c r="M34" s="59"/>
      <c r="N34" s="59"/>
      <c r="O34" s="63"/>
      <c r="P34" s="370"/>
      <c r="Q34" s="264"/>
      <c r="R34" s="367"/>
    </row>
    <row r="35" spans="1:18" ht="13" x14ac:dyDescent="0.25">
      <c r="A35" s="352"/>
      <c r="B35" s="378"/>
      <c r="C35" s="62" t="str">
        <f>IF(ISTEXT('Organizational Unit Summary'!$B$53),'Organizational Unit Summary'!$B$53,"")</f>
        <v>P-14</v>
      </c>
      <c r="D35" s="51" t="str">
        <f>IF('Organizational Unit Summary'!$B$24="Benchmark or Sustainment",IF(E35="OoS","OoS",IF(E35=1,"DM",IF(E35=2,"PM",IF(E35=3,"LM",IF(E35=4,"FM"))))),IF(E35="OoS","OoS",IF(E35&lt;=2,"H",IF(E35=3,"M",IF(E35=4,"L")))))</f>
        <v>DM</v>
      </c>
      <c r="E35" s="58">
        <f>IF(OR(Processes!$C$55=TRUE,Processes!Q$55=TRUE),IF(AND(G35=1,H35=1,NOT(ISTEXT(J35))),4,IF(AND(G35=1,H35=1,ISTEXT(J35)),3,IF(AND(OR(G35=1,H35=1),ISTEXT(J35)),2,1))),"OoS")</f>
        <v>1</v>
      </c>
      <c r="F35" s="57"/>
      <c r="G35" s="59"/>
      <c r="H35" s="59"/>
      <c r="I35" s="59"/>
      <c r="J35" s="59"/>
      <c r="K35" s="59"/>
      <c r="L35" s="59"/>
      <c r="M35" s="59"/>
      <c r="N35" s="59"/>
      <c r="O35" s="63"/>
      <c r="P35" s="370"/>
      <c r="Q35" s="264"/>
      <c r="R35" s="367"/>
    </row>
    <row r="36" spans="1:18" ht="13" x14ac:dyDescent="0.25">
      <c r="A36" s="352"/>
      <c r="B36" s="378"/>
      <c r="C36" s="62" t="str">
        <f>IF(ISTEXT('Organizational Unit Summary'!$B$54),'Organizational Unit Summary'!$B$54,"")</f>
        <v>P-15</v>
      </c>
      <c r="D36" s="51" t="str">
        <f>IF('Organizational Unit Summary'!$B$24="Benchmark or Sustainment",IF(E36="OoS","OoS",IF(E36=1,"DM",IF(E36=2,"PM",IF(E36=3,"LM",IF(E36=4,"FM"))))),IF(E36="OoS","OoS",IF(E36&lt;=2,"H",IF(E36=3,"M",IF(E36=4,"L")))))</f>
        <v>DM</v>
      </c>
      <c r="E36" s="58">
        <f>IF(OR(Processes!$C$55=TRUE,Processes!R$55=TRUE),IF(AND(G36=1,H36=1,NOT(ISTEXT(J36))),4,IF(AND(G36=1,H36=1,ISTEXT(J36)),3,IF(AND(OR(G36=1,H36=1),ISTEXT(J36)),2,1))),"OoS")</f>
        <v>1</v>
      </c>
      <c r="F36" s="57"/>
      <c r="G36" s="59"/>
      <c r="H36" s="59"/>
      <c r="I36" s="59"/>
      <c r="J36" s="59"/>
      <c r="K36" s="59"/>
      <c r="L36" s="59"/>
      <c r="M36" s="59"/>
      <c r="N36" s="59"/>
      <c r="O36" s="63"/>
      <c r="P36" s="370"/>
      <c r="Q36" s="264"/>
      <c r="R36" s="367"/>
    </row>
    <row r="37" spans="1:18" ht="13" x14ac:dyDescent="0.25">
      <c r="A37" s="352"/>
      <c r="B37" s="378"/>
      <c r="C37" s="62" t="str">
        <f>IF(ISTEXT('Organizational Unit Summary'!$B$55),'Organizational Unit Summary'!$B$55,"")</f>
        <v>P-16</v>
      </c>
      <c r="D37" s="51" t="str">
        <f>IF('Organizational Unit Summary'!$B$24="Benchmark or Sustainment",IF(E37="OoS","OoS",IF(E37=1,"DM",IF(E37=2,"PM",IF(E37=3,"LM",IF(E37=4,"FM"))))),IF(E37="OoS","OoS",IF(E37&lt;=2,"H",IF(E37=3,"M",IF(E37=4,"L")))))</f>
        <v>DM</v>
      </c>
      <c r="E37" s="58">
        <f>IF(OR(Processes!$C$55=TRUE,Processes!S$55=TRUE),IF(AND(G37=1,H37=1,NOT(ISTEXT(J37))),4,IF(AND(G37=1,H37=1,ISTEXT(J37)),3,IF(AND(OR(G37=1,H37=1),ISTEXT(J37)),2,1))),"OoS")</f>
        <v>1</v>
      </c>
      <c r="F37" s="57"/>
      <c r="G37" s="59"/>
      <c r="H37" s="59"/>
      <c r="I37" s="59"/>
      <c r="J37" s="59"/>
      <c r="K37" s="59"/>
      <c r="L37" s="59"/>
      <c r="M37" s="59"/>
      <c r="N37" s="59"/>
      <c r="O37" s="63"/>
      <c r="P37" s="370"/>
      <c r="Q37" s="264"/>
      <c r="R37" s="367"/>
    </row>
    <row r="38" spans="1:18" ht="13" x14ac:dyDescent="0.25">
      <c r="A38" s="352"/>
      <c r="B38" s="378"/>
      <c r="C38" s="62" t="str">
        <f>IF(ISTEXT('Organizational Unit Summary'!$B$56),'Organizational Unit Summary'!$B$56,"")</f>
        <v>P-17</v>
      </c>
      <c r="D38" s="51" t="str">
        <f>IF('Organizational Unit Summary'!$B$24="Benchmark or Sustainment",IF(E38="OoS","OoS",IF(E38=1,"DM",IF(E38=2,"PM",IF(E38=3,"LM",IF(E38=4,"FM"))))),IF(E38="OoS","OoS",IF(E38&lt;=2,"H",IF(E38=3,"M",IF(E38=4,"L")))))</f>
        <v>DM</v>
      </c>
      <c r="E38" s="58">
        <f>IF(OR(Processes!$C$55=TRUE,Processes!T$55=TRUE),IF(AND(G38=1,H38=1,NOT(ISTEXT(J38))),4,IF(AND(G38=1,H38=1,ISTEXT(J38)),3,IF(AND(OR(G38=1,H38=1),ISTEXT(J38)),2,1))),"OoS")</f>
        <v>1</v>
      </c>
      <c r="F38" s="57"/>
      <c r="G38" s="59"/>
      <c r="H38" s="59"/>
      <c r="I38" s="59"/>
      <c r="J38" s="59"/>
      <c r="K38" s="59"/>
      <c r="L38" s="59"/>
      <c r="M38" s="59"/>
      <c r="N38" s="59"/>
      <c r="O38" s="63"/>
      <c r="P38" s="370"/>
      <c r="Q38" s="264"/>
      <c r="R38" s="367"/>
    </row>
    <row r="39" spans="1:18" ht="13" x14ac:dyDescent="0.25">
      <c r="A39" s="352"/>
      <c r="B39" s="378"/>
      <c r="C39" s="62" t="str">
        <f>IF(ISTEXT('Organizational Unit Summary'!$B$57),'Organizational Unit Summary'!$B$57,"")</f>
        <v>P-18</v>
      </c>
      <c r="D39" s="51" t="str">
        <f>IF('Organizational Unit Summary'!$B$24="Benchmark or Sustainment",IF(E39="OoS","OoS",IF(E39=1,"DM",IF(E39=2,"PM",IF(E39=3,"LM",IF(E39=4,"FM"))))),IF(E39="OoS","OoS",IF(E39&lt;=2,"H",IF(E39=3,"M",IF(E39=4,"L")))))</f>
        <v>DM</v>
      </c>
      <c r="E39" s="58">
        <f>IF(OR(Processes!$C$55=TRUE,Processes!U$55=TRUE),IF(AND(G39=1,H39=1,NOT(ISTEXT(J39))),4,IF(AND(G39=1,H39=1,ISTEXT(J39)),3,IF(AND(OR(G39=1,H39=1),ISTEXT(J39)),2,1))),"OoS")</f>
        <v>1</v>
      </c>
      <c r="F39" s="57"/>
      <c r="G39" s="59"/>
      <c r="H39" s="59"/>
      <c r="I39" s="59"/>
      <c r="J39" s="59"/>
      <c r="K39" s="59"/>
      <c r="L39" s="59"/>
      <c r="M39" s="59"/>
      <c r="N39" s="59"/>
      <c r="O39" s="63"/>
      <c r="P39" s="370"/>
      <c r="Q39" s="264"/>
      <c r="R39" s="367"/>
    </row>
    <row r="40" spans="1:18" ht="13" x14ac:dyDescent="0.25">
      <c r="A40" s="352"/>
      <c r="B40" s="378"/>
      <c r="C40" s="62" t="str">
        <f>IF(ISTEXT('Organizational Unit Summary'!$B$58),'Organizational Unit Summary'!$B$58,"")</f>
        <v>P-19</v>
      </c>
      <c r="D40" s="51" t="str">
        <f>IF('Organizational Unit Summary'!$B$24="Benchmark or Sustainment",IF(E40="OoS","OoS",IF(E40=1,"DM",IF(E40=2,"PM",IF(E40=3,"LM",IF(E40=4,"FM"))))),IF(E40="OoS","OoS",IF(E40&lt;=2,"H",IF(E40=3,"M",IF(E40=4,"L")))))</f>
        <v>DM</v>
      </c>
      <c r="E40" s="58">
        <f>IF(OR(Processes!$C$55=TRUE,Processes!V$55=TRUE),IF(AND(G40=1,H40=1,NOT(ISTEXT(J40))),4,IF(AND(G40=1,H40=1,ISTEXT(J40)),3,IF(AND(OR(G40=1,H40=1),ISTEXT(J40)),2,1))),"OoS")</f>
        <v>1</v>
      </c>
      <c r="F40" s="57"/>
      <c r="G40" s="59"/>
      <c r="H40" s="59"/>
      <c r="I40" s="59"/>
      <c r="J40" s="59"/>
      <c r="K40" s="59"/>
      <c r="L40" s="59"/>
      <c r="M40" s="59"/>
      <c r="N40" s="59"/>
      <c r="O40" s="63"/>
      <c r="P40" s="370"/>
      <c r="Q40" s="264"/>
      <c r="R40" s="367"/>
    </row>
    <row r="41" spans="1:18" ht="13.5" thickBot="1" x14ac:dyDescent="0.3">
      <c r="A41" s="352"/>
      <c r="B41" s="378"/>
      <c r="C41" s="62" t="str">
        <f>IF(ISTEXT('Organizational Unit Summary'!$B$59),'Organizational Unit Summary'!$B$59,"")</f>
        <v>P-20</v>
      </c>
      <c r="D41" s="51" t="str">
        <f>IF('Organizational Unit Summary'!$B$24="Benchmark or Sustainment",IF(E41="OoS","OoS",IF(E41=1,"DM",IF(E41=2,"PM",IF(E41=3,"LM",IF(E41=4,"FM"))))),IF(E41="OoS","OoS",IF(E41&lt;=2,"H",IF(E41=3,"M",IF(E41=4,"L")))))</f>
        <v>DM</v>
      </c>
      <c r="E41" s="58">
        <f>IF(OR(Processes!$C$55=TRUE,Processes!W$55=TRUE),IF(AND(G41=1,H41=1,NOT(ISTEXT(J41))),4,IF(AND(G41=1,H41=1,ISTEXT(J41)),3,IF(AND(OR(G41=1,H41=1),ISTEXT(J41)),2,1))),"OoS")</f>
        <v>1</v>
      </c>
      <c r="F41" s="57"/>
      <c r="G41" s="59"/>
      <c r="H41" s="59"/>
      <c r="I41" s="59"/>
      <c r="J41" s="59"/>
      <c r="K41" s="59"/>
      <c r="L41" s="59"/>
      <c r="M41" s="59"/>
      <c r="N41" s="59"/>
      <c r="O41" s="63"/>
      <c r="P41" s="371"/>
      <c r="Q41" s="264"/>
      <c r="R41" s="367"/>
    </row>
    <row r="42" spans="1:18" ht="13" x14ac:dyDescent="0.25">
      <c r="A42" s="352"/>
      <c r="B42" s="378" t="str">
        <f>IF(ISTEXT(Processes!$B$5),Processes!$B$5,"")</f>
        <v>Process 3</v>
      </c>
      <c r="C42" s="62" t="str">
        <f>IF(ISTEXT('Organizational Unit Summary'!$B$40),'Organizational Unit Summary'!$B$40,"")</f>
        <v>P-1</v>
      </c>
      <c r="D42" s="51" t="str">
        <f>IF('Organizational Unit Summary'!$B$24="Benchmark or Sustainment",IF(E42="OoS","OoS",IF(E42=1,"DM",IF(E42=2,"PM",IF(E42=3,"LM",IF(E42=4,"FM"))))),IF(E42="OoS","OoS",IF(E42&lt;=2,"H",IF(E42=3,"M",IF(E42=4,"L")))))</f>
        <v>DM</v>
      </c>
      <c r="E42" s="58">
        <f>IF(OR(Processes!$C$56=TRUE,Processes!D$56=TRUE),IF(AND(G42=1,H42=1,NOT(ISTEXT(J42))),4,IF(AND(G42=1,H42=1,ISTEXT(J42)),3,IF(AND(OR(G42=1,H42=1),ISTEXT(J42)),2,1))),"OoS")</f>
        <v>1</v>
      </c>
      <c r="F42" s="57"/>
      <c r="G42" s="59"/>
      <c r="H42" s="59"/>
      <c r="I42" s="59"/>
      <c r="J42" s="59"/>
      <c r="K42" s="59"/>
      <c r="L42" s="59"/>
      <c r="M42" s="59"/>
      <c r="N42" s="59"/>
      <c r="O42" s="63"/>
      <c r="P42" s="369"/>
      <c r="Q42" s="264"/>
      <c r="R42" s="367"/>
    </row>
    <row r="43" spans="1:18" ht="13" x14ac:dyDescent="0.25">
      <c r="A43" s="352"/>
      <c r="B43" s="378"/>
      <c r="C43" s="62" t="str">
        <f>IF(ISTEXT('Organizational Unit Summary'!$B$41),'Organizational Unit Summary'!$B$41,"")</f>
        <v>P-2</v>
      </c>
      <c r="D43" s="51" t="str">
        <f>IF('Organizational Unit Summary'!$B$24="Benchmark or Sustainment",IF(E43="OoS","OoS",IF(E43=1,"DM",IF(E43=2,"PM",IF(E43=3,"LM",IF(E43=4,"FM"))))),IF(E43="OoS","OoS",IF(E43&lt;=2,"H",IF(E43=3,"M",IF(E43=4,"L")))))</f>
        <v>DM</v>
      </c>
      <c r="E43" s="58">
        <f>IF(OR(Processes!$C$56=TRUE,Processes!E$56=TRUE),IF(AND(G43=1,H43=1,NOT(ISTEXT(J43))),4,IF(AND(G43=1,H43=1,ISTEXT(J43)),3,IF(AND(OR(G43=1,H43=1),ISTEXT(J43)),2,1))),"OoS")</f>
        <v>1</v>
      </c>
      <c r="F43" s="57"/>
      <c r="G43" s="59"/>
      <c r="H43" s="59"/>
      <c r="I43" s="59"/>
      <c r="J43" s="59"/>
      <c r="K43" s="59"/>
      <c r="L43" s="59"/>
      <c r="M43" s="59"/>
      <c r="N43" s="59"/>
      <c r="O43" s="63"/>
      <c r="P43" s="370"/>
      <c r="Q43" s="264"/>
      <c r="R43" s="367"/>
    </row>
    <row r="44" spans="1:18" ht="13" x14ac:dyDescent="0.25">
      <c r="A44" s="352"/>
      <c r="B44" s="378"/>
      <c r="C44" s="62" t="str">
        <f>IF(ISTEXT('Organizational Unit Summary'!$B$42),'Organizational Unit Summary'!$B$42,"")</f>
        <v>P-3</v>
      </c>
      <c r="D44" s="51" t="str">
        <f>IF('Organizational Unit Summary'!$B$24="Benchmark or Sustainment",IF(E44="OoS","OoS",IF(E44=1,"DM",IF(E44=2,"PM",IF(E44=3,"LM",IF(E44=4,"FM"))))),IF(E44="OoS","OoS",IF(E44&lt;=2,"H",IF(E44=3,"M",IF(E44=4,"L")))))</f>
        <v>DM</v>
      </c>
      <c r="E44" s="58">
        <f>IF(OR(Processes!$C$56=TRUE,Processes!F$56=TRUE),IF(AND(G44=1,H44=1,NOT(ISTEXT(J44))),4,IF(AND(G44=1,H44=1,ISTEXT(J44)),3,IF(AND(OR(G44=1,H44=1),ISTEXT(J44)),2,1))),"OoS")</f>
        <v>1</v>
      </c>
      <c r="F44" s="57"/>
      <c r="G44" s="59"/>
      <c r="H44" s="59"/>
      <c r="I44" s="59"/>
      <c r="J44" s="59"/>
      <c r="K44" s="59"/>
      <c r="L44" s="59"/>
      <c r="M44" s="59"/>
      <c r="N44" s="59"/>
      <c r="O44" s="63"/>
      <c r="P44" s="370"/>
      <c r="Q44" s="264"/>
      <c r="R44" s="367"/>
    </row>
    <row r="45" spans="1:18" ht="13" x14ac:dyDescent="0.25">
      <c r="A45" s="352"/>
      <c r="B45" s="378"/>
      <c r="C45" s="62" t="str">
        <f>IF(ISTEXT('Organizational Unit Summary'!$B$43),'Organizational Unit Summary'!$B$43,"")</f>
        <v>P-4</v>
      </c>
      <c r="D45" s="51" t="str">
        <f>IF('Organizational Unit Summary'!$B$24="Benchmark or Sustainment",IF(E45="OoS","OoS",IF(E45=1,"DM",IF(E45=2,"PM",IF(E45=3,"LM",IF(E45=4,"FM"))))),IF(E45="OoS","OoS",IF(E45&lt;=2,"H",IF(E45=3,"M",IF(E45=4,"L")))))</f>
        <v>DM</v>
      </c>
      <c r="E45" s="58">
        <f>IF(OR(Processes!$C$56=TRUE,Processes!G$56=TRUE),IF(AND(G45=1,H45=1,NOT(ISTEXT(J45))),4,IF(AND(G45=1,H45=1,ISTEXT(J45)),3,IF(AND(OR(G45=1,H45=1),ISTEXT(J45)),2,1))),"OoS")</f>
        <v>1</v>
      </c>
      <c r="F45" s="57"/>
      <c r="G45" s="59"/>
      <c r="H45" s="59"/>
      <c r="I45" s="59"/>
      <c r="J45" s="59"/>
      <c r="K45" s="59"/>
      <c r="L45" s="59"/>
      <c r="M45" s="59"/>
      <c r="N45" s="59"/>
      <c r="O45" s="63"/>
      <c r="P45" s="370"/>
      <c r="Q45" s="264"/>
      <c r="R45" s="367"/>
    </row>
    <row r="46" spans="1:18" ht="13" x14ac:dyDescent="0.25">
      <c r="A46" s="352"/>
      <c r="B46" s="378"/>
      <c r="C46" s="62" t="str">
        <f>IF(ISTEXT('Organizational Unit Summary'!$B$44),'Organizational Unit Summary'!$B$44,"")</f>
        <v>P-5</v>
      </c>
      <c r="D46" s="51" t="str">
        <f>IF('Organizational Unit Summary'!$B$24="Benchmark or Sustainment",IF(E46="OoS","OoS",IF(E46=1,"DM",IF(E46=2,"PM",IF(E46=3,"LM",IF(E46=4,"FM"))))),IF(E46="OoS","OoS",IF(E46&lt;=2,"H",IF(E46=3,"M",IF(E46=4,"L")))))</f>
        <v>DM</v>
      </c>
      <c r="E46" s="58">
        <f>IF(OR(Processes!$C$56=TRUE,Processes!H$56=TRUE),IF(AND(G46=1,H46=1,NOT(ISTEXT(J46))),4,IF(AND(G46=1,H46=1,ISTEXT(J46)),3,IF(AND(OR(G46=1,H46=1),ISTEXT(J46)),2,1))),"OoS")</f>
        <v>1</v>
      </c>
      <c r="F46" s="57"/>
      <c r="G46" s="59"/>
      <c r="H46" s="59"/>
      <c r="I46" s="59"/>
      <c r="J46" s="59"/>
      <c r="K46" s="59"/>
      <c r="L46" s="59"/>
      <c r="M46" s="59"/>
      <c r="N46" s="59"/>
      <c r="O46" s="63"/>
      <c r="P46" s="370"/>
      <c r="Q46" s="264"/>
      <c r="R46" s="367"/>
    </row>
    <row r="47" spans="1:18" ht="13" x14ac:dyDescent="0.25">
      <c r="A47" s="352"/>
      <c r="B47" s="378"/>
      <c r="C47" s="62" t="str">
        <f>IF(ISTEXT('Organizational Unit Summary'!$B$45),'Organizational Unit Summary'!$B$45,"")</f>
        <v>P-6</v>
      </c>
      <c r="D47" s="51" t="str">
        <f>IF('Organizational Unit Summary'!$B$24="Benchmark or Sustainment",IF(E47="OoS","OoS",IF(E47=1,"DM",IF(E47=2,"PM",IF(E47=3,"LM",IF(E47=4,"FM"))))),IF(E47="OoS","OoS",IF(E47&lt;=2,"H",IF(E47=3,"M",IF(E47=4,"L")))))</f>
        <v>DM</v>
      </c>
      <c r="E47" s="58">
        <f>IF(OR(Processes!$C$56=TRUE,Processes!I$56=TRUE),IF(AND(G47=1,H47=1,NOT(ISTEXT(J47))),4,IF(AND(G47=1,H47=1,ISTEXT(J47)),3,IF(AND(OR(G47=1,H47=1),ISTEXT(J47)),2,1))),"OoS")</f>
        <v>1</v>
      </c>
      <c r="F47" s="57"/>
      <c r="G47" s="59"/>
      <c r="H47" s="59"/>
      <c r="I47" s="59"/>
      <c r="J47" s="59"/>
      <c r="K47" s="59"/>
      <c r="L47" s="59"/>
      <c r="M47" s="59"/>
      <c r="N47" s="59"/>
      <c r="O47" s="63"/>
      <c r="P47" s="370"/>
      <c r="Q47" s="264"/>
      <c r="R47" s="367"/>
    </row>
    <row r="48" spans="1:18" ht="13" x14ac:dyDescent="0.25">
      <c r="A48" s="352"/>
      <c r="B48" s="378"/>
      <c r="C48" s="62" t="str">
        <f>IF(ISTEXT('Organizational Unit Summary'!$B$46),'Organizational Unit Summary'!$B$46,"")</f>
        <v>P-7</v>
      </c>
      <c r="D48" s="51" t="str">
        <f>IF('Organizational Unit Summary'!$B$24="Benchmark or Sustainment",IF(E48="OoS","OoS",IF(E48=1,"DM",IF(E48=2,"PM",IF(E48=3,"LM",IF(E48=4,"FM"))))),IF(E48="OoS","OoS",IF(E48&lt;=2,"H",IF(E48=3,"M",IF(E48=4,"L")))))</f>
        <v>DM</v>
      </c>
      <c r="E48" s="58">
        <f>IF(OR(Processes!$C$56=TRUE,Processes!J$56=TRUE),IF(AND(G48=1,H48=1,NOT(ISTEXT(J48))),4,IF(AND(G48=1,H48=1,ISTEXT(J48)),3,IF(AND(OR(G48=1,H48=1),ISTEXT(J48)),2,1))),"OoS")</f>
        <v>1</v>
      </c>
      <c r="F48" s="57"/>
      <c r="G48" s="59"/>
      <c r="H48" s="59"/>
      <c r="I48" s="59"/>
      <c r="J48" s="59"/>
      <c r="K48" s="59"/>
      <c r="L48" s="59"/>
      <c r="M48" s="59"/>
      <c r="N48" s="59"/>
      <c r="O48" s="63"/>
      <c r="P48" s="370"/>
      <c r="Q48" s="264"/>
      <c r="R48" s="367"/>
    </row>
    <row r="49" spans="1:18" ht="13" x14ac:dyDescent="0.25">
      <c r="A49" s="352"/>
      <c r="B49" s="378"/>
      <c r="C49" s="62" t="str">
        <f>IF(ISTEXT('Organizational Unit Summary'!$B$47),'Organizational Unit Summary'!$B$47,"")</f>
        <v>P-8</v>
      </c>
      <c r="D49" s="51" t="str">
        <f>IF('Organizational Unit Summary'!$B$24="Benchmark or Sustainment",IF(E49="OoS","OoS",IF(E49=1,"DM",IF(E49=2,"PM",IF(E49=3,"LM",IF(E49=4,"FM"))))),IF(E49="OoS","OoS",IF(E49&lt;=2,"H",IF(E49=3,"M",IF(E49=4,"L")))))</f>
        <v>DM</v>
      </c>
      <c r="E49" s="58">
        <f>IF(OR(Processes!$C$56=TRUE,Processes!K$56=TRUE),IF(AND(G49=1,H49=1,NOT(ISTEXT(J49))),4,IF(AND(G49=1,H49=1,ISTEXT(J49)),3,IF(AND(OR(G49=1,H49=1),ISTEXT(J49)),2,1))),"OoS")</f>
        <v>1</v>
      </c>
      <c r="F49" s="57"/>
      <c r="G49" s="59"/>
      <c r="H49" s="59"/>
      <c r="I49" s="59"/>
      <c r="J49" s="59"/>
      <c r="K49" s="59"/>
      <c r="L49" s="59"/>
      <c r="M49" s="59"/>
      <c r="N49" s="59"/>
      <c r="O49" s="63"/>
      <c r="P49" s="370"/>
      <c r="Q49" s="264"/>
      <c r="R49" s="367"/>
    </row>
    <row r="50" spans="1:18" ht="13" x14ac:dyDescent="0.25">
      <c r="A50" s="352"/>
      <c r="B50" s="378"/>
      <c r="C50" s="62" t="str">
        <f>IF(ISTEXT('Organizational Unit Summary'!$B$48),'Organizational Unit Summary'!$B$48,"")</f>
        <v>P-9</v>
      </c>
      <c r="D50" s="51" t="str">
        <f>IF('Organizational Unit Summary'!$B$24="Benchmark or Sustainment",IF(E50="OoS","OoS",IF(E50=1,"DM",IF(E50=2,"PM",IF(E50=3,"LM",IF(E50=4,"FM"))))),IF(E50="OoS","OoS",IF(E50&lt;=2,"H",IF(E50=3,"M",IF(E50=4,"L")))))</f>
        <v>DM</v>
      </c>
      <c r="E50" s="58">
        <f>IF(OR(Processes!$C$56=TRUE,Processes!L$56=TRUE),IF(AND(G50=1,H50=1,NOT(ISTEXT(J50))),4,IF(AND(G50=1,H50=1,ISTEXT(J50)),3,IF(AND(OR(G50=1,H50=1),ISTEXT(J50)),2,1))),"OoS")</f>
        <v>1</v>
      </c>
      <c r="F50" s="57"/>
      <c r="G50" s="59"/>
      <c r="H50" s="59"/>
      <c r="I50" s="59"/>
      <c r="J50" s="59"/>
      <c r="K50" s="59"/>
      <c r="L50" s="59"/>
      <c r="M50" s="59"/>
      <c r="N50" s="59"/>
      <c r="O50" s="63"/>
      <c r="P50" s="370"/>
      <c r="Q50" s="264"/>
      <c r="R50" s="367"/>
    </row>
    <row r="51" spans="1:18" ht="13" x14ac:dyDescent="0.25">
      <c r="A51" s="352"/>
      <c r="B51" s="378"/>
      <c r="C51" s="62" t="str">
        <f>IF(ISTEXT('Organizational Unit Summary'!$B$49),'Organizational Unit Summary'!$B$49,"")</f>
        <v>P-10</v>
      </c>
      <c r="D51" s="51" t="str">
        <f>IF('Organizational Unit Summary'!$B$24="Benchmark or Sustainment",IF(E51="OoS","OoS",IF(E51=1,"DM",IF(E51=2,"PM",IF(E51=3,"LM",IF(E51=4,"FM"))))),IF(E51="OoS","OoS",IF(E51&lt;=2,"H",IF(E51=3,"M",IF(E51=4,"L")))))</f>
        <v>DM</v>
      </c>
      <c r="E51" s="58">
        <f>IF(OR(Processes!$C$56=TRUE,Processes!M$56=TRUE),IF(AND(G51=1,H51=1,NOT(ISTEXT(J51))),4,IF(AND(G51=1,H51=1,ISTEXT(J51)),3,IF(AND(OR(G51=1,H51=1),ISTEXT(J51)),2,1))),"OoS")</f>
        <v>1</v>
      </c>
      <c r="F51" s="57"/>
      <c r="G51" s="59"/>
      <c r="H51" s="59"/>
      <c r="I51" s="59"/>
      <c r="J51" s="59"/>
      <c r="K51" s="59"/>
      <c r="L51" s="59"/>
      <c r="M51" s="59"/>
      <c r="N51" s="59"/>
      <c r="O51" s="63"/>
      <c r="P51" s="370"/>
      <c r="Q51" s="264"/>
      <c r="R51" s="367"/>
    </row>
    <row r="52" spans="1:18" ht="13" x14ac:dyDescent="0.25">
      <c r="A52" s="352"/>
      <c r="B52" s="378"/>
      <c r="C52" s="62" t="str">
        <f>IF(ISTEXT('Organizational Unit Summary'!$B$50),'Organizational Unit Summary'!$B$50,"")</f>
        <v>P-11</v>
      </c>
      <c r="D52" s="51" t="str">
        <f>IF('Organizational Unit Summary'!$B$24="Benchmark or Sustainment",IF(E52="OoS","OoS",IF(E52=1,"DM",IF(E52=2,"PM",IF(E52=3,"LM",IF(E52=4,"FM"))))),IF(E52="OoS","OoS",IF(E52&lt;=2,"H",IF(E52=3,"M",IF(E52=4,"L")))))</f>
        <v>DM</v>
      </c>
      <c r="E52" s="58">
        <f>IF(OR(Processes!$C$56=TRUE,Processes!N$56=TRUE),IF(AND(G52=1,H52=1,NOT(ISTEXT(J52))),4,IF(AND(G52=1,H52=1,ISTEXT(J52)),3,IF(AND(OR(G52=1,H52=1),ISTEXT(J52)),2,1))),"OoS")</f>
        <v>1</v>
      </c>
      <c r="F52" s="57"/>
      <c r="G52" s="59"/>
      <c r="H52" s="59"/>
      <c r="I52" s="59"/>
      <c r="J52" s="59"/>
      <c r="K52" s="59"/>
      <c r="L52" s="59"/>
      <c r="M52" s="59"/>
      <c r="N52" s="59"/>
      <c r="O52" s="63"/>
      <c r="P52" s="370"/>
      <c r="Q52" s="264"/>
      <c r="R52" s="367"/>
    </row>
    <row r="53" spans="1:18" ht="13" x14ac:dyDescent="0.25">
      <c r="A53" s="352"/>
      <c r="B53" s="378"/>
      <c r="C53" s="62" t="str">
        <f>IF(ISTEXT('Organizational Unit Summary'!$B$51),'Organizational Unit Summary'!$B$51,"")</f>
        <v>P-12</v>
      </c>
      <c r="D53" s="51" t="str">
        <f>IF('Organizational Unit Summary'!$B$24="Benchmark or Sustainment",IF(E53="OoS","OoS",IF(E53=1,"DM",IF(E53=2,"PM",IF(E53=3,"LM",IF(E53=4,"FM"))))),IF(E53="OoS","OoS",IF(E53&lt;=2,"H",IF(E53=3,"M",IF(E53=4,"L")))))</f>
        <v>DM</v>
      </c>
      <c r="E53" s="58">
        <f>IF(OR(Processes!$C$56=TRUE,Processes!O$56=TRUE),IF(AND(G53=1,H53=1,NOT(ISTEXT(J53))),4,IF(AND(G53=1,H53=1,ISTEXT(J53)),3,IF(AND(OR(G53=1,H53=1),ISTEXT(J53)),2,1))),"OoS")</f>
        <v>1</v>
      </c>
      <c r="F53" s="57"/>
      <c r="G53" s="59"/>
      <c r="H53" s="59"/>
      <c r="I53" s="59"/>
      <c r="J53" s="59"/>
      <c r="K53" s="59"/>
      <c r="L53" s="59"/>
      <c r="M53" s="59"/>
      <c r="N53" s="59"/>
      <c r="O53" s="63"/>
      <c r="P53" s="370"/>
      <c r="Q53" s="264"/>
      <c r="R53" s="367"/>
    </row>
    <row r="54" spans="1:18" ht="13" x14ac:dyDescent="0.25">
      <c r="A54" s="352"/>
      <c r="B54" s="378"/>
      <c r="C54" s="62" t="str">
        <f>IF(ISTEXT('Organizational Unit Summary'!$B$52),'Organizational Unit Summary'!$B$52,"")</f>
        <v>P-13</v>
      </c>
      <c r="D54" s="51" t="str">
        <f>IF('Organizational Unit Summary'!$B$24="Benchmark or Sustainment",IF(E54="OoS","OoS",IF(E54=1,"DM",IF(E54=2,"PM",IF(E54=3,"LM",IF(E54=4,"FM"))))),IF(E54="OoS","OoS",IF(E54&lt;=2,"H",IF(E54=3,"M",IF(E54=4,"L")))))</f>
        <v>DM</v>
      </c>
      <c r="E54" s="58">
        <f>IF(OR(Processes!$C$56=TRUE,Processes!P$56=TRUE),IF(AND(G54=1,H54=1,NOT(ISTEXT(J54))),4,IF(AND(G54=1,H54=1,ISTEXT(J54)),3,IF(AND(OR(G54=1,H54=1),ISTEXT(J54)),2,1))),"OoS")</f>
        <v>1</v>
      </c>
      <c r="F54" s="57"/>
      <c r="G54" s="59"/>
      <c r="H54" s="59"/>
      <c r="I54" s="59"/>
      <c r="J54" s="59"/>
      <c r="K54" s="59"/>
      <c r="L54" s="59"/>
      <c r="M54" s="59"/>
      <c r="N54" s="59"/>
      <c r="O54" s="63"/>
      <c r="P54" s="370"/>
      <c r="Q54" s="264"/>
      <c r="R54" s="367"/>
    </row>
    <row r="55" spans="1:18" ht="13" x14ac:dyDescent="0.25">
      <c r="A55" s="352"/>
      <c r="B55" s="378"/>
      <c r="C55" s="62" t="str">
        <f>IF(ISTEXT('Organizational Unit Summary'!$B$53),'Organizational Unit Summary'!$B$53,"")</f>
        <v>P-14</v>
      </c>
      <c r="D55" s="51" t="str">
        <f>IF('Organizational Unit Summary'!$B$24="Benchmark or Sustainment",IF(E55="OoS","OoS",IF(E55=1,"DM",IF(E55=2,"PM",IF(E55=3,"LM",IF(E55=4,"FM"))))),IF(E55="OoS","OoS",IF(E55&lt;=2,"H",IF(E55=3,"M",IF(E55=4,"L")))))</f>
        <v>DM</v>
      </c>
      <c r="E55" s="58">
        <f>IF(OR(Processes!$C$56=TRUE,Processes!Q$56=TRUE),IF(AND(G55=1,H55=1,NOT(ISTEXT(J55))),4,IF(AND(G55=1,H55=1,ISTEXT(J55)),3,IF(AND(OR(G55=1,H55=1),ISTEXT(J55)),2,1))),"OoS")</f>
        <v>1</v>
      </c>
      <c r="F55" s="57"/>
      <c r="G55" s="59"/>
      <c r="H55" s="59"/>
      <c r="I55" s="59"/>
      <c r="J55" s="59"/>
      <c r="K55" s="59"/>
      <c r="L55" s="59"/>
      <c r="M55" s="59"/>
      <c r="N55" s="59"/>
      <c r="O55" s="63"/>
      <c r="P55" s="370"/>
      <c r="Q55" s="264"/>
      <c r="R55" s="367"/>
    </row>
    <row r="56" spans="1:18" ht="13" x14ac:dyDescent="0.25">
      <c r="A56" s="352"/>
      <c r="B56" s="378"/>
      <c r="C56" s="62" t="str">
        <f>IF(ISTEXT('Organizational Unit Summary'!$B$54),'Organizational Unit Summary'!$B$54,"")</f>
        <v>P-15</v>
      </c>
      <c r="D56" s="51" t="str">
        <f>IF('Organizational Unit Summary'!$B$24="Benchmark or Sustainment",IF(E56="OoS","OoS",IF(E56=1,"DM",IF(E56=2,"PM",IF(E56=3,"LM",IF(E56=4,"FM"))))),IF(E56="OoS","OoS",IF(E56&lt;=2,"H",IF(E56=3,"M",IF(E56=4,"L")))))</f>
        <v>DM</v>
      </c>
      <c r="E56" s="58">
        <f>IF(OR(Processes!$C$56=TRUE,Processes!R$56=TRUE),IF(AND(G56=1,H56=1,NOT(ISTEXT(J56))),4,IF(AND(G56=1,H56=1,ISTEXT(J56)),3,IF(AND(OR(G56=1,H56=1),ISTEXT(J56)),2,1))),"OoS")</f>
        <v>1</v>
      </c>
      <c r="F56" s="57"/>
      <c r="G56" s="59"/>
      <c r="H56" s="59"/>
      <c r="I56" s="59"/>
      <c r="J56" s="59"/>
      <c r="K56" s="59"/>
      <c r="L56" s="59"/>
      <c r="M56" s="59"/>
      <c r="N56" s="59"/>
      <c r="O56" s="63"/>
      <c r="P56" s="370"/>
      <c r="Q56" s="264"/>
      <c r="R56" s="367"/>
    </row>
    <row r="57" spans="1:18" ht="13" x14ac:dyDescent="0.25">
      <c r="A57" s="352"/>
      <c r="B57" s="378"/>
      <c r="C57" s="62" t="str">
        <f>IF(ISTEXT('Organizational Unit Summary'!$B$55),'Organizational Unit Summary'!$B$55,"")</f>
        <v>P-16</v>
      </c>
      <c r="D57" s="51" t="str">
        <f>IF('Organizational Unit Summary'!$B$24="Benchmark or Sustainment",IF(E57="OoS","OoS",IF(E57=1,"DM",IF(E57=2,"PM",IF(E57=3,"LM",IF(E57=4,"FM"))))),IF(E57="OoS","OoS",IF(E57&lt;=2,"H",IF(E57=3,"M",IF(E57=4,"L")))))</f>
        <v>DM</v>
      </c>
      <c r="E57" s="58">
        <f>IF(OR(Processes!$C$56=TRUE,Processes!S$56=TRUE),IF(AND(G57=1,H57=1,NOT(ISTEXT(J57))),4,IF(AND(G57=1,H57=1,ISTEXT(J57)),3,IF(AND(OR(G57=1,H57=1),ISTEXT(J57)),2,1))),"OoS")</f>
        <v>1</v>
      </c>
      <c r="F57" s="57"/>
      <c r="G57" s="59"/>
      <c r="H57" s="59"/>
      <c r="I57" s="59"/>
      <c r="J57" s="59"/>
      <c r="K57" s="59"/>
      <c r="L57" s="59"/>
      <c r="M57" s="59"/>
      <c r="N57" s="59"/>
      <c r="O57" s="63"/>
      <c r="P57" s="370"/>
      <c r="Q57" s="264"/>
      <c r="R57" s="367"/>
    </row>
    <row r="58" spans="1:18" ht="13" x14ac:dyDescent="0.25">
      <c r="A58" s="352"/>
      <c r="B58" s="378"/>
      <c r="C58" s="62" t="str">
        <f>IF(ISTEXT('Organizational Unit Summary'!$B$56),'Organizational Unit Summary'!$B$56,"")</f>
        <v>P-17</v>
      </c>
      <c r="D58" s="51" t="str">
        <f>IF('Organizational Unit Summary'!$B$24="Benchmark or Sustainment",IF(E58="OoS","OoS",IF(E58=1,"DM",IF(E58=2,"PM",IF(E58=3,"LM",IF(E58=4,"FM"))))),IF(E58="OoS","OoS",IF(E58&lt;=2,"H",IF(E58=3,"M",IF(E58=4,"L")))))</f>
        <v>DM</v>
      </c>
      <c r="E58" s="58">
        <f>IF(OR(Processes!$C$56=TRUE,Processes!T$56=TRUE),IF(AND(G58=1,H58=1,NOT(ISTEXT(J58))),4,IF(AND(G58=1,H58=1,ISTEXT(J58)),3,IF(AND(OR(G58=1,H58=1),ISTEXT(J58)),2,1))),"OoS")</f>
        <v>1</v>
      </c>
      <c r="F58" s="57"/>
      <c r="G58" s="59"/>
      <c r="H58" s="59"/>
      <c r="I58" s="59"/>
      <c r="J58" s="59"/>
      <c r="K58" s="59"/>
      <c r="L58" s="59"/>
      <c r="M58" s="59"/>
      <c r="N58" s="59"/>
      <c r="O58" s="63"/>
      <c r="P58" s="370"/>
      <c r="Q58" s="264"/>
      <c r="R58" s="367"/>
    </row>
    <row r="59" spans="1:18" ht="13" x14ac:dyDescent="0.25">
      <c r="A59" s="352"/>
      <c r="B59" s="378"/>
      <c r="C59" s="62" t="str">
        <f>IF(ISTEXT('Organizational Unit Summary'!$B$57),'Organizational Unit Summary'!$B$57,"")</f>
        <v>P-18</v>
      </c>
      <c r="D59" s="51" t="str">
        <f>IF('Organizational Unit Summary'!$B$24="Benchmark or Sustainment",IF(E59="OoS","OoS",IF(E59=1,"DM",IF(E59=2,"PM",IF(E59=3,"LM",IF(E59=4,"FM"))))),IF(E59="OoS","OoS",IF(E59&lt;=2,"H",IF(E59=3,"M",IF(E59=4,"L")))))</f>
        <v>DM</v>
      </c>
      <c r="E59" s="58">
        <f>IF(OR(Processes!$C$56=TRUE,Processes!U$56=TRUE),IF(AND(G59=1,H59=1,NOT(ISTEXT(J59))),4,IF(AND(G59=1,H59=1,ISTEXT(J59)),3,IF(AND(OR(G59=1,H59=1),ISTEXT(J59)),2,1))),"OoS")</f>
        <v>1</v>
      </c>
      <c r="F59" s="57"/>
      <c r="G59" s="59"/>
      <c r="H59" s="59"/>
      <c r="I59" s="59"/>
      <c r="J59" s="59"/>
      <c r="K59" s="59"/>
      <c r="L59" s="59"/>
      <c r="M59" s="59"/>
      <c r="N59" s="59"/>
      <c r="O59" s="63"/>
      <c r="P59" s="370"/>
      <c r="Q59" s="264"/>
      <c r="R59" s="367"/>
    </row>
    <row r="60" spans="1:18" ht="13" x14ac:dyDescent="0.25">
      <c r="A60" s="352"/>
      <c r="B60" s="378"/>
      <c r="C60" s="62" t="str">
        <f>IF(ISTEXT('Organizational Unit Summary'!$B$58),'Organizational Unit Summary'!$B$58,"")</f>
        <v>P-19</v>
      </c>
      <c r="D60" s="51" t="str">
        <f>IF('Organizational Unit Summary'!$B$24="Benchmark or Sustainment",IF(E60="OoS","OoS",IF(E60=1,"DM",IF(E60=2,"PM",IF(E60=3,"LM",IF(E60=4,"FM"))))),IF(E60="OoS","OoS",IF(E60&lt;=2,"H",IF(E60=3,"M",IF(E60=4,"L")))))</f>
        <v>DM</v>
      </c>
      <c r="E60" s="58">
        <f>IF(OR(Processes!$C$56=TRUE,Processes!V$56=TRUE),IF(AND(G60=1,H60=1,NOT(ISTEXT(J60))),4,IF(AND(G60=1,H60=1,ISTEXT(J60)),3,IF(AND(OR(G60=1,H60=1),ISTEXT(J60)),2,1))),"OoS")</f>
        <v>1</v>
      </c>
      <c r="F60" s="57"/>
      <c r="G60" s="59"/>
      <c r="H60" s="59"/>
      <c r="I60" s="59"/>
      <c r="J60" s="59"/>
      <c r="K60" s="59"/>
      <c r="L60" s="59"/>
      <c r="M60" s="59"/>
      <c r="N60" s="59"/>
      <c r="O60" s="63"/>
      <c r="P60" s="370"/>
      <c r="Q60" s="264"/>
      <c r="R60" s="367"/>
    </row>
    <row r="61" spans="1:18" ht="13.5" thickBot="1" x14ac:dyDescent="0.3">
      <c r="A61" s="352"/>
      <c r="B61" s="378"/>
      <c r="C61" s="62" t="str">
        <f>IF(ISTEXT('Organizational Unit Summary'!$B$59),'Organizational Unit Summary'!$B$59,"")</f>
        <v>P-20</v>
      </c>
      <c r="D61" s="51" t="str">
        <f>IF('Organizational Unit Summary'!$B$24="Benchmark or Sustainment",IF(E61="OoS","OoS",IF(E61=1,"DM",IF(E61=2,"PM",IF(E61=3,"LM",IF(E61=4,"FM"))))),IF(E61="OoS","OoS",IF(E61&lt;=2,"H",IF(E61=3,"M",IF(E61=4,"L")))))</f>
        <v>DM</v>
      </c>
      <c r="E61" s="58">
        <f>IF(OR(Processes!$C$56=TRUE,Processes!W$56=TRUE),IF(AND(G61=1,H61=1,NOT(ISTEXT(J61))),4,IF(AND(G61=1,H61=1,ISTEXT(J61)),3,IF(AND(OR(G61=1,H61=1),ISTEXT(J61)),2,1))),"OoS")</f>
        <v>1</v>
      </c>
      <c r="F61" s="57"/>
      <c r="G61" s="59"/>
      <c r="H61" s="59"/>
      <c r="I61" s="59"/>
      <c r="J61" s="59"/>
      <c r="K61" s="59"/>
      <c r="L61" s="59"/>
      <c r="M61" s="59"/>
      <c r="N61" s="59"/>
      <c r="O61" s="63"/>
      <c r="P61" s="371"/>
      <c r="Q61" s="264"/>
      <c r="R61" s="367"/>
    </row>
    <row r="62" spans="1:18" ht="13" x14ac:dyDescent="0.25">
      <c r="A62" s="352"/>
      <c r="B62" s="378" t="str">
        <f>IF(ISTEXT(Processes!$B$6),Processes!$B$6,"")</f>
        <v>Process 4</v>
      </c>
      <c r="C62" s="62" t="str">
        <f>IF(ISTEXT('Organizational Unit Summary'!$B$40),'Organizational Unit Summary'!$B$40,"")</f>
        <v>P-1</v>
      </c>
      <c r="D62" s="51" t="str">
        <f>IF('Organizational Unit Summary'!$B$24="Benchmark or Sustainment",IF(E62="OoS","OoS",IF(E62=1,"DM",IF(E62=2,"PM",IF(E62=3,"LM",IF(E62=4,"FM"))))),IF(E62="OoS","OoS",IF(E62&lt;=2,"H",IF(E62=3,"M",IF(E62=4,"L")))))</f>
        <v>DM</v>
      </c>
      <c r="E62" s="58">
        <f>IF(OR(Processes!$C$57=TRUE,Processes!D$57=TRUE),IF(AND(G62=1,H62=1,NOT(ISTEXT(J62))),4,IF(AND(G62=1,H62=1,ISTEXT(J62)),3,IF(AND(OR(G62=1,H62=1),ISTEXT(J62)),2,1))),"OoS")</f>
        <v>1</v>
      </c>
      <c r="F62" s="57"/>
      <c r="G62" s="59"/>
      <c r="H62" s="59"/>
      <c r="I62" s="59"/>
      <c r="J62" s="59"/>
      <c r="K62" s="59"/>
      <c r="L62" s="59"/>
      <c r="M62" s="59"/>
      <c r="N62" s="59"/>
      <c r="O62" s="63"/>
      <c r="P62" s="369"/>
      <c r="Q62" s="264"/>
      <c r="R62" s="367"/>
    </row>
    <row r="63" spans="1:18" ht="13" x14ac:dyDescent="0.25">
      <c r="A63" s="352"/>
      <c r="B63" s="378"/>
      <c r="C63" s="62" t="str">
        <f>IF(ISTEXT('Organizational Unit Summary'!$B$41),'Organizational Unit Summary'!$B$41,"")</f>
        <v>P-2</v>
      </c>
      <c r="D63" s="51" t="str">
        <f>IF('Organizational Unit Summary'!$B$24="Benchmark or Sustainment",IF(E63="OoS","OoS",IF(E63=1,"DM",IF(E63=2,"PM",IF(E63=3,"LM",IF(E63=4,"FM"))))),IF(E63="OoS","OoS",IF(E63&lt;=2,"H",IF(E63=3,"M",IF(E63=4,"L")))))</f>
        <v>DM</v>
      </c>
      <c r="E63" s="58">
        <f>IF(OR(Processes!$C$57=TRUE,Processes!E$57=TRUE),IF(AND(G63=1,H63=1,NOT(ISTEXT(J63))),4,IF(AND(G63=1,H63=1,ISTEXT(J63)),3,IF(AND(OR(G63=1,H63=1),ISTEXT(J63)),2,1))),"OoS")</f>
        <v>1</v>
      </c>
      <c r="F63" s="57"/>
      <c r="G63" s="59"/>
      <c r="H63" s="59"/>
      <c r="I63" s="59"/>
      <c r="J63" s="59"/>
      <c r="K63" s="59"/>
      <c r="L63" s="59"/>
      <c r="M63" s="59"/>
      <c r="N63" s="59"/>
      <c r="O63" s="63"/>
      <c r="P63" s="370"/>
      <c r="Q63" s="264"/>
      <c r="R63" s="367"/>
    </row>
    <row r="64" spans="1:18" ht="13" x14ac:dyDescent="0.25">
      <c r="A64" s="352"/>
      <c r="B64" s="378"/>
      <c r="C64" s="62" t="str">
        <f>IF(ISTEXT('Organizational Unit Summary'!$B$42),'Organizational Unit Summary'!$B$42,"")</f>
        <v>P-3</v>
      </c>
      <c r="D64" s="51" t="str">
        <f>IF('Organizational Unit Summary'!$B$24="Benchmark or Sustainment",IF(E64="OoS","OoS",IF(E64=1,"DM",IF(E64=2,"PM",IF(E64=3,"LM",IF(E64=4,"FM"))))),IF(E64="OoS","OoS",IF(E64&lt;=2,"H",IF(E64=3,"M",IF(E64=4,"L")))))</f>
        <v>DM</v>
      </c>
      <c r="E64" s="58">
        <f>IF(OR(Processes!$C$57=TRUE,Processes!F$57=TRUE),IF(AND(G64=1,H64=1,NOT(ISTEXT(J64))),4,IF(AND(G64=1,H64=1,ISTEXT(J64)),3,IF(AND(OR(G64=1,H64=1),ISTEXT(J64)),2,1))),"OoS")</f>
        <v>1</v>
      </c>
      <c r="F64" s="57"/>
      <c r="G64" s="59"/>
      <c r="H64" s="59"/>
      <c r="I64" s="59"/>
      <c r="J64" s="59"/>
      <c r="K64" s="59"/>
      <c r="L64" s="59"/>
      <c r="M64" s="59"/>
      <c r="N64" s="59"/>
      <c r="O64" s="63"/>
      <c r="P64" s="370"/>
      <c r="Q64" s="264"/>
      <c r="R64" s="367"/>
    </row>
    <row r="65" spans="1:18" ht="13" x14ac:dyDescent="0.25">
      <c r="A65" s="352"/>
      <c r="B65" s="378"/>
      <c r="C65" s="62" t="str">
        <f>IF(ISTEXT('Organizational Unit Summary'!$B$43),'Organizational Unit Summary'!$B$43,"")</f>
        <v>P-4</v>
      </c>
      <c r="D65" s="51" t="str">
        <f>IF('Organizational Unit Summary'!$B$24="Benchmark or Sustainment",IF(E65="OoS","OoS",IF(E65=1,"DM",IF(E65=2,"PM",IF(E65=3,"LM",IF(E65=4,"FM"))))),IF(E65="OoS","OoS",IF(E65&lt;=2,"H",IF(E65=3,"M",IF(E65=4,"L")))))</f>
        <v>DM</v>
      </c>
      <c r="E65" s="58">
        <f>IF(OR(Processes!$C$57=TRUE,Processes!G$57=TRUE),IF(AND(G65=1,H65=1,NOT(ISTEXT(J65))),4,IF(AND(G65=1,H65=1,ISTEXT(J65)),3,IF(AND(OR(G65=1,H65=1),ISTEXT(J65)),2,1))),"OoS")</f>
        <v>1</v>
      </c>
      <c r="F65" s="57"/>
      <c r="G65" s="59"/>
      <c r="H65" s="59"/>
      <c r="I65" s="59"/>
      <c r="J65" s="59"/>
      <c r="K65" s="59"/>
      <c r="L65" s="59"/>
      <c r="M65" s="59"/>
      <c r="N65" s="59"/>
      <c r="O65" s="63"/>
      <c r="P65" s="370"/>
      <c r="Q65" s="264"/>
      <c r="R65" s="367"/>
    </row>
    <row r="66" spans="1:18" ht="13" x14ac:dyDescent="0.25">
      <c r="A66" s="352"/>
      <c r="B66" s="378"/>
      <c r="C66" s="62" t="str">
        <f>IF(ISTEXT('Organizational Unit Summary'!$B$44),'Organizational Unit Summary'!$B$44,"")</f>
        <v>P-5</v>
      </c>
      <c r="D66" s="51" t="str">
        <f>IF('Organizational Unit Summary'!$B$24="Benchmark or Sustainment",IF(E66="OoS","OoS",IF(E66=1,"DM",IF(E66=2,"PM",IF(E66=3,"LM",IF(E66=4,"FM"))))),IF(E66="OoS","OoS",IF(E66&lt;=2,"H",IF(E66=3,"M",IF(E66=4,"L")))))</f>
        <v>DM</v>
      </c>
      <c r="E66" s="58">
        <f>IF(OR(Processes!$C$57=TRUE,Processes!H$57=TRUE),IF(AND(G66=1,H66=1,NOT(ISTEXT(J66))),4,IF(AND(G66=1,H66=1,ISTEXT(J66)),3,IF(AND(OR(G66=1,H66=1),ISTEXT(J66)),2,1))),"OoS")</f>
        <v>1</v>
      </c>
      <c r="F66" s="57"/>
      <c r="G66" s="59"/>
      <c r="H66" s="59"/>
      <c r="I66" s="59"/>
      <c r="J66" s="59"/>
      <c r="K66" s="59"/>
      <c r="L66" s="59"/>
      <c r="M66" s="59"/>
      <c r="N66" s="59"/>
      <c r="O66" s="63"/>
      <c r="P66" s="370"/>
      <c r="Q66" s="264"/>
      <c r="R66" s="367"/>
    </row>
    <row r="67" spans="1:18" ht="13" x14ac:dyDescent="0.25">
      <c r="A67" s="352"/>
      <c r="B67" s="378"/>
      <c r="C67" s="62" t="str">
        <f>IF(ISTEXT('Organizational Unit Summary'!$B$45),'Organizational Unit Summary'!$B$45,"")</f>
        <v>P-6</v>
      </c>
      <c r="D67" s="51" t="str">
        <f>IF('Organizational Unit Summary'!$B$24="Benchmark or Sustainment",IF(E67="OoS","OoS",IF(E67=1,"DM",IF(E67=2,"PM",IF(E67=3,"LM",IF(E67=4,"FM"))))),IF(E67="OoS","OoS",IF(E67&lt;=2,"H",IF(E67=3,"M",IF(E67=4,"L")))))</f>
        <v>DM</v>
      </c>
      <c r="E67" s="58">
        <f>IF(OR(Processes!$C$57=TRUE,Processes!I$57=TRUE),IF(AND(G67=1,H67=1,NOT(ISTEXT(J67))),4,IF(AND(G67=1,H67=1,ISTEXT(J67)),3,IF(AND(OR(G67=1,H67=1),ISTEXT(J67)),2,1))),"OoS")</f>
        <v>1</v>
      </c>
      <c r="F67" s="57"/>
      <c r="G67" s="59"/>
      <c r="H67" s="59"/>
      <c r="I67" s="59"/>
      <c r="J67" s="59"/>
      <c r="K67" s="59"/>
      <c r="L67" s="59"/>
      <c r="M67" s="59"/>
      <c r="N67" s="59"/>
      <c r="O67" s="63"/>
      <c r="P67" s="370"/>
      <c r="Q67" s="264"/>
      <c r="R67" s="367"/>
    </row>
    <row r="68" spans="1:18" ht="13" x14ac:dyDescent="0.25">
      <c r="A68" s="352"/>
      <c r="B68" s="378"/>
      <c r="C68" s="62" t="str">
        <f>IF(ISTEXT('Organizational Unit Summary'!$B$46),'Organizational Unit Summary'!$B$46,"")</f>
        <v>P-7</v>
      </c>
      <c r="D68" s="51" t="str">
        <f>IF('Organizational Unit Summary'!$B$24="Benchmark or Sustainment",IF(E68="OoS","OoS",IF(E68=1,"DM",IF(E68=2,"PM",IF(E68=3,"LM",IF(E68=4,"FM"))))),IF(E68="OoS","OoS",IF(E68&lt;=2,"H",IF(E68=3,"M",IF(E68=4,"L")))))</f>
        <v>DM</v>
      </c>
      <c r="E68" s="58">
        <f>IF(OR(Processes!$C$57=TRUE,Processes!J$57=TRUE),IF(AND(G68=1,H68=1,NOT(ISTEXT(J68))),4,IF(AND(G68=1,H68=1,ISTEXT(J68)),3,IF(AND(OR(G68=1,H68=1),ISTEXT(J68)),2,1))),"OoS")</f>
        <v>1</v>
      </c>
      <c r="F68" s="57"/>
      <c r="G68" s="59"/>
      <c r="H68" s="59"/>
      <c r="I68" s="59"/>
      <c r="J68" s="59"/>
      <c r="K68" s="59"/>
      <c r="L68" s="59"/>
      <c r="M68" s="59"/>
      <c r="N68" s="59"/>
      <c r="O68" s="63"/>
      <c r="P68" s="370"/>
      <c r="Q68" s="264"/>
      <c r="R68" s="367"/>
    </row>
    <row r="69" spans="1:18" ht="13" x14ac:dyDescent="0.25">
      <c r="A69" s="352"/>
      <c r="B69" s="378"/>
      <c r="C69" s="62" t="str">
        <f>IF(ISTEXT('Organizational Unit Summary'!$B$47),'Organizational Unit Summary'!$B$47,"")</f>
        <v>P-8</v>
      </c>
      <c r="D69" s="51" t="str">
        <f>IF('Organizational Unit Summary'!$B$24="Benchmark or Sustainment",IF(E69="OoS","OoS",IF(E69=1,"DM",IF(E69=2,"PM",IF(E69=3,"LM",IF(E69=4,"FM"))))),IF(E69="OoS","OoS",IF(E69&lt;=2,"H",IF(E69=3,"M",IF(E69=4,"L")))))</f>
        <v>DM</v>
      </c>
      <c r="E69" s="58">
        <f>IF(OR(Processes!$C$57=TRUE,Processes!K$57=TRUE),IF(AND(G69=1,H69=1,NOT(ISTEXT(J69))),4,IF(AND(G69=1,H69=1,ISTEXT(J69)),3,IF(AND(OR(G69=1,H69=1),ISTEXT(J69)),2,1))),"OoS")</f>
        <v>1</v>
      </c>
      <c r="F69" s="57"/>
      <c r="G69" s="59"/>
      <c r="H69" s="59"/>
      <c r="I69" s="59"/>
      <c r="J69" s="59"/>
      <c r="K69" s="59"/>
      <c r="L69" s="59"/>
      <c r="M69" s="59"/>
      <c r="N69" s="59"/>
      <c r="O69" s="63"/>
      <c r="P69" s="370"/>
      <c r="Q69" s="264"/>
      <c r="R69" s="367"/>
    </row>
    <row r="70" spans="1:18" ht="13" x14ac:dyDescent="0.25">
      <c r="A70" s="352"/>
      <c r="B70" s="378"/>
      <c r="C70" s="62" t="str">
        <f>IF(ISTEXT('Organizational Unit Summary'!$B$48),'Organizational Unit Summary'!$B$48,"")</f>
        <v>P-9</v>
      </c>
      <c r="D70" s="51" t="str">
        <f>IF('Organizational Unit Summary'!$B$24="Benchmark or Sustainment",IF(E70="OoS","OoS",IF(E70=1,"DM",IF(E70=2,"PM",IF(E70=3,"LM",IF(E70=4,"FM"))))),IF(E70="OoS","OoS",IF(E70&lt;=2,"H",IF(E70=3,"M",IF(E70=4,"L")))))</f>
        <v>DM</v>
      </c>
      <c r="E70" s="58">
        <f>IF(OR(Processes!$C$57=TRUE,Processes!L$57=TRUE),IF(AND(G70=1,H70=1,NOT(ISTEXT(J70))),4,IF(AND(G70=1,H70=1,ISTEXT(J70)),3,IF(AND(OR(G70=1,H70=1),ISTEXT(J70)),2,1))),"OoS")</f>
        <v>1</v>
      </c>
      <c r="F70" s="57"/>
      <c r="G70" s="59"/>
      <c r="H70" s="59"/>
      <c r="I70" s="59"/>
      <c r="J70" s="59"/>
      <c r="K70" s="59"/>
      <c r="L70" s="59"/>
      <c r="M70" s="59"/>
      <c r="N70" s="59"/>
      <c r="O70" s="63"/>
      <c r="P70" s="370"/>
      <c r="Q70" s="264"/>
      <c r="R70" s="367"/>
    </row>
    <row r="71" spans="1:18" ht="13" x14ac:dyDescent="0.25">
      <c r="A71" s="352"/>
      <c r="B71" s="378"/>
      <c r="C71" s="62" t="str">
        <f>IF(ISTEXT('Organizational Unit Summary'!$B$49),'Organizational Unit Summary'!$B$49,"")</f>
        <v>P-10</v>
      </c>
      <c r="D71" s="51" t="str">
        <f>IF('Organizational Unit Summary'!$B$24="Benchmark or Sustainment",IF(E71="OoS","OoS",IF(E71=1,"DM",IF(E71=2,"PM",IF(E71=3,"LM",IF(E71=4,"FM"))))),IF(E71="OoS","OoS",IF(E71&lt;=2,"H",IF(E71=3,"M",IF(E71=4,"L")))))</f>
        <v>DM</v>
      </c>
      <c r="E71" s="58">
        <f>IF(OR(Processes!$C$57=TRUE,Processes!M$57=TRUE),IF(AND(G71=1,H71=1,NOT(ISTEXT(J71))),4,IF(AND(G71=1,H71=1,ISTEXT(J71)),3,IF(AND(OR(G71=1,H71=1),ISTEXT(J71)),2,1))),"OoS")</f>
        <v>1</v>
      </c>
      <c r="F71" s="57"/>
      <c r="G71" s="59"/>
      <c r="H71" s="59"/>
      <c r="I71" s="59"/>
      <c r="J71" s="59"/>
      <c r="K71" s="59"/>
      <c r="L71" s="59"/>
      <c r="M71" s="59"/>
      <c r="N71" s="59"/>
      <c r="O71" s="63"/>
      <c r="P71" s="370"/>
      <c r="Q71" s="264"/>
      <c r="R71" s="367"/>
    </row>
    <row r="72" spans="1:18" ht="13" x14ac:dyDescent="0.25">
      <c r="A72" s="352"/>
      <c r="B72" s="378"/>
      <c r="C72" s="62" t="str">
        <f>IF(ISTEXT('Organizational Unit Summary'!$B$50),'Organizational Unit Summary'!$B$50,"")</f>
        <v>P-11</v>
      </c>
      <c r="D72" s="51" t="str">
        <f>IF('Organizational Unit Summary'!$B$24="Benchmark or Sustainment",IF(E72="OoS","OoS",IF(E72=1,"DM",IF(E72=2,"PM",IF(E72=3,"LM",IF(E72=4,"FM"))))),IF(E72="OoS","OoS",IF(E72&lt;=2,"H",IF(E72=3,"M",IF(E72=4,"L")))))</f>
        <v>DM</v>
      </c>
      <c r="E72" s="58">
        <f>IF(OR(Processes!$C$57=TRUE,Processes!N$57=TRUE),IF(AND(G72=1,H72=1,NOT(ISTEXT(J72))),4,IF(AND(G72=1,H72=1,ISTEXT(J72)),3,IF(AND(OR(G72=1,H72=1),ISTEXT(J72)),2,1))),"OoS")</f>
        <v>1</v>
      </c>
      <c r="F72" s="57"/>
      <c r="G72" s="59"/>
      <c r="H72" s="59"/>
      <c r="I72" s="59"/>
      <c r="J72" s="59"/>
      <c r="K72" s="59"/>
      <c r="L72" s="59"/>
      <c r="M72" s="59"/>
      <c r="N72" s="59"/>
      <c r="O72" s="63"/>
      <c r="P72" s="370"/>
      <c r="Q72" s="264"/>
      <c r="R72" s="367"/>
    </row>
    <row r="73" spans="1:18" ht="13" x14ac:dyDescent="0.25">
      <c r="A73" s="352"/>
      <c r="B73" s="378"/>
      <c r="C73" s="62" t="str">
        <f>IF(ISTEXT('Organizational Unit Summary'!$B$51),'Organizational Unit Summary'!$B$51,"")</f>
        <v>P-12</v>
      </c>
      <c r="D73" s="51" t="str">
        <f>IF('Organizational Unit Summary'!$B$24="Benchmark or Sustainment",IF(E73="OoS","OoS",IF(E73=1,"DM",IF(E73=2,"PM",IF(E73=3,"LM",IF(E73=4,"FM"))))),IF(E73="OoS","OoS",IF(E73&lt;=2,"H",IF(E73=3,"M",IF(E73=4,"L")))))</f>
        <v>DM</v>
      </c>
      <c r="E73" s="58">
        <f>IF(OR(Processes!$C$57=TRUE,Processes!O$57=TRUE),IF(AND(G73=1,H73=1,NOT(ISTEXT(J73))),4,IF(AND(G73=1,H73=1,ISTEXT(J73)),3,IF(AND(OR(G73=1,H73=1),ISTEXT(J73)),2,1))),"OoS")</f>
        <v>1</v>
      </c>
      <c r="F73" s="57"/>
      <c r="G73" s="59"/>
      <c r="H73" s="59"/>
      <c r="I73" s="59"/>
      <c r="J73" s="59"/>
      <c r="K73" s="59"/>
      <c r="L73" s="59"/>
      <c r="M73" s="59"/>
      <c r="N73" s="59"/>
      <c r="O73" s="63"/>
      <c r="P73" s="370"/>
      <c r="Q73" s="264"/>
      <c r="R73" s="367"/>
    </row>
    <row r="74" spans="1:18" ht="13" x14ac:dyDescent="0.25">
      <c r="A74" s="352"/>
      <c r="B74" s="378"/>
      <c r="C74" s="62" t="str">
        <f>IF(ISTEXT('Organizational Unit Summary'!$B$52),'Organizational Unit Summary'!$B$52,"")</f>
        <v>P-13</v>
      </c>
      <c r="D74" s="51" t="str">
        <f>IF('Organizational Unit Summary'!$B$24="Benchmark or Sustainment",IF(E74="OoS","OoS",IF(E74=1,"DM",IF(E74=2,"PM",IF(E74=3,"LM",IF(E74=4,"FM"))))),IF(E74="OoS","OoS",IF(E74&lt;=2,"H",IF(E74=3,"M",IF(E74=4,"L")))))</f>
        <v>DM</v>
      </c>
      <c r="E74" s="58">
        <f>IF(OR(Processes!$C$57=TRUE,Processes!P$57=TRUE),IF(AND(G74=1,H74=1,NOT(ISTEXT(J74))),4,IF(AND(G74=1,H74=1,ISTEXT(J74)),3,IF(AND(OR(G74=1,H74=1),ISTEXT(J74)),2,1))),"OoS")</f>
        <v>1</v>
      </c>
      <c r="F74" s="57"/>
      <c r="G74" s="59"/>
      <c r="H74" s="59"/>
      <c r="I74" s="59"/>
      <c r="J74" s="59"/>
      <c r="K74" s="59"/>
      <c r="L74" s="59"/>
      <c r="M74" s="59"/>
      <c r="N74" s="59"/>
      <c r="O74" s="63"/>
      <c r="P74" s="370"/>
      <c r="Q74" s="264"/>
      <c r="R74" s="367"/>
    </row>
    <row r="75" spans="1:18" ht="13" x14ac:dyDescent="0.25">
      <c r="A75" s="352"/>
      <c r="B75" s="378"/>
      <c r="C75" s="62" t="str">
        <f>IF(ISTEXT('Organizational Unit Summary'!$B$53),'Organizational Unit Summary'!$B$53,"")</f>
        <v>P-14</v>
      </c>
      <c r="D75" s="51" t="str">
        <f>IF('Organizational Unit Summary'!$B$24="Benchmark or Sustainment",IF(E75="OoS","OoS",IF(E75=1,"DM",IF(E75=2,"PM",IF(E75=3,"LM",IF(E75=4,"FM"))))),IF(E75="OoS","OoS",IF(E75&lt;=2,"H",IF(E75=3,"M",IF(E75=4,"L")))))</f>
        <v>DM</v>
      </c>
      <c r="E75" s="58">
        <f>IF(OR(Processes!$C$57=TRUE,Processes!Q$57=TRUE),IF(AND(G75=1,H75=1,NOT(ISTEXT(J75))),4,IF(AND(G75=1,H75=1,ISTEXT(J75)),3,IF(AND(OR(G75=1,H75=1),ISTEXT(J75)),2,1))),"OoS")</f>
        <v>1</v>
      </c>
      <c r="F75" s="57"/>
      <c r="G75" s="59"/>
      <c r="H75" s="59"/>
      <c r="I75" s="59"/>
      <c r="J75" s="59"/>
      <c r="K75" s="59"/>
      <c r="L75" s="59"/>
      <c r="M75" s="59"/>
      <c r="N75" s="59"/>
      <c r="O75" s="63"/>
      <c r="P75" s="370"/>
      <c r="Q75" s="264"/>
      <c r="R75" s="367"/>
    </row>
    <row r="76" spans="1:18" ht="13" x14ac:dyDescent="0.25">
      <c r="A76" s="352"/>
      <c r="B76" s="378"/>
      <c r="C76" s="62" t="str">
        <f>IF(ISTEXT('Organizational Unit Summary'!$B$54),'Organizational Unit Summary'!$B$54,"")</f>
        <v>P-15</v>
      </c>
      <c r="D76" s="51" t="str">
        <f>IF('Organizational Unit Summary'!$B$24="Benchmark or Sustainment",IF(E76="OoS","OoS",IF(E76=1,"DM",IF(E76=2,"PM",IF(E76=3,"LM",IF(E76=4,"FM"))))),IF(E76="OoS","OoS",IF(E76&lt;=2,"H",IF(E76=3,"M",IF(E76=4,"L")))))</f>
        <v>DM</v>
      </c>
      <c r="E76" s="58">
        <f>IF(OR(Processes!$C$57=TRUE,Processes!R$57=TRUE),IF(AND(G76=1,H76=1,NOT(ISTEXT(J76))),4,IF(AND(G76=1,H76=1,ISTEXT(J76)),3,IF(AND(OR(G76=1,H76=1),ISTEXT(J76)),2,1))),"OoS")</f>
        <v>1</v>
      </c>
      <c r="F76" s="57"/>
      <c r="G76" s="59"/>
      <c r="H76" s="59"/>
      <c r="I76" s="59"/>
      <c r="J76" s="59"/>
      <c r="K76" s="59"/>
      <c r="L76" s="59"/>
      <c r="M76" s="59"/>
      <c r="N76" s="59"/>
      <c r="O76" s="63"/>
      <c r="P76" s="370"/>
      <c r="Q76" s="264"/>
      <c r="R76" s="367"/>
    </row>
    <row r="77" spans="1:18" ht="13" x14ac:dyDescent="0.25">
      <c r="A77" s="352"/>
      <c r="B77" s="378"/>
      <c r="C77" s="62" t="str">
        <f>IF(ISTEXT('Organizational Unit Summary'!$B$55),'Organizational Unit Summary'!$B$55,"")</f>
        <v>P-16</v>
      </c>
      <c r="D77" s="51" t="str">
        <f>IF('Organizational Unit Summary'!$B$24="Benchmark or Sustainment",IF(E77="OoS","OoS",IF(E77=1,"DM",IF(E77=2,"PM",IF(E77=3,"LM",IF(E77=4,"FM"))))),IF(E77="OoS","OoS",IF(E77&lt;=2,"H",IF(E77=3,"M",IF(E77=4,"L")))))</f>
        <v>DM</v>
      </c>
      <c r="E77" s="58">
        <f>IF(OR(Processes!$C$57=TRUE,Processes!S$57=TRUE),IF(AND(G77=1,H77=1,NOT(ISTEXT(J77))),4,IF(AND(G77=1,H77=1,ISTEXT(J77)),3,IF(AND(OR(G77=1,H77=1),ISTEXT(J77)),2,1))),"OoS")</f>
        <v>1</v>
      </c>
      <c r="F77" s="57"/>
      <c r="G77" s="59"/>
      <c r="H77" s="59"/>
      <c r="I77" s="59"/>
      <c r="J77" s="59"/>
      <c r="K77" s="59"/>
      <c r="L77" s="59"/>
      <c r="M77" s="59"/>
      <c r="N77" s="59"/>
      <c r="O77" s="63"/>
      <c r="P77" s="370"/>
      <c r="Q77" s="264"/>
      <c r="R77" s="367"/>
    </row>
    <row r="78" spans="1:18" ht="13" x14ac:dyDescent="0.25">
      <c r="A78" s="352"/>
      <c r="B78" s="378"/>
      <c r="C78" s="62" t="str">
        <f>IF(ISTEXT('Organizational Unit Summary'!$B$56),'Organizational Unit Summary'!$B$56,"")</f>
        <v>P-17</v>
      </c>
      <c r="D78" s="51" t="str">
        <f>IF('Organizational Unit Summary'!$B$24="Benchmark or Sustainment",IF(E78="OoS","OoS",IF(E78=1,"DM",IF(E78=2,"PM",IF(E78=3,"LM",IF(E78=4,"FM"))))),IF(E78="OoS","OoS",IF(E78&lt;=2,"H",IF(E78=3,"M",IF(E78=4,"L")))))</f>
        <v>DM</v>
      </c>
      <c r="E78" s="58">
        <f>IF(OR(Processes!$C$57=TRUE,Processes!T$57=TRUE),IF(AND(G78=1,H78=1,NOT(ISTEXT(J78))),4,IF(AND(G78=1,H78=1,ISTEXT(J78)),3,IF(AND(OR(G78=1,H78=1),ISTEXT(J78)),2,1))),"OoS")</f>
        <v>1</v>
      </c>
      <c r="F78" s="57"/>
      <c r="G78" s="59"/>
      <c r="H78" s="59"/>
      <c r="I78" s="59"/>
      <c r="J78" s="59"/>
      <c r="K78" s="59"/>
      <c r="L78" s="59"/>
      <c r="M78" s="59"/>
      <c r="N78" s="59"/>
      <c r="O78" s="63"/>
      <c r="P78" s="370"/>
      <c r="Q78" s="264"/>
      <c r="R78" s="367"/>
    </row>
    <row r="79" spans="1:18" ht="13" x14ac:dyDescent="0.25">
      <c r="A79" s="352"/>
      <c r="B79" s="378"/>
      <c r="C79" s="62" t="str">
        <f>IF(ISTEXT('Organizational Unit Summary'!$B$57),'Organizational Unit Summary'!$B$57,"")</f>
        <v>P-18</v>
      </c>
      <c r="D79" s="51" t="str">
        <f>IF('Organizational Unit Summary'!$B$24="Benchmark or Sustainment",IF(E79="OoS","OoS",IF(E79=1,"DM",IF(E79=2,"PM",IF(E79=3,"LM",IF(E79=4,"FM"))))),IF(E79="OoS","OoS",IF(E79&lt;=2,"H",IF(E79=3,"M",IF(E79=4,"L")))))</f>
        <v>DM</v>
      </c>
      <c r="E79" s="58">
        <f>IF(OR(Processes!$C$57=TRUE,Processes!U$57=TRUE),IF(AND(G79=1,H79=1,NOT(ISTEXT(J79))),4,IF(AND(G79=1,H79=1,ISTEXT(J79)),3,IF(AND(OR(G79=1,H79=1),ISTEXT(J79)),2,1))),"OoS")</f>
        <v>1</v>
      </c>
      <c r="F79" s="57"/>
      <c r="G79" s="59"/>
      <c r="H79" s="59"/>
      <c r="I79" s="59"/>
      <c r="J79" s="59"/>
      <c r="K79" s="59"/>
      <c r="L79" s="59"/>
      <c r="M79" s="59"/>
      <c r="N79" s="59"/>
      <c r="O79" s="63"/>
      <c r="P79" s="370"/>
      <c r="Q79" s="264"/>
      <c r="R79" s="367"/>
    </row>
    <row r="80" spans="1:18" ht="13" x14ac:dyDescent="0.25">
      <c r="A80" s="352"/>
      <c r="B80" s="378"/>
      <c r="C80" s="62" t="str">
        <f>IF(ISTEXT('Organizational Unit Summary'!$B$58),'Organizational Unit Summary'!$B$58,"")</f>
        <v>P-19</v>
      </c>
      <c r="D80" s="51" t="str">
        <f>IF('Organizational Unit Summary'!$B$24="Benchmark or Sustainment",IF(E80="OoS","OoS",IF(E80=1,"DM",IF(E80=2,"PM",IF(E80=3,"LM",IF(E80=4,"FM"))))),IF(E80="OoS","OoS",IF(E80&lt;=2,"H",IF(E80=3,"M",IF(E80=4,"L")))))</f>
        <v>DM</v>
      </c>
      <c r="E80" s="58">
        <f>IF(OR(Processes!$C$57=TRUE,Processes!V$57=TRUE),IF(AND(G80=1,H80=1,NOT(ISTEXT(J80))),4,IF(AND(G80=1,H80=1,ISTEXT(J80)),3,IF(AND(OR(G80=1,H80=1),ISTEXT(J80)),2,1))),"OoS")</f>
        <v>1</v>
      </c>
      <c r="F80" s="57"/>
      <c r="G80" s="59"/>
      <c r="H80" s="59"/>
      <c r="I80" s="59"/>
      <c r="J80" s="59"/>
      <c r="K80" s="59"/>
      <c r="L80" s="59"/>
      <c r="M80" s="59"/>
      <c r="N80" s="59"/>
      <c r="O80" s="63"/>
      <c r="P80" s="370"/>
      <c r="Q80" s="264"/>
      <c r="R80" s="367"/>
    </row>
    <row r="81" spans="1:18" ht="13.5" thickBot="1" x14ac:dyDescent="0.3">
      <c r="A81" s="352"/>
      <c r="B81" s="378"/>
      <c r="C81" s="62" t="str">
        <f>IF(ISTEXT('Organizational Unit Summary'!$B$59),'Organizational Unit Summary'!$B$59,"")</f>
        <v>P-20</v>
      </c>
      <c r="D81" s="51" t="str">
        <f>IF('Organizational Unit Summary'!$B$24="Benchmark or Sustainment",IF(E81="OoS","OoS",IF(E81=1,"DM",IF(E81=2,"PM",IF(E81=3,"LM",IF(E81=4,"FM"))))),IF(E81="OoS","OoS",IF(E81&lt;=2,"H",IF(E81=3,"M",IF(E81=4,"L")))))</f>
        <v>DM</v>
      </c>
      <c r="E81" s="58">
        <f>IF(OR(Processes!$C$57=TRUE,Processes!W$57=TRUE),IF(AND(G81=1,H81=1,NOT(ISTEXT(J81))),4,IF(AND(G81=1,H81=1,ISTEXT(J81)),3,IF(AND(OR(G81=1,H81=1),ISTEXT(J81)),2,1))),"OoS")</f>
        <v>1</v>
      </c>
      <c r="F81" s="57"/>
      <c r="G81" s="59"/>
      <c r="H81" s="59"/>
      <c r="I81" s="59"/>
      <c r="J81" s="59"/>
      <c r="K81" s="59"/>
      <c r="L81" s="59"/>
      <c r="M81" s="59"/>
      <c r="N81" s="59"/>
      <c r="O81" s="63"/>
      <c r="P81" s="371"/>
      <c r="Q81" s="264"/>
      <c r="R81" s="367"/>
    </row>
    <row r="82" spans="1:18" ht="13" x14ac:dyDescent="0.25">
      <c r="A82" s="352"/>
      <c r="B82" s="378" t="str">
        <f>IF(ISTEXT(Processes!$B$7),Processes!$B$7,"")</f>
        <v>Process 5</v>
      </c>
      <c r="C82" s="62" t="str">
        <f>IF(ISTEXT('Organizational Unit Summary'!$B$40),'Organizational Unit Summary'!$B$40,"")</f>
        <v>P-1</v>
      </c>
      <c r="D82" s="51" t="str">
        <f>IF('Organizational Unit Summary'!$B$24="Benchmark or Sustainment",IF(E82="OoS","OoS",IF(E82=1,"DM",IF(E82=2,"PM",IF(E82=3,"LM",IF(E82=4,"FM"))))),IF(E82="OoS","OoS",IF(E82&lt;=2,"H",IF(E82=3,"M",IF(E82=4,"L")))))</f>
        <v>DM</v>
      </c>
      <c r="E82" s="58">
        <f>IF(OR(Processes!$C$58=TRUE,Processes!D$58=TRUE),IF(AND(G82=1,H82=1,NOT(ISTEXT(J82))),4,IF(AND(G82=1,H82=1,ISTEXT(J82)),3,IF(AND(OR(G82=1,H82=1),ISTEXT(J82)),2,1))),"OoS")</f>
        <v>1</v>
      </c>
      <c r="F82" s="57"/>
      <c r="G82" s="59"/>
      <c r="H82" s="59"/>
      <c r="I82" s="59"/>
      <c r="J82" s="59"/>
      <c r="K82" s="59"/>
      <c r="L82" s="59"/>
      <c r="M82" s="59"/>
      <c r="N82" s="59"/>
      <c r="O82" s="63"/>
      <c r="P82" s="369"/>
      <c r="Q82" s="264"/>
      <c r="R82" s="367"/>
    </row>
    <row r="83" spans="1:18" ht="13" x14ac:dyDescent="0.25">
      <c r="A83" s="352"/>
      <c r="B83" s="378"/>
      <c r="C83" s="62" t="str">
        <f>IF(ISTEXT('Organizational Unit Summary'!$B$41),'Organizational Unit Summary'!$B$41,"")</f>
        <v>P-2</v>
      </c>
      <c r="D83" s="51" t="str">
        <f>IF('Organizational Unit Summary'!$B$24="Benchmark or Sustainment",IF(E83="OoS","OoS",IF(E83=1,"DM",IF(E83=2,"PM",IF(E83=3,"LM",IF(E83=4,"FM"))))),IF(E83="OoS","OoS",IF(E83&lt;=2,"H",IF(E83=3,"M",IF(E83=4,"L")))))</f>
        <v>DM</v>
      </c>
      <c r="E83" s="58">
        <f>IF(OR(Processes!$C$58=TRUE,Processes!E$58=TRUE),IF(AND(G83=1,H83=1,NOT(ISTEXT(J83))),4,IF(AND(G83=1,H83=1,ISTEXT(J83)),3,IF(AND(OR(G83=1,H83=1),ISTEXT(J83)),2,1))),"OoS")</f>
        <v>1</v>
      </c>
      <c r="F83" s="57"/>
      <c r="G83" s="59"/>
      <c r="H83" s="59"/>
      <c r="I83" s="59"/>
      <c r="J83" s="59"/>
      <c r="K83" s="59"/>
      <c r="L83" s="59"/>
      <c r="M83" s="59"/>
      <c r="N83" s="59"/>
      <c r="O83" s="63"/>
      <c r="P83" s="370"/>
      <c r="Q83" s="264"/>
      <c r="R83" s="367"/>
    </row>
    <row r="84" spans="1:18" ht="13" x14ac:dyDescent="0.25">
      <c r="A84" s="352"/>
      <c r="B84" s="378"/>
      <c r="C84" s="62" t="str">
        <f>IF(ISTEXT('Organizational Unit Summary'!$B$42),'Organizational Unit Summary'!$B$42,"")</f>
        <v>P-3</v>
      </c>
      <c r="D84" s="51" t="str">
        <f>IF('Organizational Unit Summary'!$B$24="Benchmark or Sustainment",IF(E84="OoS","OoS",IF(E84=1,"DM",IF(E84=2,"PM",IF(E84=3,"LM",IF(E84=4,"FM"))))),IF(E84="OoS","OoS",IF(E84&lt;=2,"H",IF(E84=3,"M",IF(E84=4,"L")))))</f>
        <v>DM</v>
      </c>
      <c r="E84" s="58">
        <f>IF(OR(Processes!$C$58=TRUE,Processes!F$58=TRUE),IF(AND(G84=1,H84=1,NOT(ISTEXT(J84))),4,IF(AND(G84=1,H84=1,ISTEXT(J84)),3,IF(AND(OR(G84=1,H84=1),ISTEXT(J84)),2,1))),"OoS")</f>
        <v>1</v>
      </c>
      <c r="F84" s="57"/>
      <c r="G84" s="59"/>
      <c r="H84" s="59"/>
      <c r="I84" s="59"/>
      <c r="J84" s="59"/>
      <c r="K84" s="59"/>
      <c r="L84" s="59"/>
      <c r="M84" s="59"/>
      <c r="N84" s="59"/>
      <c r="O84" s="63"/>
      <c r="P84" s="370"/>
      <c r="Q84" s="264"/>
      <c r="R84" s="367"/>
    </row>
    <row r="85" spans="1:18" ht="13" x14ac:dyDescent="0.25">
      <c r="A85" s="352"/>
      <c r="B85" s="378"/>
      <c r="C85" s="62" t="str">
        <f>IF(ISTEXT('Organizational Unit Summary'!$B$43),'Organizational Unit Summary'!$B$43,"")</f>
        <v>P-4</v>
      </c>
      <c r="D85" s="51" t="str">
        <f>IF('Organizational Unit Summary'!$B$24="Benchmark or Sustainment",IF(E85="OoS","OoS",IF(E85=1,"DM",IF(E85=2,"PM",IF(E85=3,"LM",IF(E85=4,"FM"))))),IF(E85="OoS","OoS",IF(E85&lt;=2,"H",IF(E85=3,"M",IF(E85=4,"L")))))</f>
        <v>DM</v>
      </c>
      <c r="E85" s="58">
        <f>IF(OR(Processes!$C$58=TRUE,Processes!G$58=TRUE),IF(AND(G85=1,H85=1,NOT(ISTEXT(J85))),4,IF(AND(G85=1,H85=1,ISTEXT(J85)),3,IF(AND(OR(G85=1,H85=1),ISTEXT(J85)),2,1))),"OoS")</f>
        <v>1</v>
      </c>
      <c r="F85" s="57"/>
      <c r="G85" s="59"/>
      <c r="H85" s="59"/>
      <c r="I85" s="59"/>
      <c r="J85" s="59"/>
      <c r="K85" s="59"/>
      <c r="L85" s="59"/>
      <c r="M85" s="59"/>
      <c r="N85" s="59"/>
      <c r="O85" s="63"/>
      <c r="P85" s="370"/>
      <c r="Q85" s="264"/>
      <c r="R85" s="367"/>
    </row>
    <row r="86" spans="1:18" ht="13" x14ac:dyDescent="0.25">
      <c r="A86" s="352"/>
      <c r="B86" s="378"/>
      <c r="C86" s="62" t="str">
        <f>IF(ISTEXT('Organizational Unit Summary'!$B$44),'Organizational Unit Summary'!$B$44,"")</f>
        <v>P-5</v>
      </c>
      <c r="D86" s="51" t="str">
        <f>IF('Organizational Unit Summary'!$B$24="Benchmark or Sustainment",IF(E86="OoS","OoS",IF(E86=1,"DM",IF(E86=2,"PM",IF(E86=3,"LM",IF(E86=4,"FM"))))),IF(E86="OoS","OoS",IF(E86&lt;=2,"H",IF(E86=3,"M",IF(E86=4,"L")))))</f>
        <v>DM</v>
      </c>
      <c r="E86" s="58">
        <f>IF(OR(Processes!$C$58=TRUE,Processes!H$58=TRUE),IF(AND(G86=1,H86=1,NOT(ISTEXT(J86))),4,IF(AND(G86=1,H86=1,ISTEXT(J86)),3,IF(AND(OR(G86=1,H86=1),ISTEXT(J86)),2,1))),"OoS")</f>
        <v>1</v>
      </c>
      <c r="F86" s="57"/>
      <c r="G86" s="59"/>
      <c r="H86" s="59"/>
      <c r="I86" s="59"/>
      <c r="J86" s="59"/>
      <c r="K86" s="59"/>
      <c r="L86" s="59"/>
      <c r="M86" s="59"/>
      <c r="N86" s="59"/>
      <c r="O86" s="63"/>
      <c r="P86" s="370"/>
      <c r="Q86" s="264"/>
      <c r="R86" s="367"/>
    </row>
    <row r="87" spans="1:18" ht="13" x14ac:dyDescent="0.25">
      <c r="A87" s="352"/>
      <c r="B87" s="378"/>
      <c r="C87" s="62" t="str">
        <f>IF(ISTEXT('Organizational Unit Summary'!$B$45),'Organizational Unit Summary'!$B$45,"")</f>
        <v>P-6</v>
      </c>
      <c r="D87" s="51" t="str">
        <f>IF('Organizational Unit Summary'!$B$24="Benchmark or Sustainment",IF(E87="OoS","OoS",IF(E87=1,"DM",IF(E87=2,"PM",IF(E87=3,"LM",IF(E87=4,"FM"))))),IF(E87="OoS","OoS",IF(E87&lt;=2,"H",IF(E87=3,"M",IF(E87=4,"L")))))</f>
        <v>DM</v>
      </c>
      <c r="E87" s="58">
        <f>IF(OR(Processes!$C$58=TRUE,Processes!I$58=TRUE),IF(AND(G87=1,H87=1,NOT(ISTEXT(J87))),4,IF(AND(G87=1,H87=1,ISTEXT(J87)),3,IF(AND(OR(G87=1,H87=1),ISTEXT(J87)),2,1))),"OoS")</f>
        <v>1</v>
      </c>
      <c r="F87" s="57"/>
      <c r="G87" s="59"/>
      <c r="H87" s="59"/>
      <c r="I87" s="59"/>
      <c r="J87" s="59"/>
      <c r="K87" s="59"/>
      <c r="L87" s="59"/>
      <c r="M87" s="59"/>
      <c r="N87" s="59"/>
      <c r="O87" s="63"/>
      <c r="P87" s="370"/>
      <c r="Q87" s="264"/>
      <c r="R87" s="367"/>
    </row>
    <row r="88" spans="1:18" ht="13" x14ac:dyDescent="0.25">
      <c r="A88" s="352"/>
      <c r="B88" s="378"/>
      <c r="C88" s="62" t="str">
        <f>IF(ISTEXT('Organizational Unit Summary'!$B$46),'Organizational Unit Summary'!$B$46,"")</f>
        <v>P-7</v>
      </c>
      <c r="D88" s="51" t="str">
        <f>IF('Organizational Unit Summary'!$B$24="Benchmark or Sustainment",IF(E88="OoS","OoS",IF(E88=1,"DM",IF(E88=2,"PM",IF(E88=3,"LM",IF(E88=4,"FM"))))),IF(E88="OoS","OoS",IF(E88&lt;=2,"H",IF(E88=3,"M",IF(E88=4,"L")))))</f>
        <v>DM</v>
      </c>
      <c r="E88" s="58">
        <f>IF(OR(Processes!$C$58=TRUE,Processes!J$58=TRUE),IF(AND(G88=1,H88=1,NOT(ISTEXT(J88))),4,IF(AND(G88=1,H88=1,ISTEXT(J88)),3,IF(AND(OR(G88=1,H88=1),ISTEXT(J88)),2,1))),"OoS")</f>
        <v>1</v>
      </c>
      <c r="F88" s="57"/>
      <c r="G88" s="59"/>
      <c r="H88" s="59"/>
      <c r="I88" s="59"/>
      <c r="J88" s="59"/>
      <c r="K88" s="59"/>
      <c r="L88" s="59"/>
      <c r="M88" s="59"/>
      <c r="N88" s="59"/>
      <c r="O88" s="63"/>
      <c r="P88" s="370"/>
      <c r="Q88" s="264"/>
      <c r="R88" s="367"/>
    </row>
    <row r="89" spans="1:18" ht="13" x14ac:dyDescent="0.25">
      <c r="A89" s="352"/>
      <c r="B89" s="378"/>
      <c r="C89" s="62" t="str">
        <f>IF(ISTEXT('Organizational Unit Summary'!$B$47),'Organizational Unit Summary'!$B$47,"")</f>
        <v>P-8</v>
      </c>
      <c r="D89" s="51" t="str">
        <f>IF('Organizational Unit Summary'!$B$24="Benchmark or Sustainment",IF(E89="OoS","OoS",IF(E89=1,"DM",IF(E89=2,"PM",IF(E89=3,"LM",IF(E89=4,"FM"))))),IF(E89="OoS","OoS",IF(E89&lt;=2,"H",IF(E89=3,"M",IF(E89=4,"L")))))</f>
        <v>DM</v>
      </c>
      <c r="E89" s="58">
        <f>IF(OR(Processes!$C$58=TRUE,Processes!K$58=TRUE),IF(AND(G89=1,H89=1,NOT(ISTEXT(J89))),4,IF(AND(G89=1,H89=1,ISTEXT(J89)),3,IF(AND(OR(G89=1,H89=1),ISTEXT(J89)),2,1))),"OoS")</f>
        <v>1</v>
      </c>
      <c r="F89" s="57"/>
      <c r="G89" s="59"/>
      <c r="H89" s="59"/>
      <c r="I89" s="59"/>
      <c r="J89" s="59"/>
      <c r="K89" s="59"/>
      <c r="L89" s="59"/>
      <c r="M89" s="59"/>
      <c r="N89" s="59"/>
      <c r="O89" s="63"/>
      <c r="P89" s="370"/>
      <c r="Q89" s="264"/>
      <c r="R89" s="367"/>
    </row>
    <row r="90" spans="1:18" ht="13" x14ac:dyDescent="0.25">
      <c r="A90" s="352"/>
      <c r="B90" s="378"/>
      <c r="C90" s="62" t="str">
        <f>IF(ISTEXT('Organizational Unit Summary'!$B$48),'Organizational Unit Summary'!$B$48,"")</f>
        <v>P-9</v>
      </c>
      <c r="D90" s="51" t="str">
        <f>IF('Organizational Unit Summary'!$B$24="Benchmark or Sustainment",IF(E90="OoS","OoS",IF(E90=1,"DM",IF(E90=2,"PM",IF(E90=3,"LM",IF(E90=4,"FM"))))),IF(E90="OoS","OoS",IF(E90&lt;=2,"H",IF(E90=3,"M",IF(E90=4,"L")))))</f>
        <v>DM</v>
      </c>
      <c r="E90" s="58">
        <f>IF(OR(Processes!$C$58=TRUE,Processes!L$58=TRUE),IF(AND(G90=1,H90=1,NOT(ISTEXT(J90))),4,IF(AND(G90=1,H90=1,ISTEXT(J90)),3,IF(AND(OR(G90=1,H90=1),ISTEXT(J90)),2,1))),"OoS")</f>
        <v>1</v>
      </c>
      <c r="F90" s="57"/>
      <c r="G90" s="59"/>
      <c r="H90" s="59"/>
      <c r="I90" s="59"/>
      <c r="J90" s="59"/>
      <c r="K90" s="59"/>
      <c r="L90" s="59"/>
      <c r="M90" s="59"/>
      <c r="N90" s="59"/>
      <c r="O90" s="63"/>
      <c r="P90" s="370"/>
      <c r="Q90" s="264"/>
      <c r="R90" s="367"/>
    </row>
    <row r="91" spans="1:18" ht="13" x14ac:dyDescent="0.25">
      <c r="A91" s="352"/>
      <c r="B91" s="378"/>
      <c r="C91" s="62" t="str">
        <f>IF(ISTEXT('Organizational Unit Summary'!$B$49),'Organizational Unit Summary'!$B$49,"")</f>
        <v>P-10</v>
      </c>
      <c r="D91" s="51" t="str">
        <f>IF('Organizational Unit Summary'!$B$24="Benchmark or Sustainment",IF(E91="OoS","OoS",IF(E91=1,"DM",IF(E91=2,"PM",IF(E91=3,"LM",IF(E91=4,"FM"))))),IF(E91="OoS","OoS",IF(E91&lt;=2,"H",IF(E91=3,"M",IF(E91=4,"L")))))</f>
        <v>DM</v>
      </c>
      <c r="E91" s="58">
        <f>IF(OR(Processes!$C$58=TRUE,Processes!M$58=TRUE),IF(AND(G91=1,H91=1,NOT(ISTEXT(J91))),4,IF(AND(G91=1,H91=1,ISTEXT(J91)),3,IF(AND(OR(G91=1,H91=1),ISTEXT(J91)),2,1))),"OoS")</f>
        <v>1</v>
      </c>
      <c r="F91" s="57"/>
      <c r="G91" s="59"/>
      <c r="H91" s="59"/>
      <c r="I91" s="59"/>
      <c r="J91" s="59"/>
      <c r="K91" s="59"/>
      <c r="L91" s="59"/>
      <c r="M91" s="59"/>
      <c r="N91" s="59"/>
      <c r="O91" s="63"/>
      <c r="P91" s="370"/>
      <c r="Q91" s="264"/>
      <c r="R91" s="367"/>
    </row>
    <row r="92" spans="1:18" ht="13" x14ac:dyDescent="0.25">
      <c r="A92" s="352"/>
      <c r="B92" s="378"/>
      <c r="C92" s="62" t="str">
        <f>IF(ISTEXT('Organizational Unit Summary'!$B$50),'Organizational Unit Summary'!$B$50,"")</f>
        <v>P-11</v>
      </c>
      <c r="D92" s="51" t="str">
        <f>IF('Organizational Unit Summary'!$B$24="Benchmark or Sustainment",IF(E92="OoS","OoS",IF(E92=1,"DM",IF(E92=2,"PM",IF(E92=3,"LM",IF(E92=4,"FM"))))),IF(E92="OoS","OoS",IF(E92&lt;=2,"H",IF(E92=3,"M",IF(E92=4,"L")))))</f>
        <v>DM</v>
      </c>
      <c r="E92" s="58">
        <f>IF(OR(Processes!$C$58=TRUE,Processes!N$58=TRUE),IF(AND(G92=1,H92=1,NOT(ISTEXT(J92))),4,IF(AND(G92=1,H92=1,ISTEXT(J92)),3,IF(AND(OR(G92=1,H92=1),ISTEXT(J92)),2,1))),"OoS")</f>
        <v>1</v>
      </c>
      <c r="F92" s="57"/>
      <c r="G92" s="59"/>
      <c r="H92" s="59"/>
      <c r="I92" s="59"/>
      <c r="J92" s="59"/>
      <c r="K92" s="59"/>
      <c r="L92" s="59"/>
      <c r="M92" s="59"/>
      <c r="N92" s="59"/>
      <c r="O92" s="63"/>
      <c r="P92" s="370"/>
      <c r="Q92" s="264"/>
      <c r="R92" s="367"/>
    </row>
    <row r="93" spans="1:18" ht="13" x14ac:dyDescent="0.25">
      <c r="A93" s="352"/>
      <c r="B93" s="378"/>
      <c r="C93" s="62" t="str">
        <f>IF(ISTEXT('Organizational Unit Summary'!$B$51),'Organizational Unit Summary'!$B$51,"")</f>
        <v>P-12</v>
      </c>
      <c r="D93" s="51" t="str">
        <f>IF('Organizational Unit Summary'!$B$24="Benchmark or Sustainment",IF(E93="OoS","OoS",IF(E93=1,"DM",IF(E93=2,"PM",IF(E93=3,"LM",IF(E93=4,"FM"))))),IF(E93="OoS","OoS",IF(E93&lt;=2,"H",IF(E93=3,"M",IF(E93=4,"L")))))</f>
        <v>DM</v>
      </c>
      <c r="E93" s="58">
        <f>IF(OR(Processes!$C$58=TRUE,Processes!O$58=TRUE),IF(AND(G93=1,H93=1,NOT(ISTEXT(J93))),4,IF(AND(G93=1,H93=1,ISTEXT(J93)),3,IF(AND(OR(G93=1,H93=1),ISTEXT(J93)),2,1))),"OoS")</f>
        <v>1</v>
      </c>
      <c r="F93" s="57"/>
      <c r="G93" s="59"/>
      <c r="H93" s="59"/>
      <c r="I93" s="59"/>
      <c r="J93" s="59"/>
      <c r="K93" s="59"/>
      <c r="L93" s="59"/>
      <c r="M93" s="59"/>
      <c r="N93" s="59"/>
      <c r="O93" s="63"/>
      <c r="P93" s="370"/>
      <c r="Q93" s="264"/>
      <c r="R93" s="367"/>
    </row>
    <row r="94" spans="1:18" ht="13" x14ac:dyDescent="0.25">
      <c r="A94" s="352"/>
      <c r="B94" s="378"/>
      <c r="C94" s="62" t="str">
        <f>IF(ISTEXT('Organizational Unit Summary'!$B$52),'Organizational Unit Summary'!$B$52,"")</f>
        <v>P-13</v>
      </c>
      <c r="D94" s="51" t="str">
        <f>IF('Organizational Unit Summary'!$B$24="Benchmark or Sustainment",IF(E94="OoS","OoS",IF(E94=1,"DM",IF(E94=2,"PM",IF(E94=3,"LM",IF(E94=4,"FM"))))),IF(E94="OoS","OoS",IF(E94&lt;=2,"H",IF(E94=3,"M",IF(E94=4,"L")))))</f>
        <v>DM</v>
      </c>
      <c r="E94" s="58">
        <f>IF(OR(Processes!$C$58=TRUE,Processes!P$58=TRUE),IF(AND(G94=1,H94=1,NOT(ISTEXT(J94))),4,IF(AND(G94=1,H94=1,ISTEXT(J94)),3,IF(AND(OR(G94=1,H94=1),ISTEXT(J94)),2,1))),"OoS")</f>
        <v>1</v>
      </c>
      <c r="F94" s="57"/>
      <c r="G94" s="59"/>
      <c r="H94" s="59"/>
      <c r="I94" s="59"/>
      <c r="J94" s="59"/>
      <c r="K94" s="59"/>
      <c r="L94" s="59"/>
      <c r="M94" s="59"/>
      <c r="N94" s="59"/>
      <c r="O94" s="63"/>
      <c r="P94" s="370"/>
      <c r="Q94" s="264"/>
      <c r="R94" s="367"/>
    </row>
    <row r="95" spans="1:18" ht="13" x14ac:dyDescent="0.25">
      <c r="A95" s="352"/>
      <c r="B95" s="378"/>
      <c r="C95" s="62" t="str">
        <f>IF(ISTEXT('Organizational Unit Summary'!$B$53),'Organizational Unit Summary'!$B$53,"")</f>
        <v>P-14</v>
      </c>
      <c r="D95" s="51" t="str">
        <f>IF('Organizational Unit Summary'!$B$24="Benchmark or Sustainment",IF(E95="OoS","OoS",IF(E95=1,"DM",IF(E95=2,"PM",IF(E95=3,"LM",IF(E95=4,"FM"))))),IF(E95="OoS","OoS",IF(E95&lt;=2,"H",IF(E95=3,"M",IF(E95=4,"L")))))</f>
        <v>DM</v>
      </c>
      <c r="E95" s="58">
        <f>IF(OR(Processes!$C$58=TRUE,Processes!Q$58=TRUE),IF(AND(G95=1,H95=1,NOT(ISTEXT(J95))),4,IF(AND(G95=1,H95=1,ISTEXT(J95)),3,IF(AND(OR(G95=1,H95=1),ISTEXT(J95)),2,1))),"OoS")</f>
        <v>1</v>
      </c>
      <c r="F95" s="57"/>
      <c r="G95" s="59"/>
      <c r="H95" s="59"/>
      <c r="I95" s="59"/>
      <c r="J95" s="59"/>
      <c r="K95" s="59"/>
      <c r="L95" s="59"/>
      <c r="M95" s="59"/>
      <c r="N95" s="59"/>
      <c r="O95" s="63"/>
      <c r="P95" s="370"/>
      <c r="Q95" s="264"/>
      <c r="R95" s="367"/>
    </row>
    <row r="96" spans="1:18" ht="13" x14ac:dyDescent="0.25">
      <c r="A96" s="352"/>
      <c r="B96" s="378"/>
      <c r="C96" s="62" t="str">
        <f>IF(ISTEXT('Organizational Unit Summary'!$B$54),'Organizational Unit Summary'!$B$54,"")</f>
        <v>P-15</v>
      </c>
      <c r="D96" s="51" t="str">
        <f>IF('Organizational Unit Summary'!$B$24="Benchmark or Sustainment",IF(E96="OoS","OoS",IF(E96=1,"DM",IF(E96=2,"PM",IF(E96=3,"LM",IF(E96=4,"FM"))))),IF(E96="OoS","OoS",IF(E96&lt;=2,"H",IF(E96=3,"M",IF(E96=4,"L")))))</f>
        <v>DM</v>
      </c>
      <c r="E96" s="58">
        <f>IF(OR(Processes!$C$58=TRUE,Processes!R$58=TRUE),IF(AND(G96=1,H96=1,NOT(ISTEXT(J96))),4,IF(AND(G96=1,H96=1,ISTEXT(J96)),3,IF(AND(OR(G96=1,H96=1),ISTEXT(J96)),2,1))),"OoS")</f>
        <v>1</v>
      </c>
      <c r="F96" s="57"/>
      <c r="G96" s="59"/>
      <c r="H96" s="59"/>
      <c r="I96" s="59"/>
      <c r="J96" s="59"/>
      <c r="K96" s="59"/>
      <c r="L96" s="59"/>
      <c r="M96" s="59"/>
      <c r="N96" s="59"/>
      <c r="O96" s="63"/>
      <c r="P96" s="370"/>
      <c r="Q96" s="264"/>
      <c r="R96" s="367"/>
    </row>
    <row r="97" spans="1:18" ht="13" x14ac:dyDescent="0.25">
      <c r="A97" s="352"/>
      <c r="B97" s="378"/>
      <c r="C97" s="62" t="str">
        <f>IF(ISTEXT('Organizational Unit Summary'!$B$55),'Organizational Unit Summary'!$B$55,"")</f>
        <v>P-16</v>
      </c>
      <c r="D97" s="51" t="str">
        <f>IF('Organizational Unit Summary'!$B$24="Benchmark or Sustainment",IF(E97="OoS","OoS",IF(E97=1,"DM",IF(E97=2,"PM",IF(E97=3,"LM",IF(E97=4,"FM"))))),IF(E97="OoS","OoS",IF(E97&lt;=2,"H",IF(E97=3,"M",IF(E97=4,"L")))))</f>
        <v>DM</v>
      </c>
      <c r="E97" s="58">
        <f>IF(OR(Processes!$C$58=TRUE,Processes!S$58=TRUE),IF(AND(G97=1,H97=1,NOT(ISTEXT(J97))),4,IF(AND(G97=1,H97=1,ISTEXT(J97)),3,IF(AND(OR(G97=1,H97=1),ISTEXT(J97)),2,1))),"OoS")</f>
        <v>1</v>
      </c>
      <c r="F97" s="57"/>
      <c r="G97" s="59"/>
      <c r="H97" s="59"/>
      <c r="I97" s="59"/>
      <c r="J97" s="59"/>
      <c r="K97" s="59"/>
      <c r="L97" s="59"/>
      <c r="M97" s="59"/>
      <c r="N97" s="59"/>
      <c r="O97" s="63"/>
      <c r="P97" s="370"/>
      <c r="Q97" s="264"/>
      <c r="R97" s="367"/>
    </row>
    <row r="98" spans="1:18" ht="13" x14ac:dyDescent="0.25">
      <c r="A98" s="352"/>
      <c r="B98" s="378"/>
      <c r="C98" s="62" t="str">
        <f>IF(ISTEXT('Organizational Unit Summary'!$B$56),'Organizational Unit Summary'!$B$56,"")</f>
        <v>P-17</v>
      </c>
      <c r="D98" s="51" t="str">
        <f>IF('Organizational Unit Summary'!$B$24="Benchmark or Sustainment",IF(E98="OoS","OoS",IF(E98=1,"DM",IF(E98=2,"PM",IF(E98=3,"LM",IF(E98=4,"FM"))))),IF(E98="OoS","OoS",IF(E98&lt;=2,"H",IF(E98=3,"M",IF(E98=4,"L")))))</f>
        <v>DM</v>
      </c>
      <c r="E98" s="58">
        <f>IF(OR(Processes!$C$58=TRUE,Processes!T$58=TRUE),IF(AND(G98=1,H98=1,NOT(ISTEXT(J98))),4,IF(AND(G98=1,H98=1,ISTEXT(J98)),3,IF(AND(OR(G98=1,H98=1),ISTEXT(J98)),2,1))),"OoS")</f>
        <v>1</v>
      </c>
      <c r="F98" s="57"/>
      <c r="G98" s="59"/>
      <c r="H98" s="59"/>
      <c r="I98" s="59"/>
      <c r="J98" s="59"/>
      <c r="K98" s="59"/>
      <c r="L98" s="59"/>
      <c r="M98" s="59"/>
      <c r="N98" s="59"/>
      <c r="O98" s="63"/>
      <c r="P98" s="370"/>
      <c r="Q98" s="264"/>
      <c r="R98" s="367"/>
    </row>
    <row r="99" spans="1:18" ht="13" x14ac:dyDescent="0.25">
      <c r="A99" s="352"/>
      <c r="B99" s="378"/>
      <c r="C99" s="62" t="str">
        <f>IF(ISTEXT('Organizational Unit Summary'!$B$57),'Organizational Unit Summary'!$B$57,"")</f>
        <v>P-18</v>
      </c>
      <c r="D99" s="51" t="str">
        <f>IF('Organizational Unit Summary'!$B$24="Benchmark or Sustainment",IF(E99="OoS","OoS",IF(E99=1,"DM",IF(E99=2,"PM",IF(E99=3,"LM",IF(E99=4,"FM"))))),IF(E99="OoS","OoS",IF(E99&lt;=2,"H",IF(E99=3,"M",IF(E99=4,"L")))))</f>
        <v>DM</v>
      </c>
      <c r="E99" s="58">
        <f>IF(OR(Processes!$C$58=TRUE,Processes!U$58=TRUE),IF(AND(G99=1,H99=1,NOT(ISTEXT(J99))),4,IF(AND(G99=1,H99=1,ISTEXT(J99)),3,IF(AND(OR(G99=1,H99=1),ISTEXT(J99)),2,1))),"OoS")</f>
        <v>1</v>
      </c>
      <c r="F99" s="57"/>
      <c r="G99" s="59"/>
      <c r="H99" s="59"/>
      <c r="I99" s="59"/>
      <c r="J99" s="59"/>
      <c r="K99" s="59"/>
      <c r="L99" s="59"/>
      <c r="M99" s="59"/>
      <c r="N99" s="59"/>
      <c r="O99" s="63"/>
      <c r="P99" s="370"/>
      <c r="Q99" s="264"/>
      <c r="R99" s="367"/>
    </row>
    <row r="100" spans="1:18" ht="13" x14ac:dyDescent="0.25">
      <c r="A100" s="352"/>
      <c r="B100" s="378"/>
      <c r="C100" s="62" t="str">
        <f>IF(ISTEXT('Organizational Unit Summary'!$B$58),'Organizational Unit Summary'!$B$58,"")</f>
        <v>P-19</v>
      </c>
      <c r="D100" s="51" t="str">
        <f>IF('Organizational Unit Summary'!$B$24="Benchmark or Sustainment",IF(E100="OoS","OoS",IF(E100=1,"DM",IF(E100=2,"PM",IF(E100=3,"LM",IF(E100=4,"FM"))))),IF(E100="OoS","OoS",IF(E100&lt;=2,"H",IF(E100=3,"M",IF(E100=4,"L")))))</f>
        <v>DM</v>
      </c>
      <c r="E100" s="58">
        <f>IF(OR(Processes!$C$58=TRUE,Processes!V$58=TRUE),IF(AND(G100=1,H100=1,NOT(ISTEXT(J100))),4,IF(AND(G100=1,H100=1,ISTEXT(J100)),3,IF(AND(OR(G100=1,H100=1),ISTEXT(J100)),2,1))),"OoS")</f>
        <v>1</v>
      </c>
      <c r="F100" s="57"/>
      <c r="G100" s="59"/>
      <c r="H100" s="59"/>
      <c r="I100" s="59"/>
      <c r="J100" s="59"/>
      <c r="K100" s="59"/>
      <c r="L100" s="59"/>
      <c r="M100" s="59"/>
      <c r="N100" s="59"/>
      <c r="O100" s="63"/>
      <c r="P100" s="370"/>
      <c r="Q100" s="264"/>
      <c r="R100" s="367"/>
    </row>
    <row r="101" spans="1:18" ht="13.5" thickBot="1" x14ac:dyDescent="0.3">
      <c r="A101" s="352"/>
      <c r="B101" s="378"/>
      <c r="C101" s="62" t="str">
        <f>IF(ISTEXT('Organizational Unit Summary'!$B$59),'Organizational Unit Summary'!$B$59,"")</f>
        <v>P-20</v>
      </c>
      <c r="D101" s="51" t="str">
        <f>IF('Organizational Unit Summary'!$B$24="Benchmark or Sustainment",IF(E101="OoS","OoS",IF(E101=1,"DM",IF(E101=2,"PM",IF(E101=3,"LM",IF(E101=4,"FM"))))),IF(E101="OoS","OoS",IF(E101&lt;=2,"H",IF(E101=3,"M",IF(E101=4,"L")))))</f>
        <v>DM</v>
      </c>
      <c r="E101" s="58">
        <f>IF(OR(Processes!$C$58=TRUE,Processes!W$58=TRUE),IF(AND(G101=1,H101=1,NOT(ISTEXT(J101))),4,IF(AND(G101=1,H101=1,ISTEXT(J101)),3,IF(AND(OR(G101=1,H101=1),ISTEXT(J101)),2,1))),"OoS")</f>
        <v>1</v>
      </c>
      <c r="F101" s="57"/>
      <c r="G101" s="59"/>
      <c r="H101" s="59"/>
      <c r="I101" s="59"/>
      <c r="J101" s="59"/>
      <c r="K101" s="59"/>
      <c r="L101" s="59"/>
      <c r="M101" s="59"/>
      <c r="N101" s="59"/>
      <c r="O101" s="63"/>
      <c r="P101" s="371"/>
      <c r="Q101" s="264"/>
      <c r="R101" s="367"/>
    </row>
    <row r="102" spans="1:18" ht="13" x14ac:dyDescent="0.25">
      <c r="A102" s="352"/>
      <c r="B102" s="378" t="str">
        <f>IF(ISTEXT(Processes!$B$8),Processes!$B$8,"")</f>
        <v>Process 6</v>
      </c>
      <c r="C102" s="62" t="str">
        <f>IF(ISTEXT('Organizational Unit Summary'!$B$40),'Organizational Unit Summary'!$B$40,"")</f>
        <v>P-1</v>
      </c>
      <c r="D102" s="51" t="str">
        <f>IF('Organizational Unit Summary'!$B$24="Benchmark or Sustainment",IF(E102="OoS","OoS",IF(E102=1,"DM",IF(E102=2,"PM",IF(E102=3,"LM",IF(E102=4,"FM"))))),IF(E102="OoS","OoS",IF(E102&lt;=2,"H",IF(E102=3,"M",IF(E102=4,"L")))))</f>
        <v>DM</v>
      </c>
      <c r="E102" s="58">
        <f>IF(OR(Processes!$C$59=TRUE,Processes!D$59=TRUE),IF(AND(G102=1,H102=1,NOT(ISTEXT(J102))),4,IF(AND(G102=1,H102=1,ISTEXT(J102)),3,IF(AND(OR(G102=1,H102=1),ISTEXT(J102)),2,1))),"OoS")</f>
        <v>1</v>
      </c>
      <c r="F102" s="57"/>
      <c r="G102" s="59"/>
      <c r="H102" s="59"/>
      <c r="I102" s="59"/>
      <c r="J102" s="59"/>
      <c r="K102" s="59"/>
      <c r="L102" s="59"/>
      <c r="M102" s="59"/>
      <c r="N102" s="59"/>
      <c r="O102" s="63"/>
      <c r="P102" s="369"/>
      <c r="Q102" s="264"/>
      <c r="R102" s="367"/>
    </row>
    <row r="103" spans="1:18" ht="13" x14ac:dyDescent="0.25">
      <c r="A103" s="352"/>
      <c r="B103" s="378"/>
      <c r="C103" s="62" t="str">
        <f>IF(ISTEXT('Organizational Unit Summary'!$B$41),'Organizational Unit Summary'!$B$41,"")</f>
        <v>P-2</v>
      </c>
      <c r="D103" s="51" t="str">
        <f>IF('Organizational Unit Summary'!$B$24="Benchmark or Sustainment",IF(E103="OoS","OoS",IF(E103=1,"DM",IF(E103=2,"PM",IF(E103=3,"LM",IF(E103=4,"FM"))))),IF(E103="OoS","OoS",IF(E103&lt;=2,"H",IF(E103=3,"M",IF(E103=4,"L")))))</f>
        <v>DM</v>
      </c>
      <c r="E103" s="58">
        <f>IF(OR(Processes!$C$59=TRUE,Processes!E$59=TRUE),IF(AND(G103=1,H103=1,NOT(ISTEXT(J103))),4,IF(AND(G103=1,H103=1,ISTEXT(J103)),3,IF(AND(OR(G103=1,H103=1),ISTEXT(J103)),2,1))),"OoS")</f>
        <v>1</v>
      </c>
      <c r="F103" s="57"/>
      <c r="G103" s="59"/>
      <c r="H103" s="59"/>
      <c r="I103" s="59"/>
      <c r="J103" s="59"/>
      <c r="K103" s="59"/>
      <c r="L103" s="59"/>
      <c r="M103" s="59"/>
      <c r="N103" s="59"/>
      <c r="O103" s="63"/>
      <c r="P103" s="370"/>
      <c r="Q103" s="264"/>
      <c r="R103" s="367"/>
    </row>
    <row r="104" spans="1:18" ht="13" x14ac:dyDescent="0.25">
      <c r="A104" s="352"/>
      <c r="B104" s="378"/>
      <c r="C104" s="62" t="str">
        <f>IF(ISTEXT('Organizational Unit Summary'!$B$42),'Organizational Unit Summary'!$B$42,"")</f>
        <v>P-3</v>
      </c>
      <c r="D104" s="51" t="str">
        <f>IF('Organizational Unit Summary'!$B$24="Benchmark or Sustainment",IF(E104="OoS","OoS",IF(E104=1,"DM",IF(E104=2,"PM",IF(E104=3,"LM",IF(E104=4,"FM"))))),IF(E104="OoS","OoS",IF(E104&lt;=2,"H",IF(E104=3,"M",IF(E104=4,"L")))))</f>
        <v>DM</v>
      </c>
      <c r="E104" s="58">
        <f>IF(OR(Processes!$C$59=TRUE,Processes!F$59=TRUE),IF(AND(G104=1,H104=1,NOT(ISTEXT(J104))),4,IF(AND(G104=1,H104=1,ISTEXT(J104)),3,IF(AND(OR(G104=1,H104=1),ISTEXT(J104)),2,1))),"OoS")</f>
        <v>1</v>
      </c>
      <c r="F104" s="57"/>
      <c r="G104" s="59"/>
      <c r="H104" s="59"/>
      <c r="I104" s="59"/>
      <c r="J104" s="59"/>
      <c r="K104" s="59"/>
      <c r="L104" s="59"/>
      <c r="M104" s="59"/>
      <c r="N104" s="59"/>
      <c r="O104" s="63"/>
      <c r="P104" s="370"/>
      <c r="Q104" s="264"/>
      <c r="R104" s="367"/>
    </row>
    <row r="105" spans="1:18" ht="13" x14ac:dyDescent="0.25">
      <c r="A105" s="352"/>
      <c r="B105" s="378"/>
      <c r="C105" s="62" t="str">
        <f>IF(ISTEXT('Organizational Unit Summary'!$B$43),'Organizational Unit Summary'!$B$43,"")</f>
        <v>P-4</v>
      </c>
      <c r="D105" s="51" t="str">
        <f>IF('Organizational Unit Summary'!$B$24="Benchmark or Sustainment",IF(E105="OoS","OoS",IF(E105=1,"DM",IF(E105=2,"PM",IF(E105=3,"LM",IF(E105=4,"FM"))))),IF(E105="OoS","OoS",IF(E105&lt;=2,"H",IF(E105=3,"M",IF(E105=4,"L")))))</f>
        <v>DM</v>
      </c>
      <c r="E105" s="58">
        <f>IF(OR(Processes!$C$59=TRUE,Processes!G$59=TRUE),IF(AND(G105=1,H105=1,NOT(ISTEXT(J105))),4,IF(AND(G105=1,H105=1,ISTEXT(J105)),3,IF(AND(OR(G105=1,H105=1),ISTEXT(J105)),2,1))),"OoS")</f>
        <v>1</v>
      </c>
      <c r="F105" s="57"/>
      <c r="G105" s="59"/>
      <c r="H105" s="59"/>
      <c r="I105" s="59"/>
      <c r="J105" s="59"/>
      <c r="K105" s="59"/>
      <c r="L105" s="59"/>
      <c r="M105" s="59"/>
      <c r="N105" s="59"/>
      <c r="O105" s="63"/>
      <c r="P105" s="370"/>
      <c r="Q105" s="264"/>
      <c r="R105" s="367"/>
    </row>
    <row r="106" spans="1:18" ht="13" x14ac:dyDescent="0.25">
      <c r="A106" s="352"/>
      <c r="B106" s="378"/>
      <c r="C106" s="62" t="str">
        <f>IF(ISTEXT('Organizational Unit Summary'!$B$44),'Organizational Unit Summary'!$B$44,"")</f>
        <v>P-5</v>
      </c>
      <c r="D106" s="51" t="str">
        <f>IF('Organizational Unit Summary'!$B$24="Benchmark or Sustainment",IF(E106="OoS","OoS",IF(E106=1,"DM",IF(E106=2,"PM",IF(E106=3,"LM",IF(E106=4,"FM"))))),IF(E106="OoS","OoS",IF(E106&lt;=2,"H",IF(E106=3,"M",IF(E106=4,"L")))))</f>
        <v>DM</v>
      </c>
      <c r="E106" s="58">
        <f>IF(OR(Processes!$C$59=TRUE,Processes!H$59=TRUE),IF(AND(G106=1,H106=1,NOT(ISTEXT(J106))),4,IF(AND(G106=1,H106=1,ISTEXT(J106)),3,IF(AND(OR(G106=1,H106=1),ISTEXT(J106)),2,1))),"OoS")</f>
        <v>1</v>
      </c>
      <c r="F106" s="57"/>
      <c r="G106" s="59"/>
      <c r="H106" s="59"/>
      <c r="I106" s="59"/>
      <c r="J106" s="59"/>
      <c r="K106" s="59"/>
      <c r="L106" s="59"/>
      <c r="M106" s="59"/>
      <c r="N106" s="59"/>
      <c r="O106" s="63"/>
      <c r="P106" s="370"/>
      <c r="Q106" s="264"/>
      <c r="R106" s="367"/>
    </row>
    <row r="107" spans="1:18" ht="13" x14ac:dyDescent="0.25">
      <c r="A107" s="352"/>
      <c r="B107" s="378"/>
      <c r="C107" s="62" t="str">
        <f>IF(ISTEXT('Organizational Unit Summary'!$B$45),'Organizational Unit Summary'!$B$45,"")</f>
        <v>P-6</v>
      </c>
      <c r="D107" s="51" t="str">
        <f>IF('Organizational Unit Summary'!$B$24="Benchmark or Sustainment",IF(E107="OoS","OoS",IF(E107=1,"DM",IF(E107=2,"PM",IF(E107=3,"LM",IF(E107=4,"FM"))))),IF(E107="OoS","OoS",IF(E107&lt;=2,"H",IF(E107=3,"M",IF(E107=4,"L")))))</f>
        <v>DM</v>
      </c>
      <c r="E107" s="58">
        <f>IF(OR(Processes!$C$59=TRUE,Processes!I$59=TRUE),IF(AND(G107=1,H107=1,NOT(ISTEXT(J107))),4,IF(AND(G107=1,H107=1,ISTEXT(J107)),3,IF(AND(OR(G107=1,H107=1),ISTEXT(J107)),2,1))),"OoS")</f>
        <v>1</v>
      </c>
      <c r="F107" s="57"/>
      <c r="G107" s="59"/>
      <c r="H107" s="59"/>
      <c r="I107" s="59"/>
      <c r="J107" s="59"/>
      <c r="K107" s="59"/>
      <c r="L107" s="59"/>
      <c r="M107" s="59"/>
      <c r="N107" s="59"/>
      <c r="O107" s="63"/>
      <c r="P107" s="370"/>
      <c r="Q107" s="264"/>
      <c r="R107" s="367"/>
    </row>
    <row r="108" spans="1:18" ht="13" x14ac:dyDescent="0.25">
      <c r="A108" s="352"/>
      <c r="B108" s="378"/>
      <c r="C108" s="62" t="str">
        <f>IF(ISTEXT('Organizational Unit Summary'!$B$46),'Organizational Unit Summary'!$B$46,"")</f>
        <v>P-7</v>
      </c>
      <c r="D108" s="51" t="str">
        <f>IF('Organizational Unit Summary'!$B$24="Benchmark or Sustainment",IF(E108="OoS","OoS",IF(E108=1,"DM",IF(E108=2,"PM",IF(E108=3,"LM",IF(E108=4,"FM"))))),IF(E108="OoS","OoS",IF(E108&lt;=2,"H",IF(E108=3,"M",IF(E108=4,"L")))))</f>
        <v>DM</v>
      </c>
      <c r="E108" s="58">
        <f>IF(OR(Processes!$C$59=TRUE,Processes!J$59=TRUE),IF(AND(G108=1,H108=1,NOT(ISTEXT(J108))),4,IF(AND(G108=1,H108=1,ISTEXT(J108)),3,IF(AND(OR(G108=1,H108=1),ISTEXT(J108)),2,1))),"OoS")</f>
        <v>1</v>
      </c>
      <c r="F108" s="57"/>
      <c r="G108" s="59"/>
      <c r="H108" s="59"/>
      <c r="I108" s="59"/>
      <c r="J108" s="59"/>
      <c r="K108" s="59"/>
      <c r="L108" s="59"/>
      <c r="M108" s="59"/>
      <c r="N108" s="59"/>
      <c r="O108" s="63"/>
      <c r="P108" s="370"/>
      <c r="Q108" s="264"/>
      <c r="R108" s="367"/>
    </row>
    <row r="109" spans="1:18" ht="13" x14ac:dyDescent="0.25">
      <c r="A109" s="352"/>
      <c r="B109" s="378"/>
      <c r="C109" s="62" t="str">
        <f>IF(ISTEXT('Organizational Unit Summary'!$B$47),'Organizational Unit Summary'!$B$47,"")</f>
        <v>P-8</v>
      </c>
      <c r="D109" s="51" t="str">
        <f>IF('Organizational Unit Summary'!$B$24="Benchmark or Sustainment",IF(E109="OoS","OoS",IF(E109=1,"DM",IF(E109=2,"PM",IF(E109=3,"LM",IF(E109=4,"FM"))))),IF(E109="OoS","OoS",IF(E109&lt;=2,"H",IF(E109=3,"M",IF(E109=4,"L")))))</f>
        <v>DM</v>
      </c>
      <c r="E109" s="58">
        <f>IF(OR(Processes!$C$59=TRUE,Processes!K$59=TRUE),IF(AND(G109=1,H109=1,NOT(ISTEXT(J109))),4,IF(AND(G109=1,H109=1,ISTEXT(J109)),3,IF(AND(OR(G109=1,H109=1),ISTEXT(J109)),2,1))),"OoS")</f>
        <v>1</v>
      </c>
      <c r="F109" s="57"/>
      <c r="G109" s="59"/>
      <c r="H109" s="59"/>
      <c r="I109" s="59"/>
      <c r="J109" s="59"/>
      <c r="K109" s="59"/>
      <c r="L109" s="59"/>
      <c r="M109" s="59"/>
      <c r="N109" s="59"/>
      <c r="O109" s="63"/>
      <c r="P109" s="370"/>
      <c r="Q109" s="264"/>
      <c r="R109" s="367"/>
    </row>
    <row r="110" spans="1:18" ht="13" x14ac:dyDescent="0.25">
      <c r="A110" s="352"/>
      <c r="B110" s="378"/>
      <c r="C110" s="62" t="str">
        <f>IF(ISTEXT('Organizational Unit Summary'!$B$48),'Organizational Unit Summary'!$B$48,"")</f>
        <v>P-9</v>
      </c>
      <c r="D110" s="51" t="str">
        <f>IF('Organizational Unit Summary'!$B$24="Benchmark or Sustainment",IF(E110="OoS","OoS",IF(E110=1,"DM",IF(E110=2,"PM",IF(E110=3,"LM",IF(E110=4,"FM"))))),IF(E110="OoS","OoS",IF(E110&lt;=2,"H",IF(E110=3,"M",IF(E110=4,"L")))))</f>
        <v>DM</v>
      </c>
      <c r="E110" s="58">
        <f>IF(OR(Processes!$C$59=TRUE,Processes!L$59=TRUE),IF(AND(G110=1,H110=1,NOT(ISTEXT(J110))),4,IF(AND(G110=1,H110=1,ISTEXT(J110)),3,IF(AND(OR(G110=1,H110=1),ISTEXT(J110)),2,1))),"OoS")</f>
        <v>1</v>
      </c>
      <c r="F110" s="57"/>
      <c r="G110" s="59"/>
      <c r="H110" s="59"/>
      <c r="I110" s="59"/>
      <c r="J110" s="59"/>
      <c r="K110" s="59"/>
      <c r="L110" s="59"/>
      <c r="M110" s="59"/>
      <c r="N110" s="59"/>
      <c r="O110" s="63"/>
      <c r="P110" s="370"/>
      <c r="Q110" s="264"/>
      <c r="R110" s="367"/>
    </row>
    <row r="111" spans="1:18" ht="13" x14ac:dyDescent="0.25">
      <c r="A111" s="352"/>
      <c r="B111" s="378"/>
      <c r="C111" s="62" t="str">
        <f>IF(ISTEXT('Organizational Unit Summary'!$B$49),'Organizational Unit Summary'!$B$49,"")</f>
        <v>P-10</v>
      </c>
      <c r="D111" s="51" t="str">
        <f>IF('Organizational Unit Summary'!$B$24="Benchmark or Sustainment",IF(E111="OoS","OoS",IF(E111=1,"DM",IF(E111=2,"PM",IF(E111=3,"LM",IF(E111=4,"FM"))))),IF(E111="OoS","OoS",IF(E111&lt;=2,"H",IF(E111=3,"M",IF(E111=4,"L")))))</f>
        <v>DM</v>
      </c>
      <c r="E111" s="58">
        <f>IF(OR(Processes!$C$59=TRUE,Processes!M$59=TRUE),IF(AND(G111=1,H111=1,NOT(ISTEXT(J111))),4,IF(AND(G111=1,H111=1,ISTEXT(J111)),3,IF(AND(OR(G111=1,H111=1),ISTEXT(J111)),2,1))),"OoS")</f>
        <v>1</v>
      </c>
      <c r="F111" s="57"/>
      <c r="G111" s="59"/>
      <c r="H111" s="59"/>
      <c r="I111" s="59"/>
      <c r="J111" s="59"/>
      <c r="K111" s="59"/>
      <c r="L111" s="59"/>
      <c r="M111" s="59"/>
      <c r="N111" s="59"/>
      <c r="O111" s="63"/>
      <c r="P111" s="370"/>
      <c r="Q111" s="264"/>
      <c r="R111" s="367"/>
    </row>
    <row r="112" spans="1:18" ht="13" x14ac:dyDescent="0.25">
      <c r="A112" s="352"/>
      <c r="B112" s="378"/>
      <c r="C112" s="62" t="str">
        <f>IF(ISTEXT('Organizational Unit Summary'!$B$50),'Organizational Unit Summary'!$B$50,"")</f>
        <v>P-11</v>
      </c>
      <c r="D112" s="51" t="str">
        <f>IF('Organizational Unit Summary'!$B$24="Benchmark or Sustainment",IF(E112="OoS","OoS",IF(E112=1,"DM",IF(E112=2,"PM",IF(E112=3,"LM",IF(E112=4,"FM"))))),IF(E112="OoS","OoS",IF(E112&lt;=2,"H",IF(E112=3,"M",IF(E112=4,"L")))))</f>
        <v>DM</v>
      </c>
      <c r="E112" s="58">
        <f>IF(OR(Processes!$C$59=TRUE,Processes!N$59=TRUE),IF(AND(G112=1,H112=1,NOT(ISTEXT(J112))),4,IF(AND(G112=1,H112=1,ISTEXT(J112)),3,IF(AND(OR(G112=1,H112=1),ISTEXT(J112)),2,1))),"OoS")</f>
        <v>1</v>
      </c>
      <c r="F112" s="57"/>
      <c r="G112" s="59"/>
      <c r="H112" s="59"/>
      <c r="I112" s="59"/>
      <c r="J112" s="59"/>
      <c r="K112" s="59"/>
      <c r="L112" s="59"/>
      <c r="M112" s="59"/>
      <c r="N112" s="59"/>
      <c r="O112" s="63"/>
      <c r="P112" s="370"/>
      <c r="Q112" s="264"/>
      <c r="R112" s="367"/>
    </row>
    <row r="113" spans="1:18" ht="13" x14ac:dyDescent="0.25">
      <c r="A113" s="352"/>
      <c r="B113" s="378"/>
      <c r="C113" s="62" t="str">
        <f>IF(ISTEXT('Organizational Unit Summary'!$B$51),'Organizational Unit Summary'!$B$51,"")</f>
        <v>P-12</v>
      </c>
      <c r="D113" s="51" t="str">
        <f>IF('Organizational Unit Summary'!$B$24="Benchmark or Sustainment",IF(E113="OoS","OoS",IF(E113=1,"DM",IF(E113=2,"PM",IF(E113=3,"LM",IF(E113=4,"FM"))))),IF(E113="OoS","OoS",IF(E113&lt;=2,"H",IF(E113=3,"M",IF(E113=4,"L")))))</f>
        <v>DM</v>
      </c>
      <c r="E113" s="58">
        <f>IF(OR(Processes!$C$59=TRUE,Processes!O$59=TRUE),IF(AND(G113=1,H113=1,NOT(ISTEXT(J113))),4,IF(AND(G113=1,H113=1,ISTEXT(J113)),3,IF(AND(OR(G113=1,H113=1),ISTEXT(J113)),2,1))),"OoS")</f>
        <v>1</v>
      </c>
      <c r="F113" s="57"/>
      <c r="G113" s="59"/>
      <c r="H113" s="59"/>
      <c r="I113" s="59"/>
      <c r="J113" s="59"/>
      <c r="K113" s="59"/>
      <c r="L113" s="59"/>
      <c r="M113" s="59"/>
      <c r="N113" s="59"/>
      <c r="O113" s="63"/>
      <c r="P113" s="370"/>
      <c r="Q113" s="264"/>
      <c r="R113" s="367"/>
    </row>
    <row r="114" spans="1:18" ht="13" x14ac:dyDescent="0.25">
      <c r="A114" s="352"/>
      <c r="B114" s="378"/>
      <c r="C114" s="62" t="str">
        <f>IF(ISTEXT('Organizational Unit Summary'!$B$52),'Organizational Unit Summary'!$B$52,"")</f>
        <v>P-13</v>
      </c>
      <c r="D114" s="51" t="str">
        <f>IF('Organizational Unit Summary'!$B$24="Benchmark or Sustainment",IF(E114="OoS","OoS",IF(E114=1,"DM",IF(E114=2,"PM",IF(E114=3,"LM",IF(E114=4,"FM"))))),IF(E114="OoS","OoS",IF(E114&lt;=2,"H",IF(E114=3,"M",IF(E114=4,"L")))))</f>
        <v>DM</v>
      </c>
      <c r="E114" s="58">
        <f>IF(OR(Processes!$C$59=TRUE,Processes!P$59=TRUE),IF(AND(G114=1,H114=1,NOT(ISTEXT(J114))),4,IF(AND(G114=1,H114=1,ISTEXT(J114)),3,IF(AND(OR(G114=1,H114=1),ISTEXT(J114)),2,1))),"OoS")</f>
        <v>1</v>
      </c>
      <c r="F114" s="57"/>
      <c r="G114" s="59"/>
      <c r="H114" s="59"/>
      <c r="I114" s="59"/>
      <c r="J114" s="59"/>
      <c r="K114" s="59"/>
      <c r="L114" s="59"/>
      <c r="M114" s="59"/>
      <c r="N114" s="59"/>
      <c r="O114" s="63"/>
      <c r="P114" s="370"/>
      <c r="Q114" s="264"/>
      <c r="R114" s="367"/>
    </row>
    <row r="115" spans="1:18" ht="13" x14ac:dyDescent="0.25">
      <c r="A115" s="352"/>
      <c r="B115" s="378"/>
      <c r="C115" s="62" t="str">
        <f>IF(ISTEXT('Organizational Unit Summary'!$B$53),'Organizational Unit Summary'!$B$53,"")</f>
        <v>P-14</v>
      </c>
      <c r="D115" s="51" t="str">
        <f>IF('Organizational Unit Summary'!$B$24="Benchmark or Sustainment",IF(E115="OoS","OoS",IF(E115=1,"DM",IF(E115=2,"PM",IF(E115=3,"LM",IF(E115=4,"FM"))))),IF(E115="OoS","OoS",IF(E115&lt;=2,"H",IF(E115=3,"M",IF(E115=4,"L")))))</f>
        <v>DM</v>
      </c>
      <c r="E115" s="58">
        <f>IF(OR(Processes!$C$59=TRUE,Processes!Q$59=TRUE),IF(AND(G115=1,H115=1,NOT(ISTEXT(J115))),4,IF(AND(G115=1,H115=1,ISTEXT(J115)),3,IF(AND(OR(G115=1,H115=1),ISTEXT(J115)),2,1))),"OoS")</f>
        <v>1</v>
      </c>
      <c r="F115" s="57"/>
      <c r="G115" s="59"/>
      <c r="H115" s="59"/>
      <c r="I115" s="59"/>
      <c r="J115" s="59"/>
      <c r="K115" s="59"/>
      <c r="L115" s="59"/>
      <c r="M115" s="59"/>
      <c r="N115" s="59"/>
      <c r="O115" s="63"/>
      <c r="P115" s="370"/>
      <c r="Q115" s="264"/>
      <c r="R115" s="367"/>
    </row>
    <row r="116" spans="1:18" ht="13" x14ac:dyDescent="0.25">
      <c r="A116" s="352"/>
      <c r="B116" s="378"/>
      <c r="C116" s="62" t="str">
        <f>IF(ISTEXT('Organizational Unit Summary'!$B$54),'Organizational Unit Summary'!$B$54,"")</f>
        <v>P-15</v>
      </c>
      <c r="D116" s="51" t="str">
        <f>IF('Organizational Unit Summary'!$B$24="Benchmark or Sustainment",IF(E116="OoS","OoS",IF(E116=1,"DM",IF(E116=2,"PM",IF(E116=3,"LM",IF(E116=4,"FM"))))),IF(E116="OoS","OoS",IF(E116&lt;=2,"H",IF(E116=3,"M",IF(E116=4,"L")))))</f>
        <v>DM</v>
      </c>
      <c r="E116" s="58">
        <f>IF(OR(Processes!$C$59=TRUE,Processes!R$59=TRUE),IF(AND(G116=1,H116=1,NOT(ISTEXT(J116))),4,IF(AND(G116=1,H116=1,ISTEXT(J116)),3,IF(AND(OR(G116=1,H116=1),ISTEXT(J116)),2,1))),"OoS")</f>
        <v>1</v>
      </c>
      <c r="F116" s="57"/>
      <c r="G116" s="59"/>
      <c r="H116" s="59"/>
      <c r="I116" s="59"/>
      <c r="J116" s="59"/>
      <c r="K116" s="59"/>
      <c r="L116" s="59"/>
      <c r="M116" s="59"/>
      <c r="N116" s="59"/>
      <c r="O116" s="63"/>
      <c r="P116" s="370"/>
      <c r="Q116" s="264"/>
      <c r="R116" s="367"/>
    </row>
    <row r="117" spans="1:18" ht="13" x14ac:dyDescent="0.25">
      <c r="A117" s="352"/>
      <c r="B117" s="378"/>
      <c r="C117" s="62" t="str">
        <f>IF(ISTEXT('Organizational Unit Summary'!$B$55),'Organizational Unit Summary'!$B$55,"")</f>
        <v>P-16</v>
      </c>
      <c r="D117" s="51" t="str">
        <f>IF('Organizational Unit Summary'!$B$24="Benchmark or Sustainment",IF(E117="OoS","OoS",IF(E117=1,"DM",IF(E117=2,"PM",IF(E117=3,"LM",IF(E117=4,"FM"))))),IF(E117="OoS","OoS",IF(E117&lt;=2,"H",IF(E117=3,"M",IF(E117=4,"L")))))</f>
        <v>DM</v>
      </c>
      <c r="E117" s="58">
        <f>IF(OR(Processes!$C$59=TRUE,Processes!S$59=TRUE),IF(AND(G117=1,H117=1,NOT(ISTEXT(J117))),4,IF(AND(G117=1,H117=1,ISTEXT(J117)),3,IF(AND(OR(G117=1,H117=1),ISTEXT(J117)),2,1))),"OoS")</f>
        <v>1</v>
      </c>
      <c r="F117" s="57"/>
      <c r="G117" s="59"/>
      <c r="H117" s="59"/>
      <c r="I117" s="59"/>
      <c r="J117" s="59"/>
      <c r="K117" s="59"/>
      <c r="L117" s="59"/>
      <c r="M117" s="59"/>
      <c r="N117" s="59"/>
      <c r="O117" s="63"/>
      <c r="P117" s="370"/>
      <c r="Q117" s="264"/>
      <c r="R117" s="367"/>
    </row>
    <row r="118" spans="1:18" ht="13" x14ac:dyDescent="0.25">
      <c r="A118" s="352"/>
      <c r="B118" s="378"/>
      <c r="C118" s="62" t="str">
        <f>IF(ISTEXT('Organizational Unit Summary'!$B$56),'Organizational Unit Summary'!$B$56,"")</f>
        <v>P-17</v>
      </c>
      <c r="D118" s="51" t="str">
        <f>IF('Organizational Unit Summary'!$B$24="Benchmark or Sustainment",IF(E118="OoS","OoS",IF(E118=1,"DM",IF(E118=2,"PM",IF(E118=3,"LM",IF(E118=4,"FM"))))),IF(E118="OoS","OoS",IF(E118&lt;=2,"H",IF(E118=3,"M",IF(E118=4,"L")))))</f>
        <v>DM</v>
      </c>
      <c r="E118" s="58">
        <f>IF(OR(Processes!$C$59=TRUE,Processes!T$59=TRUE),IF(AND(G118=1,H118=1,NOT(ISTEXT(J118))),4,IF(AND(G118=1,H118=1,ISTEXT(J118)),3,IF(AND(OR(G118=1,H118=1),ISTEXT(J118)),2,1))),"OoS")</f>
        <v>1</v>
      </c>
      <c r="F118" s="57"/>
      <c r="G118" s="59"/>
      <c r="H118" s="59"/>
      <c r="I118" s="59"/>
      <c r="J118" s="59"/>
      <c r="K118" s="59"/>
      <c r="L118" s="59"/>
      <c r="M118" s="59"/>
      <c r="N118" s="59"/>
      <c r="O118" s="63"/>
      <c r="P118" s="370"/>
      <c r="Q118" s="264"/>
      <c r="R118" s="367"/>
    </row>
    <row r="119" spans="1:18" ht="13" x14ac:dyDescent="0.25">
      <c r="A119" s="352"/>
      <c r="B119" s="378"/>
      <c r="C119" s="62" t="str">
        <f>IF(ISTEXT('Organizational Unit Summary'!$B$57),'Organizational Unit Summary'!$B$57,"")</f>
        <v>P-18</v>
      </c>
      <c r="D119" s="51" t="str">
        <f>IF('Organizational Unit Summary'!$B$24="Benchmark or Sustainment",IF(E119="OoS","OoS",IF(E119=1,"DM",IF(E119=2,"PM",IF(E119=3,"LM",IF(E119=4,"FM"))))),IF(E119="OoS","OoS",IF(E119&lt;=2,"H",IF(E119=3,"M",IF(E119=4,"L")))))</f>
        <v>DM</v>
      </c>
      <c r="E119" s="58">
        <f>IF(OR(Processes!$C$59=TRUE,Processes!U$59=TRUE),IF(AND(G119=1,H119=1,NOT(ISTEXT(J119))),4,IF(AND(G119=1,H119=1,ISTEXT(J119)),3,IF(AND(OR(G119=1,H119=1),ISTEXT(J119)),2,1))),"OoS")</f>
        <v>1</v>
      </c>
      <c r="F119" s="57"/>
      <c r="G119" s="59"/>
      <c r="H119" s="59"/>
      <c r="I119" s="59"/>
      <c r="J119" s="59"/>
      <c r="K119" s="59"/>
      <c r="L119" s="59"/>
      <c r="M119" s="59"/>
      <c r="N119" s="59"/>
      <c r="O119" s="63"/>
      <c r="P119" s="370"/>
      <c r="Q119" s="264"/>
      <c r="R119" s="367"/>
    </row>
    <row r="120" spans="1:18" ht="13" x14ac:dyDescent="0.25">
      <c r="A120" s="352"/>
      <c r="B120" s="378"/>
      <c r="C120" s="62" t="str">
        <f>IF(ISTEXT('Organizational Unit Summary'!$B$58),'Organizational Unit Summary'!$B$58,"")</f>
        <v>P-19</v>
      </c>
      <c r="D120" s="51" t="str">
        <f>IF('Organizational Unit Summary'!$B$24="Benchmark or Sustainment",IF(E120="OoS","OoS",IF(E120=1,"DM",IF(E120=2,"PM",IF(E120=3,"LM",IF(E120=4,"FM"))))),IF(E120="OoS","OoS",IF(E120&lt;=2,"H",IF(E120=3,"M",IF(E120=4,"L")))))</f>
        <v>DM</v>
      </c>
      <c r="E120" s="58">
        <f>IF(OR(Processes!$C$59=TRUE,Processes!V$59=TRUE),IF(AND(G120=1,H120=1,NOT(ISTEXT(J120))),4,IF(AND(G120=1,H120=1,ISTEXT(J120)),3,IF(AND(OR(G120=1,H120=1),ISTEXT(J120)),2,1))),"OoS")</f>
        <v>1</v>
      </c>
      <c r="F120" s="57"/>
      <c r="G120" s="59"/>
      <c r="H120" s="59"/>
      <c r="I120" s="59"/>
      <c r="J120" s="59"/>
      <c r="K120" s="59"/>
      <c r="L120" s="59"/>
      <c r="M120" s="59"/>
      <c r="N120" s="59"/>
      <c r="O120" s="63"/>
      <c r="P120" s="370"/>
      <c r="Q120" s="264"/>
      <c r="R120" s="367"/>
    </row>
    <row r="121" spans="1:18" ht="13.5" thickBot="1" x14ac:dyDescent="0.3">
      <c r="A121" s="352"/>
      <c r="B121" s="378"/>
      <c r="C121" s="62" t="str">
        <f>IF(ISTEXT('Organizational Unit Summary'!$B$59),'Organizational Unit Summary'!$B$59,"")</f>
        <v>P-20</v>
      </c>
      <c r="D121" s="51" t="str">
        <f>IF('Organizational Unit Summary'!$B$24="Benchmark or Sustainment",IF(E121="OoS","OoS",IF(E121=1,"DM",IF(E121=2,"PM",IF(E121=3,"LM",IF(E121=4,"FM"))))),IF(E121="OoS","OoS",IF(E121&lt;=2,"H",IF(E121=3,"M",IF(E121=4,"L")))))</f>
        <v>DM</v>
      </c>
      <c r="E121" s="58">
        <f>IF(OR(Processes!$C$59=TRUE,Processes!W$59=TRUE),IF(AND(G121=1,H121=1,NOT(ISTEXT(J121))),4,IF(AND(G121=1,H121=1,ISTEXT(J121)),3,IF(AND(OR(G121=1,H121=1),ISTEXT(J121)),2,1))),"OoS")</f>
        <v>1</v>
      </c>
      <c r="F121" s="57"/>
      <c r="G121" s="59"/>
      <c r="H121" s="59"/>
      <c r="I121" s="59"/>
      <c r="J121" s="59"/>
      <c r="K121" s="59"/>
      <c r="L121" s="59"/>
      <c r="M121" s="59"/>
      <c r="N121" s="59"/>
      <c r="O121" s="63"/>
      <c r="P121" s="371"/>
      <c r="Q121" s="264"/>
      <c r="R121" s="367"/>
    </row>
    <row r="122" spans="1:18" ht="13" x14ac:dyDescent="0.25">
      <c r="A122" s="352"/>
      <c r="B122" s="378" t="str">
        <f>IF(ISTEXT(Processes!$B$9),Processes!$B$9,"")</f>
        <v>Process 7</v>
      </c>
      <c r="C122" s="62" t="str">
        <f>IF(ISTEXT('Organizational Unit Summary'!$B$40),'Organizational Unit Summary'!$B$40,"")</f>
        <v>P-1</v>
      </c>
      <c r="D122" s="51" t="str">
        <f>IF('Organizational Unit Summary'!$B$24="Benchmark or Sustainment",IF(E122="OoS","OoS",IF(E122=1,"DM",IF(E122=2,"PM",IF(E122=3,"LM",IF(E122=4,"FM"))))),IF(E122="OoS","OoS",IF(E122&lt;=2,"H",IF(E122=3,"M",IF(E122=4,"L")))))</f>
        <v>DM</v>
      </c>
      <c r="E122" s="58">
        <f>IF(OR(Processes!$C$60=TRUE,Processes!D$60=TRUE),IF(AND(G122=1,H122=1,NOT(ISTEXT(J122))),4,IF(AND(G122=1,H122=1,ISTEXT(J122)),3,IF(AND(OR(G122=1,H122=1),ISTEXT(J122)),2,1))),"OoS")</f>
        <v>1</v>
      </c>
      <c r="F122" s="57"/>
      <c r="G122" s="59"/>
      <c r="H122" s="59"/>
      <c r="I122" s="59"/>
      <c r="J122" s="59"/>
      <c r="K122" s="59"/>
      <c r="L122" s="59"/>
      <c r="M122" s="59"/>
      <c r="N122" s="59"/>
      <c r="O122" s="63"/>
      <c r="P122" s="369"/>
      <c r="Q122" s="264"/>
      <c r="R122" s="367"/>
    </row>
    <row r="123" spans="1:18" ht="13" x14ac:dyDescent="0.25">
      <c r="A123" s="352"/>
      <c r="B123" s="378"/>
      <c r="C123" s="62" t="str">
        <f>IF(ISTEXT('Organizational Unit Summary'!$B$41),'Organizational Unit Summary'!$B$41,"")</f>
        <v>P-2</v>
      </c>
      <c r="D123" s="51" t="str">
        <f>IF('Organizational Unit Summary'!$B$24="Benchmark or Sustainment",IF(E123="OoS","OoS",IF(E123=1,"DM",IF(E123=2,"PM",IF(E123=3,"LM",IF(E123=4,"FM"))))),IF(E123="OoS","OoS",IF(E123&lt;=2,"H",IF(E123=3,"M",IF(E123=4,"L")))))</f>
        <v>DM</v>
      </c>
      <c r="E123" s="58">
        <f>IF(OR(Processes!$C$60=TRUE,Processes!E$60=TRUE),IF(AND(G123=1,H123=1,NOT(ISTEXT(J123))),4,IF(AND(G123=1,H123=1,ISTEXT(J123)),3,IF(AND(OR(G123=1,H123=1),ISTEXT(J123)),2,1))),"OoS")</f>
        <v>1</v>
      </c>
      <c r="F123" s="57"/>
      <c r="G123" s="59"/>
      <c r="H123" s="59"/>
      <c r="I123" s="59"/>
      <c r="J123" s="59"/>
      <c r="K123" s="59"/>
      <c r="L123" s="59"/>
      <c r="M123" s="59"/>
      <c r="N123" s="59"/>
      <c r="O123" s="63"/>
      <c r="P123" s="370"/>
      <c r="Q123" s="264"/>
      <c r="R123" s="367"/>
    </row>
    <row r="124" spans="1:18" ht="13" x14ac:dyDescent="0.25">
      <c r="A124" s="352"/>
      <c r="B124" s="378"/>
      <c r="C124" s="62" t="str">
        <f>IF(ISTEXT('Organizational Unit Summary'!$B$42),'Organizational Unit Summary'!$B$42,"")</f>
        <v>P-3</v>
      </c>
      <c r="D124" s="51" t="str">
        <f>IF('Organizational Unit Summary'!$B$24="Benchmark or Sustainment",IF(E124="OoS","OoS",IF(E124=1,"DM",IF(E124=2,"PM",IF(E124=3,"LM",IF(E124=4,"FM"))))),IF(E124="OoS","OoS",IF(E124&lt;=2,"H",IF(E124=3,"M",IF(E124=4,"L")))))</f>
        <v>DM</v>
      </c>
      <c r="E124" s="58">
        <f>IF(OR(Processes!$C$60=TRUE,Processes!F$60=TRUE),IF(AND(G124=1,H124=1,NOT(ISTEXT(J124))),4,IF(AND(G124=1,H124=1,ISTEXT(J124)),3,IF(AND(OR(G124=1,H124=1),ISTEXT(J124)),2,1))),"OoS")</f>
        <v>1</v>
      </c>
      <c r="F124" s="57"/>
      <c r="G124" s="59"/>
      <c r="H124" s="59"/>
      <c r="I124" s="59"/>
      <c r="J124" s="59"/>
      <c r="K124" s="59"/>
      <c r="L124" s="59"/>
      <c r="M124" s="59"/>
      <c r="N124" s="59"/>
      <c r="O124" s="63"/>
      <c r="P124" s="370"/>
      <c r="Q124" s="264"/>
      <c r="R124" s="367"/>
    </row>
    <row r="125" spans="1:18" ht="13" x14ac:dyDescent="0.25">
      <c r="A125" s="352"/>
      <c r="B125" s="378"/>
      <c r="C125" s="62" t="str">
        <f>IF(ISTEXT('Organizational Unit Summary'!$B$43),'Organizational Unit Summary'!$B$43,"")</f>
        <v>P-4</v>
      </c>
      <c r="D125" s="51" t="str">
        <f>IF('Organizational Unit Summary'!$B$24="Benchmark or Sustainment",IF(E125="OoS","OoS",IF(E125=1,"DM",IF(E125=2,"PM",IF(E125=3,"LM",IF(E125=4,"FM"))))),IF(E125="OoS","OoS",IF(E125&lt;=2,"H",IF(E125=3,"M",IF(E125=4,"L")))))</f>
        <v>DM</v>
      </c>
      <c r="E125" s="58">
        <f>IF(OR(Processes!$C$60=TRUE,Processes!G$60=TRUE),IF(AND(G125=1,H125=1,NOT(ISTEXT(J125))),4,IF(AND(G125=1,H125=1,ISTEXT(J125)),3,IF(AND(OR(G125=1,H125=1),ISTEXT(J125)),2,1))),"OoS")</f>
        <v>1</v>
      </c>
      <c r="F125" s="57"/>
      <c r="G125" s="59"/>
      <c r="H125" s="59"/>
      <c r="I125" s="59"/>
      <c r="J125" s="59"/>
      <c r="K125" s="59"/>
      <c r="L125" s="59"/>
      <c r="M125" s="59"/>
      <c r="N125" s="59"/>
      <c r="O125" s="63"/>
      <c r="P125" s="370"/>
      <c r="Q125" s="264"/>
      <c r="R125" s="367"/>
    </row>
    <row r="126" spans="1:18" ht="13" x14ac:dyDescent="0.25">
      <c r="A126" s="352"/>
      <c r="B126" s="378"/>
      <c r="C126" s="62" t="str">
        <f>IF(ISTEXT('Organizational Unit Summary'!$B$44),'Organizational Unit Summary'!$B$44,"")</f>
        <v>P-5</v>
      </c>
      <c r="D126" s="51" t="str">
        <f>IF('Organizational Unit Summary'!$B$24="Benchmark or Sustainment",IF(E126="OoS","OoS",IF(E126=1,"DM",IF(E126=2,"PM",IF(E126=3,"LM",IF(E126=4,"FM"))))),IF(E126="OoS","OoS",IF(E126&lt;=2,"H",IF(E126=3,"M",IF(E126=4,"L")))))</f>
        <v>DM</v>
      </c>
      <c r="E126" s="58">
        <f>IF(OR(Processes!$C$60=TRUE,Processes!H$60=TRUE),IF(AND(G126=1,H126=1,NOT(ISTEXT(J126))),4,IF(AND(G126=1,H126=1,ISTEXT(J126)),3,IF(AND(OR(G126=1,H126=1),ISTEXT(J126)),2,1))),"OoS")</f>
        <v>1</v>
      </c>
      <c r="F126" s="57"/>
      <c r="G126" s="59"/>
      <c r="H126" s="59"/>
      <c r="I126" s="59"/>
      <c r="J126" s="59"/>
      <c r="K126" s="59"/>
      <c r="L126" s="59"/>
      <c r="M126" s="59"/>
      <c r="N126" s="59"/>
      <c r="O126" s="63"/>
      <c r="P126" s="370"/>
      <c r="Q126" s="264"/>
      <c r="R126" s="367"/>
    </row>
    <row r="127" spans="1:18" ht="13" x14ac:dyDescent="0.25">
      <c r="A127" s="352"/>
      <c r="B127" s="378"/>
      <c r="C127" s="62" t="str">
        <f>IF(ISTEXT('Organizational Unit Summary'!$B$45),'Organizational Unit Summary'!$B$45,"")</f>
        <v>P-6</v>
      </c>
      <c r="D127" s="51" t="str">
        <f>IF('Organizational Unit Summary'!$B$24="Benchmark or Sustainment",IF(E127="OoS","OoS",IF(E127=1,"DM",IF(E127=2,"PM",IF(E127=3,"LM",IF(E127=4,"FM"))))),IF(E127="OoS","OoS",IF(E127&lt;=2,"H",IF(E127=3,"M",IF(E127=4,"L")))))</f>
        <v>DM</v>
      </c>
      <c r="E127" s="58">
        <f>IF(OR(Processes!$C$60=TRUE,Processes!I$60=TRUE),IF(AND(G127=1,H127=1,NOT(ISTEXT(J127))),4,IF(AND(G127=1,H127=1,ISTEXT(J127)),3,IF(AND(OR(G127=1,H127=1),ISTEXT(J127)),2,1))),"OoS")</f>
        <v>1</v>
      </c>
      <c r="F127" s="57"/>
      <c r="G127" s="59"/>
      <c r="H127" s="59"/>
      <c r="I127" s="59"/>
      <c r="J127" s="59"/>
      <c r="K127" s="59"/>
      <c r="L127" s="59"/>
      <c r="M127" s="59"/>
      <c r="N127" s="59"/>
      <c r="O127" s="63"/>
      <c r="P127" s="370"/>
      <c r="Q127" s="264"/>
      <c r="R127" s="367"/>
    </row>
    <row r="128" spans="1:18" ht="13" x14ac:dyDescent="0.25">
      <c r="A128" s="352"/>
      <c r="B128" s="378"/>
      <c r="C128" s="62" t="str">
        <f>IF(ISTEXT('Organizational Unit Summary'!$B$46),'Organizational Unit Summary'!$B$46,"")</f>
        <v>P-7</v>
      </c>
      <c r="D128" s="51" t="str">
        <f>IF('Organizational Unit Summary'!$B$24="Benchmark or Sustainment",IF(E128="OoS","OoS",IF(E128=1,"DM",IF(E128=2,"PM",IF(E128=3,"LM",IF(E128=4,"FM"))))),IF(E128="OoS","OoS",IF(E128&lt;=2,"H",IF(E128=3,"M",IF(E128=4,"L")))))</f>
        <v>DM</v>
      </c>
      <c r="E128" s="58">
        <f>IF(OR(Processes!$C$60=TRUE,Processes!J$60=TRUE),IF(AND(G128=1,H128=1,NOT(ISTEXT(J128))),4,IF(AND(G128=1,H128=1,ISTEXT(J128)),3,IF(AND(OR(G128=1,H128=1),ISTEXT(J128)),2,1))),"OoS")</f>
        <v>1</v>
      </c>
      <c r="F128" s="57"/>
      <c r="G128" s="59"/>
      <c r="H128" s="59"/>
      <c r="I128" s="59"/>
      <c r="J128" s="59"/>
      <c r="K128" s="59"/>
      <c r="L128" s="59"/>
      <c r="M128" s="59"/>
      <c r="N128" s="59"/>
      <c r="O128" s="63"/>
      <c r="P128" s="370"/>
      <c r="Q128" s="264"/>
      <c r="R128" s="367"/>
    </row>
    <row r="129" spans="1:18" ht="13" x14ac:dyDescent="0.25">
      <c r="A129" s="352"/>
      <c r="B129" s="378"/>
      <c r="C129" s="62" t="str">
        <f>IF(ISTEXT('Organizational Unit Summary'!$B$47),'Organizational Unit Summary'!$B$47,"")</f>
        <v>P-8</v>
      </c>
      <c r="D129" s="51" t="str">
        <f>IF('Organizational Unit Summary'!$B$24="Benchmark or Sustainment",IF(E129="OoS","OoS",IF(E129=1,"DM",IF(E129=2,"PM",IF(E129=3,"LM",IF(E129=4,"FM"))))),IF(E129="OoS","OoS",IF(E129&lt;=2,"H",IF(E129=3,"M",IF(E129=4,"L")))))</f>
        <v>DM</v>
      </c>
      <c r="E129" s="58">
        <f>IF(OR(Processes!$C$60=TRUE,Processes!K$60=TRUE),IF(AND(G129=1,H129=1,NOT(ISTEXT(J129))),4,IF(AND(G129=1,H129=1,ISTEXT(J129)),3,IF(AND(OR(G129=1,H129=1),ISTEXT(J129)),2,1))),"OoS")</f>
        <v>1</v>
      </c>
      <c r="F129" s="57"/>
      <c r="G129" s="59"/>
      <c r="H129" s="59"/>
      <c r="I129" s="59"/>
      <c r="J129" s="59"/>
      <c r="K129" s="59"/>
      <c r="L129" s="59"/>
      <c r="M129" s="59"/>
      <c r="N129" s="59"/>
      <c r="O129" s="63"/>
      <c r="P129" s="370"/>
      <c r="Q129" s="264"/>
      <c r="R129" s="367"/>
    </row>
    <row r="130" spans="1:18" ht="13" x14ac:dyDescent="0.25">
      <c r="A130" s="352"/>
      <c r="B130" s="378"/>
      <c r="C130" s="62" t="str">
        <f>IF(ISTEXT('Organizational Unit Summary'!$B$48),'Organizational Unit Summary'!$B$48,"")</f>
        <v>P-9</v>
      </c>
      <c r="D130" s="51" t="str">
        <f>IF('Organizational Unit Summary'!$B$24="Benchmark or Sustainment",IF(E130="OoS","OoS",IF(E130=1,"DM",IF(E130=2,"PM",IF(E130=3,"LM",IF(E130=4,"FM"))))),IF(E130="OoS","OoS",IF(E130&lt;=2,"H",IF(E130=3,"M",IF(E130=4,"L")))))</f>
        <v>DM</v>
      </c>
      <c r="E130" s="58">
        <f>IF(OR(Processes!$C$60=TRUE,Processes!L$60=TRUE),IF(AND(G130=1,H130=1,NOT(ISTEXT(J130))),4,IF(AND(G130=1,H130=1,ISTEXT(J130)),3,IF(AND(OR(G130=1,H130=1),ISTEXT(J130)),2,1))),"OoS")</f>
        <v>1</v>
      </c>
      <c r="F130" s="57"/>
      <c r="G130" s="59"/>
      <c r="H130" s="59"/>
      <c r="I130" s="59"/>
      <c r="J130" s="59"/>
      <c r="K130" s="59"/>
      <c r="L130" s="59"/>
      <c r="M130" s="59"/>
      <c r="N130" s="59"/>
      <c r="O130" s="63"/>
      <c r="P130" s="370"/>
      <c r="Q130" s="264"/>
      <c r="R130" s="367"/>
    </row>
    <row r="131" spans="1:18" ht="13" x14ac:dyDescent="0.25">
      <c r="A131" s="352"/>
      <c r="B131" s="378"/>
      <c r="C131" s="62" t="str">
        <f>IF(ISTEXT('Organizational Unit Summary'!$B$49),'Organizational Unit Summary'!$B$49,"")</f>
        <v>P-10</v>
      </c>
      <c r="D131" s="51" t="str">
        <f>IF('Organizational Unit Summary'!$B$24="Benchmark or Sustainment",IF(E131="OoS","OoS",IF(E131=1,"DM",IF(E131=2,"PM",IF(E131=3,"LM",IF(E131=4,"FM"))))),IF(E131="OoS","OoS",IF(E131&lt;=2,"H",IF(E131=3,"M",IF(E131=4,"L")))))</f>
        <v>DM</v>
      </c>
      <c r="E131" s="58">
        <f>IF(OR(Processes!$C$60=TRUE,Processes!M$60=TRUE),IF(AND(G131=1,H131=1,NOT(ISTEXT(J131))),4,IF(AND(G131=1,H131=1,ISTEXT(J131)),3,IF(AND(OR(G131=1,H131=1),ISTEXT(J131)),2,1))),"OoS")</f>
        <v>1</v>
      </c>
      <c r="F131" s="57"/>
      <c r="G131" s="59"/>
      <c r="H131" s="59"/>
      <c r="I131" s="59"/>
      <c r="J131" s="59"/>
      <c r="K131" s="59"/>
      <c r="L131" s="59"/>
      <c r="M131" s="59"/>
      <c r="N131" s="59"/>
      <c r="O131" s="63"/>
      <c r="P131" s="370"/>
      <c r="Q131" s="264"/>
      <c r="R131" s="367"/>
    </row>
    <row r="132" spans="1:18" ht="13" x14ac:dyDescent="0.25">
      <c r="A132" s="352"/>
      <c r="B132" s="378"/>
      <c r="C132" s="62" t="str">
        <f>IF(ISTEXT('Organizational Unit Summary'!$B$50),'Organizational Unit Summary'!$B$50,"")</f>
        <v>P-11</v>
      </c>
      <c r="D132" s="51" t="str">
        <f>IF('Organizational Unit Summary'!$B$24="Benchmark or Sustainment",IF(E132="OoS","OoS",IF(E132=1,"DM",IF(E132=2,"PM",IF(E132=3,"LM",IF(E132=4,"FM"))))),IF(E132="OoS","OoS",IF(E132&lt;=2,"H",IF(E132=3,"M",IF(E132=4,"L")))))</f>
        <v>DM</v>
      </c>
      <c r="E132" s="58">
        <f>IF(OR(Processes!$C$60=TRUE,Processes!N$60=TRUE),IF(AND(G132=1,H132=1,NOT(ISTEXT(J132))),4,IF(AND(G132=1,H132=1,ISTEXT(J132)),3,IF(AND(OR(G132=1,H132=1),ISTEXT(J132)),2,1))),"OoS")</f>
        <v>1</v>
      </c>
      <c r="F132" s="57"/>
      <c r="G132" s="59"/>
      <c r="H132" s="59"/>
      <c r="I132" s="59"/>
      <c r="J132" s="59"/>
      <c r="K132" s="59"/>
      <c r="L132" s="59"/>
      <c r="M132" s="59"/>
      <c r="N132" s="59"/>
      <c r="O132" s="63"/>
      <c r="P132" s="370"/>
      <c r="Q132" s="264"/>
      <c r="R132" s="367"/>
    </row>
    <row r="133" spans="1:18" ht="13" x14ac:dyDescent="0.25">
      <c r="A133" s="352"/>
      <c r="B133" s="378"/>
      <c r="C133" s="62" t="str">
        <f>IF(ISTEXT('Organizational Unit Summary'!$B$51),'Organizational Unit Summary'!$B$51,"")</f>
        <v>P-12</v>
      </c>
      <c r="D133" s="51" t="str">
        <f>IF('Organizational Unit Summary'!$B$24="Benchmark or Sustainment",IF(E133="OoS","OoS",IF(E133=1,"DM",IF(E133=2,"PM",IF(E133=3,"LM",IF(E133=4,"FM"))))),IF(E133="OoS","OoS",IF(E133&lt;=2,"H",IF(E133=3,"M",IF(E133=4,"L")))))</f>
        <v>DM</v>
      </c>
      <c r="E133" s="58">
        <f>IF(OR(Processes!$C$60=TRUE,Processes!O$60=TRUE),IF(AND(G133=1,H133=1,NOT(ISTEXT(J133))),4,IF(AND(G133=1,H133=1,ISTEXT(J133)),3,IF(AND(OR(G133=1,H133=1),ISTEXT(J133)),2,1))),"OoS")</f>
        <v>1</v>
      </c>
      <c r="F133" s="57"/>
      <c r="G133" s="59"/>
      <c r="H133" s="59"/>
      <c r="I133" s="59"/>
      <c r="J133" s="59"/>
      <c r="K133" s="59"/>
      <c r="L133" s="59"/>
      <c r="M133" s="59"/>
      <c r="N133" s="59"/>
      <c r="O133" s="63"/>
      <c r="P133" s="370"/>
      <c r="Q133" s="264"/>
      <c r="R133" s="367"/>
    </row>
    <row r="134" spans="1:18" ht="13" x14ac:dyDescent="0.25">
      <c r="A134" s="352"/>
      <c r="B134" s="378"/>
      <c r="C134" s="62" t="str">
        <f>IF(ISTEXT('Organizational Unit Summary'!$B$52),'Organizational Unit Summary'!$B$52,"")</f>
        <v>P-13</v>
      </c>
      <c r="D134" s="51" t="str">
        <f>IF('Organizational Unit Summary'!$B$24="Benchmark or Sustainment",IF(E134="OoS","OoS",IF(E134=1,"DM",IF(E134=2,"PM",IF(E134=3,"LM",IF(E134=4,"FM"))))),IF(E134="OoS","OoS",IF(E134&lt;=2,"H",IF(E134=3,"M",IF(E134=4,"L")))))</f>
        <v>DM</v>
      </c>
      <c r="E134" s="58">
        <f>IF(OR(Processes!$C$60=TRUE,Processes!P$60=TRUE),IF(AND(G134=1,H134=1,NOT(ISTEXT(J134))),4,IF(AND(G134=1,H134=1,ISTEXT(J134)),3,IF(AND(OR(G134=1,H134=1),ISTEXT(J134)),2,1))),"OoS")</f>
        <v>1</v>
      </c>
      <c r="F134" s="57"/>
      <c r="G134" s="59"/>
      <c r="H134" s="59"/>
      <c r="I134" s="59"/>
      <c r="J134" s="59"/>
      <c r="K134" s="59"/>
      <c r="L134" s="59"/>
      <c r="M134" s="59"/>
      <c r="N134" s="59"/>
      <c r="O134" s="63"/>
      <c r="P134" s="370"/>
      <c r="Q134" s="264"/>
      <c r="R134" s="367"/>
    </row>
    <row r="135" spans="1:18" ht="13" x14ac:dyDescent="0.25">
      <c r="A135" s="352"/>
      <c r="B135" s="378"/>
      <c r="C135" s="62" t="str">
        <f>IF(ISTEXT('Organizational Unit Summary'!$B$53),'Organizational Unit Summary'!$B$53,"")</f>
        <v>P-14</v>
      </c>
      <c r="D135" s="51" t="str">
        <f>IF('Organizational Unit Summary'!$B$24="Benchmark or Sustainment",IF(E135="OoS","OoS",IF(E135=1,"DM",IF(E135=2,"PM",IF(E135=3,"LM",IF(E135=4,"FM"))))),IF(E135="OoS","OoS",IF(E135&lt;=2,"H",IF(E135=3,"M",IF(E135=4,"L")))))</f>
        <v>DM</v>
      </c>
      <c r="E135" s="58">
        <f>IF(OR(Processes!$C$60=TRUE,Processes!Q$60=TRUE),IF(AND(G135=1,H135=1,NOT(ISTEXT(J135))),4,IF(AND(G135=1,H135=1,ISTEXT(J135)),3,IF(AND(OR(G135=1,H135=1),ISTEXT(J135)),2,1))),"OoS")</f>
        <v>1</v>
      </c>
      <c r="F135" s="57"/>
      <c r="G135" s="59"/>
      <c r="H135" s="59"/>
      <c r="I135" s="59"/>
      <c r="J135" s="59"/>
      <c r="K135" s="59"/>
      <c r="L135" s="59"/>
      <c r="M135" s="59"/>
      <c r="N135" s="59"/>
      <c r="O135" s="63"/>
      <c r="P135" s="370"/>
      <c r="Q135" s="264"/>
      <c r="R135" s="367"/>
    </row>
    <row r="136" spans="1:18" ht="13" x14ac:dyDescent="0.25">
      <c r="A136" s="352"/>
      <c r="B136" s="378"/>
      <c r="C136" s="62" t="str">
        <f>IF(ISTEXT('Organizational Unit Summary'!$B$54),'Organizational Unit Summary'!$B$54,"")</f>
        <v>P-15</v>
      </c>
      <c r="D136" s="51" t="str">
        <f>IF('Organizational Unit Summary'!$B$24="Benchmark or Sustainment",IF(E136="OoS","OoS",IF(E136=1,"DM",IF(E136=2,"PM",IF(E136=3,"LM",IF(E136=4,"FM"))))),IF(E136="OoS","OoS",IF(E136&lt;=2,"H",IF(E136=3,"M",IF(E136=4,"L")))))</f>
        <v>DM</v>
      </c>
      <c r="E136" s="58">
        <f>IF(OR(Processes!$C$60=TRUE,Processes!R$60=TRUE),IF(AND(G136=1,H136=1,NOT(ISTEXT(J136))),4,IF(AND(G136=1,H136=1,ISTEXT(J136)),3,IF(AND(OR(G136=1,H136=1),ISTEXT(J136)),2,1))),"OoS")</f>
        <v>1</v>
      </c>
      <c r="F136" s="57"/>
      <c r="G136" s="59"/>
      <c r="H136" s="59"/>
      <c r="I136" s="59"/>
      <c r="J136" s="59"/>
      <c r="K136" s="59"/>
      <c r="L136" s="59"/>
      <c r="M136" s="59"/>
      <c r="N136" s="59"/>
      <c r="O136" s="63"/>
      <c r="P136" s="370"/>
      <c r="Q136" s="264"/>
      <c r="R136" s="367"/>
    </row>
    <row r="137" spans="1:18" ht="13" x14ac:dyDescent="0.25">
      <c r="A137" s="352"/>
      <c r="B137" s="378"/>
      <c r="C137" s="62" t="str">
        <f>IF(ISTEXT('Organizational Unit Summary'!$B$55),'Organizational Unit Summary'!$B$55,"")</f>
        <v>P-16</v>
      </c>
      <c r="D137" s="51" t="str">
        <f>IF('Organizational Unit Summary'!$B$24="Benchmark or Sustainment",IF(E137="OoS","OoS",IF(E137=1,"DM",IF(E137=2,"PM",IF(E137=3,"LM",IF(E137=4,"FM"))))),IF(E137="OoS","OoS",IF(E137&lt;=2,"H",IF(E137=3,"M",IF(E137=4,"L")))))</f>
        <v>DM</v>
      </c>
      <c r="E137" s="58">
        <f>IF(OR(Processes!$C$60=TRUE,Processes!S$60=TRUE),IF(AND(G137=1,H137=1,NOT(ISTEXT(J137))),4,IF(AND(G137=1,H137=1,ISTEXT(J137)),3,IF(AND(OR(G137=1,H137=1),ISTEXT(J137)),2,1))),"OoS")</f>
        <v>1</v>
      </c>
      <c r="F137" s="57"/>
      <c r="G137" s="59"/>
      <c r="H137" s="59"/>
      <c r="I137" s="59"/>
      <c r="J137" s="59"/>
      <c r="K137" s="59"/>
      <c r="L137" s="59"/>
      <c r="M137" s="59"/>
      <c r="N137" s="59"/>
      <c r="O137" s="63"/>
      <c r="P137" s="370"/>
      <c r="Q137" s="264"/>
      <c r="R137" s="367"/>
    </row>
    <row r="138" spans="1:18" ht="13" x14ac:dyDescent="0.25">
      <c r="A138" s="352"/>
      <c r="B138" s="378"/>
      <c r="C138" s="62" t="str">
        <f>IF(ISTEXT('Organizational Unit Summary'!$B$56),'Organizational Unit Summary'!$B$56,"")</f>
        <v>P-17</v>
      </c>
      <c r="D138" s="51" t="str">
        <f>IF('Organizational Unit Summary'!$B$24="Benchmark or Sustainment",IF(E138="OoS","OoS",IF(E138=1,"DM",IF(E138=2,"PM",IF(E138=3,"LM",IF(E138=4,"FM"))))),IF(E138="OoS","OoS",IF(E138&lt;=2,"H",IF(E138=3,"M",IF(E138=4,"L")))))</f>
        <v>DM</v>
      </c>
      <c r="E138" s="58">
        <f>IF(OR(Processes!$C$60=TRUE,Processes!T$60=TRUE),IF(AND(G138=1,H138=1,NOT(ISTEXT(J138))),4,IF(AND(G138=1,H138=1,ISTEXT(J138)),3,IF(AND(OR(G138=1,H138=1),ISTEXT(J138)),2,1))),"OoS")</f>
        <v>1</v>
      </c>
      <c r="F138" s="57"/>
      <c r="G138" s="59"/>
      <c r="H138" s="59"/>
      <c r="I138" s="59"/>
      <c r="J138" s="59"/>
      <c r="K138" s="59"/>
      <c r="L138" s="59"/>
      <c r="M138" s="59"/>
      <c r="N138" s="59"/>
      <c r="O138" s="63"/>
      <c r="P138" s="370"/>
      <c r="Q138" s="264"/>
      <c r="R138" s="367"/>
    </row>
    <row r="139" spans="1:18" ht="13" x14ac:dyDescent="0.25">
      <c r="A139" s="352"/>
      <c r="B139" s="378"/>
      <c r="C139" s="62" t="str">
        <f>IF(ISTEXT('Organizational Unit Summary'!$B$57),'Organizational Unit Summary'!$B$57,"")</f>
        <v>P-18</v>
      </c>
      <c r="D139" s="51" t="str">
        <f>IF('Organizational Unit Summary'!$B$24="Benchmark or Sustainment",IF(E139="OoS","OoS",IF(E139=1,"DM",IF(E139=2,"PM",IF(E139=3,"LM",IF(E139=4,"FM"))))),IF(E139="OoS","OoS",IF(E139&lt;=2,"H",IF(E139=3,"M",IF(E139=4,"L")))))</f>
        <v>DM</v>
      </c>
      <c r="E139" s="58">
        <f>IF(OR(Processes!$C$60=TRUE,Processes!U$60=TRUE),IF(AND(G139=1,H139=1,NOT(ISTEXT(J139))),4,IF(AND(G139=1,H139=1,ISTEXT(J139)),3,IF(AND(OR(G139=1,H139=1),ISTEXT(J139)),2,1))),"OoS")</f>
        <v>1</v>
      </c>
      <c r="F139" s="57"/>
      <c r="G139" s="59"/>
      <c r="H139" s="59"/>
      <c r="I139" s="59"/>
      <c r="J139" s="59"/>
      <c r="K139" s="59"/>
      <c r="L139" s="59"/>
      <c r="M139" s="59"/>
      <c r="N139" s="59"/>
      <c r="O139" s="63"/>
      <c r="P139" s="370"/>
      <c r="Q139" s="264"/>
      <c r="R139" s="367"/>
    </row>
    <row r="140" spans="1:18" ht="13" x14ac:dyDescent="0.25">
      <c r="A140" s="352"/>
      <c r="B140" s="378"/>
      <c r="C140" s="62" t="str">
        <f>IF(ISTEXT('Organizational Unit Summary'!$B$58),'Organizational Unit Summary'!$B$58,"")</f>
        <v>P-19</v>
      </c>
      <c r="D140" s="51" t="str">
        <f>IF('Organizational Unit Summary'!$B$24="Benchmark or Sustainment",IF(E140="OoS","OoS",IF(E140=1,"DM",IF(E140=2,"PM",IF(E140=3,"LM",IF(E140=4,"FM"))))),IF(E140="OoS","OoS",IF(E140&lt;=2,"H",IF(E140=3,"M",IF(E140=4,"L")))))</f>
        <v>DM</v>
      </c>
      <c r="E140" s="58">
        <f>IF(OR(Processes!$C$60=TRUE,Processes!V$60=TRUE),IF(AND(G140=1,H140=1,NOT(ISTEXT(J140))),4,IF(AND(G140=1,H140=1,ISTEXT(J140)),3,IF(AND(OR(G140=1,H140=1),ISTEXT(J140)),2,1))),"OoS")</f>
        <v>1</v>
      </c>
      <c r="F140" s="57"/>
      <c r="G140" s="59"/>
      <c r="H140" s="59"/>
      <c r="I140" s="59"/>
      <c r="J140" s="59"/>
      <c r="K140" s="59"/>
      <c r="L140" s="59"/>
      <c r="M140" s="59"/>
      <c r="N140" s="59"/>
      <c r="O140" s="63"/>
      <c r="P140" s="370"/>
      <c r="Q140" s="264"/>
      <c r="R140" s="367"/>
    </row>
    <row r="141" spans="1:18" ht="13.5" thickBot="1" x14ac:dyDescent="0.3">
      <c r="A141" s="352"/>
      <c r="B141" s="378"/>
      <c r="C141" s="62" t="str">
        <f>IF(ISTEXT('Organizational Unit Summary'!$B$59),'Organizational Unit Summary'!$B$59,"")</f>
        <v>P-20</v>
      </c>
      <c r="D141" s="51" t="str">
        <f>IF('Organizational Unit Summary'!$B$24="Benchmark or Sustainment",IF(E141="OoS","OoS",IF(E141=1,"DM",IF(E141=2,"PM",IF(E141=3,"LM",IF(E141=4,"FM"))))),IF(E141="OoS","OoS",IF(E141&lt;=2,"H",IF(E141=3,"M",IF(E141=4,"L")))))</f>
        <v>DM</v>
      </c>
      <c r="E141" s="58">
        <f>IF(OR(Processes!$C$60=TRUE,Processes!W$60=TRUE),IF(AND(G141=1,H141=1,NOT(ISTEXT(J141))),4,IF(AND(G141=1,H141=1,ISTEXT(J141)),3,IF(AND(OR(G141=1,H141=1),ISTEXT(J141)),2,1))),"OoS")</f>
        <v>1</v>
      </c>
      <c r="F141" s="57"/>
      <c r="G141" s="59"/>
      <c r="H141" s="59"/>
      <c r="I141" s="59"/>
      <c r="J141" s="59"/>
      <c r="K141" s="59"/>
      <c r="L141" s="59"/>
      <c r="M141" s="59"/>
      <c r="N141" s="59"/>
      <c r="O141" s="63"/>
      <c r="P141" s="371"/>
      <c r="Q141" s="264"/>
      <c r="R141" s="367"/>
    </row>
    <row r="142" spans="1:18" ht="13" x14ac:dyDescent="0.25">
      <c r="A142" s="352"/>
      <c r="B142" s="378" t="str">
        <f>IF(ISTEXT(Processes!$B$10),Processes!$B$10,"")</f>
        <v>Process 8</v>
      </c>
      <c r="C142" s="62" t="str">
        <f>IF(ISTEXT('Organizational Unit Summary'!$B$40),'Organizational Unit Summary'!$B$40,"")</f>
        <v>P-1</v>
      </c>
      <c r="D142" s="51" t="str">
        <f>IF('Organizational Unit Summary'!$B$24="Benchmark or Sustainment",IF(E142="OoS","OoS",IF(E142=1,"DM",IF(E142=2,"PM",IF(E142=3,"LM",IF(E142=4,"FM"))))),IF(E142="OoS","OoS",IF(E142&lt;=2,"H",IF(E142=3,"M",IF(E142=4,"L")))))</f>
        <v>DM</v>
      </c>
      <c r="E142" s="58">
        <f>IF(OR(Processes!$C$61=TRUE,Processes!D$61=TRUE),IF(AND(G142=1,H142=1,NOT(ISTEXT(J142))),4,IF(AND(G142=1,H142=1,ISTEXT(J142)),3,IF(AND(OR(G142=1,H142=1),ISTEXT(J142)),2,1))),"OoS")</f>
        <v>1</v>
      </c>
      <c r="F142" s="57"/>
      <c r="G142" s="59"/>
      <c r="H142" s="59"/>
      <c r="I142" s="59"/>
      <c r="J142" s="59"/>
      <c r="K142" s="59"/>
      <c r="L142" s="59"/>
      <c r="M142" s="59"/>
      <c r="N142" s="59"/>
      <c r="O142" s="63"/>
      <c r="P142" s="369"/>
      <c r="Q142" s="264"/>
      <c r="R142" s="367"/>
    </row>
    <row r="143" spans="1:18" ht="13" x14ac:dyDescent="0.25">
      <c r="A143" s="352"/>
      <c r="B143" s="378"/>
      <c r="C143" s="62" t="str">
        <f>IF(ISTEXT('Organizational Unit Summary'!$B$41),'Organizational Unit Summary'!$B$41,"")</f>
        <v>P-2</v>
      </c>
      <c r="D143" s="51" t="str">
        <f>IF('Organizational Unit Summary'!$B$24="Benchmark or Sustainment",IF(E143="OoS","OoS",IF(E143=1,"DM",IF(E143=2,"PM",IF(E143=3,"LM",IF(E143=4,"FM"))))),IF(E143="OoS","OoS",IF(E143&lt;=2,"H",IF(E143=3,"M",IF(E143=4,"L")))))</f>
        <v>DM</v>
      </c>
      <c r="E143" s="58">
        <f>IF(OR(Processes!$C$61=TRUE,Processes!E$61=TRUE),IF(AND(G143=1,H143=1,NOT(ISTEXT(J143))),4,IF(AND(G143=1,H143=1,ISTEXT(J143)),3,IF(AND(OR(G143=1,H143=1),ISTEXT(J143)),2,1))),"OoS")</f>
        <v>1</v>
      </c>
      <c r="F143" s="57"/>
      <c r="G143" s="59"/>
      <c r="H143" s="59"/>
      <c r="I143" s="59"/>
      <c r="J143" s="59"/>
      <c r="K143" s="59"/>
      <c r="L143" s="59"/>
      <c r="M143" s="59"/>
      <c r="N143" s="59"/>
      <c r="O143" s="63"/>
      <c r="P143" s="370"/>
      <c r="Q143" s="264"/>
      <c r="R143" s="367"/>
    </row>
    <row r="144" spans="1:18" ht="13" x14ac:dyDescent="0.25">
      <c r="A144" s="352"/>
      <c r="B144" s="378"/>
      <c r="C144" s="62" t="str">
        <f>IF(ISTEXT('Organizational Unit Summary'!$B$42),'Organizational Unit Summary'!$B$42,"")</f>
        <v>P-3</v>
      </c>
      <c r="D144" s="51" t="str">
        <f>IF('Organizational Unit Summary'!$B$24="Benchmark or Sustainment",IF(E144="OoS","OoS",IF(E144=1,"DM",IF(E144=2,"PM",IF(E144=3,"LM",IF(E144=4,"FM"))))),IF(E144="OoS","OoS",IF(E144&lt;=2,"H",IF(E144=3,"M",IF(E144=4,"L")))))</f>
        <v>DM</v>
      </c>
      <c r="E144" s="58">
        <f>IF(OR(Processes!$C$61=TRUE,Processes!F$61=TRUE),IF(AND(G144=1,H144=1,NOT(ISTEXT(J144))),4,IF(AND(G144=1,H144=1,ISTEXT(J144)),3,IF(AND(OR(G144=1,H144=1),ISTEXT(J144)),2,1))),"OoS")</f>
        <v>1</v>
      </c>
      <c r="F144" s="57"/>
      <c r="G144" s="59"/>
      <c r="H144" s="59"/>
      <c r="I144" s="59"/>
      <c r="J144" s="59"/>
      <c r="K144" s="59"/>
      <c r="L144" s="59"/>
      <c r="M144" s="59"/>
      <c r="N144" s="59"/>
      <c r="O144" s="63"/>
      <c r="P144" s="370"/>
      <c r="Q144" s="264"/>
      <c r="R144" s="367"/>
    </row>
    <row r="145" spans="1:18" ht="13" x14ac:dyDescent="0.25">
      <c r="A145" s="352"/>
      <c r="B145" s="378"/>
      <c r="C145" s="62" t="str">
        <f>IF(ISTEXT('Organizational Unit Summary'!$B$43),'Organizational Unit Summary'!$B$43,"")</f>
        <v>P-4</v>
      </c>
      <c r="D145" s="51" t="str">
        <f>IF('Organizational Unit Summary'!$B$24="Benchmark or Sustainment",IF(E145="OoS","OoS",IF(E145=1,"DM",IF(E145=2,"PM",IF(E145=3,"LM",IF(E145=4,"FM"))))),IF(E145="OoS","OoS",IF(E145&lt;=2,"H",IF(E145=3,"M",IF(E145=4,"L")))))</f>
        <v>DM</v>
      </c>
      <c r="E145" s="58">
        <f>IF(OR(Processes!$C$61=TRUE,Processes!G$61=TRUE),IF(AND(G145=1,H145=1,NOT(ISTEXT(J145))),4,IF(AND(G145=1,H145=1,ISTEXT(J145)),3,IF(AND(OR(G145=1,H145=1),ISTEXT(J145)),2,1))),"OoS")</f>
        <v>1</v>
      </c>
      <c r="F145" s="57"/>
      <c r="G145" s="59"/>
      <c r="H145" s="59"/>
      <c r="I145" s="59"/>
      <c r="J145" s="59"/>
      <c r="K145" s="59"/>
      <c r="L145" s="59"/>
      <c r="M145" s="59"/>
      <c r="N145" s="59"/>
      <c r="O145" s="63"/>
      <c r="P145" s="370"/>
      <c r="Q145" s="264"/>
      <c r="R145" s="367"/>
    </row>
    <row r="146" spans="1:18" ht="13" x14ac:dyDescent="0.25">
      <c r="A146" s="352"/>
      <c r="B146" s="378"/>
      <c r="C146" s="62" t="str">
        <f>IF(ISTEXT('Organizational Unit Summary'!$B$44),'Organizational Unit Summary'!$B$44,"")</f>
        <v>P-5</v>
      </c>
      <c r="D146" s="51" t="str">
        <f>IF('Organizational Unit Summary'!$B$24="Benchmark or Sustainment",IF(E146="OoS","OoS",IF(E146=1,"DM",IF(E146=2,"PM",IF(E146=3,"LM",IF(E146=4,"FM"))))),IF(E146="OoS","OoS",IF(E146&lt;=2,"H",IF(E146=3,"M",IF(E146=4,"L")))))</f>
        <v>DM</v>
      </c>
      <c r="E146" s="58">
        <f>IF(OR(Processes!$C$61=TRUE,Processes!H$61=TRUE),IF(AND(G146=1,H146=1,NOT(ISTEXT(J146))),4,IF(AND(G146=1,H146=1,ISTEXT(J146)),3,IF(AND(OR(G146=1,H146=1),ISTEXT(J146)),2,1))),"OoS")</f>
        <v>1</v>
      </c>
      <c r="F146" s="57"/>
      <c r="G146" s="59"/>
      <c r="H146" s="59"/>
      <c r="I146" s="59"/>
      <c r="J146" s="59"/>
      <c r="K146" s="59"/>
      <c r="L146" s="59"/>
      <c r="M146" s="59"/>
      <c r="N146" s="59"/>
      <c r="O146" s="63"/>
      <c r="P146" s="370"/>
      <c r="Q146" s="264"/>
      <c r="R146" s="367"/>
    </row>
    <row r="147" spans="1:18" ht="13" x14ac:dyDescent="0.25">
      <c r="A147" s="352"/>
      <c r="B147" s="378"/>
      <c r="C147" s="62" t="str">
        <f>IF(ISTEXT('Organizational Unit Summary'!$B$45),'Organizational Unit Summary'!$B$45,"")</f>
        <v>P-6</v>
      </c>
      <c r="D147" s="51" t="str">
        <f>IF('Organizational Unit Summary'!$B$24="Benchmark or Sustainment",IF(E147="OoS","OoS",IF(E147=1,"DM",IF(E147=2,"PM",IF(E147=3,"LM",IF(E147=4,"FM"))))),IF(E147="OoS","OoS",IF(E147&lt;=2,"H",IF(E147=3,"M",IF(E147=4,"L")))))</f>
        <v>DM</v>
      </c>
      <c r="E147" s="58">
        <f>IF(OR(Processes!$C$61=TRUE,Processes!I$61=TRUE),IF(AND(G147=1,H147=1,NOT(ISTEXT(J147))),4,IF(AND(G147=1,H147=1,ISTEXT(J147)),3,IF(AND(OR(G147=1,H147=1),ISTEXT(J147)),2,1))),"OoS")</f>
        <v>1</v>
      </c>
      <c r="F147" s="57"/>
      <c r="G147" s="59"/>
      <c r="H147" s="59"/>
      <c r="I147" s="59"/>
      <c r="J147" s="59"/>
      <c r="K147" s="59"/>
      <c r="L147" s="59"/>
      <c r="M147" s="59"/>
      <c r="N147" s="59"/>
      <c r="O147" s="63"/>
      <c r="P147" s="370"/>
      <c r="Q147" s="264"/>
      <c r="R147" s="367"/>
    </row>
    <row r="148" spans="1:18" ht="13" x14ac:dyDescent="0.25">
      <c r="A148" s="352"/>
      <c r="B148" s="378"/>
      <c r="C148" s="62" t="str">
        <f>IF(ISTEXT('Organizational Unit Summary'!$B$46),'Organizational Unit Summary'!$B$46,"")</f>
        <v>P-7</v>
      </c>
      <c r="D148" s="51" t="str">
        <f>IF('Organizational Unit Summary'!$B$24="Benchmark or Sustainment",IF(E148="OoS","OoS",IF(E148=1,"DM",IF(E148=2,"PM",IF(E148=3,"LM",IF(E148=4,"FM"))))),IF(E148="OoS","OoS",IF(E148&lt;=2,"H",IF(E148=3,"M",IF(E148=4,"L")))))</f>
        <v>DM</v>
      </c>
      <c r="E148" s="58">
        <f>IF(OR(Processes!$C$61=TRUE,Processes!J$61=TRUE),IF(AND(G148=1,H148=1,NOT(ISTEXT(J148))),4,IF(AND(G148=1,H148=1,ISTEXT(J148)),3,IF(AND(OR(G148=1,H148=1),ISTEXT(J148)),2,1))),"OoS")</f>
        <v>1</v>
      </c>
      <c r="F148" s="57"/>
      <c r="G148" s="59"/>
      <c r="H148" s="59"/>
      <c r="I148" s="59"/>
      <c r="J148" s="59"/>
      <c r="K148" s="59"/>
      <c r="L148" s="59"/>
      <c r="M148" s="59"/>
      <c r="N148" s="59"/>
      <c r="O148" s="63"/>
      <c r="P148" s="370"/>
      <c r="Q148" s="264"/>
      <c r="R148" s="367"/>
    </row>
    <row r="149" spans="1:18" ht="13" x14ac:dyDescent="0.25">
      <c r="A149" s="352"/>
      <c r="B149" s="378"/>
      <c r="C149" s="62" t="str">
        <f>IF(ISTEXT('Organizational Unit Summary'!$B$47),'Organizational Unit Summary'!$B$47,"")</f>
        <v>P-8</v>
      </c>
      <c r="D149" s="51" t="str">
        <f>IF('Organizational Unit Summary'!$B$24="Benchmark or Sustainment",IF(E149="OoS","OoS",IF(E149=1,"DM",IF(E149=2,"PM",IF(E149=3,"LM",IF(E149=4,"FM"))))),IF(E149="OoS","OoS",IF(E149&lt;=2,"H",IF(E149=3,"M",IF(E149=4,"L")))))</f>
        <v>DM</v>
      </c>
      <c r="E149" s="58">
        <f>IF(OR(Processes!$C$61=TRUE,Processes!K$61=TRUE),IF(AND(G149=1,H149=1,NOT(ISTEXT(J149))),4,IF(AND(G149=1,H149=1,ISTEXT(J149)),3,IF(AND(OR(G149=1,H149=1),ISTEXT(J149)),2,1))),"OoS")</f>
        <v>1</v>
      </c>
      <c r="F149" s="57"/>
      <c r="G149" s="59"/>
      <c r="H149" s="59"/>
      <c r="I149" s="59"/>
      <c r="J149" s="59"/>
      <c r="K149" s="59"/>
      <c r="L149" s="59"/>
      <c r="M149" s="59"/>
      <c r="N149" s="59"/>
      <c r="O149" s="63"/>
      <c r="P149" s="370"/>
      <c r="Q149" s="264"/>
      <c r="R149" s="367"/>
    </row>
    <row r="150" spans="1:18" ht="13" x14ac:dyDescent="0.25">
      <c r="A150" s="352"/>
      <c r="B150" s="378"/>
      <c r="C150" s="62" t="str">
        <f>IF(ISTEXT('Organizational Unit Summary'!$B$48),'Organizational Unit Summary'!$B$48,"")</f>
        <v>P-9</v>
      </c>
      <c r="D150" s="51" t="str">
        <f>IF('Organizational Unit Summary'!$B$24="Benchmark or Sustainment",IF(E150="OoS","OoS",IF(E150=1,"DM",IF(E150=2,"PM",IF(E150=3,"LM",IF(E150=4,"FM"))))),IF(E150="OoS","OoS",IF(E150&lt;=2,"H",IF(E150=3,"M",IF(E150=4,"L")))))</f>
        <v>DM</v>
      </c>
      <c r="E150" s="58">
        <f>IF(OR(Processes!$C$61=TRUE,Processes!L$61=TRUE),IF(AND(G150=1,H150=1,NOT(ISTEXT(J150))),4,IF(AND(G150=1,H150=1,ISTEXT(J150)),3,IF(AND(OR(G150=1,H150=1),ISTEXT(J150)),2,1))),"OoS")</f>
        <v>1</v>
      </c>
      <c r="F150" s="57"/>
      <c r="G150" s="59"/>
      <c r="H150" s="59"/>
      <c r="I150" s="59"/>
      <c r="J150" s="59"/>
      <c r="K150" s="59"/>
      <c r="L150" s="59"/>
      <c r="M150" s="59"/>
      <c r="N150" s="59"/>
      <c r="O150" s="63"/>
      <c r="P150" s="370"/>
      <c r="Q150" s="264"/>
      <c r="R150" s="367"/>
    </row>
    <row r="151" spans="1:18" ht="13" x14ac:dyDescent="0.25">
      <c r="A151" s="352"/>
      <c r="B151" s="378"/>
      <c r="C151" s="62" t="str">
        <f>IF(ISTEXT('Organizational Unit Summary'!$B$49),'Organizational Unit Summary'!$B$49,"")</f>
        <v>P-10</v>
      </c>
      <c r="D151" s="51" t="str">
        <f>IF('Organizational Unit Summary'!$B$24="Benchmark or Sustainment",IF(E151="OoS","OoS",IF(E151=1,"DM",IF(E151=2,"PM",IF(E151=3,"LM",IF(E151=4,"FM"))))),IF(E151="OoS","OoS",IF(E151&lt;=2,"H",IF(E151=3,"M",IF(E151=4,"L")))))</f>
        <v>DM</v>
      </c>
      <c r="E151" s="58">
        <f>IF(OR(Processes!$C$61=TRUE,Processes!M$61=TRUE),IF(AND(G151=1,H151=1,NOT(ISTEXT(J151))),4,IF(AND(G151=1,H151=1,ISTEXT(J151)),3,IF(AND(OR(G151=1,H151=1),ISTEXT(J151)),2,1))),"OoS")</f>
        <v>1</v>
      </c>
      <c r="F151" s="57"/>
      <c r="G151" s="59"/>
      <c r="H151" s="59"/>
      <c r="I151" s="59"/>
      <c r="J151" s="59"/>
      <c r="K151" s="59"/>
      <c r="L151" s="59"/>
      <c r="M151" s="59"/>
      <c r="N151" s="59"/>
      <c r="O151" s="63"/>
      <c r="P151" s="370"/>
      <c r="Q151" s="264"/>
      <c r="R151" s="367"/>
    </row>
    <row r="152" spans="1:18" ht="13" x14ac:dyDescent="0.25">
      <c r="A152" s="352"/>
      <c r="B152" s="378"/>
      <c r="C152" s="62" t="str">
        <f>IF(ISTEXT('Organizational Unit Summary'!$B$50),'Organizational Unit Summary'!$B$50,"")</f>
        <v>P-11</v>
      </c>
      <c r="D152" s="51" t="str">
        <f>IF('Organizational Unit Summary'!$B$24="Benchmark or Sustainment",IF(E152="OoS","OoS",IF(E152=1,"DM",IF(E152=2,"PM",IF(E152=3,"LM",IF(E152=4,"FM"))))),IF(E152="OoS","OoS",IF(E152&lt;=2,"H",IF(E152=3,"M",IF(E152=4,"L")))))</f>
        <v>DM</v>
      </c>
      <c r="E152" s="58">
        <f>IF(OR(Processes!$C$61=TRUE,Processes!N$61=TRUE),IF(AND(G152=1,H152=1,NOT(ISTEXT(J152))),4,IF(AND(G152=1,H152=1,ISTEXT(J152)),3,IF(AND(OR(G152=1,H152=1),ISTEXT(J152)),2,1))),"OoS")</f>
        <v>1</v>
      </c>
      <c r="F152" s="57"/>
      <c r="G152" s="59"/>
      <c r="H152" s="59"/>
      <c r="I152" s="59"/>
      <c r="J152" s="59"/>
      <c r="K152" s="59"/>
      <c r="L152" s="59"/>
      <c r="M152" s="59"/>
      <c r="N152" s="59"/>
      <c r="O152" s="63"/>
      <c r="P152" s="370"/>
      <c r="Q152" s="264"/>
      <c r="R152" s="367"/>
    </row>
    <row r="153" spans="1:18" ht="13" x14ac:dyDescent="0.25">
      <c r="A153" s="352"/>
      <c r="B153" s="378"/>
      <c r="C153" s="62" t="str">
        <f>IF(ISTEXT('Organizational Unit Summary'!$B$51),'Organizational Unit Summary'!$B$51,"")</f>
        <v>P-12</v>
      </c>
      <c r="D153" s="51" t="str">
        <f>IF('Organizational Unit Summary'!$B$24="Benchmark or Sustainment",IF(E153="OoS","OoS",IF(E153=1,"DM",IF(E153=2,"PM",IF(E153=3,"LM",IF(E153=4,"FM"))))),IF(E153="OoS","OoS",IF(E153&lt;=2,"H",IF(E153=3,"M",IF(E153=4,"L")))))</f>
        <v>DM</v>
      </c>
      <c r="E153" s="58">
        <f>IF(OR(Processes!$C$61=TRUE,Processes!O$61=TRUE),IF(AND(G153=1,H153=1,NOT(ISTEXT(J153))),4,IF(AND(G153=1,H153=1,ISTEXT(J153)),3,IF(AND(OR(G153=1,H153=1),ISTEXT(J153)),2,1))),"OoS")</f>
        <v>1</v>
      </c>
      <c r="F153" s="57"/>
      <c r="G153" s="59"/>
      <c r="H153" s="59"/>
      <c r="I153" s="59"/>
      <c r="J153" s="59"/>
      <c r="K153" s="59"/>
      <c r="L153" s="59"/>
      <c r="M153" s="59"/>
      <c r="N153" s="59"/>
      <c r="O153" s="63"/>
      <c r="P153" s="370"/>
      <c r="Q153" s="264"/>
      <c r="R153" s="367"/>
    </row>
    <row r="154" spans="1:18" ht="13" x14ac:dyDescent="0.25">
      <c r="A154" s="352"/>
      <c r="B154" s="378"/>
      <c r="C154" s="62" t="str">
        <f>IF(ISTEXT('Organizational Unit Summary'!$B$52),'Organizational Unit Summary'!$B$52,"")</f>
        <v>P-13</v>
      </c>
      <c r="D154" s="51" t="str">
        <f>IF('Organizational Unit Summary'!$B$24="Benchmark or Sustainment",IF(E154="OoS","OoS",IF(E154=1,"DM",IF(E154=2,"PM",IF(E154=3,"LM",IF(E154=4,"FM"))))),IF(E154="OoS","OoS",IF(E154&lt;=2,"H",IF(E154=3,"M",IF(E154=4,"L")))))</f>
        <v>DM</v>
      </c>
      <c r="E154" s="58">
        <f>IF(OR(Processes!$C$61=TRUE,Processes!P$61=TRUE),IF(AND(G154=1,H154=1,NOT(ISTEXT(J154))),4,IF(AND(G154=1,H154=1,ISTEXT(J154)),3,IF(AND(OR(G154=1,H154=1),ISTEXT(J154)),2,1))),"OoS")</f>
        <v>1</v>
      </c>
      <c r="F154" s="57"/>
      <c r="G154" s="59"/>
      <c r="H154" s="59"/>
      <c r="I154" s="59"/>
      <c r="J154" s="59"/>
      <c r="K154" s="59"/>
      <c r="L154" s="59"/>
      <c r="M154" s="59"/>
      <c r="N154" s="59"/>
      <c r="O154" s="63"/>
      <c r="P154" s="370"/>
      <c r="Q154" s="264"/>
      <c r="R154" s="367"/>
    </row>
    <row r="155" spans="1:18" ht="13" x14ac:dyDescent="0.25">
      <c r="A155" s="352"/>
      <c r="B155" s="378"/>
      <c r="C155" s="62" t="str">
        <f>IF(ISTEXT('Organizational Unit Summary'!$B$53),'Organizational Unit Summary'!$B$53,"")</f>
        <v>P-14</v>
      </c>
      <c r="D155" s="51" t="str">
        <f>IF('Organizational Unit Summary'!$B$24="Benchmark or Sustainment",IF(E155="OoS","OoS",IF(E155=1,"DM",IF(E155=2,"PM",IF(E155=3,"LM",IF(E155=4,"FM"))))),IF(E155="OoS","OoS",IF(E155&lt;=2,"H",IF(E155=3,"M",IF(E155=4,"L")))))</f>
        <v>DM</v>
      </c>
      <c r="E155" s="58">
        <f>IF(OR(Processes!$C$61=TRUE,Processes!Q$61=TRUE),IF(AND(G155=1,H155=1,NOT(ISTEXT(J155))),4,IF(AND(G155=1,H155=1,ISTEXT(J155)),3,IF(AND(OR(G155=1,H155=1),ISTEXT(J155)),2,1))),"OoS")</f>
        <v>1</v>
      </c>
      <c r="F155" s="57"/>
      <c r="G155" s="59"/>
      <c r="H155" s="59"/>
      <c r="I155" s="59"/>
      <c r="J155" s="59"/>
      <c r="K155" s="59"/>
      <c r="L155" s="59"/>
      <c r="M155" s="59"/>
      <c r="N155" s="59"/>
      <c r="O155" s="63"/>
      <c r="P155" s="370"/>
      <c r="Q155" s="264"/>
      <c r="R155" s="367"/>
    </row>
    <row r="156" spans="1:18" ht="13" x14ac:dyDescent="0.25">
      <c r="A156" s="352"/>
      <c r="B156" s="378"/>
      <c r="C156" s="62" t="str">
        <f>IF(ISTEXT('Organizational Unit Summary'!$B$54),'Organizational Unit Summary'!$B$54,"")</f>
        <v>P-15</v>
      </c>
      <c r="D156" s="51" t="str">
        <f>IF('Organizational Unit Summary'!$B$24="Benchmark or Sustainment",IF(E156="OoS","OoS",IF(E156=1,"DM",IF(E156=2,"PM",IF(E156=3,"LM",IF(E156=4,"FM"))))),IF(E156="OoS","OoS",IF(E156&lt;=2,"H",IF(E156=3,"M",IF(E156=4,"L")))))</f>
        <v>DM</v>
      </c>
      <c r="E156" s="58">
        <f>IF(OR(Processes!$C$61=TRUE,Processes!R$61=TRUE),IF(AND(G156=1,H156=1,NOT(ISTEXT(J156))),4,IF(AND(G156=1,H156=1,ISTEXT(J156)),3,IF(AND(OR(G156=1,H156=1),ISTEXT(J156)),2,1))),"OoS")</f>
        <v>1</v>
      </c>
      <c r="F156" s="57"/>
      <c r="G156" s="59"/>
      <c r="H156" s="59"/>
      <c r="I156" s="59"/>
      <c r="J156" s="59"/>
      <c r="K156" s="59"/>
      <c r="L156" s="59"/>
      <c r="M156" s="59"/>
      <c r="N156" s="59"/>
      <c r="O156" s="63"/>
      <c r="P156" s="370"/>
      <c r="Q156" s="264"/>
      <c r="R156" s="367"/>
    </row>
    <row r="157" spans="1:18" ht="13" x14ac:dyDescent="0.25">
      <c r="A157" s="352"/>
      <c r="B157" s="378"/>
      <c r="C157" s="62" t="str">
        <f>IF(ISTEXT('Organizational Unit Summary'!$B$55),'Organizational Unit Summary'!$B$55,"")</f>
        <v>P-16</v>
      </c>
      <c r="D157" s="51" t="str">
        <f>IF('Organizational Unit Summary'!$B$24="Benchmark or Sustainment",IF(E157="OoS","OoS",IF(E157=1,"DM",IF(E157=2,"PM",IF(E157=3,"LM",IF(E157=4,"FM"))))),IF(E157="OoS","OoS",IF(E157&lt;=2,"H",IF(E157=3,"M",IF(E157=4,"L")))))</f>
        <v>DM</v>
      </c>
      <c r="E157" s="58">
        <f>IF(OR(Processes!$C$61=TRUE,Processes!S$61=TRUE),IF(AND(G157=1,H157=1,NOT(ISTEXT(J157))),4,IF(AND(G157=1,H157=1,ISTEXT(J157)),3,IF(AND(OR(G157=1,H157=1),ISTEXT(J157)),2,1))),"OoS")</f>
        <v>1</v>
      </c>
      <c r="F157" s="57"/>
      <c r="G157" s="59"/>
      <c r="H157" s="59"/>
      <c r="I157" s="59"/>
      <c r="J157" s="59"/>
      <c r="K157" s="59"/>
      <c r="L157" s="59"/>
      <c r="M157" s="59"/>
      <c r="N157" s="59"/>
      <c r="O157" s="63"/>
      <c r="P157" s="370"/>
      <c r="Q157" s="264"/>
      <c r="R157" s="367"/>
    </row>
    <row r="158" spans="1:18" ht="13" x14ac:dyDescent="0.25">
      <c r="A158" s="352"/>
      <c r="B158" s="378"/>
      <c r="C158" s="62" t="str">
        <f>IF(ISTEXT('Organizational Unit Summary'!$B$56),'Organizational Unit Summary'!$B$56,"")</f>
        <v>P-17</v>
      </c>
      <c r="D158" s="51" t="str">
        <f>IF('Organizational Unit Summary'!$B$24="Benchmark or Sustainment",IF(E158="OoS","OoS",IF(E158=1,"DM",IF(E158=2,"PM",IF(E158=3,"LM",IF(E158=4,"FM"))))),IF(E158="OoS","OoS",IF(E158&lt;=2,"H",IF(E158=3,"M",IF(E158=4,"L")))))</f>
        <v>DM</v>
      </c>
      <c r="E158" s="58">
        <f>IF(OR(Processes!$C$61=TRUE,Processes!T$61=TRUE),IF(AND(G158=1,H158=1,NOT(ISTEXT(J158))),4,IF(AND(G158=1,H158=1,ISTEXT(J158)),3,IF(AND(OR(G158=1,H158=1),ISTEXT(J158)),2,1))),"OoS")</f>
        <v>1</v>
      </c>
      <c r="F158" s="57"/>
      <c r="G158" s="59"/>
      <c r="H158" s="59"/>
      <c r="I158" s="59"/>
      <c r="J158" s="59"/>
      <c r="K158" s="59"/>
      <c r="L158" s="59"/>
      <c r="M158" s="59"/>
      <c r="N158" s="59"/>
      <c r="O158" s="63"/>
      <c r="P158" s="370"/>
      <c r="Q158" s="264"/>
      <c r="R158" s="367"/>
    </row>
    <row r="159" spans="1:18" ht="13" x14ac:dyDescent="0.25">
      <c r="A159" s="352"/>
      <c r="B159" s="378"/>
      <c r="C159" s="62" t="str">
        <f>IF(ISTEXT('Organizational Unit Summary'!$B$57),'Organizational Unit Summary'!$B$57,"")</f>
        <v>P-18</v>
      </c>
      <c r="D159" s="51" t="str">
        <f>IF('Organizational Unit Summary'!$B$24="Benchmark or Sustainment",IF(E159="OoS","OoS",IF(E159=1,"DM",IF(E159=2,"PM",IF(E159=3,"LM",IF(E159=4,"FM"))))),IF(E159="OoS","OoS",IF(E159&lt;=2,"H",IF(E159=3,"M",IF(E159=4,"L")))))</f>
        <v>DM</v>
      </c>
      <c r="E159" s="58">
        <f>IF(OR(Processes!$C$61=TRUE,Processes!U$61=TRUE),IF(AND(G159=1,H159=1,NOT(ISTEXT(J159))),4,IF(AND(G159=1,H159=1,ISTEXT(J159)),3,IF(AND(OR(G159=1,H159=1),ISTEXT(J159)),2,1))),"OoS")</f>
        <v>1</v>
      </c>
      <c r="F159" s="57"/>
      <c r="G159" s="59"/>
      <c r="H159" s="59"/>
      <c r="I159" s="59"/>
      <c r="J159" s="59"/>
      <c r="K159" s="59"/>
      <c r="L159" s="59"/>
      <c r="M159" s="59"/>
      <c r="N159" s="59"/>
      <c r="O159" s="63"/>
      <c r="P159" s="370"/>
      <c r="Q159" s="264"/>
      <c r="R159" s="367"/>
    </row>
    <row r="160" spans="1:18" ht="13" x14ac:dyDescent="0.25">
      <c r="A160" s="352"/>
      <c r="B160" s="378"/>
      <c r="C160" s="62" t="str">
        <f>IF(ISTEXT('Organizational Unit Summary'!$B$58),'Organizational Unit Summary'!$B$58,"")</f>
        <v>P-19</v>
      </c>
      <c r="D160" s="51" t="str">
        <f>IF('Organizational Unit Summary'!$B$24="Benchmark or Sustainment",IF(E160="OoS","OoS",IF(E160=1,"DM",IF(E160=2,"PM",IF(E160=3,"LM",IF(E160=4,"FM"))))),IF(E160="OoS","OoS",IF(E160&lt;=2,"H",IF(E160=3,"M",IF(E160=4,"L")))))</f>
        <v>DM</v>
      </c>
      <c r="E160" s="58">
        <f>IF(OR(Processes!$C$61=TRUE,Processes!V$61=TRUE),IF(AND(G160=1,H160=1,NOT(ISTEXT(J160))),4,IF(AND(G160=1,H160=1,ISTEXT(J160)),3,IF(AND(OR(G160=1,H160=1),ISTEXT(J160)),2,1))),"OoS")</f>
        <v>1</v>
      </c>
      <c r="F160" s="57"/>
      <c r="G160" s="59"/>
      <c r="H160" s="59"/>
      <c r="I160" s="59"/>
      <c r="J160" s="59"/>
      <c r="K160" s="59"/>
      <c r="L160" s="59"/>
      <c r="M160" s="59"/>
      <c r="N160" s="59"/>
      <c r="O160" s="63"/>
      <c r="P160" s="370"/>
      <c r="Q160" s="264"/>
      <c r="R160" s="367"/>
    </row>
    <row r="161" spans="1:18" ht="13.5" thickBot="1" x14ac:dyDescent="0.3">
      <c r="A161" s="352"/>
      <c r="B161" s="378"/>
      <c r="C161" s="62" t="str">
        <f>IF(ISTEXT('Organizational Unit Summary'!$B$59),'Organizational Unit Summary'!$B$59,"")</f>
        <v>P-20</v>
      </c>
      <c r="D161" s="51" t="str">
        <f>IF('Organizational Unit Summary'!$B$24="Benchmark or Sustainment",IF(E161="OoS","OoS",IF(E161=1,"DM",IF(E161=2,"PM",IF(E161=3,"LM",IF(E161=4,"FM"))))),IF(E161="OoS","OoS",IF(E161&lt;=2,"H",IF(E161=3,"M",IF(E161=4,"L")))))</f>
        <v>DM</v>
      </c>
      <c r="E161" s="58">
        <f>IF(OR(Processes!$C$61=TRUE,Processes!W$61=TRUE),IF(AND(G161=1,H161=1,NOT(ISTEXT(J161))),4,IF(AND(G161=1,H161=1,ISTEXT(J161)),3,IF(AND(OR(G161=1,H161=1),ISTEXT(J161)),2,1))),"OoS")</f>
        <v>1</v>
      </c>
      <c r="F161" s="57"/>
      <c r="G161" s="59"/>
      <c r="H161" s="59"/>
      <c r="I161" s="59"/>
      <c r="J161" s="59"/>
      <c r="K161" s="59"/>
      <c r="L161" s="59"/>
      <c r="M161" s="59"/>
      <c r="N161" s="59"/>
      <c r="O161" s="63"/>
      <c r="P161" s="371"/>
      <c r="Q161" s="264"/>
      <c r="R161" s="367"/>
    </row>
    <row r="162" spans="1:18" ht="13" x14ac:dyDescent="0.25">
      <c r="A162" s="352"/>
      <c r="B162" s="378" t="str">
        <f>IF(ISTEXT(Processes!$B$11),Processes!$B$11,"")</f>
        <v>Process 9</v>
      </c>
      <c r="C162" s="62" t="str">
        <f>IF(ISTEXT('Organizational Unit Summary'!$B$40),'Organizational Unit Summary'!$B$40,"")</f>
        <v>P-1</v>
      </c>
      <c r="D162" s="51" t="str">
        <f>IF('Organizational Unit Summary'!$B$24="Benchmark or Sustainment",IF(E162="OoS","OoS",IF(E162=1,"DM",IF(E162=2,"PM",IF(E162=3,"LM",IF(E162=4,"FM"))))),IF(E162="OoS","OoS",IF(E162&lt;=2,"H",IF(E162=3,"M",IF(E162=4,"L")))))</f>
        <v>DM</v>
      </c>
      <c r="E162" s="58">
        <f>IF(OR(Processes!$C$62=TRUE,Processes!D$62=TRUE),IF(AND(G162=1,H162=1,NOT(ISTEXT(J162))),4,IF(AND(G162=1,H162=1,ISTEXT(J162)),3,IF(AND(OR(G162=1,H162=1),ISTEXT(J162)),2,1))),"OoS")</f>
        <v>1</v>
      </c>
      <c r="F162" s="57"/>
      <c r="G162" s="59"/>
      <c r="H162" s="59"/>
      <c r="I162" s="59"/>
      <c r="J162" s="59"/>
      <c r="K162" s="59"/>
      <c r="L162" s="59"/>
      <c r="M162" s="59"/>
      <c r="N162" s="59"/>
      <c r="O162" s="63"/>
      <c r="P162" s="369"/>
      <c r="Q162" s="264"/>
      <c r="R162" s="367"/>
    </row>
    <row r="163" spans="1:18" ht="13" x14ac:dyDescent="0.25">
      <c r="A163" s="352"/>
      <c r="B163" s="378"/>
      <c r="C163" s="62" t="str">
        <f>IF(ISTEXT('Organizational Unit Summary'!$B$41),'Organizational Unit Summary'!$B$41,"")</f>
        <v>P-2</v>
      </c>
      <c r="D163" s="51" t="str">
        <f>IF('Organizational Unit Summary'!$B$24="Benchmark or Sustainment",IF(E163="OoS","OoS",IF(E163=1,"DM",IF(E163=2,"PM",IF(E163=3,"LM",IF(E163=4,"FM"))))),IF(E163="OoS","OoS",IF(E163&lt;=2,"H",IF(E163=3,"M",IF(E163=4,"L")))))</f>
        <v>DM</v>
      </c>
      <c r="E163" s="58">
        <f>IF(OR(Processes!$C$62=TRUE,Processes!E$62=TRUE),IF(AND(G163=1,H163=1,NOT(ISTEXT(J163))),4,IF(AND(G163=1,H163=1,ISTEXT(J163)),3,IF(AND(OR(G163=1,H163=1),ISTEXT(J163)),2,1))),"OoS")</f>
        <v>1</v>
      </c>
      <c r="F163" s="57"/>
      <c r="G163" s="59"/>
      <c r="H163" s="59"/>
      <c r="I163" s="59"/>
      <c r="J163" s="59"/>
      <c r="K163" s="59"/>
      <c r="L163" s="59"/>
      <c r="M163" s="59"/>
      <c r="N163" s="59"/>
      <c r="O163" s="63"/>
      <c r="P163" s="370"/>
      <c r="Q163" s="264"/>
      <c r="R163" s="367"/>
    </row>
    <row r="164" spans="1:18" ht="13" x14ac:dyDescent="0.25">
      <c r="A164" s="352"/>
      <c r="B164" s="378"/>
      <c r="C164" s="62" t="str">
        <f>IF(ISTEXT('Organizational Unit Summary'!$B$42),'Organizational Unit Summary'!$B$42,"")</f>
        <v>P-3</v>
      </c>
      <c r="D164" s="51" t="str">
        <f>IF('Organizational Unit Summary'!$B$24="Benchmark or Sustainment",IF(E164="OoS","OoS",IF(E164=1,"DM",IF(E164=2,"PM",IF(E164=3,"LM",IF(E164=4,"FM"))))),IF(E164="OoS","OoS",IF(E164&lt;=2,"H",IF(E164=3,"M",IF(E164=4,"L")))))</f>
        <v>DM</v>
      </c>
      <c r="E164" s="58">
        <f>IF(OR(Processes!$C$62=TRUE,Processes!F$62=TRUE),IF(AND(G164=1,H164=1,NOT(ISTEXT(J164))),4,IF(AND(G164=1,H164=1,ISTEXT(J164)),3,IF(AND(OR(G164=1,H164=1),ISTEXT(J164)),2,1))),"OoS")</f>
        <v>1</v>
      </c>
      <c r="F164" s="57"/>
      <c r="G164" s="59"/>
      <c r="H164" s="59"/>
      <c r="I164" s="59"/>
      <c r="J164" s="59"/>
      <c r="K164" s="59"/>
      <c r="L164" s="59"/>
      <c r="M164" s="59"/>
      <c r="N164" s="59"/>
      <c r="O164" s="63"/>
      <c r="P164" s="370"/>
      <c r="Q164" s="264"/>
      <c r="R164" s="367"/>
    </row>
    <row r="165" spans="1:18" ht="13" x14ac:dyDescent="0.25">
      <c r="A165" s="352"/>
      <c r="B165" s="378"/>
      <c r="C165" s="62" t="str">
        <f>IF(ISTEXT('Organizational Unit Summary'!$B$43),'Organizational Unit Summary'!$B$43,"")</f>
        <v>P-4</v>
      </c>
      <c r="D165" s="51" t="str">
        <f>IF('Organizational Unit Summary'!$B$24="Benchmark or Sustainment",IF(E165="OoS","OoS",IF(E165=1,"DM",IF(E165=2,"PM",IF(E165=3,"LM",IF(E165=4,"FM"))))),IF(E165="OoS","OoS",IF(E165&lt;=2,"H",IF(E165=3,"M",IF(E165=4,"L")))))</f>
        <v>DM</v>
      </c>
      <c r="E165" s="58">
        <f>IF(OR(Processes!$C$62=TRUE,Processes!G$62=TRUE),IF(AND(G165=1,H165=1,NOT(ISTEXT(J165))),4,IF(AND(G165=1,H165=1,ISTEXT(J165)),3,IF(AND(OR(G165=1,H165=1),ISTEXT(J165)),2,1))),"OoS")</f>
        <v>1</v>
      </c>
      <c r="F165" s="57"/>
      <c r="G165" s="59"/>
      <c r="H165" s="59"/>
      <c r="I165" s="59"/>
      <c r="J165" s="59"/>
      <c r="K165" s="59"/>
      <c r="L165" s="59"/>
      <c r="M165" s="59"/>
      <c r="N165" s="59"/>
      <c r="O165" s="63"/>
      <c r="P165" s="370"/>
      <c r="Q165" s="264"/>
      <c r="R165" s="367"/>
    </row>
    <row r="166" spans="1:18" ht="13" x14ac:dyDescent="0.25">
      <c r="A166" s="352"/>
      <c r="B166" s="378"/>
      <c r="C166" s="62" t="str">
        <f>IF(ISTEXT('Organizational Unit Summary'!$B$44),'Organizational Unit Summary'!$B$44,"")</f>
        <v>P-5</v>
      </c>
      <c r="D166" s="51" t="str">
        <f>IF('Organizational Unit Summary'!$B$24="Benchmark or Sustainment",IF(E166="OoS","OoS",IF(E166=1,"DM",IF(E166=2,"PM",IF(E166=3,"LM",IF(E166=4,"FM"))))),IF(E166="OoS","OoS",IF(E166&lt;=2,"H",IF(E166=3,"M",IF(E166=4,"L")))))</f>
        <v>DM</v>
      </c>
      <c r="E166" s="58">
        <f>IF(OR(Processes!$C$62=TRUE,Processes!H$62=TRUE),IF(AND(G166=1,H166=1,NOT(ISTEXT(J166))),4,IF(AND(G166=1,H166=1,ISTEXT(J166)),3,IF(AND(OR(G166=1,H166=1),ISTEXT(J166)),2,1))),"OoS")</f>
        <v>1</v>
      </c>
      <c r="F166" s="57"/>
      <c r="G166" s="59"/>
      <c r="H166" s="59"/>
      <c r="I166" s="59"/>
      <c r="J166" s="59"/>
      <c r="K166" s="59"/>
      <c r="L166" s="59"/>
      <c r="M166" s="59"/>
      <c r="N166" s="59"/>
      <c r="O166" s="63"/>
      <c r="P166" s="370"/>
      <c r="Q166" s="264"/>
      <c r="R166" s="367"/>
    </row>
    <row r="167" spans="1:18" ht="13" x14ac:dyDescent="0.25">
      <c r="A167" s="352"/>
      <c r="B167" s="378"/>
      <c r="C167" s="62" t="str">
        <f>IF(ISTEXT('Organizational Unit Summary'!$B$45),'Organizational Unit Summary'!$B$45,"")</f>
        <v>P-6</v>
      </c>
      <c r="D167" s="51" t="str">
        <f>IF('Organizational Unit Summary'!$B$24="Benchmark or Sustainment",IF(E167="OoS","OoS",IF(E167=1,"DM",IF(E167=2,"PM",IF(E167=3,"LM",IF(E167=4,"FM"))))),IF(E167="OoS","OoS",IF(E167&lt;=2,"H",IF(E167=3,"M",IF(E167=4,"L")))))</f>
        <v>DM</v>
      </c>
      <c r="E167" s="58">
        <f>IF(OR(Processes!$C$62=TRUE,Processes!I$62=TRUE),IF(AND(G167=1,H167=1,NOT(ISTEXT(J167))),4,IF(AND(G167=1,H167=1,ISTEXT(J167)),3,IF(AND(OR(G167=1,H167=1),ISTEXT(J167)),2,1))),"OoS")</f>
        <v>1</v>
      </c>
      <c r="F167" s="57"/>
      <c r="G167" s="59"/>
      <c r="H167" s="59"/>
      <c r="I167" s="59"/>
      <c r="J167" s="59"/>
      <c r="K167" s="59"/>
      <c r="L167" s="59"/>
      <c r="M167" s="59"/>
      <c r="N167" s="59"/>
      <c r="O167" s="63"/>
      <c r="P167" s="370"/>
      <c r="Q167" s="264"/>
      <c r="R167" s="367"/>
    </row>
    <row r="168" spans="1:18" ht="13" x14ac:dyDescent="0.25">
      <c r="A168" s="352"/>
      <c r="B168" s="378"/>
      <c r="C168" s="62" t="str">
        <f>IF(ISTEXT('Organizational Unit Summary'!$B$46),'Organizational Unit Summary'!$B$46,"")</f>
        <v>P-7</v>
      </c>
      <c r="D168" s="51" t="str">
        <f>IF('Organizational Unit Summary'!$B$24="Benchmark or Sustainment",IF(E168="OoS","OoS",IF(E168=1,"DM",IF(E168=2,"PM",IF(E168=3,"LM",IF(E168=4,"FM"))))),IF(E168="OoS","OoS",IF(E168&lt;=2,"H",IF(E168=3,"M",IF(E168=4,"L")))))</f>
        <v>DM</v>
      </c>
      <c r="E168" s="58">
        <f>IF(OR(Processes!$C$62=TRUE,Processes!J$62=TRUE),IF(AND(G168=1,H168=1,NOT(ISTEXT(J168))),4,IF(AND(G168=1,H168=1,ISTEXT(J168)),3,IF(AND(OR(G168=1,H168=1),ISTEXT(J168)),2,1))),"OoS")</f>
        <v>1</v>
      </c>
      <c r="F168" s="57"/>
      <c r="G168" s="59"/>
      <c r="H168" s="59"/>
      <c r="I168" s="59"/>
      <c r="J168" s="59"/>
      <c r="K168" s="59"/>
      <c r="L168" s="59"/>
      <c r="M168" s="59"/>
      <c r="N168" s="59"/>
      <c r="O168" s="63"/>
      <c r="P168" s="370"/>
      <c r="Q168" s="264"/>
      <c r="R168" s="367"/>
    </row>
    <row r="169" spans="1:18" ht="13" x14ac:dyDescent="0.25">
      <c r="A169" s="352"/>
      <c r="B169" s="378"/>
      <c r="C169" s="62" t="str">
        <f>IF(ISTEXT('Organizational Unit Summary'!$B$47),'Organizational Unit Summary'!$B$47,"")</f>
        <v>P-8</v>
      </c>
      <c r="D169" s="51" t="str">
        <f>IF('Organizational Unit Summary'!$B$24="Benchmark or Sustainment",IF(E169="OoS","OoS",IF(E169=1,"DM",IF(E169=2,"PM",IF(E169=3,"LM",IF(E169=4,"FM"))))),IF(E169="OoS","OoS",IF(E169&lt;=2,"H",IF(E169=3,"M",IF(E169=4,"L")))))</f>
        <v>DM</v>
      </c>
      <c r="E169" s="58">
        <f>IF(OR(Processes!$C$62=TRUE,Processes!K$62=TRUE),IF(AND(G169=1,H169=1,NOT(ISTEXT(J169))),4,IF(AND(G169=1,H169=1,ISTEXT(J169)),3,IF(AND(OR(G169=1,H169=1),ISTEXT(J169)),2,1))),"OoS")</f>
        <v>1</v>
      </c>
      <c r="F169" s="57"/>
      <c r="G169" s="59"/>
      <c r="H169" s="59"/>
      <c r="I169" s="59"/>
      <c r="J169" s="59"/>
      <c r="K169" s="59"/>
      <c r="L169" s="59"/>
      <c r="M169" s="59"/>
      <c r="N169" s="59"/>
      <c r="O169" s="63"/>
      <c r="P169" s="370"/>
      <c r="Q169" s="264"/>
      <c r="R169" s="367"/>
    </row>
    <row r="170" spans="1:18" ht="13" x14ac:dyDescent="0.25">
      <c r="A170" s="352"/>
      <c r="B170" s="378"/>
      <c r="C170" s="62" t="str">
        <f>IF(ISTEXT('Organizational Unit Summary'!$B$48),'Organizational Unit Summary'!$B$48,"")</f>
        <v>P-9</v>
      </c>
      <c r="D170" s="51" t="str">
        <f>IF('Organizational Unit Summary'!$B$24="Benchmark or Sustainment",IF(E170="OoS","OoS",IF(E170=1,"DM",IF(E170=2,"PM",IF(E170=3,"LM",IF(E170=4,"FM"))))),IF(E170="OoS","OoS",IF(E170&lt;=2,"H",IF(E170=3,"M",IF(E170=4,"L")))))</f>
        <v>DM</v>
      </c>
      <c r="E170" s="58">
        <f>IF(OR(Processes!$C$62=TRUE,Processes!L$62=TRUE),IF(AND(G170=1,H170=1,NOT(ISTEXT(J170))),4,IF(AND(G170=1,H170=1,ISTEXT(J170)),3,IF(AND(OR(G170=1,H170=1),ISTEXT(J170)),2,1))),"OoS")</f>
        <v>1</v>
      </c>
      <c r="F170" s="57"/>
      <c r="G170" s="59"/>
      <c r="H170" s="59"/>
      <c r="I170" s="59"/>
      <c r="J170" s="59"/>
      <c r="K170" s="59"/>
      <c r="L170" s="59"/>
      <c r="M170" s="59"/>
      <c r="N170" s="59"/>
      <c r="O170" s="63"/>
      <c r="P170" s="370"/>
      <c r="Q170" s="264"/>
      <c r="R170" s="367"/>
    </row>
    <row r="171" spans="1:18" ht="13" x14ac:dyDescent="0.25">
      <c r="A171" s="352"/>
      <c r="B171" s="378"/>
      <c r="C171" s="62" t="str">
        <f>IF(ISTEXT('Organizational Unit Summary'!$B$49),'Organizational Unit Summary'!$B$49,"")</f>
        <v>P-10</v>
      </c>
      <c r="D171" s="51" t="str">
        <f>IF('Organizational Unit Summary'!$B$24="Benchmark or Sustainment",IF(E171="OoS","OoS",IF(E171=1,"DM",IF(E171=2,"PM",IF(E171=3,"LM",IF(E171=4,"FM"))))),IF(E171="OoS","OoS",IF(E171&lt;=2,"H",IF(E171=3,"M",IF(E171=4,"L")))))</f>
        <v>DM</v>
      </c>
      <c r="E171" s="58">
        <f>IF(OR(Processes!$C$62=TRUE,Processes!M$62=TRUE),IF(AND(G171=1,H171=1,NOT(ISTEXT(J171))),4,IF(AND(G171=1,H171=1,ISTEXT(J171)),3,IF(AND(OR(G171=1,H171=1),ISTEXT(J171)),2,1))),"OoS")</f>
        <v>1</v>
      </c>
      <c r="F171" s="57"/>
      <c r="G171" s="59"/>
      <c r="H171" s="59"/>
      <c r="I171" s="59"/>
      <c r="J171" s="59"/>
      <c r="K171" s="59"/>
      <c r="L171" s="59"/>
      <c r="M171" s="59"/>
      <c r="N171" s="59"/>
      <c r="O171" s="63"/>
      <c r="P171" s="370"/>
      <c r="Q171" s="264"/>
      <c r="R171" s="367"/>
    </row>
    <row r="172" spans="1:18" ht="13" x14ac:dyDescent="0.25">
      <c r="A172" s="352"/>
      <c r="B172" s="378"/>
      <c r="C172" s="62" t="str">
        <f>IF(ISTEXT('Organizational Unit Summary'!$B$50),'Organizational Unit Summary'!$B$50,"")</f>
        <v>P-11</v>
      </c>
      <c r="D172" s="51" t="str">
        <f>IF('Organizational Unit Summary'!$B$24="Benchmark or Sustainment",IF(E172="OoS","OoS",IF(E172=1,"DM",IF(E172=2,"PM",IF(E172=3,"LM",IF(E172=4,"FM"))))),IF(E172="OoS","OoS",IF(E172&lt;=2,"H",IF(E172=3,"M",IF(E172=4,"L")))))</f>
        <v>DM</v>
      </c>
      <c r="E172" s="58">
        <f>IF(OR(Processes!$C$62=TRUE,Processes!N$62=TRUE),IF(AND(G172=1,H172=1,NOT(ISTEXT(J172))),4,IF(AND(G172=1,H172=1,ISTEXT(J172)),3,IF(AND(OR(G172=1,H172=1),ISTEXT(J172)),2,1))),"OoS")</f>
        <v>1</v>
      </c>
      <c r="F172" s="57"/>
      <c r="G172" s="59"/>
      <c r="H172" s="59"/>
      <c r="I172" s="59"/>
      <c r="J172" s="59"/>
      <c r="K172" s="59"/>
      <c r="L172" s="59"/>
      <c r="M172" s="59"/>
      <c r="N172" s="59"/>
      <c r="O172" s="63"/>
      <c r="P172" s="370"/>
      <c r="Q172" s="264"/>
      <c r="R172" s="367"/>
    </row>
    <row r="173" spans="1:18" ht="13" x14ac:dyDescent="0.25">
      <c r="A173" s="352"/>
      <c r="B173" s="378"/>
      <c r="C173" s="62" t="str">
        <f>IF(ISTEXT('Organizational Unit Summary'!$B$51),'Organizational Unit Summary'!$B$51,"")</f>
        <v>P-12</v>
      </c>
      <c r="D173" s="51" t="str">
        <f>IF('Organizational Unit Summary'!$B$24="Benchmark or Sustainment",IF(E173="OoS","OoS",IF(E173=1,"DM",IF(E173=2,"PM",IF(E173=3,"LM",IF(E173=4,"FM"))))),IF(E173="OoS","OoS",IF(E173&lt;=2,"H",IF(E173=3,"M",IF(E173=4,"L")))))</f>
        <v>DM</v>
      </c>
      <c r="E173" s="58">
        <f>IF(OR(Processes!$C$62=TRUE,Processes!O$62=TRUE),IF(AND(G173=1,H173=1,NOT(ISTEXT(J173))),4,IF(AND(G173=1,H173=1,ISTEXT(J173)),3,IF(AND(OR(G173=1,H173=1),ISTEXT(J173)),2,1))),"OoS")</f>
        <v>1</v>
      </c>
      <c r="F173" s="57"/>
      <c r="G173" s="59"/>
      <c r="H173" s="59"/>
      <c r="I173" s="59"/>
      <c r="J173" s="59"/>
      <c r="K173" s="59"/>
      <c r="L173" s="59"/>
      <c r="M173" s="59"/>
      <c r="N173" s="59"/>
      <c r="O173" s="63"/>
      <c r="P173" s="370"/>
      <c r="Q173" s="264"/>
      <c r="R173" s="367"/>
    </row>
    <row r="174" spans="1:18" ht="13" x14ac:dyDescent="0.25">
      <c r="A174" s="352"/>
      <c r="B174" s="378"/>
      <c r="C174" s="62" t="str">
        <f>IF(ISTEXT('Organizational Unit Summary'!$B$52),'Organizational Unit Summary'!$B$52,"")</f>
        <v>P-13</v>
      </c>
      <c r="D174" s="51" t="str">
        <f>IF('Organizational Unit Summary'!$B$24="Benchmark or Sustainment",IF(E174="OoS","OoS",IF(E174=1,"DM",IF(E174=2,"PM",IF(E174=3,"LM",IF(E174=4,"FM"))))),IF(E174="OoS","OoS",IF(E174&lt;=2,"H",IF(E174=3,"M",IF(E174=4,"L")))))</f>
        <v>DM</v>
      </c>
      <c r="E174" s="58">
        <f>IF(OR(Processes!$C$62=TRUE,Processes!P$62=TRUE),IF(AND(G174=1,H174=1,NOT(ISTEXT(J174))),4,IF(AND(G174=1,H174=1,ISTEXT(J174)),3,IF(AND(OR(G174=1,H174=1),ISTEXT(J174)),2,1))),"OoS")</f>
        <v>1</v>
      </c>
      <c r="F174" s="57"/>
      <c r="G174" s="59"/>
      <c r="H174" s="59"/>
      <c r="I174" s="59"/>
      <c r="J174" s="59"/>
      <c r="K174" s="59"/>
      <c r="L174" s="59"/>
      <c r="M174" s="59"/>
      <c r="N174" s="59"/>
      <c r="O174" s="63"/>
      <c r="P174" s="370"/>
      <c r="Q174" s="264"/>
      <c r="R174" s="367"/>
    </row>
    <row r="175" spans="1:18" ht="13" x14ac:dyDescent="0.25">
      <c r="A175" s="352"/>
      <c r="B175" s="378"/>
      <c r="C175" s="62" t="str">
        <f>IF(ISTEXT('Organizational Unit Summary'!$B$53),'Organizational Unit Summary'!$B$53,"")</f>
        <v>P-14</v>
      </c>
      <c r="D175" s="51" t="str">
        <f>IF('Organizational Unit Summary'!$B$24="Benchmark or Sustainment",IF(E175="OoS","OoS",IF(E175=1,"DM",IF(E175=2,"PM",IF(E175=3,"LM",IF(E175=4,"FM"))))),IF(E175="OoS","OoS",IF(E175&lt;=2,"H",IF(E175=3,"M",IF(E175=4,"L")))))</f>
        <v>DM</v>
      </c>
      <c r="E175" s="58">
        <f>IF(OR(Processes!$C$62=TRUE,Processes!Q$62=TRUE),IF(AND(G175=1,H175=1,NOT(ISTEXT(J175))),4,IF(AND(G175=1,H175=1,ISTEXT(J175)),3,IF(AND(OR(G175=1,H175=1),ISTEXT(J175)),2,1))),"OoS")</f>
        <v>1</v>
      </c>
      <c r="F175" s="57"/>
      <c r="G175" s="59"/>
      <c r="H175" s="59"/>
      <c r="I175" s="59"/>
      <c r="J175" s="59"/>
      <c r="K175" s="59"/>
      <c r="L175" s="59"/>
      <c r="M175" s="59"/>
      <c r="N175" s="59"/>
      <c r="O175" s="63"/>
      <c r="P175" s="370"/>
      <c r="Q175" s="264"/>
      <c r="R175" s="367"/>
    </row>
    <row r="176" spans="1:18" ht="13" x14ac:dyDescent="0.25">
      <c r="A176" s="352"/>
      <c r="B176" s="378"/>
      <c r="C176" s="62" t="str">
        <f>IF(ISTEXT('Organizational Unit Summary'!$B$54),'Organizational Unit Summary'!$B$54,"")</f>
        <v>P-15</v>
      </c>
      <c r="D176" s="51" t="str">
        <f>IF('Organizational Unit Summary'!$B$24="Benchmark or Sustainment",IF(E176="OoS","OoS",IF(E176=1,"DM",IF(E176=2,"PM",IF(E176=3,"LM",IF(E176=4,"FM"))))),IF(E176="OoS","OoS",IF(E176&lt;=2,"H",IF(E176=3,"M",IF(E176=4,"L")))))</f>
        <v>DM</v>
      </c>
      <c r="E176" s="58">
        <f>IF(OR(Processes!$C$62=TRUE,Processes!R$62=TRUE),IF(AND(G176=1,H176=1,NOT(ISTEXT(J176))),4,IF(AND(G176=1,H176=1,ISTEXT(J176)),3,IF(AND(OR(G176=1,H176=1),ISTEXT(J176)),2,1))),"OoS")</f>
        <v>1</v>
      </c>
      <c r="F176" s="57"/>
      <c r="G176" s="59"/>
      <c r="H176" s="59"/>
      <c r="I176" s="59"/>
      <c r="J176" s="59"/>
      <c r="K176" s="59"/>
      <c r="L176" s="59"/>
      <c r="M176" s="59"/>
      <c r="N176" s="59"/>
      <c r="O176" s="63"/>
      <c r="P176" s="370"/>
      <c r="Q176" s="264"/>
      <c r="R176" s="367"/>
    </row>
    <row r="177" spans="1:18" ht="13" x14ac:dyDescent="0.25">
      <c r="A177" s="352"/>
      <c r="B177" s="378"/>
      <c r="C177" s="62" t="str">
        <f>IF(ISTEXT('Organizational Unit Summary'!$B$55),'Organizational Unit Summary'!$B$55,"")</f>
        <v>P-16</v>
      </c>
      <c r="D177" s="51" t="str">
        <f>IF('Organizational Unit Summary'!$B$24="Benchmark or Sustainment",IF(E177="OoS","OoS",IF(E177=1,"DM",IF(E177=2,"PM",IF(E177=3,"LM",IF(E177=4,"FM"))))),IF(E177="OoS","OoS",IF(E177&lt;=2,"H",IF(E177=3,"M",IF(E177=4,"L")))))</f>
        <v>DM</v>
      </c>
      <c r="E177" s="58">
        <f>IF(OR(Processes!$C$62=TRUE,Processes!S$62=TRUE),IF(AND(G177=1,H177=1,NOT(ISTEXT(J177))),4,IF(AND(G177=1,H177=1,ISTEXT(J177)),3,IF(AND(OR(G177=1,H177=1),ISTEXT(J177)),2,1))),"OoS")</f>
        <v>1</v>
      </c>
      <c r="F177" s="57"/>
      <c r="G177" s="59"/>
      <c r="H177" s="59"/>
      <c r="I177" s="59"/>
      <c r="J177" s="59"/>
      <c r="K177" s="59"/>
      <c r="L177" s="59"/>
      <c r="M177" s="59"/>
      <c r="N177" s="59"/>
      <c r="O177" s="63"/>
      <c r="P177" s="370"/>
      <c r="Q177" s="264"/>
      <c r="R177" s="367"/>
    </row>
    <row r="178" spans="1:18" ht="13" x14ac:dyDescent="0.25">
      <c r="A178" s="352"/>
      <c r="B178" s="378"/>
      <c r="C178" s="62" t="str">
        <f>IF(ISTEXT('Organizational Unit Summary'!$B$56),'Organizational Unit Summary'!$B$56,"")</f>
        <v>P-17</v>
      </c>
      <c r="D178" s="51" t="str">
        <f>IF('Organizational Unit Summary'!$B$24="Benchmark or Sustainment",IF(E178="OoS","OoS",IF(E178=1,"DM",IF(E178=2,"PM",IF(E178=3,"LM",IF(E178=4,"FM"))))),IF(E178="OoS","OoS",IF(E178&lt;=2,"H",IF(E178=3,"M",IF(E178=4,"L")))))</f>
        <v>DM</v>
      </c>
      <c r="E178" s="58">
        <f>IF(OR(Processes!$C$62=TRUE,Processes!T$62=TRUE),IF(AND(G178=1,H178=1,NOT(ISTEXT(J178))),4,IF(AND(G178=1,H178=1,ISTEXT(J178)),3,IF(AND(OR(G178=1,H178=1),ISTEXT(J178)),2,1))),"OoS")</f>
        <v>1</v>
      </c>
      <c r="F178" s="57"/>
      <c r="G178" s="59"/>
      <c r="H178" s="59"/>
      <c r="I178" s="59"/>
      <c r="J178" s="59"/>
      <c r="K178" s="59"/>
      <c r="L178" s="59"/>
      <c r="M178" s="59"/>
      <c r="N178" s="59"/>
      <c r="O178" s="63"/>
      <c r="P178" s="370"/>
      <c r="Q178" s="264"/>
      <c r="R178" s="367"/>
    </row>
    <row r="179" spans="1:18" ht="13" x14ac:dyDescent="0.25">
      <c r="A179" s="352"/>
      <c r="B179" s="378"/>
      <c r="C179" s="62" t="str">
        <f>IF(ISTEXT('Organizational Unit Summary'!$B$57),'Organizational Unit Summary'!$B$57,"")</f>
        <v>P-18</v>
      </c>
      <c r="D179" s="51" t="str">
        <f>IF('Organizational Unit Summary'!$B$24="Benchmark or Sustainment",IF(E179="OoS","OoS",IF(E179=1,"DM",IF(E179=2,"PM",IF(E179=3,"LM",IF(E179=4,"FM"))))),IF(E179="OoS","OoS",IF(E179&lt;=2,"H",IF(E179=3,"M",IF(E179=4,"L")))))</f>
        <v>DM</v>
      </c>
      <c r="E179" s="58">
        <f>IF(OR(Processes!$C$62=TRUE,Processes!U$62=TRUE),IF(AND(G179=1,H179=1,NOT(ISTEXT(J179))),4,IF(AND(G179=1,H179=1,ISTEXT(J179)),3,IF(AND(OR(G179=1,H179=1),ISTEXT(J179)),2,1))),"OoS")</f>
        <v>1</v>
      </c>
      <c r="F179" s="57"/>
      <c r="G179" s="59"/>
      <c r="H179" s="59"/>
      <c r="I179" s="59"/>
      <c r="J179" s="59"/>
      <c r="K179" s="59"/>
      <c r="L179" s="59"/>
      <c r="M179" s="59"/>
      <c r="N179" s="59"/>
      <c r="O179" s="63"/>
      <c r="P179" s="370"/>
      <c r="Q179" s="264"/>
      <c r="R179" s="367"/>
    </row>
    <row r="180" spans="1:18" ht="13" x14ac:dyDescent="0.25">
      <c r="A180" s="352"/>
      <c r="B180" s="378"/>
      <c r="C180" s="62" t="str">
        <f>IF(ISTEXT('Organizational Unit Summary'!$B$58),'Organizational Unit Summary'!$B$58,"")</f>
        <v>P-19</v>
      </c>
      <c r="D180" s="51" t="str">
        <f>IF('Organizational Unit Summary'!$B$24="Benchmark or Sustainment",IF(E180="OoS","OoS",IF(E180=1,"DM",IF(E180=2,"PM",IF(E180=3,"LM",IF(E180=4,"FM"))))),IF(E180="OoS","OoS",IF(E180&lt;=2,"H",IF(E180=3,"M",IF(E180=4,"L")))))</f>
        <v>DM</v>
      </c>
      <c r="E180" s="58">
        <f>IF(OR(Processes!$C$62=TRUE,Processes!V$62=TRUE),IF(AND(G180=1,H180=1,NOT(ISTEXT(J180))),4,IF(AND(G180=1,H180=1,ISTEXT(J180)),3,IF(AND(OR(G180=1,H180=1),ISTEXT(J180)),2,1))),"OoS")</f>
        <v>1</v>
      </c>
      <c r="F180" s="57"/>
      <c r="G180" s="59"/>
      <c r="H180" s="59"/>
      <c r="I180" s="59"/>
      <c r="J180" s="59"/>
      <c r="K180" s="59"/>
      <c r="L180" s="59"/>
      <c r="M180" s="59"/>
      <c r="N180" s="59"/>
      <c r="O180" s="63"/>
      <c r="P180" s="370"/>
      <c r="Q180" s="264"/>
      <c r="R180" s="367"/>
    </row>
    <row r="181" spans="1:18" ht="13.5" thickBot="1" x14ac:dyDescent="0.3">
      <c r="A181" s="352"/>
      <c r="B181" s="378"/>
      <c r="C181" s="62" t="str">
        <f>IF(ISTEXT('Organizational Unit Summary'!$B$59),'Organizational Unit Summary'!$B$59,"")</f>
        <v>P-20</v>
      </c>
      <c r="D181" s="51" t="str">
        <f>IF('Organizational Unit Summary'!$B$24="Benchmark or Sustainment",IF(E181="OoS","OoS",IF(E181=1,"DM",IF(E181=2,"PM",IF(E181=3,"LM",IF(E181=4,"FM"))))),IF(E181="OoS","OoS",IF(E181&lt;=2,"H",IF(E181=3,"M",IF(E181=4,"L")))))</f>
        <v>DM</v>
      </c>
      <c r="E181" s="58">
        <f>IF(OR(Processes!$C$62=TRUE,Processes!W$62=TRUE),IF(AND(G181=1,H181=1,NOT(ISTEXT(J181))),4,IF(AND(G181=1,H181=1,ISTEXT(J181)),3,IF(AND(OR(G181=1,H181=1),ISTEXT(J181)),2,1))),"OoS")</f>
        <v>1</v>
      </c>
      <c r="F181" s="57"/>
      <c r="G181" s="59"/>
      <c r="H181" s="59"/>
      <c r="I181" s="59"/>
      <c r="J181" s="59"/>
      <c r="K181" s="59"/>
      <c r="L181" s="59"/>
      <c r="M181" s="59"/>
      <c r="N181" s="59"/>
      <c r="O181" s="63"/>
      <c r="P181" s="371"/>
      <c r="Q181" s="264"/>
      <c r="R181" s="367"/>
    </row>
    <row r="182" spans="1:18" ht="13" x14ac:dyDescent="0.25">
      <c r="A182" s="352"/>
      <c r="B182" s="378" t="str">
        <f>IF(ISTEXT(Processes!$B$12),Processes!$B$12,"")</f>
        <v>Process 10</v>
      </c>
      <c r="C182" s="62" t="str">
        <f>IF(ISTEXT('Organizational Unit Summary'!$B$40),'Organizational Unit Summary'!$B$40,"")</f>
        <v>P-1</v>
      </c>
      <c r="D182" s="51" t="str">
        <f>IF('Organizational Unit Summary'!$B$24="Benchmark or Sustainment",IF(E182="OoS","OoS",IF(E182=1,"DM",IF(E182=2,"PM",IF(E182=3,"LM",IF(E182=4,"FM"))))),IF(E182="OoS","OoS",IF(E182&lt;=2,"H",IF(E182=3,"M",IF(E182=4,"L")))))</f>
        <v>DM</v>
      </c>
      <c r="E182" s="58">
        <f>IF(OR(Processes!$C$63=TRUE,Processes!D$63=TRUE),IF(AND(G182=1,H182=1,NOT(ISTEXT(J182))),4,IF(AND(G182=1,H182=1,ISTEXT(J182)),3,IF(AND(OR(G182=1,H182=1),ISTEXT(J182)),2,1))),"OoS")</f>
        <v>1</v>
      </c>
      <c r="F182" s="57"/>
      <c r="G182" s="59"/>
      <c r="H182" s="59"/>
      <c r="I182" s="59"/>
      <c r="J182" s="59"/>
      <c r="K182" s="59"/>
      <c r="L182" s="59"/>
      <c r="M182" s="59"/>
      <c r="N182" s="59"/>
      <c r="O182" s="63"/>
      <c r="P182" s="369"/>
      <c r="Q182" s="264"/>
      <c r="R182" s="367"/>
    </row>
    <row r="183" spans="1:18" ht="13" x14ac:dyDescent="0.25">
      <c r="A183" s="352"/>
      <c r="B183" s="378"/>
      <c r="C183" s="62" t="str">
        <f>IF(ISTEXT('Organizational Unit Summary'!$B$41),'Organizational Unit Summary'!$B$41,"")</f>
        <v>P-2</v>
      </c>
      <c r="D183" s="51" t="str">
        <f>IF('Organizational Unit Summary'!$B$24="Benchmark or Sustainment",IF(E183="OoS","OoS",IF(E183=1,"DM",IF(E183=2,"PM",IF(E183=3,"LM",IF(E183=4,"FM"))))),IF(E183="OoS","OoS",IF(E183&lt;=2,"H",IF(E183=3,"M",IF(E183=4,"L")))))</f>
        <v>DM</v>
      </c>
      <c r="E183" s="58">
        <f>IF(OR(Processes!$C$63=TRUE,Processes!E$63=TRUE),IF(AND(G183=1,H183=1,NOT(ISTEXT(J183))),4,IF(AND(G183=1,H183=1,ISTEXT(J183)),3,IF(AND(OR(G183=1,H183=1),ISTEXT(J183)),2,1))),"OoS")</f>
        <v>1</v>
      </c>
      <c r="F183" s="57"/>
      <c r="G183" s="59"/>
      <c r="H183" s="59"/>
      <c r="I183" s="59"/>
      <c r="J183" s="59"/>
      <c r="K183" s="59"/>
      <c r="L183" s="59"/>
      <c r="M183" s="59"/>
      <c r="N183" s="59"/>
      <c r="O183" s="63"/>
      <c r="P183" s="370"/>
      <c r="Q183" s="264"/>
      <c r="R183" s="367"/>
    </row>
    <row r="184" spans="1:18" ht="13" x14ac:dyDescent="0.25">
      <c r="A184" s="352"/>
      <c r="B184" s="378"/>
      <c r="C184" s="62" t="str">
        <f>IF(ISTEXT('Organizational Unit Summary'!$B$42),'Organizational Unit Summary'!$B$42,"")</f>
        <v>P-3</v>
      </c>
      <c r="D184" s="51" t="str">
        <f>IF('Organizational Unit Summary'!$B$24="Benchmark or Sustainment",IF(E184="OoS","OoS",IF(E184=1,"DM",IF(E184=2,"PM",IF(E184=3,"LM",IF(E184=4,"FM"))))),IF(E184="OoS","OoS",IF(E184&lt;=2,"H",IF(E184=3,"M",IF(E184=4,"L")))))</f>
        <v>DM</v>
      </c>
      <c r="E184" s="58">
        <f>IF(OR(Processes!$C$63=TRUE,Processes!F$63=TRUE),IF(AND(G184=1,H184=1,NOT(ISTEXT(J184))),4,IF(AND(G184=1,H184=1,ISTEXT(J184)),3,IF(AND(OR(G184=1,H184=1),ISTEXT(J184)),2,1))),"OoS")</f>
        <v>1</v>
      </c>
      <c r="F184" s="57"/>
      <c r="G184" s="59"/>
      <c r="H184" s="59"/>
      <c r="I184" s="59"/>
      <c r="J184" s="59"/>
      <c r="K184" s="59"/>
      <c r="L184" s="59"/>
      <c r="M184" s="59"/>
      <c r="N184" s="59"/>
      <c r="O184" s="63"/>
      <c r="P184" s="370"/>
      <c r="Q184" s="264"/>
      <c r="R184" s="367"/>
    </row>
    <row r="185" spans="1:18" ht="13" x14ac:dyDescent="0.25">
      <c r="A185" s="352"/>
      <c r="B185" s="378"/>
      <c r="C185" s="62" t="str">
        <f>IF(ISTEXT('Organizational Unit Summary'!$B$43),'Organizational Unit Summary'!$B$43,"")</f>
        <v>P-4</v>
      </c>
      <c r="D185" s="51" t="str">
        <f>IF('Organizational Unit Summary'!$B$24="Benchmark or Sustainment",IF(E185="OoS","OoS",IF(E185=1,"DM",IF(E185=2,"PM",IF(E185=3,"LM",IF(E185=4,"FM"))))),IF(E185="OoS","OoS",IF(E185&lt;=2,"H",IF(E185=3,"M",IF(E185=4,"L")))))</f>
        <v>DM</v>
      </c>
      <c r="E185" s="58">
        <f>IF(OR(Processes!$C$63=TRUE,Processes!G$63=TRUE),IF(AND(G185=1,H185=1,NOT(ISTEXT(J185))),4,IF(AND(G185=1,H185=1,ISTEXT(J185)),3,IF(AND(OR(G185=1,H185=1),ISTEXT(J185)),2,1))),"OoS")</f>
        <v>1</v>
      </c>
      <c r="F185" s="57"/>
      <c r="G185" s="59"/>
      <c r="H185" s="59"/>
      <c r="I185" s="59"/>
      <c r="J185" s="59"/>
      <c r="K185" s="59"/>
      <c r="L185" s="59"/>
      <c r="M185" s="59"/>
      <c r="N185" s="59"/>
      <c r="O185" s="63"/>
      <c r="P185" s="370"/>
      <c r="Q185" s="264"/>
      <c r="R185" s="367"/>
    </row>
    <row r="186" spans="1:18" ht="13" x14ac:dyDescent="0.25">
      <c r="A186" s="352"/>
      <c r="B186" s="378"/>
      <c r="C186" s="62" t="str">
        <f>IF(ISTEXT('Organizational Unit Summary'!$B$44),'Organizational Unit Summary'!$B$44,"")</f>
        <v>P-5</v>
      </c>
      <c r="D186" s="51" t="str">
        <f>IF('Organizational Unit Summary'!$B$24="Benchmark or Sustainment",IF(E186="OoS","OoS",IF(E186=1,"DM",IF(E186=2,"PM",IF(E186=3,"LM",IF(E186=4,"FM"))))),IF(E186="OoS","OoS",IF(E186&lt;=2,"H",IF(E186=3,"M",IF(E186=4,"L")))))</f>
        <v>DM</v>
      </c>
      <c r="E186" s="58">
        <f>IF(OR(Processes!$C$63=TRUE,Processes!H$63=TRUE),IF(AND(G186=1,H186=1,NOT(ISTEXT(J186))),4,IF(AND(G186=1,H186=1,ISTEXT(J186)),3,IF(AND(OR(G186=1,H186=1),ISTEXT(J186)),2,1))),"OoS")</f>
        <v>1</v>
      </c>
      <c r="F186" s="57"/>
      <c r="G186" s="59"/>
      <c r="H186" s="59"/>
      <c r="I186" s="59"/>
      <c r="J186" s="59"/>
      <c r="K186" s="59"/>
      <c r="L186" s="59"/>
      <c r="M186" s="59"/>
      <c r="N186" s="59"/>
      <c r="O186" s="63"/>
      <c r="P186" s="370"/>
      <c r="Q186" s="264"/>
      <c r="R186" s="367"/>
    </row>
    <row r="187" spans="1:18" ht="13" x14ac:dyDescent="0.25">
      <c r="A187" s="352"/>
      <c r="B187" s="378"/>
      <c r="C187" s="62" t="str">
        <f>IF(ISTEXT('Organizational Unit Summary'!$B$45),'Organizational Unit Summary'!$B$45,"")</f>
        <v>P-6</v>
      </c>
      <c r="D187" s="51" t="str">
        <f>IF('Organizational Unit Summary'!$B$24="Benchmark or Sustainment",IF(E187="OoS","OoS",IF(E187=1,"DM",IF(E187=2,"PM",IF(E187=3,"LM",IF(E187=4,"FM"))))),IF(E187="OoS","OoS",IF(E187&lt;=2,"H",IF(E187=3,"M",IF(E187=4,"L")))))</f>
        <v>DM</v>
      </c>
      <c r="E187" s="58">
        <f>IF(OR(Processes!$C$63=TRUE,Processes!I$63=TRUE),IF(AND(G187=1,H187=1,NOT(ISTEXT(J187))),4,IF(AND(G187=1,H187=1,ISTEXT(J187)),3,IF(AND(OR(G187=1,H187=1),ISTEXT(J187)),2,1))),"OoS")</f>
        <v>1</v>
      </c>
      <c r="F187" s="57"/>
      <c r="G187" s="59"/>
      <c r="H187" s="59"/>
      <c r="I187" s="59"/>
      <c r="J187" s="59"/>
      <c r="K187" s="59"/>
      <c r="L187" s="59"/>
      <c r="M187" s="59"/>
      <c r="N187" s="59"/>
      <c r="O187" s="63"/>
      <c r="P187" s="370"/>
      <c r="Q187" s="264"/>
      <c r="R187" s="367"/>
    </row>
    <row r="188" spans="1:18" ht="13" x14ac:dyDescent="0.25">
      <c r="A188" s="352"/>
      <c r="B188" s="378"/>
      <c r="C188" s="62" t="str">
        <f>IF(ISTEXT('Organizational Unit Summary'!$B$46),'Organizational Unit Summary'!$B$46,"")</f>
        <v>P-7</v>
      </c>
      <c r="D188" s="51" t="str">
        <f>IF('Organizational Unit Summary'!$B$24="Benchmark or Sustainment",IF(E188="OoS","OoS",IF(E188=1,"DM",IF(E188=2,"PM",IF(E188=3,"LM",IF(E188=4,"FM"))))),IF(E188="OoS","OoS",IF(E188&lt;=2,"H",IF(E188=3,"M",IF(E188=4,"L")))))</f>
        <v>DM</v>
      </c>
      <c r="E188" s="58">
        <f>IF(OR(Processes!$C$63=TRUE,Processes!J$63=TRUE),IF(AND(G188=1,H188=1,NOT(ISTEXT(J188))),4,IF(AND(G188=1,H188=1,ISTEXT(J188)),3,IF(AND(OR(G188=1,H188=1),ISTEXT(J188)),2,1))),"OoS")</f>
        <v>1</v>
      </c>
      <c r="F188" s="57"/>
      <c r="G188" s="59"/>
      <c r="H188" s="59"/>
      <c r="I188" s="59"/>
      <c r="J188" s="59"/>
      <c r="K188" s="59"/>
      <c r="L188" s="59"/>
      <c r="M188" s="59"/>
      <c r="N188" s="59"/>
      <c r="O188" s="63"/>
      <c r="P188" s="370"/>
      <c r="Q188" s="264"/>
      <c r="R188" s="367"/>
    </row>
    <row r="189" spans="1:18" ht="13" x14ac:dyDescent="0.25">
      <c r="A189" s="352"/>
      <c r="B189" s="378"/>
      <c r="C189" s="62" t="str">
        <f>IF(ISTEXT('Organizational Unit Summary'!$B$47),'Organizational Unit Summary'!$B$47,"")</f>
        <v>P-8</v>
      </c>
      <c r="D189" s="51" t="str">
        <f>IF('Organizational Unit Summary'!$B$24="Benchmark or Sustainment",IF(E189="OoS","OoS",IF(E189=1,"DM",IF(E189=2,"PM",IF(E189=3,"LM",IF(E189=4,"FM"))))),IF(E189="OoS","OoS",IF(E189&lt;=2,"H",IF(E189=3,"M",IF(E189=4,"L")))))</f>
        <v>DM</v>
      </c>
      <c r="E189" s="58">
        <f>IF(OR(Processes!$C$63=TRUE,Processes!K$63=TRUE),IF(AND(G189=1,H189=1,NOT(ISTEXT(J189))),4,IF(AND(G189=1,H189=1,ISTEXT(J189)),3,IF(AND(OR(G189=1,H189=1),ISTEXT(J189)),2,1))),"OoS")</f>
        <v>1</v>
      </c>
      <c r="F189" s="57"/>
      <c r="G189" s="59"/>
      <c r="H189" s="59"/>
      <c r="I189" s="59"/>
      <c r="J189" s="59"/>
      <c r="K189" s="59"/>
      <c r="L189" s="59"/>
      <c r="M189" s="59"/>
      <c r="N189" s="59"/>
      <c r="O189" s="63"/>
      <c r="P189" s="370"/>
      <c r="Q189" s="264"/>
      <c r="R189" s="367"/>
    </row>
    <row r="190" spans="1:18" ht="13" x14ac:dyDescent="0.25">
      <c r="A190" s="352"/>
      <c r="B190" s="378"/>
      <c r="C190" s="62" t="str">
        <f>IF(ISTEXT('Organizational Unit Summary'!$B$48),'Organizational Unit Summary'!$B$48,"")</f>
        <v>P-9</v>
      </c>
      <c r="D190" s="51" t="str">
        <f>IF('Organizational Unit Summary'!$B$24="Benchmark or Sustainment",IF(E190="OoS","OoS",IF(E190=1,"DM",IF(E190=2,"PM",IF(E190=3,"LM",IF(E190=4,"FM"))))),IF(E190="OoS","OoS",IF(E190&lt;=2,"H",IF(E190=3,"M",IF(E190=4,"L")))))</f>
        <v>DM</v>
      </c>
      <c r="E190" s="58">
        <f>IF(OR(Processes!$C$63=TRUE,Processes!L$63=TRUE),IF(AND(G190=1,H190=1,NOT(ISTEXT(J190))),4,IF(AND(G190=1,H190=1,ISTEXT(J190)),3,IF(AND(OR(G190=1,H190=1),ISTEXT(J190)),2,1))),"OoS")</f>
        <v>1</v>
      </c>
      <c r="F190" s="57"/>
      <c r="G190" s="59"/>
      <c r="H190" s="59"/>
      <c r="I190" s="59"/>
      <c r="J190" s="59"/>
      <c r="K190" s="59"/>
      <c r="L190" s="59"/>
      <c r="M190" s="59"/>
      <c r="N190" s="59"/>
      <c r="O190" s="63"/>
      <c r="P190" s="370"/>
      <c r="Q190" s="264"/>
      <c r="R190" s="367"/>
    </row>
    <row r="191" spans="1:18" ht="13" x14ac:dyDescent="0.25">
      <c r="A191" s="352"/>
      <c r="B191" s="378"/>
      <c r="C191" s="62" t="str">
        <f>IF(ISTEXT('Organizational Unit Summary'!$B$49),'Organizational Unit Summary'!$B$49,"")</f>
        <v>P-10</v>
      </c>
      <c r="D191" s="51" t="str">
        <f>IF('Organizational Unit Summary'!$B$24="Benchmark or Sustainment",IF(E191="OoS","OoS",IF(E191=1,"DM",IF(E191=2,"PM",IF(E191=3,"LM",IF(E191=4,"FM"))))),IF(E191="OoS","OoS",IF(E191&lt;=2,"H",IF(E191=3,"M",IF(E191=4,"L")))))</f>
        <v>DM</v>
      </c>
      <c r="E191" s="58">
        <f>IF(OR(Processes!$C$63=TRUE,Processes!M$63=TRUE),IF(AND(G191=1,H191=1,NOT(ISTEXT(J191))),4,IF(AND(G191=1,H191=1,ISTEXT(J191)),3,IF(AND(OR(G191=1,H191=1),ISTEXT(J191)),2,1))),"OoS")</f>
        <v>1</v>
      </c>
      <c r="F191" s="57"/>
      <c r="G191" s="59"/>
      <c r="H191" s="59"/>
      <c r="I191" s="59"/>
      <c r="J191" s="59"/>
      <c r="K191" s="59"/>
      <c r="L191" s="59"/>
      <c r="M191" s="59"/>
      <c r="N191" s="59"/>
      <c r="O191" s="63"/>
      <c r="P191" s="370"/>
      <c r="Q191" s="264"/>
      <c r="R191" s="367"/>
    </row>
    <row r="192" spans="1:18" ht="13" x14ac:dyDescent="0.25">
      <c r="A192" s="352"/>
      <c r="B192" s="378"/>
      <c r="C192" s="62" t="str">
        <f>IF(ISTEXT('Organizational Unit Summary'!$B$50),'Organizational Unit Summary'!$B$50,"")</f>
        <v>P-11</v>
      </c>
      <c r="D192" s="51" t="str">
        <f>IF('Organizational Unit Summary'!$B$24="Benchmark or Sustainment",IF(E192="OoS","OoS",IF(E192=1,"DM",IF(E192=2,"PM",IF(E192=3,"LM",IF(E192=4,"FM"))))),IF(E192="OoS","OoS",IF(E192&lt;=2,"H",IF(E192=3,"M",IF(E192=4,"L")))))</f>
        <v>DM</v>
      </c>
      <c r="E192" s="58">
        <f>IF(OR(Processes!$C$63=TRUE,Processes!N$63=TRUE),IF(AND(G192=1,H192=1,NOT(ISTEXT(J192))),4,IF(AND(G192=1,H192=1,ISTEXT(J192)),3,IF(AND(OR(G192=1,H192=1),ISTEXT(J192)),2,1))),"OoS")</f>
        <v>1</v>
      </c>
      <c r="F192" s="57"/>
      <c r="G192" s="59"/>
      <c r="H192" s="59"/>
      <c r="I192" s="59"/>
      <c r="J192" s="59"/>
      <c r="K192" s="59"/>
      <c r="L192" s="59"/>
      <c r="M192" s="59"/>
      <c r="N192" s="59"/>
      <c r="O192" s="63"/>
      <c r="P192" s="370"/>
      <c r="Q192" s="264"/>
      <c r="R192" s="367"/>
    </row>
    <row r="193" spans="1:18" ht="13" x14ac:dyDescent="0.25">
      <c r="A193" s="352"/>
      <c r="B193" s="378"/>
      <c r="C193" s="62" t="str">
        <f>IF(ISTEXT('Organizational Unit Summary'!$B$51),'Organizational Unit Summary'!$B$51,"")</f>
        <v>P-12</v>
      </c>
      <c r="D193" s="51" t="str">
        <f>IF('Organizational Unit Summary'!$B$24="Benchmark or Sustainment",IF(E193="OoS","OoS",IF(E193=1,"DM",IF(E193=2,"PM",IF(E193=3,"LM",IF(E193=4,"FM"))))),IF(E193="OoS","OoS",IF(E193&lt;=2,"H",IF(E193=3,"M",IF(E193=4,"L")))))</f>
        <v>DM</v>
      </c>
      <c r="E193" s="58">
        <f>IF(OR(Processes!$C$63=TRUE,Processes!O$63=TRUE),IF(AND(G193=1,H193=1,NOT(ISTEXT(J193))),4,IF(AND(G193=1,H193=1,ISTEXT(J193)),3,IF(AND(OR(G193=1,H193=1),ISTEXT(J193)),2,1))),"OoS")</f>
        <v>1</v>
      </c>
      <c r="F193" s="57"/>
      <c r="G193" s="59"/>
      <c r="H193" s="59"/>
      <c r="I193" s="59"/>
      <c r="J193" s="59"/>
      <c r="K193" s="59"/>
      <c r="L193" s="59"/>
      <c r="M193" s="59"/>
      <c r="N193" s="59"/>
      <c r="O193" s="63"/>
      <c r="P193" s="370"/>
      <c r="Q193" s="264"/>
      <c r="R193" s="367"/>
    </row>
    <row r="194" spans="1:18" ht="13" x14ac:dyDescent="0.25">
      <c r="A194" s="352"/>
      <c r="B194" s="378"/>
      <c r="C194" s="62" t="str">
        <f>IF(ISTEXT('Organizational Unit Summary'!$B$52),'Organizational Unit Summary'!$B$52,"")</f>
        <v>P-13</v>
      </c>
      <c r="D194" s="51" t="str">
        <f>IF('Organizational Unit Summary'!$B$24="Benchmark or Sustainment",IF(E194="OoS","OoS",IF(E194=1,"DM",IF(E194=2,"PM",IF(E194=3,"LM",IF(E194=4,"FM"))))),IF(E194="OoS","OoS",IF(E194&lt;=2,"H",IF(E194=3,"M",IF(E194=4,"L")))))</f>
        <v>DM</v>
      </c>
      <c r="E194" s="58">
        <f>IF(OR(Processes!$C$63=TRUE,Processes!P$63=TRUE),IF(AND(G194=1,H194=1,NOT(ISTEXT(J194))),4,IF(AND(G194=1,H194=1,ISTEXT(J194)),3,IF(AND(OR(G194=1,H194=1),ISTEXT(J194)),2,1))),"OoS")</f>
        <v>1</v>
      </c>
      <c r="F194" s="57"/>
      <c r="G194" s="59"/>
      <c r="H194" s="59"/>
      <c r="I194" s="59"/>
      <c r="J194" s="59"/>
      <c r="K194" s="59"/>
      <c r="L194" s="59"/>
      <c r="M194" s="59"/>
      <c r="N194" s="59"/>
      <c r="O194" s="63"/>
      <c r="P194" s="370"/>
      <c r="Q194" s="264"/>
      <c r="R194" s="367"/>
    </row>
    <row r="195" spans="1:18" ht="13" x14ac:dyDescent="0.25">
      <c r="A195" s="352"/>
      <c r="B195" s="378"/>
      <c r="C195" s="62" t="str">
        <f>IF(ISTEXT('Organizational Unit Summary'!$B$53),'Organizational Unit Summary'!$B$53,"")</f>
        <v>P-14</v>
      </c>
      <c r="D195" s="51" t="str">
        <f>IF('Organizational Unit Summary'!$B$24="Benchmark or Sustainment",IF(E195="OoS","OoS",IF(E195=1,"DM",IF(E195=2,"PM",IF(E195=3,"LM",IF(E195=4,"FM"))))),IF(E195="OoS","OoS",IF(E195&lt;=2,"H",IF(E195=3,"M",IF(E195=4,"L")))))</f>
        <v>DM</v>
      </c>
      <c r="E195" s="58">
        <f>IF(OR(Processes!$C$63=TRUE,Processes!Q$63=TRUE),IF(AND(G195=1,H195=1,NOT(ISTEXT(J195))),4,IF(AND(G195=1,H195=1,ISTEXT(J195)),3,IF(AND(OR(G195=1,H195=1),ISTEXT(J195)),2,1))),"OoS")</f>
        <v>1</v>
      </c>
      <c r="F195" s="57"/>
      <c r="G195" s="59"/>
      <c r="H195" s="59"/>
      <c r="I195" s="59"/>
      <c r="J195" s="59"/>
      <c r="K195" s="59"/>
      <c r="L195" s="59"/>
      <c r="M195" s="59"/>
      <c r="N195" s="59"/>
      <c r="O195" s="63"/>
      <c r="P195" s="370"/>
      <c r="Q195" s="264"/>
      <c r="R195" s="367"/>
    </row>
    <row r="196" spans="1:18" ht="13" x14ac:dyDescent="0.25">
      <c r="A196" s="352"/>
      <c r="B196" s="378"/>
      <c r="C196" s="62" t="str">
        <f>IF(ISTEXT('Organizational Unit Summary'!$B$54),'Organizational Unit Summary'!$B$54,"")</f>
        <v>P-15</v>
      </c>
      <c r="D196" s="51" t="str">
        <f>IF('Organizational Unit Summary'!$B$24="Benchmark or Sustainment",IF(E196="OoS","OoS",IF(E196=1,"DM",IF(E196=2,"PM",IF(E196=3,"LM",IF(E196=4,"FM"))))),IF(E196="OoS","OoS",IF(E196&lt;=2,"H",IF(E196=3,"M",IF(E196=4,"L")))))</f>
        <v>DM</v>
      </c>
      <c r="E196" s="58">
        <f>IF(OR(Processes!$C$63=TRUE,Processes!R$63=TRUE),IF(AND(G196=1,H196=1,NOT(ISTEXT(J196))),4,IF(AND(G196=1,H196=1,ISTEXT(J196)),3,IF(AND(OR(G196=1,H196=1),ISTEXT(J196)),2,1))),"OoS")</f>
        <v>1</v>
      </c>
      <c r="F196" s="57"/>
      <c r="G196" s="59"/>
      <c r="H196" s="59"/>
      <c r="I196" s="59"/>
      <c r="J196" s="59"/>
      <c r="K196" s="59"/>
      <c r="L196" s="59"/>
      <c r="M196" s="59"/>
      <c r="N196" s="59"/>
      <c r="O196" s="63"/>
      <c r="P196" s="370"/>
      <c r="Q196" s="264"/>
      <c r="R196" s="367"/>
    </row>
    <row r="197" spans="1:18" ht="13" x14ac:dyDescent="0.25">
      <c r="A197" s="352"/>
      <c r="B197" s="378"/>
      <c r="C197" s="62" t="str">
        <f>IF(ISTEXT('Organizational Unit Summary'!$B$55),'Organizational Unit Summary'!$B$55,"")</f>
        <v>P-16</v>
      </c>
      <c r="D197" s="51" t="str">
        <f>IF('Organizational Unit Summary'!$B$24="Benchmark or Sustainment",IF(E197="OoS","OoS",IF(E197=1,"DM",IF(E197=2,"PM",IF(E197=3,"LM",IF(E197=4,"FM"))))),IF(E197="OoS","OoS",IF(E197&lt;=2,"H",IF(E197=3,"M",IF(E197=4,"L")))))</f>
        <v>DM</v>
      </c>
      <c r="E197" s="58">
        <f>IF(OR(Processes!$C$63=TRUE,Processes!S$63=TRUE),IF(AND(G197=1,H197=1,NOT(ISTEXT(J197))),4,IF(AND(G197=1,H197=1,ISTEXT(J197)),3,IF(AND(OR(G197=1,H197=1),ISTEXT(J197)),2,1))),"OoS")</f>
        <v>1</v>
      </c>
      <c r="F197" s="57"/>
      <c r="G197" s="59"/>
      <c r="H197" s="59"/>
      <c r="I197" s="59"/>
      <c r="J197" s="59"/>
      <c r="K197" s="59"/>
      <c r="L197" s="59"/>
      <c r="M197" s="59"/>
      <c r="N197" s="59"/>
      <c r="O197" s="63"/>
      <c r="P197" s="370"/>
      <c r="Q197" s="264"/>
      <c r="R197" s="367"/>
    </row>
    <row r="198" spans="1:18" ht="13" x14ac:dyDescent="0.25">
      <c r="A198" s="352"/>
      <c r="B198" s="378"/>
      <c r="C198" s="62" t="str">
        <f>IF(ISTEXT('Organizational Unit Summary'!$B$56),'Organizational Unit Summary'!$B$56,"")</f>
        <v>P-17</v>
      </c>
      <c r="D198" s="51" t="str">
        <f>IF('Organizational Unit Summary'!$B$24="Benchmark or Sustainment",IF(E198="OoS","OoS",IF(E198=1,"DM",IF(E198=2,"PM",IF(E198=3,"LM",IF(E198=4,"FM"))))),IF(E198="OoS","OoS",IF(E198&lt;=2,"H",IF(E198=3,"M",IF(E198=4,"L")))))</f>
        <v>DM</v>
      </c>
      <c r="E198" s="58">
        <f>IF(OR(Processes!$C$63=TRUE,Processes!T$63=TRUE),IF(AND(G198=1,H198=1,NOT(ISTEXT(J198))),4,IF(AND(G198=1,H198=1,ISTEXT(J198)),3,IF(AND(OR(G198=1,H198=1),ISTEXT(J198)),2,1))),"OoS")</f>
        <v>1</v>
      </c>
      <c r="F198" s="57"/>
      <c r="G198" s="59"/>
      <c r="H198" s="59"/>
      <c r="I198" s="59"/>
      <c r="J198" s="59"/>
      <c r="K198" s="59"/>
      <c r="L198" s="59"/>
      <c r="M198" s="59"/>
      <c r="N198" s="59"/>
      <c r="O198" s="63"/>
      <c r="P198" s="370"/>
      <c r="Q198" s="264"/>
      <c r="R198" s="367"/>
    </row>
    <row r="199" spans="1:18" ht="13" x14ac:dyDescent="0.25">
      <c r="A199" s="352"/>
      <c r="B199" s="378"/>
      <c r="C199" s="62" t="str">
        <f>IF(ISTEXT('Organizational Unit Summary'!$B$57),'Organizational Unit Summary'!$B$57,"")</f>
        <v>P-18</v>
      </c>
      <c r="D199" s="51" t="str">
        <f>IF('Organizational Unit Summary'!$B$24="Benchmark or Sustainment",IF(E199="OoS","OoS",IF(E199=1,"DM",IF(E199=2,"PM",IF(E199=3,"LM",IF(E199=4,"FM"))))),IF(E199="OoS","OoS",IF(E199&lt;=2,"H",IF(E199=3,"M",IF(E199=4,"L")))))</f>
        <v>DM</v>
      </c>
      <c r="E199" s="58">
        <f>IF(OR(Processes!$C$63=TRUE,Processes!U$63=TRUE),IF(AND(G199=1,H199=1,NOT(ISTEXT(J199))),4,IF(AND(G199=1,H199=1,ISTEXT(J199)),3,IF(AND(OR(G199=1,H199=1),ISTEXT(J199)),2,1))),"OoS")</f>
        <v>1</v>
      </c>
      <c r="F199" s="57"/>
      <c r="G199" s="59"/>
      <c r="H199" s="59"/>
      <c r="I199" s="59"/>
      <c r="J199" s="59"/>
      <c r="K199" s="59"/>
      <c r="L199" s="59"/>
      <c r="M199" s="59"/>
      <c r="N199" s="59"/>
      <c r="O199" s="63"/>
      <c r="P199" s="370"/>
      <c r="Q199" s="264"/>
      <c r="R199" s="367"/>
    </row>
    <row r="200" spans="1:18" ht="13" x14ac:dyDescent="0.25">
      <c r="A200" s="352"/>
      <c r="B200" s="378"/>
      <c r="C200" s="62" t="str">
        <f>IF(ISTEXT('Organizational Unit Summary'!$B$58),'Organizational Unit Summary'!$B$58,"")</f>
        <v>P-19</v>
      </c>
      <c r="D200" s="51" t="str">
        <f>IF('Organizational Unit Summary'!$B$24="Benchmark or Sustainment",IF(E200="OoS","OoS",IF(E200=1,"DM",IF(E200=2,"PM",IF(E200=3,"LM",IF(E200=4,"FM"))))),IF(E200="OoS","OoS",IF(E200&lt;=2,"H",IF(E200=3,"M",IF(E200=4,"L")))))</f>
        <v>DM</v>
      </c>
      <c r="E200" s="58">
        <f>IF(OR(Processes!$C$63=TRUE,Processes!V$63=TRUE),IF(AND(G200=1,H200=1,NOT(ISTEXT(J200))),4,IF(AND(G200=1,H200=1,ISTEXT(J200)),3,IF(AND(OR(G200=1,H200=1),ISTEXT(J200)),2,1))),"OoS")</f>
        <v>1</v>
      </c>
      <c r="F200" s="57"/>
      <c r="G200" s="59"/>
      <c r="H200" s="59"/>
      <c r="I200" s="59"/>
      <c r="J200" s="59"/>
      <c r="K200" s="59"/>
      <c r="L200" s="59"/>
      <c r="M200" s="59"/>
      <c r="N200" s="59"/>
      <c r="O200" s="63"/>
      <c r="P200" s="370"/>
      <c r="Q200" s="264"/>
      <c r="R200" s="367"/>
    </row>
    <row r="201" spans="1:18" ht="13.5" thickBot="1" x14ac:dyDescent="0.3">
      <c r="A201" s="352"/>
      <c r="B201" s="378"/>
      <c r="C201" s="62" t="str">
        <f>IF(ISTEXT('Organizational Unit Summary'!$B$59),'Organizational Unit Summary'!$B$59,"")</f>
        <v>P-20</v>
      </c>
      <c r="D201" s="51" t="str">
        <f>IF('Organizational Unit Summary'!$B$24="Benchmark or Sustainment",IF(E201="OoS","OoS",IF(E201=1,"DM",IF(E201=2,"PM",IF(E201=3,"LM",IF(E201=4,"FM"))))),IF(E201="OoS","OoS",IF(E201&lt;=2,"H",IF(E201=3,"M",IF(E201=4,"L")))))</f>
        <v>DM</v>
      </c>
      <c r="E201" s="58">
        <f>IF(OR(Processes!$C$63=TRUE,Processes!W$63=TRUE),IF(AND(G201=1,H201=1,NOT(ISTEXT(J201))),4,IF(AND(G201=1,H201=1,ISTEXT(J201)),3,IF(AND(OR(G201=1,H201=1),ISTEXT(J201)),2,1))),"OoS")</f>
        <v>1</v>
      </c>
      <c r="F201" s="57"/>
      <c r="G201" s="59"/>
      <c r="H201" s="59"/>
      <c r="I201" s="59"/>
      <c r="J201" s="59"/>
      <c r="K201" s="59"/>
      <c r="L201" s="59"/>
      <c r="M201" s="59"/>
      <c r="N201" s="59"/>
      <c r="O201" s="63"/>
      <c r="P201" s="371"/>
      <c r="Q201" s="264"/>
      <c r="R201" s="367"/>
    </row>
    <row r="202" spans="1:18" ht="13" x14ac:dyDescent="0.25">
      <c r="A202" s="352"/>
      <c r="B202" s="378" t="str">
        <f>IF(ISTEXT(Processes!$B$13),Processes!$B$13,"")</f>
        <v>Process 11</v>
      </c>
      <c r="C202" s="62" t="str">
        <f>IF(ISTEXT('Organizational Unit Summary'!$B$40),'Organizational Unit Summary'!$B$40,"")</f>
        <v>P-1</v>
      </c>
      <c r="D202" s="51" t="str">
        <f>IF('Organizational Unit Summary'!$B$24="Benchmark or Sustainment",IF(E202="OoS","OoS",IF(E202=1,"DM",IF(E202=2,"PM",IF(E202=3,"LM",IF(E202=4,"FM"))))),IF(E202="OoS","OoS",IF(E202&lt;=2,"H",IF(E202=3,"M",IF(E202=4,"L")))))</f>
        <v>DM</v>
      </c>
      <c r="E202" s="58">
        <f>IF(OR(Processes!$C$64=TRUE,Processes!D$64=TRUE),IF(AND(G202=1,H202=1,NOT(ISTEXT(J202))),4,IF(AND(G202=1,H202=1,ISTEXT(J202)),3,IF(AND(OR(G202=1,H202=1),ISTEXT(J202)),2,1))),"OoS")</f>
        <v>1</v>
      </c>
      <c r="F202" s="57"/>
      <c r="G202" s="59"/>
      <c r="H202" s="59"/>
      <c r="I202" s="59"/>
      <c r="J202" s="59"/>
      <c r="K202" s="59"/>
      <c r="L202" s="59"/>
      <c r="M202" s="59"/>
      <c r="N202" s="59"/>
      <c r="O202" s="63"/>
      <c r="P202" s="369"/>
      <c r="Q202" s="264"/>
      <c r="R202" s="367"/>
    </row>
    <row r="203" spans="1:18" ht="13" x14ac:dyDescent="0.25">
      <c r="A203" s="352"/>
      <c r="B203" s="378"/>
      <c r="C203" s="62" t="str">
        <f>IF(ISTEXT('Organizational Unit Summary'!$B$41),'Organizational Unit Summary'!$B$41,"")</f>
        <v>P-2</v>
      </c>
      <c r="D203" s="51" t="str">
        <f>IF('Organizational Unit Summary'!$B$24="Benchmark or Sustainment",IF(E203="OoS","OoS",IF(E203=1,"DM",IF(E203=2,"PM",IF(E203=3,"LM",IF(E203=4,"FM"))))),IF(E203="OoS","OoS",IF(E203&lt;=2,"H",IF(E203=3,"M",IF(E203=4,"L")))))</f>
        <v>DM</v>
      </c>
      <c r="E203" s="58">
        <f>IF(OR(Processes!$C$64=TRUE,Processes!E$64=TRUE),IF(AND(G203=1,H203=1,NOT(ISTEXT(J203))),4,IF(AND(G203=1,H203=1,ISTEXT(J203)),3,IF(AND(OR(G203=1,H203=1),ISTEXT(J203)),2,1))),"OoS")</f>
        <v>1</v>
      </c>
      <c r="F203" s="57"/>
      <c r="G203" s="59"/>
      <c r="H203" s="59"/>
      <c r="I203" s="59"/>
      <c r="J203" s="59"/>
      <c r="K203" s="59"/>
      <c r="L203" s="59"/>
      <c r="M203" s="59"/>
      <c r="N203" s="59"/>
      <c r="O203" s="63"/>
      <c r="P203" s="370"/>
      <c r="Q203" s="264"/>
      <c r="R203" s="367"/>
    </row>
    <row r="204" spans="1:18" ht="13" x14ac:dyDescent="0.25">
      <c r="A204" s="352"/>
      <c r="B204" s="378"/>
      <c r="C204" s="62" t="str">
        <f>IF(ISTEXT('Organizational Unit Summary'!$B$42),'Organizational Unit Summary'!$B$42,"")</f>
        <v>P-3</v>
      </c>
      <c r="D204" s="51" t="str">
        <f>IF('Organizational Unit Summary'!$B$24="Benchmark or Sustainment",IF(E204="OoS","OoS",IF(E204=1,"DM",IF(E204=2,"PM",IF(E204=3,"LM",IF(E204=4,"FM"))))),IF(E204="OoS","OoS",IF(E204&lt;=2,"H",IF(E204=3,"M",IF(E204=4,"L")))))</f>
        <v>DM</v>
      </c>
      <c r="E204" s="58">
        <f>IF(OR(Processes!$C$64=TRUE,Processes!F$64=TRUE),IF(AND(G204=1,H204=1,NOT(ISTEXT(J204))),4,IF(AND(G204=1,H204=1,ISTEXT(J204)),3,IF(AND(OR(G204=1,H204=1),ISTEXT(J204)),2,1))),"OoS")</f>
        <v>1</v>
      </c>
      <c r="F204" s="57"/>
      <c r="G204" s="59"/>
      <c r="H204" s="59"/>
      <c r="I204" s="59"/>
      <c r="J204" s="59"/>
      <c r="K204" s="59"/>
      <c r="L204" s="59"/>
      <c r="M204" s="59"/>
      <c r="N204" s="59"/>
      <c r="O204" s="63"/>
      <c r="P204" s="370"/>
      <c r="Q204" s="264"/>
      <c r="R204" s="367"/>
    </row>
    <row r="205" spans="1:18" ht="13" x14ac:dyDescent="0.25">
      <c r="A205" s="352"/>
      <c r="B205" s="378"/>
      <c r="C205" s="62" t="str">
        <f>IF(ISTEXT('Organizational Unit Summary'!$B$43),'Organizational Unit Summary'!$B$43,"")</f>
        <v>P-4</v>
      </c>
      <c r="D205" s="51" t="str">
        <f>IF('Organizational Unit Summary'!$B$24="Benchmark or Sustainment",IF(E205="OoS","OoS",IF(E205=1,"DM",IF(E205=2,"PM",IF(E205=3,"LM",IF(E205=4,"FM"))))),IF(E205="OoS","OoS",IF(E205&lt;=2,"H",IF(E205=3,"M",IF(E205=4,"L")))))</f>
        <v>DM</v>
      </c>
      <c r="E205" s="58">
        <f>IF(OR(Processes!$C$64=TRUE,Processes!G$64=TRUE),IF(AND(G205=1,H205=1,NOT(ISTEXT(J205))),4,IF(AND(G205=1,H205=1,ISTEXT(J205)),3,IF(AND(OR(G205=1,H205=1),ISTEXT(J205)),2,1))),"OoS")</f>
        <v>1</v>
      </c>
      <c r="F205" s="57"/>
      <c r="G205" s="59"/>
      <c r="H205" s="59"/>
      <c r="I205" s="59"/>
      <c r="J205" s="59"/>
      <c r="K205" s="59"/>
      <c r="L205" s="59"/>
      <c r="M205" s="59"/>
      <c r="N205" s="59"/>
      <c r="O205" s="63"/>
      <c r="P205" s="370"/>
      <c r="Q205" s="264"/>
      <c r="R205" s="367"/>
    </row>
    <row r="206" spans="1:18" ht="13" x14ac:dyDescent="0.25">
      <c r="A206" s="352"/>
      <c r="B206" s="378"/>
      <c r="C206" s="62" t="str">
        <f>IF(ISTEXT('Organizational Unit Summary'!$B$44),'Organizational Unit Summary'!$B$44,"")</f>
        <v>P-5</v>
      </c>
      <c r="D206" s="51" t="str">
        <f>IF('Organizational Unit Summary'!$B$24="Benchmark or Sustainment",IF(E206="OoS","OoS",IF(E206=1,"DM",IF(E206=2,"PM",IF(E206=3,"LM",IF(E206=4,"FM"))))),IF(E206="OoS","OoS",IF(E206&lt;=2,"H",IF(E206=3,"M",IF(E206=4,"L")))))</f>
        <v>DM</v>
      </c>
      <c r="E206" s="58">
        <f>IF(OR(Processes!$C$64=TRUE,Processes!H$64=TRUE),IF(AND(G206=1,H206=1,NOT(ISTEXT(J206))),4,IF(AND(G206=1,H206=1,ISTEXT(J206)),3,IF(AND(OR(G206=1,H206=1),ISTEXT(J206)),2,1))),"OoS")</f>
        <v>1</v>
      </c>
      <c r="F206" s="57"/>
      <c r="G206" s="59"/>
      <c r="H206" s="59"/>
      <c r="I206" s="59"/>
      <c r="J206" s="59"/>
      <c r="K206" s="59"/>
      <c r="L206" s="59"/>
      <c r="M206" s="59"/>
      <c r="N206" s="59"/>
      <c r="O206" s="63"/>
      <c r="P206" s="370"/>
      <c r="Q206" s="264"/>
      <c r="R206" s="367"/>
    </row>
    <row r="207" spans="1:18" ht="13" x14ac:dyDescent="0.25">
      <c r="A207" s="352"/>
      <c r="B207" s="378"/>
      <c r="C207" s="62" t="str">
        <f>IF(ISTEXT('Organizational Unit Summary'!$B$45),'Organizational Unit Summary'!$B$45,"")</f>
        <v>P-6</v>
      </c>
      <c r="D207" s="51" t="str">
        <f>IF('Organizational Unit Summary'!$B$24="Benchmark or Sustainment",IF(E207="OoS","OoS",IF(E207=1,"DM",IF(E207=2,"PM",IF(E207=3,"LM",IF(E207=4,"FM"))))),IF(E207="OoS","OoS",IF(E207&lt;=2,"H",IF(E207=3,"M",IF(E207=4,"L")))))</f>
        <v>DM</v>
      </c>
      <c r="E207" s="58">
        <f>IF(OR(Processes!$C$64=TRUE,Processes!I$64=TRUE),IF(AND(G207=1,H207=1,NOT(ISTEXT(J207))),4,IF(AND(G207=1,H207=1,ISTEXT(J207)),3,IF(AND(OR(G207=1,H207=1),ISTEXT(J207)),2,1))),"OoS")</f>
        <v>1</v>
      </c>
      <c r="F207" s="57"/>
      <c r="G207" s="59"/>
      <c r="H207" s="59"/>
      <c r="I207" s="59"/>
      <c r="J207" s="59"/>
      <c r="K207" s="59"/>
      <c r="L207" s="59"/>
      <c r="M207" s="59"/>
      <c r="N207" s="59"/>
      <c r="O207" s="63"/>
      <c r="P207" s="370"/>
      <c r="Q207" s="264"/>
      <c r="R207" s="367"/>
    </row>
    <row r="208" spans="1:18" ht="13" x14ac:dyDescent="0.25">
      <c r="A208" s="352"/>
      <c r="B208" s="378"/>
      <c r="C208" s="62" t="str">
        <f>IF(ISTEXT('Organizational Unit Summary'!$B$46),'Organizational Unit Summary'!$B$46,"")</f>
        <v>P-7</v>
      </c>
      <c r="D208" s="51" t="str">
        <f>IF('Organizational Unit Summary'!$B$24="Benchmark or Sustainment",IF(E208="OoS","OoS",IF(E208=1,"DM",IF(E208=2,"PM",IF(E208=3,"LM",IF(E208=4,"FM"))))),IF(E208="OoS","OoS",IF(E208&lt;=2,"H",IF(E208=3,"M",IF(E208=4,"L")))))</f>
        <v>DM</v>
      </c>
      <c r="E208" s="58">
        <f>IF(OR(Processes!$C$64=TRUE,Processes!J$64=TRUE),IF(AND(G208=1,H208=1,NOT(ISTEXT(J208))),4,IF(AND(G208=1,H208=1,ISTEXT(J208)),3,IF(AND(OR(G208=1,H208=1),ISTEXT(J208)),2,1))),"OoS")</f>
        <v>1</v>
      </c>
      <c r="F208" s="57"/>
      <c r="G208" s="59"/>
      <c r="H208" s="59"/>
      <c r="I208" s="59"/>
      <c r="J208" s="59"/>
      <c r="K208" s="59"/>
      <c r="L208" s="59"/>
      <c r="M208" s="59"/>
      <c r="N208" s="59"/>
      <c r="O208" s="63"/>
      <c r="P208" s="370"/>
      <c r="Q208" s="264"/>
      <c r="R208" s="367"/>
    </row>
    <row r="209" spans="1:18" ht="13" x14ac:dyDescent="0.25">
      <c r="A209" s="352"/>
      <c r="B209" s="378"/>
      <c r="C209" s="62" t="str">
        <f>IF(ISTEXT('Organizational Unit Summary'!$B$47),'Organizational Unit Summary'!$B$47,"")</f>
        <v>P-8</v>
      </c>
      <c r="D209" s="51" t="str">
        <f>IF('Organizational Unit Summary'!$B$24="Benchmark or Sustainment",IF(E209="OoS","OoS",IF(E209=1,"DM",IF(E209=2,"PM",IF(E209=3,"LM",IF(E209=4,"FM"))))),IF(E209="OoS","OoS",IF(E209&lt;=2,"H",IF(E209=3,"M",IF(E209=4,"L")))))</f>
        <v>DM</v>
      </c>
      <c r="E209" s="58">
        <f>IF(OR(Processes!$C$64=TRUE,Processes!K$64=TRUE),IF(AND(G209=1,H209=1,NOT(ISTEXT(J209))),4,IF(AND(G209=1,H209=1,ISTEXT(J209)),3,IF(AND(OR(G209=1,H209=1),ISTEXT(J209)),2,1))),"OoS")</f>
        <v>1</v>
      </c>
      <c r="F209" s="57"/>
      <c r="G209" s="59"/>
      <c r="H209" s="59"/>
      <c r="I209" s="59"/>
      <c r="J209" s="59"/>
      <c r="K209" s="59"/>
      <c r="L209" s="59"/>
      <c r="M209" s="59"/>
      <c r="N209" s="59"/>
      <c r="O209" s="63"/>
      <c r="P209" s="370"/>
      <c r="Q209" s="264"/>
      <c r="R209" s="367"/>
    </row>
    <row r="210" spans="1:18" ht="13" x14ac:dyDescent="0.25">
      <c r="A210" s="352"/>
      <c r="B210" s="378"/>
      <c r="C210" s="62" t="str">
        <f>IF(ISTEXT('Organizational Unit Summary'!$B$48),'Organizational Unit Summary'!$B$48,"")</f>
        <v>P-9</v>
      </c>
      <c r="D210" s="51" t="str">
        <f>IF('Organizational Unit Summary'!$B$24="Benchmark or Sustainment",IF(E210="OoS","OoS",IF(E210=1,"DM",IF(E210=2,"PM",IF(E210=3,"LM",IF(E210=4,"FM"))))),IF(E210="OoS","OoS",IF(E210&lt;=2,"H",IF(E210=3,"M",IF(E210=4,"L")))))</f>
        <v>DM</v>
      </c>
      <c r="E210" s="58">
        <f>IF(OR(Processes!$C$64=TRUE,Processes!L$64=TRUE),IF(AND(G210=1,H210=1,NOT(ISTEXT(J210))),4,IF(AND(G210=1,H210=1,ISTEXT(J210)),3,IF(AND(OR(G210=1,H210=1),ISTEXT(J210)),2,1))),"OoS")</f>
        <v>1</v>
      </c>
      <c r="F210" s="57"/>
      <c r="G210" s="59"/>
      <c r="H210" s="59"/>
      <c r="I210" s="59"/>
      <c r="J210" s="59"/>
      <c r="K210" s="59"/>
      <c r="L210" s="59"/>
      <c r="M210" s="59"/>
      <c r="N210" s="59"/>
      <c r="O210" s="63"/>
      <c r="P210" s="370"/>
      <c r="Q210" s="264"/>
      <c r="R210" s="367"/>
    </row>
    <row r="211" spans="1:18" ht="13" x14ac:dyDescent="0.25">
      <c r="A211" s="352"/>
      <c r="B211" s="378"/>
      <c r="C211" s="62" t="str">
        <f>IF(ISTEXT('Organizational Unit Summary'!$B$49),'Organizational Unit Summary'!$B$49,"")</f>
        <v>P-10</v>
      </c>
      <c r="D211" s="51" t="str">
        <f>IF('Organizational Unit Summary'!$B$24="Benchmark or Sustainment",IF(E211="OoS","OoS",IF(E211=1,"DM",IF(E211=2,"PM",IF(E211=3,"LM",IF(E211=4,"FM"))))),IF(E211="OoS","OoS",IF(E211&lt;=2,"H",IF(E211=3,"M",IF(E211=4,"L")))))</f>
        <v>DM</v>
      </c>
      <c r="E211" s="58">
        <f>IF(OR(Processes!$C$64=TRUE,Processes!M$64=TRUE),IF(AND(G211=1,H211=1,NOT(ISTEXT(J211))),4,IF(AND(G211=1,H211=1,ISTEXT(J211)),3,IF(AND(OR(G211=1,H211=1),ISTEXT(J211)),2,1))),"OoS")</f>
        <v>1</v>
      </c>
      <c r="F211" s="57"/>
      <c r="G211" s="59"/>
      <c r="H211" s="59"/>
      <c r="I211" s="59"/>
      <c r="J211" s="59"/>
      <c r="K211" s="59"/>
      <c r="L211" s="59"/>
      <c r="M211" s="59"/>
      <c r="N211" s="59"/>
      <c r="O211" s="63"/>
      <c r="P211" s="370"/>
      <c r="Q211" s="264"/>
      <c r="R211" s="367"/>
    </row>
    <row r="212" spans="1:18" ht="13" x14ac:dyDescent="0.25">
      <c r="A212" s="352"/>
      <c r="B212" s="378"/>
      <c r="C212" s="62" t="str">
        <f>IF(ISTEXT('Organizational Unit Summary'!$B$50),'Organizational Unit Summary'!$B$50,"")</f>
        <v>P-11</v>
      </c>
      <c r="D212" s="51" t="str">
        <f>IF('Organizational Unit Summary'!$B$24="Benchmark or Sustainment",IF(E212="OoS","OoS",IF(E212=1,"DM",IF(E212=2,"PM",IF(E212=3,"LM",IF(E212=4,"FM"))))),IF(E212="OoS","OoS",IF(E212&lt;=2,"H",IF(E212=3,"M",IF(E212=4,"L")))))</f>
        <v>DM</v>
      </c>
      <c r="E212" s="58">
        <f>IF(OR(Processes!$C$64=TRUE,Processes!N$64=TRUE),IF(AND(G212=1,H212=1,NOT(ISTEXT(J212))),4,IF(AND(G212=1,H212=1,ISTEXT(J212)),3,IF(AND(OR(G212=1,H212=1),ISTEXT(J212)),2,1))),"OoS")</f>
        <v>1</v>
      </c>
      <c r="F212" s="57"/>
      <c r="G212" s="59"/>
      <c r="H212" s="59"/>
      <c r="I212" s="59"/>
      <c r="J212" s="59"/>
      <c r="K212" s="59"/>
      <c r="L212" s="59"/>
      <c r="M212" s="59"/>
      <c r="N212" s="59"/>
      <c r="O212" s="63"/>
      <c r="P212" s="370"/>
      <c r="Q212" s="264"/>
      <c r="R212" s="367"/>
    </row>
    <row r="213" spans="1:18" ht="13" x14ac:dyDescent="0.25">
      <c r="A213" s="352"/>
      <c r="B213" s="378"/>
      <c r="C213" s="62" t="str">
        <f>IF(ISTEXT('Organizational Unit Summary'!$B$51),'Organizational Unit Summary'!$B$51,"")</f>
        <v>P-12</v>
      </c>
      <c r="D213" s="51" t="str">
        <f>IF('Organizational Unit Summary'!$B$24="Benchmark or Sustainment",IF(E213="OoS","OoS",IF(E213=1,"DM",IF(E213=2,"PM",IF(E213=3,"LM",IF(E213=4,"FM"))))),IF(E213="OoS","OoS",IF(E213&lt;=2,"H",IF(E213=3,"M",IF(E213=4,"L")))))</f>
        <v>DM</v>
      </c>
      <c r="E213" s="58">
        <f>IF(OR(Processes!$C$64=TRUE,Processes!O$64=TRUE),IF(AND(G213=1,H213=1,NOT(ISTEXT(J213))),4,IF(AND(G213=1,H213=1,ISTEXT(J213)),3,IF(AND(OR(G213=1,H213=1),ISTEXT(J213)),2,1))),"OoS")</f>
        <v>1</v>
      </c>
      <c r="F213" s="57"/>
      <c r="G213" s="59"/>
      <c r="H213" s="59"/>
      <c r="I213" s="59"/>
      <c r="J213" s="59"/>
      <c r="K213" s="59"/>
      <c r="L213" s="59"/>
      <c r="M213" s="59"/>
      <c r="N213" s="59"/>
      <c r="O213" s="63"/>
      <c r="P213" s="370"/>
      <c r="Q213" s="264"/>
      <c r="R213" s="367"/>
    </row>
    <row r="214" spans="1:18" ht="13" x14ac:dyDescent="0.25">
      <c r="A214" s="352"/>
      <c r="B214" s="378"/>
      <c r="C214" s="62" t="str">
        <f>IF(ISTEXT('Organizational Unit Summary'!$B$52),'Organizational Unit Summary'!$B$52,"")</f>
        <v>P-13</v>
      </c>
      <c r="D214" s="51" t="str">
        <f>IF('Organizational Unit Summary'!$B$24="Benchmark or Sustainment",IF(E214="OoS","OoS",IF(E214=1,"DM",IF(E214=2,"PM",IF(E214=3,"LM",IF(E214=4,"FM"))))),IF(E214="OoS","OoS",IF(E214&lt;=2,"H",IF(E214=3,"M",IF(E214=4,"L")))))</f>
        <v>DM</v>
      </c>
      <c r="E214" s="58">
        <f>IF(OR(Processes!$C$64=TRUE,Processes!P$64=TRUE),IF(AND(G214=1,H214=1,NOT(ISTEXT(J214))),4,IF(AND(G214=1,H214=1,ISTEXT(J214)),3,IF(AND(OR(G214=1,H214=1),ISTEXT(J214)),2,1))),"OoS")</f>
        <v>1</v>
      </c>
      <c r="F214" s="57"/>
      <c r="G214" s="59"/>
      <c r="H214" s="59"/>
      <c r="I214" s="59"/>
      <c r="J214" s="59"/>
      <c r="K214" s="59"/>
      <c r="L214" s="59"/>
      <c r="M214" s="59"/>
      <c r="N214" s="59"/>
      <c r="O214" s="63"/>
      <c r="P214" s="370"/>
      <c r="Q214" s="264"/>
      <c r="R214" s="367"/>
    </row>
    <row r="215" spans="1:18" ht="13" x14ac:dyDescent="0.25">
      <c r="A215" s="352"/>
      <c r="B215" s="378"/>
      <c r="C215" s="62" t="str">
        <f>IF(ISTEXT('Organizational Unit Summary'!$B$53),'Organizational Unit Summary'!$B$53,"")</f>
        <v>P-14</v>
      </c>
      <c r="D215" s="51" t="str">
        <f>IF('Organizational Unit Summary'!$B$24="Benchmark or Sustainment",IF(E215="OoS","OoS",IF(E215=1,"DM",IF(E215=2,"PM",IF(E215=3,"LM",IF(E215=4,"FM"))))),IF(E215="OoS","OoS",IF(E215&lt;=2,"H",IF(E215=3,"M",IF(E215=4,"L")))))</f>
        <v>DM</v>
      </c>
      <c r="E215" s="58">
        <f>IF(OR(Processes!$C$64=TRUE,Processes!Q$64=TRUE),IF(AND(G215=1,H215=1,NOT(ISTEXT(J215))),4,IF(AND(G215=1,H215=1,ISTEXT(J215)),3,IF(AND(OR(G215=1,H215=1),ISTEXT(J215)),2,1))),"OoS")</f>
        <v>1</v>
      </c>
      <c r="F215" s="57"/>
      <c r="G215" s="59"/>
      <c r="H215" s="59"/>
      <c r="I215" s="59"/>
      <c r="J215" s="59"/>
      <c r="K215" s="59"/>
      <c r="L215" s="59"/>
      <c r="M215" s="59"/>
      <c r="N215" s="59"/>
      <c r="O215" s="63"/>
      <c r="P215" s="370"/>
      <c r="Q215" s="264"/>
      <c r="R215" s="367"/>
    </row>
    <row r="216" spans="1:18" ht="13" x14ac:dyDescent="0.25">
      <c r="A216" s="352"/>
      <c r="B216" s="378"/>
      <c r="C216" s="62" t="str">
        <f>IF(ISTEXT('Organizational Unit Summary'!$B$54),'Organizational Unit Summary'!$B$54,"")</f>
        <v>P-15</v>
      </c>
      <c r="D216" s="51" t="str">
        <f>IF('Organizational Unit Summary'!$B$24="Benchmark or Sustainment",IF(E216="OoS","OoS",IF(E216=1,"DM",IF(E216=2,"PM",IF(E216=3,"LM",IF(E216=4,"FM"))))),IF(E216="OoS","OoS",IF(E216&lt;=2,"H",IF(E216=3,"M",IF(E216=4,"L")))))</f>
        <v>DM</v>
      </c>
      <c r="E216" s="58">
        <f>IF(OR(Processes!$C$64=TRUE,Processes!R$64=TRUE),IF(AND(G216=1,H216=1,NOT(ISTEXT(J216))),4,IF(AND(G216=1,H216=1,ISTEXT(J216)),3,IF(AND(OR(G216=1,H216=1),ISTEXT(J216)),2,1))),"OoS")</f>
        <v>1</v>
      </c>
      <c r="F216" s="57"/>
      <c r="G216" s="59"/>
      <c r="H216" s="59"/>
      <c r="I216" s="59"/>
      <c r="J216" s="59"/>
      <c r="K216" s="59"/>
      <c r="L216" s="59"/>
      <c r="M216" s="59"/>
      <c r="N216" s="59"/>
      <c r="O216" s="63"/>
      <c r="P216" s="370"/>
      <c r="Q216" s="264"/>
      <c r="R216" s="367"/>
    </row>
    <row r="217" spans="1:18" ht="13" x14ac:dyDescent="0.25">
      <c r="A217" s="352"/>
      <c r="B217" s="378"/>
      <c r="C217" s="62" t="str">
        <f>IF(ISTEXT('Organizational Unit Summary'!$B$55),'Organizational Unit Summary'!$B$55,"")</f>
        <v>P-16</v>
      </c>
      <c r="D217" s="51" t="str">
        <f>IF('Organizational Unit Summary'!$B$24="Benchmark or Sustainment",IF(E217="OoS","OoS",IF(E217=1,"DM",IF(E217=2,"PM",IF(E217=3,"LM",IF(E217=4,"FM"))))),IF(E217="OoS","OoS",IF(E217&lt;=2,"H",IF(E217=3,"M",IF(E217=4,"L")))))</f>
        <v>DM</v>
      </c>
      <c r="E217" s="58">
        <f>IF(OR(Processes!$C$64=TRUE,Processes!S$64=TRUE),IF(AND(G217=1,H217=1,NOT(ISTEXT(J217))),4,IF(AND(G217=1,H217=1,ISTEXT(J217)),3,IF(AND(OR(G217=1,H217=1),ISTEXT(J217)),2,1))),"OoS")</f>
        <v>1</v>
      </c>
      <c r="F217" s="57"/>
      <c r="G217" s="59"/>
      <c r="H217" s="59"/>
      <c r="I217" s="59"/>
      <c r="J217" s="59"/>
      <c r="K217" s="59"/>
      <c r="L217" s="59"/>
      <c r="M217" s="59"/>
      <c r="N217" s="59"/>
      <c r="O217" s="63"/>
      <c r="P217" s="370"/>
      <c r="Q217" s="264"/>
      <c r="R217" s="367"/>
    </row>
    <row r="218" spans="1:18" ht="13" x14ac:dyDescent="0.25">
      <c r="A218" s="352"/>
      <c r="B218" s="378"/>
      <c r="C218" s="62" t="str">
        <f>IF(ISTEXT('Organizational Unit Summary'!$B$56),'Organizational Unit Summary'!$B$56,"")</f>
        <v>P-17</v>
      </c>
      <c r="D218" s="51" t="str">
        <f>IF('Organizational Unit Summary'!$B$24="Benchmark or Sustainment",IF(E218="OoS","OoS",IF(E218=1,"DM",IF(E218=2,"PM",IF(E218=3,"LM",IF(E218=4,"FM"))))),IF(E218="OoS","OoS",IF(E218&lt;=2,"H",IF(E218=3,"M",IF(E218=4,"L")))))</f>
        <v>DM</v>
      </c>
      <c r="E218" s="58">
        <f>IF(OR(Processes!$C$64=TRUE,Processes!T$64=TRUE),IF(AND(G218=1,H218=1,NOT(ISTEXT(J218))),4,IF(AND(G218=1,H218=1,ISTEXT(J218)),3,IF(AND(OR(G218=1,H218=1),ISTEXT(J218)),2,1))),"OoS")</f>
        <v>1</v>
      </c>
      <c r="F218" s="57"/>
      <c r="G218" s="59"/>
      <c r="H218" s="59"/>
      <c r="I218" s="59"/>
      <c r="J218" s="59"/>
      <c r="K218" s="59"/>
      <c r="L218" s="59"/>
      <c r="M218" s="59"/>
      <c r="N218" s="59"/>
      <c r="O218" s="63"/>
      <c r="P218" s="370"/>
      <c r="Q218" s="264"/>
      <c r="R218" s="367"/>
    </row>
    <row r="219" spans="1:18" ht="13" x14ac:dyDescent="0.25">
      <c r="A219" s="352"/>
      <c r="B219" s="378"/>
      <c r="C219" s="62" t="str">
        <f>IF(ISTEXT('Organizational Unit Summary'!$B$57),'Organizational Unit Summary'!$B$57,"")</f>
        <v>P-18</v>
      </c>
      <c r="D219" s="51" t="str">
        <f>IF('Organizational Unit Summary'!$B$24="Benchmark or Sustainment",IF(E219="OoS","OoS",IF(E219=1,"DM",IF(E219=2,"PM",IF(E219=3,"LM",IF(E219=4,"FM"))))),IF(E219="OoS","OoS",IF(E219&lt;=2,"H",IF(E219=3,"M",IF(E219=4,"L")))))</f>
        <v>DM</v>
      </c>
      <c r="E219" s="58">
        <f>IF(OR(Processes!$C$64=TRUE,Processes!U$64=TRUE),IF(AND(G219=1,H219=1,NOT(ISTEXT(J219))),4,IF(AND(G219=1,H219=1,ISTEXT(J219)),3,IF(AND(OR(G219=1,H219=1),ISTEXT(J219)),2,1))),"OoS")</f>
        <v>1</v>
      </c>
      <c r="F219" s="57"/>
      <c r="G219" s="59"/>
      <c r="H219" s="59"/>
      <c r="I219" s="59"/>
      <c r="J219" s="59"/>
      <c r="K219" s="59"/>
      <c r="L219" s="59"/>
      <c r="M219" s="59"/>
      <c r="N219" s="59"/>
      <c r="O219" s="63"/>
      <c r="P219" s="370"/>
      <c r="Q219" s="264"/>
      <c r="R219" s="367"/>
    </row>
    <row r="220" spans="1:18" ht="13" x14ac:dyDescent="0.25">
      <c r="A220" s="352"/>
      <c r="B220" s="378"/>
      <c r="C220" s="62" t="str">
        <f>IF(ISTEXT('Organizational Unit Summary'!$B$58),'Organizational Unit Summary'!$B$58,"")</f>
        <v>P-19</v>
      </c>
      <c r="D220" s="51" t="str">
        <f>IF('Organizational Unit Summary'!$B$24="Benchmark or Sustainment",IF(E220="OoS","OoS",IF(E220=1,"DM",IF(E220=2,"PM",IF(E220=3,"LM",IF(E220=4,"FM"))))),IF(E220="OoS","OoS",IF(E220&lt;=2,"H",IF(E220=3,"M",IF(E220=4,"L")))))</f>
        <v>DM</v>
      </c>
      <c r="E220" s="58">
        <f>IF(OR(Processes!$C$64=TRUE,Processes!V$64=TRUE),IF(AND(G220=1,H220=1,NOT(ISTEXT(J220))),4,IF(AND(G220=1,H220=1,ISTEXT(J220)),3,IF(AND(OR(G220=1,H220=1),ISTEXT(J220)),2,1))),"OoS")</f>
        <v>1</v>
      </c>
      <c r="F220" s="57"/>
      <c r="G220" s="59"/>
      <c r="H220" s="59"/>
      <c r="I220" s="59"/>
      <c r="J220" s="59"/>
      <c r="K220" s="59"/>
      <c r="L220" s="59"/>
      <c r="M220" s="59"/>
      <c r="N220" s="59"/>
      <c r="O220" s="63"/>
      <c r="P220" s="370"/>
      <c r="Q220" s="264"/>
      <c r="R220" s="367"/>
    </row>
    <row r="221" spans="1:18" ht="13.5" thickBot="1" x14ac:dyDescent="0.3">
      <c r="A221" s="352"/>
      <c r="B221" s="378"/>
      <c r="C221" s="62" t="str">
        <f>IF(ISTEXT('Organizational Unit Summary'!$B$59),'Organizational Unit Summary'!$B$59,"")</f>
        <v>P-20</v>
      </c>
      <c r="D221" s="51" t="str">
        <f>IF('Organizational Unit Summary'!$B$24="Benchmark or Sustainment",IF(E221="OoS","OoS",IF(E221=1,"DM",IF(E221=2,"PM",IF(E221=3,"LM",IF(E221=4,"FM"))))),IF(E221="OoS","OoS",IF(E221&lt;=2,"H",IF(E221=3,"M",IF(E221=4,"L")))))</f>
        <v>DM</v>
      </c>
      <c r="E221" s="58">
        <f>IF(OR(Processes!$C$64=TRUE,Processes!W$64=TRUE),IF(AND(G221=1,H221=1,NOT(ISTEXT(J221))),4,IF(AND(G221=1,H221=1,ISTEXT(J221)),3,IF(AND(OR(G221=1,H221=1),ISTEXT(J221)),2,1))),"OoS")</f>
        <v>1</v>
      </c>
      <c r="F221" s="57"/>
      <c r="G221" s="59"/>
      <c r="H221" s="59"/>
      <c r="I221" s="59"/>
      <c r="J221" s="59"/>
      <c r="K221" s="59"/>
      <c r="L221" s="59"/>
      <c r="M221" s="59"/>
      <c r="N221" s="59"/>
      <c r="O221" s="63"/>
      <c r="P221" s="371"/>
      <c r="Q221" s="264"/>
      <c r="R221" s="367"/>
    </row>
    <row r="222" spans="1:18" ht="13" x14ac:dyDescent="0.25">
      <c r="A222" s="352"/>
      <c r="B222" s="378" t="str">
        <f>IF(ISTEXT(Processes!$B$14),Processes!$B$14,"")</f>
        <v>Process 12</v>
      </c>
      <c r="C222" s="62" t="str">
        <f>IF(ISTEXT('Organizational Unit Summary'!$B$40),'Organizational Unit Summary'!$B$40,"")</f>
        <v>P-1</v>
      </c>
      <c r="D222" s="51" t="str">
        <f>IF('Organizational Unit Summary'!$B$24="Benchmark or Sustainment",IF(E222="OoS","OoS",IF(E222=1,"DM",IF(E222=2,"PM",IF(E222=3,"LM",IF(E222=4,"FM"))))),IF(E222="OoS","OoS",IF(E222&lt;=2,"H",IF(E222=3,"M",IF(E222=4,"L")))))</f>
        <v>DM</v>
      </c>
      <c r="E222" s="58">
        <f>IF(OR(Processes!$C$65=TRUE,Processes!D$65=TRUE),IF(AND(G222=1,H222=1,NOT(ISTEXT(J222))),4,IF(AND(G222=1,H222=1,ISTEXT(J222)),3,IF(AND(OR(G222=1,H222=1),ISTEXT(J222)),2,1))),"OoS")</f>
        <v>1</v>
      </c>
      <c r="F222" s="57"/>
      <c r="G222" s="59"/>
      <c r="H222" s="59"/>
      <c r="I222" s="59"/>
      <c r="J222" s="59"/>
      <c r="K222" s="59"/>
      <c r="L222" s="59"/>
      <c r="M222" s="59"/>
      <c r="N222" s="59"/>
      <c r="O222" s="63"/>
      <c r="P222" s="369"/>
      <c r="Q222" s="264"/>
      <c r="R222" s="367"/>
    </row>
    <row r="223" spans="1:18" ht="13" x14ac:dyDescent="0.25">
      <c r="A223" s="352"/>
      <c r="B223" s="378"/>
      <c r="C223" s="62" t="str">
        <f>IF(ISTEXT('Organizational Unit Summary'!$B$41),'Organizational Unit Summary'!$B$41,"")</f>
        <v>P-2</v>
      </c>
      <c r="D223" s="51" t="str">
        <f>IF('Organizational Unit Summary'!$B$24="Benchmark or Sustainment",IF(E223="OoS","OoS",IF(E223=1,"DM",IF(E223=2,"PM",IF(E223=3,"LM",IF(E223=4,"FM"))))),IF(E223="OoS","OoS",IF(E223&lt;=2,"H",IF(E223=3,"M",IF(E223=4,"L")))))</f>
        <v>DM</v>
      </c>
      <c r="E223" s="58">
        <f>IF(OR(Processes!$C$65=TRUE,Processes!E$65=TRUE),IF(AND(G223=1,H223=1,NOT(ISTEXT(J223))),4,IF(AND(G223=1,H223=1,ISTEXT(J223)),3,IF(AND(OR(G223=1,H223=1),ISTEXT(J223)),2,1))),"OoS")</f>
        <v>1</v>
      </c>
      <c r="F223" s="57"/>
      <c r="G223" s="59"/>
      <c r="H223" s="59"/>
      <c r="I223" s="59"/>
      <c r="J223" s="59"/>
      <c r="K223" s="59"/>
      <c r="L223" s="59"/>
      <c r="M223" s="59"/>
      <c r="N223" s="59"/>
      <c r="O223" s="63"/>
      <c r="P223" s="370"/>
      <c r="Q223" s="264"/>
      <c r="R223" s="367"/>
    </row>
    <row r="224" spans="1:18" ht="13" x14ac:dyDescent="0.25">
      <c r="A224" s="352"/>
      <c r="B224" s="378"/>
      <c r="C224" s="62" t="str">
        <f>IF(ISTEXT('Organizational Unit Summary'!$B$42),'Organizational Unit Summary'!$B$42,"")</f>
        <v>P-3</v>
      </c>
      <c r="D224" s="51" t="str">
        <f>IF('Organizational Unit Summary'!$B$24="Benchmark or Sustainment",IF(E224="OoS","OoS",IF(E224=1,"DM",IF(E224=2,"PM",IF(E224=3,"LM",IF(E224=4,"FM"))))),IF(E224="OoS","OoS",IF(E224&lt;=2,"H",IF(E224=3,"M",IF(E224=4,"L")))))</f>
        <v>DM</v>
      </c>
      <c r="E224" s="58">
        <f>IF(OR(Processes!$C$65=TRUE,Processes!F$65=TRUE),IF(AND(G224=1,H224=1,NOT(ISTEXT(J224))),4,IF(AND(G224=1,H224=1,ISTEXT(J224)),3,IF(AND(OR(G224=1,H224=1),ISTEXT(J224)),2,1))),"OoS")</f>
        <v>1</v>
      </c>
      <c r="F224" s="57"/>
      <c r="G224" s="59"/>
      <c r="H224" s="59"/>
      <c r="I224" s="59"/>
      <c r="J224" s="59"/>
      <c r="K224" s="59"/>
      <c r="L224" s="59"/>
      <c r="M224" s="59"/>
      <c r="N224" s="59"/>
      <c r="O224" s="63"/>
      <c r="P224" s="370"/>
      <c r="Q224" s="264"/>
      <c r="R224" s="367"/>
    </row>
    <row r="225" spans="1:18" ht="13" x14ac:dyDescent="0.25">
      <c r="A225" s="352"/>
      <c r="B225" s="378"/>
      <c r="C225" s="62" t="str">
        <f>IF(ISTEXT('Organizational Unit Summary'!$B$43),'Organizational Unit Summary'!$B$43,"")</f>
        <v>P-4</v>
      </c>
      <c r="D225" s="51" t="str">
        <f>IF('Organizational Unit Summary'!$B$24="Benchmark or Sustainment",IF(E225="OoS","OoS",IF(E225=1,"DM",IF(E225=2,"PM",IF(E225=3,"LM",IF(E225=4,"FM"))))),IF(E225="OoS","OoS",IF(E225&lt;=2,"H",IF(E225=3,"M",IF(E225=4,"L")))))</f>
        <v>DM</v>
      </c>
      <c r="E225" s="58">
        <f>IF(OR(Processes!$C$65=TRUE,Processes!G$65=TRUE),IF(AND(G225=1,H225=1,NOT(ISTEXT(J225))),4,IF(AND(G225=1,H225=1,ISTEXT(J225)),3,IF(AND(OR(G225=1,H225=1),ISTEXT(J225)),2,1))),"OoS")</f>
        <v>1</v>
      </c>
      <c r="F225" s="57"/>
      <c r="G225" s="59"/>
      <c r="H225" s="59"/>
      <c r="I225" s="59"/>
      <c r="J225" s="59"/>
      <c r="K225" s="59"/>
      <c r="L225" s="59"/>
      <c r="M225" s="59"/>
      <c r="N225" s="59"/>
      <c r="O225" s="63"/>
      <c r="P225" s="370"/>
      <c r="Q225" s="264"/>
      <c r="R225" s="367"/>
    </row>
    <row r="226" spans="1:18" ht="13" x14ac:dyDescent="0.25">
      <c r="A226" s="352"/>
      <c r="B226" s="378"/>
      <c r="C226" s="62" t="str">
        <f>IF(ISTEXT('Organizational Unit Summary'!$B$44),'Organizational Unit Summary'!$B$44,"")</f>
        <v>P-5</v>
      </c>
      <c r="D226" s="51" t="str">
        <f>IF('Organizational Unit Summary'!$B$24="Benchmark or Sustainment",IF(E226="OoS","OoS",IF(E226=1,"DM",IF(E226=2,"PM",IF(E226=3,"LM",IF(E226=4,"FM"))))),IF(E226="OoS","OoS",IF(E226&lt;=2,"H",IF(E226=3,"M",IF(E226=4,"L")))))</f>
        <v>DM</v>
      </c>
      <c r="E226" s="58">
        <f>IF(OR(Processes!$C$65=TRUE,Processes!H$65=TRUE),IF(AND(G226=1,H226=1,NOT(ISTEXT(J226))),4,IF(AND(G226=1,H226=1,ISTEXT(J226)),3,IF(AND(OR(G226=1,H226=1),ISTEXT(J226)),2,1))),"OoS")</f>
        <v>1</v>
      </c>
      <c r="F226" s="57"/>
      <c r="G226" s="59"/>
      <c r="H226" s="59"/>
      <c r="I226" s="59"/>
      <c r="J226" s="59"/>
      <c r="K226" s="59"/>
      <c r="L226" s="59"/>
      <c r="M226" s="59"/>
      <c r="N226" s="59"/>
      <c r="O226" s="63"/>
      <c r="P226" s="370"/>
      <c r="Q226" s="264"/>
      <c r="R226" s="367"/>
    </row>
    <row r="227" spans="1:18" ht="13" x14ac:dyDescent="0.25">
      <c r="A227" s="352"/>
      <c r="B227" s="378"/>
      <c r="C227" s="62" t="str">
        <f>IF(ISTEXT('Organizational Unit Summary'!$B$45),'Organizational Unit Summary'!$B$45,"")</f>
        <v>P-6</v>
      </c>
      <c r="D227" s="51" t="str">
        <f>IF('Organizational Unit Summary'!$B$24="Benchmark or Sustainment",IF(E227="OoS","OoS",IF(E227=1,"DM",IF(E227=2,"PM",IF(E227=3,"LM",IF(E227=4,"FM"))))),IF(E227="OoS","OoS",IF(E227&lt;=2,"H",IF(E227=3,"M",IF(E227=4,"L")))))</f>
        <v>DM</v>
      </c>
      <c r="E227" s="58">
        <f>IF(OR(Processes!$C$65=TRUE,Processes!I$65=TRUE),IF(AND(G227=1,H227=1,NOT(ISTEXT(J227))),4,IF(AND(G227=1,H227=1,ISTEXT(J227)),3,IF(AND(OR(G227=1,H227=1),ISTEXT(J227)),2,1))),"OoS")</f>
        <v>1</v>
      </c>
      <c r="F227" s="57"/>
      <c r="G227" s="59"/>
      <c r="H227" s="59"/>
      <c r="I227" s="59"/>
      <c r="J227" s="59"/>
      <c r="K227" s="59"/>
      <c r="L227" s="59"/>
      <c r="M227" s="59"/>
      <c r="N227" s="59"/>
      <c r="O227" s="63"/>
      <c r="P227" s="370"/>
      <c r="Q227" s="264"/>
      <c r="R227" s="367"/>
    </row>
    <row r="228" spans="1:18" ht="13" x14ac:dyDescent="0.25">
      <c r="A228" s="352"/>
      <c r="B228" s="378"/>
      <c r="C228" s="62" t="str">
        <f>IF(ISTEXT('Organizational Unit Summary'!$B$46),'Organizational Unit Summary'!$B$46,"")</f>
        <v>P-7</v>
      </c>
      <c r="D228" s="51" t="str">
        <f>IF('Organizational Unit Summary'!$B$24="Benchmark or Sustainment",IF(E228="OoS","OoS",IF(E228=1,"DM",IF(E228=2,"PM",IF(E228=3,"LM",IF(E228=4,"FM"))))),IF(E228="OoS","OoS",IF(E228&lt;=2,"H",IF(E228=3,"M",IF(E228=4,"L")))))</f>
        <v>DM</v>
      </c>
      <c r="E228" s="58">
        <f>IF(OR(Processes!$C$65=TRUE,Processes!J$65=TRUE),IF(AND(G228=1,H228=1,NOT(ISTEXT(J228))),4,IF(AND(G228=1,H228=1,ISTEXT(J228)),3,IF(AND(OR(G228=1,H228=1),ISTEXT(J228)),2,1))),"OoS")</f>
        <v>1</v>
      </c>
      <c r="F228" s="57"/>
      <c r="G228" s="59"/>
      <c r="H228" s="59"/>
      <c r="I228" s="59"/>
      <c r="J228" s="59"/>
      <c r="K228" s="59"/>
      <c r="L228" s="59"/>
      <c r="M228" s="59"/>
      <c r="N228" s="59"/>
      <c r="O228" s="63"/>
      <c r="P228" s="370"/>
      <c r="Q228" s="264"/>
      <c r="R228" s="367"/>
    </row>
    <row r="229" spans="1:18" ht="13" x14ac:dyDescent="0.25">
      <c r="A229" s="352"/>
      <c r="B229" s="378"/>
      <c r="C229" s="62" t="str">
        <f>IF(ISTEXT('Organizational Unit Summary'!$B$47),'Organizational Unit Summary'!$B$47,"")</f>
        <v>P-8</v>
      </c>
      <c r="D229" s="51" t="str">
        <f>IF('Organizational Unit Summary'!$B$24="Benchmark or Sustainment",IF(E229="OoS","OoS",IF(E229=1,"DM",IF(E229=2,"PM",IF(E229=3,"LM",IF(E229=4,"FM"))))),IF(E229="OoS","OoS",IF(E229&lt;=2,"H",IF(E229=3,"M",IF(E229=4,"L")))))</f>
        <v>DM</v>
      </c>
      <c r="E229" s="58">
        <f>IF(OR(Processes!$C$65=TRUE,Processes!K$65=TRUE),IF(AND(G229=1,H229=1,NOT(ISTEXT(J229))),4,IF(AND(G229=1,H229=1,ISTEXT(J229)),3,IF(AND(OR(G229=1,H229=1),ISTEXT(J229)),2,1))),"OoS")</f>
        <v>1</v>
      </c>
      <c r="F229" s="57"/>
      <c r="G229" s="59"/>
      <c r="H229" s="59"/>
      <c r="I229" s="59"/>
      <c r="J229" s="59"/>
      <c r="K229" s="59"/>
      <c r="L229" s="59"/>
      <c r="M229" s="59"/>
      <c r="N229" s="59"/>
      <c r="O229" s="63"/>
      <c r="P229" s="370"/>
      <c r="Q229" s="264"/>
      <c r="R229" s="367"/>
    </row>
    <row r="230" spans="1:18" ht="13" x14ac:dyDescent="0.25">
      <c r="A230" s="352"/>
      <c r="B230" s="378"/>
      <c r="C230" s="62" t="str">
        <f>IF(ISTEXT('Organizational Unit Summary'!$B$48),'Organizational Unit Summary'!$B$48,"")</f>
        <v>P-9</v>
      </c>
      <c r="D230" s="51" t="str">
        <f>IF('Organizational Unit Summary'!$B$24="Benchmark or Sustainment",IF(E230="OoS","OoS",IF(E230=1,"DM",IF(E230=2,"PM",IF(E230=3,"LM",IF(E230=4,"FM"))))),IF(E230="OoS","OoS",IF(E230&lt;=2,"H",IF(E230=3,"M",IF(E230=4,"L")))))</f>
        <v>DM</v>
      </c>
      <c r="E230" s="58">
        <f>IF(OR(Processes!$C$65=TRUE,Processes!L$65=TRUE),IF(AND(G230=1,H230=1,NOT(ISTEXT(J230))),4,IF(AND(G230=1,H230=1,ISTEXT(J230)),3,IF(AND(OR(G230=1,H230=1),ISTEXT(J230)),2,1))),"OoS")</f>
        <v>1</v>
      </c>
      <c r="F230" s="57"/>
      <c r="G230" s="59"/>
      <c r="H230" s="59"/>
      <c r="I230" s="59"/>
      <c r="J230" s="59"/>
      <c r="K230" s="59"/>
      <c r="L230" s="59"/>
      <c r="M230" s="59"/>
      <c r="N230" s="59"/>
      <c r="O230" s="63"/>
      <c r="P230" s="370"/>
      <c r="Q230" s="264"/>
      <c r="R230" s="367"/>
    </row>
    <row r="231" spans="1:18" ht="13" x14ac:dyDescent="0.25">
      <c r="A231" s="352"/>
      <c r="B231" s="378"/>
      <c r="C231" s="62" t="str">
        <f>IF(ISTEXT('Organizational Unit Summary'!$B$49),'Organizational Unit Summary'!$B$49,"")</f>
        <v>P-10</v>
      </c>
      <c r="D231" s="51" t="str">
        <f>IF('Organizational Unit Summary'!$B$24="Benchmark or Sustainment",IF(E231="OoS","OoS",IF(E231=1,"DM",IF(E231=2,"PM",IF(E231=3,"LM",IF(E231=4,"FM"))))),IF(E231="OoS","OoS",IF(E231&lt;=2,"H",IF(E231=3,"M",IF(E231=4,"L")))))</f>
        <v>DM</v>
      </c>
      <c r="E231" s="58">
        <f>IF(OR(Processes!$C$65=TRUE,Processes!M$65=TRUE),IF(AND(G231=1,H231=1,NOT(ISTEXT(J231))),4,IF(AND(G231=1,H231=1,ISTEXT(J231)),3,IF(AND(OR(G231=1,H231=1),ISTEXT(J231)),2,1))),"OoS")</f>
        <v>1</v>
      </c>
      <c r="F231" s="57"/>
      <c r="G231" s="59"/>
      <c r="H231" s="59"/>
      <c r="I231" s="59"/>
      <c r="J231" s="59"/>
      <c r="K231" s="59"/>
      <c r="L231" s="59"/>
      <c r="M231" s="59"/>
      <c r="N231" s="59"/>
      <c r="O231" s="63"/>
      <c r="P231" s="370"/>
      <c r="Q231" s="264"/>
      <c r="R231" s="367"/>
    </row>
    <row r="232" spans="1:18" ht="13" x14ac:dyDescent="0.25">
      <c r="A232" s="352"/>
      <c r="B232" s="378"/>
      <c r="C232" s="62" t="str">
        <f>IF(ISTEXT('Organizational Unit Summary'!$B$50),'Organizational Unit Summary'!$B$50,"")</f>
        <v>P-11</v>
      </c>
      <c r="D232" s="51" t="str">
        <f>IF('Organizational Unit Summary'!$B$24="Benchmark or Sustainment",IF(E232="OoS","OoS",IF(E232=1,"DM",IF(E232=2,"PM",IF(E232=3,"LM",IF(E232=4,"FM"))))),IF(E232="OoS","OoS",IF(E232&lt;=2,"H",IF(E232=3,"M",IF(E232=4,"L")))))</f>
        <v>DM</v>
      </c>
      <c r="E232" s="58">
        <f>IF(OR(Processes!$C$65=TRUE,Processes!N$65=TRUE),IF(AND(G232=1,H232=1,NOT(ISTEXT(J232))),4,IF(AND(G232=1,H232=1,ISTEXT(J232)),3,IF(AND(OR(G232=1,H232=1),ISTEXT(J232)),2,1))),"OoS")</f>
        <v>1</v>
      </c>
      <c r="F232" s="57"/>
      <c r="G232" s="59"/>
      <c r="H232" s="59"/>
      <c r="I232" s="59"/>
      <c r="J232" s="59"/>
      <c r="K232" s="59"/>
      <c r="L232" s="59"/>
      <c r="M232" s="59"/>
      <c r="N232" s="59"/>
      <c r="O232" s="63"/>
      <c r="P232" s="370"/>
      <c r="Q232" s="264"/>
      <c r="R232" s="367"/>
    </row>
    <row r="233" spans="1:18" ht="13" x14ac:dyDescent="0.25">
      <c r="A233" s="352"/>
      <c r="B233" s="378"/>
      <c r="C233" s="62" t="str">
        <f>IF(ISTEXT('Organizational Unit Summary'!$B$51),'Organizational Unit Summary'!$B$51,"")</f>
        <v>P-12</v>
      </c>
      <c r="D233" s="51" t="str">
        <f>IF('Organizational Unit Summary'!$B$24="Benchmark or Sustainment",IF(E233="OoS","OoS",IF(E233=1,"DM",IF(E233=2,"PM",IF(E233=3,"LM",IF(E233=4,"FM"))))),IF(E233="OoS","OoS",IF(E233&lt;=2,"H",IF(E233=3,"M",IF(E233=4,"L")))))</f>
        <v>DM</v>
      </c>
      <c r="E233" s="58">
        <f>IF(OR(Processes!$C$65=TRUE,Processes!O$65=TRUE),IF(AND(G233=1,H233=1,NOT(ISTEXT(J233))),4,IF(AND(G233=1,H233=1,ISTEXT(J233)),3,IF(AND(OR(G233=1,H233=1),ISTEXT(J233)),2,1))),"OoS")</f>
        <v>1</v>
      </c>
      <c r="F233" s="57"/>
      <c r="G233" s="59"/>
      <c r="H233" s="59"/>
      <c r="I233" s="59"/>
      <c r="J233" s="59"/>
      <c r="K233" s="59"/>
      <c r="L233" s="59"/>
      <c r="M233" s="59"/>
      <c r="N233" s="59"/>
      <c r="O233" s="63"/>
      <c r="P233" s="370"/>
      <c r="Q233" s="264"/>
      <c r="R233" s="367"/>
    </row>
    <row r="234" spans="1:18" ht="13" x14ac:dyDescent="0.25">
      <c r="A234" s="352"/>
      <c r="B234" s="378"/>
      <c r="C234" s="62" t="str">
        <f>IF(ISTEXT('Organizational Unit Summary'!$B$52),'Organizational Unit Summary'!$B$52,"")</f>
        <v>P-13</v>
      </c>
      <c r="D234" s="51" t="str">
        <f>IF('Organizational Unit Summary'!$B$24="Benchmark or Sustainment",IF(E234="OoS","OoS",IF(E234=1,"DM",IF(E234=2,"PM",IF(E234=3,"LM",IF(E234=4,"FM"))))),IF(E234="OoS","OoS",IF(E234&lt;=2,"H",IF(E234=3,"M",IF(E234=4,"L")))))</f>
        <v>DM</v>
      </c>
      <c r="E234" s="58">
        <f>IF(OR(Processes!$C$65=TRUE,Processes!P$65=TRUE),IF(AND(G234=1,H234=1,NOT(ISTEXT(J234))),4,IF(AND(G234=1,H234=1,ISTEXT(J234)),3,IF(AND(OR(G234=1,H234=1),ISTEXT(J234)),2,1))),"OoS")</f>
        <v>1</v>
      </c>
      <c r="F234" s="57"/>
      <c r="G234" s="59"/>
      <c r="H234" s="59"/>
      <c r="I234" s="59"/>
      <c r="J234" s="59"/>
      <c r="K234" s="59"/>
      <c r="L234" s="59"/>
      <c r="M234" s="59"/>
      <c r="N234" s="59"/>
      <c r="O234" s="63"/>
      <c r="P234" s="370"/>
      <c r="Q234" s="264"/>
      <c r="R234" s="367"/>
    </row>
    <row r="235" spans="1:18" ht="13" x14ac:dyDescent="0.25">
      <c r="A235" s="352"/>
      <c r="B235" s="378"/>
      <c r="C235" s="62" t="str">
        <f>IF(ISTEXT('Organizational Unit Summary'!$B$53),'Organizational Unit Summary'!$B$53,"")</f>
        <v>P-14</v>
      </c>
      <c r="D235" s="51" t="str">
        <f>IF('Organizational Unit Summary'!$B$24="Benchmark or Sustainment",IF(E235="OoS","OoS",IF(E235=1,"DM",IF(E235=2,"PM",IF(E235=3,"LM",IF(E235=4,"FM"))))),IF(E235="OoS","OoS",IF(E235&lt;=2,"H",IF(E235=3,"M",IF(E235=4,"L")))))</f>
        <v>DM</v>
      </c>
      <c r="E235" s="58">
        <f>IF(OR(Processes!$C$65=TRUE,Processes!Q$65=TRUE),IF(AND(G235=1,H235=1,NOT(ISTEXT(J235))),4,IF(AND(G235=1,H235=1,ISTEXT(J235)),3,IF(AND(OR(G235=1,H235=1),ISTEXT(J235)),2,1))),"OoS")</f>
        <v>1</v>
      </c>
      <c r="F235" s="57"/>
      <c r="G235" s="59"/>
      <c r="H235" s="59"/>
      <c r="I235" s="59"/>
      <c r="J235" s="59"/>
      <c r="K235" s="59"/>
      <c r="L235" s="59"/>
      <c r="M235" s="59"/>
      <c r="N235" s="59"/>
      <c r="O235" s="63"/>
      <c r="P235" s="370"/>
      <c r="Q235" s="264"/>
      <c r="R235" s="367"/>
    </row>
    <row r="236" spans="1:18" ht="13" x14ac:dyDescent="0.25">
      <c r="A236" s="352"/>
      <c r="B236" s="378"/>
      <c r="C236" s="62" t="str">
        <f>IF(ISTEXT('Organizational Unit Summary'!$B$54),'Organizational Unit Summary'!$B$54,"")</f>
        <v>P-15</v>
      </c>
      <c r="D236" s="51" t="str">
        <f>IF('Organizational Unit Summary'!$B$24="Benchmark or Sustainment",IF(E236="OoS","OoS",IF(E236=1,"DM",IF(E236=2,"PM",IF(E236=3,"LM",IF(E236=4,"FM"))))),IF(E236="OoS","OoS",IF(E236&lt;=2,"H",IF(E236=3,"M",IF(E236=4,"L")))))</f>
        <v>DM</v>
      </c>
      <c r="E236" s="58">
        <f>IF(OR(Processes!$C$65=TRUE,Processes!R$65=TRUE),IF(AND(G236=1,H236=1,NOT(ISTEXT(J236))),4,IF(AND(G236=1,H236=1,ISTEXT(J236)),3,IF(AND(OR(G236=1,H236=1),ISTEXT(J236)),2,1))),"OoS")</f>
        <v>1</v>
      </c>
      <c r="F236" s="57"/>
      <c r="G236" s="59"/>
      <c r="H236" s="59"/>
      <c r="I236" s="59"/>
      <c r="J236" s="59"/>
      <c r="K236" s="59"/>
      <c r="L236" s="59"/>
      <c r="M236" s="59"/>
      <c r="N236" s="59"/>
      <c r="O236" s="63"/>
      <c r="P236" s="370"/>
      <c r="Q236" s="264"/>
      <c r="R236" s="367"/>
    </row>
    <row r="237" spans="1:18" ht="13" x14ac:dyDescent="0.25">
      <c r="A237" s="352"/>
      <c r="B237" s="378"/>
      <c r="C237" s="62" t="str">
        <f>IF(ISTEXT('Organizational Unit Summary'!$B$55),'Organizational Unit Summary'!$B$55,"")</f>
        <v>P-16</v>
      </c>
      <c r="D237" s="51" t="str">
        <f>IF('Organizational Unit Summary'!$B$24="Benchmark or Sustainment",IF(E237="OoS","OoS",IF(E237=1,"DM",IF(E237=2,"PM",IF(E237=3,"LM",IF(E237=4,"FM"))))),IF(E237="OoS","OoS",IF(E237&lt;=2,"H",IF(E237=3,"M",IF(E237=4,"L")))))</f>
        <v>DM</v>
      </c>
      <c r="E237" s="58">
        <f>IF(OR(Processes!$C$65=TRUE,Processes!S$65=TRUE),IF(AND(G237=1,H237=1,NOT(ISTEXT(J237))),4,IF(AND(G237=1,H237=1,ISTEXT(J237)),3,IF(AND(OR(G237=1,H237=1),ISTEXT(J237)),2,1))),"OoS")</f>
        <v>1</v>
      </c>
      <c r="F237" s="57"/>
      <c r="G237" s="59"/>
      <c r="H237" s="59"/>
      <c r="I237" s="59"/>
      <c r="J237" s="59"/>
      <c r="K237" s="59"/>
      <c r="L237" s="59"/>
      <c r="M237" s="59"/>
      <c r="N237" s="59"/>
      <c r="O237" s="63"/>
      <c r="P237" s="370"/>
      <c r="Q237" s="264"/>
      <c r="R237" s="367"/>
    </row>
    <row r="238" spans="1:18" ht="13" x14ac:dyDescent="0.25">
      <c r="A238" s="352"/>
      <c r="B238" s="378"/>
      <c r="C238" s="62" t="str">
        <f>IF(ISTEXT('Organizational Unit Summary'!$B$56),'Organizational Unit Summary'!$B$56,"")</f>
        <v>P-17</v>
      </c>
      <c r="D238" s="51" t="str">
        <f>IF('Organizational Unit Summary'!$B$24="Benchmark or Sustainment",IF(E238="OoS","OoS",IF(E238=1,"DM",IF(E238=2,"PM",IF(E238=3,"LM",IF(E238=4,"FM"))))),IF(E238="OoS","OoS",IF(E238&lt;=2,"H",IF(E238=3,"M",IF(E238=4,"L")))))</f>
        <v>DM</v>
      </c>
      <c r="E238" s="58">
        <f>IF(OR(Processes!$C$65=TRUE,Processes!T$65=TRUE),IF(AND(G238=1,H238=1,NOT(ISTEXT(J238))),4,IF(AND(G238=1,H238=1,ISTEXT(J238)),3,IF(AND(OR(G238=1,H238=1),ISTEXT(J238)),2,1))),"OoS")</f>
        <v>1</v>
      </c>
      <c r="F238" s="57"/>
      <c r="G238" s="59"/>
      <c r="H238" s="59"/>
      <c r="I238" s="59"/>
      <c r="J238" s="59"/>
      <c r="K238" s="59"/>
      <c r="L238" s="59"/>
      <c r="M238" s="59"/>
      <c r="N238" s="59"/>
      <c r="O238" s="63"/>
      <c r="P238" s="370"/>
      <c r="Q238" s="264"/>
      <c r="R238" s="367"/>
    </row>
    <row r="239" spans="1:18" ht="13" x14ac:dyDescent="0.25">
      <c r="A239" s="352"/>
      <c r="B239" s="378"/>
      <c r="C239" s="62" t="str">
        <f>IF(ISTEXT('Organizational Unit Summary'!$B$57),'Organizational Unit Summary'!$B$57,"")</f>
        <v>P-18</v>
      </c>
      <c r="D239" s="51" t="str">
        <f>IF('Organizational Unit Summary'!$B$24="Benchmark or Sustainment",IF(E239="OoS","OoS",IF(E239=1,"DM",IF(E239=2,"PM",IF(E239=3,"LM",IF(E239=4,"FM"))))),IF(E239="OoS","OoS",IF(E239&lt;=2,"H",IF(E239=3,"M",IF(E239=4,"L")))))</f>
        <v>DM</v>
      </c>
      <c r="E239" s="58">
        <f>IF(OR(Processes!$C$65=TRUE,Processes!U$65=TRUE),IF(AND(G239=1,H239=1,NOT(ISTEXT(J239))),4,IF(AND(G239=1,H239=1,ISTEXT(J239)),3,IF(AND(OR(G239=1,H239=1),ISTEXT(J239)),2,1))),"OoS")</f>
        <v>1</v>
      </c>
      <c r="F239" s="57"/>
      <c r="G239" s="59"/>
      <c r="H239" s="59"/>
      <c r="I239" s="59"/>
      <c r="J239" s="59"/>
      <c r="K239" s="59"/>
      <c r="L239" s="59"/>
      <c r="M239" s="59"/>
      <c r="N239" s="59"/>
      <c r="O239" s="63"/>
      <c r="P239" s="370"/>
      <c r="Q239" s="264"/>
      <c r="R239" s="367"/>
    </row>
    <row r="240" spans="1:18" ht="13" x14ac:dyDescent="0.25">
      <c r="A240" s="352"/>
      <c r="B240" s="378"/>
      <c r="C240" s="62" t="str">
        <f>IF(ISTEXT('Organizational Unit Summary'!$B$58),'Organizational Unit Summary'!$B$58,"")</f>
        <v>P-19</v>
      </c>
      <c r="D240" s="51" t="str">
        <f>IF('Organizational Unit Summary'!$B$24="Benchmark or Sustainment",IF(E240="OoS","OoS",IF(E240=1,"DM",IF(E240=2,"PM",IF(E240=3,"LM",IF(E240=4,"FM"))))),IF(E240="OoS","OoS",IF(E240&lt;=2,"H",IF(E240=3,"M",IF(E240=4,"L")))))</f>
        <v>DM</v>
      </c>
      <c r="E240" s="58">
        <f>IF(OR(Processes!$C$65=TRUE,Processes!V$65=TRUE),IF(AND(G240=1,H240=1,NOT(ISTEXT(J240))),4,IF(AND(G240=1,H240=1,ISTEXT(J240)),3,IF(AND(OR(G240=1,H240=1),ISTEXT(J240)),2,1))),"OoS")</f>
        <v>1</v>
      </c>
      <c r="F240" s="57"/>
      <c r="G240" s="59"/>
      <c r="H240" s="59"/>
      <c r="I240" s="59"/>
      <c r="J240" s="59"/>
      <c r="K240" s="59"/>
      <c r="L240" s="59"/>
      <c r="M240" s="59"/>
      <c r="N240" s="59"/>
      <c r="O240" s="63"/>
      <c r="P240" s="370"/>
      <c r="Q240" s="264"/>
      <c r="R240" s="367"/>
    </row>
    <row r="241" spans="1:18" ht="13.5" thickBot="1" x14ac:dyDescent="0.3">
      <c r="A241" s="352"/>
      <c r="B241" s="378"/>
      <c r="C241" s="62" t="str">
        <f>IF(ISTEXT('Organizational Unit Summary'!$B$59),'Organizational Unit Summary'!$B$59,"")</f>
        <v>P-20</v>
      </c>
      <c r="D241" s="51" t="str">
        <f>IF('Organizational Unit Summary'!$B$24="Benchmark or Sustainment",IF(E241="OoS","OoS",IF(E241=1,"DM",IF(E241=2,"PM",IF(E241=3,"LM",IF(E241=4,"FM"))))),IF(E241="OoS","OoS",IF(E241&lt;=2,"H",IF(E241=3,"M",IF(E241=4,"L")))))</f>
        <v>DM</v>
      </c>
      <c r="E241" s="58">
        <f>IF(OR(Processes!$C$65=TRUE,Processes!W$65=TRUE),IF(AND(G241=1,H241=1,NOT(ISTEXT(J241))),4,IF(AND(G241=1,H241=1,ISTEXT(J241)),3,IF(AND(OR(G241=1,H241=1),ISTEXT(J241)),2,1))),"OoS")</f>
        <v>1</v>
      </c>
      <c r="F241" s="57"/>
      <c r="G241" s="59"/>
      <c r="H241" s="59"/>
      <c r="I241" s="59"/>
      <c r="J241" s="59"/>
      <c r="K241" s="59"/>
      <c r="L241" s="59"/>
      <c r="M241" s="59"/>
      <c r="N241" s="59"/>
      <c r="O241" s="63"/>
      <c r="P241" s="371"/>
      <c r="Q241" s="264"/>
      <c r="R241" s="367"/>
    </row>
    <row r="242" spans="1:18" ht="13" x14ac:dyDescent="0.25">
      <c r="A242" s="352"/>
      <c r="B242" s="378" t="str">
        <f>IF(ISTEXT(Processes!$B$15),Processes!$B$15,"")</f>
        <v>Process 13</v>
      </c>
      <c r="C242" s="62" t="str">
        <f>IF(ISTEXT('Organizational Unit Summary'!$B$40),'Organizational Unit Summary'!$B$40,"")</f>
        <v>P-1</v>
      </c>
      <c r="D242" s="51" t="str">
        <f>IF('Organizational Unit Summary'!$B$24="Benchmark or Sustainment",IF(E242="OoS","OoS",IF(E242=1,"DM",IF(E242=2,"PM",IF(E242=3,"LM",IF(E242=4,"FM"))))),IF(E242="OoS","OoS",IF(E242&lt;=2,"H",IF(E242=3,"M",IF(E242=4,"L")))))</f>
        <v>DM</v>
      </c>
      <c r="E242" s="58">
        <f>IF(OR(Processes!$C$66=TRUE,Processes!D$66=TRUE),IF(AND(G242=1,H242=1,NOT(ISTEXT(J242))),4,IF(AND(G242=1,H242=1,ISTEXT(J242)),3,IF(AND(OR(G242=1,H242=1),ISTEXT(J242)),2,1))),"OoS")</f>
        <v>1</v>
      </c>
      <c r="F242" s="57"/>
      <c r="G242" s="59"/>
      <c r="H242" s="59"/>
      <c r="I242" s="59"/>
      <c r="J242" s="59"/>
      <c r="K242" s="59"/>
      <c r="L242" s="59"/>
      <c r="M242" s="59"/>
      <c r="N242" s="59"/>
      <c r="O242" s="63"/>
      <c r="P242" s="369"/>
      <c r="Q242" s="264"/>
      <c r="R242" s="367"/>
    </row>
    <row r="243" spans="1:18" ht="13" x14ac:dyDescent="0.25">
      <c r="A243" s="352"/>
      <c r="B243" s="378"/>
      <c r="C243" s="62" t="str">
        <f>IF(ISTEXT('Organizational Unit Summary'!$B$41),'Organizational Unit Summary'!$B$41,"")</f>
        <v>P-2</v>
      </c>
      <c r="D243" s="51" t="str">
        <f>IF('Organizational Unit Summary'!$B$24="Benchmark or Sustainment",IF(E243="OoS","OoS",IF(E243=1,"DM",IF(E243=2,"PM",IF(E243=3,"LM",IF(E243=4,"FM"))))),IF(E243="OoS","OoS",IF(E243&lt;=2,"H",IF(E243=3,"M",IF(E243=4,"L")))))</f>
        <v>DM</v>
      </c>
      <c r="E243" s="58">
        <f>IF(OR(Processes!$C$66=TRUE,Processes!E$66=TRUE),IF(AND(G243=1,H243=1,NOT(ISTEXT(J243))),4,IF(AND(G243=1,H243=1,ISTEXT(J243)),3,IF(AND(OR(G243=1,H243=1),ISTEXT(J243)),2,1))),"OoS")</f>
        <v>1</v>
      </c>
      <c r="F243" s="57"/>
      <c r="G243" s="59"/>
      <c r="H243" s="59"/>
      <c r="I243" s="59"/>
      <c r="J243" s="59"/>
      <c r="K243" s="59"/>
      <c r="L243" s="59"/>
      <c r="M243" s="59"/>
      <c r="N243" s="59"/>
      <c r="O243" s="63"/>
      <c r="P243" s="370"/>
      <c r="Q243" s="264"/>
      <c r="R243" s="367"/>
    </row>
    <row r="244" spans="1:18" ht="13" x14ac:dyDescent="0.25">
      <c r="A244" s="352"/>
      <c r="B244" s="378"/>
      <c r="C244" s="62" t="str">
        <f>IF(ISTEXT('Organizational Unit Summary'!$B$42),'Organizational Unit Summary'!$B$42,"")</f>
        <v>P-3</v>
      </c>
      <c r="D244" s="51" t="str">
        <f>IF('Organizational Unit Summary'!$B$24="Benchmark or Sustainment",IF(E244="OoS","OoS",IF(E244=1,"DM",IF(E244=2,"PM",IF(E244=3,"LM",IF(E244=4,"FM"))))),IF(E244="OoS","OoS",IF(E244&lt;=2,"H",IF(E244=3,"M",IF(E244=4,"L")))))</f>
        <v>DM</v>
      </c>
      <c r="E244" s="58">
        <f>IF(OR(Processes!$C$66=TRUE,Processes!F$66=TRUE),IF(AND(G244=1,H244=1,NOT(ISTEXT(J244))),4,IF(AND(G244=1,H244=1,ISTEXT(J244)),3,IF(AND(OR(G244=1,H244=1),ISTEXT(J244)),2,1))),"OoS")</f>
        <v>1</v>
      </c>
      <c r="F244" s="57"/>
      <c r="G244" s="59"/>
      <c r="H244" s="59"/>
      <c r="I244" s="59"/>
      <c r="J244" s="59"/>
      <c r="K244" s="59"/>
      <c r="L244" s="59"/>
      <c r="M244" s="59"/>
      <c r="N244" s="59"/>
      <c r="O244" s="63"/>
      <c r="P244" s="370"/>
      <c r="Q244" s="264"/>
      <c r="R244" s="367"/>
    </row>
    <row r="245" spans="1:18" ht="13" x14ac:dyDescent="0.25">
      <c r="A245" s="352"/>
      <c r="B245" s="378"/>
      <c r="C245" s="62" t="str">
        <f>IF(ISTEXT('Organizational Unit Summary'!$B$43),'Organizational Unit Summary'!$B$43,"")</f>
        <v>P-4</v>
      </c>
      <c r="D245" s="51" t="str">
        <f>IF('Organizational Unit Summary'!$B$24="Benchmark or Sustainment",IF(E245="OoS","OoS",IF(E245=1,"DM",IF(E245=2,"PM",IF(E245=3,"LM",IF(E245=4,"FM"))))),IF(E245="OoS","OoS",IF(E245&lt;=2,"H",IF(E245=3,"M",IF(E245=4,"L")))))</f>
        <v>DM</v>
      </c>
      <c r="E245" s="58">
        <f>IF(OR(Processes!$C$66=TRUE,Processes!G$66=TRUE),IF(AND(G245=1,H245=1,NOT(ISTEXT(J245))),4,IF(AND(G245=1,H245=1,ISTEXT(J245)),3,IF(AND(OR(G245=1,H245=1),ISTEXT(J245)),2,1))),"OoS")</f>
        <v>1</v>
      </c>
      <c r="F245" s="57"/>
      <c r="G245" s="59"/>
      <c r="H245" s="59"/>
      <c r="I245" s="59"/>
      <c r="J245" s="59"/>
      <c r="K245" s="59"/>
      <c r="L245" s="59"/>
      <c r="M245" s="59"/>
      <c r="N245" s="59"/>
      <c r="O245" s="63"/>
      <c r="P245" s="370"/>
      <c r="Q245" s="264"/>
      <c r="R245" s="367"/>
    </row>
    <row r="246" spans="1:18" ht="13" x14ac:dyDescent="0.25">
      <c r="A246" s="352"/>
      <c r="B246" s="378"/>
      <c r="C246" s="62" t="str">
        <f>IF(ISTEXT('Organizational Unit Summary'!$B$44),'Organizational Unit Summary'!$B$44,"")</f>
        <v>P-5</v>
      </c>
      <c r="D246" s="51" t="str">
        <f>IF('Organizational Unit Summary'!$B$24="Benchmark or Sustainment",IF(E246="OoS","OoS",IF(E246=1,"DM",IF(E246=2,"PM",IF(E246=3,"LM",IF(E246=4,"FM"))))),IF(E246="OoS","OoS",IF(E246&lt;=2,"H",IF(E246=3,"M",IF(E246=4,"L")))))</f>
        <v>DM</v>
      </c>
      <c r="E246" s="58">
        <f>IF(OR(Processes!$C$66=TRUE,Processes!H$66=TRUE),IF(AND(G246=1,H246=1,NOT(ISTEXT(J246))),4,IF(AND(G246=1,H246=1,ISTEXT(J246)),3,IF(AND(OR(G246=1,H246=1),ISTEXT(J246)),2,1))),"OoS")</f>
        <v>1</v>
      </c>
      <c r="F246" s="57"/>
      <c r="G246" s="59"/>
      <c r="H246" s="59"/>
      <c r="I246" s="59"/>
      <c r="J246" s="59"/>
      <c r="K246" s="59"/>
      <c r="L246" s="59"/>
      <c r="M246" s="59"/>
      <c r="N246" s="59"/>
      <c r="O246" s="63"/>
      <c r="P246" s="370"/>
      <c r="Q246" s="264"/>
      <c r="R246" s="367"/>
    </row>
    <row r="247" spans="1:18" ht="13" x14ac:dyDescent="0.25">
      <c r="A247" s="352"/>
      <c r="B247" s="378"/>
      <c r="C247" s="62" t="str">
        <f>IF(ISTEXT('Organizational Unit Summary'!$B$45),'Organizational Unit Summary'!$B$45,"")</f>
        <v>P-6</v>
      </c>
      <c r="D247" s="51" t="str">
        <f>IF('Organizational Unit Summary'!$B$24="Benchmark or Sustainment",IF(E247="OoS","OoS",IF(E247=1,"DM",IF(E247=2,"PM",IF(E247=3,"LM",IF(E247=4,"FM"))))),IF(E247="OoS","OoS",IF(E247&lt;=2,"H",IF(E247=3,"M",IF(E247=4,"L")))))</f>
        <v>DM</v>
      </c>
      <c r="E247" s="58">
        <f>IF(OR(Processes!$C$66=TRUE,Processes!I$66=TRUE),IF(AND(G247=1,H247=1,NOT(ISTEXT(J247))),4,IF(AND(G247=1,H247=1,ISTEXT(J247)),3,IF(AND(OR(G247=1,H247=1),ISTEXT(J247)),2,1))),"OoS")</f>
        <v>1</v>
      </c>
      <c r="F247" s="57"/>
      <c r="G247" s="59"/>
      <c r="H247" s="59"/>
      <c r="I247" s="59"/>
      <c r="J247" s="59"/>
      <c r="K247" s="59"/>
      <c r="L247" s="59"/>
      <c r="M247" s="59"/>
      <c r="N247" s="59"/>
      <c r="O247" s="63"/>
      <c r="P247" s="370"/>
      <c r="Q247" s="264"/>
      <c r="R247" s="367"/>
    </row>
    <row r="248" spans="1:18" ht="13" x14ac:dyDescent="0.25">
      <c r="A248" s="352"/>
      <c r="B248" s="378"/>
      <c r="C248" s="62" t="str">
        <f>IF(ISTEXT('Organizational Unit Summary'!$B$46),'Organizational Unit Summary'!$B$46,"")</f>
        <v>P-7</v>
      </c>
      <c r="D248" s="51" t="str">
        <f>IF('Organizational Unit Summary'!$B$24="Benchmark or Sustainment",IF(E248="OoS","OoS",IF(E248=1,"DM",IF(E248=2,"PM",IF(E248=3,"LM",IF(E248=4,"FM"))))),IF(E248="OoS","OoS",IF(E248&lt;=2,"H",IF(E248=3,"M",IF(E248=4,"L")))))</f>
        <v>DM</v>
      </c>
      <c r="E248" s="58">
        <f>IF(OR(Processes!$C$66=TRUE,Processes!J$66=TRUE),IF(AND(G248=1,H248=1,NOT(ISTEXT(J248))),4,IF(AND(G248=1,H248=1,ISTEXT(J248)),3,IF(AND(OR(G248=1,H248=1),ISTEXT(J248)),2,1))),"OoS")</f>
        <v>1</v>
      </c>
      <c r="F248" s="57"/>
      <c r="G248" s="59"/>
      <c r="H248" s="59"/>
      <c r="I248" s="59"/>
      <c r="J248" s="59"/>
      <c r="K248" s="59"/>
      <c r="L248" s="59"/>
      <c r="M248" s="59"/>
      <c r="N248" s="59"/>
      <c r="O248" s="63"/>
      <c r="P248" s="370"/>
      <c r="Q248" s="264"/>
      <c r="R248" s="367"/>
    </row>
    <row r="249" spans="1:18" ht="13" x14ac:dyDescent="0.25">
      <c r="A249" s="352"/>
      <c r="B249" s="378"/>
      <c r="C249" s="62" t="str">
        <f>IF(ISTEXT('Organizational Unit Summary'!$B$47),'Organizational Unit Summary'!$B$47,"")</f>
        <v>P-8</v>
      </c>
      <c r="D249" s="51" t="str">
        <f>IF('Organizational Unit Summary'!$B$24="Benchmark or Sustainment",IF(E249="OoS","OoS",IF(E249=1,"DM",IF(E249=2,"PM",IF(E249=3,"LM",IF(E249=4,"FM"))))),IF(E249="OoS","OoS",IF(E249&lt;=2,"H",IF(E249=3,"M",IF(E249=4,"L")))))</f>
        <v>DM</v>
      </c>
      <c r="E249" s="58">
        <f>IF(OR(Processes!$C$66=TRUE,Processes!K$66=TRUE),IF(AND(G249=1,H249=1,NOT(ISTEXT(J249))),4,IF(AND(G249=1,H249=1,ISTEXT(J249)),3,IF(AND(OR(G249=1,H249=1),ISTEXT(J249)),2,1))),"OoS")</f>
        <v>1</v>
      </c>
      <c r="F249" s="57"/>
      <c r="G249" s="59"/>
      <c r="H249" s="59"/>
      <c r="I249" s="59"/>
      <c r="J249" s="59"/>
      <c r="K249" s="59"/>
      <c r="L249" s="59"/>
      <c r="M249" s="59"/>
      <c r="N249" s="59"/>
      <c r="O249" s="63"/>
      <c r="P249" s="370"/>
      <c r="Q249" s="264"/>
      <c r="R249" s="367"/>
    </row>
    <row r="250" spans="1:18" ht="13" x14ac:dyDescent="0.25">
      <c r="A250" s="352"/>
      <c r="B250" s="378"/>
      <c r="C250" s="62" t="str">
        <f>IF(ISTEXT('Organizational Unit Summary'!$B$48),'Organizational Unit Summary'!$B$48,"")</f>
        <v>P-9</v>
      </c>
      <c r="D250" s="51" t="str">
        <f>IF('Organizational Unit Summary'!$B$24="Benchmark or Sustainment",IF(E250="OoS","OoS",IF(E250=1,"DM",IF(E250=2,"PM",IF(E250=3,"LM",IF(E250=4,"FM"))))),IF(E250="OoS","OoS",IF(E250&lt;=2,"H",IF(E250=3,"M",IF(E250=4,"L")))))</f>
        <v>DM</v>
      </c>
      <c r="E250" s="58">
        <f>IF(OR(Processes!$C$66=TRUE,Processes!L$66=TRUE),IF(AND(G250=1,H250=1,NOT(ISTEXT(J250))),4,IF(AND(G250=1,H250=1,ISTEXT(J250)),3,IF(AND(OR(G250=1,H250=1),ISTEXT(J250)),2,1))),"OoS")</f>
        <v>1</v>
      </c>
      <c r="F250" s="57"/>
      <c r="G250" s="59"/>
      <c r="H250" s="59"/>
      <c r="I250" s="59"/>
      <c r="J250" s="59"/>
      <c r="K250" s="59"/>
      <c r="L250" s="59"/>
      <c r="M250" s="59"/>
      <c r="N250" s="59"/>
      <c r="O250" s="63"/>
      <c r="P250" s="370"/>
      <c r="Q250" s="264"/>
      <c r="R250" s="367"/>
    </row>
    <row r="251" spans="1:18" ht="13" x14ac:dyDescent="0.25">
      <c r="A251" s="352"/>
      <c r="B251" s="378"/>
      <c r="C251" s="62" t="str">
        <f>IF(ISTEXT('Organizational Unit Summary'!$B$49),'Organizational Unit Summary'!$B$49,"")</f>
        <v>P-10</v>
      </c>
      <c r="D251" s="51" t="str">
        <f>IF('Organizational Unit Summary'!$B$24="Benchmark or Sustainment",IF(E251="OoS","OoS",IF(E251=1,"DM",IF(E251=2,"PM",IF(E251=3,"LM",IF(E251=4,"FM"))))),IF(E251="OoS","OoS",IF(E251&lt;=2,"H",IF(E251=3,"M",IF(E251=4,"L")))))</f>
        <v>DM</v>
      </c>
      <c r="E251" s="58">
        <f>IF(OR(Processes!$C$66=TRUE,Processes!M$66=TRUE),IF(AND(G251=1,H251=1,NOT(ISTEXT(J251))),4,IF(AND(G251=1,H251=1,ISTEXT(J251)),3,IF(AND(OR(G251=1,H251=1),ISTEXT(J251)),2,1))),"OoS")</f>
        <v>1</v>
      </c>
      <c r="F251" s="57"/>
      <c r="G251" s="59"/>
      <c r="H251" s="59"/>
      <c r="I251" s="59"/>
      <c r="J251" s="59"/>
      <c r="K251" s="59"/>
      <c r="L251" s="59"/>
      <c r="M251" s="59"/>
      <c r="N251" s="59"/>
      <c r="O251" s="63"/>
      <c r="P251" s="370"/>
      <c r="Q251" s="264"/>
      <c r="R251" s="367"/>
    </row>
    <row r="252" spans="1:18" ht="13" x14ac:dyDescent="0.25">
      <c r="A252" s="352"/>
      <c r="B252" s="378"/>
      <c r="C252" s="62" t="str">
        <f>IF(ISTEXT('Organizational Unit Summary'!$B$50),'Organizational Unit Summary'!$B$50,"")</f>
        <v>P-11</v>
      </c>
      <c r="D252" s="51" t="str">
        <f>IF('Organizational Unit Summary'!$B$24="Benchmark or Sustainment",IF(E252="OoS","OoS",IF(E252=1,"DM",IF(E252=2,"PM",IF(E252=3,"LM",IF(E252=4,"FM"))))),IF(E252="OoS","OoS",IF(E252&lt;=2,"H",IF(E252=3,"M",IF(E252=4,"L")))))</f>
        <v>DM</v>
      </c>
      <c r="E252" s="58">
        <f>IF(OR(Processes!$C$66=TRUE,Processes!N$66=TRUE),IF(AND(G252=1,H252=1,NOT(ISTEXT(J252))),4,IF(AND(G252=1,H252=1,ISTEXT(J252)),3,IF(AND(OR(G252=1,H252=1),ISTEXT(J252)),2,1))),"OoS")</f>
        <v>1</v>
      </c>
      <c r="F252" s="57"/>
      <c r="G252" s="59"/>
      <c r="H252" s="59"/>
      <c r="I252" s="59"/>
      <c r="J252" s="59"/>
      <c r="K252" s="59"/>
      <c r="L252" s="59"/>
      <c r="M252" s="59"/>
      <c r="N252" s="59"/>
      <c r="O252" s="63"/>
      <c r="P252" s="370"/>
      <c r="Q252" s="264"/>
      <c r="R252" s="367"/>
    </row>
    <row r="253" spans="1:18" ht="13" x14ac:dyDescent="0.25">
      <c r="A253" s="352"/>
      <c r="B253" s="378"/>
      <c r="C253" s="62" t="str">
        <f>IF(ISTEXT('Organizational Unit Summary'!$B$51),'Organizational Unit Summary'!$B$51,"")</f>
        <v>P-12</v>
      </c>
      <c r="D253" s="51" t="str">
        <f>IF('Organizational Unit Summary'!$B$24="Benchmark or Sustainment",IF(E253="OoS","OoS",IF(E253=1,"DM",IF(E253=2,"PM",IF(E253=3,"LM",IF(E253=4,"FM"))))),IF(E253="OoS","OoS",IF(E253&lt;=2,"H",IF(E253=3,"M",IF(E253=4,"L")))))</f>
        <v>DM</v>
      </c>
      <c r="E253" s="58">
        <f>IF(OR(Processes!$C$66=TRUE,Processes!O$66=TRUE),IF(AND(G253=1,H253=1,NOT(ISTEXT(J253))),4,IF(AND(G253=1,H253=1,ISTEXT(J253)),3,IF(AND(OR(G253=1,H253=1),ISTEXT(J253)),2,1))),"OoS")</f>
        <v>1</v>
      </c>
      <c r="F253" s="57"/>
      <c r="G253" s="59"/>
      <c r="H253" s="59"/>
      <c r="I253" s="59"/>
      <c r="J253" s="59"/>
      <c r="K253" s="59"/>
      <c r="L253" s="59"/>
      <c r="M253" s="59"/>
      <c r="N253" s="59"/>
      <c r="O253" s="63"/>
      <c r="P253" s="370"/>
      <c r="Q253" s="264"/>
      <c r="R253" s="367"/>
    </row>
    <row r="254" spans="1:18" ht="13" x14ac:dyDescent="0.25">
      <c r="A254" s="352"/>
      <c r="B254" s="378"/>
      <c r="C254" s="62" t="str">
        <f>IF(ISTEXT('Organizational Unit Summary'!$B$52),'Organizational Unit Summary'!$B$52,"")</f>
        <v>P-13</v>
      </c>
      <c r="D254" s="51" t="str">
        <f>IF('Organizational Unit Summary'!$B$24="Benchmark or Sustainment",IF(E254="OoS","OoS",IF(E254=1,"DM",IF(E254=2,"PM",IF(E254=3,"LM",IF(E254=4,"FM"))))),IF(E254="OoS","OoS",IF(E254&lt;=2,"H",IF(E254=3,"M",IF(E254=4,"L")))))</f>
        <v>DM</v>
      </c>
      <c r="E254" s="58">
        <f>IF(OR(Processes!$C$66=TRUE,Processes!P$66=TRUE),IF(AND(G254=1,H254=1,NOT(ISTEXT(J254))),4,IF(AND(G254=1,H254=1,ISTEXT(J254)),3,IF(AND(OR(G254=1,H254=1),ISTEXT(J254)),2,1))),"OoS")</f>
        <v>1</v>
      </c>
      <c r="F254" s="57"/>
      <c r="G254" s="59"/>
      <c r="H254" s="59"/>
      <c r="I254" s="59"/>
      <c r="J254" s="59"/>
      <c r="K254" s="59"/>
      <c r="L254" s="59"/>
      <c r="M254" s="59"/>
      <c r="N254" s="59"/>
      <c r="O254" s="63"/>
      <c r="P254" s="370"/>
      <c r="Q254" s="264"/>
      <c r="R254" s="367"/>
    </row>
    <row r="255" spans="1:18" ht="13" x14ac:dyDescent="0.25">
      <c r="A255" s="352"/>
      <c r="B255" s="378"/>
      <c r="C255" s="62" t="str">
        <f>IF(ISTEXT('Organizational Unit Summary'!$B$53),'Organizational Unit Summary'!$B$53,"")</f>
        <v>P-14</v>
      </c>
      <c r="D255" s="51" t="str">
        <f>IF('Organizational Unit Summary'!$B$24="Benchmark or Sustainment",IF(E255="OoS","OoS",IF(E255=1,"DM",IF(E255=2,"PM",IF(E255=3,"LM",IF(E255=4,"FM"))))),IF(E255="OoS","OoS",IF(E255&lt;=2,"H",IF(E255=3,"M",IF(E255=4,"L")))))</f>
        <v>DM</v>
      </c>
      <c r="E255" s="58">
        <f>IF(OR(Processes!$C$66=TRUE,Processes!Q$66=TRUE),IF(AND(G255=1,H255=1,NOT(ISTEXT(J255))),4,IF(AND(G255=1,H255=1,ISTEXT(J255)),3,IF(AND(OR(G255=1,H255=1),ISTEXT(J255)),2,1))),"OoS")</f>
        <v>1</v>
      </c>
      <c r="F255" s="57"/>
      <c r="G255" s="59"/>
      <c r="H255" s="59"/>
      <c r="I255" s="59"/>
      <c r="J255" s="59"/>
      <c r="K255" s="59"/>
      <c r="L255" s="59"/>
      <c r="M255" s="59"/>
      <c r="N255" s="59"/>
      <c r="O255" s="63"/>
      <c r="P255" s="370"/>
      <c r="Q255" s="264"/>
      <c r="R255" s="367"/>
    </row>
    <row r="256" spans="1:18" ht="13" x14ac:dyDescent="0.25">
      <c r="A256" s="352"/>
      <c r="B256" s="378"/>
      <c r="C256" s="62" t="str">
        <f>IF(ISTEXT('Organizational Unit Summary'!$B$54),'Organizational Unit Summary'!$B$54,"")</f>
        <v>P-15</v>
      </c>
      <c r="D256" s="51" t="str">
        <f>IF('Organizational Unit Summary'!$B$24="Benchmark or Sustainment",IF(E256="OoS","OoS",IF(E256=1,"DM",IF(E256=2,"PM",IF(E256=3,"LM",IF(E256=4,"FM"))))),IF(E256="OoS","OoS",IF(E256&lt;=2,"H",IF(E256=3,"M",IF(E256=4,"L")))))</f>
        <v>DM</v>
      </c>
      <c r="E256" s="58">
        <f>IF(OR(Processes!$C$66=TRUE,Processes!R$66=TRUE),IF(AND(G256=1,H256=1,NOT(ISTEXT(J256))),4,IF(AND(G256=1,H256=1,ISTEXT(J256)),3,IF(AND(OR(G256=1,H256=1),ISTEXT(J256)),2,1))),"OoS")</f>
        <v>1</v>
      </c>
      <c r="F256" s="57"/>
      <c r="G256" s="59"/>
      <c r="H256" s="59"/>
      <c r="I256" s="59"/>
      <c r="J256" s="59"/>
      <c r="K256" s="59"/>
      <c r="L256" s="59"/>
      <c r="M256" s="59"/>
      <c r="N256" s="59"/>
      <c r="O256" s="63"/>
      <c r="P256" s="370"/>
      <c r="Q256" s="264"/>
      <c r="R256" s="367"/>
    </row>
    <row r="257" spans="1:18" ht="13" x14ac:dyDescent="0.25">
      <c r="A257" s="352"/>
      <c r="B257" s="378"/>
      <c r="C257" s="62" t="str">
        <f>IF(ISTEXT('Organizational Unit Summary'!$B$55),'Organizational Unit Summary'!$B$55,"")</f>
        <v>P-16</v>
      </c>
      <c r="D257" s="51" t="str">
        <f>IF('Organizational Unit Summary'!$B$24="Benchmark or Sustainment",IF(E257="OoS","OoS",IF(E257=1,"DM",IF(E257=2,"PM",IF(E257=3,"LM",IF(E257=4,"FM"))))),IF(E257="OoS","OoS",IF(E257&lt;=2,"H",IF(E257=3,"M",IF(E257=4,"L")))))</f>
        <v>DM</v>
      </c>
      <c r="E257" s="58">
        <f>IF(OR(Processes!$C$66=TRUE,Processes!S$66=TRUE),IF(AND(G257=1,H257=1,NOT(ISTEXT(J257))),4,IF(AND(G257=1,H257=1,ISTEXT(J257)),3,IF(AND(OR(G257=1,H257=1),ISTEXT(J257)),2,1))),"OoS")</f>
        <v>1</v>
      </c>
      <c r="F257" s="57"/>
      <c r="G257" s="59"/>
      <c r="H257" s="59"/>
      <c r="I257" s="59"/>
      <c r="J257" s="59"/>
      <c r="K257" s="59"/>
      <c r="L257" s="59"/>
      <c r="M257" s="59"/>
      <c r="N257" s="59"/>
      <c r="O257" s="63"/>
      <c r="P257" s="370"/>
      <c r="Q257" s="264"/>
      <c r="R257" s="367"/>
    </row>
    <row r="258" spans="1:18" ht="13" x14ac:dyDescent="0.25">
      <c r="A258" s="352"/>
      <c r="B258" s="378"/>
      <c r="C258" s="62" t="str">
        <f>IF(ISTEXT('Organizational Unit Summary'!$B$56),'Organizational Unit Summary'!$B$56,"")</f>
        <v>P-17</v>
      </c>
      <c r="D258" s="51" t="str">
        <f>IF('Organizational Unit Summary'!$B$24="Benchmark or Sustainment",IF(E258="OoS","OoS",IF(E258=1,"DM",IF(E258=2,"PM",IF(E258=3,"LM",IF(E258=4,"FM"))))),IF(E258="OoS","OoS",IF(E258&lt;=2,"H",IF(E258=3,"M",IF(E258=4,"L")))))</f>
        <v>DM</v>
      </c>
      <c r="E258" s="58">
        <f>IF(OR(Processes!$C$66=TRUE,Processes!T$66=TRUE),IF(AND(G258=1,H258=1,NOT(ISTEXT(J258))),4,IF(AND(G258=1,H258=1,ISTEXT(J258)),3,IF(AND(OR(G258=1,H258=1),ISTEXT(J258)),2,1))),"OoS")</f>
        <v>1</v>
      </c>
      <c r="F258" s="57"/>
      <c r="G258" s="59"/>
      <c r="H258" s="59"/>
      <c r="I258" s="59"/>
      <c r="J258" s="59"/>
      <c r="K258" s="59"/>
      <c r="L258" s="59"/>
      <c r="M258" s="59"/>
      <c r="N258" s="59"/>
      <c r="O258" s="63"/>
      <c r="P258" s="370"/>
      <c r="Q258" s="264"/>
      <c r="R258" s="367"/>
    </row>
    <row r="259" spans="1:18" ht="13" x14ac:dyDescent="0.25">
      <c r="A259" s="352"/>
      <c r="B259" s="378"/>
      <c r="C259" s="62" t="str">
        <f>IF(ISTEXT('Organizational Unit Summary'!$B$57),'Organizational Unit Summary'!$B$57,"")</f>
        <v>P-18</v>
      </c>
      <c r="D259" s="51" t="str">
        <f>IF('Organizational Unit Summary'!$B$24="Benchmark or Sustainment",IF(E259="OoS","OoS",IF(E259=1,"DM",IF(E259=2,"PM",IF(E259=3,"LM",IF(E259=4,"FM"))))),IF(E259="OoS","OoS",IF(E259&lt;=2,"H",IF(E259=3,"M",IF(E259=4,"L")))))</f>
        <v>DM</v>
      </c>
      <c r="E259" s="58">
        <f>IF(OR(Processes!$C$66=TRUE,Processes!U$66=TRUE),IF(AND(G259=1,H259=1,NOT(ISTEXT(J259))),4,IF(AND(G259=1,H259=1,ISTEXT(J259)),3,IF(AND(OR(G259=1,H259=1),ISTEXT(J259)),2,1))),"OoS")</f>
        <v>1</v>
      </c>
      <c r="F259" s="57"/>
      <c r="G259" s="59"/>
      <c r="H259" s="59"/>
      <c r="I259" s="59"/>
      <c r="J259" s="59"/>
      <c r="K259" s="59"/>
      <c r="L259" s="59"/>
      <c r="M259" s="59"/>
      <c r="N259" s="59"/>
      <c r="O259" s="63"/>
      <c r="P259" s="370"/>
      <c r="Q259" s="264"/>
      <c r="R259" s="367"/>
    </row>
    <row r="260" spans="1:18" ht="13" x14ac:dyDescent="0.25">
      <c r="A260" s="352"/>
      <c r="B260" s="378"/>
      <c r="C260" s="62" t="str">
        <f>IF(ISTEXT('Organizational Unit Summary'!$B$58),'Organizational Unit Summary'!$B$58,"")</f>
        <v>P-19</v>
      </c>
      <c r="D260" s="51" t="str">
        <f>IF('Organizational Unit Summary'!$B$24="Benchmark or Sustainment",IF(E260="OoS","OoS",IF(E260=1,"DM",IF(E260=2,"PM",IF(E260=3,"LM",IF(E260=4,"FM"))))),IF(E260="OoS","OoS",IF(E260&lt;=2,"H",IF(E260=3,"M",IF(E260=4,"L")))))</f>
        <v>DM</v>
      </c>
      <c r="E260" s="58">
        <f>IF(OR(Processes!$C$66=TRUE,Processes!V$66=TRUE),IF(AND(G260=1,H260=1,NOT(ISTEXT(J260))),4,IF(AND(G260=1,H260=1,ISTEXT(J260)),3,IF(AND(OR(G260=1,H260=1),ISTEXT(J260)),2,1))),"OoS")</f>
        <v>1</v>
      </c>
      <c r="F260" s="57"/>
      <c r="G260" s="59"/>
      <c r="H260" s="59"/>
      <c r="I260" s="59"/>
      <c r="J260" s="59"/>
      <c r="K260" s="59"/>
      <c r="L260" s="59"/>
      <c r="M260" s="59"/>
      <c r="N260" s="59"/>
      <c r="O260" s="63"/>
      <c r="P260" s="370"/>
      <c r="Q260" s="264"/>
      <c r="R260" s="367"/>
    </row>
    <row r="261" spans="1:18" ht="13.5" thickBot="1" x14ac:dyDescent="0.3">
      <c r="A261" s="352"/>
      <c r="B261" s="378"/>
      <c r="C261" s="62" t="str">
        <f>IF(ISTEXT('Organizational Unit Summary'!$B$59),'Organizational Unit Summary'!$B$59,"")</f>
        <v>P-20</v>
      </c>
      <c r="D261" s="51" t="str">
        <f>IF('Organizational Unit Summary'!$B$24="Benchmark or Sustainment",IF(E261="OoS","OoS",IF(E261=1,"DM",IF(E261=2,"PM",IF(E261=3,"LM",IF(E261=4,"FM"))))),IF(E261="OoS","OoS",IF(E261&lt;=2,"H",IF(E261=3,"M",IF(E261=4,"L")))))</f>
        <v>DM</v>
      </c>
      <c r="E261" s="58">
        <f>IF(OR(Processes!$C$66=TRUE,Processes!W$66=TRUE),IF(AND(G261=1,H261=1,NOT(ISTEXT(J261))),4,IF(AND(G261=1,H261=1,ISTEXT(J261)),3,IF(AND(OR(G261=1,H261=1),ISTEXT(J261)),2,1))),"OoS")</f>
        <v>1</v>
      </c>
      <c r="F261" s="57"/>
      <c r="G261" s="59"/>
      <c r="H261" s="59"/>
      <c r="I261" s="59"/>
      <c r="J261" s="59"/>
      <c r="K261" s="59"/>
      <c r="L261" s="59"/>
      <c r="M261" s="59"/>
      <c r="N261" s="59"/>
      <c r="O261" s="63"/>
      <c r="P261" s="371"/>
      <c r="Q261" s="264"/>
      <c r="R261" s="367"/>
    </row>
    <row r="262" spans="1:18" ht="13" x14ac:dyDescent="0.25">
      <c r="A262" s="352"/>
      <c r="B262" s="378" t="str">
        <f>IF(ISTEXT(Processes!$B$16),Processes!$B$16,"")</f>
        <v>Process 14</v>
      </c>
      <c r="C262" s="62" t="str">
        <f>IF(ISTEXT('Organizational Unit Summary'!$B$40),'Organizational Unit Summary'!$B$40,"")</f>
        <v>P-1</v>
      </c>
      <c r="D262" s="51" t="str">
        <f>IF('Organizational Unit Summary'!$B$24="Benchmark or Sustainment",IF(E262="OoS","OoS",IF(E262=1,"DM",IF(E262=2,"PM",IF(E262=3,"LM",IF(E262=4,"FM"))))),IF(E262="OoS","OoS",IF(E262&lt;=2,"H",IF(E262=3,"M",IF(E262=4,"L")))))</f>
        <v>DM</v>
      </c>
      <c r="E262" s="58">
        <f>IF(OR(Processes!$C$67=TRUE,Processes!D$67=TRUE),IF(AND(G262=1,H262=1,NOT(ISTEXT(J262))),4,IF(AND(G262=1,H262=1,ISTEXT(J262)),3,IF(AND(OR(G262=1,H262=1),ISTEXT(J262)),2,1))),"OoS")</f>
        <v>1</v>
      </c>
      <c r="F262" s="57"/>
      <c r="G262" s="59"/>
      <c r="H262" s="59"/>
      <c r="I262" s="59"/>
      <c r="J262" s="59"/>
      <c r="K262" s="59"/>
      <c r="L262" s="59"/>
      <c r="M262" s="59"/>
      <c r="N262" s="59"/>
      <c r="O262" s="63"/>
      <c r="P262" s="369"/>
      <c r="Q262" s="264"/>
      <c r="R262" s="367"/>
    </row>
    <row r="263" spans="1:18" ht="13" x14ac:dyDescent="0.25">
      <c r="A263" s="352"/>
      <c r="B263" s="378"/>
      <c r="C263" s="62" t="str">
        <f>IF(ISTEXT('Organizational Unit Summary'!$B$41),'Organizational Unit Summary'!$B$41,"")</f>
        <v>P-2</v>
      </c>
      <c r="D263" s="51" t="str">
        <f>IF('Organizational Unit Summary'!$B$24="Benchmark or Sustainment",IF(E263="OoS","OoS",IF(E263=1,"DM",IF(E263=2,"PM",IF(E263=3,"LM",IF(E263=4,"FM"))))),IF(E263="OoS","OoS",IF(E263&lt;=2,"H",IF(E263=3,"M",IF(E263=4,"L")))))</f>
        <v>DM</v>
      </c>
      <c r="E263" s="58">
        <f>IF(OR(Processes!$C$67=TRUE,Processes!E$67=TRUE),IF(AND(G263=1,H263=1,NOT(ISTEXT(J263))),4,IF(AND(G263=1,H263=1,ISTEXT(J263)),3,IF(AND(OR(G263=1,H263=1),ISTEXT(J263)),2,1))),"OoS")</f>
        <v>1</v>
      </c>
      <c r="F263" s="57"/>
      <c r="G263" s="59"/>
      <c r="H263" s="59"/>
      <c r="I263" s="59"/>
      <c r="J263" s="59"/>
      <c r="K263" s="59"/>
      <c r="L263" s="59"/>
      <c r="M263" s="59"/>
      <c r="N263" s="59"/>
      <c r="O263" s="63"/>
      <c r="P263" s="370"/>
      <c r="Q263" s="264"/>
      <c r="R263" s="367"/>
    </row>
    <row r="264" spans="1:18" ht="13" x14ac:dyDescent="0.25">
      <c r="A264" s="352"/>
      <c r="B264" s="378"/>
      <c r="C264" s="62" t="str">
        <f>IF(ISTEXT('Organizational Unit Summary'!$B$42),'Organizational Unit Summary'!$B$42,"")</f>
        <v>P-3</v>
      </c>
      <c r="D264" s="51" t="str">
        <f>IF('Organizational Unit Summary'!$B$24="Benchmark or Sustainment",IF(E264="OoS","OoS",IF(E264=1,"DM",IF(E264=2,"PM",IF(E264=3,"LM",IF(E264=4,"FM"))))),IF(E264="OoS","OoS",IF(E264&lt;=2,"H",IF(E264=3,"M",IF(E264=4,"L")))))</f>
        <v>DM</v>
      </c>
      <c r="E264" s="58">
        <f>IF(OR(Processes!$C$67=TRUE,Processes!F$67=TRUE),IF(AND(G264=1,H264=1,NOT(ISTEXT(J264))),4,IF(AND(G264=1,H264=1,ISTEXT(J264)),3,IF(AND(OR(G264=1,H264=1),ISTEXT(J264)),2,1))),"OoS")</f>
        <v>1</v>
      </c>
      <c r="F264" s="57"/>
      <c r="G264" s="59"/>
      <c r="H264" s="59"/>
      <c r="I264" s="59"/>
      <c r="J264" s="59"/>
      <c r="K264" s="59"/>
      <c r="L264" s="59"/>
      <c r="M264" s="59"/>
      <c r="N264" s="59"/>
      <c r="O264" s="63"/>
      <c r="P264" s="370"/>
      <c r="Q264" s="264"/>
      <c r="R264" s="367"/>
    </row>
    <row r="265" spans="1:18" ht="13" x14ac:dyDescent="0.25">
      <c r="A265" s="352"/>
      <c r="B265" s="378"/>
      <c r="C265" s="62" t="str">
        <f>IF(ISTEXT('Organizational Unit Summary'!$B$43),'Organizational Unit Summary'!$B$43,"")</f>
        <v>P-4</v>
      </c>
      <c r="D265" s="51" t="str">
        <f>IF('Organizational Unit Summary'!$B$24="Benchmark or Sustainment",IF(E265="OoS","OoS",IF(E265=1,"DM",IF(E265=2,"PM",IF(E265=3,"LM",IF(E265=4,"FM"))))),IF(E265="OoS","OoS",IF(E265&lt;=2,"H",IF(E265=3,"M",IF(E265=4,"L")))))</f>
        <v>DM</v>
      </c>
      <c r="E265" s="58">
        <f>IF(OR(Processes!$C$67=TRUE,Processes!G$67=TRUE),IF(AND(G265=1,H265=1,NOT(ISTEXT(J265))),4,IF(AND(G265=1,H265=1,ISTEXT(J265)),3,IF(AND(OR(G265=1,H265=1),ISTEXT(J265)),2,1))),"OoS")</f>
        <v>1</v>
      </c>
      <c r="F265" s="57"/>
      <c r="G265" s="59"/>
      <c r="H265" s="59"/>
      <c r="I265" s="59"/>
      <c r="J265" s="59"/>
      <c r="K265" s="59"/>
      <c r="L265" s="59"/>
      <c r="M265" s="59"/>
      <c r="N265" s="59"/>
      <c r="O265" s="63"/>
      <c r="P265" s="370"/>
      <c r="Q265" s="264"/>
      <c r="R265" s="367"/>
    </row>
    <row r="266" spans="1:18" ht="13" x14ac:dyDescent="0.25">
      <c r="A266" s="352"/>
      <c r="B266" s="378"/>
      <c r="C266" s="62" t="str">
        <f>IF(ISTEXT('Organizational Unit Summary'!$B$44),'Organizational Unit Summary'!$B$44,"")</f>
        <v>P-5</v>
      </c>
      <c r="D266" s="51" t="str">
        <f>IF('Organizational Unit Summary'!$B$24="Benchmark or Sustainment",IF(E266="OoS","OoS",IF(E266=1,"DM",IF(E266=2,"PM",IF(E266=3,"LM",IF(E266=4,"FM"))))),IF(E266="OoS","OoS",IF(E266&lt;=2,"H",IF(E266=3,"M",IF(E266=4,"L")))))</f>
        <v>DM</v>
      </c>
      <c r="E266" s="58">
        <f>IF(OR(Processes!$C$67=TRUE,Processes!H$67=TRUE),IF(AND(G266=1,H266=1,NOT(ISTEXT(J266))),4,IF(AND(G266=1,H266=1,ISTEXT(J266)),3,IF(AND(OR(G266=1,H266=1),ISTEXT(J266)),2,1))),"OoS")</f>
        <v>1</v>
      </c>
      <c r="F266" s="57"/>
      <c r="G266" s="59"/>
      <c r="H266" s="59"/>
      <c r="I266" s="59"/>
      <c r="J266" s="59"/>
      <c r="K266" s="59"/>
      <c r="L266" s="59"/>
      <c r="M266" s="59"/>
      <c r="N266" s="59"/>
      <c r="O266" s="63"/>
      <c r="P266" s="370"/>
      <c r="Q266" s="264"/>
      <c r="R266" s="367"/>
    </row>
    <row r="267" spans="1:18" ht="13" x14ac:dyDescent="0.25">
      <c r="A267" s="352"/>
      <c r="B267" s="378"/>
      <c r="C267" s="62" t="str">
        <f>IF(ISTEXT('Organizational Unit Summary'!$B$45),'Organizational Unit Summary'!$B$45,"")</f>
        <v>P-6</v>
      </c>
      <c r="D267" s="51" t="str">
        <f>IF('Organizational Unit Summary'!$B$24="Benchmark or Sustainment",IF(E267="OoS","OoS",IF(E267=1,"DM",IF(E267=2,"PM",IF(E267=3,"LM",IF(E267=4,"FM"))))),IF(E267="OoS","OoS",IF(E267&lt;=2,"H",IF(E267=3,"M",IF(E267=4,"L")))))</f>
        <v>DM</v>
      </c>
      <c r="E267" s="58">
        <f>IF(OR(Processes!$C$67=TRUE,Processes!I$67=TRUE),IF(AND(G267=1,H267=1,NOT(ISTEXT(J267))),4,IF(AND(G267=1,H267=1,ISTEXT(J267)),3,IF(AND(OR(G267=1,H267=1),ISTEXT(J267)),2,1))),"OoS")</f>
        <v>1</v>
      </c>
      <c r="F267" s="57"/>
      <c r="G267" s="59"/>
      <c r="H267" s="59"/>
      <c r="I267" s="59"/>
      <c r="J267" s="59"/>
      <c r="K267" s="59"/>
      <c r="L267" s="59"/>
      <c r="M267" s="59"/>
      <c r="N267" s="59"/>
      <c r="O267" s="63"/>
      <c r="P267" s="370"/>
      <c r="Q267" s="264"/>
      <c r="R267" s="367"/>
    </row>
    <row r="268" spans="1:18" ht="13" x14ac:dyDescent="0.25">
      <c r="A268" s="352"/>
      <c r="B268" s="378"/>
      <c r="C268" s="62" t="str">
        <f>IF(ISTEXT('Organizational Unit Summary'!$B$46),'Organizational Unit Summary'!$B$46,"")</f>
        <v>P-7</v>
      </c>
      <c r="D268" s="51" t="str">
        <f>IF('Organizational Unit Summary'!$B$24="Benchmark or Sustainment",IF(E268="OoS","OoS",IF(E268=1,"DM",IF(E268=2,"PM",IF(E268=3,"LM",IF(E268=4,"FM"))))),IF(E268="OoS","OoS",IF(E268&lt;=2,"H",IF(E268=3,"M",IF(E268=4,"L")))))</f>
        <v>DM</v>
      </c>
      <c r="E268" s="58">
        <f>IF(OR(Processes!$C$67=TRUE,Processes!J$67=TRUE),IF(AND(G268=1,H268=1,NOT(ISTEXT(J268))),4,IF(AND(G268=1,H268=1,ISTEXT(J268)),3,IF(AND(OR(G268=1,H268=1),ISTEXT(J268)),2,1))),"OoS")</f>
        <v>1</v>
      </c>
      <c r="F268" s="57"/>
      <c r="G268" s="59"/>
      <c r="H268" s="59"/>
      <c r="I268" s="59"/>
      <c r="J268" s="59"/>
      <c r="K268" s="59"/>
      <c r="L268" s="59"/>
      <c r="M268" s="59"/>
      <c r="N268" s="59"/>
      <c r="O268" s="63"/>
      <c r="P268" s="370"/>
      <c r="Q268" s="264"/>
      <c r="R268" s="367"/>
    </row>
    <row r="269" spans="1:18" ht="13" x14ac:dyDescent="0.25">
      <c r="A269" s="352"/>
      <c r="B269" s="378"/>
      <c r="C269" s="62" t="str">
        <f>IF(ISTEXT('Organizational Unit Summary'!$B$47),'Organizational Unit Summary'!$B$47,"")</f>
        <v>P-8</v>
      </c>
      <c r="D269" s="51" t="str">
        <f>IF('Organizational Unit Summary'!$B$24="Benchmark or Sustainment",IF(E269="OoS","OoS",IF(E269=1,"DM",IF(E269=2,"PM",IF(E269=3,"LM",IF(E269=4,"FM"))))),IF(E269="OoS","OoS",IF(E269&lt;=2,"H",IF(E269=3,"M",IF(E269=4,"L")))))</f>
        <v>DM</v>
      </c>
      <c r="E269" s="58">
        <f>IF(OR(Processes!$C$67=TRUE,Processes!K$67=TRUE),IF(AND(G269=1,H269=1,NOT(ISTEXT(J269))),4,IF(AND(G269=1,H269=1,ISTEXT(J269)),3,IF(AND(OR(G269=1,H269=1),ISTEXT(J269)),2,1))),"OoS")</f>
        <v>1</v>
      </c>
      <c r="F269" s="57"/>
      <c r="G269" s="59"/>
      <c r="H269" s="59"/>
      <c r="I269" s="59"/>
      <c r="J269" s="59"/>
      <c r="K269" s="59"/>
      <c r="L269" s="59"/>
      <c r="M269" s="59"/>
      <c r="N269" s="59"/>
      <c r="O269" s="63"/>
      <c r="P269" s="370"/>
      <c r="Q269" s="264"/>
      <c r="R269" s="367"/>
    </row>
    <row r="270" spans="1:18" ht="13" x14ac:dyDescent="0.25">
      <c r="A270" s="352"/>
      <c r="B270" s="378"/>
      <c r="C270" s="62" t="str">
        <f>IF(ISTEXT('Organizational Unit Summary'!$B$48),'Organizational Unit Summary'!$B$48,"")</f>
        <v>P-9</v>
      </c>
      <c r="D270" s="51" t="str">
        <f>IF('Organizational Unit Summary'!$B$24="Benchmark or Sustainment",IF(E270="OoS","OoS",IF(E270=1,"DM",IF(E270=2,"PM",IF(E270=3,"LM",IF(E270=4,"FM"))))),IF(E270="OoS","OoS",IF(E270&lt;=2,"H",IF(E270=3,"M",IF(E270=4,"L")))))</f>
        <v>DM</v>
      </c>
      <c r="E270" s="58">
        <f>IF(OR(Processes!$C$67=TRUE,Processes!L$67=TRUE),IF(AND(G270=1,H270=1,NOT(ISTEXT(J270))),4,IF(AND(G270=1,H270=1,ISTEXT(J270)),3,IF(AND(OR(G270=1,H270=1),ISTEXT(J270)),2,1))),"OoS")</f>
        <v>1</v>
      </c>
      <c r="F270" s="57"/>
      <c r="G270" s="59"/>
      <c r="H270" s="59"/>
      <c r="I270" s="59"/>
      <c r="J270" s="59"/>
      <c r="K270" s="59"/>
      <c r="L270" s="59"/>
      <c r="M270" s="59"/>
      <c r="N270" s="59"/>
      <c r="O270" s="63"/>
      <c r="P270" s="370"/>
      <c r="Q270" s="264"/>
      <c r="R270" s="367"/>
    </row>
    <row r="271" spans="1:18" ht="13" x14ac:dyDescent="0.25">
      <c r="A271" s="352"/>
      <c r="B271" s="378"/>
      <c r="C271" s="62" t="str">
        <f>IF(ISTEXT('Organizational Unit Summary'!$B$49),'Organizational Unit Summary'!$B$49,"")</f>
        <v>P-10</v>
      </c>
      <c r="D271" s="51" t="str">
        <f>IF('Organizational Unit Summary'!$B$24="Benchmark or Sustainment",IF(E271="OoS","OoS",IF(E271=1,"DM",IF(E271=2,"PM",IF(E271=3,"LM",IF(E271=4,"FM"))))),IF(E271="OoS","OoS",IF(E271&lt;=2,"H",IF(E271=3,"M",IF(E271=4,"L")))))</f>
        <v>DM</v>
      </c>
      <c r="E271" s="58">
        <f>IF(OR(Processes!$C$67=TRUE,Processes!M$67=TRUE),IF(AND(G271=1,H271=1,NOT(ISTEXT(J271))),4,IF(AND(G271=1,H271=1,ISTEXT(J271)),3,IF(AND(OR(G271=1,H271=1),ISTEXT(J271)),2,1))),"OoS")</f>
        <v>1</v>
      </c>
      <c r="F271" s="57"/>
      <c r="G271" s="59"/>
      <c r="H271" s="59"/>
      <c r="I271" s="59"/>
      <c r="J271" s="59"/>
      <c r="K271" s="59"/>
      <c r="L271" s="59"/>
      <c r="M271" s="59"/>
      <c r="N271" s="59"/>
      <c r="O271" s="63"/>
      <c r="P271" s="370"/>
      <c r="Q271" s="264"/>
      <c r="R271" s="367"/>
    </row>
    <row r="272" spans="1:18" ht="13" x14ac:dyDescent="0.25">
      <c r="A272" s="352"/>
      <c r="B272" s="378"/>
      <c r="C272" s="62" t="str">
        <f>IF(ISTEXT('Organizational Unit Summary'!$B$50),'Organizational Unit Summary'!$B$50,"")</f>
        <v>P-11</v>
      </c>
      <c r="D272" s="51" t="str">
        <f>IF('Organizational Unit Summary'!$B$24="Benchmark or Sustainment",IF(E272="OoS","OoS",IF(E272=1,"DM",IF(E272=2,"PM",IF(E272=3,"LM",IF(E272=4,"FM"))))),IF(E272="OoS","OoS",IF(E272&lt;=2,"H",IF(E272=3,"M",IF(E272=4,"L")))))</f>
        <v>DM</v>
      </c>
      <c r="E272" s="58">
        <f>IF(OR(Processes!$C$67=TRUE,Processes!N$67=TRUE),IF(AND(G272=1,H272=1,NOT(ISTEXT(J272))),4,IF(AND(G272=1,H272=1,ISTEXT(J272)),3,IF(AND(OR(G272=1,H272=1),ISTEXT(J272)),2,1))),"OoS")</f>
        <v>1</v>
      </c>
      <c r="F272" s="57"/>
      <c r="G272" s="59"/>
      <c r="H272" s="59"/>
      <c r="I272" s="59"/>
      <c r="J272" s="59"/>
      <c r="K272" s="59"/>
      <c r="L272" s="59"/>
      <c r="M272" s="59"/>
      <c r="N272" s="59"/>
      <c r="O272" s="63"/>
      <c r="P272" s="370"/>
      <c r="Q272" s="264"/>
      <c r="R272" s="367"/>
    </row>
    <row r="273" spans="1:18" ht="13" x14ac:dyDescent="0.25">
      <c r="A273" s="352"/>
      <c r="B273" s="378"/>
      <c r="C273" s="62" t="str">
        <f>IF(ISTEXT('Organizational Unit Summary'!$B$51),'Organizational Unit Summary'!$B$51,"")</f>
        <v>P-12</v>
      </c>
      <c r="D273" s="51" t="str">
        <f>IF('Organizational Unit Summary'!$B$24="Benchmark or Sustainment",IF(E273="OoS","OoS",IF(E273=1,"DM",IF(E273=2,"PM",IF(E273=3,"LM",IF(E273=4,"FM"))))),IF(E273="OoS","OoS",IF(E273&lt;=2,"H",IF(E273=3,"M",IF(E273=4,"L")))))</f>
        <v>DM</v>
      </c>
      <c r="E273" s="58">
        <f>IF(OR(Processes!$C$67=TRUE,Processes!O$67=TRUE),IF(AND(G273=1,H273=1,NOT(ISTEXT(J273))),4,IF(AND(G273=1,H273=1,ISTEXT(J273)),3,IF(AND(OR(G273=1,H273=1),ISTEXT(J273)),2,1))),"OoS")</f>
        <v>1</v>
      </c>
      <c r="F273" s="57"/>
      <c r="G273" s="59"/>
      <c r="H273" s="59"/>
      <c r="I273" s="59"/>
      <c r="J273" s="59"/>
      <c r="K273" s="59"/>
      <c r="L273" s="59"/>
      <c r="M273" s="59"/>
      <c r="N273" s="59"/>
      <c r="O273" s="63"/>
      <c r="P273" s="370"/>
      <c r="Q273" s="264"/>
      <c r="R273" s="367"/>
    </row>
    <row r="274" spans="1:18" ht="13" x14ac:dyDescent="0.25">
      <c r="A274" s="352"/>
      <c r="B274" s="378"/>
      <c r="C274" s="62" t="str">
        <f>IF(ISTEXT('Organizational Unit Summary'!$B$52),'Organizational Unit Summary'!$B$52,"")</f>
        <v>P-13</v>
      </c>
      <c r="D274" s="51" t="str">
        <f>IF('Organizational Unit Summary'!$B$24="Benchmark or Sustainment",IF(E274="OoS","OoS",IF(E274=1,"DM",IF(E274=2,"PM",IF(E274=3,"LM",IF(E274=4,"FM"))))),IF(E274="OoS","OoS",IF(E274&lt;=2,"H",IF(E274=3,"M",IF(E274=4,"L")))))</f>
        <v>DM</v>
      </c>
      <c r="E274" s="58">
        <f>IF(OR(Processes!$C$67=TRUE,Processes!P$67=TRUE),IF(AND(G274=1,H274=1,NOT(ISTEXT(J274))),4,IF(AND(G274=1,H274=1,ISTEXT(J274)),3,IF(AND(OR(G274=1,H274=1),ISTEXT(J274)),2,1))),"OoS")</f>
        <v>1</v>
      </c>
      <c r="F274" s="57"/>
      <c r="G274" s="59"/>
      <c r="H274" s="59"/>
      <c r="I274" s="59"/>
      <c r="J274" s="59"/>
      <c r="K274" s="59"/>
      <c r="L274" s="59"/>
      <c r="M274" s="59"/>
      <c r="N274" s="59"/>
      <c r="O274" s="63"/>
      <c r="P274" s="370"/>
      <c r="Q274" s="264"/>
      <c r="R274" s="367"/>
    </row>
    <row r="275" spans="1:18" ht="13" x14ac:dyDescent="0.25">
      <c r="A275" s="352"/>
      <c r="B275" s="378"/>
      <c r="C275" s="62" t="str">
        <f>IF(ISTEXT('Organizational Unit Summary'!$B$53),'Organizational Unit Summary'!$B$53,"")</f>
        <v>P-14</v>
      </c>
      <c r="D275" s="51" t="str">
        <f>IF('Organizational Unit Summary'!$B$24="Benchmark or Sustainment",IF(E275="OoS","OoS",IF(E275=1,"DM",IF(E275=2,"PM",IF(E275=3,"LM",IF(E275=4,"FM"))))),IF(E275="OoS","OoS",IF(E275&lt;=2,"H",IF(E275=3,"M",IF(E275=4,"L")))))</f>
        <v>DM</v>
      </c>
      <c r="E275" s="58">
        <f>IF(OR(Processes!$C$67=TRUE,Processes!Q$67=TRUE),IF(AND(G275=1,H275=1,NOT(ISTEXT(J275))),4,IF(AND(G275=1,H275=1,ISTEXT(J275)),3,IF(AND(OR(G275=1,H275=1),ISTEXT(J275)),2,1))),"OoS")</f>
        <v>1</v>
      </c>
      <c r="F275" s="57"/>
      <c r="G275" s="59"/>
      <c r="H275" s="59"/>
      <c r="I275" s="59"/>
      <c r="J275" s="59"/>
      <c r="K275" s="59"/>
      <c r="L275" s="59"/>
      <c r="M275" s="59"/>
      <c r="N275" s="59"/>
      <c r="O275" s="63"/>
      <c r="P275" s="370"/>
      <c r="Q275" s="264"/>
      <c r="R275" s="367"/>
    </row>
    <row r="276" spans="1:18" ht="13" x14ac:dyDescent="0.25">
      <c r="A276" s="352"/>
      <c r="B276" s="378"/>
      <c r="C276" s="62" t="str">
        <f>IF(ISTEXT('Organizational Unit Summary'!$B$54),'Organizational Unit Summary'!$B$54,"")</f>
        <v>P-15</v>
      </c>
      <c r="D276" s="51" t="str">
        <f>IF('Organizational Unit Summary'!$B$24="Benchmark or Sustainment",IF(E276="OoS","OoS",IF(E276=1,"DM",IF(E276=2,"PM",IF(E276=3,"LM",IF(E276=4,"FM"))))),IF(E276="OoS","OoS",IF(E276&lt;=2,"H",IF(E276=3,"M",IF(E276=4,"L")))))</f>
        <v>DM</v>
      </c>
      <c r="E276" s="58">
        <f>IF(OR(Processes!$C$67=TRUE,Processes!R$67=TRUE),IF(AND(G276=1,H276=1,NOT(ISTEXT(J276))),4,IF(AND(G276=1,H276=1,ISTEXT(J276)),3,IF(AND(OR(G276=1,H276=1),ISTEXT(J276)),2,1))),"OoS")</f>
        <v>1</v>
      </c>
      <c r="F276" s="57"/>
      <c r="G276" s="59"/>
      <c r="H276" s="59"/>
      <c r="I276" s="59"/>
      <c r="J276" s="59"/>
      <c r="K276" s="59"/>
      <c r="L276" s="59"/>
      <c r="M276" s="59"/>
      <c r="N276" s="59"/>
      <c r="O276" s="63"/>
      <c r="P276" s="370"/>
      <c r="Q276" s="264"/>
      <c r="R276" s="367"/>
    </row>
    <row r="277" spans="1:18" ht="13" x14ac:dyDescent="0.25">
      <c r="A277" s="352"/>
      <c r="B277" s="378"/>
      <c r="C277" s="62" t="str">
        <f>IF(ISTEXT('Organizational Unit Summary'!$B$55),'Organizational Unit Summary'!$B$55,"")</f>
        <v>P-16</v>
      </c>
      <c r="D277" s="51" t="str">
        <f>IF('Organizational Unit Summary'!$B$24="Benchmark or Sustainment",IF(E277="OoS","OoS",IF(E277=1,"DM",IF(E277=2,"PM",IF(E277=3,"LM",IF(E277=4,"FM"))))),IF(E277="OoS","OoS",IF(E277&lt;=2,"H",IF(E277=3,"M",IF(E277=4,"L")))))</f>
        <v>DM</v>
      </c>
      <c r="E277" s="58">
        <f>IF(OR(Processes!$C$67=TRUE,Processes!S$67=TRUE),IF(AND(G277=1,H277=1,NOT(ISTEXT(J277))),4,IF(AND(G277=1,H277=1,ISTEXT(J277)),3,IF(AND(OR(G277=1,H277=1),ISTEXT(J277)),2,1))),"OoS")</f>
        <v>1</v>
      </c>
      <c r="F277" s="57"/>
      <c r="G277" s="59"/>
      <c r="H277" s="59"/>
      <c r="I277" s="59"/>
      <c r="J277" s="59"/>
      <c r="K277" s="59"/>
      <c r="L277" s="59"/>
      <c r="M277" s="59"/>
      <c r="N277" s="59"/>
      <c r="O277" s="63"/>
      <c r="P277" s="370"/>
      <c r="Q277" s="264"/>
      <c r="R277" s="367"/>
    </row>
    <row r="278" spans="1:18" ht="13" x14ac:dyDescent="0.25">
      <c r="A278" s="352"/>
      <c r="B278" s="378"/>
      <c r="C278" s="62" t="str">
        <f>IF(ISTEXT('Organizational Unit Summary'!$B$56),'Organizational Unit Summary'!$B$56,"")</f>
        <v>P-17</v>
      </c>
      <c r="D278" s="51" t="str">
        <f>IF('Organizational Unit Summary'!$B$24="Benchmark or Sustainment",IF(E278="OoS","OoS",IF(E278=1,"DM",IF(E278=2,"PM",IF(E278=3,"LM",IF(E278=4,"FM"))))),IF(E278="OoS","OoS",IF(E278&lt;=2,"H",IF(E278=3,"M",IF(E278=4,"L")))))</f>
        <v>DM</v>
      </c>
      <c r="E278" s="58">
        <f>IF(OR(Processes!$C$67=TRUE,Processes!T$67=TRUE),IF(AND(G278=1,H278=1,NOT(ISTEXT(J278))),4,IF(AND(G278=1,H278=1,ISTEXT(J278)),3,IF(AND(OR(G278=1,H278=1),ISTEXT(J278)),2,1))),"OoS")</f>
        <v>1</v>
      </c>
      <c r="F278" s="57"/>
      <c r="G278" s="59"/>
      <c r="H278" s="59"/>
      <c r="I278" s="59"/>
      <c r="J278" s="59"/>
      <c r="K278" s="59"/>
      <c r="L278" s="59"/>
      <c r="M278" s="59"/>
      <c r="N278" s="59"/>
      <c r="O278" s="63"/>
      <c r="P278" s="370"/>
      <c r="Q278" s="264"/>
      <c r="R278" s="367"/>
    </row>
    <row r="279" spans="1:18" ht="13" x14ac:dyDescent="0.25">
      <c r="A279" s="352"/>
      <c r="B279" s="378"/>
      <c r="C279" s="62" t="str">
        <f>IF(ISTEXT('Organizational Unit Summary'!$B$57),'Organizational Unit Summary'!$B$57,"")</f>
        <v>P-18</v>
      </c>
      <c r="D279" s="51" t="str">
        <f>IF('Organizational Unit Summary'!$B$24="Benchmark or Sustainment",IF(E279="OoS","OoS",IF(E279=1,"DM",IF(E279=2,"PM",IF(E279=3,"LM",IF(E279=4,"FM"))))),IF(E279="OoS","OoS",IF(E279&lt;=2,"H",IF(E279=3,"M",IF(E279=4,"L")))))</f>
        <v>DM</v>
      </c>
      <c r="E279" s="58">
        <f>IF(OR(Processes!$C$67=TRUE,Processes!U$67=TRUE),IF(AND(G279=1,H279=1,NOT(ISTEXT(J279))),4,IF(AND(G279=1,H279=1,ISTEXT(J279)),3,IF(AND(OR(G279=1,H279=1),ISTEXT(J279)),2,1))),"OoS")</f>
        <v>1</v>
      </c>
      <c r="F279" s="57"/>
      <c r="G279" s="59"/>
      <c r="H279" s="59"/>
      <c r="I279" s="59"/>
      <c r="J279" s="59"/>
      <c r="K279" s="59"/>
      <c r="L279" s="59"/>
      <c r="M279" s="59"/>
      <c r="N279" s="59"/>
      <c r="O279" s="63"/>
      <c r="P279" s="370"/>
      <c r="Q279" s="264"/>
      <c r="R279" s="367"/>
    </row>
    <row r="280" spans="1:18" ht="13" x14ac:dyDescent="0.25">
      <c r="A280" s="352"/>
      <c r="B280" s="378"/>
      <c r="C280" s="62" t="str">
        <f>IF(ISTEXT('Organizational Unit Summary'!$B$58),'Organizational Unit Summary'!$B$58,"")</f>
        <v>P-19</v>
      </c>
      <c r="D280" s="51" t="str">
        <f>IF('Organizational Unit Summary'!$B$24="Benchmark or Sustainment",IF(E280="OoS","OoS",IF(E280=1,"DM",IF(E280=2,"PM",IF(E280=3,"LM",IF(E280=4,"FM"))))),IF(E280="OoS","OoS",IF(E280&lt;=2,"H",IF(E280=3,"M",IF(E280=4,"L")))))</f>
        <v>DM</v>
      </c>
      <c r="E280" s="58">
        <f>IF(OR(Processes!$C$67=TRUE,Processes!V$67=TRUE),IF(AND(G280=1,H280=1,NOT(ISTEXT(J280))),4,IF(AND(G280=1,H280=1,ISTEXT(J280)),3,IF(AND(OR(G280=1,H280=1),ISTEXT(J280)),2,1))),"OoS")</f>
        <v>1</v>
      </c>
      <c r="F280" s="57"/>
      <c r="G280" s="59"/>
      <c r="H280" s="59"/>
      <c r="I280" s="59"/>
      <c r="J280" s="59"/>
      <c r="K280" s="59"/>
      <c r="L280" s="59"/>
      <c r="M280" s="59"/>
      <c r="N280" s="59"/>
      <c r="O280" s="63"/>
      <c r="P280" s="370"/>
      <c r="Q280" s="264"/>
      <c r="R280" s="367"/>
    </row>
    <row r="281" spans="1:18" ht="13.5" thickBot="1" x14ac:dyDescent="0.3">
      <c r="A281" s="352"/>
      <c r="B281" s="378"/>
      <c r="C281" s="62" t="str">
        <f>IF(ISTEXT('Organizational Unit Summary'!$B$59),'Organizational Unit Summary'!$B$59,"")</f>
        <v>P-20</v>
      </c>
      <c r="D281" s="51" t="str">
        <f>IF('Organizational Unit Summary'!$B$24="Benchmark or Sustainment",IF(E281="OoS","OoS",IF(E281=1,"DM",IF(E281=2,"PM",IF(E281=3,"LM",IF(E281=4,"FM"))))),IF(E281="OoS","OoS",IF(E281&lt;=2,"H",IF(E281=3,"M",IF(E281=4,"L")))))</f>
        <v>DM</v>
      </c>
      <c r="E281" s="58">
        <f>IF(OR(Processes!$C$67=TRUE,Processes!W$67=TRUE),IF(AND(G281=1,H281=1,NOT(ISTEXT(J281))),4,IF(AND(G281=1,H281=1,ISTEXT(J281)),3,IF(AND(OR(G281=1,H281=1),ISTEXT(J281)),2,1))),"OoS")</f>
        <v>1</v>
      </c>
      <c r="F281" s="57"/>
      <c r="G281" s="59"/>
      <c r="H281" s="59"/>
      <c r="I281" s="59"/>
      <c r="J281" s="59"/>
      <c r="K281" s="59"/>
      <c r="L281" s="59"/>
      <c r="M281" s="59"/>
      <c r="N281" s="59"/>
      <c r="O281" s="63"/>
      <c r="P281" s="371"/>
      <c r="Q281" s="264"/>
      <c r="R281" s="367"/>
    </row>
    <row r="282" spans="1:18" ht="13" x14ac:dyDescent="0.25">
      <c r="A282" s="352"/>
      <c r="B282" s="378" t="str">
        <f>IF(ISTEXT(Processes!$B$17),Processes!$B$17,"")</f>
        <v>Process 15</v>
      </c>
      <c r="C282" s="62" t="str">
        <f>IF(ISTEXT('Organizational Unit Summary'!$B$40),'Organizational Unit Summary'!$B$40,"")</f>
        <v>P-1</v>
      </c>
      <c r="D282" s="51" t="str">
        <f>IF('Organizational Unit Summary'!$B$24="Benchmark or Sustainment",IF(E282="OoS","OoS",IF(E282=1,"DM",IF(E282=2,"PM",IF(E282=3,"LM",IF(E282=4,"FM"))))),IF(E282="OoS","OoS",IF(E282&lt;=2,"H",IF(E282=3,"M",IF(E282=4,"L")))))</f>
        <v>DM</v>
      </c>
      <c r="E282" s="58">
        <f>IF(OR(Processes!$C$68=TRUE,Processes!D$68=TRUE),IF(AND(G282=1,H282=1,NOT(ISTEXT(J282))),4,IF(AND(G282=1,H282=1,ISTEXT(J282)),3,IF(AND(OR(G282=1,H282=1),ISTEXT(J282)),2,1))),"OoS")</f>
        <v>1</v>
      </c>
      <c r="F282" s="57"/>
      <c r="G282" s="59"/>
      <c r="H282" s="59"/>
      <c r="I282" s="59"/>
      <c r="J282" s="59"/>
      <c r="K282" s="59"/>
      <c r="L282" s="59"/>
      <c r="M282" s="59"/>
      <c r="N282" s="59"/>
      <c r="O282" s="63"/>
      <c r="P282" s="369"/>
      <c r="Q282" s="264"/>
      <c r="R282" s="367"/>
    </row>
    <row r="283" spans="1:18" ht="13" x14ac:dyDescent="0.25">
      <c r="A283" s="352"/>
      <c r="B283" s="378"/>
      <c r="C283" s="62" t="str">
        <f>IF(ISTEXT('Organizational Unit Summary'!$B$41),'Organizational Unit Summary'!$B$41,"")</f>
        <v>P-2</v>
      </c>
      <c r="D283" s="51" t="str">
        <f>IF('Organizational Unit Summary'!$B$24="Benchmark or Sustainment",IF(E283="OoS","OoS",IF(E283=1,"DM",IF(E283=2,"PM",IF(E283=3,"LM",IF(E283=4,"FM"))))),IF(E283="OoS","OoS",IF(E283&lt;=2,"H",IF(E283=3,"M",IF(E283=4,"L")))))</f>
        <v>DM</v>
      </c>
      <c r="E283" s="58">
        <f>IF(OR(Processes!$C$68=TRUE,Processes!E$68=TRUE),IF(AND(G283=1,H283=1,NOT(ISTEXT(J283))),4,IF(AND(G283=1,H283=1,ISTEXT(J283)),3,IF(AND(OR(G283=1,H283=1),ISTEXT(J283)),2,1))),"OoS")</f>
        <v>1</v>
      </c>
      <c r="F283" s="57"/>
      <c r="G283" s="59"/>
      <c r="H283" s="59"/>
      <c r="I283" s="59"/>
      <c r="J283" s="59"/>
      <c r="K283" s="59"/>
      <c r="L283" s="59"/>
      <c r="M283" s="59"/>
      <c r="N283" s="59"/>
      <c r="O283" s="63"/>
      <c r="P283" s="370"/>
      <c r="Q283" s="264"/>
      <c r="R283" s="367"/>
    </row>
    <row r="284" spans="1:18" ht="13" x14ac:dyDescent="0.25">
      <c r="A284" s="352"/>
      <c r="B284" s="378"/>
      <c r="C284" s="62" t="str">
        <f>IF(ISTEXT('Organizational Unit Summary'!$B$42),'Organizational Unit Summary'!$B$42,"")</f>
        <v>P-3</v>
      </c>
      <c r="D284" s="51" t="str">
        <f>IF('Organizational Unit Summary'!$B$24="Benchmark or Sustainment",IF(E284="OoS","OoS",IF(E284=1,"DM",IF(E284=2,"PM",IF(E284=3,"LM",IF(E284=4,"FM"))))),IF(E284="OoS","OoS",IF(E284&lt;=2,"H",IF(E284=3,"M",IF(E284=4,"L")))))</f>
        <v>DM</v>
      </c>
      <c r="E284" s="58">
        <f>IF(OR(Processes!$C$68=TRUE,Processes!F$68=TRUE),IF(AND(G284=1,H284=1,NOT(ISTEXT(J284))),4,IF(AND(G284=1,H284=1,ISTEXT(J284)),3,IF(AND(OR(G284=1,H284=1),ISTEXT(J284)),2,1))),"OoS")</f>
        <v>1</v>
      </c>
      <c r="F284" s="57"/>
      <c r="G284" s="59"/>
      <c r="H284" s="59"/>
      <c r="I284" s="59"/>
      <c r="J284" s="59"/>
      <c r="K284" s="59"/>
      <c r="L284" s="59"/>
      <c r="M284" s="59"/>
      <c r="N284" s="59"/>
      <c r="O284" s="63"/>
      <c r="P284" s="370"/>
      <c r="Q284" s="264"/>
      <c r="R284" s="367"/>
    </row>
    <row r="285" spans="1:18" ht="13" x14ac:dyDescent="0.25">
      <c r="A285" s="352"/>
      <c r="B285" s="378"/>
      <c r="C285" s="62" t="str">
        <f>IF(ISTEXT('Organizational Unit Summary'!$B$43),'Organizational Unit Summary'!$B$43,"")</f>
        <v>P-4</v>
      </c>
      <c r="D285" s="51" t="str">
        <f>IF('Organizational Unit Summary'!$B$24="Benchmark or Sustainment",IF(E285="OoS","OoS",IF(E285=1,"DM",IF(E285=2,"PM",IF(E285=3,"LM",IF(E285=4,"FM"))))),IF(E285="OoS","OoS",IF(E285&lt;=2,"H",IF(E285=3,"M",IF(E285=4,"L")))))</f>
        <v>DM</v>
      </c>
      <c r="E285" s="58">
        <f>IF(OR(Processes!$C$68=TRUE,Processes!G$68=TRUE),IF(AND(G285=1,H285=1,NOT(ISTEXT(J285))),4,IF(AND(G285=1,H285=1,ISTEXT(J285)),3,IF(AND(OR(G285=1,H285=1),ISTEXT(J285)),2,1))),"OoS")</f>
        <v>1</v>
      </c>
      <c r="F285" s="57"/>
      <c r="G285" s="59"/>
      <c r="H285" s="59"/>
      <c r="I285" s="59"/>
      <c r="J285" s="59"/>
      <c r="K285" s="59"/>
      <c r="L285" s="59"/>
      <c r="M285" s="59"/>
      <c r="N285" s="59"/>
      <c r="O285" s="63"/>
      <c r="P285" s="370"/>
      <c r="Q285" s="264"/>
      <c r="R285" s="367"/>
    </row>
    <row r="286" spans="1:18" ht="13" x14ac:dyDescent="0.25">
      <c r="A286" s="352"/>
      <c r="B286" s="378"/>
      <c r="C286" s="62" t="str">
        <f>IF(ISTEXT('Organizational Unit Summary'!$B$44),'Organizational Unit Summary'!$B$44,"")</f>
        <v>P-5</v>
      </c>
      <c r="D286" s="51" t="str">
        <f>IF('Organizational Unit Summary'!$B$24="Benchmark or Sustainment",IF(E286="OoS","OoS",IF(E286=1,"DM",IF(E286=2,"PM",IF(E286=3,"LM",IF(E286=4,"FM"))))),IF(E286="OoS","OoS",IF(E286&lt;=2,"H",IF(E286=3,"M",IF(E286=4,"L")))))</f>
        <v>DM</v>
      </c>
      <c r="E286" s="58">
        <f>IF(OR(Processes!$C$68=TRUE,Processes!H$68=TRUE),IF(AND(G286=1,H286=1,NOT(ISTEXT(J286))),4,IF(AND(G286=1,H286=1,ISTEXT(J286)),3,IF(AND(OR(G286=1,H286=1),ISTEXT(J286)),2,1))),"OoS")</f>
        <v>1</v>
      </c>
      <c r="F286" s="57"/>
      <c r="G286" s="59"/>
      <c r="H286" s="59"/>
      <c r="I286" s="59"/>
      <c r="J286" s="59"/>
      <c r="K286" s="59"/>
      <c r="L286" s="59"/>
      <c r="M286" s="59"/>
      <c r="N286" s="59"/>
      <c r="O286" s="63"/>
      <c r="P286" s="370"/>
      <c r="Q286" s="264"/>
      <c r="R286" s="367"/>
    </row>
    <row r="287" spans="1:18" ht="13" x14ac:dyDescent="0.25">
      <c r="A287" s="352"/>
      <c r="B287" s="378"/>
      <c r="C287" s="62" t="str">
        <f>IF(ISTEXT('Organizational Unit Summary'!$B$45),'Organizational Unit Summary'!$B$45,"")</f>
        <v>P-6</v>
      </c>
      <c r="D287" s="51" t="str">
        <f>IF('Organizational Unit Summary'!$B$24="Benchmark or Sustainment",IF(E287="OoS","OoS",IF(E287=1,"DM",IF(E287=2,"PM",IF(E287=3,"LM",IF(E287=4,"FM"))))),IF(E287="OoS","OoS",IF(E287&lt;=2,"H",IF(E287=3,"M",IF(E287=4,"L")))))</f>
        <v>DM</v>
      </c>
      <c r="E287" s="58">
        <f>IF(OR(Processes!$C$68=TRUE,Processes!I$68=TRUE),IF(AND(G287=1,H287=1,NOT(ISTEXT(J287))),4,IF(AND(G287=1,H287=1,ISTEXT(J287)),3,IF(AND(OR(G287=1,H287=1),ISTEXT(J287)),2,1))),"OoS")</f>
        <v>1</v>
      </c>
      <c r="F287" s="57"/>
      <c r="G287" s="59"/>
      <c r="H287" s="59"/>
      <c r="I287" s="59"/>
      <c r="J287" s="59"/>
      <c r="K287" s="59"/>
      <c r="L287" s="59"/>
      <c r="M287" s="59"/>
      <c r="N287" s="59"/>
      <c r="O287" s="63"/>
      <c r="P287" s="370"/>
      <c r="Q287" s="264"/>
      <c r="R287" s="367"/>
    </row>
    <row r="288" spans="1:18" ht="13" x14ac:dyDescent="0.25">
      <c r="A288" s="352"/>
      <c r="B288" s="378"/>
      <c r="C288" s="62" t="str">
        <f>IF(ISTEXT('Organizational Unit Summary'!$B$46),'Organizational Unit Summary'!$B$46,"")</f>
        <v>P-7</v>
      </c>
      <c r="D288" s="51" t="str">
        <f>IF('Organizational Unit Summary'!$B$24="Benchmark or Sustainment",IF(E288="OoS","OoS",IF(E288=1,"DM",IF(E288=2,"PM",IF(E288=3,"LM",IF(E288=4,"FM"))))),IF(E288="OoS","OoS",IF(E288&lt;=2,"H",IF(E288=3,"M",IF(E288=4,"L")))))</f>
        <v>DM</v>
      </c>
      <c r="E288" s="58">
        <f>IF(OR(Processes!$C$68=TRUE,Processes!J$68=TRUE),IF(AND(G288=1,H288=1,NOT(ISTEXT(J288))),4,IF(AND(G288=1,H288=1,ISTEXT(J288)),3,IF(AND(OR(G288=1,H288=1),ISTEXT(J288)),2,1))),"OoS")</f>
        <v>1</v>
      </c>
      <c r="F288" s="57"/>
      <c r="G288" s="59"/>
      <c r="H288" s="59"/>
      <c r="I288" s="59"/>
      <c r="J288" s="59"/>
      <c r="K288" s="59"/>
      <c r="L288" s="59"/>
      <c r="M288" s="59"/>
      <c r="N288" s="59"/>
      <c r="O288" s="63"/>
      <c r="P288" s="370"/>
      <c r="Q288" s="264"/>
      <c r="R288" s="367"/>
    </row>
    <row r="289" spans="1:18" ht="13" x14ac:dyDescent="0.25">
      <c r="A289" s="352"/>
      <c r="B289" s="378"/>
      <c r="C289" s="62" t="str">
        <f>IF(ISTEXT('Organizational Unit Summary'!$B$47),'Organizational Unit Summary'!$B$47,"")</f>
        <v>P-8</v>
      </c>
      <c r="D289" s="51" t="str">
        <f>IF('Organizational Unit Summary'!$B$24="Benchmark or Sustainment",IF(E289="OoS","OoS",IF(E289=1,"DM",IF(E289=2,"PM",IF(E289=3,"LM",IF(E289=4,"FM"))))),IF(E289="OoS","OoS",IF(E289&lt;=2,"H",IF(E289=3,"M",IF(E289=4,"L")))))</f>
        <v>DM</v>
      </c>
      <c r="E289" s="58">
        <f>IF(OR(Processes!$C$68=TRUE,Processes!K$68=TRUE),IF(AND(G289=1,H289=1,NOT(ISTEXT(J289))),4,IF(AND(G289=1,H289=1,ISTEXT(J289)),3,IF(AND(OR(G289=1,H289=1),ISTEXT(J289)),2,1))),"OoS")</f>
        <v>1</v>
      </c>
      <c r="F289" s="57"/>
      <c r="G289" s="59"/>
      <c r="H289" s="59"/>
      <c r="I289" s="59"/>
      <c r="J289" s="59"/>
      <c r="K289" s="59"/>
      <c r="L289" s="59"/>
      <c r="M289" s="59"/>
      <c r="N289" s="59"/>
      <c r="O289" s="63"/>
      <c r="P289" s="370"/>
      <c r="Q289" s="264"/>
      <c r="R289" s="367"/>
    </row>
    <row r="290" spans="1:18" ht="13" x14ac:dyDescent="0.25">
      <c r="A290" s="352"/>
      <c r="B290" s="378"/>
      <c r="C290" s="62" t="str">
        <f>IF(ISTEXT('Organizational Unit Summary'!$B$48),'Organizational Unit Summary'!$B$48,"")</f>
        <v>P-9</v>
      </c>
      <c r="D290" s="51" t="str">
        <f>IF('Organizational Unit Summary'!$B$24="Benchmark or Sustainment",IF(E290="OoS","OoS",IF(E290=1,"DM",IF(E290=2,"PM",IF(E290=3,"LM",IF(E290=4,"FM"))))),IF(E290="OoS","OoS",IF(E290&lt;=2,"H",IF(E290=3,"M",IF(E290=4,"L")))))</f>
        <v>DM</v>
      </c>
      <c r="E290" s="58">
        <f>IF(OR(Processes!$C$68=TRUE,Processes!L$68=TRUE),IF(AND(G290=1,H290=1,NOT(ISTEXT(J290))),4,IF(AND(G290=1,H290=1,ISTEXT(J290)),3,IF(AND(OR(G290=1,H290=1),ISTEXT(J290)),2,1))),"OoS")</f>
        <v>1</v>
      </c>
      <c r="F290" s="57"/>
      <c r="G290" s="59"/>
      <c r="H290" s="59"/>
      <c r="I290" s="59"/>
      <c r="J290" s="59"/>
      <c r="K290" s="59"/>
      <c r="L290" s="59"/>
      <c r="M290" s="59"/>
      <c r="N290" s="59"/>
      <c r="O290" s="63"/>
      <c r="P290" s="370"/>
      <c r="Q290" s="264"/>
      <c r="R290" s="367"/>
    </row>
    <row r="291" spans="1:18" ht="13" x14ac:dyDescent="0.25">
      <c r="A291" s="352"/>
      <c r="B291" s="378"/>
      <c r="C291" s="62" t="str">
        <f>IF(ISTEXT('Organizational Unit Summary'!$B$49),'Organizational Unit Summary'!$B$49,"")</f>
        <v>P-10</v>
      </c>
      <c r="D291" s="51" t="str">
        <f>IF('Organizational Unit Summary'!$B$24="Benchmark or Sustainment",IF(E291="OoS","OoS",IF(E291=1,"DM",IF(E291=2,"PM",IF(E291=3,"LM",IF(E291=4,"FM"))))),IF(E291="OoS","OoS",IF(E291&lt;=2,"H",IF(E291=3,"M",IF(E291=4,"L")))))</f>
        <v>DM</v>
      </c>
      <c r="E291" s="58">
        <f>IF(OR(Processes!$C$68=TRUE,Processes!M$68=TRUE),IF(AND(G291=1,H291=1,NOT(ISTEXT(J291))),4,IF(AND(G291=1,H291=1,ISTEXT(J291)),3,IF(AND(OR(G291=1,H291=1),ISTEXT(J291)),2,1))),"OoS")</f>
        <v>1</v>
      </c>
      <c r="F291" s="57"/>
      <c r="G291" s="59"/>
      <c r="H291" s="59"/>
      <c r="I291" s="59"/>
      <c r="J291" s="59"/>
      <c r="K291" s="59"/>
      <c r="L291" s="59"/>
      <c r="M291" s="59"/>
      <c r="N291" s="59"/>
      <c r="O291" s="63"/>
      <c r="P291" s="370"/>
      <c r="Q291" s="264"/>
      <c r="R291" s="367"/>
    </row>
    <row r="292" spans="1:18" ht="13" x14ac:dyDescent="0.25">
      <c r="A292" s="352"/>
      <c r="B292" s="378"/>
      <c r="C292" s="62" t="str">
        <f>IF(ISTEXT('Organizational Unit Summary'!$B$50),'Organizational Unit Summary'!$B$50,"")</f>
        <v>P-11</v>
      </c>
      <c r="D292" s="51" t="str">
        <f>IF('Organizational Unit Summary'!$B$24="Benchmark or Sustainment",IF(E292="OoS","OoS",IF(E292=1,"DM",IF(E292=2,"PM",IF(E292=3,"LM",IF(E292=4,"FM"))))),IF(E292="OoS","OoS",IF(E292&lt;=2,"H",IF(E292=3,"M",IF(E292=4,"L")))))</f>
        <v>DM</v>
      </c>
      <c r="E292" s="58">
        <f>IF(OR(Processes!$C$68=TRUE,Processes!N$68=TRUE),IF(AND(G292=1,H292=1,NOT(ISTEXT(J292))),4,IF(AND(G292=1,H292=1,ISTEXT(J292)),3,IF(AND(OR(G292=1,H292=1),ISTEXT(J292)),2,1))),"OoS")</f>
        <v>1</v>
      </c>
      <c r="F292" s="57"/>
      <c r="G292" s="59"/>
      <c r="H292" s="59"/>
      <c r="I292" s="59"/>
      <c r="J292" s="59"/>
      <c r="K292" s="59"/>
      <c r="L292" s="59"/>
      <c r="M292" s="59"/>
      <c r="N292" s="59"/>
      <c r="O292" s="63"/>
      <c r="P292" s="370"/>
      <c r="Q292" s="264"/>
      <c r="R292" s="367"/>
    </row>
    <row r="293" spans="1:18" ht="13" x14ac:dyDescent="0.25">
      <c r="A293" s="352"/>
      <c r="B293" s="378"/>
      <c r="C293" s="62" t="str">
        <f>IF(ISTEXT('Organizational Unit Summary'!$B$51),'Organizational Unit Summary'!$B$51,"")</f>
        <v>P-12</v>
      </c>
      <c r="D293" s="51" t="str">
        <f>IF('Organizational Unit Summary'!$B$24="Benchmark or Sustainment",IF(E293="OoS","OoS",IF(E293=1,"DM",IF(E293=2,"PM",IF(E293=3,"LM",IF(E293=4,"FM"))))),IF(E293="OoS","OoS",IF(E293&lt;=2,"H",IF(E293=3,"M",IF(E293=4,"L")))))</f>
        <v>DM</v>
      </c>
      <c r="E293" s="58">
        <f>IF(OR(Processes!$C$68=TRUE,Processes!O$68=TRUE),IF(AND(G293=1,H293=1,NOT(ISTEXT(J293))),4,IF(AND(G293=1,H293=1,ISTEXT(J293)),3,IF(AND(OR(G293=1,H293=1),ISTEXT(J293)),2,1))),"OoS")</f>
        <v>1</v>
      </c>
      <c r="F293" s="57"/>
      <c r="G293" s="59"/>
      <c r="H293" s="59"/>
      <c r="I293" s="59"/>
      <c r="J293" s="59"/>
      <c r="K293" s="59"/>
      <c r="L293" s="59"/>
      <c r="M293" s="59"/>
      <c r="N293" s="59"/>
      <c r="O293" s="63"/>
      <c r="P293" s="370"/>
      <c r="Q293" s="264"/>
      <c r="R293" s="367"/>
    </row>
    <row r="294" spans="1:18" ht="13" x14ac:dyDescent="0.25">
      <c r="A294" s="352"/>
      <c r="B294" s="378"/>
      <c r="C294" s="62" t="str">
        <f>IF(ISTEXT('Organizational Unit Summary'!$B$52),'Organizational Unit Summary'!$B$52,"")</f>
        <v>P-13</v>
      </c>
      <c r="D294" s="51" t="str">
        <f>IF('Organizational Unit Summary'!$B$24="Benchmark or Sustainment",IF(E294="OoS","OoS",IF(E294=1,"DM",IF(E294=2,"PM",IF(E294=3,"LM",IF(E294=4,"FM"))))),IF(E294="OoS","OoS",IF(E294&lt;=2,"H",IF(E294=3,"M",IF(E294=4,"L")))))</f>
        <v>DM</v>
      </c>
      <c r="E294" s="58">
        <f>IF(OR(Processes!$C$68=TRUE,Processes!P$68=TRUE),IF(AND(G294=1,H294=1,NOT(ISTEXT(J294))),4,IF(AND(G294=1,H294=1,ISTEXT(J294)),3,IF(AND(OR(G294=1,H294=1),ISTEXT(J294)),2,1))),"OoS")</f>
        <v>1</v>
      </c>
      <c r="F294" s="57"/>
      <c r="G294" s="59"/>
      <c r="H294" s="59"/>
      <c r="I294" s="59"/>
      <c r="J294" s="59"/>
      <c r="K294" s="59"/>
      <c r="L294" s="59"/>
      <c r="M294" s="59"/>
      <c r="N294" s="59"/>
      <c r="O294" s="63"/>
      <c r="P294" s="370"/>
      <c r="Q294" s="264"/>
      <c r="R294" s="367"/>
    </row>
    <row r="295" spans="1:18" ht="13" x14ac:dyDescent="0.25">
      <c r="A295" s="352"/>
      <c r="B295" s="378"/>
      <c r="C295" s="62" t="str">
        <f>IF(ISTEXT('Organizational Unit Summary'!$B$53),'Organizational Unit Summary'!$B$53,"")</f>
        <v>P-14</v>
      </c>
      <c r="D295" s="51" t="str">
        <f>IF('Organizational Unit Summary'!$B$24="Benchmark or Sustainment",IF(E295="OoS","OoS",IF(E295=1,"DM",IF(E295=2,"PM",IF(E295=3,"LM",IF(E295=4,"FM"))))),IF(E295="OoS","OoS",IF(E295&lt;=2,"H",IF(E295=3,"M",IF(E295=4,"L")))))</f>
        <v>DM</v>
      </c>
      <c r="E295" s="58">
        <f>IF(OR(Processes!$C$68=TRUE,Processes!Q$68=TRUE),IF(AND(G295=1,H295=1,NOT(ISTEXT(J295))),4,IF(AND(G295=1,H295=1,ISTEXT(J295)),3,IF(AND(OR(G295=1,H295=1),ISTEXT(J295)),2,1))),"OoS")</f>
        <v>1</v>
      </c>
      <c r="F295" s="57"/>
      <c r="G295" s="59"/>
      <c r="H295" s="59"/>
      <c r="I295" s="59"/>
      <c r="J295" s="59"/>
      <c r="K295" s="59"/>
      <c r="L295" s="59"/>
      <c r="M295" s="59"/>
      <c r="N295" s="59"/>
      <c r="O295" s="63"/>
      <c r="P295" s="370"/>
      <c r="Q295" s="264"/>
      <c r="R295" s="367"/>
    </row>
    <row r="296" spans="1:18" ht="13" x14ac:dyDescent="0.25">
      <c r="A296" s="352"/>
      <c r="B296" s="378"/>
      <c r="C296" s="62" t="str">
        <f>IF(ISTEXT('Organizational Unit Summary'!$B$54),'Organizational Unit Summary'!$B$54,"")</f>
        <v>P-15</v>
      </c>
      <c r="D296" s="51" t="str">
        <f>IF('Organizational Unit Summary'!$B$24="Benchmark or Sustainment",IF(E296="OoS","OoS",IF(E296=1,"DM",IF(E296=2,"PM",IF(E296=3,"LM",IF(E296=4,"FM"))))),IF(E296="OoS","OoS",IF(E296&lt;=2,"H",IF(E296=3,"M",IF(E296=4,"L")))))</f>
        <v>DM</v>
      </c>
      <c r="E296" s="58">
        <f>IF(OR(Processes!$C$68=TRUE,Processes!R$68=TRUE),IF(AND(G296=1,H296=1,NOT(ISTEXT(J296))),4,IF(AND(G296=1,H296=1,ISTEXT(J296)),3,IF(AND(OR(G296=1,H296=1),ISTEXT(J296)),2,1))),"OoS")</f>
        <v>1</v>
      </c>
      <c r="F296" s="57"/>
      <c r="G296" s="59"/>
      <c r="H296" s="59"/>
      <c r="I296" s="59"/>
      <c r="J296" s="59"/>
      <c r="K296" s="59"/>
      <c r="L296" s="59"/>
      <c r="M296" s="59"/>
      <c r="N296" s="59"/>
      <c r="O296" s="63"/>
      <c r="P296" s="370"/>
      <c r="Q296" s="264"/>
      <c r="R296" s="367"/>
    </row>
    <row r="297" spans="1:18" ht="13" x14ac:dyDescent="0.25">
      <c r="A297" s="352"/>
      <c r="B297" s="378"/>
      <c r="C297" s="62" t="str">
        <f>IF(ISTEXT('Organizational Unit Summary'!$B$55),'Organizational Unit Summary'!$B$55,"")</f>
        <v>P-16</v>
      </c>
      <c r="D297" s="51" t="str">
        <f>IF('Organizational Unit Summary'!$B$24="Benchmark or Sustainment",IF(E297="OoS","OoS",IF(E297=1,"DM",IF(E297=2,"PM",IF(E297=3,"LM",IF(E297=4,"FM"))))),IF(E297="OoS","OoS",IF(E297&lt;=2,"H",IF(E297=3,"M",IF(E297=4,"L")))))</f>
        <v>DM</v>
      </c>
      <c r="E297" s="58">
        <f>IF(OR(Processes!$C$68=TRUE,Processes!S$68=TRUE),IF(AND(G297=1,H297=1,NOT(ISTEXT(J297))),4,IF(AND(G297=1,H297=1,ISTEXT(J297)),3,IF(AND(OR(G297=1,H297=1),ISTEXT(J297)),2,1))),"OoS")</f>
        <v>1</v>
      </c>
      <c r="F297" s="57"/>
      <c r="G297" s="59"/>
      <c r="H297" s="59"/>
      <c r="I297" s="59"/>
      <c r="J297" s="59"/>
      <c r="K297" s="59"/>
      <c r="L297" s="59"/>
      <c r="M297" s="59"/>
      <c r="N297" s="59"/>
      <c r="O297" s="63"/>
      <c r="P297" s="370"/>
      <c r="Q297" s="264"/>
      <c r="R297" s="367"/>
    </row>
    <row r="298" spans="1:18" ht="13" x14ac:dyDescent="0.25">
      <c r="A298" s="352"/>
      <c r="B298" s="378"/>
      <c r="C298" s="62" t="str">
        <f>IF(ISTEXT('Organizational Unit Summary'!$B$56),'Organizational Unit Summary'!$B$56,"")</f>
        <v>P-17</v>
      </c>
      <c r="D298" s="51" t="str">
        <f>IF('Organizational Unit Summary'!$B$24="Benchmark or Sustainment",IF(E298="OoS","OoS",IF(E298=1,"DM",IF(E298=2,"PM",IF(E298=3,"LM",IF(E298=4,"FM"))))),IF(E298="OoS","OoS",IF(E298&lt;=2,"H",IF(E298=3,"M",IF(E298=4,"L")))))</f>
        <v>DM</v>
      </c>
      <c r="E298" s="58">
        <f>IF(OR(Processes!$C$68=TRUE,Processes!T$68=TRUE),IF(AND(G298=1,H298=1,NOT(ISTEXT(J298))),4,IF(AND(G298=1,H298=1,ISTEXT(J298)),3,IF(AND(OR(G298=1,H298=1),ISTEXT(J298)),2,1))),"OoS")</f>
        <v>1</v>
      </c>
      <c r="F298" s="57"/>
      <c r="G298" s="59"/>
      <c r="H298" s="59"/>
      <c r="I298" s="59"/>
      <c r="J298" s="59"/>
      <c r="K298" s="59"/>
      <c r="L298" s="59"/>
      <c r="M298" s="59"/>
      <c r="N298" s="59"/>
      <c r="O298" s="63"/>
      <c r="P298" s="370"/>
      <c r="Q298" s="264"/>
      <c r="R298" s="367"/>
    </row>
    <row r="299" spans="1:18" ht="13" x14ac:dyDescent="0.25">
      <c r="A299" s="352"/>
      <c r="B299" s="378"/>
      <c r="C299" s="62" t="str">
        <f>IF(ISTEXT('Organizational Unit Summary'!$B$57),'Organizational Unit Summary'!$B$57,"")</f>
        <v>P-18</v>
      </c>
      <c r="D299" s="51" t="str">
        <f>IF('Organizational Unit Summary'!$B$24="Benchmark or Sustainment",IF(E299="OoS","OoS",IF(E299=1,"DM",IF(E299=2,"PM",IF(E299=3,"LM",IF(E299=4,"FM"))))),IF(E299="OoS","OoS",IF(E299&lt;=2,"H",IF(E299=3,"M",IF(E299=4,"L")))))</f>
        <v>DM</v>
      </c>
      <c r="E299" s="58">
        <f>IF(OR(Processes!$C$68=TRUE,Processes!U$68=TRUE),IF(AND(G299=1,H299=1,NOT(ISTEXT(J299))),4,IF(AND(G299=1,H299=1,ISTEXT(J299)),3,IF(AND(OR(G299=1,H299=1),ISTEXT(J299)),2,1))),"OoS")</f>
        <v>1</v>
      </c>
      <c r="F299" s="57"/>
      <c r="G299" s="59"/>
      <c r="H299" s="59"/>
      <c r="I299" s="59"/>
      <c r="J299" s="59"/>
      <c r="K299" s="59"/>
      <c r="L299" s="59"/>
      <c r="M299" s="59"/>
      <c r="N299" s="59"/>
      <c r="O299" s="63"/>
      <c r="P299" s="370"/>
      <c r="Q299" s="264"/>
      <c r="R299" s="367"/>
    </row>
    <row r="300" spans="1:18" ht="13" x14ac:dyDescent="0.25">
      <c r="A300" s="352"/>
      <c r="B300" s="378"/>
      <c r="C300" s="62" t="str">
        <f>IF(ISTEXT('Organizational Unit Summary'!$B$58),'Organizational Unit Summary'!$B$58,"")</f>
        <v>P-19</v>
      </c>
      <c r="D300" s="51" t="str">
        <f>IF('Organizational Unit Summary'!$B$24="Benchmark or Sustainment",IF(E300="OoS","OoS",IF(E300=1,"DM",IF(E300=2,"PM",IF(E300=3,"LM",IF(E300=4,"FM"))))),IF(E300="OoS","OoS",IF(E300&lt;=2,"H",IF(E300=3,"M",IF(E300=4,"L")))))</f>
        <v>DM</v>
      </c>
      <c r="E300" s="58">
        <f>IF(OR(Processes!$C$68=TRUE,Processes!V$68=TRUE),IF(AND(G300=1,H300=1,NOT(ISTEXT(J300))),4,IF(AND(G300=1,H300=1,ISTEXT(J300)),3,IF(AND(OR(G300=1,H300=1),ISTEXT(J300)),2,1))),"OoS")</f>
        <v>1</v>
      </c>
      <c r="F300" s="57"/>
      <c r="G300" s="59"/>
      <c r="H300" s="59"/>
      <c r="I300" s="59"/>
      <c r="J300" s="59"/>
      <c r="K300" s="59"/>
      <c r="L300" s="59"/>
      <c r="M300" s="59"/>
      <c r="N300" s="59"/>
      <c r="O300" s="63"/>
      <c r="P300" s="370"/>
      <c r="Q300" s="264"/>
      <c r="R300" s="367"/>
    </row>
    <row r="301" spans="1:18" ht="13.5" thickBot="1" x14ac:dyDescent="0.3">
      <c r="A301" s="352"/>
      <c r="B301" s="378"/>
      <c r="C301" s="62" t="str">
        <f>IF(ISTEXT('Organizational Unit Summary'!$B$59),'Organizational Unit Summary'!$B$59,"")</f>
        <v>P-20</v>
      </c>
      <c r="D301" s="51" t="str">
        <f>IF('Organizational Unit Summary'!$B$24="Benchmark or Sustainment",IF(E301="OoS","OoS",IF(E301=1,"DM",IF(E301=2,"PM",IF(E301=3,"LM",IF(E301=4,"FM"))))),IF(E301="OoS","OoS",IF(E301&lt;=2,"H",IF(E301=3,"M",IF(E301=4,"L")))))</f>
        <v>DM</v>
      </c>
      <c r="E301" s="58">
        <f>IF(OR(Processes!$C$68=TRUE,Processes!W$68=TRUE),IF(AND(G301=1,H301=1,NOT(ISTEXT(J301))),4,IF(AND(G301=1,H301=1,ISTEXT(J301)),3,IF(AND(OR(G301=1,H301=1),ISTEXT(J301)),2,1))),"OoS")</f>
        <v>1</v>
      </c>
      <c r="F301" s="57"/>
      <c r="G301" s="59"/>
      <c r="H301" s="59"/>
      <c r="I301" s="59"/>
      <c r="J301" s="59"/>
      <c r="K301" s="59"/>
      <c r="L301" s="59"/>
      <c r="M301" s="59"/>
      <c r="N301" s="59"/>
      <c r="O301" s="63"/>
      <c r="P301" s="371"/>
      <c r="Q301" s="264"/>
      <c r="R301" s="367"/>
    </row>
    <row r="302" spans="1:18" ht="13" x14ac:dyDescent="0.25">
      <c r="A302" s="352"/>
      <c r="B302" s="378" t="str">
        <f>IF(ISTEXT(Processes!$B$18),Processes!$B$18,"")</f>
        <v>Process 16</v>
      </c>
      <c r="C302" s="62" t="str">
        <f>IF(ISTEXT('Organizational Unit Summary'!$B$40),'Organizational Unit Summary'!$B$40,"")</f>
        <v>P-1</v>
      </c>
      <c r="D302" s="51" t="str">
        <f>IF('Organizational Unit Summary'!$B$24="Benchmark or Sustainment",IF(E302="OoS","OoS",IF(E302=1,"DM",IF(E302=2,"PM",IF(E302=3,"LM",IF(E302=4,"FM"))))),IF(E302="OoS","OoS",IF(E302&lt;=2,"H",IF(E302=3,"M",IF(E302=4,"L")))))</f>
        <v>DM</v>
      </c>
      <c r="E302" s="58">
        <f>IF(OR(Processes!$C$69=TRUE,Processes!D$69=TRUE),IF(AND(G302=1,H302=1,NOT(ISTEXT(J302))),4,IF(AND(G302=1,H302=1,ISTEXT(J302)),3,IF(AND(OR(G302=1,H302=1),ISTEXT(J302)),2,1))),"OoS")</f>
        <v>1</v>
      </c>
      <c r="F302" s="57"/>
      <c r="G302" s="59"/>
      <c r="H302" s="59"/>
      <c r="I302" s="59"/>
      <c r="J302" s="59"/>
      <c r="K302" s="59"/>
      <c r="L302" s="59"/>
      <c r="M302" s="59"/>
      <c r="N302" s="59"/>
      <c r="O302" s="63"/>
      <c r="P302" s="369"/>
      <c r="Q302" s="264"/>
      <c r="R302" s="367"/>
    </row>
    <row r="303" spans="1:18" ht="13" x14ac:dyDescent="0.25">
      <c r="A303" s="352"/>
      <c r="B303" s="378"/>
      <c r="C303" s="62" t="str">
        <f>IF(ISTEXT('Organizational Unit Summary'!$B$41),'Organizational Unit Summary'!$B$41,"")</f>
        <v>P-2</v>
      </c>
      <c r="D303" s="51" t="str">
        <f>IF('Organizational Unit Summary'!$B$24="Benchmark or Sustainment",IF(E303="OoS","OoS",IF(E303=1,"DM",IF(E303=2,"PM",IF(E303=3,"LM",IF(E303=4,"FM"))))),IF(E303="OoS","OoS",IF(E303&lt;=2,"H",IF(E303=3,"M",IF(E303=4,"L")))))</f>
        <v>DM</v>
      </c>
      <c r="E303" s="58">
        <f>IF(OR(Processes!$C$69=TRUE,Processes!E$69=TRUE),IF(AND(G303=1,H303=1,NOT(ISTEXT(J303))),4,IF(AND(G303=1,H303=1,ISTEXT(J303)),3,IF(AND(OR(G303=1,H303=1),ISTEXT(J303)),2,1))),"OoS")</f>
        <v>1</v>
      </c>
      <c r="F303" s="57"/>
      <c r="G303" s="59"/>
      <c r="H303" s="59"/>
      <c r="I303" s="59"/>
      <c r="J303" s="59"/>
      <c r="K303" s="59"/>
      <c r="L303" s="59"/>
      <c r="M303" s="59"/>
      <c r="N303" s="59"/>
      <c r="O303" s="63"/>
      <c r="P303" s="370"/>
      <c r="Q303" s="264"/>
      <c r="R303" s="367"/>
    </row>
    <row r="304" spans="1:18" ht="13" x14ac:dyDescent="0.25">
      <c r="A304" s="352"/>
      <c r="B304" s="378"/>
      <c r="C304" s="62" t="str">
        <f>IF(ISTEXT('Organizational Unit Summary'!$B$42),'Organizational Unit Summary'!$B$42,"")</f>
        <v>P-3</v>
      </c>
      <c r="D304" s="51" t="str">
        <f>IF('Organizational Unit Summary'!$B$24="Benchmark or Sustainment",IF(E304="OoS","OoS",IF(E304=1,"DM",IF(E304=2,"PM",IF(E304=3,"LM",IF(E304=4,"FM"))))),IF(E304="OoS","OoS",IF(E304&lt;=2,"H",IF(E304=3,"M",IF(E304=4,"L")))))</f>
        <v>DM</v>
      </c>
      <c r="E304" s="58">
        <f>IF(OR(Processes!$C$69=TRUE,Processes!F$69=TRUE),IF(AND(G304=1,H304=1,NOT(ISTEXT(J304))),4,IF(AND(G304=1,H304=1,ISTEXT(J304)),3,IF(AND(OR(G304=1,H304=1),ISTEXT(J304)),2,1))),"OoS")</f>
        <v>1</v>
      </c>
      <c r="F304" s="57"/>
      <c r="G304" s="59"/>
      <c r="H304" s="59"/>
      <c r="I304" s="59"/>
      <c r="J304" s="59"/>
      <c r="K304" s="59"/>
      <c r="L304" s="59"/>
      <c r="M304" s="59"/>
      <c r="N304" s="59"/>
      <c r="O304" s="63"/>
      <c r="P304" s="370"/>
      <c r="Q304" s="264"/>
      <c r="R304" s="367"/>
    </row>
    <row r="305" spans="1:18" ht="13" x14ac:dyDescent="0.25">
      <c r="A305" s="352"/>
      <c r="B305" s="378"/>
      <c r="C305" s="62" t="str">
        <f>IF(ISTEXT('Organizational Unit Summary'!$B$43),'Organizational Unit Summary'!$B$43,"")</f>
        <v>P-4</v>
      </c>
      <c r="D305" s="51" t="str">
        <f>IF('Organizational Unit Summary'!$B$24="Benchmark or Sustainment",IF(E305="OoS","OoS",IF(E305=1,"DM",IF(E305=2,"PM",IF(E305=3,"LM",IF(E305=4,"FM"))))),IF(E305="OoS","OoS",IF(E305&lt;=2,"H",IF(E305=3,"M",IF(E305=4,"L")))))</f>
        <v>DM</v>
      </c>
      <c r="E305" s="58">
        <f>IF(OR(Processes!$C$69=TRUE,Processes!G$69=TRUE),IF(AND(G305=1,H305=1,NOT(ISTEXT(J305))),4,IF(AND(G305=1,H305=1,ISTEXT(J305)),3,IF(AND(OR(G305=1,H305=1),ISTEXT(J305)),2,1))),"OoS")</f>
        <v>1</v>
      </c>
      <c r="F305" s="57"/>
      <c r="G305" s="59"/>
      <c r="H305" s="59"/>
      <c r="I305" s="59"/>
      <c r="J305" s="59"/>
      <c r="K305" s="59"/>
      <c r="L305" s="59"/>
      <c r="M305" s="59"/>
      <c r="N305" s="59"/>
      <c r="O305" s="63"/>
      <c r="P305" s="370"/>
      <c r="Q305" s="264"/>
      <c r="R305" s="367"/>
    </row>
    <row r="306" spans="1:18" ht="13" x14ac:dyDescent="0.25">
      <c r="A306" s="352"/>
      <c r="B306" s="378"/>
      <c r="C306" s="62" t="str">
        <f>IF(ISTEXT('Organizational Unit Summary'!$B$44),'Organizational Unit Summary'!$B$44,"")</f>
        <v>P-5</v>
      </c>
      <c r="D306" s="51" t="str">
        <f>IF('Organizational Unit Summary'!$B$24="Benchmark or Sustainment",IF(E306="OoS","OoS",IF(E306=1,"DM",IF(E306=2,"PM",IF(E306=3,"LM",IF(E306=4,"FM"))))),IF(E306="OoS","OoS",IF(E306&lt;=2,"H",IF(E306=3,"M",IF(E306=4,"L")))))</f>
        <v>DM</v>
      </c>
      <c r="E306" s="58">
        <f>IF(OR(Processes!$C$69=TRUE,Processes!H$69=TRUE),IF(AND(G306=1,H306=1,NOT(ISTEXT(J306))),4,IF(AND(G306=1,H306=1,ISTEXT(J306)),3,IF(AND(OR(G306=1,H306=1),ISTEXT(J306)),2,1))),"OoS")</f>
        <v>1</v>
      </c>
      <c r="F306" s="57"/>
      <c r="G306" s="59"/>
      <c r="H306" s="59"/>
      <c r="I306" s="59"/>
      <c r="J306" s="59"/>
      <c r="K306" s="59"/>
      <c r="L306" s="59"/>
      <c r="M306" s="59"/>
      <c r="N306" s="59"/>
      <c r="O306" s="63"/>
      <c r="P306" s="370"/>
      <c r="Q306" s="264"/>
      <c r="R306" s="367"/>
    </row>
    <row r="307" spans="1:18" ht="13" x14ac:dyDescent="0.25">
      <c r="A307" s="352"/>
      <c r="B307" s="378"/>
      <c r="C307" s="62" t="str">
        <f>IF(ISTEXT('Organizational Unit Summary'!$B$45),'Organizational Unit Summary'!$B$45,"")</f>
        <v>P-6</v>
      </c>
      <c r="D307" s="51" t="str">
        <f>IF('Organizational Unit Summary'!$B$24="Benchmark or Sustainment",IF(E307="OoS","OoS",IF(E307=1,"DM",IF(E307=2,"PM",IF(E307=3,"LM",IF(E307=4,"FM"))))),IF(E307="OoS","OoS",IF(E307&lt;=2,"H",IF(E307=3,"M",IF(E307=4,"L")))))</f>
        <v>DM</v>
      </c>
      <c r="E307" s="58">
        <f>IF(OR(Processes!$C$69=TRUE,Processes!I$69=TRUE),IF(AND(G307=1,H307=1,NOT(ISTEXT(J307))),4,IF(AND(G307=1,H307=1,ISTEXT(J307)),3,IF(AND(OR(G307=1,H307=1),ISTEXT(J307)),2,1))),"OoS")</f>
        <v>1</v>
      </c>
      <c r="F307" s="57"/>
      <c r="G307" s="59"/>
      <c r="H307" s="59"/>
      <c r="I307" s="59"/>
      <c r="J307" s="59"/>
      <c r="K307" s="59"/>
      <c r="L307" s="59"/>
      <c r="M307" s="59"/>
      <c r="N307" s="59"/>
      <c r="O307" s="63"/>
      <c r="P307" s="370"/>
      <c r="Q307" s="264"/>
      <c r="R307" s="367"/>
    </row>
    <row r="308" spans="1:18" ht="13" x14ac:dyDescent="0.25">
      <c r="A308" s="352"/>
      <c r="B308" s="378"/>
      <c r="C308" s="62" t="str">
        <f>IF(ISTEXT('Organizational Unit Summary'!$B$46),'Organizational Unit Summary'!$B$46,"")</f>
        <v>P-7</v>
      </c>
      <c r="D308" s="51" t="str">
        <f>IF('Organizational Unit Summary'!$B$24="Benchmark or Sustainment",IF(E308="OoS","OoS",IF(E308=1,"DM",IF(E308=2,"PM",IF(E308=3,"LM",IF(E308=4,"FM"))))),IF(E308="OoS","OoS",IF(E308&lt;=2,"H",IF(E308=3,"M",IF(E308=4,"L")))))</f>
        <v>DM</v>
      </c>
      <c r="E308" s="58">
        <f>IF(OR(Processes!$C$69=TRUE,Processes!J$69=TRUE),IF(AND(G308=1,H308=1,NOT(ISTEXT(J308))),4,IF(AND(G308=1,H308=1,ISTEXT(J308)),3,IF(AND(OR(G308=1,H308=1),ISTEXT(J308)),2,1))),"OoS")</f>
        <v>1</v>
      </c>
      <c r="F308" s="57"/>
      <c r="G308" s="59"/>
      <c r="H308" s="59"/>
      <c r="I308" s="59"/>
      <c r="J308" s="59"/>
      <c r="K308" s="59"/>
      <c r="L308" s="59"/>
      <c r="M308" s="59"/>
      <c r="N308" s="59"/>
      <c r="O308" s="63"/>
      <c r="P308" s="370"/>
      <c r="Q308" s="264"/>
      <c r="R308" s="367"/>
    </row>
    <row r="309" spans="1:18" ht="13" x14ac:dyDescent="0.25">
      <c r="A309" s="352"/>
      <c r="B309" s="378"/>
      <c r="C309" s="62" t="str">
        <f>IF(ISTEXT('Organizational Unit Summary'!$B$47),'Organizational Unit Summary'!$B$47,"")</f>
        <v>P-8</v>
      </c>
      <c r="D309" s="51" t="str">
        <f>IF('Organizational Unit Summary'!$B$24="Benchmark or Sustainment",IF(E309="OoS","OoS",IF(E309=1,"DM",IF(E309=2,"PM",IF(E309=3,"LM",IF(E309=4,"FM"))))),IF(E309="OoS","OoS",IF(E309&lt;=2,"H",IF(E309=3,"M",IF(E309=4,"L")))))</f>
        <v>DM</v>
      </c>
      <c r="E309" s="58">
        <f>IF(OR(Processes!$C$69=TRUE,Processes!K$69=TRUE),IF(AND(G309=1,H309=1,NOT(ISTEXT(J309))),4,IF(AND(G309=1,H309=1,ISTEXT(J309)),3,IF(AND(OR(G309=1,H309=1),ISTEXT(J309)),2,1))),"OoS")</f>
        <v>1</v>
      </c>
      <c r="F309" s="57"/>
      <c r="G309" s="59"/>
      <c r="H309" s="59"/>
      <c r="I309" s="59"/>
      <c r="J309" s="59"/>
      <c r="K309" s="59"/>
      <c r="L309" s="59"/>
      <c r="M309" s="59"/>
      <c r="N309" s="59"/>
      <c r="O309" s="63"/>
      <c r="P309" s="370"/>
      <c r="Q309" s="264"/>
      <c r="R309" s="367"/>
    </row>
    <row r="310" spans="1:18" ht="13" x14ac:dyDescent="0.25">
      <c r="A310" s="352"/>
      <c r="B310" s="378"/>
      <c r="C310" s="62" t="str">
        <f>IF(ISTEXT('Organizational Unit Summary'!$B$48),'Organizational Unit Summary'!$B$48,"")</f>
        <v>P-9</v>
      </c>
      <c r="D310" s="51" t="str">
        <f>IF('Organizational Unit Summary'!$B$24="Benchmark or Sustainment",IF(E310="OoS","OoS",IF(E310=1,"DM",IF(E310=2,"PM",IF(E310=3,"LM",IF(E310=4,"FM"))))),IF(E310="OoS","OoS",IF(E310&lt;=2,"H",IF(E310=3,"M",IF(E310=4,"L")))))</f>
        <v>DM</v>
      </c>
      <c r="E310" s="58">
        <f>IF(OR(Processes!$C$69=TRUE,Processes!L$69=TRUE),IF(AND(G310=1,H310=1,NOT(ISTEXT(J310))),4,IF(AND(G310=1,H310=1,ISTEXT(J310)),3,IF(AND(OR(G310=1,H310=1),ISTEXT(J310)),2,1))),"OoS")</f>
        <v>1</v>
      </c>
      <c r="F310" s="57"/>
      <c r="G310" s="59"/>
      <c r="H310" s="59"/>
      <c r="I310" s="59"/>
      <c r="J310" s="59"/>
      <c r="K310" s="59"/>
      <c r="L310" s="59"/>
      <c r="M310" s="59"/>
      <c r="N310" s="59"/>
      <c r="O310" s="63"/>
      <c r="P310" s="370"/>
      <c r="Q310" s="264"/>
      <c r="R310" s="367"/>
    </row>
    <row r="311" spans="1:18" ht="13" x14ac:dyDescent="0.25">
      <c r="A311" s="352"/>
      <c r="B311" s="378"/>
      <c r="C311" s="62" t="str">
        <f>IF(ISTEXT('Organizational Unit Summary'!$B$49),'Organizational Unit Summary'!$B$49,"")</f>
        <v>P-10</v>
      </c>
      <c r="D311" s="51" t="str">
        <f>IF('Organizational Unit Summary'!$B$24="Benchmark or Sustainment",IF(E311="OoS","OoS",IF(E311=1,"DM",IF(E311=2,"PM",IF(E311=3,"LM",IF(E311=4,"FM"))))),IF(E311="OoS","OoS",IF(E311&lt;=2,"H",IF(E311=3,"M",IF(E311=4,"L")))))</f>
        <v>DM</v>
      </c>
      <c r="E311" s="58">
        <f>IF(OR(Processes!$C$69=TRUE,Processes!M$69=TRUE),IF(AND(G311=1,H311=1,NOT(ISTEXT(J311))),4,IF(AND(G311=1,H311=1,ISTEXT(J311)),3,IF(AND(OR(G311=1,H311=1),ISTEXT(J311)),2,1))),"OoS")</f>
        <v>1</v>
      </c>
      <c r="F311" s="57"/>
      <c r="G311" s="59"/>
      <c r="H311" s="59"/>
      <c r="I311" s="59"/>
      <c r="J311" s="59"/>
      <c r="K311" s="59"/>
      <c r="L311" s="59"/>
      <c r="M311" s="59"/>
      <c r="N311" s="59"/>
      <c r="O311" s="63"/>
      <c r="P311" s="370"/>
      <c r="Q311" s="264"/>
      <c r="R311" s="367"/>
    </row>
    <row r="312" spans="1:18" ht="13" x14ac:dyDescent="0.25">
      <c r="A312" s="352"/>
      <c r="B312" s="378"/>
      <c r="C312" s="62" t="str">
        <f>IF(ISTEXT('Organizational Unit Summary'!$B$50),'Organizational Unit Summary'!$B$50,"")</f>
        <v>P-11</v>
      </c>
      <c r="D312" s="51" t="str">
        <f>IF('Organizational Unit Summary'!$B$24="Benchmark or Sustainment",IF(E312="OoS","OoS",IF(E312=1,"DM",IF(E312=2,"PM",IF(E312=3,"LM",IF(E312=4,"FM"))))),IF(E312="OoS","OoS",IF(E312&lt;=2,"H",IF(E312=3,"M",IF(E312=4,"L")))))</f>
        <v>DM</v>
      </c>
      <c r="E312" s="58">
        <f>IF(OR(Processes!$C$69=TRUE,Processes!N$69=TRUE),IF(AND(G312=1,H312=1,NOT(ISTEXT(J312))),4,IF(AND(G312=1,H312=1,ISTEXT(J312)),3,IF(AND(OR(G312=1,H312=1),ISTEXT(J312)),2,1))),"OoS")</f>
        <v>1</v>
      </c>
      <c r="F312" s="57"/>
      <c r="G312" s="59"/>
      <c r="H312" s="59"/>
      <c r="I312" s="59"/>
      <c r="J312" s="59"/>
      <c r="K312" s="59"/>
      <c r="L312" s="59"/>
      <c r="M312" s="59"/>
      <c r="N312" s="59"/>
      <c r="O312" s="63"/>
      <c r="P312" s="370"/>
      <c r="Q312" s="264"/>
      <c r="R312" s="367"/>
    </row>
    <row r="313" spans="1:18" ht="13" x14ac:dyDescent="0.25">
      <c r="A313" s="352"/>
      <c r="B313" s="378"/>
      <c r="C313" s="62" t="str">
        <f>IF(ISTEXT('Organizational Unit Summary'!$B$51),'Organizational Unit Summary'!$B$51,"")</f>
        <v>P-12</v>
      </c>
      <c r="D313" s="51" t="str">
        <f>IF('Organizational Unit Summary'!$B$24="Benchmark or Sustainment",IF(E313="OoS","OoS",IF(E313=1,"DM",IF(E313=2,"PM",IF(E313=3,"LM",IF(E313=4,"FM"))))),IF(E313="OoS","OoS",IF(E313&lt;=2,"H",IF(E313=3,"M",IF(E313=4,"L")))))</f>
        <v>DM</v>
      </c>
      <c r="E313" s="58">
        <f>IF(OR(Processes!$C$69=TRUE,Processes!O$69=TRUE),IF(AND(G313=1,H313=1,NOT(ISTEXT(J313))),4,IF(AND(G313=1,H313=1,ISTEXT(J313)),3,IF(AND(OR(G313=1,H313=1),ISTEXT(J313)),2,1))),"OoS")</f>
        <v>1</v>
      </c>
      <c r="F313" s="57"/>
      <c r="G313" s="59"/>
      <c r="H313" s="59"/>
      <c r="I313" s="59"/>
      <c r="J313" s="59"/>
      <c r="K313" s="59"/>
      <c r="L313" s="59"/>
      <c r="M313" s="59"/>
      <c r="N313" s="59"/>
      <c r="O313" s="63"/>
      <c r="P313" s="370"/>
      <c r="Q313" s="264"/>
      <c r="R313" s="367"/>
    </row>
    <row r="314" spans="1:18" ht="13" x14ac:dyDescent="0.25">
      <c r="A314" s="352"/>
      <c r="B314" s="378"/>
      <c r="C314" s="62" t="str">
        <f>IF(ISTEXT('Organizational Unit Summary'!$B$52),'Organizational Unit Summary'!$B$52,"")</f>
        <v>P-13</v>
      </c>
      <c r="D314" s="51" t="str">
        <f>IF('Organizational Unit Summary'!$B$24="Benchmark or Sustainment",IF(E314="OoS","OoS",IF(E314=1,"DM",IF(E314=2,"PM",IF(E314=3,"LM",IF(E314=4,"FM"))))),IF(E314="OoS","OoS",IF(E314&lt;=2,"H",IF(E314=3,"M",IF(E314=4,"L")))))</f>
        <v>DM</v>
      </c>
      <c r="E314" s="58">
        <f>IF(OR(Processes!$C$69=TRUE,Processes!P$69=TRUE),IF(AND(G314=1,H314=1,NOT(ISTEXT(J314))),4,IF(AND(G314=1,H314=1,ISTEXT(J314)),3,IF(AND(OR(G314=1,H314=1),ISTEXT(J314)),2,1))),"OoS")</f>
        <v>1</v>
      </c>
      <c r="F314" s="57"/>
      <c r="G314" s="59"/>
      <c r="H314" s="59"/>
      <c r="I314" s="59"/>
      <c r="J314" s="59"/>
      <c r="K314" s="59"/>
      <c r="L314" s="59"/>
      <c r="M314" s="59"/>
      <c r="N314" s="59"/>
      <c r="O314" s="63"/>
      <c r="P314" s="370"/>
      <c r="Q314" s="264"/>
      <c r="R314" s="367"/>
    </row>
    <row r="315" spans="1:18" ht="13" x14ac:dyDescent="0.25">
      <c r="A315" s="352"/>
      <c r="B315" s="378"/>
      <c r="C315" s="62" t="str">
        <f>IF(ISTEXT('Organizational Unit Summary'!$B$53),'Organizational Unit Summary'!$B$53,"")</f>
        <v>P-14</v>
      </c>
      <c r="D315" s="51" t="str">
        <f>IF('Organizational Unit Summary'!$B$24="Benchmark or Sustainment",IF(E315="OoS","OoS",IF(E315=1,"DM",IF(E315=2,"PM",IF(E315=3,"LM",IF(E315=4,"FM"))))),IF(E315="OoS","OoS",IF(E315&lt;=2,"H",IF(E315=3,"M",IF(E315=4,"L")))))</f>
        <v>DM</v>
      </c>
      <c r="E315" s="58">
        <f>IF(OR(Processes!$C$69=TRUE,Processes!Q$69=TRUE),IF(AND(G315=1,H315=1,NOT(ISTEXT(J315))),4,IF(AND(G315=1,H315=1,ISTEXT(J315)),3,IF(AND(OR(G315=1,H315=1),ISTEXT(J315)),2,1))),"OoS")</f>
        <v>1</v>
      </c>
      <c r="F315" s="57"/>
      <c r="G315" s="59"/>
      <c r="H315" s="59"/>
      <c r="I315" s="59"/>
      <c r="J315" s="59"/>
      <c r="K315" s="59"/>
      <c r="L315" s="59"/>
      <c r="M315" s="59"/>
      <c r="N315" s="59"/>
      <c r="O315" s="63"/>
      <c r="P315" s="370"/>
      <c r="Q315" s="264"/>
      <c r="R315" s="367"/>
    </row>
    <row r="316" spans="1:18" ht="13" x14ac:dyDescent="0.25">
      <c r="A316" s="352"/>
      <c r="B316" s="378"/>
      <c r="C316" s="62" t="str">
        <f>IF(ISTEXT('Organizational Unit Summary'!$B$54),'Organizational Unit Summary'!$B$54,"")</f>
        <v>P-15</v>
      </c>
      <c r="D316" s="51" t="str">
        <f>IF('Organizational Unit Summary'!$B$24="Benchmark or Sustainment",IF(E316="OoS","OoS",IF(E316=1,"DM",IF(E316=2,"PM",IF(E316=3,"LM",IF(E316=4,"FM"))))),IF(E316="OoS","OoS",IF(E316&lt;=2,"H",IF(E316=3,"M",IF(E316=4,"L")))))</f>
        <v>DM</v>
      </c>
      <c r="E316" s="58">
        <f>IF(OR(Processes!$C$69=TRUE,Processes!R$69=TRUE),IF(AND(G316=1,H316=1,NOT(ISTEXT(J316))),4,IF(AND(G316=1,H316=1,ISTEXT(J316)),3,IF(AND(OR(G316=1,H316=1),ISTEXT(J316)),2,1))),"OoS")</f>
        <v>1</v>
      </c>
      <c r="F316" s="57"/>
      <c r="G316" s="59"/>
      <c r="H316" s="59"/>
      <c r="I316" s="59"/>
      <c r="J316" s="59"/>
      <c r="K316" s="59"/>
      <c r="L316" s="59"/>
      <c r="M316" s="59"/>
      <c r="N316" s="59"/>
      <c r="O316" s="63"/>
      <c r="P316" s="370"/>
      <c r="Q316" s="264"/>
      <c r="R316" s="367"/>
    </row>
    <row r="317" spans="1:18" ht="13" x14ac:dyDescent="0.25">
      <c r="A317" s="352"/>
      <c r="B317" s="378"/>
      <c r="C317" s="62" t="str">
        <f>IF(ISTEXT('Organizational Unit Summary'!$B$55),'Organizational Unit Summary'!$B$55,"")</f>
        <v>P-16</v>
      </c>
      <c r="D317" s="51" t="str">
        <f>IF('Organizational Unit Summary'!$B$24="Benchmark or Sustainment",IF(E317="OoS","OoS",IF(E317=1,"DM",IF(E317=2,"PM",IF(E317=3,"LM",IF(E317=4,"FM"))))),IF(E317="OoS","OoS",IF(E317&lt;=2,"H",IF(E317=3,"M",IF(E317=4,"L")))))</f>
        <v>DM</v>
      </c>
      <c r="E317" s="58">
        <f>IF(OR(Processes!$C$69=TRUE,Processes!S$69=TRUE),IF(AND(G317=1,H317=1,NOT(ISTEXT(J317))),4,IF(AND(G317=1,H317=1,ISTEXT(J317)),3,IF(AND(OR(G317=1,H317=1),ISTEXT(J317)),2,1))),"OoS")</f>
        <v>1</v>
      </c>
      <c r="F317" s="57"/>
      <c r="G317" s="59"/>
      <c r="H317" s="59"/>
      <c r="I317" s="59"/>
      <c r="J317" s="59"/>
      <c r="K317" s="59"/>
      <c r="L317" s="59"/>
      <c r="M317" s="59"/>
      <c r="N317" s="59"/>
      <c r="O317" s="63"/>
      <c r="P317" s="370"/>
      <c r="Q317" s="264"/>
      <c r="R317" s="367"/>
    </row>
    <row r="318" spans="1:18" ht="13" x14ac:dyDescent="0.25">
      <c r="A318" s="352"/>
      <c r="B318" s="378"/>
      <c r="C318" s="62" t="str">
        <f>IF(ISTEXT('Organizational Unit Summary'!$B$56),'Organizational Unit Summary'!$B$56,"")</f>
        <v>P-17</v>
      </c>
      <c r="D318" s="51" t="str">
        <f>IF('Organizational Unit Summary'!$B$24="Benchmark or Sustainment",IF(E318="OoS","OoS",IF(E318=1,"DM",IF(E318=2,"PM",IF(E318=3,"LM",IF(E318=4,"FM"))))),IF(E318="OoS","OoS",IF(E318&lt;=2,"H",IF(E318=3,"M",IF(E318=4,"L")))))</f>
        <v>DM</v>
      </c>
      <c r="E318" s="58">
        <f>IF(OR(Processes!$C$69=TRUE,Processes!T$69=TRUE),IF(AND(G318=1,H318=1,NOT(ISTEXT(J318))),4,IF(AND(G318=1,H318=1,ISTEXT(J318)),3,IF(AND(OR(G318=1,H318=1),ISTEXT(J318)),2,1))),"OoS")</f>
        <v>1</v>
      </c>
      <c r="F318" s="57"/>
      <c r="G318" s="59"/>
      <c r="H318" s="59"/>
      <c r="I318" s="59"/>
      <c r="J318" s="59"/>
      <c r="K318" s="59"/>
      <c r="L318" s="59"/>
      <c r="M318" s="59"/>
      <c r="N318" s="59"/>
      <c r="O318" s="63"/>
      <c r="P318" s="370"/>
      <c r="Q318" s="264"/>
      <c r="R318" s="367"/>
    </row>
    <row r="319" spans="1:18" ht="13" x14ac:dyDescent="0.25">
      <c r="A319" s="352"/>
      <c r="B319" s="378"/>
      <c r="C319" s="62" t="str">
        <f>IF(ISTEXT('Organizational Unit Summary'!$B$57),'Organizational Unit Summary'!$B$57,"")</f>
        <v>P-18</v>
      </c>
      <c r="D319" s="51" t="str">
        <f>IF('Organizational Unit Summary'!$B$24="Benchmark or Sustainment",IF(E319="OoS","OoS",IF(E319=1,"DM",IF(E319=2,"PM",IF(E319=3,"LM",IF(E319=4,"FM"))))),IF(E319="OoS","OoS",IF(E319&lt;=2,"H",IF(E319=3,"M",IF(E319=4,"L")))))</f>
        <v>DM</v>
      </c>
      <c r="E319" s="58">
        <f>IF(OR(Processes!$C$69=TRUE,Processes!U$69=TRUE),IF(AND(G319=1,H319=1,NOT(ISTEXT(J319))),4,IF(AND(G319=1,H319=1,ISTEXT(J319)),3,IF(AND(OR(G319=1,H319=1),ISTEXT(J319)),2,1))),"OoS")</f>
        <v>1</v>
      </c>
      <c r="F319" s="57"/>
      <c r="G319" s="59"/>
      <c r="H319" s="59"/>
      <c r="I319" s="59"/>
      <c r="J319" s="59"/>
      <c r="K319" s="59"/>
      <c r="L319" s="59"/>
      <c r="M319" s="59"/>
      <c r="N319" s="59"/>
      <c r="O319" s="63"/>
      <c r="P319" s="370"/>
      <c r="Q319" s="264"/>
      <c r="R319" s="367"/>
    </row>
    <row r="320" spans="1:18" ht="13" x14ac:dyDescent="0.25">
      <c r="A320" s="352"/>
      <c r="B320" s="378"/>
      <c r="C320" s="62" t="str">
        <f>IF(ISTEXT('Organizational Unit Summary'!$B$58),'Organizational Unit Summary'!$B$58,"")</f>
        <v>P-19</v>
      </c>
      <c r="D320" s="51" t="str">
        <f>IF('Organizational Unit Summary'!$B$24="Benchmark or Sustainment",IF(E320="OoS","OoS",IF(E320=1,"DM",IF(E320=2,"PM",IF(E320=3,"LM",IF(E320=4,"FM"))))),IF(E320="OoS","OoS",IF(E320&lt;=2,"H",IF(E320=3,"M",IF(E320=4,"L")))))</f>
        <v>DM</v>
      </c>
      <c r="E320" s="58">
        <f>IF(OR(Processes!$C$69=TRUE,Processes!V$69=TRUE),IF(AND(G320=1,H320=1,NOT(ISTEXT(J320))),4,IF(AND(G320=1,H320=1,ISTEXT(J320)),3,IF(AND(OR(G320=1,H320=1),ISTEXT(J320)),2,1))),"OoS")</f>
        <v>1</v>
      </c>
      <c r="F320" s="57"/>
      <c r="G320" s="59"/>
      <c r="H320" s="59"/>
      <c r="I320" s="59"/>
      <c r="J320" s="59"/>
      <c r="K320" s="59"/>
      <c r="L320" s="59"/>
      <c r="M320" s="59"/>
      <c r="N320" s="59"/>
      <c r="O320" s="63"/>
      <c r="P320" s="370"/>
      <c r="Q320" s="264"/>
      <c r="R320" s="367"/>
    </row>
    <row r="321" spans="1:18" ht="13.5" thickBot="1" x14ac:dyDescent="0.3">
      <c r="A321" s="352"/>
      <c r="B321" s="378"/>
      <c r="C321" s="62" t="str">
        <f>IF(ISTEXT('Organizational Unit Summary'!$B$59),'Organizational Unit Summary'!$B$59,"")</f>
        <v>P-20</v>
      </c>
      <c r="D321" s="51" t="str">
        <f>IF('Organizational Unit Summary'!$B$24="Benchmark or Sustainment",IF(E321="OoS","OoS",IF(E321=1,"DM",IF(E321=2,"PM",IF(E321=3,"LM",IF(E321=4,"FM"))))),IF(E321="OoS","OoS",IF(E321&lt;=2,"H",IF(E321=3,"M",IF(E321=4,"L")))))</f>
        <v>DM</v>
      </c>
      <c r="E321" s="58">
        <f>IF(OR(Processes!$C$69=TRUE,Processes!W$69=TRUE),IF(AND(G321=1,H321=1,NOT(ISTEXT(J321))),4,IF(AND(G321=1,H321=1,ISTEXT(J321)),3,IF(AND(OR(G321=1,H321=1),ISTEXT(J321)),2,1))),"OoS")</f>
        <v>1</v>
      </c>
      <c r="F321" s="57"/>
      <c r="G321" s="59"/>
      <c r="H321" s="59"/>
      <c r="I321" s="59"/>
      <c r="J321" s="59"/>
      <c r="K321" s="59"/>
      <c r="L321" s="59"/>
      <c r="M321" s="59"/>
      <c r="N321" s="59"/>
      <c r="O321" s="63"/>
      <c r="P321" s="371"/>
      <c r="Q321" s="264"/>
      <c r="R321" s="367"/>
    </row>
    <row r="322" spans="1:18" ht="13" x14ac:dyDescent="0.25">
      <c r="A322" s="352"/>
      <c r="B322" s="378" t="str">
        <f>IF(ISTEXT(Processes!$B$19),Processes!$B$19,"")</f>
        <v>Process 17</v>
      </c>
      <c r="C322" s="62" t="str">
        <f>IF(ISTEXT('Organizational Unit Summary'!$B$40),'Organizational Unit Summary'!$B$40,"")</f>
        <v>P-1</v>
      </c>
      <c r="D322" s="51" t="str">
        <f>IF('Organizational Unit Summary'!$B$24="Benchmark or Sustainment",IF(E322="OoS","OoS",IF(E322=1,"DM",IF(E322=2,"PM",IF(E322=3,"LM",IF(E322=4,"FM"))))),IF(E322="OoS","OoS",IF(E322&lt;=2,"H",IF(E322=3,"M",IF(E322=4,"L")))))</f>
        <v>DM</v>
      </c>
      <c r="E322" s="58">
        <f>IF(OR(Processes!$C$70=TRUE,Processes!D$70=TRUE),IF(AND(G322=1,H322=1,NOT(ISTEXT(J322))),4,IF(AND(G322=1,H322=1,ISTEXT(J322)),3,IF(AND(OR(G322=1,H322=1),ISTEXT(J322)),2,1))),"OoS")</f>
        <v>1</v>
      </c>
      <c r="F322" s="57"/>
      <c r="G322" s="59"/>
      <c r="H322" s="59"/>
      <c r="I322" s="59"/>
      <c r="J322" s="59"/>
      <c r="K322" s="59"/>
      <c r="L322" s="59"/>
      <c r="M322" s="59"/>
      <c r="N322" s="59"/>
      <c r="O322" s="63"/>
      <c r="P322" s="369"/>
      <c r="Q322" s="264"/>
      <c r="R322" s="367"/>
    </row>
    <row r="323" spans="1:18" ht="13" x14ac:dyDescent="0.25">
      <c r="A323" s="352"/>
      <c r="B323" s="378"/>
      <c r="C323" s="62" t="str">
        <f>IF(ISTEXT('Organizational Unit Summary'!$B$41),'Organizational Unit Summary'!$B$41,"")</f>
        <v>P-2</v>
      </c>
      <c r="D323" s="51" t="str">
        <f>IF('Organizational Unit Summary'!$B$24="Benchmark or Sustainment",IF(E323="OoS","OoS",IF(E323=1,"DM",IF(E323=2,"PM",IF(E323=3,"LM",IF(E323=4,"FM"))))),IF(E323="OoS","OoS",IF(E323&lt;=2,"H",IF(E323=3,"M",IF(E323=4,"L")))))</f>
        <v>DM</v>
      </c>
      <c r="E323" s="58">
        <f>IF(OR(Processes!$C$70=TRUE,Processes!E$70=TRUE),IF(AND(G323=1,H323=1,NOT(ISTEXT(J323))),4,IF(AND(G323=1,H323=1,ISTEXT(J323)),3,IF(AND(OR(G323=1,H323=1),ISTEXT(J323)),2,1))),"OoS")</f>
        <v>1</v>
      </c>
      <c r="F323" s="57"/>
      <c r="G323" s="59"/>
      <c r="H323" s="59"/>
      <c r="I323" s="59"/>
      <c r="J323" s="59"/>
      <c r="K323" s="59"/>
      <c r="L323" s="59"/>
      <c r="M323" s="59"/>
      <c r="N323" s="59"/>
      <c r="O323" s="63"/>
      <c r="P323" s="370"/>
      <c r="Q323" s="264"/>
      <c r="R323" s="367"/>
    </row>
    <row r="324" spans="1:18" ht="13" x14ac:dyDescent="0.25">
      <c r="A324" s="352"/>
      <c r="B324" s="378"/>
      <c r="C324" s="62" t="str">
        <f>IF(ISTEXT('Organizational Unit Summary'!$B$42),'Organizational Unit Summary'!$B$42,"")</f>
        <v>P-3</v>
      </c>
      <c r="D324" s="51" t="str">
        <f>IF('Organizational Unit Summary'!$B$24="Benchmark or Sustainment",IF(E324="OoS","OoS",IF(E324=1,"DM",IF(E324=2,"PM",IF(E324=3,"LM",IF(E324=4,"FM"))))),IF(E324="OoS","OoS",IF(E324&lt;=2,"H",IF(E324=3,"M",IF(E324=4,"L")))))</f>
        <v>DM</v>
      </c>
      <c r="E324" s="58">
        <f>IF(OR(Processes!$C$70=TRUE,Processes!F$70=TRUE),IF(AND(G324=1,H324=1,NOT(ISTEXT(J324))),4,IF(AND(G324=1,H324=1,ISTEXT(J324)),3,IF(AND(OR(G324=1,H324=1),ISTEXT(J324)),2,1))),"OoS")</f>
        <v>1</v>
      </c>
      <c r="F324" s="57"/>
      <c r="G324" s="59"/>
      <c r="H324" s="59"/>
      <c r="I324" s="59"/>
      <c r="J324" s="59"/>
      <c r="K324" s="59"/>
      <c r="L324" s="59"/>
      <c r="M324" s="59"/>
      <c r="N324" s="59"/>
      <c r="O324" s="63"/>
      <c r="P324" s="370"/>
      <c r="Q324" s="264"/>
      <c r="R324" s="367"/>
    </row>
    <row r="325" spans="1:18" ht="13" x14ac:dyDescent="0.25">
      <c r="A325" s="352"/>
      <c r="B325" s="378"/>
      <c r="C325" s="62" t="str">
        <f>IF(ISTEXT('Organizational Unit Summary'!$B$43),'Organizational Unit Summary'!$B$43,"")</f>
        <v>P-4</v>
      </c>
      <c r="D325" s="51" t="str">
        <f>IF('Organizational Unit Summary'!$B$24="Benchmark or Sustainment",IF(E325="OoS","OoS",IF(E325=1,"DM",IF(E325=2,"PM",IF(E325=3,"LM",IF(E325=4,"FM"))))),IF(E325="OoS","OoS",IF(E325&lt;=2,"H",IF(E325=3,"M",IF(E325=4,"L")))))</f>
        <v>DM</v>
      </c>
      <c r="E325" s="58">
        <f>IF(OR(Processes!$C$70=TRUE,Processes!G$70=TRUE),IF(AND(G325=1,H325=1,NOT(ISTEXT(J325))),4,IF(AND(G325=1,H325=1,ISTEXT(J325)),3,IF(AND(OR(G325=1,H325=1),ISTEXT(J325)),2,1))),"OoS")</f>
        <v>1</v>
      </c>
      <c r="F325" s="57"/>
      <c r="G325" s="59"/>
      <c r="H325" s="59"/>
      <c r="I325" s="59"/>
      <c r="J325" s="59"/>
      <c r="K325" s="59"/>
      <c r="L325" s="59"/>
      <c r="M325" s="59"/>
      <c r="N325" s="59"/>
      <c r="O325" s="63"/>
      <c r="P325" s="370"/>
      <c r="Q325" s="264"/>
      <c r="R325" s="367"/>
    </row>
    <row r="326" spans="1:18" ht="13" x14ac:dyDescent="0.25">
      <c r="A326" s="352"/>
      <c r="B326" s="378"/>
      <c r="C326" s="62" t="str">
        <f>IF(ISTEXT('Organizational Unit Summary'!$B$44),'Organizational Unit Summary'!$B$44,"")</f>
        <v>P-5</v>
      </c>
      <c r="D326" s="51" t="str">
        <f>IF('Organizational Unit Summary'!$B$24="Benchmark or Sustainment",IF(E326="OoS","OoS",IF(E326=1,"DM",IF(E326=2,"PM",IF(E326=3,"LM",IF(E326=4,"FM"))))),IF(E326="OoS","OoS",IF(E326&lt;=2,"H",IF(E326=3,"M",IF(E326=4,"L")))))</f>
        <v>DM</v>
      </c>
      <c r="E326" s="58">
        <f>IF(OR(Processes!$C$70=TRUE,Processes!H$70=TRUE),IF(AND(G326=1,H326=1,NOT(ISTEXT(J326))),4,IF(AND(G326=1,H326=1,ISTEXT(J326)),3,IF(AND(OR(G326=1,H326=1),ISTEXT(J326)),2,1))),"OoS")</f>
        <v>1</v>
      </c>
      <c r="F326" s="57"/>
      <c r="G326" s="59"/>
      <c r="H326" s="59"/>
      <c r="I326" s="59"/>
      <c r="J326" s="59"/>
      <c r="K326" s="59"/>
      <c r="L326" s="59"/>
      <c r="M326" s="59"/>
      <c r="N326" s="59"/>
      <c r="O326" s="63"/>
      <c r="P326" s="370"/>
      <c r="Q326" s="264"/>
      <c r="R326" s="367"/>
    </row>
    <row r="327" spans="1:18" ht="13" x14ac:dyDescent="0.25">
      <c r="A327" s="352"/>
      <c r="B327" s="378"/>
      <c r="C327" s="62" t="str">
        <f>IF(ISTEXT('Organizational Unit Summary'!$B$45),'Organizational Unit Summary'!$B$45,"")</f>
        <v>P-6</v>
      </c>
      <c r="D327" s="51" t="str">
        <f>IF('Organizational Unit Summary'!$B$24="Benchmark or Sustainment",IF(E327="OoS","OoS",IF(E327=1,"DM",IF(E327=2,"PM",IF(E327=3,"LM",IF(E327=4,"FM"))))),IF(E327="OoS","OoS",IF(E327&lt;=2,"H",IF(E327=3,"M",IF(E327=4,"L")))))</f>
        <v>DM</v>
      </c>
      <c r="E327" s="58">
        <f>IF(OR(Processes!$C$70=TRUE,Processes!I$70=TRUE),IF(AND(G327=1,H327=1,NOT(ISTEXT(J327))),4,IF(AND(G327=1,H327=1,ISTEXT(J327)),3,IF(AND(OR(G327=1,H327=1),ISTEXT(J327)),2,1))),"OoS")</f>
        <v>1</v>
      </c>
      <c r="F327" s="57"/>
      <c r="G327" s="59"/>
      <c r="H327" s="59"/>
      <c r="I327" s="59"/>
      <c r="J327" s="59"/>
      <c r="K327" s="59"/>
      <c r="L327" s="59"/>
      <c r="M327" s="59"/>
      <c r="N327" s="59"/>
      <c r="O327" s="63"/>
      <c r="P327" s="370"/>
      <c r="Q327" s="264"/>
      <c r="R327" s="367"/>
    </row>
    <row r="328" spans="1:18" ht="13" x14ac:dyDescent="0.25">
      <c r="A328" s="352"/>
      <c r="B328" s="378"/>
      <c r="C328" s="62" t="str">
        <f>IF(ISTEXT('Organizational Unit Summary'!$B$46),'Organizational Unit Summary'!$B$46,"")</f>
        <v>P-7</v>
      </c>
      <c r="D328" s="51" t="str">
        <f>IF('Organizational Unit Summary'!$B$24="Benchmark or Sustainment",IF(E328="OoS","OoS",IF(E328=1,"DM",IF(E328=2,"PM",IF(E328=3,"LM",IF(E328=4,"FM"))))),IF(E328="OoS","OoS",IF(E328&lt;=2,"H",IF(E328=3,"M",IF(E328=4,"L")))))</f>
        <v>DM</v>
      </c>
      <c r="E328" s="58">
        <f>IF(OR(Processes!$C$70=TRUE,Processes!J$70=TRUE),IF(AND(G328=1,H328=1,NOT(ISTEXT(J328))),4,IF(AND(G328=1,H328=1,ISTEXT(J328)),3,IF(AND(OR(G328=1,H328=1),ISTEXT(J328)),2,1))),"OoS")</f>
        <v>1</v>
      </c>
      <c r="F328" s="57"/>
      <c r="G328" s="59"/>
      <c r="H328" s="59"/>
      <c r="I328" s="59"/>
      <c r="J328" s="59"/>
      <c r="K328" s="59"/>
      <c r="L328" s="59"/>
      <c r="M328" s="59"/>
      <c r="N328" s="59"/>
      <c r="O328" s="63"/>
      <c r="P328" s="370"/>
      <c r="Q328" s="264"/>
      <c r="R328" s="367"/>
    </row>
    <row r="329" spans="1:18" ht="13" x14ac:dyDescent="0.25">
      <c r="A329" s="352"/>
      <c r="B329" s="378"/>
      <c r="C329" s="62" t="str">
        <f>IF(ISTEXT('Organizational Unit Summary'!$B$47),'Organizational Unit Summary'!$B$47,"")</f>
        <v>P-8</v>
      </c>
      <c r="D329" s="51" t="str">
        <f>IF('Organizational Unit Summary'!$B$24="Benchmark or Sustainment",IF(E329="OoS","OoS",IF(E329=1,"DM",IF(E329=2,"PM",IF(E329=3,"LM",IF(E329=4,"FM"))))),IF(E329="OoS","OoS",IF(E329&lt;=2,"H",IF(E329=3,"M",IF(E329=4,"L")))))</f>
        <v>DM</v>
      </c>
      <c r="E329" s="58">
        <f>IF(OR(Processes!$C$70=TRUE,Processes!K$70=TRUE),IF(AND(G329=1,H329=1,NOT(ISTEXT(J329))),4,IF(AND(G329=1,H329=1,ISTEXT(J329)),3,IF(AND(OR(G329=1,H329=1),ISTEXT(J329)),2,1))),"OoS")</f>
        <v>1</v>
      </c>
      <c r="F329" s="57"/>
      <c r="G329" s="59"/>
      <c r="H329" s="59"/>
      <c r="I329" s="59"/>
      <c r="J329" s="59"/>
      <c r="K329" s="59"/>
      <c r="L329" s="59"/>
      <c r="M329" s="59"/>
      <c r="N329" s="59"/>
      <c r="O329" s="63"/>
      <c r="P329" s="370"/>
      <c r="Q329" s="264"/>
      <c r="R329" s="367"/>
    </row>
    <row r="330" spans="1:18" ht="13" x14ac:dyDescent="0.25">
      <c r="A330" s="352"/>
      <c r="B330" s="378"/>
      <c r="C330" s="62" t="str">
        <f>IF(ISTEXT('Organizational Unit Summary'!$B$48),'Organizational Unit Summary'!$B$48,"")</f>
        <v>P-9</v>
      </c>
      <c r="D330" s="51" t="str">
        <f>IF('Organizational Unit Summary'!$B$24="Benchmark or Sustainment",IF(E330="OoS","OoS",IF(E330=1,"DM",IF(E330=2,"PM",IF(E330=3,"LM",IF(E330=4,"FM"))))),IF(E330="OoS","OoS",IF(E330&lt;=2,"H",IF(E330=3,"M",IF(E330=4,"L")))))</f>
        <v>DM</v>
      </c>
      <c r="E330" s="58">
        <f>IF(OR(Processes!$C$70=TRUE,Processes!L$70=TRUE),IF(AND(G330=1,H330=1,NOT(ISTEXT(J330))),4,IF(AND(G330=1,H330=1,ISTEXT(J330)),3,IF(AND(OR(G330=1,H330=1),ISTEXT(J330)),2,1))),"OoS")</f>
        <v>1</v>
      </c>
      <c r="F330" s="57"/>
      <c r="G330" s="59"/>
      <c r="H330" s="59"/>
      <c r="I330" s="59"/>
      <c r="J330" s="59"/>
      <c r="K330" s="59"/>
      <c r="L330" s="59"/>
      <c r="M330" s="59"/>
      <c r="N330" s="59"/>
      <c r="O330" s="63"/>
      <c r="P330" s="370"/>
      <c r="Q330" s="264"/>
      <c r="R330" s="367"/>
    </row>
    <row r="331" spans="1:18" ht="13" x14ac:dyDescent="0.25">
      <c r="A331" s="352"/>
      <c r="B331" s="378"/>
      <c r="C331" s="62" t="str">
        <f>IF(ISTEXT('Organizational Unit Summary'!$B$49),'Organizational Unit Summary'!$B$49,"")</f>
        <v>P-10</v>
      </c>
      <c r="D331" s="51" t="str">
        <f>IF('Organizational Unit Summary'!$B$24="Benchmark or Sustainment",IF(E331="OoS","OoS",IF(E331=1,"DM",IF(E331=2,"PM",IF(E331=3,"LM",IF(E331=4,"FM"))))),IF(E331="OoS","OoS",IF(E331&lt;=2,"H",IF(E331=3,"M",IF(E331=4,"L")))))</f>
        <v>DM</v>
      </c>
      <c r="E331" s="58">
        <f>IF(OR(Processes!$C$70=TRUE,Processes!M$70=TRUE),IF(AND(G331=1,H331=1,NOT(ISTEXT(J331))),4,IF(AND(G331=1,H331=1,ISTEXT(J331)),3,IF(AND(OR(G331=1,H331=1),ISTEXT(J331)),2,1))),"OoS")</f>
        <v>1</v>
      </c>
      <c r="F331" s="57"/>
      <c r="G331" s="59"/>
      <c r="H331" s="59"/>
      <c r="I331" s="59"/>
      <c r="J331" s="59"/>
      <c r="K331" s="59"/>
      <c r="L331" s="59"/>
      <c r="M331" s="59"/>
      <c r="N331" s="59"/>
      <c r="O331" s="63"/>
      <c r="P331" s="370"/>
      <c r="Q331" s="264"/>
      <c r="R331" s="367"/>
    </row>
    <row r="332" spans="1:18" ht="13" x14ac:dyDescent="0.25">
      <c r="A332" s="352"/>
      <c r="B332" s="378"/>
      <c r="C332" s="62" t="str">
        <f>IF(ISTEXT('Organizational Unit Summary'!$B$50),'Organizational Unit Summary'!$B$50,"")</f>
        <v>P-11</v>
      </c>
      <c r="D332" s="51" t="str">
        <f>IF('Organizational Unit Summary'!$B$24="Benchmark or Sustainment",IF(E332="OoS","OoS",IF(E332=1,"DM",IF(E332=2,"PM",IF(E332=3,"LM",IF(E332=4,"FM"))))),IF(E332="OoS","OoS",IF(E332&lt;=2,"H",IF(E332=3,"M",IF(E332=4,"L")))))</f>
        <v>DM</v>
      </c>
      <c r="E332" s="58">
        <f>IF(OR(Processes!$C$70=TRUE,Processes!N$70=TRUE),IF(AND(G332=1,H332=1,NOT(ISTEXT(J332))),4,IF(AND(G332=1,H332=1,ISTEXT(J332)),3,IF(AND(OR(G332=1,H332=1),ISTEXT(J332)),2,1))),"OoS")</f>
        <v>1</v>
      </c>
      <c r="F332" s="57"/>
      <c r="G332" s="59"/>
      <c r="H332" s="59"/>
      <c r="I332" s="59"/>
      <c r="J332" s="59"/>
      <c r="K332" s="59"/>
      <c r="L332" s="59"/>
      <c r="M332" s="59"/>
      <c r="N332" s="59"/>
      <c r="O332" s="63"/>
      <c r="P332" s="370"/>
      <c r="Q332" s="264"/>
      <c r="R332" s="367"/>
    </row>
    <row r="333" spans="1:18" ht="13" x14ac:dyDescent="0.25">
      <c r="A333" s="352"/>
      <c r="B333" s="378"/>
      <c r="C333" s="62" t="str">
        <f>IF(ISTEXT('Organizational Unit Summary'!$B$51),'Organizational Unit Summary'!$B$51,"")</f>
        <v>P-12</v>
      </c>
      <c r="D333" s="51" t="str">
        <f>IF('Organizational Unit Summary'!$B$24="Benchmark or Sustainment",IF(E333="OoS","OoS",IF(E333=1,"DM",IF(E333=2,"PM",IF(E333=3,"LM",IF(E333=4,"FM"))))),IF(E333="OoS","OoS",IF(E333&lt;=2,"H",IF(E333=3,"M",IF(E333=4,"L")))))</f>
        <v>DM</v>
      </c>
      <c r="E333" s="58">
        <f>IF(OR(Processes!$C$70=TRUE,Processes!O$70=TRUE),IF(AND(G333=1,H333=1,NOT(ISTEXT(J333))),4,IF(AND(G333=1,H333=1,ISTEXT(J333)),3,IF(AND(OR(G333=1,H333=1),ISTEXT(J333)),2,1))),"OoS")</f>
        <v>1</v>
      </c>
      <c r="F333" s="57"/>
      <c r="G333" s="59"/>
      <c r="H333" s="59"/>
      <c r="I333" s="59"/>
      <c r="J333" s="59"/>
      <c r="K333" s="59"/>
      <c r="L333" s="59"/>
      <c r="M333" s="59"/>
      <c r="N333" s="59"/>
      <c r="O333" s="63"/>
      <c r="P333" s="370"/>
      <c r="Q333" s="264"/>
      <c r="R333" s="367"/>
    </row>
    <row r="334" spans="1:18" ht="13" x14ac:dyDescent="0.25">
      <c r="A334" s="352"/>
      <c r="B334" s="378"/>
      <c r="C334" s="62" t="str">
        <f>IF(ISTEXT('Organizational Unit Summary'!$B$52),'Organizational Unit Summary'!$B$52,"")</f>
        <v>P-13</v>
      </c>
      <c r="D334" s="51" t="str">
        <f>IF('Organizational Unit Summary'!$B$24="Benchmark or Sustainment",IF(E334="OoS","OoS",IF(E334=1,"DM",IF(E334=2,"PM",IF(E334=3,"LM",IF(E334=4,"FM"))))),IF(E334="OoS","OoS",IF(E334&lt;=2,"H",IF(E334=3,"M",IF(E334=4,"L")))))</f>
        <v>DM</v>
      </c>
      <c r="E334" s="58">
        <f>IF(OR(Processes!$C$70=TRUE,Processes!P$70=TRUE),IF(AND(G334=1,H334=1,NOT(ISTEXT(J334))),4,IF(AND(G334=1,H334=1,ISTEXT(J334)),3,IF(AND(OR(G334=1,H334=1),ISTEXT(J334)),2,1))),"OoS")</f>
        <v>1</v>
      </c>
      <c r="F334" s="57"/>
      <c r="G334" s="59"/>
      <c r="H334" s="59"/>
      <c r="I334" s="59"/>
      <c r="J334" s="59"/>
      <c r="K334" s="59"/>
      <c r="L334" s="59"/>
      <c r="M334" s="59"/>
      <c r="N334" s="59"/>
      <c r="O334" s="63"/>
      <c r="P334" s="370"/>
      <c r="Q334" s="264"/>
      <c r="R334" s="367"/>
    </row>
    <row r="335" spans="1:18" ht="13" x14ac:dyDescent="0.25">
      <c r="A335" s="352"/>
      <c r="B335" s="378"/>
      <c r="C335" s="62" t="str">
        <f>IF(ISTEXT('Organizational Unit Summary'!$B$53),'Organizational Unit Summary'!$B$53,"")</f>
        <v>P-14</v>
      </c>
      <c r="D335" s="51" t="str">
        <f>IF('Organizational Unit Summary'!$B$24="Benchmark or Sustainment",IF(E335="OoS","OoS",IF(E335=1,"DM",IF(E335=2,"PM",IF(E335=3,"LM",IF(E335=4,"FM"))))),IF(E335="OoS","OoS",IF(E335&lt;=2,"H",IF(E335=3,"M",IF(E335=4,"L")))))</f>
        <v>DM</v>
      </c>
      <c r="E335" s="58">
        <f>IF(OR(Processes!$C$70=TRUE,Processes!Q$70=TRUE),IF(AND(G335=1,H335=1,NOT(ISTEXT(J335))),4,IF(AND(G335=1,H335=1,ISTEXT(J335)),3,IF(AND(OR(G335=1,H335=1),ISTEXT(J335)),2,1))),"OoS")</f>
        <v>1</v>
      </c>
      <c r="F335" s="57"/>
      <c r="G335" s="59"/>
      <c r="H335" s="59"/>
      <c r="I335" s="59"/>
      <c r="J335" s="59"/>
      <c r="K335" s="59"/>
      <c r="L335" s="59"/>
      <c r="M335" s="59"/>
      <c r="N335" s="59"/>
      <c r="O335" s="63"/>
      <c r="P335" s="370"/>
      <c r="Q335" s="264"/>
      <c r="R335" s="367"/>
    </row>
    <row r="336" spans="1:18" ht="13" x14ac:dyDescent="0.25">
      <c r="A336" s="352"/>
      <c r="B336" s="378"/>
      <c r="C336" s="62" t="str">
        <f>IF(ISTEXT('Organizational Unit Summary'!$B$54),'Organizational Unit Summary'!$B$54,"")</f>
        <v>P-15</v>
      </c>
      <c r="D336" s="51" t="str">
        <f>IF('Organizational Unit Summary'!$B$24="Benchmark or Sustainment",IF(E336="OoS","OoS",IF(E336=1,"DM",IF(E336=2,"PM",IF(E336=3,"LM",IF(E336=4,"FM"))))),IF(E336="OoS","OoS",IF(E336&lt;=2,"H",IF(E336=3,"M",IF(E336=4,"L")))))</f>
        <v>DM</v>
      </c>
      <c r="E336" s="58">
        <f>IF(OR(Processes!$C$70=TRUE,Processes!R$70=TRUE),IF(AND(G336=1,H336=1,NOT(ISTEXT(J336))),4,IF(AND(G336=1,H336=1,ISTEXT(J336)),3,IF(AND(OR(G336=1,H336=1),ISTEXT(J336)),2,1))),"OoS")</f>
        <v>1</v>
      </c>
      <c r="F336" s="57"/>
      <c r="G336" s="59"/>
      <c r="H336" s="59"/>
      <c r="I336" s="59"/>
      <c r="J336" s="59"/>
      <c r="K336" s="59"/>
      <c r="L336" s="59"/>
      <c r="M336" s="59"/>
      <c r="N336" s="59"/>
      <c r="O336" s="63"/>
      <c r="P336" s="370"/>
      <c r="Q336" s="264"/>
      <c r="R336" s="367"/>
    </row>
    <row r="337" spans="1:18" ht="13" x14ac:dyDescent="0.25">
      <c r="A337" s="352"/>
      <c r="B337" s="378"/>
      <c r="C337" s="62" t="str">
        <f>IF(ISTEXT('Organizational Unit Summary'!$B$55),'Organizational Unit Summary'!$B$55,"")</f>
        <v>P-16</v>
      </c>
      <c r="D337" s="51" t="str">
        <f>IF('Organizational Unit Summary'!$B$24="Benchmark or Sustainment",IF(E337="OoS","OoS",IF(E337=1,"DM",IF(E337=2,"PM",IF(E337=3,"LM",IF(E337=4,"FM"))))),IF(E337="OoS","OoS",IF(E337&lt;=2,"H",IF(E337=3,"M",IF(E337=4,"L")))))</f>
        <v>DM</v>
      </c>
      <c r="E337" s="58">
        <f>IF(OR(Processes!$C$70=TRUE,Processes!S$70=TRUE),IF(AND(G337=1,H337=1,NOT(ISTEXT(J337))),4,IF(AND(G337=1,H337=1,ISTEXT(J337)),3,IF(AND(OR(G337=1,H337=1),ISTEXT(J337)),2,1))),"OoS")</f>
        <v>1</v>
      </c>
      <c r="F337" s="57"/>
      <c r="G337" s="59"/>
      <c r="H337" s="59"/>
      <c r="I337" s="59"/>
      <c r="J337" s="59"/>
      <c r="K337" s="59"/>
      <c r="L337" s="59"/>
      <c r="M337" s="59"/>
      <c r="N337" s="59"/>
      <c r="O337" s="63"/>
      <c r="P337" s="370"/>
      <c r="Q337" s="264"/>
      <c r="R337" s="367"/>
    </row>
    <row r="338" spans="1:18" ht="13" x14ac:dyDescent="0.25">
      <c r="A338" s="352"/>
      <c r="B338" s="378"/>
      <c r="C338" s="62" t="str">
        <f>IF(ISTEXT('Organizational Unit Summary'!$B$56),'Organizational Unit Summary'!$B$56,"")</f>
        <v>P-17</v>
      </c>
      <c r="D338" s="51" t="str">
        <f>IF('Organizational Unit Summary'!$B$24="Benchmark or Sustainment",IF(E338="OoS","OoS",IF(E338=1,"DM",IF(E338=2,"PM",IF(E338=3,"LM",IF(E338=4,"FM"))))),IF(E338="OoS","OoS",IF(E338&lt;=2,"H",IF(E338=3,"M",IF(E338=4,"L")))))</f>
        <v>DM</v>
      </c>
      <c r="E338" s="58">
        <f>IF(OR(Processes!$C$70=TRUE,Processes!T$70=TRUE),IF(AND(G338=1,H338=1,NOT(ISTEXT(J338))),4,IF(AND(G338=1,H338=1,ISTEXT(J338)),3,IF(AND(OR(G338=1,H338=1),ISTEXT(J338)),2,1))),"OoS")</f>
        <v>1</v>
      </c>
      <c r="F338" s="57"/>
      <c r="G338" s="59"/>
      <c r="H338" s="59"/>
      <c r="I338" s="59"/>
      <c r="J338" s="59"/>
      <c r="K338" s="59"/>
      <c r="L338" s="59"/>
      <c r="M338" s="59"/>
      <c r="N338" s="59"/>
      <c r="O338" s="63"/>
      <c r="P338" s="370"/>
      <c r="Q338" s="264"/>
      <c r="R338" s="367"/>
    </row>
    <row r="339" spans="1:18" ht="13" x14ac:dyDescent="0.25">
      <c r="A339" s="352"/>
      <c r="B339" s="378"/>
      <c r="C339" s="62" t="str">
        <f>IF(ISTEXT('Organizational Unit Summary'!$B$57),'Organizational Unit Summary'!$B$57,"")</f>
        <v>P-18</v>
      </c>
      <c r="D339" s="51" t="str">
        <f>IF('Organizational Unit Summary'!$B$24="Benchmark or Sustainment",IF(E339="OoS","OoS",IF(E339=1,"DM",IF(E339=2,"PM",IF(E339=3,"LM",IF(E339=4,"FM"))))),IF(E339="OoS","OoS",IF(E339&lt;=2,"H",IF(E339=3,"M",IF(E339=4,"L")))))</f>
        <v>DM</v>
      </c>
      <c r="E339" s="58">
        <f>IF(OR(Processes!$C$70=TRUE,Processes!U$70=TRUE),IF(AND(G339=1,H339=1,NOT(ISTEXT(J339))),4,IF(AND(G339=1,H339=1,ISTEXT(J339)),3,IF(AND(OR(G339=1,H339=1),ISTEXT(J339)),2,1))),"OoS")</f>
        <v>1</v>
      </c>
      <c r="F339" s="57"/>
      <c r="G339" s="59"/>
      <c r="H339" s="59"/>
      <c r="I339" s="59"/>
      <c r="J339" s="59"/>
      <c r="K339" s="59"/>
      <c r="L339" s="59"/>
      <c r="M339" s="59"/>
      <c r="N339" s="59"/>
      <c r="O339" s="63"/>
      <c r="P339" s="370"/>
      <c r="Q339" s="264"/>
      <c r="R339" s="367"/>
    </row>
    <row r="340" spans="1:18" ht="13" x14ac:dyDescent="0.25">
      <c r="A340" s="352"/>
      <c r="B340" s="378"/>
      <c r="C340" s="62" t="str">
        <f>IF(ISTEXT('Organizational Unit Summary'!$B$58),'Organizational Unit Summary'!$B$58,"")</f>
        <v>P-19</v>
      </c>
      <c r="D340" s="51" t="str">
        <f>IF('Organizational Unit Summary'!$B$24="Benchmark or Sustainment",IF(E340="OoS","OoS",IF(E340=1,"DM",IF(E340=2,"PM",IF(E340=3,"LM",IF(E340=4,"FM"))))),IF(E340="OoS","OoS",IF(E340&lt;=2,"H",IF(E340=3,"M",IF(E340=4,"L")))))</f>
        <v>DM</v>
      </c>
      <c r="E340" s="58">
        <f>IF(OR(Processes!$C$70=TRUE,Processes!V$70=TRUE),IF(AND(G340=1,H340=1,NOT(ISTEXT(J340))),4,IF(AND(G340=1,H340=1,ISTEXT(J340)),3,IF(AND(OR(G340=1,H340=1),ISTEXT(J340)),2,1))),"OoS")</f>
        <v>1</v>
      </c>
      <c r="F340" s="57"/>
      <c r="G340" s="59"/>
      <c r="H340" s="59"/>
      <c r="I340" s="59"/>
      <c r="J340" s="59"/>
      <c r="K340" s="59"/>
      <c r="L340" s="59"/>
      <c r="M340" s="59"/>
      <c r="N340" s="59"/>
      <c r="O340" s="63"/>
      <c r="P340" s="370"/>
      <c r="Q340" s="264"/>
      <c r="R340" s="367"/>
    </row>
    <row r="341" spans="1:18" ht="13.5" thickBot="1" x14ac:dyDescent="0.3">
      <c r="A341" s="352"/>
      <c r="B341" s="378"/>
      <c r="C341" s="62" t="str">
        <f>IF(ISTEXT('Organizational Unit Summary'!$B$59),'Organizational Unit Summary'!$B$59,"")</f>
        <v>P-20</v>
      </c>
      <c r="D341" s="51" t="str">
        <f>IF('Organizational Unit Summary'!$B$24="Benchmark or Sustainment",IF(E341="OoS","OoS",IF(E341=1,"DM",IF(E341=2,"PM",IF(E341=3,"LM",IF(E341=4,"FM"))))),IF(E341="OoS","OoS",IF(E341&lt;=2,"H",IF(E341=3,"M",IF(E341=4,"L")))))</f>
        <v>DM</v>
      </c>
      <c r="E341" s="58">
        <f>IF(OR(Processes!$C$70=TRUE,Processes!W$70=TRUE),IF(AND(G341=1,H341=1,NOT(ISTEXT(J341))),4,IF(AND(G341=1,H341=1,ISTEXT(J341)),3,IF(AND(OR(G341=1,H341=1),ISTEXT(J341)),2,1))),"OoS")</f>
        <v>1</v>
      </c>
      <c r="F341" s="57"/>
      <c r="G341" s="59"/>
      <c r="H341" s="59"/>
      <c r="I341" s="59"/>
      <c r="J341" s="59"/>
      <c r="K341" s="59"/>
      <c r="L341" s="59"/>
      <c r="M341" s="59"/>
      <c r="N341" s="59"/>
      <c r="O341" s="63"/>
      <c r="P341" s="371"/>
      <c r="Q341" s="264"/>
      <c r="R341" s="367"/>
    </row>
    <row r="342" spans="1:18" ht="13" x14ac:dyDescent="0.25">
      <c r="A342" s="352"/>
      <c r="B342" s="378" t="str">
        <f>IF(ISTEXT(Processes!$B$20),Processes!$B$20,"")</f>
        <v>Process 18</v>
      </c>
      <c r="C342" s="62" t="str">
        <f>IF(ISTEXT('Organizational Unit Summary'!$B$40),'Organizational Unit Summary'!$B$40,"")</f>
        <v>P-1</v>
      </c>
      <c r="D342" s="51" t="str">
        <f>IF('Organizational Unit Summary'!$B$24="Benchmark or Sustainment",IF(E342="OoS","OoS",IF(E342=1,"DM",IF(E342=2,"PM",IF(E342=3,"LM",IF(E342=4,"FM"))))),IF(E342="OoS","OoS",IF(E342&lt;=2,"H",IF(E342=3,"M",IF(E342=4,"L")))))</f>
        <v>DM</v>
      </c>
      <c r="E342" s="58">
        <f>IF(OR(Processes!$C$71=TRUE,Processes!D$71=TRUE),IF(AND(G342=1,H342=1,NOT(ISTEXT(J342))),4,IF(AND(G342=1,H342=1,ISTEXT(J342)),3,IF(AND(OR(G342=1,H342=1),ISTEXT(J342)),2,1))),"OoS")</f>
        <v>1</v>
      </c>
      <c r="F342" s="57"/>
      <c r="G342" s="59"/>
      <c r="H342" s="59"/>
      <c r="I342" s="59"/>
      <c r="J342" s="59"/>
      <c r="K342" s="59"/>
      <c r="L342" s="59"/>
      <c r="M342" s="59"/>
      <c r="N342" s="59"/>
      <c r="O342" s="63"/>
      <c r="P342" s="369"/>
      <c r="Q342" s="264"/>
      <c r="R342" s="367"/>
    </row>
    <row r="343" spans="1:18" ht="13" x14ac:dyDescent="0.25">
      <c r="A343" s="352"/>
      <c r="B343" s="378"/>
      <c r="C343" s="62" t="str">
        <f>IF(ISTEXT('Organizational Unit Summary'!$B$41),'Organizational Unit Summary'!$B$41,"")</f>
        <v>P-2</v>
      </c>
      <c r="D343" s="51" t="str">
        <f>IF('Organizational Unit Summary'!$B$24="Benchmark or Sustainment",IF(E343="OoS","OoS",IF(E343=1,"DM",IF(E343=2,"PM",IF(E343=3,"LM",IF(E343=4,"FM"))))),IF(E343="OoS","OoS",IF(E343&lt;=2,"H",IF(E343=3,"M",IF(E343=4,"L")))))</f>
        <v>DM</v>
      </c>
      <c r="E343" s="58">
        <f>IF(OR(Processes!$C$71=TRUE,Processes!E$71=TRUE),IF(AND(G343=1,H343=1,NOT(ISTEXT(J343))),4,IF(AND(G343=1,H343=1,ISTEXT(J343)),3,IF(AND(OR(G343=1,H343=1),ISTEXT(J343)),2,1))),"OoS")</f>
        <v>1</v>
      </c>
      <c r="F343" s="57"/>
      <c r="G343" s="59"/>
      <c r="H343" s="59"/>
      <c r="I343" s="59"/>
      <c r="J343" s="59"/>
      <c r="K343" s="59"/>
      <c r="L343" s="59"/>
      <c r="M343" s="59"/>
      <c r="N343" s="59"/>
      <c r="O343" s="63"/>
      <c r="P343" s="370"/>
      <c r="Q343" s="264"/>
      <c r="R343" s="367"/>
    </row>
    <row r="344" spans="1:18" ht="13" x14ac:dyDescent="0.25">
      <c r="A344" s="352"/>
      <c r="B344" s="378"/>
      <c r="C344" s="62" t="str">
        <f>IF(ISTEXT('Organizational Unit Summary'!$B$42),'Organizational Unit Summary'!$B$42,"")</f>
        <v>P-3</v>
      </c>
      <c r="D344" s="51" t="str">
        <f>IF('Organizational Unit Summary'!$B$24="Benchmark or Sustainment",IF(E344="OoS","OoS",IF(E344=1,"DM",IF(E344=2,"PM",IF(E344=3,"LM",IF(E344=4,"FM"))))),IF(E344="OoS","OoS",IF(E344&lt;=2,"H",IF(E344=3,"M",IF(E344=4,"L")))))</f>
        <v>DM</v>
      </c>
      <c r="E344" s="58">
        <f>IF(OR(Processes!$C$71=TRUE,Processes!F$71=TRUE),IF(AND(G344=1,H344=1,NOT(ISTEXT(J344))),4,IF(AND(G344=1,H344=1,ISTEXT(J344)),3,IF(AND(OR(G344=1,H344=1),ISTEXT(J344)),2,1))),"OoS")</f>
        <v>1</v>
      </c>
      <c r="F344" s="57"/>
      <c r="G344" s="59"/>
      <c r="H344" s="59"/>
      <c r="I344" s="59"/>
      <c r="J344" s="59"/>
      <c r="K344" s="59"/>
      <c r="L344" s="59"/>
      <c r="M344" s="59"/>
      <c r="N344" s="59"/>
      <c r="O344" s="63"/>
      <c r="P344" s="370"/>
      <c r="Q344" s="264"/>
      <c r="R344" s="367"/>
    </row>
    <row r="345" spans="1:18" ht="13" x14ac:dyDescent="0.25">
      <c r="A345" s="352"/>
      <c r="B345" s="378"/>
      <c r="C345" s="62" t="str">
        <f>IF(ISTEXT('Organizational Unit Summary'!$B$43),'Organizational Unit Summary'!$B$43,"")</f>
        <v>P-4</v>
      </c>
      <c r="D345" s="51" t="str">
        <f>IF('Organizational Unit Summary'!$B$24="Benchmark or Sustainment",IF(E345="OoS","OoS",IF(E345=1,"DM",IF(E345=2,"PM",IF(E345=3,"LM",IF(E345=4,"FM"))))),IF(E345="OoS","OoS",IF(E345&lt;=2,"H",IF(E345=3,"M",IF(E345=4,"L")))))</f>
        <v>DM</v>
      </c>
      <c r="E345" s="58">
        <f>IF(OR(Processes!$C$71=TRUE,Processes!G$71=TRUE),IF(AND(G345=1,H345=1,NOT(ISTEXT(J345))),4,IF(AND(G345=1,H345=1,ISTEXT(J345)),3,IF(AND(OR(G345=1,H345=1),ISTEXT(J345)),2,1))),"OoS")</f>
        <v>1</v>
      </c>
      <c r="F345" s="57"/>
      <c r="G345" s="59"/>
      <c r="H345" s="59"/>
      <c r="I345" s="59"/>
      <c r="J345" s="59"/>
      <c r="K345" s="59"/>
      <c r="L345" s="59"/>
      <c r="M345" s="59"/>
      <c r="N345" s="59"/>
      <c r="O345" s="63"/>
      <c r="P345" s="370"/>
      <c r="Q345" s="264"/>
      <c r="R345" s="367"/>
    </row>
    <row r="346" spans="1:18" ht="13" x14ac:dyDescent="0.25">
      <c r="A346" s="352"/>
      <c r="B346" s="378"/>
      <c r="C346" s="62" t="str">
        <f>IF(ISTEXT('Organizational Unit Summary'!$B$44),'Organizational Unit Summary'!$B$44,"")</f>
        <v>P-5</v>
      </c>
      <c r="D346" s="51" t="str">
        <f>IF('Organizational Unit Summary'!$B$24="Benchmark or Sustainment",IF(E346="OoS","OoS",IF(E346=1,"DM",IF(E346=2,"PM",IF(E346=3,"LM",IF(E346=4,"FM"))))),IF(E346="OoS","OoS",IF(E346&lt;=2,"H",IF(E346=3,"M",IF(E346=4,"L")))))</f>
        <v>DM</v>
      </c>
      <c r="E346" s="58">
        <f>IF(OR(Processes!$C$71=TRUE,Processes!H$71=TRUE),IF(AND(G346=1,H346=1,NOT(ISTEXT(J346))),4,IF(AND(G346=1,H346=1,ISTEXT(J346)),3,IF(AND(OR(G346=1,H346=1),ISTEXT(J346)),2,1))),"OoS")</f>
        <v>1</v>
      </c>
      <c r="F346" s="57"/>
      <c r="G346" s="59"/>
      <c r="H346" s="59"/>
      <c r="I346" s="59"/>
      <c r="J346" s="59"/>
      <c r="K346" s="59"/>
      <c r="L346" s="59"/>
      <c r="M346" s="59"/>
      <c r="N346" s="59"/>
      <c r="O346" s="63"/>
      <c r="P346" s="370"/>
      <c r="Q346" s="264"/>
      <c r="R346" s="367"/>
    </row>
    <row r="347" spans="1:18" ht="13" x14ac:dyDescent="0.25">
      <c r="A347" s="352"/>
      <c r="B347" s="378"/>
      <c r="C347" s="62" t="str">
        <f>IF(ISTEXT('Organizational Unit Summary'!$B$45),'Organizational Unit Summary'!$B$45,"")</f>
        <v>P-6</v>
      </c>
      <c r="D347" s="51" t="str">
        <f>IF('Organizational Unit Summary'!$B$24="Benchmark or Sustainment",IF(E347="OoS","OoS",IF(E347=1,"DM",IF(E347=2,"PM",IF(E347=3,"LM",IF(E347=4,"FM"))))),IF(E347="OoS","OoS",IF(E347&lt;=2,"H",IF(E347=3,"M",IF(E347=4,"L")))))</f>
        <v>DM</v>
      </c>
      <c r="E347" s="58">
        <f>IF(OR(Processes!$C$71=TRUE,Processes!I$71=TRUE),IF(AND(G347=1,H347=1,NOT(ISTEXT(J347))),4,IF(AND(G347=1,H347=1,ISTEXT(J347)),3,IF(AND(OR(G347=1,H347=1),ISTEXT(J347)),2,1))),"OoS")</f>
        <v>1</v>
      </c>
      <c r="F347" s="57"/>
      <c r="G347" s="59"/>
      <c r="H347" s="59"/>
      <c r="I347" s="59"/>
      <c r="J347" s="59"/>
      <c r="K347" s="59"/>
      <c r="L347" s="59"/>
      <c r="M347" s="59"/>
      <c r="N347" s="59"/>
      <c r="O347" s="63"/>
      <c r="P347" s="370"/>
      <c r="Q347" s="264"/>
      <c r="R347" s="367"/>
    </row>
    <row r="348" spans="1:18" ht="13" x14ac:dyDescent="0.25">
      <c r="A348" s="352"/>
      <c r="B348" s="378"/>
      <c r="C348" s="62" t="str">
        <f>IF(ISTEXT('Organizational Unit Summary'!$B$46),'Organizational Unit Summary'!$B$46,"")</f>
        <v>P-7</v>
      </c>
      <c r="D348" s="51" t="str">
        <f>IF('Organizational Unit Summary'!$B$24="Benchmark or Sustainment",IF(E348="OoS","OoS",IF(E348=1,"DM",IF(E348=2,"PM",IF(E348=3,"LM",IF(E348=4,"FM"))))),IF(E348="OoS","OoS",IF(E348&lt;=2,"H",IF(E348=3,"M",IF(E348=4,"L")))))</f>
        <v>DM</v>
      </c>
      <c r="E348" s="58">
        <f>IF(OR(Processes!$C$71=TRUE,Processes!J$71=TRUE),IF(AND(G348=1,H348=1,NOT(ISTEXT(J348))),4,IF(AND(G348=1,H348=1,ISTEXT(J348)),3,IF(AND(OR(G348=1,H348=1),ISTEXT(J348)),2,1))),"OoS")</f>
        <v>1</v>
      </c>
      <c r="F348" s="57"/>
      <c r="G348" s="59"/>
      <c r="H348" s="59"/>
      <c r="I348" s="59"/>
      <c r="J348" s="59"/>
      <c r="K348" s="59"/>
      <c r="L348" s="59"/>
      <c r="M348" s="59"/>
      <c r="N348" s="59"/>
      <c r="O348" s="63"/>
      <c r="P348" s="370"/>
      <c r="Q348" s="264"/>
      <c r="R348" s="367"/>
    </row>
    <row r="349" spans="1:18" ht="13" x14ac:dyDescent="0.25">
      <c r="A349" s="352"/>
      <c r="B349" s="378"/>
      <c r="C349" s="62" t="str">
        <f>IF(ISTEXT('Organizational Unit Summary'!$B$47),'Organizational Unit Summary'!$B$47,"")</f>
        <v>P-8</v>
      </c>
      <c r="D349" s="51" t="str">
        <f>IF('Organizational Unit Summary'!$B$24="Benchmark or Sustainment",IF(E349="OoS","OoS",IF(E349=1,"DM",IF(E349=2,"PM",IF(E349=3,"LM",IF(E349=4,"FM"))))),IF(E349="OoS","OoS",IF(E349&lt;=2,"H",IF(E349=3,"M",IF(E349=4,"L")))))</f>
        <v>DM</v>
      </c>
      <c r="E349" s="58">
        <f>IF(OR(Processes!$C$71=TRUE,Processes!K$71=TRUE),IF(AND(G349=1,H349=1,NOT(ISTEXT(J349))),4,IF(AND(G349=1,H349=1,ISTEXT(J349)),3,IF(AND(OR(G349=1,H349=1),ISTEXT(J349)),2,1))),"OoS")</f>
        <v>1</v>
      </c>
      <c r="F349" s="57"/>
      <c r="G349" s="59"/>
      <c r="H349" s="59"/>
      <c r="I349" s="59"/>
      <c r="J349" s="59"/>
      <c r="K349" s="59"/>
      <c r="L349" s="59"/>
      <c r="M349" s="59"/>
      <c r="N349" s="59"/>
      <c r="O349" s="63"/>
      <c r="P349" s="370"/>
      <c r="Q349" s="264"/>
      <c r="R349" s="367"/>
    </row>
    <row r="350" spans="1:18" ht="13" x14ac:dyDescent="0.25">
      <c r="A350" s="352"/>
      <c r="B350" s="378"/>
      <c r="C350" s="62" t="str">
        <f>IF(ISTEXT('Organizational Unit Summary'!$B$48),'Organizational Unit Summary'!$B$48,"")</f>
        <v>P-9</v>
      </c>
      <c r="D350" s="51" t="str">
        <f>IF('Organizational Unit Summary'!$B$24="Benchmark or Sustainment",IF(E350="OoS","OoS",IF(E350=1,"DM",IF(E350=2,"PM",IF(E350=3,"LM",IF(E350=4,"FM"))))),IF(E350="OoS","OoS",IF(E350&lt;=2,"H",IF(E350=3,"M",IF(E350=4,"L")))))</f>
        <v>DM</v>
      </c>
      <c r="E350" s="58">
        <f>IF(OR(Processes!$C$71=TRUE,Processes!L$71=TRUE),IF(AND(G350=1,H350=1,NOT(ISTEXT(J350))),4,IF(AND(G350=1,H350=1,ISTEXT(J350)),3,IF(AND(OR(G350=1,H350=1),ISTEXT(J350)),2,1))),"OoS")</f>
        <v>1</v>
      </c>
      <c r="F350" s="57"/>
      <c r="G350" s="59"/>
      <c r="H350" s="59"/>
      <c r="I350" s="59"/>
      <c r="J350" s="59"/>
      <c r="K350" s="59"/>
      <c r="L350" s="59"/>
      <c r="M350" s="59"/>
      <c r="N350" s="59"/>
      <c r="O350" s="63"/>
      <c r="P350" s="370"/>
      <c r="Q350" s="264"/>
      <c r="R350" s="367"/>
    </row>
    <row r="351" spans="1:18" ht="13" x14ac:dyDescent="0.25">
      <c r="A351" s="352"/>
      <c r="B351" s="378"/>
      <c r="C351" s="62" t="str">
        <f>IF(ISTEXT('Organizational Unit Summary'!$B$49),'Organizational Unit Summary'!$B$49,"")</f>
        <v>P-10</v>
      </c>
      <c r="D351" s="51" t="str">
        <f>IF('Organizational Unit Summary'!$B$24="Benchmark or Sustainment",IF(E351="OoS","OoS",IF(E351=1,"DM",IF(E351=2,"PM",IF(E351=3,"LM",IF(E351=4,"FM"))))),IF(E351="OoS","OoS",IF(E351&lt;=2,"H",IF(E351=3,"M",IF(E351=4,"L")))))</f>
        <v>DM</v>
      </c>
      <c r="E351" s="58">
        <f>IF(OR(Processes!$C$71=TRUE,Processes!M$71=TRUE),IF(AND(G351=1,H351=1,NOT(ISTEXT(J351))),4,IF(AND(G351=1,H351=1,ISTEXT(J351)),3,IF(AND(OR(G351=1,H351=1),ISTEXT(J351)),2,1))),"OoS")</f>
        <v>1</v>
      </c>
      <c r="F351" s="57"/>
      <c r="G351" s="59"/>
      <c r="H351" s="59"/>
      <c r="I351" s="59"/>
      <c r="J351" s="59"/>
      <c r="K351" s="59"/>
      <c r="L351" s="59"/>
      <c r="M351" s="59"/>
      <c r="N351" s="59"/>
      <c r="O351" s="63"/>
      <c r="P351" s="370"/>
      <c r="Q351" s="264"/>
      <c r="R351" s="367"/>
    </row>
    <row r="352" spans="1:18" ht="13" x14ac:dyDescent="0.25">
      <c r="A352" s="352"/>
      <c r="B352" s="378"/>
      <c r="C352" s="62" t="str">
        <f>IF(ISTEXT('Organizational Unit Summary'!$B$50),'Organizational Unit Summary'!$B$50,"")</f>
        <v>P-11</v>
      </c>
      <c r="D352" s="51" t="str">
        <f>IF('Organizational Unit Summary'!$B$24="Benchmark or Sustainment",IF(E352="OoS","OoS",IF(E352=1,"DM",IF(E352=2,"PM",IF(E352=3,"LM",IF(E352=4,"FM"))))),IF(E352="OoS","OoS",IF(E352&lt;=2,"H",IF(E352=3,"M",IF(E352=4,"L")))))</f>
        <v>DM</v>
      </c>
      <c r="E352" s="58">
        <f>IF(OR(Processes!$C$71=TRUE,Processes!N$71=TRUE),IF(AND(G352=1,H352=1,NOT(ISTEXT(J352))),4,IF(AND(G352=1,H352=1,ISTEXT(J352)),3,IF(AND(OR(G352=1,H352=1),ISTEXT(J352)),2,1))),"OoS")</f>
        <v>1</v>
      </c>
      <c r="F352" s="57"/>
      <c r="G352" s="59"/>
      <c r="H352" s="59"/>
      <c r="I352" s="59"/>
      <c r="J352" s="59"/>
      <c r="K352" s="59"/>
      <c r="L352" s="59"/>
      <c r="M352" s="59"/>
      <c r="N352" s="59"/>
      <c r="O352" s="63"/>
      <c r="P352" s="370"/>
      <c r="Q352" s="264"/>
      <c r="R352" s="367"/>
    </row>
    <row r="353" spans="1:18" ht="13" x14ac:dyDescent="0.25">
      <c r="A353" s="352"/>
      <c r="B353" s="378"/>
      <c r="C353" s="62" t="str">
        <f>IF(ISTEXT('Organizational Unit Summary'!$B$51),'Organizational Unit Summary'!$B$51,"")</f>
        <v>P-12</v>
      </c>
      <c r="D353" s="51" t="str">
        <f>IF('Organizational Unit Summary'!$B$24="Benchmark or Sustainment",IF(E353="OoS","OoS",IF(E353=1,"DM",IF(E353=2,"PM",IF(E353=3,"LM",IF(E353=4,"FM"))))),IF(E353="OoS","OoS",IF(E353&lt;=2,"H",IF(E353=3,"M",IF(E353=4,"L")))))</f>
        <v>DM</v>
      </c>
      <c r="E353" s="58">
        <f>IF(OR(Processes!$C$71=TRUE,Processes!O$71=TRUE),IF(AND(G353=1,H353=1,NOT(ISTEXT(J353))),4,IF(AND(G353=1,H353=1,ISTEXT(J353)),3,IF(AND(OR(G353=1,H353=1),ISTEXT(J353)),2,1))),"OoS")</f>
        <v>1</v>
      </c>
      <c r="F353" s="57"/>
      <c r="G353" s="59"/>
      <c r="H353" s="59"/>
      <c r="I353" s="59"/>
      <c r="J353" s="59"/>
      <c r="K353" s="59"/>
      <c r="L353" s="59"/>
      <c r="M353" s="59"/>
      <c r="N353" s="59"/>
      <c r="O353" s="63"/>
      <c r="P353" s="370"/>
      <c r="Q353" s="264"/>
      <c r="R353" s="367"/>
    </row>
    <row r="354" spans="1:18" ht="13" x14ac:dyDescent="0.25">
      <c r="A354" s="352"/>
      <c r="B354" s="378"/>
      <c r="C354" s="62" t="str">
        <f>IF(ISTEXT('Organizational Unit Summary'!$B$52),'Organizational Unit Summary'!$B$52,"")</f>
        <v>P-13</v>
      </c>
      <c r="D354" s="51" t="str">
        <f>IF('Organizational Unit Summary'!$B$24="Benchmark or Sustainment",IF(E354="OoS","OoS",IF(E354=1,"DM",IF(E354=2,"PM",IF(E354=3,"LM",IF(E354=4,"FM"))))),IF(E354="OoS","OoS",IF(E354&lt;=2,"H",IF(E354=3,"M",IF(E354=4,"L")))))</f>
        <v>DM</v>
      </c>
      <c r="E354" s="58">
        <f>IF(OR(Processes!$C$71=TRUE,Processes!P$71=TRUE),IF(AND(G354=1,H354=1,NOT(ISTEXT(J354))),4,IF(AND(G354=1,H354=1,ISTEXT(J354)),3,IF(AND(OR(G354=1,H354=1),ISTEXT(J354)),2,1))),"OoS")</f>
        <v>1</v>
      </c>
      <c r="F354" s="57"/>
      <c r="G354" s="59"/>
      <c r="H354" s="59"/>
      <c r="I354" s="59"/>
      <c r="J354" s="59"/>
      <c r="K354" s="59"/>
      <c r="L354" s="59"/>
      <c r="M354" s="59"/>
      <c r="N354" s="59"/>
      <c r="O354" s="63"/>
      <c r="P354" s="370"/>
      <c r="Q354" s="264"/>
      <c r="R354" s="367"/>
    </row>
    <row r="355" spans="1:18" ht="13" x14ac:dyDescent="0.25">
      <c r="A355" s="352"/>
      <c r="B355" s="378"/>
      <c r="C355" s="62" t="str">
        <f>IF(ISTEXT('Organizational Unit Summary'!$B$53),'Organizational Unit Summary'!$B$53,"")</f>
        <v>P-14</v>
      </c>
      <c r="D355" s="51" t="str">
        <f>IF('Organizational Unit Summary'!$B$24="Benchmark or Sustainment",IF(E355="OoS","OoS",IF(E355=1,"DM",IF(E355=2,"PM",IF(E355=3,"LM",IF(E355=4,"FM"))))),IF(E355="OoS","OoS",IF(E355&lt;=2,"H",IF(E355=3,"M",IF(E355=4,"L")))))</f>
        <v>DM</v>
      </c>
      <c r="E355" s="58">
        <f>IF(OR(Processes!$C$71=TRUE,Processes!Q$71=TRUE),IF(AND(G355=1,H355=1,NOT(ISTEXT(J355))),4,IF(AND(G355=1,H355=1,ISTEXT(J355)),3,IF(AND(OR(G355=1,H355=1),ISTEXT(J355)),2,1))),"OoS")</f>
        <v>1</v>
      </c>
      <c r="F355" s="57"/>
      <c r="G355" s="59"/>
      <c r="H355" s="59"/>
      <c r="I355" s="59"/>
      <c r="J355" s="59"/>
      <c r="K355" s="59"/>
      <c r="L355" s="59"/>
      <c r="M355" s="59"/>
      <c r="N355" s="59"/>
      <c r="O355" s="63"/>
      <c r="P355" s="370"/>
      <c r="Q355" s="264"/>
      <c r="R355" s="367"/>
    </row>
    <row r="356" spans="1:18" ht="13" x14ac:dyDescent="0.25">
      <c r="A356" s="352"/>
      <c r="B356" s="378"/>
      <c r="C356" s="62" t="str">
        <f>IF(ISTEXT('Organizational Unit Summary'!$B$54),'Organizational Unit Summary'!$B$54,"")</f>
        <v>P-15</v>
      </c>
      <c r="D356" s="51" t="str">
        <f>IF('Organizational Unit Summary'!$B$24="Benchmark or Sustainment",IF(E356="OoS","OoS",IF(E356=1,"DM",IF(E356=2,"PM",IF(E356=3,"LM",IF(E356=4,"FM"))))),IF(E356="OoS","OoS",IF(E356&lt;=2,"H",IF(E356=3,"M",IF(E356=4,"L")))))</f>
        <v>DM</v>
      </c>
      <c r="E356" s="58">
        <f>IF(OR(Processes!$C$71=TRUE,Processes!R$71=TRUE),IF(AND(G356=1,H356=1,NOT(ISTEXT(J356))),4,IF(AND(G356=1,H356=1,ISTEXT(J356)),3,IF(AND(OR(G356=1,H356=1),ISTEXT(J356)),2,1))),"OoS")</f>
        <v>1</v>
      </c>
      <c r="F356" s="57"/>
      <c r="G356" s="59"/>
      <c r="H356" s="59"/>
      <c r="I356" s="59"/>
      <c r="J356" s="59"/>
      <c r="K356" s="59"/>
      <c r="L356" s="59"/>
      <c r="M356" s="59"/>
      <c r="N356" s="59"/>
      <c r="O356" s="63"/>
      <c r="P356" s="370"/>
      <c r="Q356" s="264"/>
      <c r="R356" s="367"/>
    </row>
    <row r="357" spans="1:18" ht="13" x14ac:dyDescent="0.25">
      <c r="A357" s="352"/>
      <c r="B357" s="378"/>
      <c r="C357" s="62" t="str">
        <f>IF(ISTEXT('Organizational Unit Summary'!$B$55),'Organizational Unit Summary'!$B$55,"")</f>
        <v>P-16</v>
      </c>
      <c r="D357" s="51" t="str">
        <f>IF('Organizational Unit Summary'!$B$24="Benchmark or Sustainment",IF(E357="OoS","OoS",IF(E357=1,"DM",IF(E357=2,"PM",IF(E357=3,"LM",IF(E357=4,"FM"))))),IF(E357="OoS","OoS",IF(E357&lt;=2,"H",IF(E357=3,"M",IF(E357=4,"L")))))</f>
        <v>DM</v>
      </c>
      <c r="E357" s="58">
        <f>IF(OR(Processes!$C$71=TRUE,Processes!S$71=TRUE),IF(AND(G357=1,H357=1,NOT(ISTEXT(J357))),4,IF(AND(G357=1,H357=1,ISTEXT(J357)),3,IF(AND(OR(G357=1,H357=1),ISTEXT(J357)),2,1))),"OoS")</f>
        <v>1</v>
      </c>
      <c r="F357" s="57"/>
      <c r="G357" s="59"/>
      <c r="H357" s="59"/>
      <c r="I357" s="59"/>
      <c r="J357" s="59"/>
      <c r="K357" s="59"/>
      <c r="L357" s="59"/>
      <c r="M357" s="59"/>
      <c r="N357" s="59"/>
      <c r="O357" s="63"/>
      <c r="P357" s="370"/>
      <c r="Q357" s="264"/>
      <c r="R357" s="367"/>
    </row>
    <row r="358" spans="1:18" ht="13" x14ac:dyDescent="0.25">
      <c r="A358" s="352"/>
      <c r="B358" s="378"/>
      <c r="C358" s="62" t="str">
        <f>IF(ISTEXT('Organizational Unit Summary'!$B$56),'Organizational Unit Summary'!$B$56,"")</f>
        <v>P-17</v>
      </c>
      <c r="D358" s="51" t="str">
        <f>IF('Organizational Unit Summary'!$B$24="Benchmark or Sustainment",IF(E358="OoS","OoS",IF(E358=1,"DM",IF(E358=2,"PM",IF(E358=3,"LM",IF(E358=4,"FM"))))),IF(E358="OoS","OoS",IF(E358&lt;=2,"H",IF(E358=3,"M",IF(E358=4,"L")))))</f>
        <v>DM</v>
      </c>
      <c r="E358" s="58">
        <f>IF(OR(Processes!$C$71=TRUE,Processes!T$71=TRUE),IF(AND(G358=1,H358=1,NOT(ISTEXT(J358))),4,IF(AND(G358=1,H358=1,ISTEXT(J358)),3,IF(AND(OR(G358=1,H358=1),ISTEXT(J358)),2,1))),"OoS")</f>
        <v>1</v>
      </c>
      <c r="F358" s="57"/>
      <c r="G358" s="59"/>
      <c r="H358" s="59"/>
      <c r="I358" s="59"/>
      <c r="J358" s="59"/>
      <c r="K358" s="59"/>
      <c r="L358" s="59"/>
      <c r="M358" s="59"/>
      <c r="N358" s="59"/>
      <c r="O358" s="63"/>
      <c r="P358" s="370"/>
      <c r="Q358" s="264"/>
      <c r="R358" s="367"/>
    </row>
    <row r="359" spans="1:18" ht="13" x14ac:dyDescent="0.25">
      <c r="A359" s="352"/>
      <c r="B359" s="378"/>
      <c r="C359" s="62" t="str">
        <f>IF(ISTEXT('Organizational Unit Summary'!$B$57),'Organizational Unit Summary'!$B$57,"")</f>
        <v>P-18</v>
      </c>
      <c r="D359" s="51" t="str">
        <f>IF('Organizational Unit Summary'!$B$24="Benchmark or Sustainment",IF(E359="OoS","OoS",IF(E359=1,"DM",IF(E359=2,"PM",IF(E359=3,"LM",IF(E359=4,"FM"))))),IF(E359="OoS","OoS",IF(E359&lt;=2,"H",IF(E359=3,"M",IF(E359=4,"L")))))</f>
        <v>DM</v>
      </c>
      <c r="E359" s="58">
        <f>IF(OR(Processes!$C$71=TRUE,Processes!U$71=TRUE),IF(AND(G359=1,H359=1,NOT(ISTEXT(J359))),4,IF(AND(G359=1,H359=1,ISTEXT(J359)),3,IF(AND(OR(G359=1,H359=1),ISTEXT(J359)),2,1))),"OoS")</f>
        <v>1</v>
      </c>
      <c r="F359" s="57"/>
      <c r="G359" s="59"/>
      <c r="H359" s="59"/>
      <c r="I359" s="59"/>
      <c r="J359" s="59"/>
      <c r="K359" s="59"/>
      <c r="L359" s="59"/>
      <c r="M359" s="59"/>
      <c r="N359" s="59"/>
      <c r="O359" s="63"/>
      <c r="P359" s="370"/>
      <c r="Q359" s="264"/>
      <c r="R359" s="367"/>
    </row>
    <row r="360" spans="1:18" ht="13" x14ac:dyDescent="0.25">
      <c r="A360" s="352"/>
      <c r="B360" s="378"/>
      <c r="C360" s="62" t="str">
        <f>IF(ISTEXT('Organizational Unit Summary'!$B$58),'Organizational Unit Summary'!$B$58,"")</f>
        <v>P-19</v>
      </c>
      <c r="D360" s="51" t="str">
        <f>IF('Organizational Unit Summary'!$B$24="Benchmark or Sustainment",IF(E360="OoS","OoS",IF(E360=1,"DM",IF(E360=2,"PM",IF(E360=3,"LM",IF(E360=4,"FM"))))),IF(E360="OoS","OoS",IF(E360&lt;=2,"H",IF(E360=3,"M",IF(E360=4,"L")))))</f>
        <v>DM</v>
      </c>
      <c r="E360" s="58">
        <f>IF(OR(Processes!$C$71=TRUE,Processes!V$71=TRUE),IF(AND(G360=1,H360=1,NOT(ISTEXT(J360))),4,IF(AND(G360=1,H360=1,ISTEXT(J360)),3,IF(AND(OR(G360=1,H360=1),ISTEXT(J360)),2,1))),"OoS")</f>
        <v>1</v>
      </c>
      <c r="F360" s="57"/>
      <c r="G360" s="59"/>
      <c r="H360" s="59"/>
      <c r="I360" s="59"/>
      <c r="J360" s="59"/>
      <c r="K360" s="59"/>
      <c r="L360" s="59"/>
      <c r="M360" s="59"/>
      <c r="N360" s="59"/>
      <c r="O360" s="63"/>
      <c r="P360" s="370"/>
      <c r="Q360" s="264"/>
      <c r="R360" s="367"/>
    </row>
    <row r="361" spans="1:18" ht="13.5" thickBot="1" x14ac:dyDescent="0.3">
      <c r="A361" s="352"/>
      <c r="B361" s="378"/>
      <c r="C361" s="62" t="str">
        <f>IF(ISTEXT('Organizational Unit Summary'!$B$59),'Organizational Unit Summary'!$B$59,"")</f>
        <v>P-20</v>
      </c>
      <c r="D361" s="51" t="str">
        <f>IF('Organizational Unit Summary'!$B$24="Benchmark or Sustainment",IF(E361="OoS","OoS",IF(E361=1,"DM",IF(E361=2,"PM",IF(E361=3,"LM",IF(E361=4,"FM"))))),IF(E361="OoS","OoS",IF(E361&lt;=2,"H",IF(E361=3,"M",IF(E361=4,"L")))))</f>
        <v>DM</v>
      </c>
      <c r="E361" s="58">
        <f>IF(OR(Processes!$C$71=TRUE,Processes!W$71=TRUE),IF(AND(G361=1,H361=1,NOT(ISTEXT(J361))),4,IF(AND(G361=1,H361=1,ISTEXT(J361)),3,IF(AND(OR(G361=1,H361=1),ISTEXT(J361)),2,1))),"OoS")</f>
        <v>1</v>
      </c>
      <c r="F361" s="57"/>
      <c r="G361" s="59"/>
      <c r="H361" s="59"/>
      <c r="I361" s="59"/>
      <c r="J361" s="59"/>
      <c r="K361" s="59"/>
      <c r="L361" s="59"/>
      <c r="M361" s="59"/>
      <c r="N361" s="59"/>
      <c r="O361" s="63"/>
      <c r="P361" s="371"/>
      <c r="Q361" s="264"/>
      <c r="R361" s="367"/>
    </row>
    <row r="362" spans="1:18" ht="13" x14ac:dyDescent="0.25">
      <c r="A362" s="352"/>
      <c r="B362" s="378" t="str">
        <f>IF(ISTEXT(Processes!$B$21),Processes!$B$21,"")</f>
        <v>Process 19</v>
      </c>
      <c r="C362" s="62" t="str">
        <f>IF(ISTEXT('Organizational Unit Summary'!$B$40),'Organizational Unit Summary'!$B$40,"")</f>
        <v>P-1</v>
      </c>
      <c r="D362" s="51" t="str">
        <f>IF('Organizational Unit Summary'!$B$24="Benchmark or Sustainment",IF(E362="OoS","OoS",IF(E362=1,"DM",IF(E362=2,"PM",IF(E362=3,"LM",IF(E362=4,"FM"))))),IF(E362="OoS","OoS",IF(E362&lt;=2,"H",IF(E362=3,"M",IF(E362=4,"L")))))</f>
        <v>DM</v>
      </c>
      <c r="E362" s="58">
        <f>IF(OR(Processes!$C$72=TRUE,Processes!D$72=TRUE),IF(AND(G362=1,H362=1,NOT(ISTEXT(J362))),4,IF(AND(G362=1,H362=1,ISTEXT(J362)),3,IF(AND(OR(G362=1,H362=1),ISTEXT(J362)),2,1))),"OoS")</f>
        <v>1</v>
      </c>
      <c r="F362" s="57"/>
      <c r="G362" s="59"/>
      <c r="H362" s="59"/>
      <c r="I362" s="59"/>
      <c r="J362" s="59"/>
      <c r="K362" s="59"/>
      <c r="L362" s="59"/>
      <c r="M362" s="59"/>
      <c r="N362" s="59"/>
      <c r="O362" s="63"/>
      <c r="P362" s="369"/>
      <c r="Q362" s="264"/>
      <c r="R362" s="367"/>
    </row>
    <row r="363" spans="1:18" ht="13" x14ac:dyDescent="0.25">
      <c r="A363" s="352"/>
      <c r="B363" s="378"/>
      <c r="C363" s="62" t="str">
        <f>IF(ISTEXT('Organizational Unit Summary'!$B$41),'Organizational Unit Summary'!$B$41,"")</f>
        <v>P-2</v>
      </c>
      <c r="D363" s="51" t="str">
        <f>IF('Organizational Unit Summary'!$B$24="Benchmark or Sustainment",IF(E363="OoS","OoS",IF(E363=1,"DM",IF(E363=2,"PM",IF(E363=3,"LM",IF(E363=4,"FM"))))),IF(E363="OoS","OoS",IF(E363&lt;=2,"H",IF(E363=3,"M",IF(E363=4,"L")))))</f>
        <v>DM</v>
      </c>
      <c r="E363" s="58">
        <f>IF(OR(Processes!$C$72=TRUE,Processes!E$72=TRUE),IF(AND(G363=1,H363=1,NOT(ISTEXT(J363))),4,IF(AND(G363=1,H363=1,ISTEXT(J363)),3,IF(AND(OR(G363=1,H363=1),ISTEXT(J363)),2,1))),"OoS")</f>
        <v>1</v>
      </c>
      <c r="F363" s="57"/>
      <c r="G363" s="59"/>
      <c r="H363" s="59"/>
      <c r="I363" s="59"/>
      <c r="J363" s="59"/>
      <c r="K363" s="59"/>
      <c r="L363" s="59"/>
      <c r="M363" s="59"/>
      <c r="N363" s="59"/>
      <c r="O363" s="63"/>
      <c r="P363" s="370"/>
      <c r="Q363" s="264"/>
      <c r="R363" s="367"/>
    </row>
    <row r="364" spans="1:18" ht="13" x14ac:dyDescent="0.25">
      <c r="A364" s="352"/>
      <c r="B364" s="378"/>
      <c r="C364" s="62" t="str">
        <f>IF(ISTEXT('Organizational Unit Summary'!$B$42),'Organizational Unit Summary'!$B$42,"")</f>
        <v>P-3</v>
      </c>
      <c r="D364" s="51" t="str">
        <f>IF('Organizational Unit Summary'!$B$24="Benchmark or Sustainment",IF(E364="OoS","OoS",IF(E364=1,"DM",IF(E364=2,"PM",IF(E364=3,"LM",IF(E364=4,"FM"))))),IF(E364="OoS","OoS",IF(E364&lt;=2,"H",IF(E364=3,"M",IF(E364=4,"L")))))</f>
        <v>DM</v>
      </c>
      <c r="E364" s="58">
        <f>IF(OR(Processes!$C$72=TRUE,Processes!F$72=TRUE),IF(AND(G364=1,H364=1,NOT(ISTEXT(J364))),4,IF(AND(G364=1,H364=1,ISTEXT(J364)),3,IF(AND(OR(G364=1,H364=1),ISTEXT(J364)),2,1))),"OoS")</f>
        <v>1</v>
      </c>
      <c r="F364" s="57"/>
      <c r="G364" s="59"/>
      <c r="H364" s="59"/>
      <c r="I364" s="59"/>
      <c r="J364" s="59"/>
      <c r="K364" s="59"/>
      <c r="L364" s="59"/>
      <c r="M364" s="59"/>
      <c r="N364" s="59"/>
      <c r="O364" s="63"/>
      <c r="P364" s="370"/>
      <c r="Q364" s="264"/>
      <c r="R364" s="367"/>
    </row>
    <row r="365" spans="1:18" ht="13" x14ac:dyDescent="0.25">
      <c r="A365" s="352"/>
      <c r="B365" s="378"/>
      <c r="C365" s="62" t="str">
        <f>IF(ISTEXT('Organizational Unit Summary'!$B$43),'Organizational Unit Summary'!$B$43,"")</f>
        <v>P-4</v>
      </c>
      <c r="D365" s="51" t="str">
        <f>IF('Organizational Unit Summary'!$B$24="Benchmark or Sustainment",IF(E365="OoS","OoS",IF(E365=1,"DM",IF(E365=2,"PM",IF(E365=3,"LM",IF(E365=4,"FM"))))),IF(E365="OoS","OoS",IF(E365&lt;=2,"H",IF(E365=3,"M",IF(E365=4,"L")))))</f>
        <v>DM</v>
      </c>
      <c r="E365" s="58">
        <f>IF(OR(Processes!$C$72=TRUE,Processes!G$72=TRUE),IF(AND(G365=1,H365=1,NOT(ISTEXT(J365))),4,IF(AND(G365=1,H365=1,ISTEXT(J365)),3,IF(AND(OR(G365=1,H365=1),ISTEXT(J365)),2,1))),"OoS")</f>
        <v>1</v>
      </c>
      <c r="F365" s="57"/>
      <c r="G365" s="59"/>
      <c r="H365" s="59"/>
      <c r="I365" s="59"/>
      <c r="J365" s="59"/>
      <c r="K365" s="59"/>
      <c r="L365" s="59"/>
      <c r="M365" s="59"/>
      <c r="N365" s="59"/>
      <c r="O365" s="63"/>
      <c r="P365" s="370"/>
      <c r="Q365" s="264"/>
      <c r="R365" s="367"/>
    </row>
    <row r="366" spans="1:18" ht="13" x14ac:dyDescent="0.25">
      <c r="A366" s="352"/>
      <c r="B366" s="378"/>
      <c r="C366" s="62" t="str">
        <f>IF(ISTEXT('Organizational Unit Summary'!$B$44),'Organizational Unit Summary'!$B$44,"")</f>
        <v>P-5</v>
      </c>
      <c r="D366" s="51" t="str">
        <f>IF('Organizational Unit Summary'!$B$24="Benchmark or Sustainment",IF(E366="OoS","OoS",IF(E366=1,"DM",IF(E366=2,"PM",IF(E366=3,"LM",IF(E366=4,"FM"))))),IF(E366="OoS","OoS",IF(E366&lt;=2,"H",IF(E366=3,"M",IF(E366=4,"L")))))</f>
        <v>DM</v>
      </c>
      <c r="E366" s="58">
        <f>IF(OR(Processes!$C$72=TRUE,Processes!H$72=TRUE),IF(AND(G366=1,H366=1,NOT(ISTEXT(J366))),4,IF(AND(G366=1,H366=1,ISTEXT(J366)),3,IF(AND(OR(G366=1,H366=1),ISTEXT(J366)),2,1))),"OoS")</f>
        <v>1</v>
      </c>
      <c r="F366" s="57"/>
      <c r="G366" s="59"/>
      <c r="H366" s="59"/>
      <c r="I366" s="59"/>
      <c r="J366" s="59"/>
      <c r="K366" s="59"/>
      <c r="L366" s="59"/>
      <c r="M366" s="59"/>
      <c r="N366" s="59"/>
      <c r="O366" s="63"/>
      <c r="P366" s="370"/>
      <c r="Q366" s="264"/>
      <c r="R366" s="367"/>
    </row>
    <row r="367" spans="1:18" ht="13" x14ac:dyDescent="0.25">
      <c r="A367" s="352"/>
      <c r="B367" s="378"/>
      <c r="C367" s="62" t="str">
        <f>IF(ISTEXT('Organizational Unit Summary'!$B$45),'Organizational Unit Summary'!$B$45,"")</f>
        <v>P-6</v>
      </c>
      <c r="D367" s="51" t="str">
        <f>IF('Organizational Unit Summary'!$B$24="Benchmark or Sustainment",IF(E367="OoS","OoS",IF(E367=1,"DM",IF(E367=2,"PM",IF(E367=3,"LM",IF(E367=4,"FM"))))),IF(E367="OoS","OoS",IF(E367&lt;=2,"H",IF(E367=3,"M",IF(E367=4,"L")))))</f>
        <v>DM</v>
      </c>
      <c r="E367" s="58">
        <f>IF(OR(Processes!$C$72=TRUE,Processes!I$72=TRUE),IF(AND(G367=1,H367=1,NOT(ISTEXT(J367))),4,IF(AND(G367=1,H367=1,ISTEXT(J367)),3,IF(AND(OR(G367=1,H367=1),ISTEXT(J367)),2,1))),"OoS")</f>
        <v>1</v>
      </c>
      <c r="F367" s="57"/>
      <c r="G367" s="59"/>
      <c r="H367" s="59"/>
      <c r="I367" s="59"/>
      <c r="J367" s="59"/>
      <c r="K367" s="59"/>
      <c r="L367" s="59"/>
      <c r="M367" s="59"/>
      <c r="N367" s="59"/>
      <c r="O367" s="63"/>
      <c r="P367" s="370"/>
      <c r="Q367" s="264"/>
      <c r="R367" s="367"/>
    </row>
    <row r="368" spans="1:18" ht="13" x14ac:dyDescent="0.25">
      <c r="A368" s="352"/>
      <c r="B368" s="378"/>
      <c r="C368" s="62" t="str">
        <f>IF(ISTEXT('Organizational Unit Summary'!$B$46),'Organizational Unit Summary'!$B$46,"")</f>
        <v>P-7</v>
      </c>
      <c r="D368" s="51" t="str">
        <f>IF('Organizational Unit Summary'!$B$24="Benchmark or Sustainment",IF(E368="OoS","OoS",IF(E368=1,"DM",IF(E368=2,"PM",IF(E368=3,"LM",IF(E368=4,"FM"))))),IF(E368="OoS","OoS",IF(E368&lt;=2,"H",IF(E368=3,"M",IF(E368=4,"L")))))</f>
        <v>DM</v>
      </c>
      <c r="E368" s="58">
        <f>IF(OR(Processes!$C$72=TRUE,Processes!J$72=TRUE),IF(AND(G368=1,H368=1,NOT(ISTEXT(J368))),4,IF(AND(G368=1,H368=1,ISTEXT(J368)),3,IF(AND(OR(G368=1,H368=1),ISTEXT(J368)),2,1))),"OoS")</f>
        <v>1</v>
      </c>
      <c r="F368" s="57"/>
      <c r="G368" s="59"/>
      <c r="H368" s="59"/>
      <c r="I368" s="59"/>
      <c r="J368" s="59"/>
      <c r="K368" s="59"/>
      <c r="L368" s="59"/>
      <c r="M368" s="59"/>
      <c r="N368" s="59"/>
      <c r="O368" s="63"/>
      <c r="P368" s="370"/>
      <c r="Q368" s="264"/>
      <c r="R368" s="367"/>
    </row>
    <row r="369" spans="1:18" ht="13" x14ac:dyDescent="0.25">
      <c r="A369" s="352"/>
      <c r="B369" s="378"/>
      <c r="C369" s="62" t="str">
        <f>IF(ISTEXT('Organizational Unit Summary'!$B$47),'Organizational Unit Summary'!$B$47,"")</f>
        <v>P-8</v>
      </c>
      <c r="D369" s="51" t="str">
        <f>IF('Organizational Unit Summary'!$B$24="Benchmark or Sustainment",IF(E369="OoS","OoS",IF(E369=1,"DM",IF(E369=2,"PM",IF(E369=3,"LM",IF(E369=4,"FM"))))),IF(E369="OoS","OoS",IF(E369&lt;=2,"H",IF(E369=3,"M",IF(E369=4,"L")))))</f>
        <v>DM</v>
      </c>
      <c r="E369" s="58">
        <f>IF(OR(Processes!$C$72=TRUE,Processes!K$72=TRUE),IF(AND(G369=1,H369=1,NOT(ISTEXT(J369))),4,IF(AND(G369=1,H369=1,ISTEXT(J369)),3,IF(AND(OR(G369=1,H369=1),ISTEXT(J369)),2,1))),"OoS")</f>
        <v>1</v>
      </c>
      <c r="F369" s="57"/>
      <c r="G369" s="59"/>
      <c r="H369" s="59"/>
      <c r="I369" s="59"/>
      <c r="J369" s="59"/>
      <c r="K369" s="59"/>
      <c r="L369" s="59"/>
      <c r="M369" s="59"/>
      <c r="N369" s="59"/>
      <c r="O369" s="63"/>
      <c r="P369" s="370"/>
      <c r="Q369" s="264"/>
      <c r="R369" s="367"/>
    </row>
    <row r="370" spans="1:18" ht="13" x14ac:dyDescent="0.25">
      <c r="A370" s="352"/>
      <c r="B370" s="378"/>
      <c r="C370" s="62" t="str">
        <f>IF(ISTEXT('Organizational Unit Summary'!$B$48),'Organizational Unit Summary'!$B$48,"")</f>
        <v>P-9</v>
      </c>
      <c r="D370" s="51" t="str">
        <f>IF('Organizational Unit Summary'!$B$24="Benchmark or Sustainment",IF(E370="OoS","OoS",IF(E370=1,"DM",IF(E370=2,"PM",IF(E370=3,"LM",IF(E370=4,"FM"))))),IF(E370="OoS","OoS",IF(E370&lt;=2,"H",IF(E370=3,"M",IF(E370=4,"L")))))</f>
        <v>DM</v>
      </c>
      <c r="E370" s="58">
        <f>IF(OR(Processes!$C$72=TRUE,Processes!L$72=TRUE),IF(AND(G370=1,H370=1,NOT(ISTEXT(J370))),4,IF(AND(G370=1,H370=1,ISTEXT(J370)),3,IF(AND(OR(G370=1,H370=1),ISTEXT(J370)),2,1))),"OoS")</f>
        <v>1</v>
      </c>
      <c r="F370" s="57"/>
      <c r="G370" s="59"/>
      <c r="H370" s="59"/>
      <c r="I370" s="59"/>
      <c r="J370" s="59"/>
      <c r="K370" s="59"/>
      <c r="L370" s="59"/>
      <c r="M370" s="59"/>
      <c r="N370" s="59"/>
      <c r="O370" s="63"/>
      <c r="P370" s="370"/>
      <c r="Q370" s="264"/>
      <c r="R370" s="367"/>
    </row>
    <row r="371" spans="1:18" ht="13" x14ac:dyDescent="0.25">
      <c r="A371" s="352"/>
      <c r="B371" s="378"/>
      <c r="C371" s="62" t="str">
        <f>IF(ISTEXT('Organizational Unit Summary'!$B$49),'Organizational Unit Summary'!$B$49,"")</f>
        <v>P-10</v>
      </c>
      <c r="D371" s="51" t="str">
        <f>IF('Organizational Unit Summary'!$B$24="Benchmark or Sustainment",IF(E371="OoS","OoS",IF(E371=1,"DM",IF(E371=2,"PM",IF(E371=3,"LM",IF(E371=4,"FM"))))),IF(E371="OoS","OoS",IF(E371&lt;=2,"H",IF(E371=3,"M",IF(E371=4,"L")))))</f>
        <v>DM</v>
      </c>
      <c r="E371" s="58">
        <f>IF(OR(Processes!$C$72=TRUE,Processes!M$72=TRUE),IF(AND(G371=1,H371=1,NOT(ISTEXT(J371))),4,IF(AND(G371=1,H371=1,ISTEXT(J371)),3,IF(AND(OR(G371=1,H371=1),ISTEXT(J371)),2,1))),"OoS")</f>
        <v>1</v>
      </c>
      <c r="F371" s="57"/>
      <c r="G371" s="59"/>
      <c r="H371" s="59"/>
      <c r="I371" s="59"/>
      <c r="J371" s="59"/>
      <c r="K371" s="59"/>
      <c r="L371" s="59"/>
      <c r="M371" s="59"/>
      <c r="N371" s="59"/>
      <c r="O371" s="63"/>
      <c r="P371" s="370"/>
      <c r="Q371" s="264"/>
      <c r="R371" s="367"/>
    </row>
    <row r="372" spans="1:18" ht="13" x14ac:dyDescent="0.25">
      <c r="A372" s="352"/>
      <c r="B372" s="378"/>
      <c r="C372" s="62" t="str">
        <f>IF(ISTEXT('Organizational Unit Summary'!$B$50),'Organizational Unit Summary'!$B$50,"")</f>
        <v>P-11</v>
      </c>
      <c r="D372" s="51" t="str">
        <f>IF('Organizational Unit Summary'!$B$24="Benchmark or Sustainment",IF(E372="OoS","OoS",IF(E372=1,"DM",IF(E372=2,"PM",IF(E372=3,"LM",IF(E372=4,"FM"))))),IF(E372="OoS","OoS",IF(E372&lt;=2,"H",IF(E372=3,"M",IF(E372=4,"L")))))</f>
        <v>DM</v>
      </c>
      <c r="E372" s="58">
        <f>IF(OR(Processes!$C$72=TRUE,Processes!N$72=TRUE),IF(AND(G372=1,H372=1,NOT(ISTEXT(J372))),4,IF(AND(G372=1,H372=1,ISTEXT(J372)),3,IF(AND(OR(G372=1,H372=1),ISTEXT(J372)),2,1))),"OoS")</f>
        <v>1</v>
      </c>
      <c r="F372" s="57"/>
      <c r="G372" s="59"/>
      <c r="H372" s="59"/>
      <c r="I372" s="59"/>
      <c r="J372" s="59"/>
      <c r="K372" s="59"/>
      <c r="L372" s="59"/>
      <c r="M372" s="59"/>
      <c r="N372" s="59"/>
      <c r="O372" s="63"/>
      <c r="P372" s="370"/>
      <c r="Q372" s="264"/>
      <c r="R372" s="367"/>
    </row>
    <row r="373" spans="1:18" ht="13" x14ac:dyDescent="0.25">
      <c r="A373" s="352"/>
      <c r="B373" s="378"/>
      <c r="C373" s="62" t="str">
        <f>IF(ISTEXT('Organizational Unit Summary'!$B$51),'Organizational Unit Summary'!$B$51,"")</f>
        <v>P-12</v>
      </c>
      <c r="D373" s="51" t="str">
        <f>IF('Organizational Unit Summary'!$B$24="Benchmark or Sustainment",IF(E373="OoS","OoS",IF(E373=1,"DM",IF(E373=2,"PM",IF(E373=3,"LM",IF(E373=4,"FM"))))),IF(E373="OoS","OoS",IF(E373&lt;=2,"H",IF(E373=3,"M",IF(E373=4,"L")))))</f>
        <v>DM</v>
      </c>
      <c r="E373" s="58">
        <f>IF(OR(Processes!$C$72=TRUE,Processes!O$72=TRUE),IF(AND(G373=1,H373=1,NOT(ISTEXT(J373))),4,IF(AND(G373=1,H373=1,ISTEXT(J373)),3,IF(AND(OR(G373=1,H373=1),ISTEXT(J373)),2,1))),"OoS")</f>
        <v>1</v>
      </c>
      <c r="F373" s="57"/>
      <c r="G373" s="59"/>
      <c r="H373" s="59"/>
      <c r="I373" s="59"/>
      <c r="J373" s="59"/>
      <c r="K373" s="59"/>
      <c r="L373" s="59"/>
      <c r="M373" s="59"/>
      <c r="N373" s="59"/>
      <c r="O373" s="63"/>
      <c r="P373" s="370"/>
      <c r="Q373" s="264"/>
      <c r="R373" s="367"/>
    </row>
    <row r="374" spans="1:18" ht="13" x14ac:dyDescent="0.25">
      <c r="A374" s="352"/>
      <c r="B374" s="378"/>
      <c r="C374" s="62" t="str">
        <f>IF(ISTEXT('Organizational Unit Summary'!$B$52),'Organizational Unit Summary'!$B$52,"")</f>
        <v>P-13</v>
      </c>
      <c r="D374" s="51" t="str">
        <f>IF('Organizational Unit Summary'!$B$24="Benchmark or Sustainment",IF(E374="OoS","OoS",IF(E374=1,"DM",IF(E374=2,"PM",IF(E374=3,"LM",IF(E374=4,"FM"))))),IF(E374="OoS","OoS",IF(E374&lt;=2,"H",IF(E374=3,"M",IF(E374=4,"L")))))</f>
        <v>DM</v>
      </c>
      <c r="E374" s="58">
        <f>IF(OR(Processes!$C$72=TRUE,Processes!P$72=TRUE),IF(AND(G374=1,H374=1,NOT(ISTEXT(J374))),4,IF(AND(G374=1,H374=1,ISTEXT(J374)),3,IF(AND(OR(G374=1,H374=1),ISTEXT(J374)),2,1))),"OoS")</f>
        <v>1</v>
      </c>
      <c r="F374" s="57"/>
      <c r="G374" s="59"/>
      <c r="H374" s="59"/>
      <c r="I374" s="59"/>
      <c r="J374" s="59"/>
      <c r="K374" s="59"/>
      <c r="L374" s="59"/>
      <c r="M374" s="59"/>
      <c r="N374" s="59"/>
      <c r="O374" s="63"/>
      <c r="P374" s="370"/>
      <c r="Q374" s="264"/>
      <c r="R374" s="367"/>
    </row>
    <row r="375" spans="1:18" ht="13" x14ac:dyDescent="0.25">
      <c r="A375" s="352"/>
      <c r="B375" s="378"/>
      <c r="C375" s="62" t="str">
        <f>IF(ISTEXT('Organizational Unit Summary'!$B$53),'Organizational Unit Summary'!$B$53,"")</f>
        <v>P-14</v>
      </c>
      <c r="D375" s="51" t="str">
        <f>IF('Organizational Unit Summary'!$B$24="Benchmark or Sustainment",IF(E375="OoS","OoS",IF(E375=1,"DM",IF(E375=2,"PM",IF(E375=3,"LM",IF(E375=4,"FM"))))),IF(E375="OoS","OoS",IF(E375&lt;=2,"H",IF(E375=3,"M",IF(E375=4,"L")))))</f>
        <v>DM</v>
      </c>
      <c r="E375" s="58">
        <f>IF(OR(Processes!$C$72=TRUE,Processes!Q$72=TRUE),IF(AND(G375=1,H375=1,NOT(ISTEXT(J375))),4,IF(AND(G375=1,H375=1,ISTEXT(J375)),3,IF(AND(OR(G375=1,H375=1),ISTEXT(J375)),2,1))),"OoS")</f>
        <v>1</v>
      </c>
      <c r="F375" s="57"/>
      <c r="G375" s="59"/>
      <c r="H375" s="59"/>
      <c r="I375" s="59"/>
      <c r="J375" s="59"/>
      <c r="K375" s="59"/>
      <c r="L375" s="59"/>
      <c r="M375" s="59"/>
      <c r="N375" s="59"/>
      <c r="O375" s="63"/>
      <c r="P375" s="370"/>
      <c r="Q375" s="264"/>
      <c r="R375" s="367"/>
    </row>
    <row r="376" spans="1:18" ht="13" x14ac:dyDescent="0.25">
      <c r="A376" s="352"/>
      <c r="B376" s="378"/>
      <c r="C376" s="62" t="str">
        <f>IF(ISTEXT('Organizational Unit Summary'!$B$54),'Organizational Unit Summary'!$B$54,"")</f>
        <v>P-15</v>
      </c>
      <c r="D376" s="51" t="str">
        <f>IF('Organizational Unit Summary'!$B$24="Benchmark or Sustainment",IF(E376="OoS","OoS",IF(E376=1,"DM",IF(E376=2,"PM",IF(E376=3,"LM",IF(E376=4,"FM"))))),IF(E376="OoS","OoS",IF(E376&lt;=2,"H",IF(E376=3,"M",IF(E376=4,"L")))))</f>
        <v>DM</v>
      </c>
      <c r="E376" s="58">
        <f>IF(OR(Processes!$C$72=TRUE,Processes!R$72=TRUE),IF(AND(G376=1,H376=1,NOT(ISTEXT(J376))),4,IF(AND(G376=1,H376=1,ISTEXT(J376)),3,IF(AND(OR(G376=1,H376=1),ISTEXT(J376)),2,1))),"OoS")</f>
        <v>1</v>
      </c>
      <c r="F376" s="57"/>
      <c r="G376" s="59"/>
      <c r="H376" s="59"/>
      <c r="I376" s="59"/>
      <c r="J376" s="59"/>
      <c r="K376" s="59"/>
      <c r="L376" s="59"/>
      <c r="M376" s="59"/>
      <c r="N376" s="59"/>
      <c r="O376" s="63"/>
      <c r="P376" s="370"/>
      <c r="Q376" s="264"/>
      <c r="R376" s="367"/>
    </row>
    <row r="377" spans="1:18" ht="13" x14ac:dyDescent="0.25">
      <c r="A377" s="352"/>
      <c r="B377" s="378"/>
      <c r="C377" s="62" t="str">
        <f>IF(ISTEXT('Organizational Unit Summary'!$B$55),'Organizational Unit Summary'!$B$55,"")</f>
        <v>P-16</v>
      </c>
      <c r="D377" s="51" t="str">
        <f>IF('Organizational Unit Summary'!$B$24="Benchmark or Sustainment",IF(E377="OoS","OoS",IF(E377=1,"DM",IF(E377=2,"PM",IF(E377=3,"LM",IF(E377=4,"FM"))))),IF(E377="OoS","OoS",IF(E377&lt;=2,"H",IF(E377=3,"M",IF(E377=4,"L")))))</f>
        <v>DM</v>
      </c>
      <c r="E377" s="58">
        <f>IF(OR(Processes!$C$72=TRUE,Processes!S$72=TRUE),IF(AND(G377=1,H377=1,NOT(ISTEXT(J377))),4,IF(AND(G377=1,H377=1,ISTEXT(J377)),3,IF(AND(OR(G377=1,H377=1),ISTEXT(J377)),2,1))),"OoS")</f>
        <v>1</v>
      </c>
      <c r="F377" s="57"/>
      <c r="G377" s="59"/>
      <c r="H377" s="59"/>
      <c r="I377" s="59"/>
      <c r="J377" s="59"/>
      <c r="K377" s="59"/>
      <c r="L377" s="59"/>
      <c r="M377" s="59"/>
      <c r="N377" s="59"/>
      <c r="O377" s="63"/>
      <c r="P377" s="370"/>
      <c r="Q377" s="264"/>
      <c r="R377" s="367"/>
    </row>
    <row r="378" spans="1:18" ht="13" x14ac:dyDescent="0.25">
      <c r="A378" s="352"/>
      <c r="B378" s="378"/>
      <c r="C378" s="62" t="str">
        <f>IF(ISTEXT('Organizational Unit Summary'!$B$56),'Organizational Unit Summary'!$B$56,"")</f>
        <v>P-17</v>
      </c>
      <c r="D378" s="51" t="str">
        <f>IF('Organizational Unit Summary'!$B$24="Benchmark or Sustainment",IF(E378="OoS","OoS",IF(E378=1,"DM",IF(E378=2,"PM",IF(E378=3,"LM",IF(E378=4,"FM"))))),IF(E378="OoS","OoS",IF(E378&lt;=2,"H",IF(E378=3,"M",IF(E378=4,"L")))))</f>
        <v>DM</v>
      </c>
      <c r="E378" s="58">
        <f>IF(OR(Processes!$C$72=TRUE,Processes!T$72=TRUE),IF(AND(G378=1,H378=1,NOT(ISTEXT(J378))),4,IF(AND(G378=1,H378=1,ISTEXT(J378)),3,IF(AND(OR(G378=1,H378=1),ISTEXT(J378)),2,1))),"OoS")</f>
        <v>1</v>
      </c>
      <c r="F378" s="57"/>
      <c r="G378" s="59"/>
      <c r="H378" s="59"/>
      <c r="I378" s="59"/>
      <c r="J378" s="59"/>
      <c r="K378" s="59"/>
      <c r="L378" s="59"/>
      <c r="M378" s="59"/>
      <c r="N378" s="59"/>
      <c r="O378" s="63"/>
      <c r="P378" s="370"/>
      <c r="Q378" s="264"/>
      <c r="R378" s="367"/>
    </row>
    <row r="379" spans="1:18" ht="13" x14ac:dyDescent="0.25">
      <c r="A379" s="352"/>
      <c r="B379" s="378"/>
      <c r="C379" s="62" t="str">
        <f>IF(ISTEXT('Organizational Unit Summary'!$B$57),'Organizational Unit Summary'!$B$57,"")</f>
        <v>P-18</v>
      </c>
      <c r="D379" s="51" t="str">
        <f>IF('Organizational Unit Summary'!$B$24="Benchmark or Sustainment",IF(E379="OoS","OoS",IF(E379=1,"DM",IF(E379=2,"PM",IF(E379=3,"LM",IF(E379=4,"FM"))))),IF(E379="OoS","OoS",IF(E379&lt;=2,"H",IF(E379=3,"M",IF(E379=4,"L")))))</f>
        <v>DM</v>
      </c>
      <c r="E379" s="58">
        <f>IF(OR(Processes!$C$72=TRUE,Processes!U$72=TRUE),IF(AND(G379=1,H379=1,NOT(ISTEXT(J379))),4,IF(AND(G379=1,H379=1,ISTEXT(J379)),3,IF(AND(OR(G379=1,H379=1),ISTEXT(J379)),2,1))),"OoS")</f>
        <v>1</v>
      </c>
      <c r="F379" s="57"/>
      <c r="G379" s="59"/>
      <c r="H379" s="59"/>
      <c r="I379" s="59"/>
      <c r="J379" s="59"/>
      <c r="K379" s="59"/>
      <c r="L379" s="59"/>
      <c r="M379" s="59"/>
      <c r="N379" s="59"/>
      <c r="O379" s="63"/>
      <c r="P379" s="370"/>
      <c r="Q379" s="264"/>
      <c r="R379" s="367"/>
    </row>
    <row r="380" spans="1:18" ht="13" x14ac:dyDescent="0.25">
      <c r="A380" s="352"/>
      <c r="B380" s="378"/>
      <c r="C380" s="62" t="str">
        <f>IF(ISTEXT('Organizational Unit Summary'!$B$58),'Organizational Unit Summary'!$B$58,"")</f>
        <v>P-19</v>
      </c>
      <c r="D380" s="51" t="str">
        <f>IF('Organizational Unit Summary'!$B$24="Benchmark or Sustainment",IF(E380="OoS","OoS",IF(E380=1,"DM",IF(E380=2,"PM",IF(E380=3,"LM",IF(E380=4,"FM"))))),IF(E380="OoS","OoS",IF(E380&lt;=2,"H",IF(E380=3,"M",IF(E380=4,"L")))))</f>
        <v>DM</v>
      </c>
      <c r="E380" s="58">
        <f>IF(OR(Processes!$C$72=TRUE,Processes!V$72=TRUE),IF(AND(G380=1,H380=1,NOT(ISTEXT(J380))),4,IF(AND(G380=1,H380=1,ISTEXT(J380)),3,IF(AND(OR(G380=1,H380=1),ISTEXT(J380)),2,1))),"OoS")</f>
        <v>1</v>
      </c>
      <c r="F380" s="57"/>
      <c r="G380" s="59"/>
      <c r="H380" s="59"/>
      <c r="I380" s="59"/>
      <c r="J380" s="59"/>
      <c r="K380" s="59"/>
      <c r="L380" s="59"/>
      <c r="M380" s="59"/>
      <c r="N380" s="59"/>
      <c r="O380" s="63"/>
      <c r="P380" s="370"/>
      <c r="Q380" s="264"/>
      <c r="R380" s="367"/>
    </row>
    <row r="381" spans="1:18" ht="13.5" thickBot="1" x14ac:dyDescent="0.3">
      <c r="A381" s="352"/>
      <c r="B381" s="378"/>
      <c r="C381" s="62" t="str">
        <f>IF(ISTEXT('Organizational Unit Summary'!$B$59),'Organizational Unit Summary'!$B$59,"")</f>
        <v>P-20</v>
      </c>
      <c r="D381" s="51" t="str">
        <f>IF('Organizational Unit Summary'!$B$24="Benchmark or Sustainment",IF(E381="OoS","OoS",IF(E381=1,"DM",IF(E381=2,"PM",IF(E381=3,"LM",IF(E381=4,"FM"))))),IF(E381="OoS","OoS",IF(E381&lt;=2,"H",IF(E381=3,"M",IF(E381=4,"L")))))</f>
        <v>DM</v>
      </c>
      <c r="E381" s="58">
        <f>IF(OR(Processes!$C$72=TRUE,Processes!W$72=TRUE),IF(AND(G381=1,H381=1,NOT(ISTEXT(J381))),4,IF(AND(G381=1,H381=1,ISTEXT(J381)),3,IF(AND(OR(G381=1,H381=1),ISTEXT(J381)),2,1))),"OoS")</f>
        <v>1</v>
      </c>
      <c r="F381" s="57"/>
      <c r="G381" s="59"/>
      <c r="H381" s="59"/>
      <c r="I381" s="59"/>
      <c r="J381" s="59"/>
      <c r="K381" s="59"/>
      <c r="L381" s="59"/>
      <c r="M381" s="59"/>
      <c r="N381" s="59"/>
      <c r="O381" s="63"/>
      <c r="P381" s="371"/>
      <c r="Q381" s="264"/>
      <c r="R381" s="367"/>
    </row>
    <row r="382" spans="1:18" ht="13" x14ac:dyDescent="0.25">
      <c r="A382" s="352"/>
      <c r="B382" s="378" t="str">
        <f>IF(ISTEXT(Processes!$B$22),Processes!$B$22,"")</f>
        <v>Process 20</v>
      </c>
      <c r="C382" s="62" t="str">
        <f>IF(ISTEXT('Organizational Unit Summary'!$B$40),'Organizational Unit Summary'!$B$40,"")</f>
        <v>P-1</v>
      </c>
      <c r="D382" s="51" t="str">
        <f>IF('Organizational Unit Summary'!$B$24="Benchmark or Sustainment",IF(E382="OoS","OoS",IF(E382=1,"DM",IF(E382=2,"PM",IF(E382=3,"LM",IF(E382=4,"FM"))))),IF(E382="OoS","OoS",IF(E382&lt;=2,"H",IF(E382=3,"M",IF(E382=4,"L")))))</f>
        <v>DM</v>
      </c>
      <c r="E382" s="58">
        <f>IF(OR(Processes!$C$73=TRUE,Processes!D$73=TRUE),IF(AND(G382=1,H382=1,NOT(ISTEXT(J382))),4,IF(AND(G382=1,H382=1,ISTEXT(J382)),3,IF(AND(OR(G382=1,H382=1),ISTEXT(J382)),2,1))),"OoS")</f>
        <v>1</v>
      </c>
      <c r="F382" s="57"/>
      <c r="G382" s="59"/>
      <c r="H382" s="59"/>
      <c r="I382" s="59"/>
      <c r="J382" s="59"/>
      <c r="K382" s="59"/>
      <c r="L382" s="59"/>
      <c r="M382" s="59"/>
      <c r="N382" s="59"/>
      <c r="O382" s="63"/>
      <c r="P382" s="369"/>
      <c r="Q382" s="264"/>
      <c r="R382" s="367"/>
    </row>
    <row r="383" spans="1:18" ht="13" x14ac:dyDescent="0.25">
      <c r="A383" s="352"/>
      <c r="B383" s="378"/>
      <c r="C383" s="62" t="str">
        <f>IF(ISTEXT('Organizational Unit Summary'!$B$41),'Organizational Unit Summary'!$B$41,"")</f>
        <v>P-2</v>
      </c>
      <c r="D383" s="51" t="str">
        <f>IF('Organizational Unit Summary'!$B$24="Benchmark or Sustainment",IF(E383="OoS","OoS",IF(E383=1,"DM",IF(E383=2,"PM",IF(E383=3,"LM",IF(E383=4,"FM"))))),IF(E383="OoS","OoS",IF(E383&lt;=2,"H",IF(E383=3,"M",IF(E383=4,"L")))))</f>
        <v>DM</v>
      </c>
      <c r="E383" s="58">
        <f>IF(OR(Processes!$C$73=TRUE,Processes!E$73=TRUE),IF(AND(G383=1,H383=1,NOT(ISTEXT(J383))),4,IF(AND(G383=1,H383=1,ISTEXT(J383)),3,IF(AND(OR(G383=1,H383=1),ISTEXT(J383)),2,1))),"OoS")</f>
        <v>1</v>
      </c>
      <c r="F383" s="57"/>
      <c r="G383" s="59"/>
      <c r="H383" s="59"/>
      <c r="I383" s="59"/>
      <c r="J383" s="59"/>
      <c r="K383" s="59"/>
      <c r="L383" s="59"/>
      <c r="M383" s="59"/>
      <c r="N383" s="59"/>
      <c r="O383" s="63"/>
      <c r="P383" s="370"/>
      <c r="Q383" s="264"/>
      <c r="R383" s="367"/>
    </row>
    <row r="384" spans="1:18" ht="13" x14ac:dyDescent="0.25">
      <c r="A384" s="352"/>
      <c r="B384" s="378"/>
      <c r="C384" s="62" t="str">
        <f>IF(ISTEXT('Organizational Unit Summary'!$B$42),'Organizational Unit Summary'!$B$42,"")</f>
        <v>P-3</v>
      </c>
      <c r="D384" s="51" t="str">
        <f>IF('Organizational Unit Summary'!$B$24="Benchmark or Sustainment",IF(E384="OoS","OoS",IF(E384=1,"DM",IF(E384=2,"PM",IF(E384=3,"LM",IF(E384=4,"FM"))))),IF(E384="OoS","OoS",IF(E384&lt;=2,"H",IF(E384=3,"M",IF(E384=4,"L")))))</f>
        <v>DM</v>
      </c>
      <c r="E384" s="58">
        <f>IF(OR(Processes!$C$73=TRUE,Processes!F$73=TRUE),IF(AND(G384=1,H384=1,NOT(ISTEXT(J384))),4,IF(AND(G384=1,H384=1,ISTEXT(J384)),3,IF(AND(OR(G384=1,H384=1),ISTEXT(J384)),2,1))),"OoS")</f>
        <v>1</v>
      </c>
      <c r="F384" s="57"/>
      <c r="G384" s="59"/>
      <c r="H384" s="59"/>
      <c r="I384" s="59"/>
      <c r="J384" s="59"/>
      <c r="K384" s="59"/>
      <c r="L384" s="59"/>
      <c r="M384" s="59"/>
      <c r="N384" s="59"/>
      <c r="O384" s="63"/>
      <c r="P384" s="370"/>
      <c r="Q384" s="264"/>
      <c r="R384" s="367"/>
    </row>
    <row r="385" spans="1:18" ht="13" x14ac:dyDescent="0.25">
      <c r="A385" s="352"/>
      <c r="B385" s="378"/>
      <c r="C385" s="62" t="str">
        <f>IF(ISTEXT('Organizational Unit Summary'!$B$43),'Organizational Unit Summary'!$B$43,"")</f>
        <v>P-4</v>
      </c>
      <c r="D385" s="51" t="str">
        <f>IF('Organizational Unit Summary'!$B$24="Benchmark or Sustainment",IF(E385="OoS","OoS",IF(E385=1,"DM",IF(E385=2,"PM",IF(E385=3,"LM",IF(E385=4,"FM"))))),IF(E385="OoS","OoS",IF(E385&lt;=2,"H",IF(E385=3,"M",IF(E385=4,"L")))))</f>
        <v>DM</v>
      </c>
      <c r="E385" s="58">
        <f>IF(OR(Processes!$C$73=TRUE,Processes!G$73=TRUE),IF(AND(G385=1,H385=1,NOT(ISTEXT(J385))),4,IF(AND(G385=1,H385=1,ISTEXT(J385)),3,IF(AND(OR(G385=1,H385=1),ISTEXT(J385)),2,1))),"OoS")</f>
        <v>1</v>
      </c>
      <c r="F385" s="57"/>
      <c r="G385" s="59"/>
      <c r="H385" s="59"/>
      <c r="I385" s="59"/>
      <c r="J385" s="59"/>
      <c r="K385" s="59"/>
      <c r="L385" s="59"/>
      <c r="M385" s="59"/>
      <c r="N385" s="59"/>
      <c r="O385" s="63"/>
      <c r="P385" s="370"/>
      <c r="Q385" s="264"/>
      <c r="R385" s="367"/>
    </row>
    <row r="386" spans="1:18" ht="13" x14ac:dyDescent="0.25">
      <c r="A386" s="352"/>
      <c r="B386" s="378"/>
      <c r="C386" s="62" t="str">
        <f>IF(ISTEXT('Organizational Unit Summary'!$B$44),'Organizational Unit Summary'!$B$44,"")</f>
        <v>P-5</v>
      </c>
      <c r="D386" s="51" t="str">
        <f>IF('Organizational Unit Summary'!$B$24="Benchmark or Sustainment",IF(E386="OoS","OoS",IF(E386=1,"DM",IF(E386=2,"PM",IF(E386=3,"LM",IF(E386=4,"FM"))))),IF(E386="OoS","OoS",IF(E386&lt;=2,"H",IF(E386=3,"M",IF(E386=4,"L")))))</f>
        <v>DM</v>
      </c>
      <c r="E386" s="58">
        <f>IF(OR(Processes!$C$73=TRUE,Processes!H$73=TRUE),IF(AND(G386=1,H386=1,NOT(ISTEXT(J386))),4,IF(AND(G386=1,H386=1,ISTEXT(J386)),3,IF(AND(OR(G386=1,H386=1),ISTEXT(J386)),2,1))),"OoS")</f>
        <v>1</v>
      </c>
      <c r="F386" s="57"/>
      <c r="G386" s="59"/>
      <c r="H386" s="59"/>
      <c r="I386" s="59"/>
      <c r="J386" s="59"/>
      <c r="K386" s="59"/>
      <c r="L386" s="59"/>
      <c r="M386" s="59"/>
      <c r="N386" s="59"/>
      <c r="O386" s="63"/>
      <c r="P386" s="370"/>
      <c r="Q386" s="264"/>
      <c r="R386" s="367"/>
    </row>
    <row r="387" spans="1:18" ht="13" x14ac:dyDescent="0.25">
      <c r="A387" s="352"/>
      <c r="B387" s="378"/>
      <c r="C387" s="62" t="str">
        <f>IF(ISTEXT('Organizational Unit Summary'!$B$45),'Organizational Unit Summary'!$B$45,"")</f>
        <v>P-6</v>
      </c>
      <c r="D387" s="51" t="str">
        <f>IF('Organizational Unit Summary'!$B$24="Benchmark or Sustainment",IF(E387="OoS","OoS",IF(E387=1,"DM",IF(E387=2,"PM",IF(E387=3,"LM",IF(E387=4,"FM"))))),IF(E387="OoS","OoS",IF(E387&lt;=2,"H",IF(E387=3,"M",IF(E387=4,"L")))))</f>
        <v>DM</v>
      </c>
      <c r="E387" s="58">
        <f>IF(OR(Processes!$C$73=TRUE,Processes!I$73=TRUE),IF(AND(G387=1,H387=1,NOT(ISTEXT(J387))),4,IF(AND(G387=1,H387=1,ISTEXT(J387)),3,IF(AND(OR(G387=1,H387=1),ISTEXT(J387)),2,1))),"OoS")</f>
        <v>1</v>
      </c>
      <c r="F387" s="57"/>
      <c r="G387" s="59"/>
      <c r="H387" s="59"/>
      <c r="I387" s="59"/>
      <c r="J387" s="59"/>
      <c r="K387" s="59"/>
      <c r="L387" s="59"/>
      <c r="M387" s="59"/>
      <c r="N387" s="59"/>
      <c r="O387" s="63"/>
      <c r="P387" s="370"/>
      <c r="Q387" s="264"/>
      <c r="R387" s="367"/>
    </row>
    <row r="388" spans="1:18" ht="13" x14ac:dyDescent="0.25">
      <c r="A388" s="352"/>
      <c r="B388" s="378"/>
      <c r="C388" s="62" t="str">
        <f>IF(ISTEXT('Organizational Unit Summary'!$B$46),'Organizational Unit Summary'!$B$46,"")</f>
        <v>P-7</v>
      </c>
      <c r="D388" s="51" t="str">
        <f>IF('Organizational Unit Summary'!$B$24="Benchmark or Sustainment",IF(E388="OoS","OoS",IF(E388=1,"DM",IF(E388=2,"PM",IF(E388=3,"LM",IF(E388=4,"FM"))))),IF(E388="OoS","OoS",IF(E388&lt;=2,"H",IF(E388=3,"M",IF(E388=4,"L")))))</f>
        <v>DM</v>
      </c>
      <c r="E388" s="58">
        <f>IF(OR(Processes!$C$73=TRUE,Processes!J$73=TRUE),IF(AND(G388=1,H388=1,NOT(ISTEXT(J388))),4,IF(AND(G388=1,H388=1,ISTEXT(J388)),3,IF(AND(OR(G388=1,H388=1),ISTEXT(J388)),2,1))),"OoS")</f>
        <v>1</v>
      </c>
      <c r="F388" s="57"/>
      <c r="G388" s="59"/>
      <c r="H388" s="59"/>
      <c r="I388" s="59"/>
      <c r="J388" s="59"/>
      <c r="K388" s="59"/>
      <c r="L388" s="59"/>
      <c r="M388" s="59"/>
      <c r="N388" s="59"/>
      <c r="O388" s="63"/>
      <c r="P388" s="370"/>
      <c r="Q388" s="264"/>
      <c r="R388" s="367"/>
    </row>
    <row r="389" spans="1:18" ht="13" x14ac:dyDescent="0.25">
      <c r="A389" s="352"/>
      <c r="B389" s="378"/>
      <c r="C389" s="62" t="str">
        <f>IF(ISTEXT('Organizational Unit Summary'!$B$47),'Organizational Unit Summary'!$B$47,"")</f>
        <v>P-8</v>
      </c>
      <c r="D389" s="51" t="str">
        <f>IF('Organizational Unit Summary'!$B$24="Benchmark or Sustainment",IF(E389="OoS","OoS",IF(E389=1,"DM",IF(E389=2,"PM",IF(E389=3,"LM",IF(E389=4,"FM"))))),IF(E389="OoS","OoS",IF(E389&lt;=2,"H",IF(E389=3,"M",IF(E389=4,"L")))))</f>
        <v>DM</v>
      </c>
      <c r="E389" s="58">
        <f>IF(OR(Processes!$C$73=TRUE,Processes!K$73=TRUE),IF(AND(G389=1,H389=1,NOT(ISTEXT(J389))),4,IF(AND(G389=1,H389=1,ISTEXT(J389)),3,IF(AND(OR(G389=1,H389=1),ISTEXT(J389)),2,1))),"OoS")</f>
        <v>1</v>
      </c>
      <c r="F389" s="57"/>
      <c r="G389" s="59"/>
      <c r="H389" s="59"/>
      <c r="I389" s="59"/>
      <c r="J389" s="59"/>
      <c r="K389" s="59"/>
      <c r="L389" s="59"/>
      <c r="M389" s="59"/>
      <c r="N389" s="59"/>
      <c r="O389" s="63"/>
      <c r="P389" s="370"/>
      <c r="Q389" s="264"/>
      <c r="R389" s="367"/>
    </row>
    <row r="390" spans="1:18" ht="13" x14ac:dyDescent="0.25">
      <c r="A390" s="352"/>
      <c r="B390" s="378"/>
      <c r="C390" s="62" t="str">
        <f>IF(ISTEXT('Organizational Unit Summary'!$B$48),'Organizational Unit Summary'!$B$48,"")</f>
        <v>P-9</v>
      </c>
      <c r="D390" s="51" t="str">
        <f>IF('Organizational Unit Summary'!$B$24="Benchmark or Sustainment",IF(E390="OoS","OoS",IF(E390=1,"DM",IF(E390=2,"PM",IF(E390=3,"LM",IF(E390=4,"FM"))))),IF(E390="OoS","OoS",IF(E390&lt;=2,"H",IF(E390=3,"M",IF(E390=4,"L")))))</f>
        <v>DM</v>
      </c>
      <c r="E390" s="58">
        <f>IF(OR(Processes!$C$73=TRUE,Processes!L$73=TRUE),IF(AND(G390=1,H390=1,NOT(ISTEXT(J390))),4,IF(AND(G390=1,H390=1,ISTEXT(J390)),3,IF(AND(OR(G390=1,H390=1),ISTEXT(J390)),2,1))),"OoS")</f>
        <v>1</v>
      </c>
      <c r="F390" s="57"/>
      <c r="G390" s="59"/>
      <c r="H390" s="59"/>
      <c r="I390" s="59"/>
      <c r="J390" s="59"/>
      <c r="K390" s="59"/>
      <c r="L390" s="59"/>
      <c r="M390" s="59"/>
      <c r="N390" s="59"/>
      <c r="O390" s="63"/>
      <c r="P390" s="370"/>
      <c r="Q390" s="264"/>
      <c r="R390" s="367"/>
    </row>
    <row r="391" spans="1:18" ht="13" x14ac:dyDescent="0.25">
      <c r="A391" s="352"/>
      <c r="B391" s="378"/>
      <c r="C391" s="62" t="str">
        <f>IF(ISTEXT('Organizational Unit Summary'!$B$49),'Organizational Unit Summary'!$B$49,"")</f>
        <v>P-10</v>
      </c>
      <c r="D391" s="51" t="str">
        <f>IF('Organizational Unit Summary'!$B$24="Benchmark or Sustainment",IF(E391="OoS","OoS",IF(E391=1,"DM",IF(E391=2,"PM",IF(E391=3,"LM",IF(E391=4,"FM"))))),IF(E391="OoS","OoS",IF(E391&lt;=2,"H",IF(E391=3,"M",IF(E391=4,"L")))))</f>
        <v>DM</v>
      </c>
      <c r="E391" s="58">
        <f>IF(OR(Processes!$C$73=TRUE,Processes!M$73=TRUE),IF(AND(G391=1,H391=1,NOT(ISTEXT(J391))),4,IF(AND(G391=1,H391=1,ISTEXT(J391)),3,IF(AND(OR(G391=1,H391=1),ISTEXT(J391)),2,1))),"OoS")</f>
        <v>1</v>
      </c>
      <c r="F391" s="57"/>
      <c r="G391" s="59"/>
      <c r="H391" s="59"/>
      <c r="I391" s="59"/>
      <c r="J391" s="59"/>
      <c r="K391" s="59"/>
      <c r="L391" s="59"/>
      <c r="M391" s="59"/>
      <c r="N391" s="59"/>
      <c r="O391" s="63"/>
      <c r="P391" s="370"/>
      <c r="Q391" s="264"/>
      <c r="R391" s="367"/>
    </row>
    <row r="392" spans="1:18" ht="13" x14ac:dyDescent="0.25">
      <c r="A392" s="352"/>
      <c r="B392" s="378"/>
      <c r="C392" s="62" t="str">
        <f>IF(ISTEXT('Organizational Unit Summary'!$B$50),'Organizational Unit Summary'!$B$50,"")</f>
        <v>P-11</v>
      </c>
      <c r="D392" s="51" t="str">
        <f>IF('Organizational Unit Summary'!$B$24="Benchmark or Sustainment",IF(E392="OoS","OoS",IF(E392=1,"DM",IF(E392=2,"PM",IF(E392=3,"LM",IF(E392=4,"FM"))))),IF(E392="OoS","OoS",IF(E392&lt;=2,"H",IF(E392=3,"M",IF(E392=4,"L")))))</f>
        <v>DM</v>
      </c>
      <c r="E392" s="58">
        <f>IF(OR(Processes!$C$73=TRUE,Processes!N$73=TRUE),IF(AND(G392=1,H392=1,NOT(ISTEXT(J392))),4,IF(AND(G392=1,H392=1,ISTEXT(J392)),3,IF(AND(OR(G392=1,H392=1),ISTEXT(J392)),2,1))),"OoS")</f>
        <v>1</v>
      </c>
      <c r="F392" s="57"/>
      <c r="G392" s="59"/>
      <c r="H392" s="59"/>
      <c r="I392" s="59"/>
      <c r="J392" s="59"/>
      <c r="K392" s="59"/>
      <c r="L392" s="59"/>
      <c r="M392" s="59"/>
      <c r="N392" s="59"/>
      <c r="O392" s="63"/>
      <c r="P392" s="370"/>
      <c r="Q392" s="264"/>
      <c r="R392" s="367"/>
    </row>
    <row r="393" spans="1:18" ht="13" x14ac:dyDescent="0.25">
      <c r="A393" s="352"/>
      <c r="B393" s="378"/>
      <c r="C393" s="62" t="str">
        <f>IF(ISTEXT('Organizational Unit Summary'!$B$51),'Organizational Unit Summary'!$B$51,"")</f>
        <v>P-12</v>
      </c>
      <c r="D393" s="51" t="str">
        <f>IF('Organizational Unit Summary'!$B$24="Benchmark or Sustainment",IF(E393="OoS","OoS",IF(E393=1,"DM",IF(E393=2,"PM",IF(E393=3,"LM",IF(E393=4,"FM"))))),IF(E393="OoS","OoS",IF(E393&lt;=2,"H",IF(E393=3,"M",IF(E393=4,"L")))))</f>
        <v>DM</v>
      </c>
      <c r="E393" s="58">
        <f>IF(OR(Processes!$C$73=TRUE,Processes!O$73=TRUE),IF(AND(G393=1,H393=1,NOT(ISTEXT(J393))),4,IF(AND(G393=1,H393=1,ISTEXT(J393)),3,IF(AND(OR(G393=1,H393=1),ISTEXT(J393)),2,1))),"OoS")</f>
        <v>1</v>
      </c>
      <c r="F393" s="57"/>
      <c r="G393" s="59"/>
      <c r="H393" s="59"/>
      <c r="I393" s="59"/>
      <c r="J393" s="59"/>
      <c r="K393" s="59"/>
      <c r="L393" s="59"/>
      <c r="M393" s="59"/>
      <c r="N393" s="59"/>
      <c r="O393" s="63"/>
      <c r="P393" s="370"/>
      <c r="Q393" s="264"/>
      <c r="R393" s="367"/>
    </row>
    <row r="394" spans="1:18" ht="13" x14ac:dyDescent="0.25">
      <c r="A394" s="352"/>
      <c r="B394" s="378"/>
      <c r="C394" s="62" t="str">
        <f>IF(ISTEXT('Organizational Unit Summary'!$B$52),'Organizational Unit Summary'!$B$52,"")</f>
        <v>P-13</v>
      </c>
      <c r="D394" s="51" t="str">
        <f>IF('Organizational Unit Summary'!$B$24="Benchmark or Sustainment",IF(E394="OoS","OoS",IF(E394=1,"DM",IF(E394=2,"PM",IF(E394=3,"LM",IF(E394=4,"FM"))))),IF(E394="OoS","OoS",IF(E394&lt;=2,"H",IF(E394=3,"M",IF(E394=4,"L")))))</f>
        <v>DM</v>
      </c>
      <c r="E394" s="58">
        <f>IF(OR(Processes!$C$73=TRUE,Processes!P$73=TRUE),IF(AND(G394=1,H394=1,NOT(ISTEXT(J394))),4,IF(AND(G394=1,H394=1,ISTEXT(J394)),3,IF(AND(OR(G394=1,H394=1),ISTEXT(J394)),2,1))),"OoS")</f>
        <v>1</v>
      </c>
      <c r="F394" s="57"/>
      <c r="G394" s="59"/>
      <c r="H394" s="59"/>
      <c r="I394" s="59"/>
      <c r="J394" s="59"/>
      <c r="K394" s="59"/>
      <c r="L394" s="59"/>
      <c r="M394" s="59"/>
      <c r="N394" s="59"/>
      <c r="O394" s="63"/>
      <c r="P394" s="370"/>
      <c r="Q394" s="264"/>
      <c r="R394" s="367"/>
    </row>
    <row r="395" spans="1:18" ht="13" x14ac:dyDescent="0.25">
      <c r="A395" s="352"/>
      <c r="B395" s="378"/>
      <c r="C395" s="62" t="str">
        <f>IF(ISTEXT('Organizational Unit Summary'!$B$53),'Organizational Unit Summary'!$B$53,"")</f>
        <v>P-14</v>
      </c>
      <c r="D395" s="51" t="str">
        <f>IF('Organizational Unit Summary'!$B$24="Benchmark or Sustainment",IF(E395="OoS","OoS",IF(E395=1,"DM",IF(E395=2,"PM",IF(E395=3,"LM",IF(E395=4,"FM"))))),IF(E395="OoS","OoS",IF(E395&lt;=2,"H",IF(E395=3,"M",IF(E395=4,"L")))))</f>
        <v>DM</v>
      </c>
      <c r="E395" s="58">
        <f>IF(OR(Processes!$C$73=TRUE,Processes!Q$73=TRUE),IF(AND(G395=1,H395=1,NOT(ISTEXT(J395))),4,IF(AND(G395=1,H395=1,ISTEXT(J395)),3,IF(AND(OR(G395=1,H395=1),ISTEXT(J395)),2,1))),"OoS")</f>
        <v>1</v>
      </c>
      <c r="F395" s="57"/>
      <c r="G395" s="59"/>
      <c r="H395" s="59"/>
      <c r="I395" s="59"/>
      <c r="J395" s="59"/>
      <c r="K395" s="59"/>
      <c r="L395" s="59"/>
      <c r="M395" s="59"/>
      <c r="N395" s="59"/>
      <c r="O395" s="63"/>
      <c r="P395" s="370"/>
      <c r="Q395" s="264"/>
      <c r="R395" s="367"/>
    </row>
    <row r="396" spans="1:18" ht="13" x14ac:dyDescent="0.25">
      <c r="A396" s="352"/>
      <c r="B396" s="378"/>
      <c r="C396" s="62" t="str">
        <f>IF(ISTEXT('Organizational Unit Summary'!$B$54),'Organizational Unit Summary'!$B$54,"")</f>
        <v>P-15</v>
      </c>
      <c r="D396" s="51" t="str">
        <f>IF('Organizational Unit Summary'!$B$24="Benchmark or Sustainment",IF(E396="OoS","OoS",IF(E396=1,"DM",IF(E396=2,"PM",IF(E396=3,"LM",IF(E396=4,"FM"))))),IF(E396="OoS","OoS",IF(E396&lt;=2,"H",IF(E396=3,"M",IF(E396=4,"L")))))</f>
        <v>DM</v>
      </c>
      <c r="E396" s="58">
        <f>IF(OR(Processes!$C$73=TRUE,Processes!R$73=TRUE),IF(AND(G396=1,H396=1,NOT(ISTEXT(J396))),4,IF(AND(G396=1,H396=1,ISTEXT(J396)),3,IF(AND(OR(G396=1,H396=1),ISTEXT(J396)),2,1))),"OoS")</f>
        <v>1</v>
      </c>
      <c r="F396" s="57"/>
      <c r="G396" s="59"/>
      <c r="H396" s="59"/>
      <c r="I396" s="59"/>
      <c r="J396" s="59"/>
      <c r="K396" s="59"/>
      <c r="L396" s="59"/>
      <c r="M396" s="59"/>
      <c r="N396" s="59"/>
      <c r="O396" s="63"/>
      <c r="P396" s="370"/>
      <c r="Q396" s="264"/>
      <c r="R396" s="367"/>
    </row>
    <row r="397" spans="1:18" ht="13" x14ac:dyDescent="0.25">
      <c r="A397" s="352"/>
      <c r="B397" s="378"/>
      <c r="C397" s="62" t="str">
        <f>IF(ISTEXT('Organizational Unit Summary'!$B$55),'Organizational Unit Summary'!$B$55,"")</f>
        <v>P-16</v>
      </c>
      <c r="D397" s="51" t="str">
        <f>IF('Organizational Unit Summary'!$B$24="Benchmark or Sustainment",IF(E397="OoS","OoS",IF(E397=1,"DM",IF(E397=2,"PM",IF(E397=3,"LM",IF(E397=4,"FM"))))),IF(E397="OoS","OoS",IF(E397&lt;=2,"H",IF(E397=3,"M",IF(E397=4,"L")))))</f>
        <v>DM</v>
      </c>
      <c r="E397" s="58">
        <f>IF(OR(Processes!$C$73=TRUE,Processes!S$73=TRUE),IF(AND(G397=1,H397=1,NOT(ISTEXT(J397))),4,IF(AND(G397=1,H397=1,ISTEXT(J397)),3,IF(AND(OR(G397=1,H397=1),ISTEXT(J397)),2,1))),"OoS")</f>
        <v>1</v>
      </c>
      <c r="F397" s="57"/>
      <c r="G397" s="59"/>
      <c r="H397" s="59"/>
      <c r="I397" s="59"/>
      <c r="J397" s="59"/>
      <c r="K397" s="59"/>
      <c r="L397" s="59"/>
      <c r="M397" s="59"/>
      <c r="N397" s="59"/>
      <c r="O397" s="63"/>
      <c r="P397" s="370"/>
      <c r="Q397" s="264"/>
      <c r="R397" s="367"/>
    </row>
    <row r="398" spans="1:18" ht="13" x14ac:dyDescent="0.25">
      <c r="A398" s="352"/>
      <c r="B398" s="378"/>
      <c r="C398" s="62" t="str">
        <f>IF(ISTEXT('Organizational Unit Summary'!$B$56),'Organizational Unit Summary'!$B$56,"")</f>
        <v>P-17</v>
      </c>
      <c r="D398" s="51" t="str">
        <f>IF('Organizational Unit Summary'!$B$24="Benchmark or Sustainment",IF(E398="OoS","OoS",IF(E398=1,"DM",IF(E398=2,"PM",IF(E398=3,"LM",IF(E398=4,"FM"))))),IF(E398="OoS","OoS",IF(E398&lt;=2,"H",IF(E398=3,"M",IF(E398=4,"L")))))</f>
        <v>DM</v>
      </c>
      <c r="E398" s="58">
        <f>IF(OR(Processes!$C$73=TRUE,Processes!T$73=TRUE),IF(AND(G398=1,H398=1,NOT(ISTEXT(J398))),4,IF(AND(G398=1,H398=1,ISTEXT(J398)),3,IF(AND(OR(G398=1,H398=1),ISTEXT(J398)),2,1))),"OoS")</f>
        <v>1</v>
      </c>
      <c r="F398" s="57"/>
      <c r="G398" s="59"/>
      <c r="H398" s="59"/>
      <c r="I398" s="59"/>
      <c r="J398" s="59"/>
      <c r="K398" s="59"/>
      <c r="L398" s="59"/>
      <c r="M398" s="59"/>
      <c r="N398" s="59"/>
      <c r="O398" s="63"/>
      <c r="P398" s="370"/>
      <c r="Q398" s="264"/>
      <c r="R398" s="367"/>
    </row>
    <row r="399" spans="1:18" ht="13" x14ac:dyDescent="0.25">
      <c r="A399" s="352"/>
      <c r="B399" s="378"/>
      <c r="C399" s="62" t="str">
        <f>IF(ISTEXT('Organizational Unit Summary'!$B$57),'Organizational Unit Summary'!$B$57,"")</f>
        <v>P-18</v>
      </c>
      <c r="D399" s="51" t="str">
        <f>IF('Organizational Unit Summary'!$B$24="Benchmark or Sustainment",IF(E399="OoS","OoS",IF(E399=1,"DM",IF(E399=2,"PM",IF(E399=3,"LM",IF(E399=4,"FM"))))),IF(E399="OoS","OoS",IF(E399&lt;=2,"H",IF(E399=3,"M",IF(E399=4,"L")))))</f>
        <v>DM</v>
      </c>
      <c r="E399" s="58">
        <f>IF(OR(Processes!$C$73=TRUE,Processes!U$73=TRUE),IF(AND(G399=1,H399=1,NOT(ISTEXT(J399))),4,IF(AND(G399=1,H399=1,ISTEXT(J399)),3,IF(AND(OR(G399=1,H399=1),ISTEXT(J399)),2,1))),"OoS")</f>
        <v>1</v>
      </c>
      <c r="F399" s="57"/>
      <c r="G399" s="59"/>
      <c r="H399" s="59"/>
      <c r="I399" s="59"/>
      <c r="J399" s="59"/>
      <c r="K399" s="59"/>
      <c r="L399" s="59"/>
      <c r="M399" s="59"/>
      <c r="N399" s="59"/>
      <c r="O399" s="63"/>
      <c r="P399" s="370"/>
      <c r="Q399" s="264"/>
      <c r="R399" s="367"/>
    </row>
    <row r="400" spans="1:18" ht="13" x14ac:dyDescent="0.25">
      <c r="A400" s="352"/>
      <c r="B400" s="378"/>
      <c r="C400" s="62" t="str">
        <f>IF(ISTEXT('Organizational Unit Summary'!$B$58),'Organizational Unit Summary'!$B$58,"")</f>
        <v>P-19</v>
      </c>
      <c r="D400" s="51" t="str">
        <f>IF('Organizational Unit Summary'!$B$24="Benchmark or Sustainment",IF(E400="OoS","OoS",IF(E400=1,"DM",IF(E400=2,"PM",IF(E400=3,"LM",IF(E400=4,"FM"))))),IF(E400="OoS","OoS",IF(E400&lt;=2,"H",IF(E400=3,"M",IF(E400=4,"L")))))</f>
        <v>DM</v>
      </c>
      <c r="E400" s="58">
        <f>IF(OR(Processes!$C$73=TRUE,Processes!V$73=TRUE),IF(AND(G400=1,H400=1,NOT(ISTEXT(J400))),4,IF(AND(G400=1,H400=1,ISTEXT(J400)),3,IF(AND(OR(G400=1,H400=1),ISTEXT(J400)),2,1))),"OoS")</f>
        <v>1</v>
      </c>
      <c r="F400" s="57"/>
      <c r="G400" s="59"/>
      <c r="H400" s="59"/>
      <c r="I400" s="59"/>
      <c r="J400" s="59"/>
      <c r="K400" s="59"/>
      <c r="L400" s="59"/>
      <c r="M400" s="59"/>
      <c r="N400" s="59"/>
      <c r="O400" s="63"/>
      <c r="P400" s="370"/>
      <c r="Q400" s="264"/>
      <c r="R400" s="367"/>
    </row>
    <row r="401" spans="1:18" ht="13.5" thickBot="1" x14ac:dyDescent="0.3">
      <c r="A401" s="352"/>
      <c r="B401" s="378"/>
      <c r="C401" s="62" t="str">
        <f>IF(ISTEXT('Organizational Unit Summary'!$B$59),'Organizational Unit Summary'!$B$59,"")</f>
        <v>P-20</v>
      </c>
      <c r="D401" s="51" t="str">
        <f>IF('Organizational Unit Summary'!$B$24="Benchmark or Sustainment",IF(E401="OoS","OoS",IF(E401=1,"DM",IF(E401=2,"PM",IF(E401=3,"LM",IF(E401=4,"FM"))))),IF(E401="OoS","OoS",IF(E401&lt;=2,"H",IF(E401=3,"M",IF(E401=4,"L")))))</f>
        <v>DM</v>
      </c>
      <c r="E401" s="58">
        <f>IF(OR(Processes!$C$73=TRUE,Processes!W$73=TRUE),IF(AND(G401=1,H401=1,NOT(ISTEXT(J401))),4,IF(AND(G401=1,H401=1,ISTEXT(J401)),3,IF(AND(OR(G401=1,H401=1),ISTEXT(J401)),2,1))),"OoS")</f>
        <v>1</v>
      </c>
      <c r="F401" s="57"/>
      <c r="G401" s="59"/>
      <c r="H401" s="59"/>
      <c r="I401" s="59"/>
      <c r="J401" s="59"/>
      <c r="K401" s="59"/>
      <c r="L401" s="59"/>
      <c r="M401" s="59"/>
      <c r="N401" s="59"/>
      <c r="O401" s="63"/>
      <c r="P401" s="371"/>
      <c r="Q401" s="264"/>
      <c r="R401" s="367"/>
    </row>
    <row r="402" spans="1:18" ht="13" x14ac:dyDescent="0.25">
      <c r="A402" s="352"/>
      <c r="B402" s="378" t="str">
        <f>IF(ISTEXT(Processes!$B$23),Processes!$B$23,"")</f>
        <v>Process 21</v>
      </c>
      <c r="C402" s="54" t="str">
        <f>IF(ISTEXT('Organizational Unit Summary'!$B$40),'Organizational Unit Summary'!$B$40,"")</f>
        <v>P-1</v>
      </c>
      <c r="D402" s="51" t="str">
        <f>IF('Organizational Unit Summary'!$B$24="Benchmark or Sustainment",IF(E402="OoS","OoS",IF(E402=1,"DM",IF(E402=2,"PM",IF(E402=3,"LM",IF(E402=4,"FM"))))),IF(E402="OoS","OoS",IF(E402&lt;=2,"H",IF(E402=3,"M",IF(E402=4,"L")))))</f>
        <v>DM</v>
      </c>
      <c r="E402" s="58">
        <f>IF(OR(Processes!$C$74=TRUE,Processes!D$74=TRUE),IF(AND(G402=1,H402=1,NOT(ISTEXT(J402))),4,IF(AND(G402=1,H402=1,ISTEXT(J402)),3,IF(AND(OR(G402=1,H402=1),ISTEXT(J402)),2,1))),"OoS")</f>
        <v>1</v>
      </c>
      <c r="F402" s="57"/>
      <c r="G402" s="59"/>
      <c r="H402" s="59"/>
      <c r="I402" s="59"/>
      <c r="J402" s="59"/>
      <c r="K402" s="59"/>
      <c r="L402" s="59"/>
      <c r="M402" s="59"/>
      <c r="N402" s="59"/>
      <c r="O402" s="63"/>
      <c r="P402" s="369"/>
      <c r="Q402" s="264"/>
      <c r="R402" s="367"/>
    </row>
    <row r="403" spans="1:18" ht="13" x14ac:dyDescent="0.25">
      <c r="A403" s="352"/>
      <c r="B403" s="378"/>
      <c r="C403" s="54" t="str">
        <f>IF(ISTEXT('Organizational Unit Summary'!$B$41),'Organizational Unit Summary'!$B$41,"")</f>
        <v>P-2</v>
      </c>
      <c r="D403" s="51" t="str">
        <f>IF('Organizational Unit Summary'!$B$24="Benchmark or Sustainment",IF(E403="OoS","OoS",IF(E403=1,"DM",IF(E403=2,"PM",IF(E403=3,"LM",IF(E403=4,"FM"))))),IF(E403="OoS","OoS",IF(E403&lt;=2,"H",IF(E403=3,"M",IF(E403=4,"L")))))</f>
        <v>DM</v>
      </c>
      <c r="E403" s="58">
        <f>IF(OR(Processes!$C$74=TRUE,Processes!E$74=TRUE),IF(AND(G403=1,H403=1,NOT(ISTEXT(J403))),4,IF(AND(G403=1,H403=1,ISTEXT(J403)),3,IF(AND(OR(G403=1,H403=1),ISTEXT(J403)),2,1))),"OoS")</f>
        <v>1</v>
      </c>
      <c r="F403" s="57"/>
      <c r="G403" s="59"/>
      <c r="H403" s="59"/>
      <c r="I403" s="59"/>
      <c r="J403" s="59"/>
      <c r="K403" s="59"/>
      <c r="L403" s="59"/>
      <c r="M403" s="59"/>
      <c r="N403" s="59"/>
      <c r="O403" s="63"/>
      <c r="P403" s="370"/>
      <c r="Q403" s="264"/>
      <c r="R403" s="367"/>
    </row>
    <row r="404" spans="1:18" ht="13" x14ac:dyDescent="0.25">
      <c r="A404" s="352"/>
      <c r="B404" s="378"/>
      <c r="C404" s="54" t="str">
        <f>IF(ISTEXT('Organizational Unit Summary'!$B$42),'Organizational Unit Summary'!$B$42,"")</f>
        <v>P-3</v>
      </c>
      <c r="D404" s="51" t="str">
        <f>IF('Organizational Unit Summary'!$B$24="Benchmark or Sustainment",IF(E404="OoS","OoS",IF(E404=1,"DM",IF(E404=2,"PM",IF(E404=3,"LM",IF(E404=4,"FM"))))),IF(E404="OoS","OoS",IF(E404&lt;=2,"H",IF(E404=3,"M",IF(E404=4,"L")))))</f>
        <v>DM</v>
      </c>
      <c r="E404" s="58">
        <f>IF(OR(Processes!$C$74=TRUE,Processes!F$74=TRUE),IF(AND(G404=1,H404=1,NOT(ISTEXT(J404))),4,IF(AND(G404=1,H404=1,ISTEXT(J404)),3,IF(AND(OR(G404=1,H404=1),ISTEXT(J404)),2,1))),"OoS")</f>
        <v>1</v>
      </c>
      <c r="F404" s="57"/>
      <c r="G404" s="59"/>
      <c r="H404" s="59"/>
      <c r="I404" s="59"/>
      <c r="J404" s="59"/>
      <c r="K404" s="59"/>
      <c r="L404" s="59"/>
      <c r="M404" s="59"/>
      <c r="N404" s="59"/>
      <c r="O404" s="63"/>
      <c r="P404" s="370"/>
      <c r="Q404" s="264"/>
      <c r="R404" s="367"/>
    </row>
    <row r="405" spans="1:18" ht="13" x14ac:dyDescent="0.25">
      <c r="A405" s="352"/>
      <c r="B405" s="378"/>
      <c r="C405" s="54" t="str">
        <f>IF(ISTEXT('Organizational Unit Summary'!$B$43),'Organizational Unit Summary'!$B$43,"")</f>
        <v>P-4</v>
      </c>
      <c r="D405" s="51" t="str">
        <f>IF('Organizational Unit Summary'!$B$24="Benchmark or Sustainment",IF(E405="OoS","OoS",IF(E405=1,"DM",IF(E405=2,"PM",IF(E405=3,"LM",IF(E405=4,"FM"))))),IF(E405="OoS","OoS",IF(E405&lt;=2,"H",IF(E405=3,"M",IF(E405=4,"L")))))</f>
        <v>DM</v>
      </c>
      <c r="E405" s="58">
        <f>IF(OR(Processes!$C$74=TRUE,Processes!G$74=TRUE),IF(AND(G405=1,H405=1,NOT(ISTEXT(J405))),4,IF(AND(G405=1,H405=1,ISTEXT(J405)),3,IF(AND(OR(G405=1,H405=1),ISTEXT(J405)),2,1))),"OoS")</f>
        <v>1</v>
      </c>
      <c r="F405" s="57"/>
      <c r="G405" s="59"/>
      <c r="H405" s="59"/>
      <c r="I405" s="59"/>
      <c r="J405" s="59"/>
      <c r="K405" s="59"/>
      <c r="L405" s="59"/>
      <c r="M405" s="59"/>
      <c r="N405" s="59"/>
      <c r="O405" s="63"/>
      <c r="P405" s="370"/>
      <c r="Q405" s="264"/>
      <c r="R405" s="367"/>
    </row>
    <row r="406" spans="1:18" ht="13" x14ac:dyDescent="0.25">
      <c r="A406" s="352"/>
      <c r="B406" s="378"/>
      <c r="C406" s="54" t="str">
        <f>IF(ISTEXT('Organizational Unit Summary'!$B$44),'Organizational Unit Summary'!$B$44,"")</f>
        <v>P-5</v>
      </c>
      <c r="D406" s="51" t="str">
        <f>IF('Organizational Unit Summary'!$B$24="Benchmark or Sustainment",IF(E406="OoS","OoS",IF(E406=1,"DM",IF(E406=2,"PM",IF(E406=3,"LM",IF(E406=4,"FM"))))),IF(E406="OoS","OoS",IF(E406&lt;=2,"H",IF(E406=3,"M",IF(E406=4,"L")))))</f>
        <v>DM</v>
      </c>
      <c r="E406" s="58">
        <f>IF(OR(Processes!$C$74=TRUE,Processes!H$74=TRUE),IF(AND(G406=1,H406=1,NOT(ISTEXT(J406))),4,IF(AND(G406=1,H406=1,ISTEXT(J406)),3,IF(AND(OR(G406=1,H406=1),ISTEXT(J406)),2,1))),"OoS")</f>
        <v>1</v>
      </c>
      <c r="F406" s="57"/>
      <c r="G406" s="59"/>
      <c r="H406" s="59"/>
      <c r="I406" s="59"/>
      <c r="J406" s="59"/>
      <c r="K406" s="59"/>
      <c r="L406" s="59"/>
      <c r="M406" s="59"/>
      <c r="N406" s="59"/>
      <c r="O406" s="63"/>
      <c r="P406" s="370"/>
      <c r="Q406" s="264"/>
      <c r="R406" s="367"/>
    </row>
    <row r="407" spans="1:18" ht="13" x14ac:dyDescent="0.25">
      <c r="A407" s="352"/>
      <c r="B407" s="378"/>
      <c r="C407" s="54" t="str">
        <f>IF(ISTEXT('Organizational Unit Summary'!$B$45),'Organizational Unit Summary'!$B$45,"")</f>
        <v>P-6</v>
      </c>
      <c r="D407" s="51" t="str">
        <f>IF('Organizational Unit Summary'!$B$24="Benchmark or Sustainment",IF(E407="OoS","OoS",IF(E407=1,"DM",IF(E407=2,"PM",IF(E407=3,"LM",IF(E407=4,"FM"))))),IF(E407="OoS","OoS",IF(E407&lt;=2,"H",IF(E407=3,"M",IF(E407=4,"L")))))</f>
        <v>DM</v>
      </c>
      <c r="E407" s="58">
        <f>IF(OR(Processes!$C$74=TRUE,Processes!I$74=TRUE),IF(AND(G407=1,H407=1,NOT(ISTEXT(J407))),4,IF(AND(G407=1,H407=1,ISTEXT(J407)),3,IF(AND(OR(G407=1,H407=1),ISTEXT(J407)),2,1))),"OoS")</f>
        <v>1</v>
      </c>
      <c r="F407" s="57"/>
      <c r="G407" s="59"/>
      <c r="H407" s="59"/>
      <c r="I407" s="59"/>
      <c r="J407" s="59"/>
      <c r="K407" s="59"/>
      <c r="L407" s="59"/>
      <c r="M407" s="59"/>
      <c r="N407" s="59"/>
      <c r="O407" s="63"/>
      <c r="P407" s="370"/>
      <c r="Q407" s="264"/>
      <c r="R407" s="367"/>
    </row>
    <row r="408" spans="1:18" ht="13" x14ac:dyDescent="0.25">
      <c r="A408" s="352"/>
      <c r="B408" s="378"/>
      <c r="C408" s="54" t="str">
        <f>IF(ISTEXT('Organizational Unit Summary'!$B$46),'Organizational Unit Summary'!$B$46,"")</f>
        <v>P-7</v>
      </c>
      <c r="D408" s="51" t="str">
        <f>IF('Organizational Unit Summary'!$B$24="Benchmark or Sustainment",IF(E408="OoS","OoS",IF(E408=1,"DM",IF(E408=2,"PM",IF(E408=3,"LM",IF(E408=4,"FM"))))),IF(E408="OoS","OoS",IF(E408&lt;=2,"H",IF(E408=3,"M",IF(E408=4,"L")))))</f>
        <v>DM</v>
      </c>
      <c r="E408" s="58">
        <f>IF(OR(Processes!$C$74=TRUE,Processes!J$74=TRUE),IF(AND(G408=1,H408=1,NOT(ISTEXT(J408))),4,IF(AND(G408=1,H408=1,ISTEXT(J408)),3,IF(AND(OR(G408=1,H408=1),ISTEXT(J408)),2,1))),"OoS")</f>
        <v>1</v>
      </c>
      <c r="F408" s="57"/>
      <c r="G408" s="59"/>
      <c r="H408" s="59"/>
      <c r="I408" s="59"/>
      <c r="J408" s="59"/>
      <c r="K408" s="59"/>
      <c r="L408" s="59"/>
      <c r="M408" s="59"/>
      <c r="N408" s="59"/>
      <c r="O408" s="63"/>
      <c r="P408" s="370"/>
      <c r="Q408" s="264"/>
      <c r="R408" s="367"/>
    </row>
    <row r="409" spans="1:18" ht="13" x14ac:dyDescent="0.25">
      <c r="A409" s="352"/>
      <c r="B409" s="378"/>
      <c r="C409" s="54" t="str">
        <f>IF(ISTEXT('Organizational Unit Summary'!$B$47),'Organizational Unit Summary'!$B$47,"")</f>
        <v>P-8</v>
      </c>
      <c r="D409" s="51" t="str">
        <f>IF('Organizational Unit Summary'!$B$24="Benchmark or Sustainment",IF(E409="OoS","OoS",IF(E409=1,"DM",IF(E409=2,"PM",IF(E409=3,"LM",IF(E409=4,"FM"))))),IF(E409="OoS","OoS",IF(E409&lt;=2,"H",IF(E409=3,"M",IF(E409=4,"L")))))</f>
        <v>DM</v>
      </c>
      <c r="E409" s="58">
        <f>IF(OR(Processes!$C$74=TRUE,Processes!K$74=TRUE),IF(AND(G409=1,H409=1,NOT(ISTEXT(J409))),4,IF(AND(G409=1,H409=1,ISTEXT(J409)),3,IF(AND(OR(G409=1,H409=1),ISTEXT(J409)),2,1))),"OoS")</f>
        <v>1</v>
      </c>
      <c r="F409" s="57"/>
      <c r="G409" s="59"/>
      <c r="H409" s="59"/>
      <c r="I409" s="59"/>
      <c r="J409" s="59"/>
      <c r="K409" s="59"/>
      <c r="L409" s="59"/>
      <c r="M409" s="59"/>
      <c r="N409" s="59"/>
      <c r="O409" s="63"/>
      <c r="P409" s="370"/>
      <c r="Q409" s="264"/>
      <c r="R409" s="367"/>
    </row>
    <row r="410" spans="1:18" ht="13" x14ac:dyDescent="0.25">
      <c r="A410" s="352"/>
      <c r="B410" s="378"/>
      <c r="C410" s="54" t="str">
        <f>IF(ISTEXT('Organizational Unit Summary'!$B$48),'Organizational Unit Summary'!$B$48,"")</f>
        <v>P-9</v>
      </c>
      <c r="D410" s="51" t="str">
        <f>IF('Organizational Unit Summary'!$B$24="Benchmark or Sustainment",IF(E410="OoS","OoS",IF(E410=1,"DM",IF(E410=2,"PM",IF(E410=3,"LM",IF(E410=4,"FM"))))),IF(E410="OoS","OoS",IF(E410&lt;=2,"H",IF(E410=3,"M",IF(E410=4,"L")))))</f>
        <v>DM</v>
      </c>
      <c r="E410" s="58">
        <f>IF(OR(Processes!$C$74=TRUE,Processes!L$74=TRUE),IF(AND(G410=1,H410=1,NOT(ISTEXT(J410))),4,IF(AND(G410=1,H410=1,ISTEXT(J410)),3,IF(AND(OR(G410=1,H410=1),ISTEXT(J410)),2,1))),"OoS")</f>
        <v>1</v>
      </c>
      <c r="F410" s="57"/>
      <c r="G410" s="59"/>
      <c r="H410" s="59"/>
      <c r="I410" s="59"/>
      <c r="J410" s="59"/>
      <c r="K410" s="59"/>
      <c r="L410" s="59"/>
      <c r="M410" s="59"/>
      <c r="N410" s="59"/>
      <c r="O410" s="63"/>
      <c r="P410" s="370"/>
      <c r="Q410" s="264"/>
      <c r="R410" s="367"/>
    </row>
    <row r="411" spans="1:18" ht="13" x14ac:dyDescent="0.25">
      <c r="A411" s="352"/>
      <c r="B411" s="378"/>
      <c r="C411" s="54" t="str">
        <f>IF(ISTEXT('Organizational Unit Summary'!$B$49),'Organizational Unit Summary'!$B$49,"")</f>
        <v>P-10</v>
      </c>
      <c r="D411" s="51" t="str">
        <f>IF('Organizational Unit Summary'!$B$24="Benchmark or Sustainment",IF(E411="OoS","OoS",IF(E411=1,"DM",IF(E411=2,"PM",IF(E411=3,"LM",IF(E411=4,"FM"))))),IF(E411="OoS","OoS",IF(E411&lt;=2,"H",IF(E411=3,"M",IF(E411=4,"L")))))</f>
        <v>DM</v>
      </c>
      <c r="E411" s="58">
        <f>IF(OR(Processes!$C$74=TRUE,Processes!M$74=TRUE),IF(AND(G411=1,H411=1,NOT(ISTEXT(J411))),4,IF(AND(G411=1,H411=1,ISTEXT(J411)),3,IF(AND(OR(G411=1,H411=1),ISTEXT(J411)),2,1))),"OoS")</f>
        <v>1</v>
      </c>
      <c r="F411" s="57"/>
      <c r="G411" s="59"/>
      <c r="H411" s="59"/>
      <c r="I411" s="59"/>
      <c r="J411" s="59"/>
      <c r="K411" s="59"/>
      <c r="L411" s="59"/>
      <c r="M411" s="59"/>
      <c r="N411" s="59"/>
      <c r="O411" s="63"/>
      <c r="P411" s="370"/>
      <c r="Q411" s="264"/>
      <c r="R411" s="367"/>
    </row>
    <row r="412" spans="1:18" ht="13" x14ac:dyDescent="0.25">
      <c r="A412" s="352"/>
      <c r="B412" s="378"/>
      <c r="C412" s="54" t="str">
        <f>IF(ISTEXT('Organizational Unit Summary'!$B$50),'Organizational Unit Summary'!$B$50,"")</f>
        <v>P-11</v>
      </c>
      <c r="D412" s="51" t="str">
        <f>IF('Organizational Unit Summary'!$B$24="Benchmark or Sustainment",IF(E412="OoS","OoS",IF(E412=1,"DM",IF(E412=2,"PM",IF(E412=3,"LM",IF(E412=4,"FM"))))),IF(E412="OoS","OoS",IF(E412&lt;=2,"H",IF(E412=3,"M",IF(E412=4,"L")))))</f>
        <v>DM</v>
      </c>
      <c r="E412" s="58">
        <f>IF(OR(Processes!$C$74=TRUE,Processes!N$74=TRUE),IF(AND(G412=1,H412=1,NOT(ISTEXT(J412))),4,IF(AND(G412=1,H412=1,ISTEXT(J412)),3,IF(AND(OR(G412=1,H412=1),ISTEXT(J412)),2,1))),"OoS")</f>
        <v>1</v>
      </c>
      <c r="F412" s="57"/>
      <c r="G412" s="59"/>
      <c r="H412" s="59"/>
      <c r="I412" s="59"/>
      <c r="J412" s="59"/>
      <c r="K412" s="59"/>
      <c r="L412" s="59"/>
      <c r="M412" s="59"/>
      <c r="N412" s="59"/>
      <c r="O412" s="63"/>
      <c r="P412" s="370"/>
      <c r="Q412" s="264"/>
      <c r="R412" s="367"/>
    </row>
    <row r="413" spans="1:18" ht="13" x14ac:dyDescent="0.25">
      <c r="A413" s="352"/>
      <c r="B413" s="378"/>
      <c r="C413" s="54" t="str">
        <f>IF(ISTEXT('Organizational Unit Summary'!$B$51),'Organizational Unit Summary'!$B$51,"")</f>
        <v>P-12</v>
      </c>
      <c r="D413" s="51" t="str">
        <f>IF('Organizational Unit Summary'!$B$24="Benchmark or Sustainment",IF(E413="OoS","OoS",IF(E413=1,"DM",IF(E413=2,"PM",IF(E413=3,"LM",IF(E413=4,"FM"))))),IF(E413="OoS","OoS",IF(E413&lt;=2,"H",IF(E413=3,"M",IF(E413=4,"L")))))</f>
        <v>DM</v>
      </c>
      <c r="E413" s="58">
        <f>IF(OR(Processes!$C$74=TRUE,Processes!O$74=TRUE),IF(AND(G413=1,H413=1,NOT(ISTEXT(J413))),4,IF(AND(G413=1,H413=1,ISTEXT(J413)),3,IF(AND(OR(G413=1,H413=1),ISTEXT(J413)),2,1))),"OoS")</f>
        <v>1</v>
      </c>
      <c r="F413" s="57"/>
      <c r="G413" s="59"/>
      <c r="H413" s="59"/>
      <c r="I413" s="59"/>
      <c r="J413" s="59"/>
      <c r="K413" s="59"/>
      <c r="L413" s="59"/>
      <c r="M413" s="59"/>
      <c r="N413" s="59"/>
      <c r="O413" s="63"/>
      <c r="P413" s="370"/>
      <c r="Q413" s="264"/>
      <c r="R413" s="367"/>
    </row>
    <row r="414" spans="1:18" ht="13" x14ac:dyDescent="0.25">
      <c r="A414" s="352"/>
      <c r="B414" s="378"/>
      <c r="C414" s="54" t="str">
        <f>IF(ISTEXT('Organizational Unit Summary'!$B$52),'Organizational Unit Summary'!$B$52,"")</f>
        <v>P-13</v>
      </c>
      <c r="D414" s="51" t="str">
        <f>IF('Organizational Unit Summary'!$B$24="Benchmark or Sustainment",IF(E414="OoS","OoS",IF(E414=1,"DM",IF(E414=2,"PM",IF(E414=3,"LM",IF(E414=4,"FM"))))),IF(E414="OoS","OoS",IF(E414&lt;=2,"H",IF(E414=3,"M",IF(E414=4,"L")))))</f>
        <v>DM</v>
      </c>
      <c r="E414" s="58">
        <f>IF(OR(Processes!$C$74=TRUE,Processes!P$74=TRUE),IF(AND(G414=1,H414=1,NOT(ISTEXT(J414))),4,IF(AND(G414=1,H414=1,ISTEXT(J414)),3,IF(AND(OR(G414=1,H414=1),ISTEXT(J414)),2,1))),"OoS")</f>
        <v>1</v>
      </c>
      <c r="F414" s="57"/>
      <c r="G414" s="59"/>
      <c r="H414" s="59"/>
      <c r="I414" s="59"/>
      <c r="J414" s="59"/>
      <c r="K414" s="59"/>
      <c r="L414" s="59"/>
      <c r="M414" s="59"/>
      <c r="N414" s="59"/>
      <c r="O414" s="63"/>
      <c r="P414" s="370"/>
      <c r="Q414" s="264"/>
      <c r="R414" s="367"/>
    </row>
    <row r="415" spans="1:18" ht="13" x14ac:dyDescent="0.25">
      <c r="A415" s="352"/>
      <c r="B415" s="378"/>
      <c r="C415" s="54" t="str">
        <f>IF(ISTEXT('Organizational Unit Summary'!$B$53),'Organizational Unit Summary'!$B$53,"")</f>
        <v>P-14</v>
      </c>
      <c r="D415" s="51" t="str">
        <f>IF('Organizational Unit Summary'!$B$24="Benchmark or Sustainment",IF(E415="OoS","OoS",IF(E415=1,"DM",IF(E415=2,"PM",IF(E415=3,"LM",IF(E415=4,"FM"))))),IF(E415="OoS","OoS",IF(E415&lt;=2,"H",IF(E415=3,"M",IF(E415=4,"L")))))</f>
        <v>DM</v>
      </c>
      <c r="E415" s="58">
        <f>IF(OR(Processes!$C$74=TRUE,Processes!Q$74=TRUE),IF(AND(G415=1,H415=1,NOT(ISTEXT(J415))),4,IF(AND(G415=1,H415=1,ISTEXT(J415)),3,IF(AND(OR(G415=1,H415=1),ISTEXT(J415)),2,1))),"OoS")</f>
        <v>1</v>
      </c>
      <c r="F415" s="57"/>
      <c r="G415" s="59"/>
      <c r="H415" s="59"/>
      <c r="I415" s="59"/>
      <c r="J415" s="59"/>
      <c r="K415" s="59"/>
      <c r="L415" s="59"/>
      <c r="M415" s="59"/>
      <c r="N415" s="59"/>
      <c r="O415" s="63"/>
      <c r="P415" s="370"/>
      <c r="Q415" s="264"/>
      <c r="R415" s="367"/>
    </row>
    <row r="416" spans="1:18" ht="13" x14ac:dyDescent="0.25">
      <c r="A416" s="352"/>
      <c r="B416" s="378"/>
      <c r="C416" s="54" t="str">
        <f>IF(ISTEXT('Organizational Unit Summary'!$B$54),'Organizational Unit Summary'!$B$54,"")</f>
        <v>P-15</v>
      </c>
      <c r="D416" s="51" t="str">
        <f>IF('Organizational Unit Summary'!$B$24="Benchmark or Sustainment",IF(E416="OoS","OoS",IF(E416=1,"DM",IF(E416=2,"PM",IF(E416=3,"LM",IF(E416=4,"FM"))))),IF(E416="OoS","OoS",IF(E416&lt;=2,"H",IF(E416=3,"M",IF(E416=4,"L")))))</f>
        <v>DM</v>
      </c>
      <c r="E416" s="58">
        <f>IF(OR(Processes!$C$74=TRUE,Processes!R$74=TRUE),IF(AND(G416=1,H416=1,NOT(ISTEXT(J416))),4,IF(AND(G416=1,H416=1,ISTEXT(J416)),3,IF(AND(OR(G416=1,H416=1),ISTEXT(J416)),2,1))),"OoS")</f>
        <v>1</v>
      </c>
      <c r="F416" s="57"/>
      <c r="G416" s="59"/>
      <c r="H416" s="59"/>
      <c r="I416" s="59"/>
      <c r="J416" s="59"/>
      <c r="K416" s="59"/>
      <c r="L416" s="59"/>
      <c r="M416" s="59"/>
      <c r="N416" s="59"/>
      <c r="O416" s="63"/>
      <c r="P416" s="370"/>
      <c r="Q416" s="264"/>
      <c r="R416" s="367"/>
    </row>
    <row r="417" spans="1:18" ht="13" x14ac:dyDescent="0.25">
      <c r="A417" s="352"/>
      <c r="B417" s="378"/>
      <c r="C417" s="54" t="str">
        <f>IF(ISTEXT('Organizational Unit Summary'!$B$55),'Organizational Unit Summary'!$B$55,"")</f>
        <v>P-16</v>
      </c>
      <c r="D417" s="51" t="str">
        <f>IF('Organizational Unit Summary'!$B$24="Benchmark or Sustainment",IF(E417="OoS","OoS",IF(E417=1,"DM",IF(E417=2,"PM",IF(E417=3,"LM",IF(E417=4,"FM"))))),IF(E417="OoS","OoS",IF(E417&lt;=2,"H",IF(E417=3,"M",IF(E417=4,"L")))))</f>
        <v>DM</v>
      </c>
      <c r="E417" s="58">
        <f>IF(OR(Processes!$C$74=TRUE,Processes!S$74=TRUE),IF(AND(G417=1,H417=1,NOT(ISTEXT(J417))),4,IF(AND(G417=1,H417=1,ISTEXT(J417)),3,IF(AND(OR(G417=1,H417=1),ISTEXT(J417)),2,1))),"OoS")</f>
        <v>1</v>
      </c>
      <c r="F417" s="57"/>
      <c r="G417" s="59"/>
      <c r="H417" s="59"/>
      <c r="I417" s="59"/>
      <c r="J417" s="59"/>
      <c r="K417" s="59"/>
      <c r="L417" s="59"/>
      <c r="M417" s="59"/>
      <c r="N417" s="59"/>
      <c r="O417" s="63"/>
      <c r="P417" s="370"/>
      <c r="Q417" s="264"/>
      <c r="R417" s="367"/>
    </row>
    <row r="418" spans="1:18" ht="13" x14ac:dyDescent="0.25">
      <c r="A418" s="352"/>
      <c r="B418" s="378"/>
      <c r="C418" s="54" t="str">
        <f>IF(ISTEXT('Organizational Unit Summary'!$B$56),'Organizational Unit Summary'!$B$56,"")</f>
        <v>P-17</v>
      </c>
      <c r="D418" s="51" t="str">
        <f>IF('Organizational Unit Summary'!$B$24="Benchmark or Sustainment",IF(E418="OoS","OoS",IF(E418=1,"DM",IF(E418=2,"PM",IF(E418=3,"LM",IF(E418=4,"FM"))))),IF(E418="OoS","OoS",IF(E418&lt;=2,"H",IF(E418=3,"M",IF(E418=4,"L")))))</f>
        <v>DM</v>
      </c>
      <c r="E418" s="58">
        <f>IF(OR(Processes!$C$74=TRUE,Processes!T$74=TRUE),IF(AND(G418=1,H418=1,NOT(ISTEXT(J418))),4,IF(AND(G418=1,H418=1,ISTEXT(J418)),3,IF(AND(OR(G418=1,H418=1),ISTEXT(J418)),2,1))),"OoS")</f>
        <v>1</v>
      </c>
      <c r="F418" s="57"/>
      <c r="G418" s="59"/>
      <c r="H418" s="59"/>
      <c r="I418" s="59"/>
      <c r="J418" s="59"/>
      <c r="K418" s="59"/>
      <c r="L418" s="59"/>
      <c r="M418" s="59"/>
      <c r="N418" s="59"/>
      <c r="O418" s="63"/>
      <c r="P418" s="370"/>
      <c r="Q418" s="264"/>
      <c r="R418" s="367"/>
    </row>
    <row r="419" spans="1:18" ht="13" x14ac:dyDescent="0.25">
      <c r="A419" s="352"/>
      <c r="B419" s="378"/>
      <c r="C419" s="54" t="str">
        <f>IF(ISTEXT('Organizational Unit Summary'!$B$57),'Organizational Unit Summary'!$B$57,"")</f>
        <v>P-18</v>
      </c>
      <c r="D419" s="51" t="str">
        <f>IF('Organizational Unit Summary'!$B$24="Benchmark or Sustainment",IF(E419="OoS","OoS",IF(E419=1,"DM",IF(E419=2,"PM",IF(E419=3,"LM",IF(E419=4,"FM"))))),IF(E419="OoS","OoS",IF(E419&lt;=2,"H",IF(E419=3,"M",IF(E419=4,"L")))))</f>
        <v>DM</v>
      </c>
      <c r="E419" s="58">
        <f>IF(OR(Processes!$C$74=TRUE,Processes!U$74=TRUE),IF(AND(G419=1,H419=1,NOT(ISTEXT(J419))),4,IF(AND(G419=1,H419=1,ISTEXT(J419)),3,IF(AND(OR(G419=1,H419=1),ISTEXT(J419)),2,1))),"OoS")</f>
        <v>1</v>
      </c>
      <c r="F419" s="57"/>
      <c r="G419" s="59"/>
      <c r="H419" s="59"/>
      <c r="I419" s="59"/>
      <c r="J419" s="59"/>
      <c r="K419" s="59"/>
      <c r="L419" s="59"/>
      <c r="M419" s="59"/>
      <c r="N419" s="59"/>
      <c r="O419" s="63"/>
      <c r="P419" s="370"/>
      <c r="Q419" s="264"/>
      <c r="R419" s="367"/>
    </row>
    <row r="420" spans="1:18" ht="13" x14ac:dyDescent="0.25">
      <c r="A420" s="352"/>
      <c r="B420" s="378"/>
      <c r="C420" s="54" t="str">
        <f>IF(ISTEXT('Organizational Unit Summary'!$B$58),'Organizational Unit Summary'!$B$58,"")</f>
        <v>P-19</v>
      </c>
      <c r="D420" s="51" t="str">
        <f>IF('Organizational Unit Summary'!$B$24="Benchmark or Sustainment",IF(E420="OoS","OoS",IF(E420=1,"DM",IF(E420=2,"PM",IF(E420=3,"LM",IF(E420=4,"FM"))))),IF(E420="OoS","OoS",IF(E420&lt;=2,"H",IF(E420=3,"M",IF(E420=4,"L")))))</f>
        <v>DM</v>
      </c>
      <c r="E420" s="58">
        <f>IF(OR(Processes!$C$74=TRUE,Processes!V$74=TRUE),IF(AND(G420=1,H420=1,NOT(ISTEXT(J420))),4,IF(AND(G420=1,H420=1,ISTEXT(J420)),3,IF(AND(OR(G420=1,H420=1),ISTEXT(J420)),2,1))),"OoS")</f>
        <v>1</v>
      </c>
      <c r="F420" s="57"/>
      <c r="G420" s="59"/>
      <c r="H420" s="59"/>
      <c r="I420" s="59"/>
      <c r="J420" s="59"/>
      <c r="K420" s="59"/>
      <c r="L420" s="59"/>
      <c r="M420" s="59"/>
      <c r="N420" s="59"/>
      <c r="O420" s="63"/>
      <c r="P420" s="370"/>
      <c r="Q420" s="264"/>
      <c r="R420" s="367"/>
    </row>
    <row r="421" spans="1:18" ht="13.5" thickBot="1" x14ac:dyDescent="0.3">
      <c r="A421" s="352"/>
      <c r="B421" s="378"/>
      <c r="C421" s="54" t="str">
        <f>IF(ISTEXT('Organizational Unit Summary'!$B$59),'Organizational Unit Summary'!$B$59,"")</f>
        <v>P-20</v>
      </c>
      <c r="D421" s="51" t="str">
        <f>IF('Organizational Unit Summary'!$B$24="Benchmark or Sustainment",IF(E421="OoS","OoS",IF(E421=1,"DM",IF(E421=2,"PM",IF(E421=3,"LM",IF(E421=4,"FM"))))),IF(E421="OoS","OoS",IF(E421&lt;=2,"H",IF(E421=3,"M",IF(E421=4,"L")))))</f>
        <v>DM</v>
      </c>
      <c r="E421" s="58">
        <f>IF(OR(Processes!$C$74=TRUE,Processes!W$74=TRUE),IF(AND(G421=1,H421=1,NOT(ISTEXT(J421))),4,IF(AND(G421=1,H421=1,ISTEXT(J421)),3,IF(AND(OR(G421=1,H421=1),ISTEXT(J421)),2,1))),"OoS")</f>
        <v>1</v>
      </c>
      <c r="F421" s="57"/>
      <c r="G421" s="59"/>
      <c r="H421" s="59"/>
      <c r="I421" s="59"/>
      <c r="J421" s="59"/>
      <c r="K421" s="59"/>
      <c r="L421" s="59"/>
      <c r="M421" s="59"/>
      <c r="N421" s="59"/>
      <c r="O421" s="63"/>
      <c r="P421" s="371"/>
      <c r="Q421" s="264"/>
      <c r="R421" s="367"/>
    </row>
    <row r="422" spans="1:18" ht="13" x14ac:dyDescent="0.25">
      <c r="A422" s="352"/>
      <c r="B422" s="378" t="str">
        <f>IF(ISTEXT(Processes!$B$24),Processes!$B$24,"")</f>
        <v>Process 22</v>
      </c>
      <c r="C422" s="54" t="str">
        <f>IF(ISTEXT('Organizational Unit Summary'!$B$40),'Organizational Unit Summary'!$B$40,"")</f>
        <v>P-1</v>
      </c>
      <c r="D422" s="51" t="str">
        <f>IF('Organizational Unit Summary'!$B$24="Benchmark or Sustainment",IF(E422="OoS","OoS",IF(E422=1,"DM",IF(E422=2,"PM",IF(E422=3,"LM",IF(E422=4,"FM"))))),IF(E422="OoS","OoS",IF(E422&lt;=2,"H",IF(E422=3,"M",IF(E422=4,"L")))))</f>
        <v>DM</v>
      </c>
      <c r="E422" s="58">
        <f>IF(OR(Processes!$C$75=TRUE,Processes!D$75=TRUE),IF(AND(G422=1,H422=1,NOT(ISTEXT(J422))),4,IF(AND(G422=1,H422=1,ISTEXT(J422)),3,IF(AND(OR(G422=1,H422=1),ISTEXT(J422)),2,1))),"OoS")</f>
        <v>1</v>
      </c>
      <c r="F422" s="57"/>
      <c r="G422" s="59"/>
      <c r="H422" s="59"/>
      <c r="I422" s="59"/>
      <c r="J422" s="59"/>
      <c r="K422" s="59"/>
      <c r="L422" s="59"/>
      <c r="M422" s="59"/>
      <c r="N422" s="59"/>
      <c r="O422" s="63"/>
      <c r="P422" s="369"/>
      <c r="Q422" s="264"/>
      <c r="R422" s="367"/>
    </row>
    <row r="423" spans="1:18" ht="13" x14ac:dyDescent="0.25">
      <c r="A423" s="352"/>
      <c r="B423" s="378"/>
      <c r="C423" s="54" t="str">
        <f>IF(ISTEXT('Organizational Unit Summary'!$B$41),'Organizational Unit Summary'!$B$41,"")</f>
        <v>P-2</v>
      </c>
      <c r="D423" s="51" t="str">
        <f>IF('Organizational Unit Summary'!$B$24="Benchmark or Sustainment",IF(E423="OoS","OoS",IF(E423=1,"DM",IF(E423=2,"PM",IF(E423=3,"LM",IF(E423=4,"FM"))))),IF(E423="OoS","OoS",IF(E423&lt;=2,"H",IF(E423=3,"M",IF(E423=4,"L")))))</f>
        <v>DM</v>
      </c>
      <c r="E423" s="58">
        <f>IF(OR(Processes!$C$75=TRUE,Processes!E$75=TRUE),IF(AND(G423=1,H423=1,NOT(ISTEXT(J423))),4,IF(AND(G423=1,H423=1,ISTEXT(J423)),3,IF(AND(OR(G423=1,H423=1),ISTEXT(J423)),2,1))),"OoS")</f>
        <v>1</v>
      </c>
      <c r="F423" s="57"/>
      <c r="G423" s="59"/>
      <c r="H423" s="59"/>
      <c r="I423" s="59"/>
      <c r="J423" s="59"/>
      <c r="K423" s="59"/>
      <c r="L423" s="59"/>
      <c r="M423" s="59"/>
      <c r="N423" s="59"/>
      <c r="O423" s="63"/>
      <c r="P423" s="370"/>
      <c r="Q423" s="264"/>
      <c r="R423" s="367"/>
    </row>
    <row r="424" spans="1:18" ht="13" x14ac:dyDescent="0.25">
      <c r="A424" s="352"/>
      <c r="B424" s="378"/>
      <c r="C424" s="54" t="str">
        <f>IF(ISTEXT('Organizational Unit Summary'!$B$42),'Organizational Unit Summary'!$B$42,"")</f>
        <v>P-3</v>
      </c>
      <c r="D424" s="51" t="str">
        <f>IF('Organizational Unit Summary'!$B$24="Benchmark or Sustainment",IF(E424="OoS","OoS",IF(E424=1,"DM",IF(E424=2,"PM",IF(E424=3,"LM",IF(E424=4,"FM"))))),IF(E424="OoS","OoS",IF(E424&lt;=2,"H",IF(E424=3,"M",IF(E424=4,"L")))))</f>
        <v>DM</v>
      </c>
      <c r="E424" s="58">
        <f>IF(OR(Processes!$C$75=TRUE,Processes!F$75=TRUE),IF(AND(G424=1,H424=1,NOT(ISTEXT(J424))),4,IF(AND(G424=1,H424=1,ISTEXT(J424)),3,IF(AND(OR(G424=1,H424=1),ISTEXT(J424)),2,1))),"OoS")</f>
        <v>1</v>
      </c>
      <c r="F424" s="57"/>
      <c r="G424" s="59"/>
      <c r="H424" s="59"/>
      <c r="I424" s="59"/>
      <c r="J424" s="59"/>
      <c r="K424" s="59"/>
      <c r="L424" s="59"/>
      <c r="M424" s="59"/>
      <c r="N424" s="59"/>
      <c r="O424" s="63"/>
      <c r="P424" s="370"/>
      <c r="Q424" s="264"/>
      <c r="R424" s="367"/>
    </row>
    <row r="425" spans="1:18" ht="13" x14ac:dyDescent="0.25">
      <c r="A425" s="352"/>
      <c r="B425" s="378"/>
      <c r="C425" s="54" t="str">
        <f>IF(ISTEXT('Organizational Unit Summary'!$B$43),'Organizational Unit Summary'!$B$43,"")</f>
        <v>P-4</v>
      </c>
      <c r="D425" s="51" t="str">
        <f>IF('Organizational Unit Summary'!$B$24="Benchmark or Sustainment",IF(E425="OoS","OoS",IF(E425=1,"DM",IF(E425=2,"PM",IF(E425=3,"LM",IF(E425=4,"FM"))))),IF(E425="OoS","OoS",IF(E425&lt;=2,"H",IF(E425=3,"M",IF(E425=4,"L")))))</f>
        <v>DM</v>
      </c>
      <c r="E425" s="58">
        <f>IF(OR(Processes!$C$75=TRUE,Processes!G$75=TRUE),IF(AND(G425=1,H425=1,NOT(ISTEXT(J425))),4,IF(AND(G425=1,H425=1,ISTEXT(J425)),3,IF(AND(OR(G425=1,H425=1),ISTEXT(J425)),2,1))),"OoS")</f>
        <v>1</v>
      </c>
      <c r="F425" s="57"/>
      <c r="G425" s="59"/>
      <c r="H425" s="59"/>
      <c r="I425" s="59"/>
      <c r="J425" s="59"/>
      <c r="K425" s="59"/>
      <c r="L425" s="59"/>
      <c r="M425" s="59"/>
      <c r="N425" s="59"/>
      <c r="O425" s="63"/>
      <c r="P425" s="370"/>
      <c r="Q425" s="264"/>
      <c r="R425" s="367"/>
    </row>
    <row r="426" spans="1:18" ht="13" x14ac:dyDescent="0.25">
      <c r="A426" s="352"/>
      <c r="B426" s="378"/>
      <c r="C426" s="54" t="str">
        <f>IF(ISTEXT('Organizational Unit Summary'!$B$44),'Organizational Unit Summary'!$B$44,"")</f>
        <v>P-5</v>
      </c>
      <c r="D426" s="51" t="str">
        <f>IF('Organizational Unit Summary'!$B$24="Benchmark or Sustainment",IF(E426="OoS","OoS",IF(E426=1,"DM",IF(E426=2,"PM",IF(E426=3,"LM",IF(E426=4,"FM"))))),IF(E426="OoS","OoS",IF(E426&lt;=2,"H",IF(E426=3,"M",IF(E426=4,"L")))))</f>
        <v>DM</v>
      </c>
      <c r="E426" s="58">
        <f>IF(OR(Processes!$C$75=TRUE,Processes!H$75=TRUE),IF(AND(G426=1,H426=1,NOT(ISTEXT(J426))),4,IF(AND(G426=1,H426=1,ISTEXT(J426)),3,IF(AND(OR(G426=1,H426=1),ISTEXT(J426)),2,1))),"OoS")</f>
        <v>1</v>
      </c>
      <c r="F426" s="57"/>
      <c r="G426" s="59"/>
      <c r="H426" s="59"/>
      <c r="I426" s="59"/>
      <c r="J426" s="59"/>
      <c r="K426" s="59"/>
      <c r="L426" s="59"/>
      <c r="M426" s="59"/>
      <c r="N426" s="59"/>
      <c r="O426" s="63"/>
      <c r="P426" s="370"/>
      <c r="Q426" s="264"/>
      <c r="R426" s="367"/>
    </row>
    <row r="427" spans="1:18" ht="13" x14ac:dyDescent="0.25">
      <c r="A427" s="352"/>
      <c r="B427" s="378"/>
      <c r="C427" s="54" t="str">
        <f>IF(ISTEXT('Organizational Unit Summary'!$B$45),'Organizational Unit Summary'!$B$45,"")</f>
        <v>P-6</v>
      </c>
      <c r="D427" s="51" t="str">
        <f>IF('Organizational Unit Summary'!$B$24="Benchmark or Sustainment",IF(E427="OoS","OoS",IF(E427=1,"DM",IF(E427=2,"PM",IF(E427=3,"LM",IF(E427=4,"FM"))))),IF(E427="OoS","OoS",IF(E427&lt;=2,"H",IF(E427=3,"M",IF(E427=4,"L")))))</f>
        <v>DM</v>
      </c>
      <c r="E427" s="58">
        <f>IF(OR(Processes!$C$75=TRUE,Processes!I$75=TRUE),IF(AND(G427=1,H427=1,NOT(ISTEXT(J427))),4,IF(AND(G427=1,H427=1,ISTEXT(J427)),3,IF(AND(OR(G427=1,H427=1),ISTEXT(J427)),2,1))),"OoS")</f>
        <v>1</v>
      </c>
      <c r="F427" s="57"/>
      <c r="G427" s="59"/>
      <c r="H427" s="59"/>
      <c r="I427" s="59"/>
      <c r="J427" s="59"/>
      <c r="K427" s="59"/>
      <c r="L427" s="59"/>
      <c r="M427" s="59"/>
      <c r="N427" s="59"/>
      <c r="O427" s="63"/>
      <c r="P427" s="370"/>
      <c r="Q427" s="264"/>
      <c r="R427" s="367"/>
    </row>
    <row r="428" spans="1:18" ht="13" x14ac:dyDescent="0.25">
      <c r="A428" s="352"/>
      <c r="B428" s="378"/>
      <c r="C428" s="54" t="str">
        <f>IF(ISTEXT('Organizational Unit Summary'!$B$46),'Organizational Unit Summary'!$B$46,"")</f>
        <v>P-7</v>
      </c>
      <c r="D428" s="51" t="str">
        <f>IF('Organizational Unit Summary'!$B$24="Benchmark or Sustainment",IF(E428="OoS","OoS",IF(E428=1,"DM",IF(E428=2,"PM",IF(E428=3,"LM",IF(E428=4,"FM"))))),IF(E428="OoS","OoS",IF(E428&lt;=2,"H",IF(E428=3,"M",IF(E428=4,"L")))))</f>
        <v>DM</v>
      </c>
      <c r="E428" s="58">
        <f>IF(OR(Processes!$C$75=TRUE,Processes!J$75=TRUE),IF(AND(G428=1,H428=1,NOT(ISTEXT(J428))),4,IF(AND(G428=1,H428=1,ISTEXT(J428)),3,IF(AND(OR(G428=1,H428=1),ISTEXT(J428)),2,1))),"OoS")</f>
        <v>1</v>
      </c>
      <c r="F428" s="57"/>
      <c r="G428" s="59"/>
      <c r="H428" s="59"/>
      <c r="I428" s="59"/>
      <c r="J428" s="59"/>
      <c r="K428" s="59"/>
      <c r="L428" s="59"/>
      <c r="M428" s="59"/>
      <c r="N428" s="59"/>
      <c r="O428" s="63"/>
      <c r="P428" s="370"/>
      <c r="Q428" s="264"/>
      <c r="R428" s="367"/>
    </row>
    <row r="429" spans="1:18" ht="13" x14ac:dyDescent="0.25">
      <c r="A429" s="352"/>
      <c r="B429" s="378"/>
      <c r="C429" s="54" t="str">
        <f>IF(ISTEXT('Organizational Unit Summary'!$B$47),'Organizational Unit Summary'!$B$47,"")</f>
        <v>P-8</v>
      </c>
      <c r="D429" s="51" t="str">
        <f>IF('Organizational Unit Summary'!$B$24="Benchmark or Sustainment",IF(E429="OoS","OoS",IF(E429=1,"DM",IF(E429=2,"PM",IF(E429=3,"LM",IF(E429=4,"FM"))))),IF(E429="OoS","OoS",IF(E429&lt;=2,"H",IF(E429=3,"M",IF(E429=4,"L")))))</f>
        <v>DM</v>
      </c>
      <c r="E429" s="58">
        <f>IF(OR(Processes!$C$75=TRUE,Processes!K$75=TRUE),IF(AND(G429=1,H429=1,NOT(ISTEXT(J429))),4,IF(AND(G429=1,H429=1,ISTEXT(J429)),3,IF(AND(OR(G429=1,H429=1),ISTEXT(J429)),2,1))),"OoS")</f>
        <v>1</v>
      </c>
      <c r="F429" s="57"/>
      <c r="G429" s="59"/>
      <c r="H429" s="59"/>
      <c r="I429" s="59"/>
      <c r="J429" s="59"/>
      <c r="K429" s="59"/>
      <c r="L429" s="59"/>
      <c r="M429" s="59"/>
      <c r="N429" s="59"/>
      <c r="O429" s="63"/>
      <c r="P429" s="370"/>
      <c r="Q429" s="264"/>
      <c r="R429" s="367"/>
    </row>
    <row r="430" spans="1:18" ht="13" x14ac:dyDescent="0.25">
      <c r="A430" s="352"/>
      <c r="B430" s="378"/>
      <c r="C430" s="54" t="str">
        <f>IF(ISTEXT('Organizational Unit Summary'!$B$48),'Organizational Unit Summary'!$B$48,"")</f>
        <v>P-9</v>
      </c>
      <c r="D430" s="51" t="str">
        <f>IF('Organizational Unit Summary'!$B$24="Benchmark or Sustainment",IF(E430="OoS","OoS",IF(E430=1,"DM",IF(E430=2,"PM",IF(E430=3,"LM",IF(E430=4,"FM"))))),IF(E430="OoS","OoS",IF(E430&lt;=2,"H",IF(E430=3,"M",IF(E430=4,"L")))))</f>
        <v>DM</v>
      </c>
      <c r="E430" s="58">
        <f>IF(OR(Processes!$C$75=TRUE,Processes!L$75=TRUE),IF(AND(G430=1,H430=1,NOT(ISTEXT(J430))),4,IF(AND(G430=1,H430=1,ISTEXT(J430)),3,IF(AND(OR(G430=1,H430=1),ISTEXT(J430)),2,1))),"OoS")</f>
        <v>1</v>
      </c>
      <c r="F430" s="57"/>
      <c r="G430" s="59"/>
      <c r="H430" s="59"/>
      <c r="I430" s="59"/>
      <c r="J430" s="59"/>
      <c r="K430" s="59"/>
      <c r="L430" s="59"/>
      <c r="M430" s="59"/>
      <c r="N430" s="59"/>
      <c r="O430" s="63"/>
      <c r="P430" s="370"/>
      <c r="Q430" s="264"/>
      <c r="R430" s="367"/>
    </row>
    <row r="431" spans="1:18" ht="13" x14ac:dyDescent="0.25">
      <c r="A431" s="352"/>
      <c r="B431" s="378"/>
      <c r="C431" s="54" t="str">
        <f>IF(ISTEXT('Organizational Unit Summary'!$B$49),'Organizational Unit Summary'!$B$49,"")</f>
        <v>P-10</v>
      </c>
      <c r="D431" s="51" t="str">
        <f>IF('Organizational Unit Summary'!$B$24="Benchmark or Sustainment",IF(E431="OoS","OoS",IF(E431=1,"DM",IF(E431=2,"PM",IF(E431=3,"LM",IF(E431=4,"FM"))))),IF(E431="OoS","OoS",IF(E431&lt;=2,"H",IF(E431=3,"M",IF(E431=4,"L")))))</f>
        <v>DM</v>
      </c>
      <c r="E431" s="58">
        <f>IF(OR(Processes!$C$75=TRUE,Processes!M$75=TRUE),IF(AND(G431=1,H431=1,NOT(ISTEXT(J431))),4,IF(AND(G431=1,H431=1,ISTEXT(J431)),3,IF(AND(OR(G431=1,H431=1),ISTEXT(J431)),2,1))),"OoS")</f>
        <v>1</v>
      </c>
      <c r="F431" s="57"/>
      <c r="G431" s="59"/>
      <c r="H431" s="59"/>
      <c r="I431" s="59"/>
      <c r="J431" s="59"/>
      <c r="K431" s="59"/>
      <c r="L431" s="59"/>
      <c r="M431" s="59"/>
      <c r="N431" s="59"/>
      <c r="O431" s="63"/>
      <c r="P431" s="370"/>
      <c r="Q431" s="264"/>
      <c r="R431" s="367"/>
    </row>
    <row r="432" spans="1:18" ht="13" x14ac:dyDescent="0.25">
      <c r="A432" s="352"/>
      <c r="B432" s="378"/>
      <c r="C432" s="54" t="str">
        <f>IF(ISTEXT('Organizational Unit Summary'!$B$50),'Organizational Unit Summary'!$B$50,"")</f>
        <v>P-11</v>
      </c>
      <c r="D432" s="51" t="str">
        <f>IF('Organizational Unit Summary'!$B$24="Benchmark or Sustainment",IF(E432="OoS","OoS",IF(E432=1,"DM",IF(E432=2,"PM",IF(E432=3,"LM",IF(E432=4,"FM"))))),IF(E432="OoS","OoS",IF(E432&lt;=2,"H",IF(E432=3,"M",IF(E432=4,"L")))))</f>
        <v>DM</v>
      </c>
      <c r="E432" s="58">
        <f>IF(OR(Processes!$C$75=TRUE,Processes!N$75=TRUE),IF(AND(G432=1,H432=1,NOT(ISTEXT(J432))),4,IF(AND(G432=1,H432=1,ISTEXT(J432)),3,IF(AND(OR(G432=1,H432=1),ISTEXT(J432)),2,1))),"OoS")</f>
        <v>1</v>
      </c>
      <c r="F432" s="57"/>
      <c r="G432" s="59"/>
      <c r="H432" s="59"/>
      <c r="I432" s="59"/>
      <c r="J432" s="59"/>
      <c r="K432" s="59"/>
      <c r="L432" s="59"/>
      <c r="M432" s="59"/>
      <c r="N432" s="59"/>
      <c r="O432" s="63"/>
      <c r="P432" s="370"/>
      <c r="Q432" s="264"/>
      <c r="R432" s="367"/>
    </row>
    <row r="433" spans="1:18" ht="13" x14ac:dyDescent="0.25">
      <c r="A433" s="352"/>
      <c r="B433" s="378"/>
      <c r="C433" s="54" t="str">
        <f>IF(ISTEXT('Organizational Unit Summary'!$B$51),'Organizational Unit Summary'!$B$51,"")</f>
        <v>P-12</v>
      </c>
      <c r="D433" s="51" t="str">
        <f>IF('Organizational Unit Summary'!$B$24="Benchmark or Sustainment",IF(E433="OoS","OoS",IF(E433=1,"DM",IF(E433=2,"PM",IF(E433=3,"LM",IF(E433=4,"FM"))))),IF(E433="OoS","OoS",IF(E433&lt;=2,"H",IF(E433=3,"M",IF(E433=4,"L")))))</f>
        <v>DM</v>
      </c>
      <c r="E433" s="58">
        <f>IF(OR(Processes!$C$75=TRUE,Processes!O$75=TRUE),IF(AND(G433=1,H433=1,NOT(ISTEXT(J433))),4,IF(AND(G433=1,H433=1,ISTEXT(J433)),3,IF(AND(OR(G433=1,H433=1),ISTEXT(J433)),2,1))),"OoS")</f>
        <v>1</v>
      </c>
      <c r="F433" s="57"/>
      <c r="G433" s="59"/>
      <c r="H433" s="59"/>
      <c r="I433" s="59"/>
      <c r="J433" s="59"/>
      <c r="K433" s="59"/>
      <c r="L433" s="59"/>
      <c r="M433" s="59"/>
      <c r="N433" s="59"/>
      <c r="O433" s="63"/>
      <c r="P433" s="370"/>
      <c r="Q433" s="264"/>
      <c r="R433" s="367"/>
    </row>
    <row r="434" spans="1:18" ht="13" x14ac:dyDescent="0.25">
      <c r="A434" s="352"/>
      <c r="B434" s="378"/>
      <c r="C434" s="54" t="str">
        <f>IF(ISTEXT('Organizational Unit Summary'!$B$52),'Organizational Unit Summary'!$B$52,"")</f>
        <v>P-13</v>
      </c>
      <c r="D434" s="51" t="str">
        <f>IF('Organizational Unit Summary'!$B$24="Benchmark or Sustainment",IF(E434="OoS","OoS",IF(E434=1,"DM",IF(E434=2,"PM",IF(E434=3,"LM",IF(E434=4,"FM"))))),IF(E434="OoS","OoS",IF(E434&lt;=2,"H",IF(E434=3,"M",IF(E434=4,"L")))))</f>
        <v>DM</v>
      </c>
      <c r="E434" s="58">
        <f>IF(OR(Processes!$C$75=TRUE,Processes!P$75=TRUE),IF(AND(G434=1,H434=1,NOT(ISTEXT(J434))),4,IF(AND(G434=1,H434=1,ISTEXT(J434)),3,IF(AND(OR(G434=1,H434=1),ISTEXT(J434)),2,1))),"OoS")</f>
        <v>1</v>
      </c>
      <c r="F434" s="57"/>
      <c r="G434" s="59"/>
      <c r="H434" s="59"/>
      <c r="I434" s="59"/>
      <c r="J434" s="59"/>
      <c r="K434" s="59"/>
      <c r="L434" s="59"/>
      <c r="M434" s="59"/>
      <c r="N434" s="59"/>
      <c r="O434" s="63"/>
      <c r="P434" s="370"/>
      <c r="Q434" s="264"/>
      <c r="R434" s="367"/>
    </row>
    <row r="435" spans="1:18" ht="13" x14ac:dyDescent="0.25">
      <c r="A435" s="352"/>
      <c r="B435" s="378"/>
      <c r="C435" s="54" t="str">
        <f>IF(ISTEXT('Organizational Unit Summary'!$B$53),'Organizational Unit Summary'!$B$53,"")</f>
        <v>P-14</v>
      </c>
      <c r="D435" s="51" t="str">
        <f>IF('Organizational Unit Summary'!$B$24="Benchmark or Sustainment",IF(E435="OoS","OoS",IF(E435=1,"DM",IF(E435=2,"PM",IF(E435=3,"LM",IF(E435=4,"FM"))))),IF(E435="OoS","OoS",IF(E435&lt;=2,"H",IF(E435=3,"M",IF(E435=4,"L")))))</f>
        <v>DM</v>
      </c>
      <c r="E435" s="58">
        <f>IF(OR(Processes!$C$75=TRUE,Processes!Q$75=TRUE),IF(AND(G435=1,H435=1,NOT(ISTEXT(J435))),4,IF(AND(G435=1,H435=1,ISTEXT(J435)),3,IF(AND(OR(G435=1,H435=1),ISTEXT(J435)),2,1))),"OoS")</f>
        <v>1</v>
      </c>
      <c r="F435" s="57"/>
      <c r="G435" s="59"/>
      <c r="H435" s="59"/>
      <c r="I435" s="59"/>
      <c r="J435" s="59"/>
      <c r="K435" s="59"/>
      <c r="L435" s="59"/>
      <c r="M435" s="59"/>
      <c r="N435" s="59"/>
      <c r="O435" s="63"/>
      <c r="P435" s="370"/>
      <c r="Q435" s="264"/>
      <c r="R435" s="367"/>
    </row>
    <row r="436" spans="1:18" ht="13" x14ac:dyDescent="0.25">
      <c r="A436" s="352"/>
      <c r="B436" s="378"/>
      <c r="C436" s="54" t="str">
        <f>IF(ISTEXT('Organizational Unit Summary'!$B$54),'Organizational Unit Summary'!$B$54,"")</f>
        <v>P-15</v>
      </c>
      <c r="D436" s="51" t="str">
        <f>IF('Organizational Unit Summary'!$B$24="Benchmark or Sustainment",IF(E436="OoS","OoS",IF(E436=1,"DM",IF(E436=2,"PM",IF(E436=3,"LM",IF(E436=4,"FM"))))),IF(E436="OoS","OoS",IF(E436&lt;=2,"H",IF(E436=3,"M",IF(E436=4,"L")))))</f>
        <v>DM</v>
      </c>
      <c r="E436" s="58">
        <f>IF(OR(Processes!$C$75=TRUE,Processes!R$75=TRUE),IF(AND(G436=1,H436=1,NOT(ISTEXT(J436))),4,IF(AND(G436=1,H436=1,ISTEXT(J436)),3,IF(AND(OR(G436=1,H436=1),ISTEXT(J436)),2,1))),"OoS")</f>
        <v>1</v>
      </c>
      <c r="F436" s="57"/>
      <c r="G436" s="59"/>
      <c r="H436" s="59"/>
      <c r="I436" s="59"/>
      <c r="J436" s="59"/>
      <c r="K436" s="59"/>
      <c r="L436" s="59"/>
      <c r="M436" s="59"/>
      <c r="N436" s="59"/>
      <c r="O436" s="63"/>
      <c r="P436" s="370"/>
      <c r="Q436" s="264"/>
      <c r="R436" s="367"/>
    </row>
    <row r="437" spans="1:18" ht="13" x14ac:dyDescent="0.25">
      <c r="A437" s="352"/>
      <c r="B437" s="378"/>
      <c r="C437" s="54" t="str">
        <f>IF(ISTEXT('Organizational Unit Summary'!$B$55),'Organizational Unit Summary'!$B$55,"")</f>
        <v>P-16</v>
      </c>
      <c r="D437" s="51" t="str">
        <f>IF('Organizational Unit Summary'!$B$24="Benchmark or Sustainment",IF(E437="OoS","OoS",IF(E437=1,"DM",IF(E437=2,"PM",IF(E437=3,"LM",IF(E437=4,"FM"))))),IF(E437="OoS","OoS",IF(E437&lt;=2,"H",IF(E437=3,"M",IF(E437=4,"L")))))</f>
        <v>DM</v>
      </c>
      <c r="E437" s="58">
        <f>IF(OR(Processes!$C$75=TRUE,Processes!S$75=TRUE),IF(AND(G437=1,H437=1,NOT(ISTEXT(J437))),4,IF(AND(G437=1,H437=1,ISTEXT(J437)),3,IF(AND(OR(G437=1,H437=1),ISTEXT(J437)),2,1))),"OoS")</f>
        <v>1</v>
      </c>
      <c r="F437" s="57"/>
      <c r="G437" s="59"/>
      <c r="H437" s="59"/>
      <c r="I437" s="59"/>
      <c r="J437" s="59"/>
      <c r="K437" s="59"/>
      <c r="L437" s="59"/>
      <c r="M437" s="59"/>
      <c r="N437" s="59"/>
      <c r="O437" s="63"/>
      <c r="P437" s="370"/>
      <c r="Q437" s="264"/>
      <c r="R437" s="367"/>
    </row>
    <row r="438" spans="1:18" ht="13" x14ac:dyDescent="0.25">
      <c r="A438" s="352"/>
      <c r="B438" s="378"/>
      <c r="C438" s="54" t="str">
        <f>IF(ISTEXT('Organizational Unit Summary'!$B$56),'Organizational Unit Summary'!$B$56,"")</f>
        <v>P-17</v>
      </c>
      <c r="D438" s="51" t="str">
        <f>IF('Organizational Unit Summary'!$B$24="Benchmark or Sustainment",IF(E438="OoS","OoS",IF(E438=1,"DM",IF(E438=2,"PM",IF(E438=3,"LM",IF(E438=4,"FM"))))),IF(E438="OoS","OoS",IF(E438&lt;=2,"H",IF(E438=3,"M",IF(E438=4,"L")))))</f>
        <v>DM</v>
      </c>
      <c r="E438" s="58">
        <f>IF(OR(Processes!$C$75=TRUE,Processes!T$75=TRUE),IF(AND(G438=1,H438=1,NOT(ISTEXT(J438))),4,IF(AND(G438=1,H438=1,ISTEXT(J438)),3,IF(AND(OR(G438=1,H438=1),ISTEXT(J438)),2,1))),"OoS")</f>
        <v>1</v>
      </c>
      <c r="F438" s="57"/>
      <c r="G438" s="59"/>
      <c r="H438" s="59"/>
      <c r="I438" s="59"/>
      <c r="J438" s="59"/>
      <c r="K438" s="59"/>
      <c r="L438" s="59"/>
      <c r="M438" s="59"/>
      <c r="N438" s="59"/>
      <c r="O438" s="63"/>
      <c r="P438" s="370"/>
      <c r="Q438" s="264"/>
      <c r="R438" s="367"/>
    </row>
    <row r="439" spans="1:18" ht="13" x14ac:dyDescent="0.25">
      <c r="A439" s="352"/>
      <c r="B439" s="378"/>
      <c r="C439" s="54" t="str">
        <f>IF(ISTEXT('Organizational Unit Summary'!$B$57),'Organizational Unit Summary'!$B$57,"")</f>
        <v>P-18</v>
      </c>
      <c r="D439" s="51" t="str">
        <f>IF('Organizational Unit Summary'!$B$24="Benchmark or Sustainment",IF(E439="OoS","OoS",IF(E439=1,"DM",IF(E439=2,"PM",IF(E439=3,"LM",IF(E439=4,"FM"))))),IF(E439="OoS","OoS",IF(E439&lt;=2,"H",IF(E439=3,"M",IF(E439=4,"L")))))</f>
        <v>DM</v>
      </c>
      <c r="E439" s="58">
        <f>IF(OR(Processes!$C$75=TRUE,Processes!U$75=TRUE),IF(AND(G439=1,H439=1,NOT(ISTEXT(J439))),4,IF(AND(G439=1,H439=1,ISTEXT(J439)),3,IF(AND(OR(G439=1,H439=1),ISTEXT(J439)),2,1))),"OoS")</f>
        <v>1</v>
      </c>
      <c r="F439" s="57"/>
      <c r="G439" s="59"/>
      <c r="H439" s="59"/>
      <c r="I439" s="59"/>
      <c r="J439" s="59"/>
      <c r="K439" s="59"/>
      <c r="L439" s="59"/>
      <c r="M439" s="59"/>
      <c r="N439" s="59"/>
      <c r="O439" s="63"/>
      <c r="P439" s="370"/>
      <c r="Q439" s="264"/>
      <c r="R439" s="367"/>
    </row>
    <row r="440" spans="1:18" ht="13" x14ac:dyDescent="0.25">
      <c r="A440" s="352"/>
      <c r="B440" s="378"/>
      <c r="C440" s="54" t="str">
        <f>IF(ISTEXT('Organizational Unit Summary'!$B$58),'Organizational Unit Summary'!$B$58,"")</f>
        <v>P-19</v>
      </c>
      <c r="D440" s="51" t="str">
        <f>IF('Organizational Unit Summary'!$B$24="Benchmark or Sustainment",IF(E440="OoS","OoS",IF(E440=1,"DM",IF(E440=2,"PM",IF(E440=3,"LM",IF(E440=4,"FM"))))),IF(E440="OoS","OoS",IF(E440&lt;=2,"H",IF(E440=3,"M",IF(E440=4,"L")))))</f>
        <v>DM</v>
      </c>
      <c r="E440" s="58">
        <f>IF(OR(Processes!$C$75=TRUE,Processes!V$75=TRUE),IF(AND(G440=1,H440=1,NOT(ISTEXT(J440))),4,IF(AND(G440=1,H440=1,ISTEXT(J440)),3,IF(AND(OR(G440=1,H440=1),ISTEXT(J440)),2,1))),"OoS")</f>
        <v>1</v>
      </c>
      <c r="F440" s="57"/>
      <c r="G440" s="59"/>
      <c r="H440" s="59"/>
      <c r="I440" s="59"/>
      <c r="J440" s="59"/>
      <c r="K440" s="59"/>
      <c r="L440" s="59"/>
      <c r="M440" s="59"/>
      <c r="N440" s="59"/>
      <c r="O440" s="63"/>
      <c r="P440" s="370"/>
      <c r="Q440" s="264"/>
      <c r="R440" s="367"/>
    </row>
    <row r="441" spans="1:18" ht="13.5" thickBot="1" x14ac:dyDescent="0.3">
      <c r="A441" s="352"/>
      <c r="B441" s="378"/>
      <c r="C441" s="54" t="str">
        <f>IF(ISTEXT('Organizational Unit Summary'!$B$59),'Organizational Unit Summary'!$B$59,"")</f>
        <v>P-20</v>
      </c>
      <c r="D441" s="51" t="str">
        <f>IF('Organizational Unit Summary'!$B$24="Benchmark or Sustainment",IF(E441="OoS","OoS",IF(E441=1,"DM",IF(E441=2,"PM",IF(E441=3,"LM",IF(E441=4,"FM"))))),IF(E441="OoS","OoS",IF(E441&lt;=2,"H",IF(E441=3,"M",IF(E441=4,"L")))))</f>
        <v>DM</v>
      </c>
      <c r="E441" s="58">
        <f>IF(OR(Processes!$C$75=TRUE,Processes!W$75=TRUE),IF(AND(G441=1,H441=1,NOT(ISTEXT(J441))),4,IF(AND(G441=1,H441=1,ISTEXT(J441)),3,IF(AND(OR(G441=1,H441=1),ISTEXT(J441)),2,1))),"OoS")</f>
        <v>1</v>
      </c>
      <c r="F441" s="57"/>
      <c r="G441" s="59"/>
      <c r="H441" s="59"/>
      <c r="I441" s="59"/>
      <c r="J441" s="59"/>
      <c r="K441" s="59"/>
      <c r="L441" s="59"/>
      <c r="M441" s="59"/>
      <c r="N441" s="59"/>
      <c r="O441" s="63"/>
      <c r="P441" s="371"/>
      <c r="Q441" s="264"/>
      <c r="R441" s="367"/>
    </row>
    <row r="442" spans="1:18" ht="13" x14ac:dyDescent="0.25">
      <c r="A442" s="352"/>
      <c r="B442" s="378" t="str">
        <f>IF(ISTEXT(Processes!$B$25),Processes!$B$25,"")</f>
        <v>Process 23</v>
      </c>
      <c r="C442" s="54" t="str">
        <f>IF(ISTEXT('Organizational Unit Summary'!$B$40),'Organizational Unit Summary'!$B$40,"")</f>
        <v>P-1</v>
      </c>
      <c r="D442" s="51" t="str">
        <f>IF('Organizational Unit Summary'!$B$24="Benchmark or Sustainment",IF(E442="OoS","OoS",IF(E442=1,"DM",IF(E442=2,"PM",IF(E442=3,"LM",IF(E442=4,"FM"))))),IF(E442="OoS","OoS",IF(E442&lt;=2,"H",IF(E442=3,"M",IF(E442=4,"L")))))</f>
        <v>DM</v>
      </c>
      <c r="E442" s="58">
        <f>IF(OR(Processes!$C$76=TRUE,Processes!D$76=TRUE),IF(AND(G442=1,H442=1,NOT(ISTEXT(J442))),4,IF(AND(G442=1,H442=1,ISTEXT(J442)),3,IF(AND(OR(G442=1,H442=1),ISTEXT(J442)),2,1))),"OoS")</f>
        <v>1</v>
      </c>
      <c r="F442" s="57"/>
      <c r="G442" s="59"/>
      <c r="H442" s="59"/>
      <c r="I442" s="59"/>
      <c r="J442" s="59"/>
      <c r="K442" s="59"/>
      <c r="L442" s="59"/>
      <c r="M442" s="59"/>
      <c r="N442" s="59"/>
      <c r="O442" s="63"/>
      <c r="P442" s="369"/>
      <c r="Q442" s="264"/>
      <c r="R442" s="367"/>
    </row>
    <row r="443" spans="1:18" ht="13" x14ac:dyDescent="0.25">
      <c r="A443" s="352"/>
      <c r="B443" s="378"/>
      <c r="C443" s="54" t="str">
        <f>IF(ISTEXT('Organizational Unit Summary'!$B$41),'Organizational Unit Summary'!$B$41,"")</f>
        <v>P-2</v>
      </c>
      <c r="D443" s="51" t="str">
        <f>IF('Organizational Unit Summary'!$B$24="Benchmark or Sustainment",IF(E443="OoS","OoS",IF(E443=1,"DM",IF(E443=2,"PM",IF(E443=3,"LM",IF(E443=4,"FM"))))),IF(E443="OoS","OoS",IF(E443&lt;=2,"H",IF(E443=3,"M",IF(E443=4,"L")))))</f>
        <v>DM</v>
      </c>
      <c r="E443" s="58">
        <f>IF(OR(Processes!$C$76=TRUE,Processes!E$76=TRUE),IF(AND(G443=1,H443=1,NOT(ISTEXT(J443))),4,IF(AND(G443=1,H443=1,ISTEXT(J443)),3,IF(AND(OR(G443=1,H443=1),ISTEXT(J443)),2,1))),"OoS")</f>
        <v>1</v>
      </c>
      <c r="F443" s="57"/>
      <c r="G443" s="59"/>
      <c r="H443" s="59"/>
      <c r="I443" s="59"/>
      <c r="J443" s="59"/>
      <c r="K443" s="59"/>
      <c r="L443" s="59"/>
      <c r="M443" s="59"/>
      <c r="N443" s="59"/>
      <c r="O443" s="63"/>
      <c r="P443" s="370"/>
      <c r="Q443" s="264"/>
      <c r="R443" s="367"/>
    </row>
    <row r="444" spans="1:18" ht="13" x14ac:dyDescent="0.25">
      <c r="A444" s="352"/>
      <c r="B444" s="378"/>
      <c r="C444" s="54" t="str">
        <f>IF(ISTEXT('Organizational Unit Summary'!$B$42),'Organizational Unit Summary'!$B$42,"")</f>
        <v>P-3</v>
      </c>
      <c r="D444" s="51" t="str">
        <f>IF('Organizational Unit Summary'!$B$24="Benchmark or Sustainment",IF(E444="OoS","OoS",IF(E444=1,"DM",IF(E444=2,"PM",IF(E444=3,"LM",IF(E444=4,"FM"))))),IF(E444="OoS","OoS",IF(E444&lt;=2,"H",IF(E444=3,"M",IF(E444=4,"L")))))</f>
        <v>DM</v>
      </c>
      <c r="E444" s="58">
        <f>IF(OR(Processes!$C$76=TRUE,Processes!F$76=TRUE),IF(AND(G444=1,H444=1,NOT(ISTEXT(J444))),4,IF(AND(G444=1,H444=1,ISTEXT(J444)),3,IF(AND(OR(G444=1,H444=1),ISTEXT(J444)),2,1))),"OoS")</f>
        <v>1</v>
      </c>
      <c r="F444" s="57"/>
      <c r="G444" s="59"/>
      <c r="H444" s="59"/>
      <c r="I444" s="59"/>
      <c r="J444" s="59"/>
      <c r="K444" s="59"/>
      <c r="L444" s="59"/>
      <c r="M444" s="59"/>
      <c r="N444" s="59"/>
      <c r="O444" s="63"/>
      <c r="P444" s="370"/>
      <c r="Q444" s="264"/>
      <c r="R444" s="367"/>
    </row>
    <row r="445" spans="1:18" ht="13" x14ac:dyDescent="0.25">
      <c r="A445" s="352"/>
      <c r="B445" s="378"/>
      <c r="C445" s="54" t="str">
        <f>IF(ISTEXT('Organizational Unit Summary'!$B$43),'Organizational Unit Summary'!$B$43,"")</f>
        <v>P-4</v>
      </c>
      <c r="D445" s="51" t="str">
        <f>IF('Organizational Unit Summary'!$B$24="Benchmark or Sustainment",IF(E445="OoS","OoS",IF(E445=1,"DM",IF(E445=2,"PM",IF(E445=3,"LM",IF(E445=4,"FM"))))),IF(E445="OoS","OoS",IF(E445&lt;=2,"H",IF(E445=3,"M",IF(E445=4,"L")))))</f>
        <v>DM</v>
      </c>
      <c r="E445" s="58">
        <f>IF(OR(Processes!$C$76=TRUE,Processes!G$76=TRUE),IF(AND(G445=1,H445=1,NOT(ISTEXT(J445))),4,IF(AND(G445=1,H445=1,ISTEXT(J445)),3,IF(AND(OR(G445=1,H445=1),ISTEXT(J445)),2,1))),"OoS")</f>
        <v>1</v>
      </c>
      <c r="F445" s="57"/>
      <c r="G445" s="59"/>
      <c r="H445" s="59"/>
      <c r="I445" s="59"/>
      <c r="J445" s="59"/>
      <c r="K445" s="59"/>
      <c r="L445" s="59"/>
      <c r="M445" s="59"/>
      <c r="N445" s="59"/>
      <c r="O445" s="63"/>
      <c r="P445" s="370"/>
      <c r="Q445" s="264"/>
      <c r="R445" s="367"/>
    </row>
    <row r="446" spans="1:18" ht="13" x14ac:dyDescent="0.25">
      <c r="A446" s="352"/>
      <c r="B446" s="378"/>
      <c r="C446" s="54" t="str">
        <f>IF(ISTEXT('Organizational Unit Summary'!$B$44),'Organizational Unit Summary'!$B$44,"")</f>
        <v>P-5</v>
      </c>
      <c r="D446" s="51" t="str">
        <f>IF('Organizational Unit Summary'!$B$24="Benchmark or Sustainment",IF(E446="OoS","OoS",IF(E446=1,"DM",IF(E446=2,"PM",IF(E446=3,"LM",IF(E446=4,"FM"))))),IF(E446="OoS","OoS",IF(E446&lt;=2,"H",IF(E446=3,"M",IF(E446=4,"L")))))</f>
        <v>DM</v>
      </c>
      <c r="E446" s="58">
        <f>IF(OR(Processes!$C$76=TRUE,Processes!H$76=TRUE),IF(AND(G446=1,H446=1,NOT(ISTEXT(J446))),4,IF(AND(G446=1,H446=1,ISTEXT(J446)),3,IF(AND(OR(G446=1,H446=1),ISTEXT(J446)),2,1))),"OoS")</f>
        <v>1</v>
      </c>
      <c r="F446" s="57"/>
      <c r="G446" s="59"/>
      <c r="H446" s="59"/>
      <c r="I446" s="59"/>
      <c r="J446" s="59"/>
      <c r="K446" s="59"/>
      <c r="L446" s="59"/>
      <c r="M446" s="59"/>
      <c r="N446" s="59"/>
      <c r="O446" s="63"/>
      <c r="P446" s="370"/>
      <c r="Q446" s="264"/>
      <c r="R446" s="367"/>
    </row>
    <row r="447" spans="1:18" ht="13" x14ac:dyDescent="0.25">
      <c r="A447" s="352"/>
      <c r="B447" s="378"/>
      <c r="C447" s="54" t="str">
        <f>IF(ISTEXT('Organizational Unit Summary'!$B$45),'Organizational Unit Summary'!$B$45,"")</f>
        <v>P-6</v>
      </c>
      <c r="D447" s="51" t="str">
        <f>IF('Organizational Unit Summary'!$B$24="Benchmark or Sustainment",IF(E447="OoS","OoS",IF(E447=1,"DM",IF(E447=2,"PM",IF(E447=3,"LM",IF(E447=4,"FM"))))),IF(E447="OoS","OoS",IF(E447&lt;=2,"H",IF(E447=3,"M",IF(E447=4,"L")))))</f>
        <v>DM</v>
      </c>
      <c r="E447" s="58">
        <f>IF(OR(Processes!$C$76=TRUE,Processes!I$76=TRUE),IF(AND(G447=1,H447=1,NOT(ISTEXT(J447))),4,IF(AND(G447=1,H447=1,ISTEXT(J447)),3,IF(AND(OR(G447=1,H447=1),ISTEXT(J447)),2,1))),"OoS")</f>
        <v>1</v>
      </c>
      <c r="F447" s="57"/>
      <c r="G447" s="59"/>
      <c r="H447" s="59"/>
      <c r="I447" s="59"/>
      <c r="J447" s="59"/>
      <c r="K447" s="59"/>
      <c r="L447" s="59"/>
      <c r="M447" s="59"/>
      <c r="N447" s="59"/>
      <c r="O447" s="63"/>
      <c r="P447" s="370"/>
      <c r="Q447" s="264"/>
      <c r="R447" s="367"/>
    </row>
    <row r="448" spans="1:18" ht="13" x14ac:dyDescent="0.25">
      <c r="A448" s="352"/>
      <c r="B448" s="378"/>
      <c r="C448" s="54" t="str">
        <f>IF(ISTEXT('Organizational Unit Summary'!$B$46),'Organizational Unit Summary'!$B$46,"")</f>
        <v>P-7</v>
      </c>
      <c r="D448" s="51" t="str">
        <f>IF('Organizational Unit Summary'!$B$24="Benchmark or Sustainment",IF(E448="OoS","OoS",IF(E448=1,"DM",IF(E448=2,"PM",IF(E448=3,"LM",IF(E448=4,"FM"))))),IF(E448="OoS","OoS",IF(E448&lt;=2,"H",IF(E448=3,"M",IF(E448=4,"L")))))</f>
        <v>DM</v>
      </c>
      <c r="E448" s="58">
        <f>IF(OR(Processes!$C$76=TRUE,Processes!J$76=TRUE),IF(AND(G448=1,H448=1,NOT(ISTEXT(J448))),4,IF(AND(G448=1,H448=1,ISTEXT(J448)),3,IF(AND(OR(G448=1,H448=1),ISTEXT(J448)),2,1))),"OoS")</f>
        <v>1</v>
      </c>
      <c r="F448" s="57"/>
      <c r="G448" s="59"/>
      <c r="H448" s="59"/>
      <c r="I448" s="59"/>
      <c r="J448" s="59"/>
      <c r="K448" s="59"/>
      <c r="L448" s="59"/>
      <c r="M448" s="59"/>
      <c r="N448" s="59"/>
      <c r="O448" s="63"/>
      <c r="P448" s="370"/>
      <c r="Q448" s="264"/>
      <c r="R448" s="367"/>
    </row>
    <row r="449" spans="1:18" ht="13" x14ac:dyDescent="0.25">
      <c r="A449" s="352"/>
      <c r="B449" s="378"/>
      <c r="C449" s="54" t="str">
        <f>IF(ISTEXT('Organizational Unit Summary'!$B$47),'Organizational Unit Summary'!$B$47,"")</f>
        <v>P-8</v>
      </c>
      <c r="D449" s="51" t="str">
        <f>IF('Organizational Unit Summary'!$B$24="Benchmark or Sustainment",IF(E449="OoS","OoS",IF(E449=1,"DM",IF(E449=2,"PM",IF(E449=3,"LM",IF(E449=4,"FM"))))),IF(E449="OoS","OoS",IF(E449&lt;=2,"H",IF(E449=3,"M",IF(E449=4,"L")))))</f>
        <v>DM</v>
      </c>
      <c r="E449" s="58">
        <f>IF(OR(Processes!$C$76=TRUE,Processes!K$76=TRUE),IF(AND(G449=1,H449=1,NOT(ISTEXT(J449))),4,IF(AND(G449=1,H449=1,ISTEXT(J449)),3,IF(AND(OR(G449=1,H449=1),ISTEXT(J449)),2,1))),"OoS")</f>
        <v>1</v>
      </c>
      <c r="F449" s="57"/>
      <c r="G449" s="59"/>
      <c r="H449" s="59"/>
      <c r="I449" s="59"/>
      <c r="J449" s="59"/>
      <c r="K449" s="59"/>
      <c r="L449" s="59"/>
      <c r="M449" s="59"/>
      <c r="N449" s="59"/>
      <c r="O449" s="63"/>
      <c r="P449" s="370"/>
      <c r="Q449" s="264"/>
      <c r="R449" s="367"/>
    </row>
    <row r="450" spans="1:18" ht="13" x14ac:dyDescent="0.25">
      <c r="A450" s="352"/>
      <c r="B450" s="378"/>
      <c r="C450" s="54" t="str">
        <f>IF(ISTEXT('Organizational Unit Summary'!$B$48),'Organizational Unit Summary'!$B$48,"")</f>
        <v>P-9</v>
      </c>
      <c r="D450" s="51" t="str">
        <f>IF('Organizational Unit Summary'!$B$24="Benchmark or Sustainment",IF(E450="OoS","OoS",IF(E450=1,"DM",IF(E450=2,"PM",IF(E450=3,"LM",IF(E450=4,"FM"))))),IF(E450="OoS","OoS",IF(E450&lt;=2,"H",IF(E450=3,"M",IF(E450=4,"L")))))</f>
        <v>DM</v>
      </c>
      <c r="E450" s="58">
        <f>IF(OR(Processes!$C$76=TRUE,Processes!L$76=TRUE),IF(AND(G450=1,H450=1,NOT(ISTEXT(J450))),4,IF(AND(G450=1,H450=1,ISTEXT(J450)),3,IF(AND(OR(G450=1,H450=1),ISTEXT(J450)),2,1))),"OoS")</f>
        <v>1</v>
      </c>
      <c r="F450" s="57"/>
      <c r="G450" s="59"/>
      <c r="H450" s="59"/>
      <c r="I450" s="59"/>
      <c r="J450" s="59"/>
      <c r="K450" s="59"/>
      <c r="L450" s="59"/>
      <c r="M450" s="59"/>
      <c r="N450" s="59"/>
      <c r="O450" s="63"/>
      <c r="P450" s="370"/>
      <c r="Q450" s="264"/>
      <c r="R450" s="367"/>
    </row>
    <row r="451" spans="1:18" ht="13" x14ac:dyDescent="0.25">
      <c r="A451" s="352"/>
      <c r="B451" s="378"/>
      <c r="C451" s="54" t="str">
        <f>IF(ISTEXT('Organizational Unit Summary'!$B$49),'Organizational Unit Summary'!$B$49,"")</f>
        <v>P-10</v>
      </c>
      <c r="D451" s="51" t="str">
        <f>IF('Organizational Unit Summary'!$B$24="Benchmark or Sustainment",IF(E451="OoS","OoS",IF(E451=1,"DM",IF(E451=2,"PM",IF(E451=3,"LM",IF(E451=4,"FM"))))),IF(E451="OoS","OoS",IF(E451&lt;=2,"H",IF(E451=3,"M",IF(E451=4,"L")))))</f>
        <v>DM</v>
      </c>
      <c r="E451" s="58">
        <f>IF(OR(Processes!$C$76=TRUE,Processes!M$76=TRUE),IF(AND(G451=1,H451=1,NOT(ISTEXT(J451))),4,IF(AND(G451=1,H451=1,ISTEXT(J451)),3,IF(AND(OR(G451=1,H451=1),ISTEXT(J451)),2,1))),"OoS")</f>
        <v>1</v>
      </c>
      <c r="F451" s="57"/>
      <c r="G451" s="59"/>
      <c r="H451" s="59"/>
      <c r="I451" s="59"/>
      <c r="J451" s="59"/>
      <c r="K451" s="59"/>
      <c r="L451" s="59"/>
      <c r="M451" s="59"/>
      <c r="N451" s="59"/>
      <c r="O451" s="63"/>
      <c r="P451" s="370"/>
      <c r="Q451" s="264"/>
      <c r="R451" s="367"/>
    </row>
    <row r="452" spans="1:18" ht="13" x14ac:dyDescent="0.25">
      <c r="A452" s="352"/>
      <c r="B452" s="378"/>
      <c r="C452" s="54" t="str">
        <f>IF(ISTEXT('Organizational Unit Summary'!$B$50),'Organizational Unit Summary'!$B$50,"")</f>
        <v>P-11</v>
      </c>
      <c r="D452" s="51" t="str">
        <f>IF('Organizational Unit Summary'!$B$24="Benchmark or Sustainment",IF(E452="OoS","OoS",IF(E452=1,"DM",IF(E452=2,"PM",IF(E452=3,"LM",IF(E452=4,"FM"))))),IF(E452="OoS","OoS",IF(E452&lt;=2,"H",IF(E452=3,"M",IF(E452=4,"L")))))</f>
        <v>DM</v>
      </c>
      <c r="E452" s="58">
        <f>IF(OR(Processes!$C$76=TRUE,Processes!N$76=TRUE),IF(AND(G452=1,H452=1,NOT(ISTEXT(J452))),4,IF(AND(G452=1,H452=1,ISTEXT(J452)),3,IF(AND(OR(G452=1,H452=1),ISTEXT(J452)),2,1))),"OoS")</f>
        <v>1</v>
      </c>
      <c r="F452" s="57"/>
      <c r="G452" s="59"/>
      <c r="H452" s="59"/>
      <c r="I452" s="59"/>
      <c r="J452" s="59"/>
      <c r="K452" s="59"/>
      <c r="L452" s="59"/>
      <c r="M452" s="59"/>
      <c r="N452" s="59"/>
      <c r="O452" s="63"/>
      <c r="P452" s="370"/>
      <c r="Q452" s="264"/>
      <c r="R452" s="367"/>
    </row>
    <row r="453" spans="1:18" ht="13" x14ac:dyDescent="0.25">
      <c r="A453" s="352"/>
      <c r="B453" s="378"/>
      <c r="C453" s="54" t="str">
        <f>IF(ISTEXT('Organizational Unit Summary'!$B$51),'Organizational Unit Summary'!$B$51,"")</f>
        <v>P-12</v>
      </c>
      <c r="D453" s="51" t="str">
        <f>IF('Organizational Unit Summary'!$B$24="Benchmark or Sustainment",IF(E453="OoS","OoS",IF(E453=1,"DM",IF(E453=2,"PM",IF(E453=3,"LM",IF(E453=4,"FM"))))),IF(E453="OoS","OoS",IF(E453&lt;=2,"H",IF(E453=3,"M",IF(E453=4,"L")))))</f>
        <v>DM</v>
      </c>
      <c r="E453" s="58">
        <f>IF(OR(Processes!$C$76=TRUE,Processes!O$76=TRUE),IF(AND(G453=1,H453=1,NOT(ISTEXT(J453))),4,IF(AND(G453=1,H453=1,ISTEXT(J453)),3,IF(AND(OR(G453=1,H453=1),ISTEXT(J453)),2,1))),"OoS")</f>
        <v>1</v>
      </c>
      <c r="F453" s="57"/>
      <c r="G453" s="59"/>
      <c r="H453" s="59"/>
      <c r="I453" s="59"/>
      <c r="J453" s="59"/>
      <c r="K453" s="59"/>
      <c r="L453" s="59"/>
      <c r="M453" s="59"/>
      <c r="N453" s="59"/>
      <c r="O453" s="63"/>
      <c r="P453" s="370"/>
      <c r="Q453" s="264"/>
      <c r="R453" s="367"/>
    </row>
    <row r="454" spans="1:18" ht="13" x14ac:dyDescent="0.25">
      <c r="A454" s="352"/>
      <c r="B454" s="378"/>
      <c r="C454" s="54" t="str">
        <f>IF(ISTEXT('Organizational Unit Summary'!$B$52),'Organizational Unit Summary'!$B$52,"")</f>
        <v>P-13</v>
      </c>
      <c r="D454" s="51" t="str">
        <f>IF('Organizational Unit Summary'!$B$24="Benchmark or Sustainment",IF(E454="OoS","OoS",IF(E454=1,"DM",IF(E454=2,"PM",IF(E454=3,"LM",IF(E454=4,"FM"))))),IF(E454="OoS","OoS",IF(E454&lt;=2,"H",IF(E454=3,"M",IF(E454=4,"L")))))</f>
        <v>DM</v>
      </c>
      <c r="E454" s="58">
        <f>IF(OR(Processes!$C$76=TRUE,Processes!P$76=TRUE),IF(AND(G454=1,H454=1,NOT(ISTEXT(J454))),4,IF(AND(G454=1,H454=1,ISTEXT(J454)),3,IF(AND(OR(G454=1,H454=1),ISTEXT(J454)),2,1))),"OoS")</f>
        <v>1</v>
      </c>
      <c r="F454" s="57"/>
      <c r="G454" s="59"/>
      <c r="H454" s="59"/>
      <c r="I454" s="59"/>
      <c r="J454" s="59"/>
      <c r="K454" s="59"/>
      <c r="L454" s="59"/>
      <c r="M454" s="59"/>
      <c r="N454" s="59"/>
      <c r="O454" s="63"/>
      <c r="P454" s="370"/>
      <c r="Q454" s="264"/>
      <c r="R454" s="367"/>
    </row>
    <row r="455" spans="1:18" ht="13" x14ac:dyDescent="0.25">
      <c r="A455" s="352"/>
      <c r="B455" s="378"/>
      <c r="C455" s="54" t="str">
        <f>IF(ISTEXT('Organizational Unit Summary'!$B$53),'Organizational Unit Summary'!$B$53,"")</f>
        <v>P-14</v>
      </c>
      <c r="D455" s="51" t="str">
        <f>IF('Organizational Unit Summary'!$B$24="Benchmark or Sustainment",IF(E455="OoS","OoS",IF(E455=1,"DM",IF(E455=2,"PM",IF(E455=3,"LM",IF(E455=4,"FM"))))),IF(E455="OoS","OoS",IF(E455&lt;=2,"H",IF(E455=3,"M",IF(E455=4,"L")))))</f>
        <v>DM</v>
      </c>
      <c r="E455" s="58">
        <f>IF(OR(Processes!$C$76=TRUE,Processes!Q$76=TRUE),IF(AND(G455=1,H455=1,NOT(ISTEXT(J455))),4,IF(AND(G455=1,H455=1,ISTEXT(J455)),3,IF(AND(OR(G455=1,H455=1),ISTEXT(J455)),2,1))),"OoS")</f>
        <v>1</v>
      </c>
      <c r="F455" s="57"/>
      <c r="G455" s="59"/>
      <c r="H455" s="59"/>
      <c r="I455" s="59"/>
      <c r="J455" s="59"/>
      <c r="K455" s="59"/>
      <c r="L455" s="59"/>
      <c r="M455" s="59"/>
      <c r="N455" s="59"/>
      <c r="O455" s="63"/>
      <c r="P455" s="370"/>
      <c r="Q455" s="264"/>
      <c r="R455" s="367"/>
    </row>
    <row r="456" spans="1:18" ht="13" x14ac:dyDescent="0.25">
      <c r="A456" s="352"/>
      <c r="B456" s="378"/>
      <c r="C456" s="54" t="str">
        <f>IF(ISTEXT('Organizational Unit Summary'!$B$54),'Organizational Unit Summary'!$B$54,"")</f>
        <v>P-15</v>
      </c>
      <c r="D456" s="51" t="str">
        <f>IF('Organizational Unit Summary'!$B$24="Benchmark or Sustainment",IF(E456="OoS","OoS",IF(E456=1,"DM",IF(E456=2,"PM",IF(E456=3,"LM",IF(E456=4,"FM"))))),IF(E456="OoS","OoS",IF(E456&lt;=2,"H",IF(E456=3,"M",IF(E456=4,"L")))))</f>
        <v>DM</v>
      </c>
      <c r="E456" s="58">
        <f>IF(OR(Processes!$C$76=TRUE,Processes!R$76=TRUE),IF(AND(G456=1,H456=1,NOT(ISTEXT(J456))),4,IF(AND(G456=1,H456=1,ISTEXT(J456)),3,IF(AND(OR(G456=1,H456=1),ISTEXT(J456)),2,1))),"OoS")</f>
        <v>1</v>
      </c>
      <c r="F456" s="57"/>
      <c r="G456" s="59"/>
      <c r="H456" s="59"/>
      <c r="I456" s="59"/>
      <c r="J456" s="59"/>
      <c r="K456" s="59"/>
      <c r="L456" s="59"/>
      <c r="M456" s="59"/>
      <c r="N456" s="59"/>
      <c r="O456" s="63"/>
      <c r="P456" s="370"/>
      <c r="Q456" s="264"/>
      <c r="R456" s="367"/>
    </row>
    <row r="457" spans="1:18" ht="13" x14ac:dyDescent="0.25">
      <c r="A457" s="352"/>
      <c r="B457" s="378"/>
      <c r="C457" s="54" t="str">
        <f>IF(ISTEXT('Organizational Unit Summary'!$B$55),'Organizational Unit Summary'!$B$55,"")</f>
        <v>P-16</v>
      </c>
      <c r="D457" s="51" t="str">
        <f>IF('Organizational Unit Summary'!$B$24="Benchmark or Sustainment",IF(E457="OoS","OoS",IF(E457=1,"DM",IF(E457=2,"PM",IF(E457=3,"LM",IF(E457=4,"FM"))))),IF(E457="OoS","OoS",IF(E457&lt;=2,"H",IF(E457=3,"M",IF(E457=4,"L")))))</f>
        <v>DM</v>
      </c>
      <c r="E457" s="58">
        <f>IF(OR(Processes!$C$76=TRUE,Processes!S$76=TRUE),IF(AND(G457=1,H457=1,NOT(ISTEXT(J457))),4,IF(AND(G457=1,H457=1,ISTEXT(J457)),3,IF(AND(OR(G457=1,H457=1),ISTEXT(J457)),2,1))),"OoS")</f>
        <v>1</v>
      </c>
      <c r="F457" s="57"/>
      <c r="G457" s="59"/>
      <c r="H457" s="59"/>
      <c r="I457" s="59"/>
      <c r="J457" s="59"/>
      <c r="K457" s="59"/>
      <c r="L457" s="59"/>
      <c r="M457" s="59"/>
      <c r="N457" s="59"/>
      <c r="O457" s="63"/>
      <c r="P457" s="370"/>
      <c r="Q457" s="264"/>
      <c r="R457" s="367"/>
    </row>
    <row r="458" spans="1:18" ht="13" x14ac:dyDescent="0.25">
      <c r="A458" s="352"/>
      <c r="B458" s="378"/>
      <c r="C458" s="54" t="str">
        <f>IF(ISTEXT('Organizational Unit Summary'!$B$56),'Organizational Unit Summary'!$B$56,"")</f>
        <v>P-17</v>
      </c>
      <c r="D458" s="51" t="str">
        <f>IF('Organizational Unit Summary'!$B$24="Benchmark or Sustainment",IF(E458="OoS","OoS",IF(E458=1,"DM",IF(E458=2,"PM",IF(E458=3,"LM",IF(E458=4,"FM"))))),IF(E458="OoS","OoS",IF(E458&lt;=2,"H",IF(E458=3,"M",IF(E458=4,"L")))))</f>
        <v>DM</v>
      </c>
      <c r="E458" s="58">
        <f>IF(OR(Processes!$C$76=TRUE,Processes!T$76=TRUE),IF(AND(G458=1,H458=1,NOT(ISTEXT(J458))),4,IF(AND(G458=1,H458=1,ISTEXT(J458)),3,IF(AND(OR(G458=1,H458=1),ISTEXT(J458)),2,1))),"OoS")</f>
        <v>1</v>
      </c>
      <c r="F458" s="57"/>
      <c r="G458" s="59"/>
      <c r="H458" s="59"/>
      <c r="I458" s="59"/>
      <c r="J458" s="59"/>
      <c r="K458" s="59"/>
      <c r="L458" s="59"/>
      <c r="M458" s="59"/>
      <c r="N458" s="59"/>
      <c r="O458" s="63"/>
      <c r="P458" s="370"/>
      <c r="Q458" s="264"/>
      <c r="R458" s="367"/>
    </row>
    <row r="459" spans="1:18" ht="13" x14ac:dyDescent="0.25">
      <c r="A459" s="352"/>
      <c r="B459" s="378"/>
      <c r="C459" s="54" t="str">
        <f>IF(ISTEXT('Organizational Unit Summary'!$B$57),'Organizational Unit Summary'!$B$57,"")</f>
        <v>P-18</v>
      </c>
      <c r="D459" s="51" t="str">
        <f>IF('Organizational Unit Summary'!$B$24="Benchmark or Sustainment",IF(E459="OoS","OoS",IF(E459=1,"DM",IF(E459=2,"PM",IF(E459=3,"LM",IF(E459=4,"FM"))))),IF(E459="OoS","OoS",IF(E459&lt;=2,"H",IF(E459=3,"M",IF(E459=4,"L")))))</f>
        <v>DM</v>
      </c>
      <c r="E459" s="58">
        <f>IF(OR(Processes!$C$76=TRUE,Processes!U$76=TRUE),IF(AND(G459=1,H459=1,NOT(ISTEXT(J459))),4,IF(AND(G459=1,H459=1,ISTEXT(J459)),3,IF(AND(OR(G459=1,H459=1),ISTEXT(J459)),2,1))),"OoS")</f>
        <v>1</v>
      </c>
      <c r="F459" s="57"/>
      <c r="G459" s="59"/>
      <c r="H459" s="59"/>
      <c r="I459" s="59"/>
      <c r="J459" s="59"/>
      <c r="K459" s="59"/>
      <c r="L459" s="59"/>
      <c r="M459" s="59"/>
      <c r="N459" s="59"/>
      <c r="O459" s="63"/>
      <c r="P459" s="370"/>
      <c r="Q459" s="264"/>
      <c r="R459" s="367"/>
    </row>
    <row r="460" spans="1:18" ht="13" x14ac:dyDescent="0.25">
      <c r="A460" s="352"/>
      <c r="B460" s="378"/>
      <c r="C460" s="54" t="str">
        <f>IF(ISTEXT('Organizational Unit Summary'!$B$58),'Organizational Unit Summary'!$B$58,"")</f>
        <v>P-19</v>
      </c>
      <c r="D460" s="51" t="str">
        <f>IF('Organizational Unit Summary'!$B$24="Benchmark or Sustainment",IF(E460="OoS","OoS",IF(E460=1,"DM",IF(E460=2,"PM",IF(E460=3,"LM",IF(E460=4,"FM"))))),IF(E460="OoS","OoS",IF(E460&lt;=2,"H",IF(E460=3,"M",IF(E460=4,"L")))))</f>
        <v>DM</v>
      </c>
      <c r="E460" s="58">
        <f>IF(OR(Processes!$C$76=TRUE,Processes!V$76=TRUE),IF(AND(G460=1,H460=1,NOT(ISTEXT(J460))),4,IF(AND(G460=1,H460=1,ISTEXT(J460)),3,IF(AND(OR(G460=1,H460=1),ISTEXT(J460)),2,1))),"OoS")</f>
        <v>1</v>
      </c>
      <c r="F460" s="57"/>
      <c r="G460" s="59"/>
      <c r="H460" s="59"/>
      <c r="I460" s="59"/>
      <c r="J460" s="59"/>
      <c r="K460" s="59"/>
      <c r="L460" s="59"/>
      <c r="M460" s="59"/>
      <c r="N460" s="59"/>
      <c r="O460" s="63"/>
      <c r="P460" s="370"/>
      <c r="Q460" s="264"/>
      <c r="R460" s="367"/>
    </row>
    <row r="461" spans="1:18" ht="13.5" thickBot="1" x14ac:dyDescent="0.3">
      <c r="A461" s="352"/>
      <c r="B461" s="378"/>
      <c r="C461" s="54" t="str">
        <f>IF(ISTEXT('Organizational Unit Summary'!$B$59),'Organizational Unit Summary'!$B$59,"")</f>
        <v>P-20</v>
      </c>
      <c r="D461" s="51" t="str">
        <f>IF('Organizational Unit Summary'!$B$24="Benchmark or Sustainment",IF(E461="OoS","OoS",IF(E461=1,"DM",IF(E461=2,"PM",IF(E461=3,"LM",IF(E461=4,"FM"))))),IF(E461="OoS","OoS",IF(E461&lt;=2,"H",IF(E461=3,"M",IF(E461=4,"L")))))</f>
        <v>DM</v>
      </c>
      <c r="E461" s="58">
        <f>IF(OR(Processes!$C$76=TRUE,Processes!W$76=TRUE),IF(AND(G461=1,H461=1,NOT(ISTEXT(J461))),4,IF(AND(G461=1,H461=1,ISTEXT(J461)),3,IF(AND(OR(G461=1,H461=1),ISTEXT(J461)),2,1))),"OoS")</f>
        <v>1</v>
      </c>
      <c r="F461" s="57"/>
      <c r="G461" s="59"/>
      <c r="H461" s="59"/>
      <c r="I461" s="59"/>
      <c r="J461" s="59"/>
      <c r="K461" s="59"/>
      <c r="L461" s="59"/>
      <c r="M461" s="59"/>
      <c r="N461" s="59"/>
      <c r="O461" s="63"/>
      <c r="P461" s="371"/>
      <c r="Q461" s="264"/>
      <c r="R461" s="367"/>
    </row>
    <row r="462" spans="1:18" ht="13" x14ac:dyDescent="0.25">
      <c r="A462" s="352"/>
      <c r="B462" s="378" t="str">
        <f>IF(ISTEXT(Processes!$B$26),Processes!$B$26,"")</f>
        <v>Process 24</v>
      </c>
      <c r="C462" s="54" t="str">
        <f>IF(ISTEXT('Organizational Unit Summary'!$B$40),'Organizational Unit Summary'!$B$40,"")</f>
        <v>P-1</v>
      </c>
      <c r="D462" s="51" t="str">
        <f>IF('Organizational Unit Summary'!$B$24="Benchmark or Sustainment",IF(E462="OoS","OoS",IF(E462=1,"DM",IF(E462=2,"PM",IF(E462=3,"LM",IF(E462=4,"FM"))))),IF(E462="OoS","OoS",IF(E462&lt;=2,"H",IF(E462=3,"M",IF(E462=4,"L")))))</f>
        <v>DM</v>
      </c>
      <c r="E462" s="58">
        <f>IF(OR(Processes!$C$77=TRUE,Processes!D$77=TRUE),IF(AND(G462=1,H462=1,NOT(ISTEXT(J462))),4,IF(AND(G462=1,H462=1,ISTEXT(J462)),3,IF(AND(OR(G462=1,H462=1),ISTEXT(J462)),2,1))),"OoS")</f>
        <v>1</v>
      </c>
      <c r="F462" s="57"/>
      <c r="G462" s="59"/>
      <c r="H462" s="59"/>
      <c r="I462" s="59"/>
      <c r="J462" s="59"/>
      <c r="K462" s="59"/>
      <c r="L462" s="59"/>
      <c r="M462" s="59"/>
      <c r="N462" s="59"/>
      <c r="O462" s="63"/>
      <c r="P462" s="369"/>
      <c r="Q462" s="264"/>
      <c r="R462" s="367"/>
    </row>
    <row r="463" spans="1:18" ht="13" x14ac:dyDescent="0.25">
      <c r="A463" s="352"/>
      <c r="B463" s="378"/>
      <c r="C463" s="54" t="str">
        <f>IF(ISTEXT('Organizational Unit Summary'!$B$41),'Organizational Unit Summary'!$B$41,"")</f>
        <v>P-2</v>
      </c>
      <c r="D463" s="51" t="str">
        <f>IF('Organizational Unit Summary'!$B$24="Benchmark or Sustainment",IF(E463="OoS","OoS",IF(E463=1,"DM",IF(E463=2,"PM",IF(E463=3,"LM",IF(E463=4,"FM"))))),IF(E463="OoS","OoS",IF(E463&lt;=2,"H",IF(E463=3,"M",IF(E463=4,"L")))))</f>
        <v>DM</v>
      </c>
      <c r="E463" s="58">
        <f>IF(OR(Processes!$C$77=TRUE,Processes!E$77=TRUE),IF(AND(G463=1,H463=1,NOT(ISTEXT(J463))),4,IF(AND(G463=1,H463=1,ISTEXT(J463)),3,IF(AND(OR(G463=1,H463=1),ISTEXT(J463)),2,1))),"OoS")</f>
        <v>1</v>
      </c>
      <c r="F463" s="57"/>
      <c r="G463" s="59"/>
      <c r="H463" s="59"/>
      <c r="I463" s="59"/>
      <c r="J463" s="59"/>
      <c r="K463" s="59"/>
      <c r="L463" s="59"/>
      <c r="M463" s="59"/>
      <c r="N463" s="59"/>
      <c r="O463" s="63"/>
      <c r="P463" s="370"/>
      <c r="Q463" s="264"/>
      <c r="R463" s="367"/>
    </row>
    <row r="464" spans="1:18" ht="13" x14ac:dyDescent="0.25">
      <c r="A464" s="352"/>
      <c r="B464" s="378"/>
      <c r="C464" s="54" t="str">
        <f>IF(ISTEXT('Organizational Unit Summary'!$B$42),'Organizational Unit Summary'!$B$42,"")</f>
        <v>P-3</v>
      </c>
      <c r="D464" s="51" t="str">
        <f>IF('Organizational Unit Summary'!$B$24="Benchmark or Sustainment",IF(E464="OoS","OoS",IF(E464=1,"DM",IF(E464=2,"PM",IF(E464=3,"LM",IF(E464=4,"FM"))))),IF(E464="OoS","OoS",IF(E464&lt;=2,"H",IF(E464=3,"M",IF(E464=4,"L")))))</f>
        <v>DM</v>
      </c>
      <c r="E464" s="58">
        <f>IF(OR(Processes!$C$77=TRUE,Processes!F$77=TRUE),IF(AND(G464=1,H464=1,NOT(ISTEXT(J464))),4,IF(AND(G464=1,H464=1,ISTEXT(J464)),3,IF(AND(OR(G464=1,H464=1),ISTEXT(J464)),2,1))),"OoS")</f>
        <v>1</v>
      </c>
      <c r="F464" s="57"/>
      <c r="G464" s="59"/>
      <c r="H464" s="59"/>
      <c r="I464" s="59"/>
      <c r="J464" s="59"/>
      <c r="K464" s="59"/>
      <c r="L464" s="59"/>
      <c r="M464" s="59"/>
      <c r="N464" s="59"/>
      <c r="O464" s="63"/>
      <c r="P464" s="370"/>
      <c r="Q464" s="264"/>
      <c r="R464" s="367"/>
    </row>
    <row r="465" spans="1:18" ht="13" x14ac:dyDescent="0.25">
      <c r="A465" s="352"/>
      <c r="B465" s="378"/>
      <c r="C465" s="54" t="str">
        <f>IF(ISTEXT('Organizational Unit Summary'!$B$43),'Organizational Unit Summary'!$B$43,"")</f>
        <v>P-4</v>
      </c>
      <c r="D465" s="51" t="str">
        <f>IF('Organizational Unit Summary'!$B$24="Benchmark or Sustainment",IF(E465="OoS","OoS",IF(E465=1,"DM",IF(E465=2,"PM",IF(E465=3,"LM",IF(E465=4,"FM"))))),IF(E465="OoS","OoS",IF(E465&lt;=2,"H",IF(E465=3,"M",IF(E465=4,"L")))))</f>
        <v>DM</v>
      </c>
      <c r="E465" s="58">
        <f>IF(OR(Processes!$C$77=TRUE,Processes!G$77=TRUE),IF(AND(G465=1,H465=1,NOT(ISTEXT(J465))),4,IF(AND(G465=1,H465=1,ISTEXT(J465)),3,IF(AND(OR(G465=1,H465=1),ISTEXT(J465)),2,1))),"OoS")</f>
        <v>1</v>
      </c>
      <c r="F465" s="57"/>
      <c r="G465" s="59"/>
      <c r="H465" s="59"/>
      <c r="I465" s="59"/>
      <c r="J465" s="59"/>
      <c r="K465" s="59"/>
      <c r="L465" s="59"/>
      <c r="M465" s="59"/>
      <c r="N465" s="59"/>
      <c r="O465" s="63"/>
      <c r="P465" s="370"/>
      <c r="Q465" s="264"/>
      <c r="R465" s="367"/>
    </row>
    <row r="466" spans="1:18" ht="13" x14ac:dyDescent="0.25">
      <c r="A466" s="352"/>
      <c r="B466" s="378"/>
      <c r="C466" s="54" t="str">
        <f>IF(ISTEXT('Organizational Unit Summary'!$B$44),'Organizational Unit Summary'!$B$44,"")</f>
        <v>P-5</v>
      </c>
      <c r="D466" s="51" t="str">
        <f>IF('Organizational Unit Summary'!$B$24="Benchmark or Sustainment",IF(E466="OoS","OoS",IF(E466=1,"DM",IF(E466=2,"PM",IF(E466=3,"LM",IF(E466=4,"FM"))))),IF(E466="OoS","OoS",IF(E466&lt;=2,"H",IF(E466=3,"M",IF(E466=4,"L")))))</f>
        <v>DM</v>
      </c>
      <c r="E466" s="58">
        <f>IF(OR(Processes!$C$77=TRUE,Processes!H$77=TRUE),IF(AND(G466=1,H466=1,NOT(ISTEXT(J466))),4,IF(AND(G466=1,H466=1,ISTEXT(J466)),3,IF(AND(OR(G466=1,H466=1),ISTEXT(J466)),2,1))),"OoS")</f>
        <v>1</v>
      </c>
      <c r="F466" s="57"/>
      <c r="G466" s="59"/>
      <c r="H466" s="59"/>
      <c r="I466" s="59"/>
      <c r="J466" s="59"/>
      <c r="K466" s="59"/>
      <c r="L466" s="59"/>
      <c r="M466" s="59"/>
      <c r="N466" s="59"/>
      <c r="O466" s="63"/>
      <c r="P466" s="370"/>
      <c r="Q466" s="264"/>
      <c r="R466" s="367"/>
    </row>
    <row r="467" spans="1:18" ht="13" x14ac:dyDescent="0.25">
      <c r="A467" s="352"/>
      <c r="B467" s="378"/>
      <c r="C467" s="54" t="str">
        <f>IF(ISTEXT('Organizational Unit Summary'!$B$45),'Organizational Unit Summary'!$B$45,"")</f>
        <v>P-6</v>
      </c>
      <c r="D467" s="51" t="str">
        <f>IF('Organizational Unit Summary'!$B$24="Benchmark or Sustainment",IF(E467="OoS","OoS",IF(E467=1,"DM",IF(E467=2,"PM",IF(E467=3,"LM",IF(E467=4,"FM"))))),IF(E467="OoS","OoS",IF(E467&lt;=2,"H",IF(E467=3,"M",IF(E467=4,"L")))))</f>
        <v>DM</v>
      </c>
      <c r="E467" s="58">
        <f>IF(OR(Processes!$C$77=TRUE,Processes!I$77=TRUE),IF(AND(G467=1,H467=1,NOT(ISTEXT(J467))),4,IF(AND(G467=1,H467=1,ISTEXT(J467)),3,IF(AND(OR(G467=1,H467=1),ISTEXT(J467)),2,1))),"OoS")</f>
        <v>1</v>
      </c>
      <c r="F467" s="57"/>
      <c r="G467" s="59"/>
      <c r="H467" s="59"/>
      <c r="I467" s="59"/>
      <c r="J467" s="59"/>
      <c r="K467" s="59"/>
      <c r="L467" s="59"/>
      <c r="M467" s="59"/>
      <c r="N467" s="59"/>
      <c r="O467" s="63"/>
      <c r="P467" s="370"/>
      <c r="Q467" s="264"/>
      <c r="R467" s="367"/>
    </row>
    <row r="468" spans="1:18" ht="13" x14ac:dyDescent="0.25">
      <c r="A468" s="352"/>
      <c r="B468" s="378"/>
      <c r="C468" s="54" t="str">
        <f>IF(ISTEXT('Organizational Unit Summary'!$B$46),'Organizational Unit Summary'!$B$46,"")</f>
        <v>P-7</v>
      </c>
      <c r="D468" s="51" t="str">
        <f>IF('Organizational Unit Summary'!$B$24="Benchmark or Sustainment",IF(E468="OoS","OoS",IF(E468=1,"DM",IF(E468=2,"PM",IF(E468=3,"LM",IF(E468=4,"FM"))))),IF(E468="OoS","OoS",IF(E468&lt;=2,"H",IF(E468=3,"M",IF(E468=4,"L")))))</f>
        <v>DM</v>
      </c>
      <c r="E468" s="58">
        <f>IF(OR(Processes!$C$77=TRUE,Processes!J$77=TRUE),IF(AND(G468=1,H468=1,NOT(ISTEXT(J468))),4,IF(AND(G468=1,H468=1,ISTEXT(J468)),3,IF(AND(OR(G468=1,H468=1),ISTEXT(J468)),2,1))),"OoS")</f>
        <v>1</v>
      </c>
      <c r="F468" s="57"/>
      <c r="G468" s="59"/>
      <c r="H468" s="59"/>
      <c r="I468" s="59"/>
      <c r="J468" s="59"/>
      <c r="K468" s="59"/>
      <c r="L468" s="59"/>
      <c r="M468" s="59"/>
      <c r="N468" s="59"/>
      <c r="O468" s="63"/>
      <c r="P468" s="370"/>
      <c r="Q468" s="264"/>
      <c r="R468" s="367"/>
    </row>
    <row r="469" spans="1:18" ht="13" x14ac:dyDescent="0.25">
      <c r="A469" s="352"/>
      <c r="B469" s="378"/>
      <c r="C469" s="54" t="str">
        <f>IF(ISTEXT('Organizational Unit Summary'!$B$47),'Organizational Unit Summary'!$B$47,"")</f>
        <v>P-8</v>
      </c>
      <c r="D469" s="51" t="str">
        <f>IF('Organizational Unit Summary'!$B$24="Benchmark or Sustainment",IF(E469="OoS","OoS",IF(E469=1,"DM",IF(E469=2,"PM",IF(E469=3,"LM",IF(E469=4,"FM"))))),IF(E469="OoS","OoS",IF(E469&lt;=2,"H",IF(E469=3,"M",IF(E469=4,"L")))))</f>
        <v>DM</v>
      </c>
      <c r="E469" s="58">
        <f>IF(OR(Processes!$C$77=TRUE,Processes!K$77=TRUE),IF(AND(G469=1,H469=1,NOT(ISTEXT(J469))),4,IF(AND(G469=1,H469=1,ISTEXT(J469)),3,IF(AND(OR(G469=1,H469=1),ISTEXT(J469)),2,1))),"OoS")</f>
        <v>1</v>
      </c>
      <c r="F469" s="57"/>
      <c r="G469" s="59"/>
      <c r="H469" s="59"/>
      <c r="I469" s="59"/>
      <c r="J469" s="59"/>
      <c r="K469" s="59"/>
      <c r="L469" s="59"/>
      <c r="M469" s="59"/>
      <c r="N469" s="59"/>
      <c r="O469" s="63"/>
      <c r="P469" s="370"/>
      <c r="Q469" s="264"/>
      <c r="R469" s="367"/>
    </row>
    <row r="470" spans="1:18" ht="13" x14ac:dyDescent="0.25">
      <c r="A470" s="352"/>
      <c r="B470" s="378"/>
      <c r="C470" s="54" t="str">
        <f>IF(ISTEXT('Organizational Unit Summary'!$B$48),'Organizational Unit Summary'!$B$48,"")</f>
        <v>P-9</v>
      </c>
      <c r="D470" s="51" t="str">
        <f>IF('Organizational Unit Summary'!$B$24="Benchmark or Sustainment",IF(E470="OoS","OoS",IF(E470=1,"DM",IF(E470=2,"PM",IF(E470=3,"LM",IF(E470=4,"FM"))))),IF(E470="OoS","OoS",IF(E470&lt;=2,"H",IF(E470=3,"M",IF(E470=4,"L")))))</f>
        <v>DM</v>
      </c>
      <c r="E470" s="58">
        <f>IF(OR(Processes!$C$77=TRUE,Processes!L$77=TRUE),IF(AND(G470=1,H470=1,NOT(ISTEXT(J470))),4,IF(AND(G470=1,H470=1,ISTEXT(J470)),3,IF(AND(OR(G470=1,H470=1),ISTEXT(J470)),2,1))),"OoS")</f>
        <v>1</v>
      </c>
      <c r="F470" s="57"/>
      <c r="G470" s="59"/>
      <c r="H470" s="59"/>
      <c r="I470" s="59"/>
      <c r="J470" s="59"/>
      <c r="K470" s="59"/>
      <c r="L470" s="59"/>
      <c r="M470" s="59"/>
      <c r="N470" s="59"/>
      <c r="O470" s="63"/>
      <c r="P470" s="370"/>
      <c r="Q470" s="264"/>
      <c r="R470" s="367"/>
    </row>
    <row r="471" spans="1:18" ht="13" x14ac:dyDescent="0.25">
      <c r="A471" s="352"/>
      <c r="B471" s="378"/>
      <c r="C471" s="54" t="str">
        <f>IF(ISTEXT('Organizational Unit Summary'!$B$49),'Organizational Unit Summary'!$B$49,"")</f>
        <v>P-10</v>
      </c>
      <c r="D471" s="51" t="str">
        <f>IF('Organizational Unit Summary'!$B$24="Benchmark or Sustainment",IF(E471="OoS","OoS",IF(E471=1,"DM",IF(E471=2,"PM",IF(E471=3,"LM",IF(E471=4,"FM"))))),IF(E471="OoS","OoS",IF(E471&lt;=2,"H",IF(E471=3,"M",IF(E471=4,"L")))))</f>
        <v>DM</v>
      </c>
      <c r="E471" s="58">
        <f>IF(OR(Processes!$C$77=TRUE,Processes!M$77=TRUE),IF(AND(G471=1,H471=1,NOT(ISTEXT(J471))),4,IF(AND(G471=1,H471=1,ISTEXT(J471)),3,IF(AND(OR(G471=1,H471=1),ISTEXT(J471)),2,1))),"OoS")</f>
        <v>1</v>
      </c>
      <c r="F471" s="57"/>
      <c r="G471" s="59"/>
      <c r="H471" s="59"/>
      <c r="I471" s="59"/>
      <c r="J471" s="59"/>
      <c r="K471" s="59"/>
      <c r="L471" s="59"/>
      <c r="M471" s="59"/>
      <c r="N471" s="59"/>
      <c r="O471" s="63"/>
      <c r="P471" s="370"/>
      <c r="Q471" s="264"/>
      <c r="R471" s="367"/>
    </row>
    <row r="472" spans="1:18" ht="13" x14ac:dyDescent="0.25">
      <c r="A472" s="352"/>
      <c r="B472" s="378"/>
      <c r="C472" s="54" t="str">
        <f>IF(ISTEXT('Organizational Unit Summary'!$B$50),'Organizational Unit Summary'!$B$50,"")</f>
        <v>P-11</v>
      </c>
      <c r="D472" s="51" t="str">
        <f>IF('Organizational Unit Summary'!$B$24="Benchmark or Sustainment",IF(E472="OoS","OoS",IF(E472=1,"DM",IF(E472=2,"PM",IF(E472=3,"LM",IF(E472=4,"FM"))))),IF(E472="OoS","OoS",IF(E472&lt;=2,"H",IF(E472=3,"M",IF(E472=4,"L")))))</f>
        <v>DM</v>
      </c>
      <c r="E472" s="58">
        <f>IF(OR(Processes!$C$77=TRUE,Processes!N$77=TRUE),IF(AND(G472=1,H472=1,NOT(ISTEXT(J472))),4,IF(AND(G472=1,H472=1,ISTEXT(J472)),3,IF(AND(OR(G472=1,H472=1),ISTEXT(J472)),2,1))),"OoS")</f>
        <v>1</v>
      </c>
      <c r="F472" s="57"/>
      <c r="G472" s="59"/>
      <c r="H472" s="59"/>
      <c r="I472" s="59"/>
      <c r="J472" s="59"/>
      <c r="K472" s="59"/>
      <c r="L472" s="59"/>
      <c r="M472" s="59"/>
      <c r="N472" s="59"/>
      <c r="O472" s="63"/>
      <c r="P472" s="370"/>
      <c r="Q472" s="264"/>
      <c r="R472" s="367"/>
    </row>
    <row r="473" spans="1:18" ht="13" x14ac:dyDescent="0.25">
      <c r="A473" s="352"/>
      <c r="B473" s="378"/>
      <c r="C473" s="54" t="str">
        <f>IF(ISTEXT('Organizational Unit Summary'!$B$51),'Organizational Unit Summary'!$B$51,"")</f>
        <v>P-12</v>
      </c>
      <c r="D473" s="51" t="str">
        <f>IF('Organizational Unit Summary'!$B$24="Benchmark or Sustainment",IF(E473="OoS","OoS",IF(E473=1,"DM",IF(E473=2,"PM",IF(E473=3,"LM",IF(E473=4,"FM"))))),IF(E473="OoS","OoS",IF(E473&lt;=2,"H",IF(E473=3,"M",IF(E473=4,"L")))))</f>
        <v>DM</v>
      </c>
      <c r="E473" s="58">
        <f>IF(OR(Processes!$C$77=TRUE,Processes!O$77=TRUE),IF(AND(G473=1,H473=1,NOT(ISTEXT(J473))),4,IF(AND(G473=1,H473=1,ISTEXT(J473)),3,IF(AND(OR(G473=1,H473=1),ISTEXT(J473)),2,1))),"OoS")</f>
        <v>1</v>
      </c>
      <c r="F473" s="57"/>
      <c r="G473" s="59"/>
      <c r="H473" s="59"/>
      <c r="I473" s="59"/>
      <c r="J473" s="59"/>
      <c r="K473" s="59"/>
      <c r="L473" s="59"/>
      <c r="M473" s="59"/>
      <c r="N473" s="59"/>
      <c r="O473" s="63"/>
      <c r="P473" s="370"/>
      <c r="Q473" s="264"/>
      <c r="R473" s="367"/>
    </row>
    <row r="474" spans="1:18" ht="13" x14ac:dyDescent="0.25">
      <c r="A474" s="352"/>
      <c r="B474" s="378"/>
      <c r="C474" s="54" t="str">
        <f>IF(ISTEXT('Organizational Unit Summary'!$B$52),'Organizational Unit Summary'!$B$52,"")</f>
        <v>P-13</v>
      </c>
      <c r="D474" s="51" t="str">
        <f>IF('Organizational Unit Summary'!$B$24="Benchmark or Sustainment",IF(E474="OoS","OoS",IF(E474=1,"DM",IF(E474=2,"PM",IF(E474=3,"LM",IF(E474=4,"FM"))))),IF(E474="OoS","OoS",IF(E474&lt;=2,"H",IF(E474=3,"M",IF(E474=4,"L")))))</f>
        <v>DM</v>
      </c>
      <c r="E474" s="58">
        <f>IF(OR(Processes!$C$77=TRUE,Processes!P$77=TRUE),IF(AND(G474=1,H474=1,NOT(ISTEXT(J474))),4,IF(AND(G474=1,H474=1,ISTEXT(J474)),3,IF(AND(OR(G474=1,H474=1),ISTEXT(J474)),2,1))),"OoS")</f>
        <v>1</v>
      </c>
      <c r="F474" s="57"/>
      <c r="G474" s="59"/>
      <c r="H474" s="59"/>
      <c r="I474" s="59"/>
      <c r="J474" s="59"/>
      <c r="K474" s="59"/>
      <c r="L474" s="59"/>
      <c r="M474" s="59"/>
      <c r="N474" s="59"/>
      <c r="O474" s="63"/>
      <c r="P474" s="370"/>
      <c r="Q474" s="264"/>
      <c r="R474" s="367"/>
    </row>
    <row r="475" spans="1:18" ht="13" x14ac:dyDescent="0.25">
      <c r="A475" s="352"/>
      <c r="B475" s="378"/>
      <c r="C475" s="54" t="str">
        <f>IF(ISTEXT('Organizational Unit Summary'!$B$53),'Organizational Unit Summary'!$B$53,"")</f>
        <v>P-14</v>
      </c>
      <c r="D475" s="51" t="str">
        <f>IF('Organizational Unit Summary'!$B$24="Benchmark or Sustainment",IF(E475="OoS","OoS",IF(E475=1,"DM",IF(E475=2,"PM",IF(E475=3,"LM",IF(E475=4,"FM"))))),IF(E475="OoS","OoS",IF(E475&lt;=2,"H",IF(E475=3,"M",IF(E475=4,"L")))))</f>
        <v>DM</v>
      </c>
      <c r="E475" s="58">
        <f>IF(OR(Processes!$C$77=TRUE,Processes!Q$77=TRUE),IF(AND(G475=1,H475=1,NOT(ISTEXT(J475))),4,IF(AND(G475=1,H475=1,ISTEXT(J475)),3,IF(AND(OR(G475=1,H475=1),ISTEXT(J475)),2,1))),"OoS")</f>
        <v>1</v>
      </c>
      <c r="F475" s="57"/>
      <c r="G475" s="59"/>
      <c r="H475" s="59"/>
      <c r="I475" s="59"/>
      <c r="J475" s="59"/>
      <c r="K475" s="59"/>
      <c r="L475" s="59"/>
      <c r="M475" s="59"/>
      <c r="N475" s="59"/>
      <c r="O475" s="63"/>
      <c r="P475" s="370"/>
      <c r="Q475" s="264"/>
      <c r="R475" s="367"/>
    </row>
    <row r="476" spans="1:18" ht="13" x14ac:dyDescent="0.25">
      <c r="A476" s="352"/>
      <c r="B476" s="378"/>
      <c r="C476" s="54" t="str">
        <f>IF(ISTEXT('Organizational Unit Summary'!$B$54),'Organizational Unit Summary'!$B$54,"")</f>
        <v>P-15</v>
      </c>
      <c r="D476" s="51" t="str">
        <f>IF('Organizational Unit Summary'!$B$24="Benchmark or Sustainment",IF(E476="OoS","OoS",IF(E476=1,"DM",IF(E476=2,"PM",IF(E476=3,"LM",IF(E476=4,"FM"))))),IF(E476="OoS","OoS",IF(E476&lt;=2,"H",IF(E476=3,"M",IF(E476=4,"L")))))</f>
        <v>DM</v>
      </c>
      <c r="E476" s="58">
        <f>IF(OR(Processes!$C$77=TRUE,Processes!R$77=TRUE),IF(AND(G476=1,H476=1,NOT(ISTEXT(J476))),4,IF(AND(G476=1,H476=1,ISTEXT(J476)),3,IF(AND(OR(G476=1,H476=1),ISTEXT(J476)),2,1))),"OoS")</f>
        <v>1</v>
      </c>
      <c r="F476" s="57"/>
      <c r="G476" s="59"/>
      <c r="H476" s="59"/>
      <c r="I476" s="59"/>
      <c r="J476" s="59"/>
      <c r="K476" s="59"/>
      <c r="L476" s="59"/>
      <c r="M476" s="59"/>
      <c r="N476" s="59"/>
      <c r="O476" s="63"/>
      <c r="P476" s="370"/>
      <c r="Q476" s="264"/>
      <c r="R476" s="367"/>
    </row>
    <row r="477" spans="1:18" ht="13" x14ac:dyDescent="0.25">
      <c r="A477" s="352"/>
      <c r="B477" s="378"/>
      <c r="C477" s="54" t="str">
        <f>IF(ISTEXT('Organizational Unit Summary'!$B$55),'Organizational Unit Summary'!$B$55,"")</f>
        <v>P-16</v>
      </c>
      <c r="D477" s="51" t="str">
        <f>IF('Organizational Unit Summary'!$B$24="Benchmark or Sustainment",IF(E477="OoS","OoS",IF(E477=1,"DM",IF(E477=2,"PM",IF(E477=3,"LM",IF(E477=4,"FM"))))),IF(E477="OoS","OoS",IF(E477&lt;=2,"H",IF(E477=3,"M",IF(E477=4,"L")))))</f>
        <v>DM</v>
      </c>
      <c r="E477" s="58">
        <f>IF(OR(Processes!$C$77=TRUE,Processes!S$77=TRUE),IF(AND(G477=1,H477=1,NOT(ISTEXT(J477))),4,IF(AND(G477=1,H477=1,ISTEXT(J477)),3,IF(AND(OR(G477=1,H477=1),ISTEXT(J477)),2,1))),"OoS")</f>
        <v>1</v>
      </c>
      <c r="F477" s="57"/>
      <c r="G477" s="59"/>
      <c r="H477" s="59"/>
      <c r="I477" s="59"/>
      <c r="J477" s="59"/>
      <c r="K477" s="59"/>
      <c r="L477" s="59"/>
      <c r="M477" s="59"/>
      <c r="N477" s="59"/>
      <c r="O477" s="63"/>
      <c r="P477" s="370"/>
      <c r="Q477" s="264"/>
      <c r="R477" s="367"/>
    </row>
    <row r="478" spans="1:18" ht="13" x14ac:dyDescent="0.25">
      <c r="A478" s="352"/>
      <c r="B478" s="378"/>
      <c r="C478" s="54" t="str">
        <f>IF(ISTEXT('Organizational Unit Summary'!$B$56),'Organizational Unit Summary'!$B$56,"")</f>
        <v>P-17</v>
      </c>
      <c r="D478" s="51" t="str">
        <f>IF('Organizational Unit Summary'!$B$24="Benchmark or Sustainment",IF(E478="OoS","OoS",IF(E478=1,"DM",IF(E478=2,"PM",IF(E478=3,"LM",IF(E478=4,"FM"))))),IF(E478="OoS","OoS",IF(E478&lt;=2,"H",IF(E478=3,"M",IF(E478=4,"L")))))</f>
        <v>DM</v>
      </c>
      <c r="E478" s="58">
        <f>IF(OR(Processes!$C$77=TRUE,Processes!T$77=TRUE),IF(AND(G478=1,H478=1,NOT(ISTEXT(J478))),4,IF(AND(G478=1,H478=1,ISTEXT(J478)),3,IF(AND(OR(G478=1,H478=1),ISTEXT(J478)),2,1))),"OoS")</f>
        <v>1</v>
      </c>
      <c r="F478" s="57"/>
      <c r="G478" s="59"/>
      <c r="H478" s="59"/>
      <c r="I478" s="59"/>
      <c r="J478" s="59"/>
      <c r="K478" s="59"/>
      <c r="L478" s="59"/>
      <c r="M478" s="59"/>
      <c r="N478" s="59"/>
      <c r="O478" s="63"/>
      <c r="P478" s="370"/>
      <c r="Q478" s="264"/>
      <c r="R478" s="367"/>
    </row>
    <row r="479" spans="1:18" ht="13" x14ac:dyDescent="0.25">
      <c r="A479" s="352"/>
      <c r="B479" s="378"/>
      <c r="C479" s="54" t="str">
        <f>IF(ISTEXT('Organizational Unit Summary'!$B$57),'Organizational Unit Summary'!$B$57,"")</f>
        <v>P-18</v>
      </c>
      <c r="D479" s="51" t="str">
        <f>IF('Organizational Unit Summary'!$B$24="Benchmark or Sustainment",IF(E479="OoS","OoS",IF(E479=1,"DM",IF(E479=2,"PM",IF(E479=3,"LM",IF(E479=4,"FM"))))),IF(E479="OoS","OoS",IF(E479&lt;=2,"H",IF(E479=3,"M",IF(E479=4,"L")))))</f>
        <v>DM</v>
      </c>
      <c r="E479" s="58">
        <f>IF(OR(Processes!$C$77=TRUE,Processes!U$77=TRUE),IF(AND(G479=1,H479=1,NOT(ISTEXT(J479))),4,IF(AND(G479=1,H479=1,ISTEXT(J479)),3,IF(AND(OR(G479=1,H479=1),ISTEXT(J479)),2,1))),"OoS")</f>
        <v>1</v>
      </c>
      <c r="F479" s="57"/>
      <c r="G479" s="59"/>
      <c r="H479" s="59"/>
      <c r="I479" s="59"/>
      <c r="J479" s="59"/>
      <c r="K479" s="59"/>
      <c r="L479" s="59"/>
      <c r="M479" s="59"/>
      <c r="N479" s="59"/>
      <c r="O479" s="63"/>
      <c r="P479" s="370"/>
      <c r="Q479" s="264"/>
      <c r="R479" s="367"/>
    </row>
    <row r="480" spans="1:18" ht="13" x14ac:dyDescent="0.25">
      <c r="A480" s="352"/>
      <c r="B480" s="378"/>
      <c r="C480" s="54" t="str">
        <f>IF(ISTEXT('Organizational Unit Summary'!$B$58),'Organizational Unit Summary'!$B$58,"")</f>
        <v>P-19</v>
      </c>
      <c r="D480" s="51" t="str">
        <f>IF('Organizational Unit Summary'!$B$24="Benchmark or Sustainment",IF(E480="OoS","OoS",IF(E480=1,"DM",IF(E480=2,"PM",IF(E480=3,"LM",IF(E480=4,"FM"))))),IF(E480="OoS","OoS",IF(E480&lt;=2,"H",IF(E480=3,"M",IF(E480=4,"L")))))</f>
        <v>DM</v>
      </c>
      <c r="E480" s="58">
        <f>IF(OR(Processes!$C$77=TRUE,Processes!V$77=TRUE),IF(AND(G480=1,H480=1,NOT(ISTEXT(J480))),4,IF(AND(G480=1,H480=1,ISTEXT(J480)),3,IF(AND(OR(G480=1,H480=1),ISTEXT(J480)),2,1))),"OoS")</f>
        <v>1</v>
      </c>
      <c r="F480" s="57"/>
      <c r="G480" s="59"/>
      <c r="H480" s="59"/>
      <c r="I480" s="59"/>
      <c r="J480" s="59"/>
      <c r="K480" s="59"/>
      <c r="L480" s="59"/>
      <c r="M480" s="59"/>
      <c r="N480" s="59"/>
      <c r="O480" s="63"/>
      <c r="P480" s="370"/>
      <c r="Q480" s="264"/>
      <c r="R480" s="367"/>
    </row>
    <row r="481" spans="1:18" ht="13.5" thickBot="1" x14ac:dyDescent="0.3">
      <c r="A481" s="352"/>
      <c r="B481" s="378"/>
      <c r="C481" s="54" t="str">
        <f>IF(ISTEXT('Organizational Unit Summary'!$B$59),'Organizational Unit Summary'!$B$59,"")</f>
        <v>P-20</v>
      </c>
      <c r="D481" s="51" t="str">
        <f>IF('Organizational Unit Summary'!$B$24="Benchmark or Sustainment",IF(E481="OoS","OoS",IF(E481=1,"DM",IF(E481=2,"PM",IF(E481=3,"LM",IF(E481=4,"FM"))))),IF(E481="OoS","OoS",IF(E481&lt;=2,"H",IF(E481=3,"M",IF(E481=4,"L")))))</f>
        <v>DM</v>
      </c>
      <c r="E481" s="58">
        <f>IF(OR(Processes!$C$77=TRUE,Processes!W$77=TRUE),IF(AND(G481=1,H481=1,NOT(ISTEXT(J481))),4,IF(AND(G481=1,H481=1,ISTEXT(J481)),3,IF(AND(OR(G481=1,H481=1),ISTEXT(J481)),2,1))),"OoS")</f>
        <v>1</v>
      </c>
      <c r="F481" s="57"/>
      <c r="G481" s="59"/>
      <c r="H481" s="59"/>
      <c r="I481" s="59"/>
      <c r="J481" s="59"/>
      <c r="K481" s="59"/>
      <c r="L481" s="59"/>
      <c r="M481" s="59"/>
      <c r="N481" s="59"/>
      <c r="O481" s="63"/>
      <c r="P481" s="371"/>
      <c r="Q481" s="264"/>
      <c r="R481" s="367"/>
    </row>
    <row r="482" spans="1:18" ht="13" x14ac:dyDescent="0.25">
      <c r="A482" s="352"/>
      <c r="B482" s="378" t="str">
        <f>IF(ISTEXT(Processes!$B$27),Processes!$B$27,"")</f>
        <v>Process 25</v>
      </c>
      <c r="C482" s="54" t="str">
        <f>IF(ISTEXT('Organizational Unit Summary'!$B$40),'Organizational Unit Summary'!$B$40,"")</f>
        <v>P-1</v>
      </c>
      <c r="D482" s="51" t="str">
        <f>IF('Organizational Unit Summary'!$B$24="Benchmark or Sustainment",IF(E482="OoS","OoS",IF(E482=1,"DM",IF(E482=2,"PM",IF(E482=3,"LM",IF(E482=4,"FM"))))),IF(E482="OoS","OoS",IF(E482&lt;=2,"H",IF(E482=3,"M",IF(E482=4,"L")))))</f>
        <v>DM</v>
      </c>
      <c r="E482" s="58">
        <f>IF(OR(Processes!$C$78=TRUE,Processes!D$78=TRUE),IF(AND(G482=1,H482=1,NOT(ISTEXT(J482))),4,IF(AND(G482=1,H482=1,ISTEXT(J482)),3,IF(AND(OR(G482=1,H482=1),ISTEXT(J482)),2,1))),"OoS")</f>
        <v>1</v>
      </c>
      <c r="F482" s="57"/>
      <c r="G482" s="59"/>
      <c r="H482" s="59"/>
      <c r="I482" s="59"/>
      <c r="J482" s="59"/>
      <c r="K482" s="59"/>
      <c r="L482" s="59"/>
      <c r="M482" s="59"/>
      <c r="N482" s="59"/>
      <c r="O482" s="63"/>
      <c r="P482" s="369"/>
      <c r="Q482" s="264"/>
      <c r="R482" s="367"/>
    </row>
    <row r="483" spans="1:18" ht="13" x14ac:dyDescent="0.25">
      <c r="A483" s="352"/>
      <c r="B483" s="378"/>
      <c r="C483" s="54" t="str">
        <f>IF(ISTEXT('Organizational Unit Summary'!$B$41),'Organizational Unit Summary'!$B$41,"")</f>
        <v>P-2</v>
      </c>
      <c r="D483" s="51" t="str">
        <f>IF('Organizational Unit Summary'!$B$24="Benchmark or Sustainment",IF(E483="OoS","OoS",IF(E483=1,"DM",IF(E483=2,"PM",IF(E483=3,"LM",IF(E483=4,"FM"))))),IF(E483="OoS","OoS",IF(E483&lt;=2,"H",IF(E483=3,"M",IF(E483=4,"L")))))</f>
        <v>DM</v>
      </c>
      <c r="E483" s="58">
        <f>IF(OR(Processes!$C$78=TRUE,Processes!E$78=TRUE),IF(AND(G483=1,H483=1,NOT(ISTEXT(J483))),4,IF(AND(G483=1,H483=1,ISTEXT(J483)),3,IF(AND(OR(G483=1,H483=1),ISTEXT(J483)),2,1))),"OoS")</f>
        <v>1</v>
      </c>
      <c r="F483" s="57"/>
      <c r="G483" s="59"/>
      <c r="H483" s="59"/>
      <c r="I483" s="59"/>
      <c r="J483" s="59"/>
      <c r="K483" s="59"/>
      <c r="L483" s="59"/>
      <c r="M483" s="59"/>
      <c r="N483" s="59"/>
      <c r="O483" s="63"/>
      <c r="P483" s="370"/>
      <c r="Q483" s="264"/>
      <c r="R483" s="367"/>
    </row>
    <row r="484" spans="1:18" ht="13" x14ac:dyDescent="0.25">
      <c r="A484" s="352"/>
      <c r="B484" s="378"/>
      <c r="C484" s="54" t="str">
        <f>IF(ISTEXT('Organizational Unit Summary'!$B$42),'Organizational Unit Summary'!$B$42,"")</f>
        <v>P-3</v>
      </c>
      <c r="D484" s="51" t="str">
        <f>IF('Organizational Unit Summary'!$B$24="Benchmark or Sustainment",IF(E484="OoS","OoS",IF(E484=1,"DM",IF(E484=2,"PM",IF(E484=3,"LM",IF(E484=4,"FM"))))),IF(E484="OoS","OoS",IF(E484&lt;=2,"H",IF(E484=3,"M",IF(E484=4,"L")))))</f>
        <v>DM</v>
      </c>
      <c r="E484" s="58">
        <f>IF(OR(Processes!$C$78=TRUE,Processes!F$78=TRUE),IF(AND(G484=1,H484=1,NOT(ISTEXT(J484))),4,IF(AND(G484=1,H484=1,ISTEXT(J484)),3,IF(AND(OR(G484=1,H484=1),ISTEXT(J484)),2,1))),"OoS")</f>
        <v>1</v>
      </c>
      <c r="F484" s="57"/>
      <c r="G484" s="59"/>
      <c r="H484" s="59"/>
      <c r="I484" s="59"/>
      <c r="J484" s="59"/>
      <c r="K484" s="59"/>
      <c r="L484" s="59"/>
      <c r="M484" s="59"/>
      <c r="N484" s="59"/>
      <c r="O484" s="63"/>
      <c r="P484" s="370"/>
      <c r="Q484" s="264"/>
      <c r="R484" s="367"/>
    </row>
    <row r="485" spans="1:18" ht="13" x14ac:dyDescent="0.25">
      <c r="A485" s="352"/>
      <c r="B485" s="378"/>
      <c r="C485" s="54" t="str">
        <f>IF(ISTEXT('Organizational Unit Summary'!$B$43),'Organizational Unit Summary'!$B$43,"")</f>
        <v>P-4</v>
      </c>
      <c r="D485" s="51" t="str">
        <f>IF('Organizational Unit Summary'!$B$24="Benchmark or Sustainment",IF(E485="OoS","OoS",IF(E485=1,"DM",IF(E485=2,"PM",IF(E485=3,"LM",IF(E485=4,"FM"))))),IF(E485="OoS","OoS",IF(E485&lt;=2,"H",IF(E485=3,"M",IF(E485=4,"L")))))</f>
        <v>DM</v>
      </c>
      <c r="E485" s="58">
        <f>IF(OR(Processes!$C$78=TRUE,Processes!G$78=TRUE),IF(AND(G485=1,H485=1,NOT(ISTEXT(J485))),4,IF(AND(G485=1,H485=1,ISTEXT(J485)),3,IF(AND(OR(G485=1,H485=1),ISTEXT(J485)),2,1))),"OoS")</f>
        <v>1</v>
      </c>
      <c r="F485" s="57"/>
      <c r="G485" s="59"/>
      <c r="H485" s="59"/>
      <c r="I485" s="59"/>
      <c r="J485" s="59"/>
      <c r="K485" s="59"/>
      <c r="L485" s="59"/>
      <c r="M485" s="59"/>
      <c r="N485" s="59"/>
      <c r="O485" s="63"/>
      <c r="P485" s="370"/>
      <c r="Q485" s="264"/>
      <c r="R485" s="367"/>
    </row>
    <row r="486" spans="1:18" ht="13" x14ac:dyDescent="0.25">
      <c r="A486" s="352"/>
      <c r="B486" s="378"/>
      <c r="C486" s="54" t="str">
        <f>IF(ISTEXT('Organizational Unit Summary'!$B$44),'Organizational Unit Summary'!$B$44,"")</f>
        <v>P-5</v>
      </c>
      <c r="D486" s="51" t="str">
        <f>IF('Organizational Unit Summary'!$B$24="Benchmark or Sustainment",IF(E486="OoS","OoS",IF(E486=1,"DM",IF(E486=2,"PM",IF(E486=3,"LM",IF(E486=4,"FM"))))),IF(E486="OoS","OoS",IF(E486&lt;=2,"H",IF(E486=3,"M",IF(E486=4,"L")))))</f>
        <v>DM</v>
      </c>
      <c r="E486" s="58">
        <f>IF(OR(Processes!$C$78=TRUE,Processes!H$78=TRUE),IF(AND(G486=1,H486=1,NOT(ISTEXT(J486))),4,IF(AND(G486=1,H486=1,ISTEXT(J486)),3,IF(AND(OR(G486=1,H486=1),ISTEXT(J486)),2,1))),"OoS")</f>
        <v>1</v>
      </c>
      <c r="F486" s="57"/>
      <c r="G486" s="59"/>
      <c r="H486" s="59"/>
      <c r="I486" s="59"/>
      <c r="J486" s="59"/>
      <c r="K486" s="59"/>
      <c r="L486" s="59"/>
      <c r="M486" s="59"/>
      <c r="N486" s="59"/>
      <c r="O486" s="63"/>
      <c r="P486" s="370"/>
      <c r="Q486" s="264"/>
      <c r="R486" s="367"/>
    </row>
    <row r="487" spans="1:18" ht="13" x14ac:dyDescent="0.25">
      <c r="A487" s="352"/>
      <c r="B487" s="378"/>
      <c r="C487" s="54" t="str">
        <f>IF(ISTEXT('Organizational Unit Summary'!$B$45),'Organizational Unit Summary'!$B$45,"")</f>
        <v>P-6</v>
      </c>
      <c r="D487" s="51" t="str">
        <f>IF('Organizational Unit Summary'!$B$24="Benchmark or Sustainment",IF(E487="OoS","OoS",IF(E487=1,"DM",IF(E487=2,"PM",IF(E487=3,"LM",IF(E487=4,"FM"))))),IF(E487="OoS","OoS",IF(E487&lt;=2,"H",IF(E487=3,"M",IF(E487=4,"L")))))</f>
        <v>DM</v>
      </c>
      <c r="E487" s="58">
        <f>IF(OR(Processes!$C$78=TRUE,Processes!I$78=TRUE),IF(AND(G487=1,H487=1,NOT(ISTEXT(J487))),4,IF(AND(G487=1,H487=1,ISTEXT(J487)),3,IF(AND(OR(G487=1,H487=1),ISTEXT(J487)),2,1))),"OoS")</f>
        <v>1</v>
      </c>
      <c r="F487" s="57"/>
      <c r="G487" s="59"/>
      <c r="H487" s="59"/>
      <c r="I487" s="59"/>
      <c r="J487" s="59"/>
      <c r="K487" s="59"/>
      <c r="L487" s="59"/>
      <c r="M487" s="59"/>
      <c r="N487" s="59"/>
      <c r="O487" s="63"/>
      <c r="P487" s="370"/>
      <c r="Q487" s="264"/>
      <c r="R487" s="367"/>
    </row>
    <row r="488" spans="1:18" ht="13" x14ac:dyDescent="0.25">
      <c r="A488" s="352"/>
      <c r="B488" s="378"/>
      <c r="C488" s="54" t="str">
        <f>IF(ISTEXT('Organizational Unit Summary'!$B$46),'Organizational Unit Summary'!$B$46,"")</f>
        <v>P-7</v>
      </c>
      <c r="D488" s="51" t="str">
        <f>IF('Organizational Unit Summary'!$B$24="Benchmark or Sustainment",IF(E488="OoS","OoS",IF(E488=1,"DM",IF(E488=2,"PM",IF(E488=3,"LM",IF(E488=4,"FM"))))),IF(E488="OoS","OoS",IF(E488&lt;=2,"H",IF(E488=3,"M",IF(E488=4,"L")))))</f>
        <v>DM</v>
      </c>
      <c r="E488" s="58">
        <f>IF(OR(Processes!$C$78=TRUE,Processes!J$78=TRUE),IF(AND(G488=1,H488=1,NOT(ISTEXT(J488))),4,IF(AND(G488=1,H488=1,ISTEXT(J488)),3,IF(AND(OR(G488=1,H488=1),ISTEXT(J488)),2,1))),"OoS")</f>
        <v>1</v>
      </c>
      <c r="F488" s="57"/>
      <c r="G488" s="59"/>
      <c r="H488" s="59"/>
      <c r="I488" s="59"/>
      <c r="J488" s="59"/>
      <c r="K488" s="59"/>
      <c r="L488" s="59"/>
      <c r="M488" s="59"/>
      <c r="N488" s="59"/>
      <c r="O488" s="63"/>
      <c r="P488" s="370"/>
      <c r="Q488" s="264"/>
      <c r="R488" s="367"/>
    </row>
    <row r="489" spans="1:18" ht="13" x14ac:dyDescent="0.25">
      <c r="A489" s="352"/>
      <c r="B489" s="378"/>
      <c r="C489" s="54" t="str">
        <f>IF(ISTEXT('Organizational Unit Summary'!$B$47),'Organizational Unit Summary'!$B$47,"")</f>
        <v>P-8</v>
      </c>
      <c r="D489" s="51" t="str">
        <f>IF('Organizational Unit Summary'!$B$24="Benchmark or Sustainment",IF(E489="OoS","OoS",IF(E489=1,"DM",IF(E489=2,"PM",IF(E489=3,"LM",IF(E489=4,"FM"))))),IF(E489="OoS","OoS",IF(E489&lt;=2,"H",IF(E489=3,"M",IF(E489=4,"L")))))</f>
        <v>DM</v>
      </c>
      <c r="E489" s="58">
        <f>IF(OR(Processes!$C$78=TRUE,Processes!K$78=TRUE),IF(AND(G489=1,H489=1,NOT(ISTEXT(J489))),4,IF(AND(G489=1,H489=1,ISTEXT(J489)),3,IF(AND(OR(G489=1,H489=1),ISTEXT(J489)),2,1))),"OoS")</f>
        <v>1</v>
      </c>
      <c r="F489" s="57"/>
      <c r="G489" s="59"/>
      <c r="H489" s="59"/>
      <c r="I489" s="59"/>
      <c r="J489" s="59"/>
      <c r="K489" s="59"/>
      <c r="L489" s="59"/>
      <c r="M489" s="59"/>
      <c r="N489" s="59"/>
      <c r="O489" s="63"/>
      <c r="P489" s="370"/>
      <c r="Q489" s="264"/>
      <c r="R489" s="367"/>
    </row>
    <row r="490" spans="1:18" ht="13" x14ac:dyDescent="0.25">
      <c r="A490" s="352"/>
      <c r="B490" s="378"/>
      <c r="C490" s="54" t="str">
        <f>IF(ISTEXT('Organizational Unit Summary'!$B$48),'Organizational Unit Summary'!$B$48,"")</f>
        <v>P-9</v>
      </c>
      <c r="D490" s="51" t="str">
        <f>IF('Organizational Unit Summary'!$B$24="Benchmark or Sustainment",IF(E490="OoS","OoS",IF(E490=1,"DM",IF(E490=2,"PM",IF(E490=3,"LM",IF(E490=4,"FM"))))),IF(E490="OoS","OoS",IF(E490&lt;=2,"H",IF(E490=3,"M",IF(E490=4,"L")))))</f>
        <v>DM</v>
      </c>
      <c r="E490" s="58">
        <f>IF(OR(Processes!$C$78=TRUE,Processes!L$78=TRUE),IF(AND(G490=1,H490=1,NOT(ISTEXT(J490))),4,IF(AND(G490=1,H490=1,ISTEXT(J490)),3,IF(AND(OR(G490=1,H490=1),ISTEXT(J490)),2,1))),"OoS")</f>
        <v>1</v>
      </c>
      <c r="F490" s="57"/>
      <c r="G490" s="59"/>
      <c r="H490" s="59"/>
      <c r="I490" s="59"/>
      <c r="J490" s="59"/>
      <c r="K490" s="59"/>
      <c r="L490" s="59"/>
      <c r="M490" s="59"/>
      <c r="N490" s="59"/>
      <c r="O490" s="63"/>
      <c r="P490" s="370"/>
      <c r="Q490" s="264"/>
      <c r="R490" s="367"/>
    </row>
    <row r="491" spans="1:18" ht="13" x14ac:dyDescent="0.25">
      <c r="A491" s="352"/>
      <c r="B491" s="378"/>
      <c r="C491" s="54" t="str">
        <f>IF(ISTEXT('Organizational Unit Summary'!$B$49),'Organizational Unit Summary'!$B$49,"")</f>
        <v>P-10</v>
      </c>
      <c r="D491" s="51" t="str">
        <f>IF('Organizational Unit Summary'!$B$24="Benchmark or Sustainment",IF(E491="OoS","OoS",IF(E491=1,"DM",IF(E491=2,"PM",IF(E491=3,"LM",IF(E491=4,"FM"))))),IF(E491="OoS","OoS",IF(E491&lt;=2,"H",IF(E491=3,"M",IF(E491=4,"L")))))</f>
        <v>DM</v>
      </c>
      <c r="E491" s="58">
        <f>IF(OR(Processes!$C$78=TRUE,Processes!M$78=TRUE),IF(AND(G491=1,H491=1,NOT(ISTEXT(J491))),4,IF(AND(G491=1,H491=1,ISTEXT(J491)),3,IF(AND(OR(G491=1,H491=1),ISTEXT(J491)),2,1))),"OoS")</f>
        <v>1</v>
      </c>
      <c r="F491" s="57"/>
      <c r="G491" s="59"/>
      <c r="H491" s="59"/>
      <c r="I491" s="59"/>
      <c r="J491" s="59"/>
      <c r="K491" s="59"/>
      <c r="L491" s="59"/>
      <c r="M491" s="59"/>
      <c r="N491" s="59"/>
      <c r="O491" s="63"/>
      <c r="P491" s="370"/>
      <c r="Q491" s="264"/>
      <c r="R491" s="367"/>
    </row>
    <row r="492" spans="1:18" ht="13" x14ac:dyDescent="0.25">
      <c r="A492" s="352"/>
      <c r="B492" s="378"/>
      <c r="C492" s="54" t="str">
        <f>IF(ISTEXT('Organizational Unit Summary'!$B$50),'Organizational Unit Summary'!$B$50,"")</f>
        <v>P-11</v>
      </c>
      <c r="D492" s="51" t="str">
        <f>IF('Organizational Unit Summary'!$B$24="Benchmark or Sustainment",IF(E492="OoS","OoS",IF(E492=1,"DM",IF(E492=2,"PM",IF(E492=3,"LM",IF(E492=4,"FM"))))),IF(E492="OoS","OoS",IF(E492&lt;=2,"H",IF(E492=3,"M",IF(E492=4,"L")))))</f>
        <v>DM</v>
      </c>
      <c r="E492" s="58">
        <f>IF(OR(Processes!$C$78=TRUE,Processes!N$78=TRUE),IF(AND(G492=1,H492=1,NOT(ISTEXT(J492))),4,IF(AND(G492=1,H492=1,ISTEXT(J492)),3,IF(AND(OR(G492=1,H492=1),ISTEXT(J492)),2,1))),"OoS")</f>
        <v>1</v>
      </c>
      <c r="F492" s="57"/>
      <c r="G492" s="59"/>
      <c r="H492" s="59"/>
      <c r="I492" s="59"/>
      <c r="J492" s="59"/>
      <c r="K492" s="59"/>
      <c r="L492" s="59"/>
      <c r="M492" s="59"/>
      <c r="N492" s="59"/>
      <c r="O492" s="63"/>
      <c r="P492" s="370"/>
      <c r="Q492" s="264"/>
      <c r="R492" s="367"/>
    </row>
    <row r="493" spans="1:18" ht="13" x14ac:dyDescent="0.25">
      <c r="A493" s="352"/>
      <c r="B493" s="378"/>
      <c r="C493" s="54" t="str">
        <f>IF(ISTEXT('Organizational Unit Summary'!$B$51),'Organizational Unit Summary'!$B$51,"")</f>
        <v>P-12</v>
      </c>
      <c r="D493" s="51" t="str">
        <f>IF('Organizational Unit Summary'!$B$24="Benchmark or Sustainment",IF(E493="OoS","OoS",IF(E493=1,"DM",IF(E493=2,"PM",IF(E493=3,"LM",IF(E493=4,"FM"))))),IF(E493="OoS","OoS",IF(E493&lt;=2,"H",IF(E493=3,"M",IF(E493=4,"L")))))</f>
        <v>DM</v>
      </c>
      <c r="E493" s="58">
        <f>IF(OR(Processes!$C$78=TRUE,Processes!O$78=TRUE),IF(AND(G493=1,H493=1,NOT(ISTEXT(J493))),4,IF(AND(G493=1,H493=1,ISTEXT(J493)),3,IF(AND(OR(G493=1,H493=1),ISTEXT(J493)),2,1))),"OoS")</f>
        <v>1</v>
      </c>
      <c r="F493" s="57"/>
      <c r="G493" s="59"/>
      <c r="H493" s="59"/>
      <c r="I493" s="59"/>
      <c r="J493" s="59"/>
      <c r="K493" s="59"/>
      <c r="L493" s="59"/>
      <c r="M493" s="59"/>
      <c r="N493" s="59"/>
      <c r="O493" s="63"/>
      <c r="P493" s="370"/>
      <c r="Q493" s="264"/>
      <c r="R493" s="367"/>
    </row>
    <row r="494" spans="1:18" ht="13" x14ac:dyDescent="0.25">
      <c r="A494" s="352"/>
      <c r="B494" s="378"/>
      <c r="C494" s="54" t="str">
        <f>IF(ISTEXT('Organizational Unit Summary'!$B$52),'Organizational Unit Summary'!$B$52,"")</f>
        <v>P-13</v>
      </c>
      <c r="D494" s="51" t="str">
        <f>IF('Organizational Unit Summary'!$B$24="Benchmark or Sustainment",IF(E494="OoS","OoS",IF(E494=1,"DM",IF(E494=2,"PM",IF(E494=3,"LM",IF(E494=4,"FM"))))),IF(E494="OoS","OoS",IF(E494&lt;=2,"H",IF(E494=3,"M",IF(E494=4,"L")))))</f>
        <v>DM</v>
      </c>
      <c r="E494" s="58">
        <f>IF(OR(Processes!$C$78=TRUE,Processes!P$78=TRUE),IF(AND(G494=1,H494=1,NOT(ISTEXT(J494))),4,IF(AND(G494=1,H494=1,ISTEXT(J494)),3,IF(AND(OR(G494=1,H494=1),ISTEXT(J494)),2,1))),"OoS")</f>
        <v>1</v>
      </c>
      <c r="F494" s="57"/>
      <c r="G494" s="59"/>
      <c r="H494" s="59"/>
      <c r="I494" s="59"/>
      <c r="J494" s="59"/>
      <c r="K494" s="59"/>
      <c r="L494" s="59"/>
      <c r="M494" s="59"/>
      <c r="N494" s="59"/>
      <c r="O494" s="63"/>
      <c r="P494" s="370"/>
      <c r="Q494" s="264"/>
      <c r="R494" s="367"/>
    </row>
    <row r="495" spans="1:18" ht="13" x14ac:dyDescent="0.25">
      <c r="A495" s="352"/>
      <c r="B495" s="378"/>
      <c r="C495" s="54" t="str">
        <f>IF(ISTEXT('Organizational Unit Summary'!$B$53),'Organizational Unit Summary'!$B$53,"")</f>
        <v>P-14</v>
      </c>
      <c r="D495" s="51" t="str">
        <f>IF('Organizational Unit Summary'!$B$24="Benchmark or Sustainment",IF(E495="OoS","OoS",IF(E495=1,"DM",IF(E495=2,"PM",IF(E495=3,"LM",IF(E495=4,"FM"))))),IF(E495="OoS","OoS",IF(E495&lt;=2,"H",IF(E495=3,"M",IF(E495=4,"L")))))</f>
        <v>DM</v>
      </c>
      <c r="E495" s="58">
        <f>IF(OR(Processes!$C$78=TRUE,Processes!Q$78=TRUE),IF(AND(G495=1,H495=1,NOT(ISTEXT(J495))),4,IF(AND(G495=1,H495=1,ISTEXT(J495)),3,IF(AND(OR(G495=1,H495=1),ISTEXT(J495)),2,1))),"OoS")</f>
        <v>1</v>
      </c>
      <c r="F495" s="57"/>
      <c r="G495" s="59"/>
      <c r="H495" s="59"/>
      <c r="I495" s="59"/>
      <c r="J495" s="59"/>
      <c r="K495" s="59"/>
      <c r="L495" s="59"/>
      <c r="M495" s="59"/>
      <c r="N495" s="59"/>
      <c r="O495" s="63"/>
      <c r="P495" s="370"/>
      <c r="Q495" s="264"/>
      <c r="R495" s="367"/>
    </row>
    <row r="496" spans="1:18" ht="13" x14ac:dyDescent="0.25">
      <c r="A496" s="352"/>
      <c r="B496" s="378"/>
      <c r="C496" s="54" t="str">
        <f>IF(ISTEXT('Organizational Unit Summary'!$B$54),'Organizational Unit Summary'!$B$54,"")</f>
        <v>P-15</v>
      </c>
      <c r="D496" s="51" t="str">
        <f>IF('Organizational Unit Summary'!$B$24="Benchmark or Sustainment",IF(E496="OoS","OoS",IF(E496=1,"DM",IF(E496=2,"PM",IF(E496=3,"LM",IF(E496=4,"FM"))))),IF(E496="OoS","OoS",IF(E496&lt;=2,"H",IF(E496=3,"M",IF(E496=4,"L")))))</f>
        <v>DM</v>
      </c>
      <c r="E496" s="58">
        <f>IF(OR(Processes!$C$78=TRUE,Processes!R$78=TRUE),IF(AND(G496=1,H496=1,NOT(ISTEXT(J496))),4,IF(AND(G496=1,H496=1,ISTEXT(J496)),3,IF(AND(OR(G496=1,H496=1),ISTEXT(J496)),2,1))),"OoS")</f>
        <v>1</v>
      </c>
      <c r="F496" s="57"/>
      <c r="G496" s="59"/>
      <c r="H496" s="59"/>
      <c r="I496" s="59"/>
      <c r="J496" s="59"/>
      <c r="K496" s="59"/>
      <c r="L496" s="59"/>
      <c r="M496" s="59"/>
      <c r="N496" s="59"/>
      <c r="O496" s="63"/>
      <c r="P496" s="370"/>
      <c r="Q496" s="264"/>
      <c r="R496" s="367"/>
    </row>
    <row r="497" spans="1:18" ht="13" x14ac:dyDescent="0.25">
      <c r="A497" s="352"/>
      <c r="B497" s="378"/>
      <c r="C497" s="54" t="str">
        <f>IF(ISTEXT('Organizational Unit Summary'!$B$55),'Organizational Unit Summary'!$B$55,"")</f>
        <v>P-16</v>
      </c>
      <c r="D497" s="51" t="str">
        <f>IF('Organizational Unit Summary'!$B$24="Benchmark or Sustainment",IF(E497="OoS","OoS",IF(E497=1,"DM",IF(E497=2,"PM",IF(E497=3,"LM",IF(E497=4,"FM"))))),IF(E497="OoS","OoS",IF(E497&lt;=2,"H",IF(E497=3,"M",IF(E497=4,"L")))))</f>
        <v>DM</v>
      </c>
      <c r="E497" s="58">
        <f>IF(OR(Processes!$C$78=TRUE,Processes!S$78=TRUE),IF(AND(G497=1,H497=1,NOT(ISTEXT(J497))),4,IF(AND(G497=1,H497=1,ISTEXT(J497)),3,IF(AND(OR(G497=1,H497=1),ISTEXT(J497)),2,1))),"OoS")</f>
        <v>1</v>
      </c>
      <c r="F497" s="57"/>
      <c r="G497" s="59"/>
      <c r="H497" s="59"/>
      <c r="I497" s="59"/>
      <c r="J497" s="59"/>
      <c r="K497" s="59"/>
      <c r="L497" s="59"/>
      <c r="M497" s="59"/>
      <c r="N497" s="59"/>
      <c r="O497" s="63"/>
      <c r="P497" s="370"/>
      <c r="Q497" s="264"/>
      <c r="R497" s="367"/>
    </row>
    <row r="498" spans="1:18" ht="13" x14ac:dyDescent="0.25">
      <c r="A498" s="352"/>
      <c r="B498" s="378"/>
      <c r="C498" s="54" t="str">
        <f>IF(ISTEXT('Organizational Unit Summary'!$B$56),'Organizational Unit Summary'!$B$56,"")</f>
        <v>P-17</v>
      </c>
      <c r="D498" s="51" t="str">
        <f>IF('Organizational Unit Summary'!$B$24="Benchmark or Sustainment",IF(E498="OoS","OoS",IF(E498=1,"DM",IF(E498=2,"PM",IF(E498=3,"LM",IF(E498=4,"FM"))))),IF(E498="OoS","OoS",IF(E498&lt;=2,"H",IF(E498=3,"M",IF(E498=4,"L")))))</f>
        <v>DM</v>
      </c>
      <c r="E498" s="58">
        <f>IF(OR(Processes!$C$78=TRUE,Processes!T$78=TRUE),IF(AND(G498=1,H498=1,NOT(ISTEXT(J498))),4,IF(AND(G498=1,H498=1,ISTEXT(J498)),3,IF(AND(OR(G498=1,H498=1),ISTEXT(J498)),2,1))),"OoS")</f>
        <v>1</v>
      </c>
      <c r="F498" s="57"/>
      <c r="G498" s="59"/>
      <c r="H498" s="59"/>
      <c r="I498" s="59"/>
      <c r="J498" s="59"/>
      <c r="K498" s="59"/>
      <c r="L498" s="59"/>
      <c r="M498" s="59"/>
      <c r="N498" s="59"/>
      <c r="O498" s="63"/>
      <c r="P498" s="370"/>
      <c r="Q498" s="264"/>
      <c r="R498" s="367"/>
    </row>
    <row r="499" spans="1:18" ht="13" x14ac:dyDescent="0.25">
      <c r="A499" s="352"/>
      <c r="B499" s="378"/>
      <c r="C499" s="54" t="str">
        <f>IF(ISTEXT('Organizational Unit Summary'!$B$57),'Organizational Unit Summary'!$B$57,"")</f>
        <v>P-18</v>
      </c>
      <c r="D499" s="51" t="str">
        <f>IF('Organizational Unit Summary'!$B$24="Benchmark or Sustainment",IF(E499="OoS","OoS",IF(E499=1,"DM",IF(E499=2,"PM",IF(E499=3,"LM",IF(E499=4,"FM"))))),IF(E499="OoS","OoS",IF(E499&lt;=2,"H",IF(E499=3,"M",IF(E499=4,"L")))))</f>
        <v>DM</v>
      </c>
      <c r="E499" s="58">
        <f>IF(OR(Processes!$C$78=TRUE,Processes!U$78=TRUE),IF(AND(G499=1,H499=1,NOT(ISTEXT(J499))),4,IF(AND(G499=1,H499=1,ISTEXT(J499)),3,IF(AND(OR(G499=1,H499=1),ISTEXT(J499)),2,1))),"OoS")</f>
        <v>1</v>
      </c>
      <c r="F499" s="57"/>
      <c r="G499" s="59"/>
      <c r="H499" s="59"/>
      <c r="I499" s="59"/>
      <c r="J499" s="59"/>
      <c r="K499" s="59"/>
      <c r="L499" s="59"/>
      <c r="M499" s="59"/>
      <c r="N499" s="59"/>
      <c r="O499" s="63"/>
      <c r="P499" s="370"/>
      <c r="Q499" s="264"/>
      <c r="R499" s="367"/>
    </row>
    <row r="500" spans="1:18" ht="13" x14ac:dyDescent="0.25">
      <c r="A500" s="352"/>
      <c r="B500" s="378"/>
      <c r="C500" s="54" t="str">
        <f>IF(ISTEXT('Organizational Unit Summary'!$B$58),'Organizational Unit Summary'!$B$58,"")</f>
        <v>P-19</v>
      </c>
      <c r="D500" s="51" t="str">
        <f>IF('Organizational Unit Summary'!$B$24="Benchmark or Sustainment",IF(E500="OoS","OoS",IF(E500=1,"DM",IF(E500=2,"PM",IF(E500=3,"LM",IF(E500=4,"FM"))))),IF(E500="OoS","OoS",IF(E500&lt;=2,"H",IF(E500=3,"M",IF(E500=4,"L")))))</f>
        <v>DM</v>
      </c>
      <c r="E500" s="58">
        <f>IF(OR(Processes!$C$78=TRUE,Processes!V$78=TRUE),IF(AND(G500=1,H500=1,NOT(ISTEXT(J500))),4,IF(AND(G500=1,H500=1,ISTEXT(J500)),3,IF(AND(OR(G500=1,H500=1),ISTEXT(J500)),2,1))),"OoS")</f>
        <v>1</v>
      </c>
      <c r="F500" s="57"/>
      <c r="G500" s="59"/>
      <c r="H500" s="59"/>
      <c r="I500" s="59"/>
      <c r="J500" s="59"/>
      <c r="K500" s="59"/>
      <c r="L500" s="59"/>
      <c r="M500" s="59"/>
      <c r="N500" s="59"/>
      <c r="O500" s="63"/>
      <c r="P500" s="370"/>
      <c r="Q500" s="264"/>
      <c r="R500" s="367"/>
    </row>
    <row r="501" spans="1:18" ht="13.5" thickBot="1" x14ac:dyDescent="0.3">
      <c r="A501" s="353"/>
      <c r="B501" s="378"/>
      <c r="C501" s="54" t="str">
        <f>IF(ISTEXT('Organizational Unit Summary'!$B$59),'Organizational Unit Summary'!$B$59,"")</f>
        <v>P-20</v>
      </c>
      <c r="D501" s="51" t="str">
        <f>IF('Organizational Unit Summary'!$B$24="Benchmark or Sustainment",IF(E501="OoS","OoS",IF(E501=1,"DM",IF(E501=2,"PM",IF(E501=3,"LM",IF(E501=4,"FM"))))),IF(E501="OoS","OoS",IF(E501&lt;=2,"H",IF(E501=3,"M",IF(E501=4,"L")))))</f>
        <v>DM</v>
      </c>
      <c r="E501" s="58">
        <f>IF(OR(Processes!$C$78=TRUE,Processes!W$78=TRUE),IF(AND(G501=1,H501=1,NOT(ISTEXT(J501))),4,IF(AND(G501=1,H501=1,ISTEXT(J501)),3,IF(AND(OR(G501=1,H501=1),ISTEXT(J501)),2,1))),"OoS")</f>
        <v>1</v>
      </c>
      <c r="F501" s="57"/>
      <c r="G501" s="59"/>
      <c r="H501" s="59"/>
      <c r="I501" s="59"/>
      <c r="J501" s="59"/>
      <c r="K501" s="59"/>
      <c r="L501" s="59"/>
      <c r="M501" s="59"/>
      <c r="N501" s="59"/>
      <c r="O501" s="63"/>
      <c r="P501" s="371"/>
      <c r="Q501" s="264"/>
      <c r="R501" s="368"/>
    </row>
    <row r="502" spans="1:18" ht="13" x14ac:dyDescent="0.25">
      <c r="A502" s="351" t="s">
        <v>318</v>
      </c>
      <c r="B502" s="378" t="str">
        <f>IF(ISTEXT(Processes!$B$3),Processes!$B$3,"")</f>
        <v>Process 1</v>
      </c>
      <c r="C502" s="62" t="str">
        <f>IF(ISTEXT('Organizational Unit Summary'!$B$40),'Organizational Unit Summary'!$B$40,"")</f>
        <v>P-1</v>
      </c>
      <c r="D502" s="51" t="str">
        <f>IF('Organizational Unit Summary'!$B$24="Benchmark or Sustainment",IF(E502="OoS","OoS",IF(E502=1,"DM",IF(E502=2,"PM",IF(E502=3,"LM",IF(E502=4,"FM"))))),IF(E502="OoS","OoS",IF(E502&lt;=2,"H",IF(E502=3,"M",IF(E502=4,"L")))))</f>
        <v>DM</v>
      </c>
      <c r="E502" s="58">
        <f>IF(OR(Processes!$C$54=TRUE,Processes!D$54=TRUE),IF(AND(G502=1,H502=1,NOT(ISTEXT(J502))),4,IF(AND(G502=1,H502=1,ISTEXT(J502)),3,IF(AND(OR(G502=1,H502=1),ISTEXT(J502)),2,1))),"OoS")</f>
        <v>1</v>
      </c>
      <c r="F502" s="57"/>
      <c r="G502" s="59"/>
      <c r="H502" s="59"/>
      <c r="I502" s="59"/>
      <c r="J502" s="59"/>
      <c r="K502" s="59"/>
      <c r="L502" s="59"/>
      <c r="M502" s="59"/>
      <c r="N502" s="59"/>
      <c r="O502" s="63"/>
      <c r="P502" s="369"/>
      <c r="Q502" s="264"/>
      <c r="R502" s="385"/>
    </row>
    <row r="503" spans="1:18" ht="13" x14ac:dyDescent="0.25">
      <c r="A503" s="352"/>
      <c r="B503" s="378"/>
      <c r="C503" s="62" t="str">
        <f>IF(ISTEXT('Organizational Unit Summary'!$B$41),'Organizational Unit Summary'!$B$41,"")</f>
        <v>P-2</v>
      </c>
      <c r="D503" s="51" t="str">
        <f>IF('Organizational Unit Summary'!$B$24="Benchmark or Sustainment",IF(E503="OoS","OoS",IF(E503=1,"DM",IF(E503=2,"PM",IF(E503=3,"LM",IF(E503=4,"FM"))))),IF(E503="OoS","OoS",IF(E503&lt;=2,"H",IF(E503=3,"M",IF(E503=4,"L")))))</f>
        <v>DM</v>
      </c>
      <c r="E503" s="58">
        <f>IF(OR(Processes!$C$54=TRUE,Processes!E$54=TRUE),IF(AND(G503=1,H503=1,NOT(ISTEXT(J503))),4,IF(AND(G503=1,H503=1,ISTEXT(J503)),3,IF(AND(OR(G503=1,H503=1),ISTEXT(J503)),2,1))),"OoS")</f>
        <v>1</v>
      </c>
      <c r="F503" s="57"/>
      <c r="G503" s="59"/>
      <c r="H503" s="59"/>
      <c r="I503" s="59"/>
      <c r="J503" s="59"/>
      <c r="K503" s="59"/>
      <c r="L503" s="59"/>
      <c r="M503" s="59"/>
      <c r="N503" s="59"/>
      <c r="O503" s="63"/>
      <c r="P503" s="370"/>
      <c r="Q503" s="264"/>
      <c r="R503" s="386"/>
    </row>
    <row r="504" spans="1:18" ht="13" x14ac:dyDescent="0.25">
      <c r="A504" s="352"/>
      <c r="B504" s="378"/>
      <c r="C504" s="62" t="str">
        <f>IF(ISTEXT('Organizational Unit Summary'!$B$42),'Organizational Unit Summary'!$B$42,"")</f>
        <v>P-3</v>
      </c>
      <c r="D504" s="51" t="str">
        <f>IF('Organizational Unit Summary'!$B$24="Benchmark or Sustainment",IF(E504="OoS","OoS",IF(E504=1,"DM",IF(E504=2,"PM",IF(E504=3,"LM",IF(E504=4,"FM"))))),IF(E504="OoS","OoS",IF(E504&lt;=2,"H",IF(E504=3,"M",IF(E504=4,"L")))))</f>
        <v>DM</v>
      </c>
      <c r="E504" s="58">
        <f>IF(OR(Processes!$C$54=TRUE,Processes!F$54=TRUE),IF(AND(G504=1,H504=1,NOT(ISTEXT(J504))),4,IF(AND(G504=1,H504=1,ISTEXT(J504)),3,IF(AND(OR(G504=1,H504=1),ISTEXT(J504)),2,1))),"OoS")</f>
        <v>1</v>
      </c>
      <c r="F504" s="57"/>
      <c r="G504" s="59"/>
      <c r="H504" s="59"/>
      <c r="I504" s="59"/>
      <c r="J504" s="59"/>
      <c r="K504" s="59"/>
      <c r="L504" s="59"/>
      <c r="M504" s="59"/>
      <c r="N504" s="59"/>
      <c r="O504" s="63"/>
      <c r="P504" s="370"/>
      <c r="Q504" s="264"/>
      <c r="R504" s="386"/>
    </row>
    <row r="505" spans="1:18" ht="13" x14ac:dyDescent="0.25">
      <c r="A505" s="352"/>
      <c r="B505" s="378"/>
      <c r="C505" s="62" t="str">
        <f>IF(ISTEXT('Organizational Unit Summary'!$B$43),'Organizational Unit Summary'!$B$43,"")</f>
        <v>P-4</v>
      </c>
      <c r="D505" s="51" t="str">
        <f>IF('Organizational Unit Summary'!$B$24="Benchmark or Sustainment",IF(E505="OoS","OoS",IF(E505=1,"DM",IF(E505=2,"PM",IF(E505=3,"LM",IF(E505=4,"FM"))))),IF(E505="OoS","OoS",IF(E505&lt;=2,"H",IF(E505=3,"M",IF(E505=4,"L")))))</f>
        <v>DM</v>
      </c>
      <c r="E505" s="58">
        <f>IF(OR(Processes!$C$54=TRUE,Processes!G$54=TRUE),IF(AND(G505=1,H505=1,NOT(ISTEXT(J505))),4,IF(AND(G505=1,H505=1,ISTEXT(J505)),3,IF(AND(OR(G505=1,H505=1),ISTEXT(J505)),2,1))),"OoS")</f>
        <v>1</v>
      </c>
      <c r="F505" s="57"/>
      <c r="G505" s="59"/>
      <c r="H505" s="59"/>
      <c r="I505" s="59"/>
      <c r="J505" s="59"/>
      <c r="K505" s="59"/>
      <c r="L505" s="59"/>
      <c r="M505" s="59"/>
      <c r="N505" s="59"/>
      <c r="O505" s="63"/>
      <c r="P505" s="370"/>
      <c r="Q505" s="264"/>
      <c r="R505" s="386"/>
    </row>
    <row r="506" spans="1:18" ht="13" x14ac:dyDescent="0.25">
      <c r="A506" s="352"/>
      <c r="B506" s="378"/>
      <c r="C506" s="62" t="str">
        <f>IF(ISTEXT('Organizational Unit Summary'!$B$44),'Organizational Unit Summary'!$B$44,"")</f>
        <v>P-5</v>
      </c>
      <c r="D506" s="51" t="str">
        <f>IF('Organizational Unit Summary'!$B$24="Benchmark or Sustainment",IF(E506="OoS","OoS",IF(E506=1,"DM",IF(E506=2,"PM",IF(E506=3,"LM",IF(E506=4,"FM"))))),IF(E506="OoS","OoS",IF(E506&lt;=2,"H",IF(E506=3,"M",IF(E506=4,"L")))))</f>
        <v>DM</v>
      </c>
      <c r="E506" s="58">
        <f>IF(OR(Processes!$C$54=TRUE,Processes!H$54=TRUE),IF(AND(G506=1,H506=1,NOT(ISTEXT(J506))),4,IF(AND(G506=1,H506=1,ISTEXT(J506)),3,IF(AND(OR(G506=1,H506=1),ISTEXT(J506)),2,1))),"OoS")</f>
        <v>1</v>
      </c>
      <c r="F506" s="57"/>
      <c r="G506" s="59"/>
      <c r="H506" s="59"/>
      <c r="I506" s="59"/>
      <c r="J506" s="59"/>
      <c r="K506" s="59"/>
      <c r="L506" s="59"/>
      <c r="M506" s="59"/>
      <c r="N506" s="59"/>
      <c r="O506" s="63"/>
      <c r="P506" s="370"/>
      <c r="Q506" s="264"/>
      <c r="R506" s="386"/>
    </row>
    <row r="507" spans="1:18" ht="13" x14ac:dyDescent="0.25">
      <c r="A507" s="352"/>
      <c r="B507" s="378"/>
      <c r="C507" s="62" t="str">
        <f>IF(ISTEXT('Organizational Unit Summary'!$B$45),'Organizational Unit Summary'!$B$45,"")</f>
        <v>P-6</v>
      </c>
      <c r="D507" s="51" t="str">
        <f>IF('Organizational Unit Summary'!$B$24="Benchmark or Sustainment",IF(E507="OoS","OoS",IF(E507=1,"DM",IF(E507=2,"PM",IF(E507=3,"LM",IF(E507=4,"FM"))))),IF(E507="OoS","OoS",IF(E507&lt;=2,"H",IF(E507=3,"M",IF(E507=4,"L")))))</f>
        <v>DM</v>
      </c>
      <c r="E507" s="58">
        <f>IF(OR(Processes!$C$54=TRUE,Processes!I$54=TRUE),IF(AND(G507=1,H507=1,NOT(ISTEXT(J507))),4,IF(AND(G507=1,H507=1,ISTEXT(J507)),3,IF(AND(OR(G507=1,H507=1),ISTEXT(J507)),2,1))),"OoS")</f>
        <v>1</v>
      </c>
      <c r="F507" s="57"/>
      <c r="G507" s="59"/>
      <c r="H507" s="59"/>
      <c r="I507" s="59"/>
      <c r="J507" s="59"/>
      <c r="K507" s="59"/>
      <c r="L507" s="59"/>
      <c r="M507" s="59"/>
      <c r="N507" s="59"/>
      <c r="O507" s="63"/>
      <c r="P507" s="370"/>
      <c r="Q507" s="264"/>
      <c r="R507" s="386"/>
    </row>
    <row r="508" spans="1:18" ht="13" x14ac:dyDescent="0.25">
      <c r="A508" s="352"/>
      <c r="B508" s="378"/>
      <c r="C508" s="62" t="str">
        <f>IF(ISTEXT('Organizational Unit Summary'!$B$46),'Organizational Unit Summary'!$B$46,"")</f>
        <v>P-7</v>
      </c>
      <c r="D508" s="51" t="str">
        <f>IF('Organizational Unit Summary'!$B$24="Benchmark or Sustainment",IF(E508="OoS","OoS",IF(E508=1,"DM",IF(E508=2,"PM",IF(E508=3,"LM",IF(E508=4,"FM"))))),IF(E508="OoS","OoS",IF(E508&lt;=2,"H",IF(E508=3,"M",IF(E508=4,"L")))))</f>
        <v>DM</v>
      </c>
      <c r="E508" s="58">
        <f>IF(OR(Processes!$C$54=TRUE,Processes!J$54=TRUE),IF(AND(G508=1,H508=1,NOT(ISTEXT(J508))),4,IF(AND(G508=1,H508=1,ISTEXT(J508)),3,IF(AND(OR(G508=1,H508=1),ISTEXT(J508)),2,1))),"OoS")</f>
        <v>1</v>
      </c>
      <c r="F508" s="57"/>
      <c r="G508" s="59"/>
      <c r="H508" s="59"/>
      <c r="I508" s="59"/>
      <c r="J508" s="59"/>
      <c r="K508" s="59"/>
      <c r="L508" s="59"/>
      <c r="M508" s="59"/>
      <c r="N508" s="59"/>
      <c r="O508" s="63"/>
      <c r="P508" s="370"/>
      <c r="Q508" s="264"/>
      <c r="R508" s="386"/>
    </row>
    <row r="509" spans="1:18" ht="13" x14ac:dyDescent="0.25">
      <c r="A509" s="352"/>
      <c r="B509" s="378"/>
      <c r="C509" s="62" t="str">
        <f>IF(ISTEXT('Organizational Unit Summary'!$B$47),'Organizational Unit Summary'!$B$47,"")</f>
        <v>P-8</v>
      </c>
      <c r="D509" s="51" t="str">
        <f>IF('Organizational Unit Summary'!$B$24="Benchmark or Sustainment",IF(E509="OoS","OoS",IF(E509=1,"DM",IF(E509=2,"PM",IF(E509=3,"LM",IF(E509=4,"FM"))))),IF(E509="OoS","OoS",IF(E509&lt;=2,"H",IF(E509=3,"M",IF(E509=4,"L")))))</f>
        <v>DM</v>
      </c>
      <c r="E509" s="58">
        <f>IF(OR(Processes!$C$54=TRUE,Processes!K$54=TRUE),IF(AND(G509=1,H509=1,NOT(ISTEXT(J509))),4,IF(AND(G509=1,H509=1,ISTEXT(J509)),3,IF(AND(OR(G509=1,H509=1),ISTEXT(J509)),2,1))),"OoS")</f>
        <v>1</v>
      </c>
      <c r="F509" s="57"/>
      <c r="G509" s="59"/>
      <c r="H509" s="59"/>
      <c r="I509" s="59"/>
      <c r="J509" s="59"/>
      <c r="K509" s="59"/>
      <c r="L509" s="59"/>
      <c r="M509" s="59"/>
      <c r="N509" s="59"/>
      <c r="O509" s="63"/>
      <c r="P509" s="370"/>
      <c r="Q509" s="264"/>
      <c r="R509" s="386"/>
    </row>
    <row r="510" spans="1:18" ht="13" x14ac:dyDescent="0.25">
      <c r="A510" s="352"/>
      <c r="B510" s="378"/>
      <c r="C510" s="62" t="str">
        <f>IF(ISTEXT('Organizational Unit Summary'!$B$48),'Organizational Unit Summary'!$B$48,"")</f>
        <v>P-9</v>
      </c>
      <c r="D510" s="51" t="str">
        <f>IF('Organizational Unit Summary'!$B$24="Benchmark or Sustainment",IF(E510="OoS","OoS",IF(E510=1,"DM",IF(E510=2,"PM",IF(E510=3,"LM",IF(E510=4,"FM"))))),IF(E510="OoS","OoS",IF(E510&lt;=2,"H",IF(E510=3,"M",IF(E510=4,"L")))))</f>
        <v>DM</v>
      </c>
      <c r="E510" s="58">
        <f>IF(OR(Processes!$C$54=TRUE,Processes!L$54=TRUE),IF(AND(G510=1,H510=1,NOT(ISTEXT(J510))),4,IF(AND(G510=1,H510=1,ISTEXT(J510)),3,IF(AND(OR(G510=1,H510=1),ISTEXT(J510)),2,1))),"OoS")</f>
        <v>1</v>
      </c>
      <c r="F510" s="57"/>
      <c r="G510" s="59"/>
      <c r="H510" s="59"/>
      <c r="I510" s="59"/>
      <c r="J510" s="59"/>
      <c r="K510" s="59"/>
      <c r="L510" s="59"/>
      <c r="M510" s="59"/>
      <c r="N510" s="59"/>
      <c r="O510" s="63"/>
      <c r="P510" s="370"/>
      <c r="Q510" s="264"/>
      <c r="R510" s="386"/>
    </row>
    <row r="511" spans="1:18" ht="13" x14ac:dyDescent="0.25">
      <c r="A511" s="352"/>
      <c r="B511" s="378"/>
      <c r="C511" s="62" t="str">
        <f>IF(ISTEXT('Organizational Unit Summary'!$B$49),'Organizational Unit Summary'!$B$49,"")</f>
        <v>P-10</v>
      </c>
      <c r="D511" s="51" t="str">
        <f>IF('Organizational Unit Summary'!$B$24="Benchmark or Sustainment",IF(E511="OoS","OoS",IF(E511=1,"DM",IF(E511=2,"PM",IF(E511=3,"LM",IF(E511=4,"FM"))))),IF(E511="OoS","OoS",IF(E511&lt;=2,"H",IF(E511=3,"M",IF(E511=4,"L")))))</f>
        <v>DM</v>
      </c>
      <c r="E511" s="58">
        <f>IF(OR(Processes!$C$54=TRUE,Processes!M$54=TRUE),IF(AND(G511=1,H511=1,NOT(ISTEXT(J511))),4,IF(AND(G511=1,H511=1,ISTEXT(J511)),3,IF(AND(OR(G511=1,H511=1),ISTEXT(J511)),2,1))),"OoS")</f>
        <v>1</v>
      </c>
      <c r="F511" s="57"/>
      <c r="G511" s="59"/>
      <c r="H511" s="59"/>
      <c r="I511" s="59"/>
      <c r="J511" s="59"/>
      <c r="K511" s="59"/>
      <c r="L511" s="59"/>
      <c r="M511" s="59"/>
      <c r="N511" s="59"/>
      <c r="O511" s="63"/>
      <c r="P511" s="370"/>
      <c r="Q511" s="264"/>
      <c r="R511" s="386"/>
    </row>
    <row r="512" spans="1:18" ht="13" x14ac:dyDescent="0.25">
      <c r="A512" s="352"/>
      <c r="B512" s="378"/>
      <c r="C512" s="62" t="str">
        <f>IF(ISTEXT('Organizational Unit Summary'!$B$50),'Organizational Unit Summary'!$B$50,"")</f>
        <v>P-11</v>
      </c>
      <c r="D512" s="51" t="str">
        <f>IF('Organizational Unit Summary'!$B$24="Benchmark or Sustainment",IF(E512="OoS","OoS",IF(E512=1,"DM",IF(E512=2,"PM",IF(E512=3,"LM",IF(E512=4,"FM"))))),IF(E512="OoS","OoS",IF(E512&lt;=2,"H",IF(E512=3,"M",IF(E512=4,"L")))))</f>
        <v>DM</v>
      </c>
      <c r="E512" s="58">
        <f>IF(OR(Processes!$C$54=TRUE,Processes!N$54=TRUE),IF(AND(G512=1,H512=1,NOT(ISTEXT(J512))),4,IF(AND(G512=1,H512=1,ISTEXT(J512)),3,IF(AND(OR(G512=1,H512=1),ISTEXT(J512)),2,1))),"OoS")</f>
        <v>1</v>
      </c>
      <c r="F512" s="57"/>
      <c r="G512" s="59"/>
      <c r="H512" s="59"/>
      <c r="I512" s="59"/>
      <c r="J512" s="59"/>
      <c r="K512" s="59"/>
      <c r="L512" s="59"/>
      <c r="M512" s="59"/>
      <c r="N512" s="59"/>
      <c r="O512" s="63"/>
      <c r="P512" s="370"/>
      <c r="Q512" s="264"/>
      <c r="R512" s="386"/>
    </row>
    <row r="513" spans="1:18" ht="13" x14ac:dyDescent="0.25">
      <c r="A513" s="352"/>
      <c r="B513" s="378"/>
      <c r="C513" s="62" t="str">
        <f>IF(ISTEXT('Organizational Unit Summary'!$B$51),'Organizational Unit Summary'!$B$51,"")</f>
        <v>P-12</v>
      </c>
      <c r="D513" s="51" t="str">
        <f>IF('Organizational Unit Summary'!$B$24="Benchmark or Sustainment",IF(E513="OoS","OoS",IF(E513=1,"DM",IF(E513=2,"PM",IF(E513=3,"LM",IF(E513=4,"FM"))))),IF(E513="OoS","OoS",IF(E513&lt;=2,"H",IF(E513=3,"M",IF(E513=4,"L")))))</f>
        <v>DM</v>
      </c>
      <c r="E513" s="58">
        <f>IF(OR(Processes!$C$54=TRUE,Processes!O$54=TRUE),IF(AND(G513=1,H513=1,NOT(ISTEXT(J513))),4,IF(AND(G513=1,H513=1,ISTEXT(J513)),3,IF(AND(OR(G513=1,H513=1),ISTEXT(J513)),2,1))),"OoS")</f>
        <v>1</v>
      </c>
      <c r="F513" s="57"/>
      <c r="G513" s="59"/>
      <c r="H513" s="59"/>
      <c r="I513" s="59"/>
      <c r="J513" s="59"/>
      <c r="K513" s="59"/>
      <c r="L513" s="59"/>
      <c r="M513" s="59"/>
      <c r="N513" s="59"/>
      <c r="O513" s="63"/>
      <c r="P513" s="370"/>
      <c r="Q513" s="264"/>
      <c r="R513" s="386"/>
    </row>
    <row r="514" spans="1:18" ht="13" x14ac:dyDescent="0.25">
      <c r="A514" s="352"/>
      <c r="B514" s="378"/>
      <c r="C514" s="62" t="str">
        <f>IF(ISTEXT('Organizational Unit Summary'!$B$52),'Organizational Unit Summary'!$B$52,"")</f>
        <v>P-13</v>
      </c>
      <c r="D514" s="51" t="str">
        <f>IF('Organizational Unit Summary'!$B$24="Benchmark or Sustainment",IF(E514="OoS","OoS",IF(E514=1,"DM",IF(E514=2,"PM",IF(E514=3,"LM",IF(E514=4,"FM"))))),IF(E514="OoS","OoS",IF(E514&lt;=2,"H",IF(E514=3,"M",IF(E514=4,"L")))))</f>
        <v>DM</v>
      </c>
      <c r="E514" s="58">
        <f>IF(OR(Processes!$C$54=TRUE,Processes!P$54=TRUE),IF(AND(G514=1,H514=1,NOT(ISTEXT(J514))),4,IF(AND(G514=1,H514=1,ISTEXT(J514)),3,IF(AND(OR(G514=1,H514=1),ISTEXT(J514)),2,1))),"OoS")</f>
        <v>1</v>
      </c>
      <c r="F514" s="57"/>
      <c r="G514" s="59"/>
      <c r="H514" s="59"/>
      <c r="I514" s="59"/>
      <c r="J514" s="59"/>
      <c r="K514" s="59"/>
      <c r="L514" s="59"/>
      <c r="M514" s="59"/>
      <c r="N514" s="59"/>
      <c r="O514" s="63"/>
      <c r="P514" s="370"/>
      <c r="Q514" s="264"/>
      <c r="R514" s="386"/>
    </row>
    <row r="515" spans="1:18" ht="13" x14ac:dyDescent="0.25">
      <c r="A515" s="352"/>
      <c r="B515" s="378"/>
      <c r="C515" s="62" t="str">
        <f>IF(ISTEXT('Organizational Unit Summary'!$B$53),'Organizational Unit Summary'!$B$53,"")</f>
        <v>P-14</v>
      </c>
      <c r="D515" s="51" t="str">
        <f>IF('Organizational Unit Summary'!$B$24="Benchmark or Sustainment",IF(E515="OoS","OoS",IF(E515=1,"DM",IF(E515=2,"PM",IF(E515=3,"LM",IF(E515=4,"FM"))))),IF(E515="OoS","OoS",IF(E515&lt;=2,"H",IF(E515=3,"M",IF(E515=4,"L")))))</f>
        <v>DM</v>
      </c>
      <c r="E515" s="58">
        <f>IF(OR(Processes!$C$54=TRUE,Processes!Q$54=TRUE),IF(AND(G515=1,H515=1,NOT(ISTEXT(J515))),4,IF(AND(G515=1,H515=1,ISTEXT(J515)),3,IF(AND(OR(G515=1,H515=1),ISTEXT(J515)),2,1))),"OoS")</f>
        <v>1</v>
      </c>
      <c r="F515" s="57"/>
      <c r="G515" s="59"/>
      <c r="H515" s="59"/>
      <c r="I515" s="59"/>
      <c r="J515" s="59"/>
      <c r="K515" s="59"/>
      <c r="L515" s="59"/>
      <c r="M515" s="59"/>
      <c r="N515" s="59"/>
      <c r="O515" s="63"/>
      <c r="P515" s="370"/>
      <c r="Q515" s="264"/>
      <c r="R515" s="386"/>
    </row>
    <row r="516" spans="1:18" ht="13" x14ac:dyDescent="0.25">
      <c r="A516" s="352"/>
      <c r="B516" s="378"/>
      <c r="C516" s="62" t="str">
        <f>IF(ISTEXT('Organizational Unit Summary'!$B$54),'Organizational Unit Summary'!$B$54,"")</f>
        <v>P-15</v>
      </c>
      <c r="D516" s="51" t="str">
        <f>IF('Organizational Unit Summary'!$B$24="Benchmark or Sustainment",IF(E516="OoS","OoS",IF(E516=1,"DM",IF(E516=2,"PM",IF(E516=3,"LM",IF(E516=4,"FM"))))),IF(E516="OoS","OoS",IF(E516&lt;=2,"H",IF(E516=3,"M",IF(E516=4,"L")))))</f>
        <v>DM</v>
      </c>
      <c r="E516" s="58">
        <f>IF(OR(Processes!$C$54=TRUE,Processes!R$54=TRUE),IF(AND(G516=1,H516=1,NOT(ISTEXT(J516))),4,IF(AND(G516=1,H516=1,ISTEXT(J516)),3,IF(AND(OR(G516=1,H516=1),ISTEXT(J516)),2,1))),"OoS")</f>
        <v>1</v>
      </c>
      <c r="F516" s="57"/>
      <c r="G516" s="59"/>
      <c r="H516" s="59"/>
      <c r="I516" s="59"/>
      <c r="J516" s="59"/>
      <c r="K516" s="59"/>
      <c r="L516" s="59"/>
      <c r="M516" s="59"/>
      <c r="N516" s="59"/>
      <c r="O516" s="63"/>
      <c r="P516" s="370"/>
      <c r="Q516" s="264"/>
      <c r="R516" s="386"/>
    </row>
    <row r="517" spans="1:18" ht="13" x14ac:dyDescent="0.25">
      <c r="A517" s="352"/>
      <c r="B517" s="378"/>
      <c r="C517" s="62" t="str">
        <f>IF(ISTEXT('Organizational Unit Summary'!$B$55),'Organizational Unit Summary'!$B$55,"")</f>
        <v>P-16</v>
      </c>
      <c r="D517" s="51" t="str">
        <f>IF('Organizational Unit Summary'!$B$24="Benchmark or Sustainment",IF(E517="OoS","OoS",IF(E517=1,"DM",IF(E517=2,"PM",IF(E517=3,"LM",IF(E517=4,"FM"))))),IF(E517="OoS","OoS",IF(E517&lt;=2,"H",IF(E517=3,"M",IF(E517=4,"L")))))</f>
        <v>DM</v>
      </c>
      <c r="E517" s="58">
        <f>IF(OR(Processes!$C$54=TRUE,Processes!S$54=TRUE),IF(AND(G517=1,H517=1,NOT(ISTEXT(J517))),4,IF(AND(G517=1,H517=1,ISTEXT(J517)),3,IF(AND(OR(G517=1,H517=1),ISTEXT(J517)),2,1))),"OoS")</f>
        <v>1</v>
      </c>
      <c r="F517" s="57"/>
      <c r="G517" s="59"/>
      <c r="H517" s="59"/>
      <c r="I517" s="59"/>
      <c r="J517" s="59"/>
      <c r="K517" s="59"/>
      <c r="L517" s="59"/>
      <c r="M517" s="59"/>
      <c r="N517" s="59"/>
      <c r="O517" s="63"/>
      <c r="P517" s="370"/>
      <c r="Q517" s="264"/>
      <c r="R517" s="386"/>
    </row>
    <row r="518" spans="1:18" ht="13" x14ac:dyDescent="0.25">
      <c r="A518" s="352"/>
      <c r="B518" s="378"/>
      <c r="C518" s="62" t="str">
        <f>IF(ISTEXT('Organizational Unit Summary'!$B$56),'Organizational Unit Summary'!$B$56,"")</f>
        <v>P-17</v>
      </c>
      <c r="D518" s="51" t="str">
        <f>IF('Organizational Unit Summary'!$B$24="Benchmark or Sustainment",IF(E518="OoS","OoS",IF(E518=1,"DM",IF(E518=2,"PM",IF(E518=3,"LM",IF(E518=4,"FM"))))),IF(E518="OoS","OoS",IF(E518&lt;=2,"H",IF(E518=3,"M",IF(E518=4,"L")))))</f>
        <v>DM</v>
      </c>
      <c r="E518" s="58">
        <f>IF(OR(Processes!$C$54=TRUE,Processes!T$54=TRUE),IF(AND(G518=1,H518=1,NOT(ISTEXT(J518))),4,IF(AND(G518=1,H518=1,ISTEXT(J518)),3,IF(AND(OR(G518=1,H518=1),ISTEXT(J518)),2,1))),"OoS")</f>
        <v>1</v>
      </c>
      <c r="F518" s="57"/>
      <c r="G518" s="59"/>
      <c r="H518" s="59"/>
      <c r="I518" s="59"/>
      <c r="J518" s="59"/>
      <c r="K518" s="59"/>
      <c r="L518" s="59"/>
      <c r="M518" s="59"/>
      <c r="N518" s="59"/>
      <c r="O518" s="63"/>
      <c r="P518" s="370"/>
      <c r="Q518" s="264"/>
      <c r="R518" s="386"/>
    </row>
    <row r="519" spans="1:18" ht="13" x14ac:dyDescent="0.25">
      <c r="A519" s="352"/>
      <c r="B519" s="378"/>
      <c r="C519" s="62" t="str">
        <f>IF(ISTEXT('Organizational Unit Summary'!$B$57),'Organizational Unit Summary'!$B$57,"")</f>
        <v>P-18</v>
      </c>
      <c r="D519" s="51" t="str">
        <f>IF('Organizational Unit Summary'!$B$24="Benchmark or Sustainment",IF(E519="OoS","OoS",IF(E519=1,"DM",IF(E519=2,"PM",IF(E519=3,"LM",IF(E519=4,"FM"))))),IF(E519="OoS","OoS",IF(E519&lt;=2,"H",IF(E519=3,"M",IF(E519=4,"L")))))</f>
        <v>DM</v>
      </c>
      <c r="E519" s="58">
        <f>IF(OR(Processes!$C$54=TRUE,Processes!U$54=TRUE),IF(AND(G519=1,H519=1,NOT(ISTEXT(J519))),4,IF(AND(G519=1,H519=1,ISTEXT(J519)),3,IF(AND(OR(G519=1,H519=1),ISTEXT(J519)),2,1))),"OoS")</f>
        <v>1</v>
      </c>
      <c r="F519" s="57"/>
      <c r="G519" s="59"/>
      <c r="H519" s="59"/>
      <c r="I519" s="59"/>
      <c r="J519" s="59"/>
      <c r="K519" s="59"/>
      <c r="L519" s="59"/>
      <c r="M519" s="59"/>
      <c r="N519" s="59"/>
      <c r="O519" s="63"/>
      <c r="P519" s="370"/>
      <c r="Q519" s="264"/>
      <c r="R519" s="386"/>
    </row>
    <row r="520" spans="1:18" ht="13" x14ac:dyDescent="0.25">
      <c r="A520" s="352"/>
      <c r="B520" s="378"/>
      <c r="C520" s="62" t="str">
        <f>IF(ISTEXT('Organizational Unit Summary'!$B$58),'Organizational Unit Summary'!$B$58,"")</f>
        <v>P-19</v>
      </c>
      <c r="D520" s="51" t="str">
        <f>IF('Organizational Unit Summary'!$B$24="Benchmark or Sustainment",IF(E520="OoS","OoS",IF(E520=1,"DM",IF(E520=2,"PM",IF(E520=3,"LM",IF(E520=4,"FM"))))),IF(E520="OoS","OoS",IF(E520&lt;=2,"H",IF(E520=3,"M",IF(E520=4,"L")))))</f>
        <v>DM</v>
      </c>
      <c r="E520" s="58">
        <f>IF(OR(Processes!$C$54=TRUE,Processes!V$54=TRUE),IF(AND(G520=1,H520=1,NOT(ISTEXT(J520))),4,IF(AND(G520=1,H520=1,ISTEXT(J520)),3,IF(AND(OR(G520=1,H520=1),ISTEXT(J520)),2,1))),"OoS")</f>
        <v>1</v>
      </c>
      <c r="F520" s="57"/>
      <c r="G520" s="59"/>
      <c r="H520" s="59"/>
      <c r="I520" s="59"/>
      <c r="J520" s="59"/>
      <c r="K520" s="59"/>
      <c r="L520" s="59"/>
      <c r="M520" s="59"/>
      <c r="N520" s="59"/>
      <c r="O520" s="63"/>
      <c r="P520" s="370"/>
      <c r="Q520" s="264"/>
      <c r="R520" s="386"/>
    </row>
    <row r="521" spans="1:18" ht="13.5" thickBot="1" x14ac:dyDescent="0.3">
      <c r="A521" s="352"/>
      <c r="B521" s="378"/>
      <c r="C521" s="62" t="str">
        <f>IF(ISTEXT('Organizational Unit Summary'!$B$59),'Organizational Unit Summary'!$B$59,"")</f>
        <v>P-20</v>
      </c>
      <c r="D521" s="51" t="str">
        <f>IF('Organizational Unit Summary'!$B$24="Benchmark or Sustainment",IF(E521="OoS","OoS",IF(E521=1,"DM",IF(E521=2,"PM",IF(E521=3,"LM",IF(E521=4,"FM"))))),IF(E521="OoS","OoS",IF(E521&lt;=2,"H",IF(E521=3,"M",IF(E521=4,"L")))))</f>
        <v>DM</v>
      </c>
      <c r="E521" s="58">
        <f>IF(OR(Processes!$C$54=TRUE,Processes!W$54=TRUE),IF(AND(G521=1,H521=1,NOT(ISTEXT(J521))),4,IF(AND(G521=1,H521=1,ISTEXT(J521)),3,IF(AND(OR(G521=1,H521=1),ISTEXT(J521)),2,1))),"OoS")</f>
        <v>1</v>
      </c>
      <c r="F521" s="57"/>
      <c r="G521" s="59"/>
      <c r="H521" s="59"/>
      <c r="I521" s="59"/>
      <c r="J521" s="59"/>
      <c r="K521" s="59"/>
      <c r="L521" s="59"/>
      <c r="M521" s="59"/>
      <c r="N521" s="59"/>
      <c r="O521" s="63"/>
      <c r="P521" s="371"/>
      <c r="Q521" s="264"/>
      <c r="R521" s="386"/>
    </row>
    <row r="522" spans="1:18" ht="13" x14ac:dyDescent="0.25">
      <c r="A522" s="352"/>
      <c r="B522" s="378" t="str">
        <f>IF(ISTEXT(Processes!$B$4),Processes!$B$4,"")</f>
        <v>Process 2</v>
      </c>
      <c r="C522" s="62" t="str">
        <f>IF(ISTEXT('Organizational Unit Summary'!$B$40),'Organizational Unit Summary'!$B$40,"")</f>
        <v>P-1</v>
      </c>
      <c r="D522" s="51" t="str">
        <f>IF('Organizational Unit Summary'!$B$24="Benchmark or Sustainment",IF(E522="OoS","OoS",IF(E522=1,"DM",IF(E522=2,"PM",IF(E522=3,"LM",IF(E522=4,"FM"))))),IF(E522="OoS","OoS",IF(E522&lt;=2,"H",IF(E522=3,"M",IF(E522=4,"L")))))</f>
        <v>DM</v>
      </c>
      <c r="E522" s="58">
        <f>IF(OR(Processes!$C$55=TRUE,Processes!D$55=TRUE),IF(AND(G522=1,H522=1,NOT(ISTEXT(J522))),4,IF(AND(G522=1,H522=1,ISTEXT(J522)),3,IF(AND(OR(G522=1,H522=1),ISTEXT(J522)),2,1))),"OoS")</f>
        <v>1</v>
      </c>
      <c r="F522" s="57"/>
      <c r="G522" s="59"/>
      <c r="H522" s="59"/>
      <c r="I522" s="59"/>
      <c r="J522" s="59"/>
      <c r="K522" s="59"/>
      <c r="L522" s="59"/>
      <c r="M522" s="59"/>
      <c r="N522" s="59"/>
      <c r="O522" s="63"/>
      <c r="P522" s="369"/>
      <c r="Q522" s="264"/>
      <c r="R522" s="386"/>
    </row>
    <row r="523" spans="1:18" ht="13" x14ac:dyDescent="0.25">
      <c r="A523" s="352"/>
      <c r="B523" s="378"/>
      <c r="C523" s="62" t="str">
        <f>IF(ISTEXT('Organizational Unit Summary'!$B$41),'Organizational Unit Summary'!$B$41,"")</f>
        <v>P-2</v>
      </c>
      <c r="D523" s="51" t="str">
        <f>IF('Organizational Unit Summary'!$B$24="Benchmark or Sustainment",IF(E523="OoS","OoS",IF(E523=1,"DM",IF(E523=2,"PM",IF(E523=3,"LM",IF(E523=4,"FM"))))),IF(E523="OoS","OoS",IF(E523&lt;=2,"H",IF(E523=3,"M",IF(E523=4,"L")))))</f>
        <v>DM</v>
      </c>
      <c r="E523" s="58">
        <f>IF(OR(Processes!$C$55=TRUE,Processes!E$55=TRUE),IF(AND(G523=1,H523=1,NOT(ISTEXT(J523))),4,IF(AND(G523=1,H523=1,ISTEXT(J523)),3,IF(AND(OR(G523=1,H523=1),ISTEXT(J523)),2,1))),"OoS")</f>
        <v>1</v>
      </c>
      <c r="F523" s="57"/>
      <c r="G523" s="59"/>
      <c r="H523" s="59"/>
      <c r="I523" s="59"/>
      <c r="J523" s="59"/>
      <c r="K523" s="59"/>
      <c r="L523" s="59"/>
      <c r="M523" s="59"/>
      <c r="N523" s="59"/>
      <c r="O523" s="63"/>
      <c r="P523" s="370"/>
      <c r="Q523" s="264"/>
      <c r="R523" s="386"/>
    </row>
    <row r="524" spans="1:18" ht="13" x14ac:dyDescent="0.25">
      <c r="A524" s="352"/>
      <c r="B524" s="378"/>
      <c r="C524" s="62" t="str">
        <f>IF(ISTEXT('Organizational Unit Summary'!$B$42),'Organizational Unit Summary'!$B$42,"")</f>
        <v>P-3</v>
      </c>
      <c r="D524" s="51" t="str">
        <f>IF('Organizational Unit Summary'!$B$24="Benchmark or Sustainment",IF(E524="OoS","OoS",IF(E524=1,"DM",IF(E524=2,"PM",IF(E524=3,"LM",IF(E524=4,"FM"))))),IF(E524="OoS","OoS",IF(E524&lt;=2,"H",IF(E524=3,"M",IF(E524=4,"L")))))</f>
        <v>DM</v>
      </c>
      <c r="E524" s="58">
        <f>IF(OR(Processes!$C$55=TRUE,Processes!F$55=TRUE),IF(AND(G524=1,H524=1,NOT(ISTEXT(J524))),4,IF(AND(G524=1,H524=1,ISTEXT(J524)),3,IF(AND(OR(G524=1,H524=1),ISTEXT(J524)),2,1))),"OoS")</f>
        <v>1</v>
      </c>
      <c r="F524" s="57"/>
      <c r="G524" s="59"/>
      <c r="H524" s="59"/>
      <c r="I524" s="59"/>
      <c r="J524" s="59"/>
      <c r="K524" s="59"/>
      <c r="L524" s="59"/>
      <c r="M524" s="59"/>
      <c r="N524" s="59"/>
      <c r="O524" s="63"/>
      <c r="P524" s="370"/>
      <c r="Q524" s="264"/>
      <c r="R524" s="386"/>
    </row>
    <row r="525" spans="1:18" ht="13" x14ac:dyDescent="0.25">
      <c r="A525" s="352"/>
      <c r="B525" s="378"/>
      <c r="C525" s="62" t="str">
        <f>IF(ISTEXT('Organizational Unit Summary'!$B$43),'Organizational Unit Summary'!$B$43,"")</f>
        <v>P-4</v>
      </c>
      <c r="D525" s="51" t="str">
        <f>IF('Organizational Unit Summary'!$B$24="Benchmark or Sustainment",IF(E525="OoS","OoS",IF(E525=1,"DM",IF(E525=2,"PM",IF(E525=3,"LM",IF(E525=4,"FM"))))),IF(E525="OoS","OoS",IF(E525&lt;=2,"H",IF(E525=3,"M",IF(E525=4,"L")))))</f>
        <v>DM</v>
      </c>
      <c r="E525" s="58">
        <f>IF(OR(Processes!$C$55=TRUE,Processes!G$55=TRUE),IF(AND(G525=1,H525=1,NOT(ISTEXT(J525))),4,IF(AND(G525=1,H525=1,ISTEXT(J525)),3,IF(AND(OR(G525=1,H525=1),ISTEXT(J525)),2,1))),"OoS")</f>
        <v>1</v>
      </c>
      <c r="F525" s="57"/>
      <c r="G525" s="59"/>
      <c r="H525" s="59"/>
      <c r="I525" s="59"/>
      <c r="J525" s="59"/>
      <c r="K525" s="59"/>
      <c r="L525" s="59"/>
      <c r="M525" s="59"/>
      <c r="N525" s="59"/>
      <c r="O525" s="63"/>
      <c r="P525" s="370"/>
      <c r="Q525" s="264"/>
      <c r="R525" s="386"/>
    </row>
    <row r="526" spans="1:18" ht="13" x14ac:dyDescent="0.25">
      <c r="A526" s="352"/>
      <c r="B526" s="378"/>
      <c r="C526" s="62" t="str">
        <f>IF(ISTEXT('Organizational Unit Summary'!$B$44),'Organizational Unit Summary'!$B$44,"")</f>
        <v>P-5</v>
      </c>
      <c r="D526" s="51" t="str">
        <f>IF('Organizational Unit Summary'!$B$24="Benchmark or Sustainment",IF(E526="OoS","OoS",IF(E526=1,"DM",IF(E526=2,"PM",IF(E526=3,"LM",IF(E526=4,"FM"))))),IF(E526="OoS","OoS",IF(E526&lt;=2,"H",IF(E526=3,"M",IF(E526=4,"L")))))</f>
        <v>DM</v>
      </c>
      <c r="E526" s="58">
        <f>IF(OR(Processes!$C$55=TRUE,Processes!H$55=TRUE),IF(AND(G526=1,H526=1,NOT(ISTEXT(J526))),4,IF(AND(G526=1,H526=1,ISTEXT(J526)),3,IF(AND(OR(G526=1,H526=1),ISTEXT(J526)),2,1))),"OoS")</f>
        <v>1</v>
      </c>
      <c r="F526" s="57"/>
      <c r="G526" s="59"/>
      <c r="H526" s="59"/>
      <c r="I526" s="59"/>
      <c r="J526" s="59"/>
      <c r="K526" s="59"/>
      <c r="L526" s="59"/>
      <c r="M526" s="59"/>
      <c r="N526" s="59"/>
      <c r="O526" s="63"/>
      <c r="P526" s="370"/>
      <c r="Q526" s="264"/>
      <c r="R526" s="386"/>
    </row>
    <row r="527" spans="1:18" ht="13" x14ac:dyDescent="0.25">
      <c r="A527" s="352"/>
      <c r="B527" s="378"/>
      <c r="C527" s="62" t="str">
        <f>IF(ISTEXT('Organizational Unit Summary'!$B$45),'Organizational Unit Summary'!$B$45,"")</f>
        <v>P-6</v>
      </c>
      <c r="D527" s="51" t="str">
        <f>IF('Organizational Unit Summary'!$B$24="Benchmark or Sustainment",IF(E527="OoS","OoS",IF(E527=1,"DM",IF(E527=2,"PM",IF(E527=3,"LM",IF(E527=4,"FM"))))),IF(E527="OoS","OoS",IF(E527&lt;=2,"H",IF(E527=3,"M",IF(E527=4,"L")))))</f>
        <v>DM</v>
      </c>
      <c r="E527" s="58">
        <f>IF(OR(Processes!$C$55=TRUE,Processes!I$55=TRUE),IF(AND(G527=1,H527=1,NOT(ISTEXT(J527))),4,IF(AND(G527=1,H527=1,ISTEXT(J527)),3,IF(AND(OR(G527=1,H527=1),ISTEXT(J527)),2,1))),"OoS")</f>
        <v>1</v>
      </c>
      <c r="F527" s="57"/>
      <c r="G527" s="59"/>
      <c r="H527" s="59"/>
      <c r="I527" s="59"/>
      <c r="J527" s="59"/>
      <c r="K527" s="59"/>
      <c r="L527" s="59"/>
      <c r="M527" s="59"/>
      <c r="N527" s="59"/>
      <c r="O527" s="63"/>
      <c r="P527" s="370"/>
      <c r="Q527" s="264"/>
      <c r="R527" s="386"/>
    </row>
    <row r="528" spans="1:18" ht="13" x14ac:dyDescent="0.25">
      <c r="A528" s="352"/>
      <c r="B528" s="378"/>
      <c r="C528" s="62" t="str">
        <f>IF(ISTEXT('Organizational Unit Summary'!$B$46),'Organizational Unit Summary'!$B$46,"")</f>
        <v>P-7</v>
      </c>
      <c r="D528" s="51" t="str">
        <f>IF('Organizational Unit Summary'!$B$24="Benchmark or Sustainment",IF(E528="OoS","OoS",IF(E528=1,"DM",IF(E528=2,"PM",IF(E528=3,"LM",IF(E528=4,"FM"))))),IF(E528="OoS","OoS",IF(E528&lt;=2,"H",IF(E528=3,"M",IF(E528=4,"L")))))</f>
        <v>DM</v>
      </c>
      <c r="E528" s="58">
        <f>IF(OR(Processes!$C$55=TRUE,Processes!J$55=TRUE),IF(AND(G528=1,H528=1,NOT(ISTEXT(J528))),4,IF(AND(G528=1,H528=1,ISTEXT(J528)),3,IF(AND(OR(G528=1,H528=1),ISTEXT(J528)),2,1))),"OoS")</f>
        <v>1</v>
      </c>
      <c r="F528" s="57"/>
      <c r="G528" s="59"/>
      <c r="H528" s="59"/>
      <c r="I528" s="59"/>
      <c r="J528" s="59"/>
      <c r="K528" s="59"/>
      <c r="L528" s="59"/>
      <c r="M528" s="59"/>
      <c r="N528" s="59"/>
      <c r="O528" s="63"/>
      <c r="P528" s="370"/>
      <c r="Q528" s="264"/>
      <c r="R528" s="386"/>
    </row>
    <row r="529" spans="1:18" ht="13" x14ac:dyDescent="0.25">
      <c r="A529" s="352"/>
      <c r="B529" s="378"/>
      <c r="C529" s="62" t="str">
        <f>IF(ISTEXT('Organizational Unit Summary'!$B$47),'Organizational Unit Summary'!$B$47,"")</f>
        <v>P-8</v>
      </c>
      <c r="D529" s="51" t="str">
        <f>IF('Organizational Unit Summary'!$B$24="Benchmark or Sustainment",IF(E529="OoS","OoS",IF(E529=1,"DM",IF(E529=2,"PM",IF(E529=3,"LM",IF(E529=4,"FM"))))),IF(E529="OoS","OoS",IF(E529&lt;=2,"H",IF(E529=3,"M",IF(E529=4,"L")))))</f>
        <v>DM</v>
      </c>
      <c r="E529" s="58">
        <f>IF(OR(Processes!$C$55=TRUE,Processes!K$55=TRUE),IF(AND(G529=1,H529=1,NOT(ISTEXT(J529))),4,IF(AND(G529=1,H529=1,ISTEXT(J529)),3,IF(AND(OR(G529=1,H529=1),ISTEXT(J529)),2,1))),"OoS")</f>
        <v>1</v>
      </c>
      <c r="F529" s="57"/>
      <c r="G529" s="59"/>
      <c r="H529" s="59"/>
      <c r="I529" s="59"/>
      <c r="J529" s="59"/>
      <c r="K529" s="59"/>
      <c r="L529" s="59"/>
      <c r="M529" s="59"/>
      <c r="N529" s="59"/>
      <c r="O529" s="63"/>
      <c r="P529" s="370"/>
      <c r="Q529" s="264"/>
      <c r="R529" s="386"/>
    </row>
    <row r="530" spans="1:18" ht="13" x14ac:dyDescent="0.25">
      <c r="A530" s="352"/>
      <c r="B530" s="378"/>
      <c r="C530" s="62" t="str">
        <f>IF(ISTEXT('Organizational Unit Summary'!$B$48),'Organizational Unit Summary'!$B$48,"")</f>
        <v>P-9</v>
      </c>
      <c r="D530" s="51" t="str">
        <f>IF('Organizational Unit Summary'!$B$24="Benchmark or Sustainment",IF(E530="OoS","OoS",IF(E530=1,"DM",IF(E530=2,"PM",IF(E530=3,"LM",IF(E530=4,"FM"))))),IF(E530="OoS","OoS",IF(E530&lt;=2,"H",IF(E530=3,"M",IF(E530=4,"L")))))</f>
        <v>DM</v>
      </c>
      <c r="E530" s="58">
        <f>IF(OR(Processes!$C$55=TRUE,Processes!L$55=TRUE),IF(AND(G530=1,H530=1,NOT(ISTEXT(J530))),4,IF(AND(G530=1,H530=1,ISTEXT(J530)),3,IF(AND(OR(G530=1,H530=1),ISTEXT(J530)),2,1))),"OoS")</f>
        <v>1</v>
      </c>
      <c r="F530" s="57"/>
      <c r="G530" s="59"/>
      <c r="H530" s="59"/>
      <c r="I530" s="59"/>
      <c r="J530" s="59"/>
      <c r="K530" s="59"/>
      <c r="L530" s="59"/>
      <c r="M530" s="59"/>
      <c r="N530" s="59"/>
      <c r="O530" s="63"/>
      <c r="P530" s="370"/>
      <c r="Q530" s="264"/>
      <c r="R530" s="386"/>
    </row>
    <row r="531" spans="1:18" ht="13" x14ac:dyDescent="0.25">
      <c r="A531" s="352"/>
      <c r="B531" s="378"/>
      <c r="C531" s="62" t="str">
        <f>IF(ISTEXT('Organizational Unit Summary'!$B$49),'Organizational Unit Summary'!$B$49,"")</f>
        <v>P-10</v>
      </c>
      <c r="D531" s="51" t="str">
        <f>IF('Organizational Unit Summary'!$B$24="Benchmark or Sustainment",IF(E531="OoS","OoS",IF(E531=1,"DM",IF(E531=2,"PM",IF(E531=3,"LM",IF(E531=4,"FM"))))),IF(E531="OoS","OoS",IF(E531&lt;=2,"H",IF(E531=3,"M",IF(E531=4,"L")))))</f>
        <v>DM</v>
      </c>
      <c r="E531" s="58">
        <f>IF(OR(Processes!$C$55=TRUE,Processes!M$55=TRUE),IF(AND(G531=1,H531=1,NOT(ISTEXT(J531))),4,IF(AND(G531=1,H531=1,ISTEXT(J531)),3,IF(AND(OR(G531=1,H531=1),ISTEXT(J531)),2,1))),"OoS")</f>
        <v>1</v>
      </c>
      <c r="F531" s="57"/>
      <c r="G531" s="59"/>
      <c r="H531" s="59"/>
      <c r="I531" s="59"/>
      <c r="J531" s="59"/>
      <c r="K531" s="59"/>
      <c r="L531" s="59"/>
      <c r="M531" s="59"/>
      <c r="N531" s="59"/>
      <c r="O531" s="63"/>
      <c r="P531" s="370"/>
      <c r="Q531" s="264"/>
      <c r="R531" s="386"/>
    </row>
    <row r="532" spans="1:18" ht="13" x14ac:dyDescent="0.25">
      <c r="A532" s="352"/>
      <c r="B532" s="378"/>
      <c r="C532" s="62" t="str">
        <f>IF(ISTEXT('Organizational Unit Summary'!$B$50),'Organizational Unit Summary'!$B$50,"")</f>
        <v>P-11</v>
      </c>
      <c r="D532" s="51" t="str">
        <f>IF('Organizational Unit Summary'!$B$24="Benchmark or Sustainment",IF(E532="OoS","OoS",IF(E532=1,"DM",IF(E532=2,"PM",IF(E532=3,"LM",IF(E532=4,"FM"))))),IF(E532="OoS","OoS",IF(E532&lt;=2,"H",IF(E532=3,"M",IF(E532=4,"L")))))</f>
        <v>DM</v>
      </c>
      <c r="E532" s="58">
        <f>IF(OR(Processes!$C$55=TRUE,Processes!N$55=TRUE),IF(AND(G532=1,H532=1,NOT(ISTEXT(J532))),4,IF(AND(G532=1,H532=1,ISTEXT(J532)),3,IF(AND(OR(G532=1,H532=1),ISTEXT(J532)),2,1))),"OoS")</f>
        <v>1</v>
      </c>
      <c r="F532" s="57"/>
      <c r="G532" s="59"/>
      <c r="H532" s="59"/>
      <c r="I532" s="59"/>
      <c r="J532" s="59"/>
      <c r="K532" s="59"/>
      <c r="L532" s="59"/>
      <c r="M532" s="59"/>
      <c r="N532" s="59"/>
      <c r="O532" s="63"/>
      <c r="P532" s="370"/>
      <c r="Q532" s="264"/>
      <c r="R532" s="386"/>
    </row>
    <row r="533" spans="1:18" ht="13" x14ac:dyDescent="0.25">
      <c r="A533" s="352"/>
      <c r="B533" s="378"/>
      <c r="C533" s="62" t="str">
        <f>IF(ISTEXT('Organizational Unit Summary'!$B$51),'Organizational Unit Summary'!$B$51,"")</f>
        <v>P-12</v>
      </c>
      <c r="D533" s="51" t="str">
        <f>IF('Organizational Unit Summary'!$B$24="Benchmark or Sustainment",IF(E533="OoS","OoS",IF(E533=1,"DM",IF(E533=2,"PM",IF(E533=3,"LM",IF(E533=4,"FM"))))),IF(E533="OoS","OoS",IF(E533&lt;=2,"H",IF(E533=3,"M",IF(E533=4,"L")))))</f>
        <v>DM</v>
      </c>
      <c r="E533" s="58">
        <f>IF(OR(Processes!$C$55=TRUE,Processes!O$55=TRUE),IF(AND(G533=1,H533=1,NOT(ISTEXT(J533))),4,IF(AND(G533=1,H533=1,ISTEXT(J533)),3,IF(AND(OR(G533=1,H533=1),ISTEXT(J533)),2,1))),"OoS")</f>
        <v>1</v>
      </c>
      <c r="F533" s="57"/>
      <c r="G533" s="59"/>
      <c r="H533" s="59"/>
      <c r="I533" s="59"/>
      <c r="J533" s="59"/>
      <c r="K533" s="59"/>
      <c r="L533" s="59"/>
      <c r="M533" s="59"/>
      <c r="N533" s="59"/>
      <c r="O533" s="63"/>
      <c r="P533" s="370"/>
      <c r="Q533" s="264"/>
      <c r="R533" s="386"/>
    </row>
    <row r="534" spans="1:18" ht="13" x14ac:dyDescent="0.25">
      <c r="A534" s="352"/>
      <c r="B534" s="378"/>
      <c r="C534" s="62" t="str">
        <f>IF(ISTEXT('Organizational Unit Summary'!$B$52),'Organizational Unit Summary'!$B$52,"")</f>
        <v>P-13</v>
      </c>
      <c r="D534" s="51" t="str">
        <f>IF('Organizational Unit Summary'!$B$24="Benchmark or Sustainment",IF(E534="OoS","OoS",IF(E534=1,"DM",IF(E534=2,"PM",IF(E534=3,"LM",IF(E534=4,"FM"))))),IF(E534="OoS","OoS",IF(E534&lt;=2,"H",IF(E534=3,"M",IF(E534=4,"L")))))</f>
        <v>DM</v>
      </c>
      <c r="E534" s="58">
        <f>IF(OR(Processes!$C$55=TRUE,Processes!P$55=TRUE),IF(AND(G534=1,H534=1,NOT(ISTEXT(J534))),4,IF(AND(G534=1,H534=1,ISTEXT(J534)),3,IF(AND(OR(G534=1,H534=1),ISTEXT(J534)),2,1))),"OoS")</f>
        <v>1</v>
      </c>
      <c r="F534" s="57"/>
      <c r="G534" s="59"/>
      <c r="H534" s="59"/>
      <c r="I534" s="59"/>
      <c r="J534" s="59"/>
      <c r="K534" s="59"/>
      <c r="L534" s="59"/>
      <c r="M534" s="59"/>
      <c r="N534" s="59"/>
      <c r="O534" s="63"/>
      <c r="P534" s="370"/>
      <c r="Q534" s="264"/>
      <c r="R534" s="386"/>
    </row>
    <row r="535" spans="1:18" ht="13" x14ac:dyDescent="0.25">
      <c r="A535" s="352"/>
      <c r="B535" s="378"/>
      <c r="C535" s="62" t="str">
        <f>IF(ISTEXT('Organizational Unit Summary'!$B$53),'Organizational Unit Summary'!$B$53,"")</f>
        <v>P-14</v>
      </c>
      <c r="D535" s="51" t="str">
        <f>IF('Organizational Unit Summary'!$B$24="Benchmark or Sustainment",IF(E535="OoS","OoS",IF(E535=1,"DM",IF(E535=2,"PM",IF(E535=3,"LM",IF(E535=4,"FM"))))),IF(E535="OoS","OoS",IF(E535&lt;=2,"H",IF(E535=3,"M",IF(E535=4,"L")))))</f>
        <v>DM</v>
      </c>
      <c r="E535" s="58">
        <f>IF(OR(Processes!$C$55=TRUE,Processes!Q$55=TRUE),IF(AND(G535=1,H535=1,NOT(ISTEXT(J535))),4,IF(AND(G535=1,H535=1,ISTEXT(J535)),3,IF(AND(OR(G535=1,H535=1),ISTEXT(J535)),2,1))),"OoS")</f>
        <v>1</v>
      </c>
      <c r="F535" s="57"/>
      <c r="G535" s="59"/>
      <c r="H535" s="59"/>
      <c r="I535" s="59"/>
      <c r="J535" s="59"/>
      <c r="K535" s="59"/>
      <c r="L535" s="59"/>
      <c r="M535" s="59"/>
      <c r="N535" s="59"/>
      <c r="O535" s="63"/>
      <c r="P535" s="370"/>
      <c r="Q535" s="264"/>
      <c r="R535" s="386"/>
    </row>
    <row r="536" spans="1:18" ht="13" x14ac:dyDescent="0.25">
      <c r="A536" s="352"/>
      <c r="B536" s="378"/>
      <c r="C536" s="62" t="str">
        <f>IF(ISTEXT('Organizational Unit Summary'!$B$54),'Organizational Unit Summary'!$B$54,"")</f>
        <v>P-15</v>
      </c>
      <c r="D536" s="51" t="str">
        <f>IF('Organizational Unit Summary'!$B$24="Benchmark or Sustainment",IF(E536="OoS","OoS",IF(E536=1,"DM",IF(E536=2,"PM",IF(E536=3,"LM",IF(E536=4,"FM"))))),IF(E536="OoS","OoS",IF(E536&lt;=2,"H",IF(E536=3,"M",IF(E536=4,"L")))))</f>
        <v>DM</v>
      </c>
      <c r="E536" s="58">
        <f>IF(OR(Processes!$C$55=TRUE,Processes!R$55=TRUE),IF(AND(G536=1,H536=1,NOT(ISTEXT(J536))),4,IF(AND(G536=1,H536=1,ISTEXT(J536)),3,IF(AND(OR(G536=1,H536=1),ISTEXT(J536)),2,1))),"OoS")</f>
        <v>1</v>
      </c>
      <c r="F536" s="57"/>
      <c r="G536" s="59"/>
      <c r="H536" s="59"/>
      <c r="I536" s="59"/>
      <c r="J536" s="59"/>
      <c r="K536" s="59"/>
      <c r="L536" s="59"/>
      <c r="M536" s="59"/>
      <c r="N536" s="59"/>
      <c r="O536" s="63"/>
      <c r="P536" s="370"/>
      <c r="Q536" s="264"/>
      <c r="R536" s="386"/>
    </row>
    <row r="537" spans="1:18" ht="13" x14ac:dyDescent="0.25">
      <c r="A537" s="352"/>
      <c r="B537" s="378"/>
      <c r="C537" s="62" t="str">
        <f>IF(ISTEXT('Organizational Unit Summary'!$B$55),'Organizational Unit Summary'!$B$55,"")</f>
        <v>P-16</v>
      </c>
      <c r="D537" s="51" t="str">
        <f>IF('Organizational Unit Summary'!$B$24="Benchmark or Sustainment",IF(E537="OoS","OoS",IF(E537=1,"DM",IF(E537=2,"PM",IF(E537=3,"LM",IF(E537=4,"FM"))))),IF(E537="OoS","OoS",IF(E537&lt;=2,"H",IF(E537=3,"M",IF(E537=4,"L")))))</f>
        <v>DM</v>
      </c>
      <c r="E537" s="58">
        <f>IF(OR(Processes!$C$55=TRUE,Processes!S$55=TRUE),IF(AND(G537=1,H537=1,NOT(ISTEXT(J537))),4,IF(AND(G537=1,H537=1,ISTEXT(J537)),3,IF(AND(OR(G537=1,H537=1),ISTEXT(J537)),2,1))),"OoS")</f>
        <v>1</v>
      </c>
      <c r="F537" s="57"/>
      <c r="G537" s="59"/>
      <c r="H537" s="59"/>
      <c r="I537" s="59"/>
      <c r="J537" s="59"/>
      <c r="K537" s="59"/>
      <c r="L537" s="59"/>
      <c r="M537" s="59"/>
      <c r="N537" s="59"/>
      <c r="O537" s="63"/>
      <c r="P537" s="370"/>
      <c r="Q537" s="264"/>
      <c r="R537" s="386"/>
    </row>
    <row r="538" spans="1:18" ht="13" x14ac:dyDescent="0.25">
      <c r="A538" s="352"/>
      <c r="B538" s="378"/>
      <c r="C538" s="62" t="str">
        <f>IF(ISTEXT('Organizational Unit Summary'!$B$56),'Organizational Unit Summary'!$B$56,"")</f>
        <v>P-17</v>
      </c>
      <c r="D538" s="51" t="str">
        <f>IF('Organizational Unit Summary'!$B$24="Benchmark or Sustainment",IF(E538="OoS","OoS",IF(E538=1,"DM",IF(E538=2,"PM",IF(E538=3,"LM",IF(E538=4,"FM"))))),IF(E538="OoS","OoS",IF(E538&lt;=2,"H",IF(E538=3,"M",IF(E538=4,"L")))))</f>
        <v>DM</v>
      </c>
      <c r="E538" s="58">
        <f>IF(OR(Processes!$C$55=TRUE,Processes!T$55=TRUE),IF(AND(G538=1,H538=1,NOT(ISTEXT(J538))),4,IF(AND(G538=1,H538=1,ISTEXT(J538)),3,IF(AND(OR(G538=1,H538=1),ISTEXT(J538)),2,1))),"OoS")</f>
        <v>1</v>
      </c>
      <c r="F538" s="57"/>
      <c r="G538" s="59"/>
      <c r="H538" s="59"/>
      <c r="I538" s="59"/>
      <c r="J538" s="59"/>
      <c r="K538" s="59"/>
      <c r="L538" s="59"/>
      <c r="M538" s="59"/>
      <c r="N538" s="59"/>
      <c r="O538" s="63"/>
      <c r="P538" s="370"/>
      <c r="Q538" s="264"/>
      <c r="R538" s="386"/>
    </row>
    <row r="539" spans="1:18" ht="13" x14ac:dyDescent="0.25">
      <c r="A539" s="352"/>
      <c r="B539" s="378"/>
      <c r="C539" s="62" t="str">
        <f>IF(ISTEXT('Organizational Unit Summary'!$B$57),'Organizational Unit Summary'!$B$57,"")</f>
        <v>P-18</v>
      </c>
      <c r="D539" s="51" t="str">
        <f>IF('Organizational Unit Summary'!$B$24="Benchmark or Sustainment",IF(E539="OoS","OoS",IF(E539=1,"DM",IF(E539=2,"PM",IF(E539=3,"LM",IF(E539=4,"FM"))))),IF(E539="OoS","OoS",IF(E539&lt;=2,"H",IF(E539=3,"M",IF(E539=4,"L")))))</f>
        <v>DM</v>
      </c>
      <c r="E539" s="58">
        <f>IF(OR(Processes!$C$55=TRUE,Processes!U$55=TRUE),IF(AND(G539=1,H539=1,NOT(ISTEXT(J539))),4,IF(AND(G539=1,H539=1,ISTEXT(J539)),3,IF(AND(OR(G539=1,H539=1),ISTEXT(J539)),2,1))),"OoS")</f>
        <v>1</v>
      </c>
      <c r="F539" s="57"/>
      <c r="G539" s="59"/>
      <c r="H539" s="59"/>
      <c r="I539" s="59"/>
      <c r="J539" s="59"/>
      <c r="K539" s="59"/>
      <c r="L539" s="59"/>
      <c r="M539" s="59"/>
      <c r="N539" s="59"/>
      <c r="O539" s="63"/>
      <c r="P539" s="370"/>
      <c r="Q539" s="264"/>
      <c r="R539" s="386"/>
    </row>
    <row r="540" spans="1:18" ht="13" x14ac:dyDescent="0.25">
      <c r="A540" s="352"/>
      <c r="B540" s="378"/>
      <c r="C540" s="62" t="str">
        <f>IF(ISTEXT('Organizational Unit Summary'!$B$58),'Organizational Unit Summary'!$B$58,"")</f>
        <v>P-19</v>
      </c>
      <c r="D540" s="51" t="str">
        <f>IF('Organizational Unit Summary'!$B$24="Benchmark or Sustainment",IF(E540="OoS","OoS",IF(E540=1,"DM",IF(E540=2,"PM",IF(E540=3,"LM",IF(E540=4,"FM"))))),IF(E540="OoS","OoS",IF(E540&lt;=2,"H",IF(E540=3,"M",IF(E540=4,"L")))))</f>
        <v>DM</v>
      </c>
      <c r="E540" s="58">
        <f>IF(OR(Processes!$C$55=TRUE,Processes!V$55=TRUE),IF(AND(G540=1,H540=1,NOT(ISTEXT(J540))),4,IF(AND(G540=1,H540=1,ISTEXT(J540)),3,IF(AND(OR(G540=1,H540=1),ISTEXT(J540)),2,1))),"OoS")</f>
        <v>1</v>
      </c>
      <c r="F540" s="57"/>
      <c r="G540" s="59"/>
      <c r="H540" s="59"/>
      <c r="I540" s="59"/>
      <c r="J540" s="59"/>
      <c r="K540" s="59"/>
      <c r="L540" s="59"/>
      <c r="M540" s="59"/>
      <c r="N540" s="59"/>
      <c r="O540" s="63"/>
      <c r="P540" s="370"/>
      <c r="Q540" s="264"/>
      <c r="R540" s="386"/>
    </row>
    <row r="541" spans="1:18" ht="13.5" thickBot="1" x14ac:dyDescent="0.3">
      <c r="A541" s="352"/>
      <c r="B541" s="378"/>
      <c r="C541" s="62" t="str">
        <f>IF(ISTEXT('Organizational Unit Summary'!$B$59),'Organizational Unit Summary'!$B$59,"")</f>
        <v>P-20</v>
      </c>
      <c r="D541" s="51" t="str">
        <f>IF('Organizational Unit Summary'!$B$24="Benchmark or Sustainment",IF(E541="OoS","OoS",IF(E541=1,"DM",IF(E541=2,"PM",IF(E541=3,"LM",IF(E541=4,"FM"))))),IF(E541="OoS","OoS",IF(E541&lt;=2,"H",IF(E541=3,"M",IF(E541=4,"L")))))</f>
        <v>DM</v>
      </c>
      <c r="E541" s="58">
        <f>IF(OR(Processes!$C$55=TRUE,Processes!W$55=TRUE),IF(AND(G541=1,H541=1,NOT(ISTEXT(J541))),4,IF(AND(G541=1,H541=1,ISTEXT(J541)),3,IF(AND(OR(G541=1,H541=1),ISTEXT(J541)),2,1))),"OoS")</f>
        <v>1</v>
      </c>
      <c r="F541" s="57"/>
      <c r="G541" s="59"/>
      <c r="H541" s="59"/>
      <c r="I541" s="59"/>
      <c r="J541" s="59"/>
      <c r="K541" s="59"/>
      <c r="L541" s="59"/>
      <c r="M541" s="59"/>
      <c r="N541" s="59"/>
      <c r="O541" s="63"/>
      <c r="P541" s="371"/>
      <c r="Q541" s="264"/>
      <c r="R541" s="386"/>
    </row>
    <row r="542" spans="1:18" ht="12.75" customHeight="1" x14ac:dyDescent="0.25">
      <c r="A542" s="352"/>
      <c r="B542" s="378" t="str">
        <f>IF(ISTEXT(Processes!$B$5),Processes!$B$5,"")</f>
        <v>Process 3</v>
      </c>
      <c r="C542" s="62" t="str">
        <f>IF(ISTEXT('Organizational Unit Summary'!$B$40),'Organizational Unit Summary'!$B$40,"")</f>
        <v>P-1</v>
      </c>
      <c r="D542" s="51" t="str">
        <f>IF('Organizational Unit Summary'!$B$24="Benchmark or Sustainment",IF(E542="OoS","OoS",IF(E542=1,"DM",IF(E542=2,"PM",IF(E542=3,"LM",IF(E542=4,"FM"))))),IF(E542="OoS","OoS",IF(E542&lt;=2,"H",IF(E542=3,"M",IF(E542=4,"L")))))</f>
        <v>DM</v>
      </c>
      <c r="E542" s="58">
        <f>IF(OR(Processes!$C$56=TRUE,Processes!D$56=TRUE),IF(AND(G542=1,H542=1,NOT(ISTEXT(J542))),4,IF(AND(G542=1,H542=1,ISTEXT(J542)),3,IF(AND(OR(G542=1,H542=1),ISTEXT(J542)),2,1))),"OoS")</f>
        <v>1</v>
      </c>
      <c r="F542" s="57"/>
      <c r="G542" s="59"/>
      <c r="H542" s="59"/>
      <c r="I542" s="59"/>
      <c r="J542" s="59"/>
      <c r="K542" s="59"/>
      <c r="L542" s="59"/>
      <c r="M542" s="59"/>
      <c r="N542" s="59"/>
      <c r="O542" s="63"/>
      <c r="P542" s="369"/>
      <c r="Q542" s="264"/>
      <c r="R542" s="386"/>
    </row>
    <row r="543" spans="1:18" ht="12.75" customHeight="1" x14ac:dyDescent="0.25">
      <c r="A543" s="352"/>
      <c r="B543" s="378"/>
      <c r="C543" s="62" t="str">
        <f>IF(ISTEXT('Organizational Unit Summary'!$B$41),'Organizational Unit Summary'!$B$41,"")</f>
        <v>P-2</v>
      </c>
      <c r="D543" s="51" t="str">
        <f>IF('Organizational Unit Summary'!$B$24="Benchmark or Sustainment",IF(E543="OoS","OoS",IF(E543=1,"DM",IF(E543=2,"PM",IF(E543=3,"LM",IF(E543=4,"FM"))))),IF(E543="OoS","OoS",IF(E543&lt;=2,"H",IF(E543=3,"M",IF(E543=4,"L")))))</f>
        <v>DM</v>
      </c>
      <c r="E543" s="58">
        <f>IF(OR(Processes!$C$56=TRUE,Processes!E$56=TRUE),IF(AND(G543=1,H543=1,NOT(ISTEXT(J543))),4,IF(AND(G543=1,H543=1,ISTEXT(J543)),3,IF(AND(OR(G543=1,H543=1),ISTEXT(J543)),2,1))),"OoS")</f>
        <v>1</v>
      </c>
      <c r="F543" s="57"/>
      <c r="G543" s="59"/>
      <c r="H543" s="59"/>
      <c r="I543" s="59"/>
      <c r="J543" s="59"/>
      <c r="K543" s="59"/>
      <c r="L543" s="59"/>
      <c r="M543" s="59"/>
      <c r="N543" s="59"/>
      <c r="O543" s="63"/>
      <c r="P543" s="370"/>
      <c r="Q543" s="264"/>
      <c r="R543" s="386"/>
    </row>
    <row r="544" spans="1:18" ht="13" x14ac:dyDescent="0.25">
      <c r="A544" s="352"/>
      <c r="B544" s="378"/>
      <c r="C544" s="62" t="str">
        <f>IF(ISTEXT('Organizational Unit Summary'!$B$42),'Organizational Unit Summary'!$B$42,"")</f>
        <v>P-3</v>
      </c>
      <c r="D544" s="51" t="str">
        <f>IF('Organizational Unit Summary'!$B$24="Benchmark or Sustainment",IF(E544="OoS","OoS",IF(E544=1,"DM",IF(E544=2,"PM",IF(E544=3,"LM",IF(E544=4,"FM"))))),IF(E544="OoS","OoS",IF(E544&lt;=2,"H",IF(E544=3,"M",IF(E544=4,"L")))))</f>
        <v>DM</v>
      </c>
      <c r="E544" s="58">
        <f>IF(OR(Processes!$C$56=TRUE,Processes!F$56=TRUE),IF(AND(G544=1,H544=1,NOT(ISTEXT(J544))),4,IF(AND(G544=1,H544=1,ISTEXT(J544)),3,IF(AND(OR(G544=1,H544=1),ISTEXT(J544)),2,1))),"OoS")</f>
        <v>1</v>
      </c>
      <c r="F544" s="57"/>
      <c r="G544" s="59"/>
      <c r="H544" s="59"/>
      <c r="I544" s="59"/>
      <c r="J544" s="59"/>
      <c r="K544" s="59"/>
      <c r="L544" s="59"/>
      <c r="M544" s="59"/>
      <c r="N544" s="59"/>
      <c r="O544" s="63"/>
      <c r="P544" s="370"/>
      <c r="Q544" s="264"/>
      <c r="R544" s="386"/>
    </row>
    <row r="545" spans="1:18" ht="12.75" customHeight="1" x14ac:dyDescent="0.25">
      <c r="A545" s="352"/>
      <c r="B545" s="378"/>
      <c r="C545" s="62" t="str">
        <f>IF(ISTEXT('Organizational Unit Summary'!$B$43),'Organizational Unit Summary'!$B$43,"")</f>
        <v>P-4</v>
      </c>
      <c r="D545" s="51" t="str">
        <f>IF('Organizational Unit Summary'!$B$24="Benchmark or Sustainment",IF(E545="OoS","OoS",IF(E545=1,"DM",IF(E545=2,"PM",IF(E545=3,"LM",IF(E545=4,"FM"))))),IF(E545="OoS","OoS",IF(E545&lt;=2,"H",IF(E545=3,"M",IF(E545=4,"L")))))</f>
        <v>DM</v>
      </c>
      <c r="E545" s="58">
        <f>IF(OR(Processes!$C$56=TRUE,Processes!G$56=TRUE),IF(AND(G545=1,H545=1,NOT(ISTEXT(J545))),4,IF(AND(G545=1,H545=1,ISTEXT(J545)),3,IF(AND(OR(G545=1,H545=1),ISTEXT(J545)),2,1))),"OoS")</f>
        <v>1</v>
      </c>
      <c r="F545" s="57"/>
      <c r="G545" s="59"/>
      <c r="H545" s="59"/>
      <c r="I545" s="59"/>
      <c r="J545" s="59"/>
      <c r="K545" s="59"/>
      <c r="L545" s="59"/>
      <c r="M545" s="59"/>
      <c r="N545" s="59"/>
      <c r="O545" s="63"/>
      <c r="P545" s="370"/>
      <c r="Q545" s="264"/>
      <c r="R545" s="386"/>
    </row>
    <row r="546" spans="1:18" ht="12.75" customHeight="1" x14ac:dyDescent="0.25">
      <c r="A546" s="352"/>
      <c r="B546" s="378"/>
      <c r="C546" s="62" t="str">
        <f>IF(ISTEXT('Organizational Unit Summary'!$B$44),'Organizational Unit Summary'!$B$44,"")</f>
        <v>P-5</v>
      </c>
      <c r="D546" s="51" t="str">
        <f>IF('Organizational Unit Summary'!$B$24="Benchmark or Sustainment",IF(E546="OoS","OoS",IF(E546=1,"DM",IF(E546=2,"PM",IF(E546=3,"LM",IF(E546=4,"FM"))))),IF(E546="OoS","OoS",IF(E546&lt;=2,"H",IF(E546=3,"M",IF(E546=4,"L")))))</f>
        <v>DM</v>
      </c>
      <c r="E546" s="58">
        <f>IF(OR(Processes!$C$56=TRUE,Processes!H$56=TRUE),IF(AND(G546=1,H546=1,NOT(ISTEXT(J546))),4,IF(AND(G546=1,H546=1,ISTEXT(J546)),3,IF(AND(OR(G546=1,H546=1),ISTEXT(J546)),2,1))),"OoS")</f>
        <v>1</v>
      </c>
      <c r="F546" s="57"/>
      <c r="G546" s="59"/>
      <c r="H546" s="59"/>
      <c r="I546" s="59"/>
      <c r="J546" s="59"/>
      <c r="K546" s="59"/>
      <c r="L546" s="59"/>
      <c r="M546" s="59"/>
      <c r="N546" s="59"/>
      <c r="O546" s="63"/>
      <c r="P546" s="370"/>
      <c r="Q546" s="264"/>
      <c r="R546" s="386"/>
    </row>
    <row r="547" spans="1:18" ht="12.75" customHeight="1" x14ac:dyDescent="0.25">
      <c r="A547" s="352"/>
      <c r="B547" s="378"/>
      <c r="C547" s="62" t="str">
        <f>IF(ISTEXT('Organizational Unit Summary'!$B$45),'Organizational Unit Summary'!$B$45,"")</f>
        <v>P-6</v>
      </c>
      <c r="D547" s="51" t="str">
        <f>IF('Organizational Unit Summary'!$B$24="Benchmark or Sustainment",IF(E547="OoS","OoS",IF(E547=1,"DM",IF(E547=2,"PM",IF(E547=3,"LM",IF(E547=4,"FM"))))),IF(E547="OoS","OoS",IF(E547&lt;=2,"H",IF(E547=3,"M",IF(E547=4,"L")))))</f>
        <v>DM</v>
      </c>
      <c r="E547" s="58">
        <f>IF(OR(Processes!$C$56=TRUE,Processes!I$56=TRUE),IF(AND(G547=1,H547=1,NOT(ISTEXT(J547))),4,IF(AND(G547=1,H547=1,ISTEXT(J547)),3,IF(AND(OR(G547=1,H547=1),ISTEXT(J547)),2,1))),"OoS")</f>
        <v>1</v>
      </c>
      <c r="F547" s="57"/>
      <c r="G547" s="59"/>
      <c r="H547" s="59"/>
      <c r="I547" s="59"/>
      <c r="J547" s="59"/>
      <c r="K547" s="59"/>
      <c r="L547" s="59"/>
      <c r="M547" s="59"/>
      <c r="N547" s="59"/>
      <c r="O547" s="63"/>
      <c r="P547" s="370"/>
      <c r="Q547" s="264"/>
      <c r="R547" s="386"/>
    </row>
    <row r="548" spans="1:18" ht="12.75" customHeight="1" x14ac:dyDescent="0.25">
      <c r="A548" s="352"/>
      <c r="B548" s="378"/>
      <c r="C548" s="62" t="str">
        <f>IF(ISTEXT('Organizational Unit Summary'!$B$46),'Organizational Unit Summary'!$B$46,"")</f>
        <v>P-7</v>
      </c>
      <c r="D548" s="51" t="str">
        <f>IF('Organizational Unit Summary'!$B$24="Benchmark or Sustainment",IF(E548="OoS","OoS",IF(E548=1,"DM",IF(E548=2,"PM",IF(E548=3,"LM",IF(E548=4,"FM"))))),IF(E548="OoS","OoS",IF(E548&lt;=2,"H",IF(E548=3,"M",IF(E548=4,"L")))))</f>
        <v>DM</v>
      </c>
      <c r="E548" s="58">
        <f>IF(OR(Processes!$C$56=TRUE,Processes!J$56=TRUE),IF(AND(G548=1,H548=1,NOT(ISTEXT(J548))),4,IF(AND(G548=1,H548=1,ISTEXT(J548)),3,IF(AND(OR(G548=1,H548=1),ISTEXT(J548)),2,1))),"OoS")</f>
        <v>1</v>
      </c>
      <c r="F548" s="57"/>
      <c r="G548" s="59"/>
      <c r="H548" s="59"/>
      <c r="I548" s="59"/>
      <c r="J548" s="59"/>
      <c r="K548" s="59"/>
      <c r="L548" s="59"/>
      <c r="M548" s="59"/>
      <c r="N548" s="59"/>
      <c r="O548" s="63"/>
      <c r="P548" s="370"/>
      <c r="Q548" s="264"/>
      <c r="R548" s="386"/>
    </row>
    <row r="549" spans="1:18" ht="12.75" customHeight="1" x14ac:dyDescent="0.25">
      <c r="A549" s="352"/>
      <c r="B549" s="378"/>
      <c r="C549" s="62" t="str">
        <f>IF(ISTEXT('Organizational Unit Summary'!$B$47),'Organizational Unit Summary'!$B$47,"")</f>
        <v>P-8</v>
      </c>
      <c r="D549" s="51" t="str">
        <f>IF('Organizational Unit Summary'!$B$24="Benchmark or Sustainment",IF(E549="OoS","OoS",IF(E549=1,"DM",IF(E549=2,"PM",IF(E549=3,"LM",IF(E549=4,"FM"))))),IF(E549="OoS","OoS",IF(E549&lt;=2,"H",IF(E549=3,"M",IF(E549=4,"L")))))</f>
        <v>DM</v>
      </c>
      <c r="E549" s="58">
        <f>IF(OR(Processes!$C$56=TRUE,Processes!K$56=TRUE),IF(AND(G549=1,H549=1,NOT(ISTEXT(J549))),4,IF(AND(G549=1,H549=1,ISTEXT(J549)),3,IF(AND(OR(G549=1,H549=1),ISTEXT(J549)),2,1))),"OoS")</f>
        <v>1</v>
      </c>
      <c r="F549" s="57"/>
      <c r="G549" s="59"/>
      <c r="H549" s="59"/>
      <c r="I549" s="59"/>
      <c r="J549" s="59"/>
      <c r="K549" s="59"/>
      <c r="L549" s="59"/>
      <c r="M549" s="59"/>
      <c r="N549" s="59"/>
      <c r="O549" s="63"/>
      <c r="P549" s="370"/>
      <c r="Q549" s="264"/>
      <c r="R549" s="386"/>
    </row>
    <row r="550" spans="1:18" ht="12.75" customHeight="1" x14ac:dyDescent="0.25">
      <c r="A550" s="352"/>
      <c r="B550" s="378"/>
      <c r="C550" s="62" t="str">
        <f>IF(ISTEXT('Organizational Unit Summary'!$B$48),'Organizational Unit Summary'!$B$48,"")</f>
        <v>P-9</v>
      </c>
      <c r="D550" s="51" t="str">
        <f>IF('Organizational Unit Summary'!$B$24="Benchmark or Sustainment",IF(E550="OoS","OoS",IF(E550=1,"DM",IF(E550=2,"PM",IF(E550=3,"LM",IF(E550=4,"FM"))))),IF(E550="OoS","OoS",IF(E550&lt;=2,"H",IF(E550=3,"M",IF(E550=4,"L")))))</f>
        <v>DM</v>
      </c>
      <c r="E550" s="58">
        <f>IF(OR(Processes!$C$56=TRUE,Processes!L$56=TRUE),IF(AND(G550=1,H550=1,NOT(ISTEXT(J550))),4,IF(AND(G550=1,H550=1,ISTEXT(J550)),3,IF(AND(OR(G550=1,H550=1),ISTEXT(J550)),2,1))),"OoS")</f>
        <v>1</v>
      </c>
      <c r="F550" s="57"/>
      <c r="G550" s="59"/>
      <c r="H550" s="59"/>
      <c r="I550" s="59"/>
      <c r="J550" s="59"/>
      <c r="K550" s="59"/>
      <c r="L550" s="59"/>
      <c r="M550" s="59"/>
      <c r="N550" s="59"/>
      <c r="O550" s="63"/>
      <c r="P550" s="370"/>
      <c r="Q550" s="264"/>
      <c r="R550" s="386"/>
    </row>
    <row r="551" spans="1:18" ht="12.75" customHeight="1" x14ac:dyDescent="0.25">
      <c r="A551" s="352"/>
      <c r="B551" s="378"/>
      <c r="C551" s="62" t="str">
        <f>IF(ISTEXT('Organizational Unit Summary'!$B$49),'Organizational Unit Summary'!$B$49,"")</f>
        <v>P-10</v>
      </c>
      <c r="D551" s="51" t="str">
        <f>IF('Organizational Unit Summary'!$B$24="Benchmark or Sustainment",IF(E551="OoS","OoS",IF(E551=1,"DM",IF(E551=2,"PM",IF(E551=3,"LM",IF(E551=4,"FM"))))),IF(E551="OoS","OoS",IF(E551&lt;=2,"H",IF(E551=3,"M",IF(E551=4,"L")))))</f>
        <v>DM</v>
      </c>
      <c r="E551" s="58">
        <f>IF(OR(Processes!$C$56=TRUE,Processes!M$56=TRUE),IF(AND(G551=1,H551=1,NOT(ISTEXT(J551))),4,IF(AND(G551=1,H551=1,ISTEXT(J551)),3,IF(AND(OR(G551=1,H551=1),ISTEXT(J551)),2,1))),"OoS")</f>
        <v>1</v>
      </c>
      <c r="F551" s="57"/>
      <c r="G551" s="59"/>
      <c r="H551" s="59"/>
      <c r="I551" s="59"/>
      <c r="J551" s="59"/>
      <c r="K551" s="59"/>
      <c r="L551" s="59"/>
      <c r="M551" s="59"/>
      <c r="N551" s="59"/>
      <c r="O551" s="63"/>
      <c r="P551" s="370"/>
      <c r="Q551" s="264"/>
      <c r="R551" s="386"/>
    </row>
    <row r="552" spans="1:18" ht="12.75" customHeight="1" x14ac:dyDescent="0.25">
      <c r="A552" s="352"/>
      <c r="B552" s="378"/>
      <c r="C552" s="62" t="str">
        <f>IF(ISTEXT('Organizational Unit Summary'!$B$50),'Organizational Unit Summary'!$B$50,"")</f>
        <v>P-11</v>
      </c>
      <c r="D552" s="51" t="str">
        <f>IF('Organizational Unit Summary'!$B$24="Benchmark or Sustainment",IF(E552="OoS","OoS",IF(E552=1,"DM",IF(E552=2,"PM",IF(E552=3,"LM",IF(E552=4,"FM"))))),IF(E552="OoS","OoS",IF(E552&lt;=2,"H",IF(E552=3,"M",IF(E552=4,"L")))))</f>
        <v>DM</v>
      </c>
      <c r="E552" s="58">
        <f>IF(OR(Processes!$C$56=TRUE,Processes!N$56=TRUE),IF(AND(G552=1,H552=1,NOT(ISTEXT(J552))),4,IF(AND(G552=1,H552=1,ISTEXT(J552)),3,IF(AND(OR(G552=1,H552=1),ISTEXT(J552)),2,1))),"OoS")</f>
        <v>1</v>
      </c>
      <c r="F552" s="57"/>
      <c r="G552" s="59"/>
      <c r="H552" s="59"/>
      <c r="I552" s="59"/>
      <c r="J552" s="59"/>
      <c r="K552" s="59"/>
      <c r="L552" s="59"/>
      <c r="M552" s="59"/>
      <c r="N552" s="59"/>
      <c r="O552" s="63"/>
      <c r="P552" s="370"/>
      <c r="Q552" s="264"/>
      <c r="R552" s="386"/>
    </row>
    <row r="553" spans="1:18" ht="12.75" customHeight="1" x14ac:dyDescent="0.25">
      <c r="A553" s="352"/>
      <c r="B553" s="378"/>
      <c r="C553" s="62" t="str">
        <f>IF(ISTEXT('Organizational Unit Summary'!$B$51),'Organizational Unit Summary'!$B$51,"")</f>
        <v>P-12</v>
      </c>
      <c r="D553" s="51" t="str">
        <f>IF('Organizational Unit Summary'!$B$24="Benchmark or Sustainment",IF(E553="OoS","OoS",IF(E553=1,"DM",IF(E553=2,"PM",IF(E553=3,"LM",IF(E553=4,"FM"))))),IF(E553="OoS","OoS",IF(E553&lt;=2,"H",IF(E553=3,"M",IF(E553=4,"L")))))</f>
        <v>DM</v>
      </c>
      <c r="E553" s="58">
        <f>IF(OR(Processes!$C$56=TRUE,Processes!O$56=TRUE),IF(AND(G553=1,H553=1,NOT(ISTEXT(J553))),4,IF(AND(G553=1,H553=1,ISTEXT(J553)),3,IF(AND(OR(G553=1,H553=1),ISTEXT(J553)),2,1))),"OoS")</f>
        <v>1</v>
      </c>
      <c r="F553" s="57"/>
      <c r="G553" s="59"/>
      <c r="H553" s="59"/>
      <c r="I553" s="59"/>
      <c r="J553" s="59"/>
      <c r="K553" s="59"/>
      <c r="L553" s="59"/>
      <c r="M553" s="59"/>
      <c r="N553" s="59"/>
      <c r="O553" s="63"/>
      <c r="P553" s="370"/>
      <c r="Q553" s="264"/>
      <c r="R553" s="386"/>
    </row>
    <row r="554" spans="1:18" ht="12.75" customHeight="1" x14ac:dyDescent="0.25">
      <c r="A554" s="352"/>
      <c r="B554" s="378"/>
      <c r="C554" s="62" t="str">
        <f>IF(ISTEXT('Organizational Unit Summary'!$B$52),'Organizational Unit Summary'!$B$52,"")</f>
        <v>P-13</v>
      </c>
      <c r="D554" s="51" t="str">
        <f>IF('Organizational Unit Summary'!$B$24="Benchmark or Sustainment",IF(E554="OoS","OoS",IF(E554=1,"DM",IF(E554=2,"PM",IF(E554=3,"LM",IF(E554=4,"FM"))))),IF(E554="OoS","OoS",IF(E554&lt;=2,"H",IF(E554=3,"M",IF(E554=4,"L")))))</f>
        <v>DM</v>
      </c>
      <c r="E554" s="58">
        <f>IF(OR(Processes!$C$56=TRUE,Processes!P$56=TRUE),IF(AND(G554=1,H554=1,NOT(ISTEXT(J554))),4,IF(AND(G554=1,H554=1,ISTEXT(J554)),3,IF(AND(OR(G554=1,H554=1),ISTEXT(J554)),2,1))),"OoS")</f>
        <v>1</v>
      </c>
      <c r="F554" s="57"/>
      <c r="G554" s="59"/>
      <c r="H554" s="59"/>
      <c r="I554" s="59"/>
      <c r="J554" s="59"/>
      <c r="K554" s="59"/>
      <c r="L554" s="59"/>
      <c r="M554" s="59"/>
      <c r="N554" s="59"/>
      <c r="O554" s="63"/>
      <c r="P554" s="370"/>
      <c r="Q554" s="264"/>
      <c r="R554" s="386"/>
    </row>
    <row r="555" spans="1:18" ht="12.75" customHeight="1" x14ac:dyDescent="0.25">
      <c r="A555" s="352"/>
      <c r="B555" s="378"/>
      <c r="C555" s="62" t="str">
        <f>IF(ISTEXT('Organizational Unit Summary'!$B$53),'Organizational Unit Summary'!$B$53,"")</f>
        <v>P-14</v>
      </c>
      <c r="D555" s="51" t="str">
        <f>IF('Organizational Unit Summary'!$B$24="Benchmark or Sustainment",IF(E555="OoS","OoS",IF(E555=1,"DM",IF(E555=2,"PM",IF(E555=3,"LM",IF(E555=4,"FM"))))),IF(E555="OoS","OoS",IF(E555&lt;=2,"H",IF(E555=3,"M",IF(E555=4,"L")))))</f>
        <v>DM</v>
      </c>
      <c r="E555" s="58">
        <f>IF(OR(Processes!$C$56=TRUE,Processes!Q$56=TRUE),IF(AND(G555=1,H555=1,NOT(ISTEXT(J555))),4,IF(AND(G555=1,H555=1,ISTEXT(J555)),3,IF(AND(OR(G555=1,H555=1),ISTEXT(J555)),2,1))),"OoS")</f>
        <v>1</v>
      </c>
      <c r="F555" s="57"/>
      <c r="G555" s="59"/>
      <c r="H555" s="59"/>
      <c r="I555" s="59"/>
      <c r="J555" s="59"/>
      <c r="K555" s="59"/>
      <c r="L555" s="59"/>
      <c r="M555" s="59"/>
      <c r="N555" s="59"/>
      <c r="O555" s="63"/>
      <c r="P555" s="370"/>
      <c r="Q555" s="264"/>
      <c r="R555" s="386"/>
    </row>
    <row r="556" spans="1:18" ht="12.75" customHeight="1" x14ac:dyDescent="0.25">
      <c r="A556" s="352"/>
      <c r="B556" s="378"/>
      <c r="C556" s="62" t="str">
        <f>IF(ISTEXT('Organizational Unit Summary'!$B$54),'Organizational Unit Summary'!$B$54,"")</f>
        <v>P-15</v>
      </c>
      <c r="D556" s="51" t="str">
        <f>IF('Organizational Unit Summary'!$B$24="Benchmark or Sustainment",IF(E556="OoS","OoS",IF(E556=1,"DM",IF(E556=2,"PM",IF(E556=3,"LM",IF(E556=4,"FM"))))),IF(E556="OoS","OoS",IF(E556&lt;=2,"H",IF(E556=3,"M",IF(E556=4,"L")))))</f>
        <v>DM</v>
      </c>
      <c r="E556" s="58">
        <f>IF(OR(Processes!$C$56=TRUE,Processes!R$56=TRUE),IF(AND(G556=1,H556=1,NOT(ISTEXT(J556))),4,IF(AND(G556=1,H556=1,ISTEXT(J556)),3,IF(AND(OR(G556=1,H556=1),ISTEXT(J556)),2,1))),"OoS")</f>
        <v>1</v>
      </c>
      <c r="F556" s="57"/>
      <c r="G556" s="59"/>
      <c r="H556" s="59"/>
      <c r="I556" s="59"/>
      <c r="J556" s="59"/>
      <c r="K556" s="59"/>
      <c r="L556" s="59"/>
      <c r="M556" s="59"/>
      <c r="N556" s="59"/>
      <c r="O556" s="63"/>
      <c r="P556" s="370"/>
      <c r="Q556" s="264"/>
      <c r="R556" s="386"/>
    </row>
    <row r="557" spans="1:18" ht="12.75" customHeight="1" x14ac:dyDescent="0.25">
      <c r="A557" s="352"/>
      <c r="B557" s="378"/>
      <c r="C557" s="62" t="str">
        <f>IF(ISTEXT('Organizational Unit Summary'!$B$55),'Organizational Unit Summary'!$B$55,"")</f>
        <v>P-16</v>
      </c>
      <c r="D557" s="51" t="str">
        <f>IF('Organizational Unit Summary'!$B$24="Benchmark or Sustainment",IF(E557="OoS","OoS",IF(E557=1,"DM",IF(E557=2,"PM",IF(E557=3,"LM",IF(E557=4,"FM"))))),IF(E557="OoS","OoS",IF(E557&lt;=2,"H",IF(E557=3,"M",IF(E557=4,"L")))))</f>
        <v>DM</v>
      </c>
      <c r="E557" s="58">
        <f>IF(OR(Processes!$C$56=TRUE,Processes!S$56=TRUE),IF(AND(G557=1,H557=1,NOT(ISTEXT(J557))),4,IF(AND(G557=1,H557=1,ISTEXT(J557)),3,IF(AND(OR(G557=1,H557=1),ISTEXT(J557)),2,1))),"OoS")</f>
        <v>1</v>
      </c>
      <c r="F557" s="57"/>
      <c r="G557" s="59"/>
      <c r="H557" s="59"/>
      <c r="I557" s="59"/>
      <c r="J557" s="59"/>
      <c r="K557" s="59"/>
      <c r="L557" s="59"/>
      <c r="M557" s="59"/>
      <c r="N557" s="59"/>
      <c r="O557" s="63"/>
      <c r="P557" s="370"/>
      <c r="Q557" s="264"/>
      <c r="R557" s="386"/>
    </row>
    <row r="558" spans="1:18" ht="12.75" customHeight="1" x14ac:dyDescent="0.25">
      <c r="A558" s="352"/>
      <c r="B558" s="378"/>
      <c r="C558" s="62" t="str">
        <f>IF(ISTEXT('Organizational Unit Summary'!$B$56),'Organizational Unit Summary'!$B$56,"")</f>
        <v>P-17</v>
      </c>
      <c r="D558" s="51" t="str">
        <f>IF('Organizational Unit Summary'!$B$24="Benchmark or Sustainment",IF(E558="OoS","OoS",IF(E558=1,"DM",IF(E558=2,"PM",IF(E558=3,"LM",IF(E558=4,"FM"))))),IF(E558="OoS","OoS",IF(E558&lt;=2,"H",IF(E558=3,"M",IF(E558=4,"L")))))</f>
        <v>DM</v>
      </c>
      <c r="E558" s="58">
        <f>IF(OR(Processes!$C$56=TRUE,Processes!T$56=TRUE),IF(AND(G558=1,H558=1,NOT(ISTEXT(J558))),4,IF(AND(G558=1,H558=1,ISTEXT(J558)),3,IF(AND(OR(G558=1,H558=1),ISTEXT(J558)),2,1))),"OoS")</f>
        <v>1</v>
      </c>
      <c r="F558" s="57"/>
      <c r="G558" s="59"/>
      <c r="H558" s="59"/>
      <c r="I558" s="59"/>
      <c r="J558" s="59"/>
      <c r="K558" s="59"/>
      <c r="L558" s="59"/>
      <c r="M558" s="59"/>
      <c r="N558" s="59"/>
      <c r="O558" s="63"/>
      <c r="P558" s="370"/>
      <c r="Q558" s="264"/>
      <c r="R558" s="386"/>
    </row>
    <row r="559" spans="1:18" ht="12.75" customHeight="1" x14ac:dyDescent="0.25">
      <c r="A559" s="352"/>
      <c r="B559" s="378"/>
      <c r="C559" s="62" t="str">
        <f>IF(ISTEXT('Organizational Unit Summary'!$B$57),'Organizational Unit Summary'!$B$57,"")</f>
        <v>P-18</v>
      </c>
      <c r="D559" s="51" t="str">
        <f>IF('Organizational Unit Summary'!$B$24="Benchmark or Sustainment",IF(E559="OoS","OoS",IF(E559=1,"DM",IF(E559=2,"PM",IF(E559=3,"LM",IF(E559=4,"FM"))))),IF(E559="OoS","OoS",IF(E559&lt;=2,"H",IF(E559=3,"M",IF(E559=4,"L")))))</f>
        <v>DM</v>
      </c>
      <c r="E559" s="58">
        <f>IF(OR(Processes!$C$56=TRUE,Processes!U$56=TRUE),IF(AND(G559=1,H559=1,NOT(ISTEXT(J559))),4,IF(AND(G559=1,H559=1,ISTEXT(J559)),3,IF(AND(OR(G559=1,H559=1),ISTEXT(J559)),2,1))),"OoS")</f>
        <v>1</v>
      </c>
      <c r="F559" s="57"/>
      <c r="G559" s="59"/>
      <c r="H559" s="59"/>
      <c r="I559" s="59"/>
      <c r="J559" s="59"/>
      <c r="K559" s="59"/>
      <c r="L559" s="59"/>
      <c r="M559" s="59"/>
      <c r="N559" s="59"/>
      <c r="O559" s="63"/>
      <c r="P559" s="370"/>
      <c r="Q559" s="264"/>
      <c r="R559" s="386"/>
    </row>
    <row r="560" spans="1:18" ht="12.75" customHeight="1" x14ac:dyDescent="0.25">
      <c r="A560" s="352"/>
      <c r="B560" s="378"/>
      <c r="C560" s="62" t="str">
        <f>IF(ISTEXT('Organizational Unit Summary'!$B$58),'Organizational Unit Summary'!$B$58,"")</f>
        <v>P-19</v>
      </c>
      <c r="D560" s="51" t="str">
        <f>IF('Organizational Unit Summary'!$B$24="Benchmark or Sustainment",IF(E560="OoS","OoS",IF(E560=1,"DM",IF(E560=2,"PM",IF(E560=3,"LM",IF(E560=4,"FM"))))),IF(E560="OoS","OoS",IF(E560&lt;=2,"H",IF(E560=3,"M",IF(E560=4,"L")))))</f>
        <v>DM</v>
      </c>
      <c r="E560" s="58">
        <f>IF(OR(Processes!$C$56=TRUE,Processes!V$56=TRUE),IF(AND(G560=1,H560=1,NOT(ISTEXT(J560))),4,IF(AND(G560=1,H560=1,ISTEXT(J560)),3,IF(AND(OR(G560=1,H560=1),ISTEXT(J560)),2,1))),"OoS")</f>
        <v>1</v>
      </c>
      <c r="F560" s="57"/>
      <c r="G560" s="59"/>
      <c r="H560" s="59"/>
      <c r="I560" s="59"/>
      <c r="J560" s="59"/>
      <c r="K560" s="59"/>
      <c r="L560" s="59"/>
      <c r="M560" s="59"/>
      <c r="N560" s="59"/>
      <c r="O560" s="63"/>
      <c r="P560" s="370"/>
      <c r="Q560" s="264"/>
      <c r="R560" s="386"/>
    </row>
    <row r="561" spans="1:18" ht="12.75" customHeight="1" thickBot="1" x14ac:dyDescent="0.3">
      <c r="A561" s="352"/>
      <c r="B561" s="378"/>
      <c r="C561" s="62" t="str">
        <f>IF(ISTEXT('Organizational Unit Summary'!$B$59),'Organizational Unit Summary'!$B$59,"")</f>
        <v>P-20</v>
      </c>
      <c r="D561" s="51" t="str">
        <f>IF('Organizational Unit Summary'!$B$24="Benchmark or Sustainment",IF(E561="OoS","OoS",IF(E561=1,"DM",IF(E561=2,"PM",IF(E561=3,"LM",IF(E561=4,"FM"))))),IF(E561="OoS","OoS",IF(E561&lt;=2,"H",IF(E561=3,"M",IF(E561=4,"L")))))</f>
        <v>DM</v>
      </c>
      <c r="E561" s="58">
        <f>IF(OR(Processes!$C$56=TRUE,Processes!W$56=TRUE),IF(AND(G561=1,H561=1,NOT(ISTEXT(J561))),4,IF(AND(G561=1,H561=1,ISTEXT(J561)),3,IF(AND(OR(G561=1,H561=1),ISTEXT(J561)),2,1))),"OoS")</f>
        <v>1</v>
      </c>
      <c r="F561" s="57"/>
      <c r="G561" s="59"/>
      <c r="H561" s="59"/>
      <c r="I561" s="59"/>
      <c r="J561" s="59"/>
      <c r="K561" s="59"/>
      <c r="L561" s="59"/>
      <c r="M561" s="59"/>
      <c r="N561" s="59"/>
      <c r="O561" s="63"/>
      <c r="P561" s="371"/>
      <c r="Q561" s="264"/>
      <c r="R561" s="386"/>
    </row>
    <row r="562" spans="1:18" ht="12.75" customHeight="1" x14ac:dyDescent="0.25">
      <c r="A562" s="352"/>
      <c r="B562" s="378" t="str">
        <f>IF(ISTEXT(Processes!$B$6),Processes!$B$6,"")</f>
        <v>Process 4</v>
      </c>
      <c r="C562" s="62" t="str">
        <f>IF(ISTEXT('Organizational Unit Summary'!$B$40),'Organizational Unit Summary'!$B$40,"")</f>
        <v>P-1</v>
      </c>
      <c r="D562" s="51" t="str">
        <f>IF('Organizational Unit Summary'!$B$24="Benchmark or Sustainment",IF(E562="OoS","OoS",IF(E562=1,"DM",IF(E562=2,"PM",IF(E562=3,"LM",IF(E562=4,"FM"))))),IF(E562="OoS","OoS",IF(E562&lt;=2,"H",IF(E562=3,"M",IF(E562=4,"L")))))</f>
        <v>DM</v>
      </c>
      <c r="E562" s="58">
        <f>IF(OR(Processes!$C$57=TRUE,Processes!D$57=TRUE),IF(AND(G562=1,H562=1,NOT(ISTEXT(J562))),4,IF(AND(G562=1,H562=1,ISTEXT(J562)),3,IF(AND(OR(G562=1,H562=1),ISTEXT(J562)),2,1))),"OoS")</f>
        <v>1</v>
      </c>
      <c r="F562" s="57"/>
      <c r="G562" s="59"/>
      <c r="H562" s="59"/>
      <c r="I562" s="59"/>
      <c r="J562" s="59"/>
      <c r="K562" s="59"/>
      <c r="L562" s="59"/>
      <c r="M562" s="59"/>
      <c r="N562" s="59"/>
      <c r="O562" s="63"/>
      <c r="P562" s="369"/>
      <c r="Q562" s="264"/>
      <c r="R562" s="386"/>
    </row>
    <row r="563" spans="1:18" ht="12.75" customHeight="1" x14ac:dyDescent="0.25">
      <c r="A563" s="352"/>
      <c r="B563" s="378"/>
      <c r="C563" s="62" t="str">
        <f>IF(ISTEXT('Organizational Unit Summary'!$B$41),'Organizational Unit Summary'!$B$41,"")</f>
        <v>P-2</v>
      </c>
      <c r="D563" s="51" t="str">
        <f>IF('Organizational Unit Summary'!$B$24="Benchmark or Sustainment",IF(E563="OoS","OoS",IF(E563=1,"DM",IF(E563=2,"PM",IF(E563=3,"LM",IF(E563=4,"FM"))))),IF(E563="OoS","OoS",IF(E563&lt;=2,"H",IF(E563=3,"M",IF(E563=4,"L")))))</f>
        <v>DM</v>
      </c>
      <c r="E563" s="58">
        <f>IF(OR(Processes!$C$57=TRUE,Processes!E$57=TRUE),IF(AND(G563=1,H563=1,NOT(ISTEXT(J563))),4,IF(AND(G563=1,H563=1,ISTEXT(J563)),3,IF(AND(OR(G563=1,H563=1),ISTEXT(J563)),2,1))),"OoS")</f>
        <v>1</v>
      </c>
      <c r="F563" s="57"/>
      <c r="G563" s="59"/>
      <c r="H563" s="59"/>
      <c r="I563" s="59"/>
      <c r="J563" s="59"/>
      <c r="K563" s="59"/>
      <c r="L563" s="59"/>
      <c r="M563" s="59"/>
      <c r="N563" s="59"/>
      <c r="O563" s="63"/>
      <c r="P563" s="370"/>
      <c r="Q563" s="264"/>
      <c r="R563" s="386"/>
    </row>
    <row r="564" spans="1:18" ht="12.75" customHeight="1" x14ac:dyDescent="0.25">
      <c r="A564" s="352"/>
      <c r="B564" s="378"/>
      <c r="C564" s="62" t="str">
        <f>IF(ISTEXT('Organizational Unit Summary'!$B$42),'Organizational Unit Summary'!$B$42,"")</f>
        <v>P-3</v>
      </c>
      <c r="D564" s="51" t="str">
        <f>IF('Organizational Unit Summary'!$B$24="Benchmark or Sustainment",IF(E564="OoS","OoS",IF(E564=1,"DM",IF(E564=2,"PM",IF(E564=3,"LM",IF(E564=4,"FM"))))),IF(E564="OoS","OoS",IF(E564&lt;=2,"H",IF(E564=3,"M",IF(E564=4,"L")))))</f>
        <v>DM</v>
      </c>
      <c r="E564" s="58">
        <f>IF(OR(Processes!$C$57=TRUE,Processes!F$57=TRUE),IF(AND(G564=1,H564=1,NOT(ISTEXT(J564))),4,IF(AND(G564=1,H564=1,ISTEXT(J564)),3,IF(AND(OR(G564=1,H564=1),ISTEXT(J564)),2,1))),"OoS")</f>
        <v>1</v>
      </c>
      <c r="F564" s="57"/>
      <c r="G564" s="59"/>
      <c r="H564" s="59"/>
      <c r="I564" s="59"/>
      <c r="J564" s="59"/>
      <c r="K564" s="59"/>
      <c r="L564" s="59"/>
      <c r="M564" s="59"/>
      <c r="N564" s="59"/>
      <c r="O564" s="63"/>
      <c r="P564" s="370"/>
      <c r="Q564" s="264"/>
      <c r="R564" s="386"/>
    </row>
    <row r="565" spans="1:18" ht="13" x14ac:dyDescent="0.25">
      <c r="A565" s="352"/>
      <c r="B565" s="378"/>
      <c r="C565" s="62" t="str">
        <f>IF(ISTEXT('Organizational Unit Summary'!$B$43),'Organizational Unit Summary'!$B$43,"")</f>
        <v>P-4</v>
      </c>
      <c r="D565" s="51" t="str">
        <f>IF('Organizational Unit Summary'!$B$24="Benchmark or Sustainment",IF(E565="OoS","OoS",IF(E565=1,"DM",IF(E565=2,"PM",IF(E565=3,"LM",IF(E565=4,"FM"))))),IF(E565="OoS","OoS",IF(E565&lt;=2,"H",IF(E565=3,"M",IF(E565=4,"L")))))</f>
        <v>DM</v>
      </c>
      <c r="E565" s="58">
        <f>IF(OR(Processes!$C$57=TRUE,Processes!G$57=TRUE),IF(AND(G565=1,H565=1,NOT(ISTEXT(J565))),4,IF(AND(G565=1,H565=1,ISTEXT(J565)),3,IF(AND(OR(G565=1,H565=1),ISTEXT(J565)),2,1))),"OoS")</f>
        <v>1</v>
      </c>
      <c r="F565" s="57"/>
      <c r="G565" s="59"/>
      <c r="H565" s="59"/>
      <c r="I565" s="59"/>
      <c r="J565" s="59"/>
      <c r="K565" s="59"/>
      <c r="L565" s="59"/>
      <c r="M565" s="59"/>
      <c r="N565" s="59"/>
      <c r="O565" s="63"/>
      <c r="P565" s="370"/>
      <c r="Q565" s="264"/>
      <c r="R565" s="386"/>
    </row>
    <row r="566" spans="1:18" ht="12.75" customHeight="1" x14ac:dyDescent="0.25">
      <c r="A566" s="352"/>
      <c r="B566" s="378"/>
      <c r="C566" s="62" t="str">
        <f>IF(ISTEXT('Organizational Unit Summary'!$B$44),'Organizational Unit Summary'!$B$44,"")</f>
        <v>P-5</v>
      </c>
      <c r="D566" s="51" t="str">
        <f>IF('Organizational Unit Summary'!$B$24="Benchmark or Sustainment",IF(E566="OoS","OoS",IF(E566=1,"DM",IF(E566=2,"PM",IF(E566=3,"LM",IF(E566=4,"FM"))))),IF(E566="OoS","OoS",IF(E566&lt;=2,"H",IF(E566=3,"M",IF(E566=4,"L")))))</f>
        <v>DM</v>
      </c>
      <c r="E566" s="58">
        <f>IF(OR(Processes!$C$57=TRUE,Processes!H$57=TRUE),IF(AND(G566=1,H566=1,NOT(ISTEXT(J566))),4,IF(AND(G566=1,H566=1,ISTEXT(J566)),3,IF(AND(OR(G566=1,H566=1),ISTEXT(J566)),2,1))),"OoS")</f>
        <v>1</v>
      </c>
      <c r="F566" s="57"/>
      <c r="G566" s="59"/>
      <c r="H566" s="59"/>
      <c r="I566" s="59"/>
      <c r="J566" s="59"/>
      <c r="K566" s="59"/>
      <c r="L566" s="59"/>
      <c r="M566" s="59"/>
      <c r="N566" s="59"/>
      <c r="O566" s="63"/>
      <c r="P566" s="370"/>
      <c r="Q566" s="264"/>
      <c r="R566" s="386"/>
    </row>
    <row r="567" spans="1:18" ht="12.75" customHeight="1" x14ac:dyDescent="0.25">
      <c r="A567" s="352"/>
      <c r="B567" s="378"/>
      <c r="C567" s="62" t="str">
        <f>IF(ISTEXT('Organizational Unit Summary'!$B$45),'Organizational Unit Summary'!$B$45,"")</f>
        <v>P-6</v>
      </c>
      <c r="D567" s="51" t="str">
        <f>IF('Organizational Unit Summary'!$B$24="Benchmark or Sustainment",IF(E567="OoS","OoS",IF(E567=1,"DM",IF(E567=2,"PM",IF(E567=3,"LM",IF(E567=4,"FM"))))),IF(E567="OoS","OoS",IF(E567&lt;=2,"H",IF(E567=3,"M",IF(E567=4,"L")))))</f>
        <v>DM</v>
      </c>
      <c r="E567" s="58">
        <f>IF(OR(Processes!$C$57=TRUE,Processes!I$57=TRUE),IF(AND(G567=1,H567=1,NOT(ISTEXT(J567))),4,IF(AND(G567=1,H567=1,ISTEXT(J567)),3,IF(AND(OR(G567=1,H567=1),ISTEXT(J567)),2,1))),"OoS")</f>
        <v>1</v>
      </c>
      <c r="F567" s="57"/>
      <c r="G567" s="59"/>
      <c r="H567" s="59"/>
      <c r="I567" s="59"/>
      <c r="J567" s="59"/>
      <c r="K567" s="59"/>
      <c r="L567" s="59"/>
      <c r="M567" s="59"/>
      <c r="N567" s="59"/>
      <c r="O567" s="63"/>
      <c r="P567" s="370"/>
      <c r="Q567" s="264"/>
      <c r="R567" s="386"/>
    </row>
    <row r="568" spans="1:18" ht="12.75" customHeight="1" x14ac:dyDescent="0.25">
      <c r="A568" s="352"/>
      <c r="B568" s="378"/>
      <c r="C568" s="62" t="str">
        <f>IF(ISTEXT('Organizational Unit Summary'!$B$46),'Organizational Unit Summary'!$B$46,"")</f>
        <v>P-7</v>
      </c>
      <c r="D568" s="51" t="str">
        <f>IF('Organizational Unit Summary'!$B$24="Benchmark or Sustainment",IF(E568="OoS","OoS",IF(E568=1,"DM",IF(E568=2,"PM",IF(E568=3,"LM",IF(E568=4,"FM"))))),IF(E568="OoS","OoS",IF(E568&lt;=2,"H",IF(E568=3,"M",IF(E568=4,"L")))))</f>
        <v>DM</v>
      </c>
      <c r="E568" s="58">
        <f>IF(OR(Processes!$C$57=TRUE,Processes!J$57=TRUE),IF(AND(G568=1,H568=1,NOT(ISTEXT(J568))),4,IF(AND(G568=1,H568=1,ISTEXT(J568)),3,IF(AND(OR(G568=1,H568=1),ISTEXT(J568)),2,1))),"OoS")</f>
        <v>1</v>
      </c>
      <c r="F568" s="57"/>
      <c r="G568" s="59"/>
      <c r="H568" s="59"/>
      <c r="I568" s="59"/>
      <c r="J568" s="59"/>
      <c r="K568" s="59"/>
      <c r="L568" s="59"/>
      <c r="M568" s="59"/>
      <c r="N568" s="59"/>
      <c r="O568" s="63"/>
      <c r="P568" s="370"/>
      <c r="Q568" s="264"/>
      <c r="R568" s="386"/>
    </row>
    <row r="569" spans="1:18" ht="12.75" customHeight="1" x14ac:dyDescent="0.25">
      <c r="A569" s="352"/>
      <c r="B569" s="378"/>
      <c r="C569" s="62" t="str">
        <f>IF(ISTEXT('Organizational Unit Summary'!$B$47),'Organizational Unit Summary'!$B$47,"")</f>
        <v>P-8</v>
      </c>
      <c r="D569" s="51" t="str">
        <f>IF('Organizational Unit Summary'!$B$24="Benchmark or Sustainment",IF(E569="OoS","OoS",IF(E569=1,"DM",IF(E569=2,"PM",IF(E569=3,"LM",IF(E569=4,"FM"))))),IF(E569="OoS","OoS",IF(E569&lt;=2,"H",IF(E569=3,"M",IF(E569=4,"L")))))</f>
        <v>DM</v>
      </c>
      <c r="E569" s="58">
        <f>IF(OR(Processes!$C$57=TRUE,Processes!K$57=TRUE),IF(AND(G569=1,H569=1,NOT(ISTEXT(J569))),4,IF(AND(G569=1,H569=1,ISTEXT(J569)),3,IF(AND(OR(G569=1,H569=1),ISTEXT(J569)),2,1))),"OoS")</f>
        <v>1</v>
      </c>
      <c r="F569" s="57"/>
      <c r="G569" s="59"/>
      <c r="H569" s="59"/>
      <c r="I569" s="59"/>
      <c r="J569" s="59"/>
      <c r="K569" s="59"/>
      <c r="L569" s="59"/>
      <c r="M569" s="59"/>
      <c r="N569" s="59"/>
      <c r="O569" s="63"/>
      <c r="P569" s="370"/>
      <c r="Q569" s="264"/>
      <c r="R569" s="386"/>
    </row>
    <row r="570" spans="1:18" ht="12.75" customHeight="1" x14ac:dyDescent="0.25">
      <c r="A570" s="352"/>
      <c r="B570" s="378"/>
      <c r="C570" s="62" t="str">
        <f>IF(ISTEXT('Organizational Unit Summary'!$B$48),'Organizational Unit Summary'!$B$48,"")</f>
        <v>P-9</v>
      </c>
      <c r="D570" s="51" t="str">
        <f>IF('Organizational Unit Summary'!$B$24="Benchmark or Sustainment",IF(E570="OoS","OoS",IF(E570=1,"DM",IF(E570=2,"PM",IF(E570=3,"LM",IF(E570=4,"FM"))))),IF(E570="OoS","OoS",IF(E570&lt;=2,"H",IF(E570=3,"M",IF(E570=4,"L")))))</f>
        <v>DM</v>
      </c>
      <c r="E570" s="58">
        <f>IF(OR(Processes!$C$57=TRUE,Processes!L$57=TRUE),IF(AND(G570=1,H570=1,NOT(ISTEXT(J570))),4,IF(AND(G570=1,H570=1,ISTEXT(J570)),3,IF(AND(OR(G570=1,H570=1),ISTEXT(J570)),2,1))),"OoS")</f>
        <v>1</v>
      </c>
      <c r="F570" s="57"/>
      <c r="G570" s="59"/>
      <c r="H570" s="59"/>
      <c r="I570" s="59"/>
      <c r="J570" s="59"/>
      <c r="K570" s="59"/>
      <c r="L570" s="59"/>
      <c r="M570" s="59"/>
      <c r="N570" s="59"/>
      <c r="O570" s="63"/>
      <c r="P570" s="370"/>
      <c r="Q570" s="264"/>
      <c r="R570" s="386"/>
    </row>
    <row r="571" spans="1:18" ht="12.75" customHeight="1" x14ac:dyDescent="0.25">
      <c r="A571" s="352"/>
      <c r="B571" s="378"/>
      <c r="C571" s="62" t="str">
        <f>IF(ISTEXT('Organizational Unit Summary'!$B$49),'Organizational Unit Summary'!$B$49,"")</f>
        <v>P-10</v>
      </c>
      <c r="D571" s="51" t="str">
        <f>IF('Organizational Unit Summary'!$B$24="Benchmark or Sustainment",IF(E571="OoS","OoS",IF(E571=1,"DM",IF(E571=2,"PM",IF(E571=3,"LM",IF(E571=4,"FM"))))),IF(E571="OoS","OoS",IF(E571&lt;=2,"H",IF(E571=3,"M",IF(E571=4,"L")))))</f>
        <v>DM</v>
      </c>
      <c r="E571" s="58">
        <f>IF(OR(Processes!$C$57=TRUE,Processes!M$57=TRUE),IF(AND(G571=1,H571=1,NOT(ISTEXT(J571))),4,IF(AND(G571=1,H571=1,ISTEXT(J571)),3,IF(AND(OR(G571=1,H571=1),ISTEXT(J571)),2,1))),"OoS")</f>
        <v>1</v>
      </c>
      <c r="F571" s="57"/>
      <c r="G571" s="59"/>
      <c r="H571" s="59"/>
      <c r="I571" s="59"/>
      <c r="J571" s="59"/>
      <c r="K571" s="59"/>
      <c r="L571" s="59"/>
      <c r="M571" s="59"/>
      <c r="N571" s="59"/>
      <c r="O571" s="63"/>
      <c r="P571" s="370"/>
      <c r="Q571" s="264"/>
      <c r="R571" s="386"/>
    </row>
    <row r="572" spans="1:18" ht="12.75" customHeight="1" x14ac:dyDescent="0.25">
      <c r="A572" s="352"/>
      <c r="B572" s="378"/>
      <c r="C572" s="62" t="str">
        <f>IF(ISTEXT('Organizational Unit Summary'!$B$50),'Organizational Unit Summary'!$B$50,"")</f>
        <v>P-11</v>
      </c>
      <c r="D572" s="51" t="str">
        <f>IF('Organizational Unit Summary'!$B$24="Benchmark or Sustainment",IF(E572="OoS","OoS",IF(E572=1,"DM",IF(E572=2,"PM",IF(E572=3,"LM",IF(E572=4,"FM"))))),IF(E572="OoS","OoS",IF(E572&lt;=2,"H",IF(E572=3,"M",IF(E572=4,"L")))))</f>
        <v>DM</v>
      </c>
      <c r="E572" s="58">
        <f>IF(OR(Processes!$C$57=TRUE,Processes!N$57=TRUE),IF(AND(G572=1,H572=1,NOT(ISTEXT(J572))),4,IF(AND(G572=1,H572=1,ISTEXT(J572)),3,IF(AND(OR(G572=1,H572=1),ISTEXT(J572)),2,1))),"OoS")</f>
        <v>1</v>
      </c>
      <c r="F572" s="57"/>
      <c r="G572" s="59"/>
      <c r="H572" s="59"/>
      <c r="I572" s="59"/>
      <c r="J572" s="59"/>
      <c r="K572" s="59"/>
      <c r="L572" s="59"/>
      <c r="M572" s="59"/>
      <c r="N572" s="59"/>
      <c r="O572" s="63"/>
      <c r="P572" s="370"/>
      <c r="Q572" s="264"/>
      <c r="R572" s="386"/>
    </row>
    <row r="573" spans="1:18" ht="12.75" customHeight="1" x14ac:dyDescent="0.25">
      <c r="A573" s="352"/>
      <c r="B573" s="378"/>
      <c r="C573" s="62" t="str">
        <f>IF(ISTEXT('Organizational Unit Summary'!$B$51),'Organizational Unit Summary'!$B$51,"")</f>
        <v>P-12</v>
      </c>
      <c r="D573" s="51" t="str">
        <f>IF('Organizational Unit Summary'!$B$24="Benchmark or Sustainment",IF(E573="OoS","OoS",IF(E573=1,"DM",IF(E573=2,"PM",IF(E573=3,"LM",IF(E573=4,"FM"))))),IF(E573="OoS","OoS",IF(E573&lt;=2,"H",IF(E573=3,"M",IF(E573=4,"L")))))</f>
        <v>DM</v>
      </c>
      <c r="E573" s="58">
        <f>IF(OR(Processes!$C$57=TRUE,Processes!O$57=TRUE),IF(AND(G573=1,H573=1,NOT(ISTEXT(J573))),4,IF(AND(G573=1,H573=1,ISTEXT(J573)),3,IF(AND(OR(G573=1,H573=1),ISTEXT(J573)),2,1))),"OoS")</f>
        <v>1</v>
      </c>
      <c r="F573" s="57"/>
      <c r="G573" s="59"/>
      <c r="H573" s="59"/>
      <c r="I573" s="59"/>
      <c r="J573" s="59"/>
      <c r="K573" s="59"/>
      <c r="L573" s="59"/>
      <c r="M573" s="59"/>
      <c r="N573" s="59"/>
      <c r="O573" s="63"/>
      <c r="P573" s="370"/>
      <c r="Q573" s="264"/>
      <c r="R573" s="386"/>
    </row>
    <row r="574" spans="1:18" ht="12.75" customHeight="1" x14ac:dyDescent="0.25">
      <c r="A574" s="352"/>
      <c r="B574" s="378"/>
      <c r="C574" s="62" t="str">
        <f>IF(ISTEXT('Organizational Unit Summary'!$B$52),'Organizational Unit Summary'!$B$52,"")</f>
        <v>P-13</v>
      </c>
      <c r="D574" s="51" t="str">
        <f>IF('Organizational Unit Summary'!$B$24="Benchmark or Sustainment",IF(E574="OoS","OoS",IF(E574=1,"DM",IF(E574=2,"PM",IF(E574=3,"LM",IF(E574=4,"FM"))))),IF(E574="OoS","OoS",IF(E574&lt;=2,"H",IF(E574=3,"M",IF(E574=4,"L")))))</f>
        <v>DM</v>
      </c>
      <c r="E574" s="58">
        <f>IF(OR(Processes!$C$57=TRUE,Processes!P$57=TRUE),IF(AND(G574=1,H574=1,NOT(ISTEXT(J574))),4,IF(AND(G574=1,H574=1,ISTEXT(J574)),3,IF(AND(OR(G574=1,H574=1),ISTEXT(J574)),2,1))),"OoS")</f>
        <v>1</v>
      </c>
      <c r="F574" s="57"/>
      <c r="G574" s="59"/>
      <c r="H574" s="59"/>
      <c r="I574" s="59"/>
      <c r="J574" s="59"/>
      <c r="K574" s="59"/>
      <c r="L574" s="59"/>
      <c r="M574" s="59"/>
      <c r="N574" s="59"/>
      <c r="O574" s="63"/>
      <c r="P574" s="370"/>
      <c r="Q574" s="264"/>
      <c r="R574" s="386"/>
    </row>
    <row r="575" spans="1:18" ht="12.75" customHeight="1" x14ac:dyDescent="0.25">
      <c r="A575" s="352"/>
      <c r="B575" s="378"/>
      <c r="C575" s="62" t="str">
        <f>IF(ISTEXT('Organizational Unit Summary'!$B$53),'Organizational Unit Summary'!$B$53,"")</f>
        <v>P-14</v>
      </c>
      <c r="D575" s="51" t="str">
        <f>IF('Organizational Unit Summary'!$B$24="Benchmark or Sustainment",IF(E575="OoS","OoS",IF(E575=1,"DM",IF(E575=2,"PM",IF(E575=3,"LM",IF(E575=4,"FM"))))),IF(E575="OoS","OoS",IF(E575&lt;=2,"H",IF(E575=3,"M",IF(E575=4,"L")))))</f>
        <v>DM</v>
      </c>
      <c r="E575" s="58">
        <f>IF(OR(Processes!$C$57=TRUE,Processes!Q$57=TRUE),IF(AND(G575=1,H575=1,NOT(ISTEXT(J575))),4,IF(AND(G575=1,H575=1,ISTEXT(J575)),3,IF(AND(OR(G575=1,H575=1),ISTEXT(J575)),2,1))),"OoS")</f>
        <v>1</v>
      </c>
      <c r="F575" s="57"/>
      <c r="G575" s="59"/>
      <c r="H575" s="59"/>
      <c r="I575" s="59"/>
      <c r="J575" s="59"/>
      <c r="K575" s="59"/>
      <c r="L575" s="59"/>
      <c r="M575" s="59"/>
      <c r="N575" s="59"/>
      <c r="O575" s="63"/>
      <c r="P575" s="370"/>
      <c r="Q575" s="264"/>
      <c r="R575" s="386"/>
    </row>
    <row r="576" spans="1:18" ht="12.75" customHeight="1" x14ac:dyDescent="0.25">
      <c r="A576" s="352"/>
      <c r="B576" s="378"/>
      <c r="C576" s="62" t="str">
        <f>IF(ISTEXT('Organizational Unit Summary'!$B$54),'Organizational Unit Summary'!$B$54,"")</f>
        <v>P-15</v>
      </c>
      <c r="D576" s="51" t="str">
        <f>IF('Organizational Unit Summary'!$B$24="Benchmark or Sustainment",IF(E576="OoS","OoS",IF(E576=1,"DM",IF(E576=2,"PM",IF(E576=3,"LM",IF(E576=4,"FM"))))),IF(E576="OoS","OoS",IF(E576&lt;=2,"H",IF(E576=3,"M",IF(E576=4,"L")))))</f>
        <v>DM</v>
      </c>
      <c r="E576" s="58">
        <f>IF(OR(Processes!$C$57=TRUE,Processes!R$57=TRUE),IF(AND(G576=1,H576=1,NOT(ISTEXT(J576))),4,IF(AND(G576=1,H576=1,ISTEXT(J576)),3,IF(AND(OR(G576=1,H576=1),ISTEXT(J576)),2,1))),"OoS")</f>
        <v>1</v>
      </c>
      <c r="F576" s="57"/>
      <c r="G576" s="59"/>
      <c r="H576" s="59"/>
      <c r="I576" s="59"/>
      <c r="J576" s="59"/>
      <c r="K576" s="59"/>
      <c r="L576" s="59"/>
      <c r="M576" s="59"/>
      <c r="N576" s="59"/>
      <c r="O576" s="63"/>
      <c r="P576" s="370"/>
      <c r="Q576" s="264"/>
      <c r="R576" s="386"/>
    </row>
    <row r="577" spans="1:18" ht="12.75" customHeight="1" x14ac:dyDescent="0.25">
      <c r="A577" s="352"/>
      <c r="B577" s="378"/>
      <c r="C577" s="62" t="str">
        <f>IF(ISTEXT('Organizational Unit Summary'!$B$55),'Organizational Unit Summary'!$B$55,"")</f>
        <v>P-16</v>
      </c>
      <c r="D577" s="51" t="str">
        <f>IF('Organizational Unit Summary'!$B$24="Benchmark or Sustainment",IF(E577="OoS","OoS",IF(E577=1,"DM",IF(E577=2,"PM",IF(E577=3,"LM",IF(E577=4,"FM"))))),IF(E577="OoS","OoS",IF(E577&lt;=2,"H",IF(E577=3,"M",IF(E577=4,"L")))))</f>
        <v>DM</v>
      </c>
      <c r="E577" s="58">
        <f>IF(OR(Processes!$C$57=TRUE,Processes!S$57=TRUE),IF(AND(G577=1,H577=1,NOT(ISTEXT(J577))),4,IF(AND(G577=1,H577=1,ISTEXT(J577)),3,IF(AND(OR(G577=1,H577=1),ISTEXT(J577)),2,1))),"OoS")</f>
        <v>1</v>
      </c>
      <c r="F577" s="57"/>
      <c r="G577" s="59"/>
      <c r="H577" s="59"/>
      <c r="I577" s="59"/>
      <c r="J577" s="59"/>
      <c r="K577" s="59"/>
      <c r="L577" s="59"/>
      <c r="M577" s="59"/>
      <c r="N577" s="59"/>
      <c r="O577" s="63"/>
      <c r="P577" s="370"/>
      <c r="Q577" s="264"/>
      <c r="R577" s="386"/>
    </row>
    <row r="578" spans="1:18" ht="12.75" customHeight="1" x14ac:dyDescent="0.25">
      <c r="A578" s="352"/>
      <c r="B578" s="378"/>
      <c r="C578" s="62" t="str">
        <f>IF(ISTEXT('Organizational Unit Summary'!$B$56),'Organizational Unit Summary'!$B$56,"")</f>
        <v>P-17</v>
      </c>
      <c r="D578" s="51" t="str">
        <f>IF('Organizational Unit Summary'!$B$24="Benchmark or Sustainment",IF(E578="OoS","OoS",IF(E578=1,"DM",IF(E578=2,"PM",IF(E578=3,"LM",IF(E578=4,"FM"))))),IF(E578="OoS","OoS",IF(E578&lt;=2,"H",IF(E578=3,"M",IF(E578=4,"L")))))</f>
        <v>DM</v>
      </c>
      <c r="E578" s="58">
        <f>IF(OR(Processes!$C$57=TRUE,Processes!T$57=TRUE),IF(AND(G578=1,H578=1,NOT(ISTEXT(J578))),4,IF(AND(G578=1,H578=1,ISTEXT(J578)),3,IF(AND(OR(G578=1,H578=1),ISTEXT(J578)),2,1))),"OoS")</f>
        <v>1</v>
      </c>
      <c r="F578" s="57"/>
      <c r="G578" s="59"/>
      <c r="H578" s="59"/>
      <c r="I578" s="59"/>
      <c r="J578" s="59"/>
      <c r="K578" s="59"/>
      <c r="L578" s="59"/>
      <c r="M578" s="59"/>
      <c r="N578" s="59"/>
      <c r="O578" s="63"/>
      <c r="P578" s="370"/>
      <c r="Q578" s="264"/>
      <c r="R578" s="386"/>
    </row>
    <row r="579" spans="1:18" ht="12.75" customHeight="1" x14ac:dyDescent="0.25">
      <c r="A579" s="352"/>
      <c r="B579" s="378"/>
      <c r="C579" s="62" t="str">
        <f>IF(ISTEXT('Organizational Unit Summary'!$B$57),'Organizational Unit Summary'!$B$57,"")</f>
        <v>P-18</v>
      </c>
      <c r="D579" s="51" t="str">
        <f>IF('Organizational Unit Summary'!$B$24="Benchmark or Sustainment",IF(E579="OoS","OoS",IF(E579=1,"DM",IF(E579=2,"PM",IF(E579=3,"LM",IF(E579=4,"FM"))))),IF(E579="OoS","OoS",IF(E579&lt;=2,"H",IF(E579=3,"M",IF(E579=4,"L")))))</f>
        <v>DM</v>
      </c>
      <c r="E579" s="58">
        <f>IF(OR(Processes!$C$57=TRUE,Processes!U$57=TRUE),IF(AND(G579=1,H579=1,NOT(ISTEXT(J579))),4,IF(AND(G579=1,H579=1,ISTEXT(J579)),3,IF(AND(OR(G579=1,H579=1),ISTEXT(J579)),2,1))),"OoS")</f>
        <v>1</v>
      </c>
      <c r="F579" s="57"/>
      <c r="G579" s="59"/>
      <c r="H579" s="59"/>
      <c r="I579" s="59"/>
      <c r="J579" s="59"/>
      <c r="K579" s="59"/>
      <c r="L579" s="59"/>
      <c r="M579" s="59"/>
      <c r="N579" s="59"/>
      <c r="O579" s="63"/>
      <c r="P579" s="370"/>
      <c r="Q579" s="264"/>
      <c r="R579" s="386"/>
    </row>
    <row r="580" spans="1:18" ht="12.75" customHeight="1" x14ac:dyDescent="0.25">
      <c r="A580" s="352"/>
      <c r="B580" s="378"/>
      <c r="C580" s="62" t="str">
        <f>IF(ISTEXT('Organizational Unit Summary'!$B$58),'Organizational Unit Summary'!$B$58,"")</f>
        <v>P-19</v>
      </c>
      <c r="D580" s="51" t="str">
        <f>IF('Organizational Unit Summary'!$B$24="Benchmark or Sustainment",IF(E580="OoS","OoS",IF(E580=1,"DM",IF(E580=2,"PM",IF(E580=3,"LM",IF(E580=4,"FM"))))),IF(E580="OoS","OoS",IF(E580&lt;=2,"H",IF(E580=3,"M",IF(E580=4,"L")))))</f>
        <v>DM</v>
      </c>
      <c r="E580" s="58">
        <f>IF(OR(Processes!$C$57=TRUE,Processes!V$57=TRUE),IF(AND(G580=1,H580=1,NOT(ISTEXT(J580))),4,IF(AND(G580=1,H580=1,ISTEXT(J580)),3,IF(AND(OR(G580=1,H580=1),ISTEXT(J580)),2,1))),"OoS")</f>
        <v>1</v>
      </c>
      <c r="F580" s="57"/>
      <c r="G580" s="59"/>
      <c r="H580" s="59"/>
      <c r="I580" s="59"/>
      <c r="J580" s="59"/>
      <c r="K580" s="59"/>
      <c r="L580" s="59"/>
      <c r="M580" s="59"/>
      <c r="N580" s="59"/>
      <c r="O580" s="63"/>
      <c r="P580" s="370"/>
      <c r="Q580" s="264"/>
      <c r="R580" s="386"/>
    </row>
    <row r="581" spans="1:18" ht="12.75" customHeight="1" thickBot="1" x14ac:dyDescent="0.3">
      <c r="A581" s="352"/>
      <c r="B581" s="378"/>
      <c r="C581" s="62" t="str">
        <f>IF(ISTEXT('Organizational Unit Summary'!$B$59),'Organizational Unit Summary'!$B$59,"")</f>
        <v>P-20</v>
      </c>
      <c r="D581" s="51" t="str">
        <f>IF('Organizational Unit Summary'!$B$24="Benchmark or Sustainment",IF(E581="OoS","OoS",IF(E581=1,"DM",IF(E581=2,"PM",IF(E581=3,"LM",IF(E581=4,"FM"))))),IF(E581="OoS","OoS",IF(E581&lt;=2,"H",IF(E581=3,"M",IF(E581=4,"L")))))</f>
        <v>DM</v>
      </c>
      <c r="E581" s="58">
        <f>IF(OR(Processes!$C$57=TRUE,Processes!W$57=TRUE),IF(AND(G581=1,H581=1,NOT(ISTEXT(J581))),4,IF(AND(G581=1,H581=1,ISTEXT(J581)),3,IF(AND(OR(G581=1,H581=1),ISTEXT(J581)),2,1))),"OoS")</f>
        <v>1</v>
      </c>
      <c r="F581" s="57"/>
      <c r="G581" s="59"/>
      <c r="H581" s="59"/>
      <c r="I581" s="59"/>
      <c r="J581" s="59"/>
      <c r="K581" s="59"/>
      <c r="L581" s="59"/>
      <c r="M581" s="59"/>
      <c r="N581" s="59"/>
      <c r="O581" s="63"/>
      <c r="P581" s="371"/>
      <c r="Q581" s="264"/>
      <c r="R581" s="386"/>
    </row>
    <row r="582" spans="1:18" ht="13.5" customHeight="1" x14ac:dyDescent="0.25">
      <c r="A582" s="352"/>
      <c r="B582" s="378" t="str">
        <f>IF(ISTEXT(Processes!$B$7),Processes!$B$7,"")</f>
        <v>Process 5</v>
      </c>
      <c r="C582" s="62" t="str">
        <f>IF(ISTEXT('Organizational Unit Summary'!$B$40),'Organizational Unit Summary'!$B$40,"")</f>
        <v>P-1</v>
      </c>
      <c r="D582" s="51" t="str">
        <f>IF('Organizational Unit Summary'!$B$24="Benchmark or Sustainment",IF(E582="OoS","OoS",IF(E582=1,"DM",IF(E582=2,"PM",IF(E582=3,"LM",IF(E582=4,"FM"))))),IF(E582="OoS","OoS",IF(E582&lt;=2,"H",IF(E582=3,"M",IF(E582=4,"L")))))</f>
        <v>DM</v>
      </c>
      <c r="E582" s="58">
        <f>IF(OR(Processes!$C$58=TRUE,Processes!D$58=TRUE),IF(AND(G582=1,H582=1,NOT(ISTEXT(J582))),4,IF(AND(G582=1,H582=1,ISTEXT(J582)),3,IF(AND(OR(G582=1,H582=1),ISTEXT(J582)),2,1))),"OoS")</f>
        <v>1</v>
      </c>
      <c r="F582" s="57"/>
      <c r="G582" s="59"/>
      <c r="H582" s="59"/>
      <c r="I582" s="59"/>
      <c r="J582" s="59"/>
      <c r="K582" s="59"/>
      <c r="L582" s="59"/>
      <c r="M582" s="59"/>
      <c r="N582" s="59"/>
      <c r="O582" s="63"/>
      <c r="P582" s="369"/>
      <c r="Q582" s="264"/>
      <c r="R582" s="386"/>
    </row>
    <row r="583" spans="1:18" ht="12.75" customHeight="1" x14ac:dyDescent="0.25">
      <c r="A583" s="352"/>
      <c r="B583" s="378"/>
      <c r="C583" s="62" t="str">
        <f>IF(ISTEXT('Organizational Unit Summary'!$B$41),'Organizational Unit Summary'!$B$41,"")</f>
        <v>P-2</v>
      </c>
      <c r="D583" s="51" t="str">
        <f>IF('Organizational Unit Summary'!$B$24="Benchmark or Sustainment",IF(E583="OoS","OoS",IF(E583=1,"DM",IF(E583=2,"PM",IF(E583=3,"LM",IF(E583=4,"FM"))))),IF(E583="OoS","OoS",IF(E583&lt;=2,"H",IF(E583=3,"M",IF(E583=4,"L")))))</f>
        <v>DM</v>
      </c>
      <c r="E583" s="58">
        <f>IF(OR(Processes!$C$58=TRUE,Processes!E$58=TRUE),IF(AND(G583=1,H583=1,NOT(ISTEXT(J583))),4,IF(AND(G583=1,H583=1,ISTEXT(J583)),3,IF(AND(OR(G583=1,H583=1),ISTEXT(J583)),2,1))),"OoS")</f>
        <v>1</v>
      </c>
      <c r="F583" s="57"/>
      <c r="G583" s="59"/>
      <c r="H583" s="59"/>
      <c r="I583" s="59"/>
      <c r="J583" s="59"/>
      <c r="K583" s="59"/>
      <c r="L583" s="59"/>
      <c r="M583" s="59"/>
      <c r="N583" s="59"/>
      <c r="O583" s="63"/>
      <c r="P583" s="370"/>
      <c r="Q583" s="264"/>
      <c r="R583" s="386"/>
    </row>
    <row r="584" spans="1:18" ht="12.75" customHeight="1" x14ac:dyDescent="0.25">
      <c r="A584" s="352"/>
      <c r="B584" s="378"/>
      <c r="C584" s="62" t="str">
        <f>IF(ISTEXT('Organizational Unit Summary'!$B$42),'Organizational Unit Summary'!$B$42,"")</f>
        <v>P-3</v>
      </c>
      <c r="D584" s="51" t="str">
        <f>IF('Organizational Unit Summary'!$B$24="Benchmark or Sustainment",IF(E584="OoS","OoS",IF(E584=1,"DM",IF(E584=2,"PM",IF(E584=3,"LM",IF(E584=4,"FM"))))),IF(E584="OoS","OoS",IF(E584&lt;=2,"H",IF(E584=3,"M",IF(E584=4,"L")))))</f>
        <v>DM</v>
      </c>
      <c r="E584" s="58">
        <f>IF(OR(Processes!$C$58=TRUE,Processes!F$58=TRUE),IF(AND(G584=1,H584=1,NOT(ISTEXT(J584))),4,IF(AND(G584=1,H584=1,ISTEXT(J584)),3,IF(AND(OR(G584=1,H584=1),ISTEXT(J584)),2,1))),"OoS")</f>
        <v>1</v>
      </c>
      <c r="F584" s="57"/>
      <c r="G584" s="59"/>
      <c r="H584" s="59"/>
      <c r="I584" s="59"/>
      <c r="J584" s="59"/>
      <c r="K584" s="59"/>
      <c r="L584" s="59"/>
      <c r="M584" s="59"/>
      <c r="N584" s="59"/>
      <c r="O584" s="63"/>
      <c r="P584" s="370"/>
      <c r="Q584" s="264"/>
      <c r="R584" s="386"/>
    </row>
    <row r="585" spans="1:18" ht="12.75" customHeight="1" x14ac:dyDescent="0.25">
      <c r="A585" s="352"/>
      <c r="B585" s="378"/>
      <c r="C585" s="62" t="str">
        <f>IF(ISTEXT('Organizational Unit Summary'!$B$43),'Organizational Unit Summary'!$B$43,"")</f>
        <v>P-4</v>
      </c>
      <c r="D585" s="51" t="str">
        <f>IF('Organizational Unit Summary'!$B$24="Benchmark or Sustainment",IF(E585="OoS","OoS",IF(E585=1,"DM",IF(E585=2,"PM",IF(E585=3,"LM",IF(E585=4,"FM"))))),IF(E585="OoS","OoS",IF(E585&lt;=2,"H",IF(E585=3,"M",IF(E585=4,"L")))))</f>
        <v>DM</v>
      </c>
      <c r="E585" s="58">
        <f>IF(OR(Processes!$C$58=TRUE,Processes!G$58=TRUE),IF(AND(G585=1,H585=1,NOT(ISTEXT(J585))),4,IF(AND(G585=1,H585=1,ISTEXT(J585)),3,IF(AND(OR(G585=1,H585=1),ISTEXT(J585)),2,1))),"OoS")</f>
        <v>1</v>
      </c>
      <c r="F585" s="57"/>
      <c r="G585" s="59"/>
      <c r="H585" s="59"/>
      <c r="I585" s="59"/>
      <c r="J585" s="59"/>
      <c r="K585" s="59"/>
      <c r="L585" s="59"/>
      <c r="M585" s="59"/>
      <c r="N585" s="59"/>
      <c r="O585" s="63"/>
      <c r="P585" s="370"/>
      <c r="Q585" s="264"/>
      <c r="R585" s="386"/>
    </row>
    <row r="586" spans="1:18" ht="12.75" customHeight="1" x14ac:dyDescent="0.25">
      <c r="A586" s="352"/>
      <c r="B586" s="378"/>
      <c r="C586" s="62" t="str">
        <f>IF(ISTEXT('Organizational Unit Summary'!$B$44),'Organizational Unit Summary'!$B$44,"")</f>
        <v>P-5</v>
      </c>
      <c r="D586" s="51" t="str">
        <f>IF('Organizational Unit Summary'!$B$24="Benchmark or Sustainment",IF(E586="OoS","OoS",IF(E586=1,"DM",IF(E586=2,"PM",IF(E586=3,"LM",IF(E586=4,"FM"))))),IF(E586="OoS","OoS",IF(E586&lt;=2,"H",IF(E586=3,"M",IF(E586=4,"L")))))</f>
        <v>DM</v>
      </c>
      <c r="E586" s="58">
        <f>IF(OR(Processes!$C$58=TRUE,Processes!H$58=TRUE),IF(AND(G586=1,H586=1,NOT(ISTEXT(J586))),4,IF(AND(G586=1,H586=1,ISTEXT(J586)),3,IF(AND(OR(G586=1,H586=1),ISTEXT(J586)),2,1))),"OoS")</f>
        <v>1</v>
      </c>
      <c r="F586" s="57"/>
      <c r="G586" s="59"/>
      <c r="H586" s="59"/>
      <c r="I586" s="59"/>
      <c r="J586" s="59"/>
      <c r="K586" s="59"/>
      <c r="L586" s="59"/>
      <c r="M586" s="59"/>
      <c r="N586" s="59"/>
      <c r="O586" s="63"/>
      <c r="P586" s="370"/>
      <c r="Q586" s="264"/>
      <c r="R586" s="386"/>
    </row>
    <row r="587" spans="1:18" ht="12.75" customHeight="1" x14ac:dyDescent="0.25">
      <c r="A587" s="352"/>
      <c r="B587" s="378"/>
      <c r="C587" s="62" t="str">
        <f>IF(ISTEXT('Organizational Unit Summary'!$B$45),'Organizational Unit Summary'!$B$45,"")</f>
        <v>P-6</v>
      </c>
      <c r="D587" s="51" t="str">
        <f>IF('Organizational Unit Summary'!$B$24="Benchmark or Sustainment",IF(E587="OoS","OoS",IF(E587=1,"DM",IF(E587=2,"PM",IF(E587=3,"LM",IF(E587=4,"FM"))))),IF(E587="OoS","OoS",IF(E587&lt;=2,"H",IF(E587=3,"M",IF(E587=4,"L")))))</f>
        <v>DM</v>
      </c>
      <c r="E587" s="58">
        <f>IF(OR(Processes!$C$58=TRUE,Processes!I$58=TRUE),IF(AND(G587=1,H587=1,NOT(ISTEXT(J587))),4,IF(AND(G587=1,H587=1,ISTEXT(J587)),3,IF(AND(OR(G587=1,H587=1),ISTEXT(J587)),2,1))),"OoS")</f>
        <v>1</v>
      </c>
      <c r="F587" s="57"/>
      <c r="G587" s="59"/>
      <c r="H587" s="59"/>
      <c r="I587" s="59"/>
      <c r="J587" s="59"/>
      <c r="K587" s="59"/>
      <c r="L587" s="59"/>
      <c r="M587" s="59"/>
      <c r="N587" s="59"/>
      <c r="O587" s="63"/>
      <c r="P587" s="370"/>
      <c r="Q587" s="264"/>
      <c r="R587" s="386"/>
    </row>
    <row r="588" spans="1:18" ht="12.75" customHeight="1" x14ac:dyDescent="0.25">
      <c r="A588" s="352"/>
      <c r="B588" s="378"/>
      <c r="C588" s="62" t="str">
        <f>IF(ISTEXT('Organizational Unit Summary'!$B$46),'Organizational Unit Summary'!$B$46,"")</f>
        <v>P-7</v>
      </c>
      <c r="D588" s="51" t="str">
        <f>IF('Organizational Unit Summary'!$B$24="Benchmark or Sustainment",IF(E588="OoS","OoS",IF(E588=1,"DM",IF(E588=2,"PM",IF(E588=3,"LM",IF(E588=4,"FM"))))),IF(E588="OoS","OoS",IF(E588&lt;=2,"H",IF(E588=3,"M",IF(E588=4,"L")))))</f>
        <v>DM</v>
      </c>
      <c r="E588" s="58">
        <f>IF(OR(Processes!$C$58=TRUE,Processes!J$58=TRUE),IF(AND(G588=1,H588=1,NOT(ISTEXT(J588))),4,IF(AND(G588=1,H588=1,ISTEXT(J588)),3,IF(AND(OR(G588=1,H588=1),ISTEXT(J588)),2,1))),"OoS")</f>
        <v>1</v>
      </c>
      <c r="F588" s="57"/>
      <c r="G588" s="59"/>
      <c r="H588" s="59"/>
      <c r="I588" s="59"/>
      <c r="J588" s="59"/>
      <c r="K588" s="59"/>
      <c r="L588" s="59"/>
      <c r="M588" s="59"/>
      <c r="N588" s="59"/>
      <c r="O588" s="63"/>
      <c r="P588" s="370"/>
      <c r="Q588" s="264"/>
      <c r="R588" s="386"/>
    </row>
    <row r="589" spans="1:18" ht="12.75" customHeight="1" x14ac:dyDescent="0.25">
      <c r="A589" s="352"/>
      <c r="B589" s="378"/>
      <c r="C589" s="62" t="str">
        <f>IF(ISTEXT('Organizational Unit Summary'!$B$47),'Organizational Unit Summary'!$B$47,"")</f>
        <v>P-8</v>
      </c>
      <c r="D589" s="51" t="str">
        <f>IF('Organizational Unit Summary'!$B$24="Benchmark or Sustainment",IF(E589="OoS","OoS",IF(E589=1,"DM",IF(E589=2,"PM",IF(E589=3,"LM",IF(E589=4,"FM"))))),IF(E589="OoS","OoS",IF(E589&lt;=2,"H",IF(E589=3,"M",IF(E589=4,"L")))))</f>
        <v>DM</v>
      </c>
      <c r="E589" s="58">
        <f>IF(OR(Processes!$C$58=TRUE,Processes!K$58=TRUE),IF(AND(G589=1,H589=1,NOT(ISTEXT(J589))),4,IF(AND(G589=1,H589=1,ISTEXT(J589)),3,IF(AND(OR(G589=1,H589=1),ISTEXT(J589)),2,1))),"OoS")</f>
        <v>1</v>
      </c>
      <c r="F589" s="57"/>
      <c r="G589" s="59"/>
      <c r="H589" s="59"/>
      <c r="I589" s="59"/>
      <c r="J589" s="59"/>
      <c r="K589" s="59"/>
      <c r="L589" s="59"/>
      <c r="M589" s="59"/>
      <c r="N589" s="59"/>
      <c r="O589" s="63"/>
      <c r="P589" s="370"/>
      <c r="Q589" s="264"/>
      <c r="R589" s="386"/>
    </row>
    <row r="590" spans="1:18" ht="12.75" customHeight="1" x14ac:dyDescent="0.25">
      <c r="A590" s="352"/>
      <c r="B590" s="378"/>
      <c r="C590" s="62" t="str">
        <f>IF(ISTEXT('Organizational Unit Summary'!$B$48),'Organizational Unit Summary'!$B$48,"")</f>
        <v>P-9</v>
      </c>
      <c r="D590" s="51" t="str">
        <f>IF('Organizational Unit Summary'!$B$24="Benchmark or Sustainment",IF(E590="OoS","OoS",IF(E590=1,"DM",IF(E590=2,"PM",IF(E590=3,"LM",IF(E590=4,"FM"))))),IF(E590="OoS","OoS",IF(E590&lt;=2,"H",IF(E590=3,"M",IF(E590=4,"L")))))</f>
        <v>DM</v>
      </c>
      <c r="E590" s="58">
        <f>IF(OR(Processes!$C$58=TRUE,Processes!L$58=TRUE),IF(AND(G590=1,H590=1,NOT(ISTEXT(J590))),4,IF(AND(G590=1,H590=1,ISTEXT(J590)),3,IF(AND(OR(G590=1,H590=1),ISTEXT(J590)),2,1))),"OoS")</f>
        <v>1</v>
      </c>
      <c r="F590" s="57"/>
      <c r="G590" s="59"/>
      <c r="H590" s="59"/>
      <c r="I590" s="59"/>
      <c r="J590" s="59"/>
      <c r="K590" s="59"/>
      <c r="L590" s="59"/>
      <c r="M590" s="59"/>
      <c r="N590" s="59"/>
      <c r="O590" s="63"/>
      <c r="P590" s="370"/>
      <c r="Q590" s="264"/>
      <c r="R590" s="386"/>
    </row>
    <row r="591" spans="1:18" ht="13.5" customHeight="1" x14ac:dyDescent="0.25">
      <c r="A591" s="352"/>
      <c r="B591" s="378"/>
      <c r="C591" s="62" t="str">
        <f>IF(ISTEXT('Organizational Unit Summary'!$B$49),'Organizational Unit Summary'!$B$49,"")</f>
        <v>P-10</v>
      </c>
      <c r="D591" s="51" t="str">
        <f>IF('Organizational Unit Summary'!$B$24="Benchmark or Sustainment",IF(E591="OoS","OoS",IF(E591=1,"DM",IF(E591=2,"PM",IF(E591=3,"LM",IF(E591=4,"FM"))))),IF(E591="OoS","OoS",IF(E591&lt;=2,"H",IF(E591=3,"M",IF(E591=4,"L")))))</f>
        <v>DM</v>
      </c>
      <c r="E591" s="58">
        <f>IF(OR(Processes!$C$58=TRUE,Processes!M$58=TRUE),IF(AND(G591=1,H591=1,NOT(ISTEXT(J591))),4,IF(AND(G591=1,H591=1,ISTEXT(J591)),3,IF(AND(OR(G591=1,H591=1),ISTEXT(J591)),2,1))),"OoS")</f>
        <v>1</v>
      </c>
      <c r="F591" s="57"/>
      <c r="G591" s="59"/>
      <c r="H591" s="59"/>
      <c r="I591" s="59"/>
      <c r="J591" s="59"/>
      <c r="K591" s="59"/>
      <c r="L591" s="59"/>
      <c r="M591" s="59"/>
      <c r="N591" s="59"/>
      <c r="O591" s="63"/>
      <c r="P591" s="370"/>
      <c r="Q591" s="264"/>
      <c r="R591" s="386"/>
    </row>
    <row r="592" spans="1:18" ht="13.5" customHeight="1" x14ac:dyDescent="0.25">
      <c r="A592" s="352"/>
      <c r="B592" s="378"/>
      <c r="C592" s="62" t="str">
        <f>IF(ISTEXT('Organizational Unit Summary'!$B$50),'Organizational Unit Summary'!$B$50,"")</f>
        <v>P-11</v>
      </c>
      <c r="D592" s="51" t="str">
        <f>IF('Organizational Unit Summary'!$B$24="Benchmark or Sustainment",IF(E592="OoS","OoS",IF(E592=1,"DM",IF(E592=2,"PM",IF(E592=3,"LM",IF(E592=4,"FM"))))),IF(E592="OoS","OoS",IF(E592&lt;=2,"H",IF(E592=3,"M",IF(E592=4,"L")))))</f>
        <v>DM</v>
      </c>
      <c r="E592" s="58">
        <f>IF(OR(Processes!$C$58=TRUE,Processes!N$58=TRUE),IF(AND(G592=1,H592=1,NOT(ISTEXT(J592))),4,IF(AND(G592=1,H592=1,ISTEXT(J592)),3,IF(AND(OR(G592=1,H592=1),ISTEXT(J592)),2,1))),"OoS")</f>
        <v>1</v>
      </c>
      <c r="F592" s="57"/>
      <c r="G592" s="59"/>
      <c r="H592" s="59"/>
      <c r="I592" s="59"/>
      <c r="J592" s="59"/>
      <c r="K592" s="59"/>
      <c r="L592" s="59"/>
      <c r="M592" s="59"/>
      <c r="N592" s="59"/>
      <c r="O592" s="63"/>
      <c r="P592" s="370"/>
      <c r="Q592" s="264"/>
      <c r="R592" s="386"/>
    </row>
    <row r="593" spans="1:18" ht="12.75" customHeight="1" x14ac:dyDescent="0.25">
      <c r="A593" s="352"/>
      <c r="B593" s="378"/>
      <c r="C593" s="62" t="str">
        <f>IF(ISTEXT('Organizational Unit Summary'!$B$51),'Organizational Unit Summary'!$B$51,"")</f>
        <v>P-12</v>
      </c>
      <c r="D593" s="51" t="str">
        <f>IF('Organizational Unit Summary'!$B$24="Benchmark or Sustainment",IF(E593="OoS","OoS",IF(E593=1,"DM",IF(E593=2,"PM",IF(E593=3,"LM",IF(E593=4,"FM"))))),IF(E593="OoS","OoS",IF(E593&lt;=2,"H",IF(E593=3,"M",IF(E593=4,"L")))))</f>
        <v>DM</v>
      </c>
      <c r="E593" s="58">
        <f>IF(OR(Processes!$C$58=TRUE,Processes!O$58=TRUE),IF(AND(G593=1,H593=1,NOT(ISTEXT(J593))),4,IF(AND(G593=1,H593=1,ISTEXT(J593)),3,IF(AND(OR(G593=1,H593=1),ISTEXT(J593)),2,1))),"OoS")</f>
        <v>1</v>
      </c>
      <c r="F593" s="57"/>
      <c r="G593" s="59"/>
      <c r="H593" s="59"/>
      <c r="I593" s="59"/>
      <c r="J593" s="59"/>
      <c r="K593" s="59"/>
      <c r="L593" s="59"/>
      <c r="M593" s="59"/>
      <c r="N593" s="59"/>
      <c r="O593" s="63"/>
      <c r="P593" s="370"/>
      <c r="Q593" s="264"/>
      <c r="R593" s="386"/>
    </row>
    <row r="594" spans="1:18" ht="12.75" customHeight="1" x14ac:dyDescent="0.25">
      <c r="A594" s="352"/>
      <c r="B594" s="378"/>
      <c r="C594" s="62" t="str">
        <f>IF(ISTEXT('Organizational Unit Summary'!$B$52),'Organizational Unit Summary'!$B$52,"")</f>
        <v>P-13</v>
      </c>
      <c r="D594" s="51" t="str">
        <f>IF('Organizational Unit Summary'!$B$24="Benchmark or Sustainment",IF(E594="OoS","OoS",IF(E594=1,"DM",IF(E594=2,"PM",IF(E594=3,"LM",IF(E594=4,"FM"))))),IF(E594="OoS","OoS",IF(E594&lt;=2,"H",IF(E594=3,"M",IF(E594=4,"L")))))</f>
        <v>DM</v>
      </c>
      <c r="E594" s="58">
        <f>IF(OR(Processes!$C$58=TRUE,Processes!P$58=TRUE),IF(AND(G594=1,H594=1,NOT(ISTEXT(J594))),4,IF(AND(G594=1,H594=1,ISTEXT(J594)),3,IF(AND(OR(G594=1,H594=1),ISTEXT(J594)),2,1))),"OoS")</f>
        <v>1</v>
      </c>
      <c r="F594" s="57"/>
      <c r="G594" s="59"/>
      <c r="H594" s="59"/>
      <c r="I594" s="59"/>
      <c r="J594" s="59"/>
      <c r="K594" s="59"/>
      <c r="L594" s="59"/>
      <c r="M594" s="59"/>
      <c r="N594" s="59"/>
      <c r="O594" s="63"/>
      <c r="P594" s="370"/>
      <c r="Q594" s="264"/>
      <c r="R594" s="386"/>
    </row>
    <row r="595" spans="1:18" ht="12.75" customHeight="1" x14ac:dyDescent="0.25">
      <c r="A595" s="352"/>
      <c r="B595" s="378"/>
      <c r="C595" s="62" t="str">
        <f>IF(ISTEXT('Organizational Unit Summary'!$B$53),'Organizational Unit Summary'!$B$53,"")</f>
        <v>P-14</v>
      </c>
      <c r="D595" s="51" t="str">
        <f>IF('Organizational Unit Summary'!$B$24="Benchmark or Sustainment",IF(E595="OoS","OoS",IF(E595=1,"DM",IF(E595=2,"PM",IF(E595=3,"LM",IF(E595=4,"FM"))))),IF(E595="OoS","OoS",IF(E595&lt;=2,"H",IF(E595=3,"M",IF(E595=4,"L")))))</f>
        <v>DM</v>
      </c>
      <c r="E595" s="58">
        <f>IF(OR(Processes!$C$58=TRUE,Processes!Q$58=TRUE),IF(AND(G595=1,H595=1,NOT(ISTEXT(J595))),4,IF(AND(G595=1,H595=1,ISTEXT(J595)),3,IF(AND(OR(G595=1,H595=1),ISTEXT(J595)),2,1))),"OoS")</f>
        <v>1</v>
      </c>
      <c r="F595" s="57"/>
      <c r="G595" s="59"/>
      <c r="H595" s="59"/>
      <c r="I595" s="59"/>
      <c r="J595" s="59"/>
      <c r="K595" s="59"/>
      <c r="L595" s="59"/>
      <c r="M595" s="59"/>
      <c r="N595" s="59"/>
      <c r="O595" s="63"/>
      <c r="P595" s="370"/>
      <c r="Q595" s="264"/>
      <c r="R595" s="386"/>
    </row>
    <row r="596" spans="1:18" ht="12.75" customHeight="1" x14ac:dyDescent="0.25">
      <c r="A596" s="352"/>
      <c r="B596" s="378"/>
      <c r="C596" s="62" t="str">
        <f>IF(ISTEXT('Organizational Unit Summary'!$B$54),'Organizational Unit Summary'!$B$54,"")</f>
        <v>P-15</v>
      </c>
      <c r="D596" s="51" t="str">
        <f>IF('Organizational Unit Summary'!$B$24="Benchmark or Sustainment",IF(E596="OoS","OoS",IF(E596=1,"DM",IF(E596=2,"PM",IF(E596=3,"LM",IF(E596=4,"FM"))))),IF(E596="OoS","OoS",IF(E596&lt;=2,"H",IF(E596=3,"M",IF(E596=4,"L")))))</f>
        <v>DM</v>
      </c>
      <c r="E596" s="58">
        <f>IF(OR(Processes!$C$58=TRUE,Processes!R$58=TRUE),IF(AND(G596=1,H596=1,NOT(ISTEXT(J596))),4,IF(AND(G596=1,H596=1,ISTEXT(J596)),3,IF(AND(OR(G596=1,H596=1),ISTEXT(J596)),2,1))),"OoS")</f>
        <v>1</v>
      </c>
      <c r="F596" s="57"/>
      <c r="G596" s="59"/>
      <c r="H596" s="59"/>
      <c r="I596" s="59"/>
      <c r="J596" s="59"/>
      <c r="K596" s="59"/>
      <c r="L596" s="59"/>
      <c r="M596" s="59"/>
      <c r="N596" s="59"/>
      <c r="O596" s="63"/>
      <c r="P596" s="370"/>
      <c r="Q596" s="264"/>
      <c r="R596" s="386"/>
    </row>
    <row r="597" spans="1:18" ht="12.75" customHeight="1" x14ac:dyDescent="0.25">
      <c r="A597" s="352"/>
      <c r="B597" s="378"/>
      <c r="C597" s="62" t="str">
        <f>IF(ISTEXT('Organizational Unit Summary'!$B$55),'Organizational Unit Summary'!$B$55,"")</f>
        <v>P-16</v>
      </c>
      <c r="D597" s="51" t="str">
        <f>IF('Organizational Unit Summary'!$B$24="Benchmark or Sustainment",IF(E597="OoS","OoS",IF(E597=1,"DM",IF(E597=2,"PM",IF(E597=3,"LM",IF(E597=4,"FM"))))),IF(E597="OoS","OoS",IF(E597&lt;=2,"H",IF(E597=3,"M",IF(E597=4,"L")))))</f>
        <v>DM</v>
      </c>
      <c r="E597" s="58">
        <f>IF(OR(Processes!$C$58=TRUE,Processes!S$58=TRUE),IF(AND(G597=1,H597=1,NOT(ISTEXT(J597))),4,IF(AND(G597=1,H597=1,ISTEXT(J597)),3,IF(AND(OR(G597=1,H597=1),ISTEXT(J597)),2,1))),"OoS")</f>
        <v>1</v>
      </c>
      <c r="F597" s="57"/>
      <c r="G597" s="59"/>
      <c r="H597" s="59"/>
      <c r="I597" s="59"/>
      <c r="J597" s="59"/>
      <c r="K597" s="59"/>
      <c r="L597" s="59"/>
      <c r="M597" s="59"/>
      <c r="N597" s="59"/>
      <c r="O597" s="63"/>
      <c r="P597" s="370"/>
      <c r="Q597" s="264"/>
      <c r="R597" s="386"/>
    </row>
    <row r="598" spans="1:18" ht="12.75" customHeight="1" x14ac:dyDescent="0.25">
      <c r="A598" s="352"/>
      <c r="B598" s="378"/>
      <c r="C598" s="62" t="str">
        <f>IF(ISTEXT('Organizational Unit Summary'!$B$56),'Organizational Unit Summary'!$B$56,"")</f>
        <v>P-17</v>
      </c>
      <c r="D598" s="51" t="str">
        <f>IF('Organizational Unit Summary'!$B$24="Benchmark or Sustainment",IF(E598="OoS","OoS",IF(E598=1,"DM",IF(E598=2,"PM",IF(E598=3,"LM",IF(E598=4,"FM"))))),IF(E598="OoS","OoS",IF(E598&lt;=2,"H",IF(E598=3,"M",IF(E598=4,"L")))))</f>
        <v>DM</v>
      </c>
      <c r="E598" s="58">
        <f>IF(OR(Processes!$C$58=TRUE,Processes!T$58=TRUE),IF(AND(G598=1,H598=1,NOT(ISTEXT(J598))),4,IF(AND(G598=1,H598=1,ISTEXT(J598)),3,IF(AND(OR(G598=1,H598=1),ISTEXT(J598)),2,1))),"OoS")</f>
        <v>1</v>
      </c>
      <c r="F598" s="57"/>
      <c r="G598" s="59"/>
      <c r="H598" s="59"/>
      <c r="I598" s="59"/>
      <c r="J598" s="59"/>
      <c r="K598" s="59"/>
      <c r="L598" s="59"/>
      <c r="M598" s="59"/>
      <c r="N598" s="59"/>
      <c r="O598" s="63"/>
      <c r="P598" s="370"/>
      <c r="Q598" s="264"/>
      <c r="R598" s="386"/>
    </row>
    <row r="599" spans="1:18" ht="12.75" customHeight="1" x14ac:dyDescent="0.25">
      <c r="A599" s="352"/>
      <c r="B599" s="378"/>
      <c r="C599" s="62" t="str">
        <f>IF(ISTEXT('Organizational Unit Summary'!$B$57),'Organizational Unit Summary'!$B$57,"")</f>
        <v>P-18</v>
      </c>
      <c r="D599" s="51" t="str">
        <f>IF('Organizational Unit Summary'!$B$24="Benchmark or Sustainment",IF(E599="OoS","OoS",IF(E599=1,"DM",IF(E599=2,"PM",IF(E599=3,"LM",IF(E599=4,"FM"))))),IF(E599="OoS","OoS",IF(E599&lt;=2,"H",IF(E599=3,"M",IF(E599=4,"L")))))</f>
        <v>DM</v>
      </c>
      <c r="E599" s="58">
        <f>IF(OR(Processes!$C$58=TRUE,Processes!U$58=TRUE),IF(AND(G599=1,H599=1,NOT(ISTEXT(J599))),4,IF(AND(G599=1,H599=1,ISTEXT(J599)),3,IF(AND(OR(G599=1,H599=1),ISTEXT(J599)),2,1))),"OoS")</f>
        <v>1</v>
      </c>
      <c r="F599" s="57"/>
      <c r="G599" s="59"/>
      <c r="H599" s="59"/>
      <c r="I599" s="59"/>
      <c r="J599" s="59"/>
      <c r="K599" s="59"/>
      <c r="L599" s="59"/>
      <c r="M599" s="59"/>
      <c r="N599" s="59"/>
      <c r="O599" s="63"/>
      <c r="P599" s="370"/>
      <c r="Q599" s="264"/>
      <c r="R599" s="386"/>
    </row>
    <row r="600" spans="1:18" ht="12.75" customHeight="1" x14ac:dyDescent="0.25">
      <c r="A600" s="352"/>
      <c r="B600" s="378"/>
      <c r="C600" s="62" t="str">
        <f>IF(ISTEXT('Organizational Unit Summary'!$B$58),'Organizational Unit Summary'!$B$58,"")</f>
        <v>P-19</v>
      </c>
      <c r="D600" s="51" t="str">
        <f>IF('Organizational Unit Summary'!$B$24="Benchmark or Sustainment",IF(E600="OoS","OoS",IF(E600=1,"DM",IF(E600=2,"PM",IF(E600=3,"LM",IF(E600=4,"FM"))))),IF(E600="OoS","OoS",IF(E600&lt;=2,"H",IF(E600=3,"M",IF(E600=4,"L")))))</f>
        <v>DM</v>
      </c>
      <c r="E600" s="58">
        <f>IF(OR(Processes!$C$58=TRUE,Processes!V$58=TRUE),IF(AND(G600=1,H600=1,NOT(ISTEXT(J600))),4,IF(AND(G600=1,H600=1,ISTEXT(J600)),3,IF(AND(OR(G600=1,H600=1),ISTEXT(J600)),2,1))),"OoS")</f>
        <v>1</v>
      </c>
      <c r="F600" s="57"/>
      <c r="G600" s="59"/>
      <c r="H600" s="59"/>
      <c r="I600" s="59"/>
      <c r="J600" s="59"/>
      <c r="K600" s="59"/>
      <c r="L600" s="59"/>
      <c r="M600" s="59"/>
      <c r="N600" s="59"/>
      <c r="O600" s="63"/>
      <c r="P600" s="370"/>
      <c r="Q600" s="264"/>
      <c r="R600" s="386"/>
    </row>
    <row r="601" spans="1:18" ht="13.5" customHeight="1" thickBot="1" x14ac:dyDescent="0.3">
      <c r="A601" s="352"/>
      <c r="B601" s="378"/>
      <c r="C601" s="62" t="str">
        <f>IF(ISTEXT('Organizational Unit Summary'!$B$59),'Organizational Unit Summary'!$B$59,"")</f>
        <v>P-20</v>
      </c>
      <c r="D601" s="51" t="str">
        <f>IF('Organizational Unit Summary'!$B$24="Benchmark or Sustainment",IF(E601="OoS","OoS",IF(E601=1,"DM",IF(E601=2,"PM",IF(E601=3,"LM",IF(E601=4,"FM"))))),IF(E601="OoS","OoS",IF(E601&lt;=2,"H",IF(E601=3,"M",IF(E601=4,"L")))))</f>
        <v>DM</v>
      </c>
      <c r="E601" s="58">
        <f>IF(OR(Processes!$C$58=TRUE,Processes!W$58=TRUE),IF(AND(G601=1,H601=1,NOT(ISTEXT(J601))),4,IF(AND(G601=1,H601=1,ISTEXT(J601)),3,IF(AND(OR(G601=1,H601=1),ISTEXT(J601)),2,1))),"OoS")</f>
        <v>1</v>
      </c>
      <c r="F601" s="57"/>
      <c r="G601" s="59"/>
      <c r="H601" s="59"/>
      <c r="I601" s="59"/>
      <c r="J601" s="59"/>
      <c r="K601" s="59"/>
      <c r="L601" s="59"/>
      <c r="M601" s="59"/>
      <c r="N601" s="59"/>
      <c r="O601" s="63"/>
      <c r="P601" s="371"/>
      <c r="Q601" s="264"/>
      <c r="R601" s="386"/>
    </row>
    <row r="602" spans="1:18" ht="12.75" customHeight="1" x14ac:dyDescent="0.25">
      <c r="A602" s="352"/>
      <c r="B602" s="378" t="str">
        <f>IF(ISTEXT(Processes!$B$8),Processes!$B$8,"")</f>
        <v>Process 6</v>
      </c>
      <c r="C602" s="62" t="str">
        <f>IF(ISTEXT('Organizational Unit Summary'!$B$40),'Organizational Unit Summary'!$B$40,"")</f>
        <v>P-1</v>
      </c>
      <c r="D602" s="51" t="str">
        <f>IF('Organizational Unit Summary'!$B$24="Benchmark or Sustainment",IF(E602="OoS","OoS",IF(E602=1,"DM",IF(E602=2,"PM",IF(E602=3,"LM",IF(E602=4,"FM"))))),IF(E602="OoS","OoS",IF(E602&lt;=2,"H",IF(E602=3,"M",IF(E602=4,"L")))))</f>
        <v>DM</v>
      </c>
      <c r="E602" s="58">
        <f>IF(OR(Processes!$C$59=TRUE,Processes!D$59=TRUE),IF(AND(G602=1,H602=1,NOT(ISTEXT(J602))),4,IF(AND(G602=1,H602=1,ISTEXT(J602)),3,IF(AND(OR(G602=1,H602=1),ISTEXT(J602)),2,1))),"OoS")</f>
        <v>1</v>
      </c>
      <c r="F602" s="57"/>
      <c r="G602" s="59"/>
      <c r="H602" s="59"/>
      <c r="I602" s="59"/>
      <c r="J602" s="59"/>
      <c r="K602" s="59"/>
      <c r="L602" s="59"/>
      <c r="M602" s="59"/>
      <c r="N602" s="59"/>
      <c r="O602" s="63"/>
      <c r="P602" s="369"/>
      <c r="Q602" s="264"/>
      <c r="R602" s="386"/>
    </row>
    <row r="603" spans="1:18" ht="12.75" customHeight="1" x14ac:dyDescent="0.25">
      <c r="A603" s="352"/>
      <c r="B603" s="378"/>
      <c r="C603" s="62" t="str">
        <f>IF(ISTEXT('Organizational Unit Summary'!$B$41),'Organizational Unit Summary'!$B$41,"")</f>
        <v>P-2</v>
      </c>
      <c r="D603" s="51" t="str">
        <f>IF('Organizational Unit Summary'!$B$24="Benchmark or Sustainment",IF(E603="OoS","OoS",IF(E603=1,"DM",IF(E603=2,"PM",IF(E603=3,"LM",IF(E603=4,"FM"))))),IF(E603="OoS","OoS",IF(E603&lt;=2,"H",IF(E603=3,"M",IF(E603=4,"L")))))</f>
        <v>DM</v>
      </c>
      <c r="E603" s="58">
        <f>IF(OR(Processes!$C$59=TRUE,Processes!E$59=TRUE),IF(AND(G603=1,H603=1,NOT(ISTEXT(J603))),4,IF(AND(G603=1,H603=1,ISTEXT(J603)),3,IF(AND(OR(G603=1,H603=1),ISTEXT(J603)),2,1))),"OoS")</f>
        <v>1</v>
      </c>
      <c r="F603" s="57"/>
      <c r="G603" s="59"/>
      <c r="H603" s="59"/>
      <c r="I603" s="59"/>
      <c r="J603" s="59"/>
      <c r="K603" s="59"/>
      <c r="L603" s="59"/>
      <c r="M603" s="59"/>
      <c r="N603" s="59"/>
      <c r="O603" s="63"/>
      <c r="P603" s="370"/>
      <c r="Q603" s="264"/>
      <c r="R603" s="386"/>
    </row>
    <row r="604" spans="1:18" ht="12.75" customHeight="1" x14ac:dyDescent="0.25">
      <c r="A604" s="352"/>
      <c r="B604" s="378"/>
      <c r="C604" s="62" t="str">
        <f>IF(ISTEXT('Organizational Unit Summary'!$B$42),'Organizational Unit Summary'!$B$42,"")</f>
        <v>P-3</v>
      </c>
      <c r="D604" s="51" t="str">
        <f>IF('Organizational Unit Summary'!$B$24="Benchmark or Sustainment",IF(E604="OoS","OoS",IF(E604=1,"DM",IF(E604=2,"PM",IF(E604=3,"LM",IF(E604=4,"FM"))))),IF(E604="OoS","OoS",IF(E604&lt;=2,"H",IF(E604=3,"M",IF(E604=4,"L")))))</f>
        <v>DM</v>
      </c>
      <c r="E604" s="58">
        <f>IF(OR(Processes!$C$59=TRUE,Processes!F$59=TRUE),IF(AND(G604=1,H604=1,NOT(ISTEXT(J604))),4,IF(AND(G604=1,H604=1,ISTEXT(J604)),3,IF(AND(OR(G604=1,H604=1),ISTEXT(J604)),2,1))),"OoS")</f>
        <v>1</v>
      </c>
      <c r="F604" s="57"/>
      <c r="G604" s="59"/>
      <c r="H604" s="59"/>
      <c r="I604" s="59"/>
      <c r="J604" s="59"/>
      <c r="K604" s="59"/>
      <c r="L604" s="59"/>
      <c r="M604" s="59"/>
      <c r="N604" s="59"/>
      <c r="O604" s="63"/>
      <c r="P604" s="370"/>
      <c r="Q604" s="264"/>
      <c r="R604" s="386"/>
    </row>
    <row r="605" spans="1:18" ht="12.75" customHeight="1" x14ac:dyDescent="0.25">
      <c r="A605" s="352"/>
      <c r="B605" s="378"/>
      <c r="C605" s="62" t="str">
        <f>IF(ISTEXT('Organizational Unit Summary'!$B$43),'Organizational Unit Summary'!$B$43,"")</f>
        <v>P-4</v>
      </c>
      <c r="D605" s="51" t="str">
        <f>IF('Organizational Unit Summary'!$B$24="Benchmark or Sustainment",IF(E605="OoS","OoS",IF(E605=1,"DM",IF(E605=2,"PM",IF(E605=3,"LM",IF(E605=4,"FM"))))),IF(E605="OoS","OoS",IF(E605&lt;=2,"H",IF(E605=3,"M",IF(E605=4,"L")))))</f>
        <v>DM</v>
      </c>
      <c r="E605" s="58">
        <f>IF(OR(Processes!$C$59=TRUE,Processes!G$59=TRUE),IF(AND(G605=1,H605=1,NOT(ISTEXT(J605))),4,IF(AND(G605=1,H605=1,ISTEXT(J605)),3,IF(AND(OR(G605=1,H605=1),ISTEXT(J605)),2,1))),"OoS")</f>
        <v>1</v>
      </c>
      <c r="F605" s="57"/>
      <c r="G605" s="59"/>
      <c r="H605" s="59"/>
      <c r="I605" s="59"/>
      <c r="J605" s="59"/>
      <c r="K605" s="59"/>
      <c r="L605" s="59"/>
      <c r="M605" s="59"/>
      <c r="N605" s="59"/>
      <c r="O605" s="63"/>
      <c r="P605" s="370"/>
      <c r="Q605" s="264"/>
      <c r="R605" s="386"/>
    </row>
    <row r="606" spans="1:18" ht="12.75" customHeight="1" x14ac:dyDescent="0.25">
      <c r="A606" s="352"/>
      <c r="B606" s="378"/>
      <c r="C606" s="62" t="str">
        <f>IF(ISTEXT('Organizational Unit Summary'!$B$44),'Organizational Unit Summary'!$B$44,"")</f>
        <v>P-5</v>
      </c>
      <c r="D606" s="51" t="str">
        <f>IF('Organizational Unit Summary'!$B$24="Benchmark or Sustainment",IF(E606="OoS","OoS",IF(E606=1,"DM",IF(E606=2,"PM",IF(E606=3,"LM",IF(E606=4,"FM"))))),IF(E606="OoS","OoS",IF(E606&lt;=2,"H",IF(E606=3,"M",IF(E606=4,"L")))))</f>
        <v>DM</v>
      </c>
      <c r="E606" s="58">
        <f>IF(OR(Processes!$C$59=TRUE,Processes!H$59=TRUE),IF(AND(G606=1,H606=1,NOT(ISTEXT(J606))),4,IF(AND(G606=1,H606=1,ISTEXT(J606)),3,IF(AND(OR(G606=1,H606=1),ISTEXT(J606)),2,1))),"OoS")</f>
        <v>1</v>
      </c>
      <c r="F606" s="57"/>
      <c r="G606" s="59"/>
      <c r="H606" s="59"/>
      <c r="I606" s="59"/>
      <c r="J606" s="59"/>
      <c r="K606" s="59"/>
      <c r="L606" s="59"/>
      <c r="M606" s="59"/>
      <c r="N606" s="59"/>
      <c r="O606" s="63"/>
      <c r="P606" s="370"/>
      <c r="Q606" s="264"/>
      <c r="R606" s="386"/>
    </row>
    <row r="607" spans="1:18" ht="12.75" customHeight="1" x14ac:dyDescent="0.25">
      <c r="A607" s="352"/>
      <c r="B607" s="378"/>
      <c r="C607" s="62" t="str">
        <f>IF(ISTEXT('Organizational Unit Summary'!$B$45),'Organizational Unit Summary'!$B$45,"")</f>
        <v>P-6</v>
      </c>
      <c r="D607" s="51" t="str">
        <f>IF('Organizational Unit Summary'!$B$24="Benchmark or Sustainment",IF(E607="OoS","OoS",IF(E607=1,"DM",IF(E607=2,"PM",IF(E607=3,"LM",IF(E607=4,"FM"))))),IF(E607="OoS","OoS",IF(E607&lt;=2,"H",IF(E607=3,"M",IF(E607=4,"L")))))</f>
        <v>DM</v>
      </c>
      <c r="E607" s="58">
        <f>IF(OR(Processes!$C$59=TRUE,Processes!I$59=TRUE),IF(AND(G607=1,H607=1,NOT(ISTEXT(J607))),4,IF(AND(G607=1,H607=1,ISTEXT(J607)),3,IF(AND(OR(G607=1,H607=1),ISTEXT(J607)),2,1))),"OoS")</f>
        <v>1</v>
      </c>
      <c r="F607" s="57"/>
      <c r="G607" s="59"/>
      <c r="H607" s="59"/>
      <c r="I607" s="59"/>
      <c r="J607" s="59"/>
      <c r="K607" s="59"/>
      <c r="L607" s="59"/>
      <c r="M607" s="59"/>
      <c r="N607" s="59"/>
      <c r="O607" s="63"/>
      <c r="P607" s="370"/>
      <c r="Q607" s="264"/>
      <c r="R607" s="386"/>
    </row>
    <row r="608" spans="1:18" ht="12.75" customHeight="1" x14ac:dyDescent="0.25">
      <c r="A608" s="352"/>
      <c r="B608" s="378"/>
      <c r="C608" s="62" t="str">
        <f>IF(ISTEXT('Organizational Unit Summary'!$B$46),'Organizational Unit Summary'!$B$46,"")</f>
        <v>P-7</v>
      </c>
      <c r="D608" s="51" t="str">
        <f>IF('Organizational Unit Summary'!$B$24="Benchmark or Sustainment",IF(E608="OoS","OoS",IF(E608=1,"DM",IF(E608=2,"PM",IF(E608=3,"LM",IF(E608=4,"FM"))))),IF(E608="OoS","OoS",IF(E608&lt;=2,"H",IF(E608=3,"M",IF(E608=4,"L")))))</f>
        <v>DM</v>
      </c>
      <c r="E608" s="58">
        <f>IF(OR(Processes!$C$59=TRUE,Processes!J$59=TRUE),IF(AND(G608=1,H608=1,NOT(ISTEXT(J608))),4,IF(AND(G608=1,H608=1,ISTEXT(J608)),3,IF(AND(OR(G608=1,H608=1),ISTEXT(J608)),2,1))),"OoS")</f>
        <v>1</v>
      </c>
      <c r="F608" s="57"/>
      <c r="G608" s="59"/>
      <c r="H608" s="59"/>
      <c r="I608" s="59"/>
      <c r="J608" s="59"/>
      <c r="K608" s="59"/>
      <c r="L608" s="59"/>
      <c r="M608" s="59"/>
      <c r="N608" s="59"/>
      <c r="O608" s="63"/>
      <c r="P608" s="370"/>
      <c r="Q608" s="264"/>
      <c r="R608" s="386"/>
    </row>
    <row r="609" spans="1:18" ht="12.75" customHeight="1" x14ac:dyDescent="0.25">
      <c r="A609" s="352"/>
      <c r="B609" s="378"/>
      <c r="C609" s="62" t="str">
        <f>IF(ISTEXT('Organizational Unit Summary'!$B$47),'Organizational Unit Summary'!$B$47,"")</f>
        <v>P-8</v>
      </c>
      <c r="D609" s="51" t="str">
        <f>IF('Organizational Unit Summary'!$B$24="Benchmark or Sustainment",IF(E609="OoS","OoS",IF(E609=1,"DM",IF(E609=2,"PM",IF(E609=3,"LM",IF(E609=4,"FM"))))),IF(E609="OoS","OoS",IF(E609&lt;=2,"H",IF(E609=3,"M",IF(E609=4,"L")))))</f>
        <v>DM</v>
      </c>
      <c r="E609" s="58">
        <f>IF(OR(Processes!$C$59=TRUE,Processes!K$59=TRUE),IF(AND(G609=1,H609=1,NOT(ISTEXT(J609))),4,IF(AND(G609=1,H609=1,ISTEXT(J609)),3,IF(AND(OR(G609=1,H609=1),ISTEXT(J609)),2,1))),"OoS")</f>
        <v>1</v>
      </c>
      <c r="F609" s="57"/>
      <c r="G609" s="59"/>
      <c r="H609" s="59"/>
      <c r="I609" s="59"/>
      <c r="J609" s="59"/>
      <c r="K609" s="59"/>
      <c r="L609" s="59"/>
      <c r="M609" s="59"/>
      <c r="N609" s="59"/>
      <c r="O609" s="63"/>
      <c r="P609" s="370"/>
      <c r="Q609" s="264"/>
      <c r="R609" s="386"/>
    </row>
    <row r="610" spans="1:18" ht="12.75" customHeight="1" x14ac:dyDescent="0.25">
      <c r="A610" s="352"/>
      <c r="B610" s="378"/>
      <c r="C610" s="62" t="str">
        <f>IF(ISTEXT('Organizational Unit Summary'!$B$48),'Organizational Unit Summary'!$B$48,"")</f>
        <v>P-9</v>
      </c>
      <c r="D610" s="51" t="str">
        <f>IF('Organizational Unit Summary'!$B$24="Benchmark or Sustainment",IF(E610="OoS","OoS",IF(E610=1,"DM",IF(E610=2,"PM",IF(E610=3,"LM",IF(E610=4,"FM"))))),IF(E610="OoS","OoS",IF(E610&lt;=2,"H",IF(E610=3,"M",IF(E610=4,"L")))))</f>
        <v>DM</v>
      </c>
      <c r="E610" s="58">
        <f>IF(OR(Processes!$C$59=TRUE,Processes!L$59=TRUE),IF(AND(G610=1,H610=1,NOT(ISTEXT(J610))),4,IF(AND(G610=1,H610=1,ISTEXT(J610)),3,IF(AND(OR(G610=1,H610=1),ISTEXT(J610)),2,1))),"OoS")</f>
        <v>1</v>
      </c>
      <c r="F610" s="57"/>
      <c r="G610" s="59"/>
      <c r="H610" s="59"/>
      <c r="I610" s="59"/>
      <c r="J610" s="59"/>
      <c r="K610" s="59"/>
      <c r="L610" s="59"/>
      <c r="M610" s="59"/>
      <c r="N610" s="59"/>
      <c r="O610" s="63"/>
      <c r="P610" s="370"/>
      <c r="Q610" s="264"/>
      <c r="R610" s="386"/>
    </row>
    <row r="611" spans="1:18" ht="12.75" customHeight="1" x14ac:dyDescent="0.25">
      <c r="A611" s="352"/>
      <c r="B611" s="378"/>
      <c r="C611" s="62" t="str">
        <f>IF(ISTEXT('Organizational Unit Summary'!$B$49),'Organizational Unit Summary'!$B$49,"")</f>
        <v>P-10</v>
      </c>
      <c r="D611" s="51" t="str">
        <f>IF('Organizational Unit Summary'!$B$24="Benchmark or Sustainment",IF(E611="OoS","OoS",IF(E611=1,"DM",IF(E611=2,"PM",IF(E611=3,"LM",IF(E611=4,"FM"))))),IF(E611="OoS","OoS",IF(E611&lt;=2,"H",IF(E611=3,"M",IF(E611=4,"L")))))</f>
        <v>DM</v>
      </c>
      <c r="E611" s="58">
        <f>IF(OR(Processes!$C$59=TRUE,Processes!M$59=TRUE),IF(AND(G611=1,H611=1,NOT(ISTEXT(J611))),4,IF(AND(G611=1,H611=1,ISTEXT(J611)),3,IF(AND(OR(G611=1,H611=1),ISTEXT(J611)),2,1))),"OoS")</f>
        <v>1</v>
      </c>
      <c r="F611" s="57"/>
      <c r="G611" s="59"/>
      <c r="H611" s="59"/>
      <c r="I611" s="59"/>
      <c r="J611" s="59"/>
      <c r="K611" s="59"/>
      <c r="L611" s="59"/>
      <c r="M611" s="59"/>
      <c r="N611" s="59"/>
      <c r="O611" s="63"/>
      <c r="P611" s="370"/>
      <c r="Q611" s="264"/>
      <c r="R611" s="386"/>
    </row>
    <row r="612" spans="1:18" ht="12.75" customHeight="1" x14ac:dyDescent="0.25">
      <c r="A612" s="352"/>
      <c r="B612" s="378"/>
      <c r="C612" s="62" t="str">
        <f>IF(ISTEXT('Organizational Unit Summary'!$B$50),'Organizational Unit Summary'!$B$50,"")</f>
        <v>P-11</v>
      </c>
      <c r="D612" s="51" t="str">
        <f>IF('Organizational Unit Summary'!$B$24="Benchmark or Sustainment",IF(E612="OoS","OoS",IF(E612=1,"DM",IF(E612=2,"PM",IF(E612=3,"LM",IF(E612=4,"FM"))))),IF(E612="OoS","OoS",IF(E612&lt;=2,"H",IF(E612=3,"M",IF(E612=4,"L")))))</f>
        <v>DM</v>
      </c>
      <c r="E612" s="58">
        <f>IF(OR(Processes!$C$59=TRUE,Processes!N$59=TRUE),IF(AND(G612=1,H612=1,NOT(ISTEXT(J612))),4,IF(AND(G612=1,H612=1,ISTEXT(J612)),3,IF(AND(OR(G612=1,H612=1),ISTEXT(J612)),2,1))),"OoS")</f>
        <v>1</v>
      </c>
      <c r="F612" s="57"/>
      <c r="G612" s="59"/>
      <c r="H612" s="59"/>
      <c r="I612" s="59"/>
      <c r="J612" s="59"/>
      <c r="K612" s="59"/>
      <c r="L612" s="59"/>
      <c r="M612" s="59"/>
      <c r="N612" s="59"/>
      <c r="O612" s="63"/>
      <c r="P612" s="370"/>
      <c r="Q612" s="264"/>
      <c r="R612" s="386"/>
    </row>
    <row r="613" spans="1:18" ht="12.75" customHeight="1" x14ac:dyDescent="0.25">
      <c r="A613" s="352"/>
      <c r="B613" s="378"/>
      <c r="C613" s="62" t="str">
        <f>IF(ISTEXT('Organizational Unit Summary'!$B$51),'Organizational Unit Summary'!$B$51,"")</f>
        <v>P-12</v>
      </c>
      <c r="D613" s="51" t="str">
        <f>IF('Organizational Unit Summary'!$B$24="Benchmark or Sustainment",IF(E613="OoS","OoS",IF(E613=1,"DM",IF(E613=2,"PM",IF(E613=3,"LM",IF(E613=4,"FM"))))),IF(E613="OoS","OoS",IF(E613&lt;=2,"H",IF(E613=3,"M",IF(E613=4,"L")))))</f>
        <v>DM</v>
      </c>
      <c r="E613" s="58">
        <f>IF(OR(Processes!$C$59=TRUE,Processes!O$59=TRUE),IF(AND(G613=1,H613=1,NOT(ISTEXT(J613))),4,IF(AND(G613=1,H613=1,ISTEXT(J613)),3,IF(AND(OR(G613=1,H613=1),ISTEXT(J613)),2,1))),"OoS")</f>
        <v>1</v>
      </c>
      <c r="F613" s="57"/>
      <c r="G613" s="59"/>
      <c r="H613" s="59"/>
      <c r="I613" s="59"/>
      <c r="J613" s="59"/>
      <c r="K613" s="59"/>
      <c r="L613" s="59"/>
      <c r="M613" s="59"/>
      <c r="N613" s="59"/>
      <c r="O613" s="63"/>
      <c r="P613" s="370"/>
      <c r="Q613" s="264"/>
      <c r="R613" s="386"/>
    </row>
    <row r="614" spans="1:18" ht="12.75" customHeight="1" x14ac:dyDescent="0.25">
      <c r="A614" s="352"/>
      <c r="B614" s="378"/>
      <c r="C614" s="62" t="str">
        <f>IF(ISTEXT('Organizational Unit Summary'!$B$52),'Organizational Unit Summary'!$B$52,"")</f>
        <v>P-13</v>
      </c>
      <c r="D614" s="51" t="str">
        <f>IF('Organizational Unit Summary'!$B$24="Benchmark or Sustainment",IF(E614="OoS","OoS",IF(E614=1,"DM",IF(E614=2,"PM",IF(E614=3,"LM",IF(E614=4,"FM"))))),IF(E614="OoS","OoS",IF(E614&lt;=2,"H",IF(E614=3,"M",IF(E614=4,"L")))))</f>
        <v>DM</v>
      </c>
      <c r="E614" s="58">
        <f>IF(OR(Processes!$C$59=TRUE,Processes!P$59=TRUE),IF(AND(G614=1,H614=1,NOT(ISTEXT(J614))),4,IF(AND(G614=1,H614=1,ISTEXT(J614)),3,IF(AND(OR(G614=1,H614=1),ISTEXT(J614)),2,1))),"OoS")</f>
        <v>1</v>
      </c>
      <c r="F614" s="57"/>
      <c r="G614" s="59"/>
      <c r="H614" s="59"/>
      <c r="I614" s="59"/>
      <c r="J614" s="59"/>
      <c r="K614" s="59"/>
      <c r="L614" s="59"/>
      <c r="M614" s="59"/>
      <c r="N614" s="59"/>
      <c r="O614" s="63"/>
      <c r="P614" s="370"/>
      <c r="Q614" s="264"/>
      <c r="R614" s="386"/>
    </row>
    <row r="615" spans="1:18" ht="12.75" customHeight="1" x14ac:dyDescent="0.25">
      <c r="A615" s="352"/>
      <c r="B615" s="378"/>
      <c r="C615" s="62" t="str">
        <f>IF(ISTEXT('Organizational Unit Summary'!$B$53),'Organizational Unit Summary'!$B$53,"")</f>
        <v>P-14</v>
      </c>
      <c r="D615" s="51" t="str">
        <f>IF('Organizational Unit Summary'!$B$24="Benchmark or Sustainment",IF(E615="OoS","OoS",IF(E615=1,"DM",IF(E615=2,"PM",IF(E615=3,"LM",IF(E615=4,"FM"))))),IF(E615="OoS","OoS",IF(E615&lt;=2,"H",IF(E615=3,"M",IF(E615=4,"L")))))</f>
        <v>DM</v>
      </c>
      <c r="E615" s="58">
        <f>IF(OR(Processes!$C$59=TRUE,Processes!Q$59=TRUE),IF(AND(G615=1,H615=1,NOT(ISTEXT(J615))),4,IF(AND(G615=1,H615=1,ISTEXT(J615)),3,IF(AND(OR(G615=1,H615=1),ISTEXT(J615)),2,1))),"OoS")</f>
        <v>1</v>
      </c>
      <c r="F615" s="57"/>
      <c r="G615" s="59"/>
      <c r="H615" s="59"/>
      <c r="I615" s="59"/>
      <c r="J615" s="59"/>
      <c r="K615" s="59"/>
      <c r="L615" s="59"/>
      <c r="M615" s="59"/>
      <c r="N615" s="59"/>
      <c r="O615" s="63"/>
      <c r="P615" s="370"/>
      <c r="Q615" s="264"/>
      <c r="R615" s="386"/>
    </row>
    <row r="616" spans="1:18" ht="12.75" customHeight="1" x14ac:dyDescent="0.25">
      <c r="A616" s="352"/>
      <c r="B616" s="378"/>
      <c r="C616" s="62" t="str">
        <f>IF(ISTEXT('Organizational Unit Summary'!$B$54),'Organizational Unit Summary'!$B$54,"")</f>
        <v>P-15</v>
      </c>
      <c r="D616" s="51" t="str">
        <f>IF('Organizational Unit Summary'!$B$24="Benchmark or Sustainment",IF(E616="OoS","OoS",IF(E616=1,"DM",IF(E616=2,"PM",IF(E616=3,"LM",IF(E616=4,"FM"))))),IF(E616="OoS","OoS",IF(E616&lt;=2,"H",IF(E616=3,"M",IF(E616=4,"L")))))</f>
        <v>DM</v>
      </c>
      <c r="E616" s="58">
        <f>IF(OR(Processes!$C$59=TRUE,Processes!R$59=TRUE),IF(AND(G616=1,H616=1,NOT(ISTEXT(J616))),4,IF(AND(G616=1,H616=1,ISTEXT(J616)),3,IF(AND(OR(G616=1,H616=1),ISTEXT(J616)),2,1))),"OoS")</f>
        <v>1</v>
      </c>
      <c r="F616" s="57"/>
      <c r="G616" s="59"/>
      <c r="H616" s="59"/>
      <c r="I616" s="59"/>
      <c r="J616" s="59"/>
      <c r="K616" s="59"/>
      <c r="L616" s="59"/>
      <c r="M616" s="59"/>
      <c r="N616" s="59"/>
      <c r="O616" s="63"/>
      <c r="P616" s="370"/>
      <c r="Q616" s="264"/>
      <c r="R616" s="386"/>
    </row>
    <row r="617" spans="1:18" ht="12.75" customHeight="1" x14ac:dyDescent="0.25">
      <c r="A617" s="352"/>
      <c r="B617" s="378"/>
      <c r="C617" s="62" t="str">
        <f>IF(ISTEXT('Organizational Unit Summary'!$B$55),'Organizational Unit Summary'!$B$55,"")</f>
        <v>P-16</v>
      </c>
      <c r="D617" s="51" t="str">
        <f>IF('Organizational Unit Summary'!$B$24="Benchmark or Sustainment",IF(E617="OoS","OoS",IF(E617=1,"DM",IF(E617=2,"PM",IF(E617=3,"LM",IF(E617=4,"FM"))))),IF(E617="OoS","OoS",IF(E617&lt;=2,"H",IF(E617=3,"M",IF(E617=4,"L")))))</f>
        <v>DM</v>
      </c>
      <c r="E617" s="58">
        <f>IF(OR(Processes!$C$59=TRUE,Processes!S$59=TRUE),IF(AND(G617=1,H617=1,NOT(ISTEXT(J617))),4,IF(AND(G617=1,H617=1,ISTEXT(J617)),3,IF(AND(OR(G617=1,H617=1),ISTEXT(J617)),2,1))),"OoS")</f>
        <v>1</v>
      </c>
      <c r="F617" s="57"/>
      <c r="G617" s="59"/>
      <c r="H617" s="59"/>
      <c r="I617" s="59"/>
      <c r="J617" s="59"/>
      <c r="K617" s="59"/>
      <c r="L617" s="59"/>
      <c r="M617" s="59"/>
      <c r="N617" s="59"/>
      <c r="O617" s="63"/>
      <c r="P617" s="370"/>
      <c r="Q617" s="264"/>
      <c r="R617" s="386"/>
    </row>
    <row r="618" spans="1:18" ht="12.75" customHeight="1" x14ac:dyDescent="0.25">
      <c r="A618" s="352"/>
      <c r="B618" s="378"/>
      <c r="C618" s="62" t="str">
        <f>IF(ISTEXT('Organizational Unit Summary'!$B$56),'Organizational Unit Summary'!$B$56,"")</f>
        <v>P-17</v>
      </c>
      <c r="D618" s="51" t="str">
        <f>IF('Organizational Unit Summary'!$B$24="Benchmark or Sustainment",IF(E618="OoS","OoS",IF(E618=1,"DM",IF(E618=2,"PM",IF(E618=3,"LM",IF(E618=4,"FM"))))),IF(E618="OoS","OoS",IF(E618&lt;=2,"H",IF(E618=3,"M",IF(E618=4,"L")))))</f>
        <v>DM</v>
      </c>
      <c r="E618" s="58">
        <f>IF(OR(Processes!$C$59=TRUE,Processes!T$59=TRUE),IF(AND(G618=1,H618=1,NOT(ISTEXT(J618))),4,IF(AND(G618=1,H618=1,ISTEXT(J618)),3,IF(AND(OR(G618=1,H618=1),ISTEXT(J618)),2,1))),"OoS")</f>
        <v>1</v>
      </c>
      <c r="F618" s="57"/>
      <c r="G618" s="59"/>
      <c r="H618" s="59"/>
      <c r="I618" s="59"/>
      <c r="J618" s="59"/>
      <c r="K618" s="59"/>
      <c r="L618" s="59"/>
      <c r="M618" s="59"/>
      <c r="N618" s="59"/>
      <c r="O618" s="63"/>
      <c r="P618" s="370"/>
      <c r="Q618" s="264"/>
      <c r="R618" s="386"/>
    </row>
    <row r="619" spans="1:18" ht="12.75" customHeight="1" x14ac:dyDescent="0.25">
      <c r="A619" s="352"/>
      <c r="B619" s="378"/>
      <c r="C619" s="62" t="str">
        <f>IF(ISTEXT('Organizational Unit Summary'!$B$57),'Organizational Unit Summary'!$B$57,"")</f>
        <v>P-18</v>
      </c>
      <c r="D619" s="51" t="str">
        <f>IF('Organizational Unit Summary'!$B$24="Benchmark or Sustainment",IF(E619="OoS","OoS",IF(E619=1,"DM",IF(E619=2,"PM",IF(E619=3,"LM",IF(E619=4,"FM"))))),IF(E619="OoS","OoS",IF(E619&lt;=2,"H",IF(E619=3,"M",IF(E619=4,"L")))))</f>
        <v>DM</v>
      </c>
      <c r="E619" s="58">
        <f>IF(OR(Processes!$C$59=TRUE,Processes!U$59=TRUE),IF(AND(G619=1,H619=1,NOT(ISTEXT(J619))),4,IF(AND(G619=1,H619=1,ISTEXT(J619)),3,IF(AND(OR(G619=1,H619=1),ISTEXT(J619)),2,1))),"OoS")</f>
        <v>1</v>
      </c>
      <c r="F619" s="57"/>
      <c r="G619" s="59"/>
      <c r="H619" s="59"/>
      <c r="I619" s="59"/>
      <c r="J619" s="59"/>
      <c r="K619" s="59"/>
      <c r="L619" s="59"/>
      <c r="M619" s="59"/>
      <c r="N619" s="59"/>
      <c r="O619" s="63"/>
      <c r="P619" s="370"/>
      <c r="Q619" s="264"/>
      <c r="R619" s="386"/>
    </row>
    <row r="620" spans="1:18" ht="12.75" customHeight="1" x14ac:dyDescent="0.25">
      <c r="A620" s="352"/>
      <c r="B620" s="378"/>
      <c r="C620" s="62" t="str">
        <f>IF(ISTEXT('Organizational Unit Summary'!$B$58),'Organizational Unit Summary'!$B$58,"")</f>
        <v>P-19</v>
      </c>
      <c r="D620" s="51" t="str">
        <f>IF('Organizational Unit Summary'!$B$24="Benchmark or Sustainment",IF(E620="OoS","OoS",IF(E620=1,"DM",IF(E620=2,"PM",IF(E620=3,"LM",IF(E620=4,"FM"))))),IF(E620="OoS","OoS",IF(E620&lt;=2,"H",IF(E620=3,"M",IF(E620=4,"L")))))</f>
        <v>DM</v>
      </c>
      <c r="E620" s="58">
        <f>IF(OR(Processes!$C$59=TRUE,Processes!V$59=TRUE),IF(AND(G620=1,H620=1,NOT(ISTEXT(J620))),4,IF(AND(G620=1,H620=1,ISTEXT(J620)),3,IF(AND(OR(G620=1,H620=1),ISTEXT(J620)),2,1))),"OoS")</f>
        <v>1</v>
      </c>
      <c r="F620" s="57"/>
      <c r="G620" s="59"/>
      <c r="H620" s="59"/>
      <c r="I620" s="59"/>
      <c r="J620" s="59"/>
      <c r="K620" s="59"/>
      <c r="L620" s="59"/>
      <c r="M620" s="59"/>
      <c r="N620" s="59"/>
      <c r="O620" s="63"/>
      <c r="P620" s="370"/>
      <c r="Q620" s="264"/>
      <c r="R620" s="386"/>
    </row>
    <row r="621" spans="1:18" ht="12.75" customHeight="1" thickBot="1" x14ac:dyDescent="0.3">
      <c r="A621" s="352"/>
      <c r="B621" s="378"/>
      <c r="C621" s="62" t="str">
        <f>IF(ISTEXT('Organizational Unit Summary'!$B$59),'Organizational Unit Summary'!$B$59,"")</f>
        <v>P-20</v>
      </c>
      <c r="D621" s="51" t="str">
        <f>IF('Organizational Unit Summary'!$B$24="Benchmark or Sustainment",IF(E621="OoS","OoS",IF(E621=1,"DM",IF(E621=2,"PM",IF(E621=3,"LM",IF(E621=4,"FM"))))),IF(E621="OoS","OoS",IF(E621&lt;=2,"H",IF(E621=3,"M",IF(E621=4,"L")))))</f>
        <v>DM</v>
      </c>
      <c r="E621" s="58">
        <f>IF(OR(Processes!$C$59=TRUE,Processes!W$59=TRUE),IF(AND(G621=1,H621=1,NOT(ISTEXT(J621))),4,IF(AND(G621=1,H621=1,ISTEXT(J621)),3,IF(AND(OR(G621=1,H621=1),ISTEXT(J621)),2,1))),"OoS")</f>
        <v>1</v>
      </c>
      <c r="F621" s="57"/>
      <c r="G621" s="59"/>
      <c r="H621" s="59"/>
      <c r="I621" s="59"/>
      <c r="J621" s="59"/>
      <c r="K621" s="59"/>
      <c r="L621" s="59"/>
      <c r="M621" s="59"/>
      <c r="N621" s="59"/>
      <c r="O621" s="63"/>
      <c r="P621" s="371"/>
      <c r="Q621" s="264"/>
      <c r="R621" s="386"/>
    </row>
    <row r="622" spans="1:18" ht="12.75" customHeight="1" x14ac:dyDescent="0.25">
      <c r="A622" s="352"/>
      <c r="B622" s="378" t="str">
        <f>IF(ISTEXT(Processes!$B$9),Processes!$B$9,"")</f>
        <v>Process 7</v>
      </c>
      <c r="C622" s="62" t="str">
        <f>IF(ISTEXT('Organizational Unit Summary'!$B$40),'Organizational Unit Summary'!$B$40,"")</f>
        <v>P-1</v>
      </c>
      <c r="D622" s="51" t="str">
        <f>IF('Organizational Unit Summary'!$B$24="Benchmark or Sustainment",IF(E622="OoS","OoS",IF(E622=1,"DM",IF(E622=2,"PM",IF(E622=3,"LM",IF(E622=4,"FM"))))),IF(E622="OoS","OoS",IF(E622&lt;=2,"H",IF(E622=3,"M",IF(E622=4,"L")))))</f>
        <v>DM</v>
      </c>
      <c r="E622" s="58">
        <f>IF(OR(Processes!$C$60=TRUE,Processes!D$60=TRUE),IF(AND(G622=1,H622=1,NOT(ISTEXT(J622))),4,IF(AND(G622=1,H622=1,ISTEXT(J622)),3,IF(AND(OR(G622=1,H622=1),ISTEXT(J622)),2,1))),"OoS")</f>
        <v>1</v>
      </c>
      <c r="F622" s="57"/>
      <c r="G622" s="59"/>
      <c r="H622" s="59"/>
      <c r="I622" s="59"/>
      <c r="J622" s="59"/>
      <c r="K622" s="59"/>
      <c r="L622" s="59"/>
      <c r="M622" s="59"/>
      <c r="N622" s="59"/>
      <c r="O622" s="63"/>
      <c r="P622" s="369"/>
      <c r="Q622" s="264"/>
      <c r="R622" s="386"/>
    </row>
    <row r="623" spans="1:18" ht="12.75" customHeight="1" x14ac:dyDescent="0.25">
      <c r="A623" s="352"/>
      <c r="B623" s="378"/>
      <c r="C623" s="62" t="str">
        <f>IF(ISTEXT('Organizational Unit Summary'!$B$41),'Organizational Unit Summary'!$B$41,"")</f>
        <v>P-2</v>
      </c>
      <c r="D623" s="51" t="str">
        <f>IF('Organizational Unit Summary'!$B$24="Benchmark or Sustainment",IF(E623="OoS","OoS",IF(E623=1,"DM",IF(E623=2,"PM",IF(E623=3,"LM",IF(E623=4,"FM"))))),IF(E623="OoS","OoS",IF(E623&lt;=2,"H",IF(E623=3,"M",IF(E623=4,"L")))))</f>
        <v>DM</v>
      </c>
      <c r="E623" s="58">
        <f>IF(OR(Processes!$C$60=TRUE,Processes!E$60=TRUE),IF(AND(G623=1,H623=1,NOT(ISTEXT(J623))),4,IF(AND(G623=1,H623=1,ISTEXT(J623)),3,IF(AND(OR(G623=1,H623=1),ISTEXT(J623)),2,1))),"OoS")</f>
        <v>1</v>
      </c>
      <c r="F623" s="57"/>
      <c r="G623" s="59"/>
      <c r="H623" s="59"/>
      <c r="I623" s="59"/>
      <c r="J623" s="59"/>
      <c r="K623" s="59"/>
      <c r="L623" s="59"/>
      <c r="M623" s="59"/>
      <c r="N623" s="59"/>
      <c r="O623" s="63"/>
      <c r="P623" s="370"/>
      <c r="Q623" s="264"/>
      <c r="R623" s="386"/>
    </row>
    <row r="624" spans="1:18" ht="12.75" customHeight="1" x14ac:dyDescent="0.25">
      <c r="A624" s="352"/>
      <c r="B624" s="378"/>
      <c r="C624" s="62" t="str">
        <f>IF(ISTEXT('Organizational Unit Summary'!$B$42),'Organizational Unit Summary'!$B$42,"")</f>
        <v>P-3</v>
      </c>
      <c r="D624" s="51" t="str">
        <f>IF('Organizational Unit Summary'!$B$24="Benchmark or Sustainment",IF(E624="OoS","OoS",IF(E624=1,"DM",IF(E624=2,"PM",IF(E624=3,"LM",IF(E624=4,"FM"))))),IF(E624="OoS","OoS",IF(E624&lt;=2,"H",IF(E624=3,"M",IF(E624=4,"L")))))</f>
        <v>DM</v>
      </c>
      <c r="E624" s="58">
        <f>IF(OR(Processes!$C$60=TRUE,Processes!F$60=TRUE),IF(AND(G624=1,H624=1,NOT(ISTEXT(J624))),4,IF(AND(G624=1,H624=1,ISTEXT(J624)),3,IF(AND(OR(G624=1,H624=1),ISTEXT(J624)),2,1))),"OoS")</f>
        <v>1</v>
      </c>
      <c r="F624" s="57"/>
      <c r="G624" s="59"/>
      <c r="H624" s="59"/>
      <c r="I624" s="59"/>
      <c r="J624" s="59"/>
      <c r="K624" s="59"/>
      <c r="L624" s="59"/>
      <c r="M624" s="59"/>
      <c r="N624" s="59"/>
      <c r="O624" s="63"/>
      <c r="P624" s="370"/>
      <c r="Q624" s="264"/>
      <c r="R624" s="386"/>
    </row>
    <row r="625" spans="1:18" ht="12.75" customHeight="1" x14ac:dyDescent="0.25">
      <c r="A625" s="352"/>
      <c r="B625" s="378"/>
      <c r="C625" s="62" t="str">
        <f>IF(ISTEXT('Organizational Unit Summary'!$B$43),'Organizational Unit Summary'!$B$43,"")</f>
        <v>P-4</v>
      </c>
      <c r="D625" s="51" t="str">
        <f>IF('Organizational Unit Summary'!$B$24="Benchmark or Sustainment",IF(E625="OoS","OoS",IF(E625=1,"DM",IF(E625=2,"PM",IF(E625=3,"LM",IF(E625=4,"FM"))))),IF(E625="OoS","OoS",IF(E625&lt;=2,"H",IF(E625=3,"M",IF(E625=4,"L")))))</f>
        <v>DM</v>
      </c>
      <c r="E625" s="58">
        <f>IF(OR(Processes!$C$60=TRUE,Processes!G$60=TRUE),IF(AND(G625=1,H625=1,NOT(ISTEXT(J625))),4,IF(AND(G625=1,H625=1,ISTEXT(J625)),3,IF(AND(OR(G625=1,H625=1),ISTEXT(J625)),2,1))),"OoS")</f>
        <v>1</v>
      </c>
      <c r="F625" s="57"/>
      <c r="G625" s="59"/>
      <c r="H625" s="59"/>
      <c r="I625" s="59"/>
      <c r="J625" s="59"/>
      <c r="K625" s="59"/>
      <c r="L625" s="59"/>
      <c r="M625" s="59"/>
      <c r="N625" s="59"/>
      <c r="O625" s="63"/>
      <c r="P625" s="370"/>
      <c r="Q625" s="264"/>
      <c r="R625" s="386"/>
    </row>
    <row r="626" spans="1:18" ht="12.75" customHeight="1" x14ac:dyDescent="0.25">
      <c r="A626" s="352"/>
      <c r="B626" s="378"/>
      <c r="C626" s="62" t="str">
        <f>IF(ISTEXT('Organizational Unit Summary'!$B$44),'Organizational Unit Summary'!$B$44,"")</f>
        <v>P-5</v>
      </c>
      <c r="D626" s="51" t="str">
        <f>IF('Organizational Unit Summary'!$B$24="Benchmark or Sustainment",IF(E626="OoS","OoS",IF(E626=1,"DM",IF(E626=2,"PM",IF(E626=3,"LM",IF(E626=4,"FM"))))),IF(E626="OoS","OoS",IF(E626&lt;=2,"H",IF(E626=3,"M",IF(E626=4,"L")))))</f>
        <v>DM</v>
      </c>
      <c r="E626" s="58">
        <f>IF(OR(Processes!$C$60=TRUE,Processes!H$60=TRUE),IF(AND(G626=1,H626=1,NOT(ISTEXT(J626))),4,IF(AND(G626=1,H626=1,ISTEXT(J626)),3,IF(AND(OR(G626=1,H626=1),ISTEXT(J626)),2,1))),"OoS")</f>
        <v>1</v>
      </c>
      <c r="F626" s="57"/>
      <c r="G626" s="59"/>
      <c r="H626" s="59"/>
      <c r="I626" s="59"/>
      <c r="J626" s="59"/>
      <c r="K626" s="59"/>
      <c r="L626" s="59"/>
      <c r="M626" s="59"/>
      <c r="N626" s="59"/>
      <c r="O626" s="63"/>
      <c r="P626" s="370"/>
      <c r="Q626" s="264"/>
      <c r="R626" s="386"/>
    </row>
    <row r="627" spans="1:18" ht="12.75" customHeight="1" x14ac:dyDescent="0.25">
      <c r="A627" s="352"/>
      <c r="B627" s="378"/>
      <c r="C627" s="62" t="str">
        <f>IF(ISTEXT('Organizational Unit Summary'!$B$45),'Organizational Unit Summary'!$B$45,"")</f>
        <v>P-6</v>
      </c>
      <c r="D627" s="51" t="str">
        <f>IF('Organizational Unit Summary'!$B$24="Benchmark or Sustainment",IF(E627="OoS","OoS",IF(E627=1,"DM",IF(E627=2,"PM",IF(E627=3,"LM",IF(E627=4,"FM"))))),IF(E627="OoS","OoS",IF(E627&lt;=2,"H",IF(E627=3,"M",IF(E627=4,"L")))))</f>
        <v>DM</v>
      </c>
      <c r="E627" s="58">
        <f>IF(OR(Processes!$C$60=TRUE,Processes!I$60=TRUE),IF(AND(G627=1,H627=1,NOT(ISTEXT(J627))),4,IF(AND(G627=1,H627=1,ISTEXT(J627)),3,IF(AND(OR(G627=1,H627=1),ISTEXT(J627)),2,1))),"OoS")</f>
        <v>1</v>
      </c>
      <c r="F627" s="57"/>
      <c r="G627" s="59"/>
      <c r="H627" s="59"/>
      <c r="I627" s="59"/>
      <c r="J627" s="59"/>
      <c r="K627" s="59"/>
      <c r="L627" s="59"/>
      <c r="M627" s="59"/>
      <c r="N627" s="59"/>
      <c r="O627" s="63"/>
      <c r="P627" s="370"/>
      <c r="Q627" s="264"/>
      <c r="R627" s="386"/>
    </row>
    <row r="628" spans="1:18" ht="12.75" customHeight="1" x14ac:dyDescent="0.25">
      <c r="A628" s="352"/>
      <c r="B628" s="378"/>
      <c r="C628" s="62" t="str">
        <f>IF(ISTEXT('Organizational Unit Summary'!$B$46),'Organizational Unit Summary'!$B$46,"")</f>
        <v>P-7</v>
      </c>
      <c r="D628" s="51" t="str">
        <f>IF('Organizational Unit Summary'!$B$24="Benchmark or Sustainment",IF(E628="OoS","OoS",IF(E628=1,"DM",IF(E628=2,"PM",IF(E628=3,"LM",IF(E628=4,"FM"))))),IF(E628="OoS","OoS",IF(E628&lt;=2,"H",IF(E628=3,"M",IF(E628=4,"L")))))</f>
        <v>DM</v>
      </c>
      <c r="E628" s="58">
        <f>IF(OR(Processes!$C$60=TRUE,Processes!J$60=TRUE),IF(AND(G628=1,H628=1,NOT(ISTEXT(J628))),4,IF(AND(G628=1,H628=1,ISTEXT(J628)),3,IF(AND(OR(G628=1,H628=1),ISTEXT(J628)),2,1))),"OoS")</f>
        <v>1</v>
      </c>
      <c r="F628" s="57"/>
      <c r="G628" s="59"/>
      <c r="H628" s="59"/>
      <c r="I628" s="59"/>
      <c r="J628" s="59"/>
      <c r="K628" s="59"/>
      <c r="L628" s="59"/>
      <c r="M628" s="59"/>
      <c r="N628" s="59"/>
      <c r="O628" s="63"/>
      <c r="P628" s="370"/>
      <c r="Q628" s="264"/>
      <c r="R628" s="386"/>
    </row>
    <row r="629" spans="1:18" ht="12.75" customHeight="1" x14ac:dyDescent="0.25">
      <c r="A629" s="352"/>
      <c r="B629" s="378"/>
      <c r="C629" s="62" t="str">
        <f>IF(ISTEXT('Organizational Unit Summary'!$B$47),'Organizational Unit Summary'!$B$47,"")</f>
        <v>P-8</v>
      </c>
      <c r="D629" s="51" t="str">
        <f>IF('Organizational Unit Summary'!$B$24="Benchmark or Sustainment",IF(E629="OoS","OoS",IF(E629=1,"DM",IF(E629=2,"PM",IF(E629=3,"LM",IF(E629=4,"FM"))))),IF(E629="OoS","OoS",IF(E629&lt;=2,"H",IF(E629=3,"M",IF(E629=4,"L")))))</f>
        <v>DM</v>
      </c>
      <c r="E629" s="58">
        <f>IF(OR(Processes!$C$60=TRUE,Processes!K$60=TRUE),IF(AND(G629=1,H629=1,NOT(ISTEXT(J629))),4,IF(AND(G629=1,H629=1,ISTEXT(J629)),3,IF(AND(OR(G629=1,H629=1),ISTEXT(J629)),2,1))),"OoS")</f>
        <v>1</v>
      </c>
      <c r="F629" s="57"/>
      <c r="G629" s="59"/>
      <c r="H629" s="59"/>
      <c r="I629" s="59"/>
      <c r="J629" s="59"/>
      <c r="K629" s="59"/>
      <c r="L629" s="59"/>
      <c r="M629" s="59"/>
      <c r="N629" s="59"/>
      <c r="O629" s="63"/>
      <c r="P629" s="370"/>
      <c r="Q629" s="264"/>
      <c r="R629" s="386"/>
    </row>
    <row r="630" spans="1:18" ht="12.75" customHeight="1" x14ac:dyDescent="0.25">
      <c r="A630" s="352"/>
      <c r="B630" s="378"/>
      <c r="C630" s="62" t="str">
        <f>IF(ISTEXT('Organizational Unit Summary'!$B$48),'Organizational Unit Summary'!$B$48,"")</f>
        <v>P-9</v>
      </c>
      <c r="D630" s="51" t="str">
        <f>IF('Organizational Unit Summary'!$B$24="Benchmark or Sustainment",IF(E630="OoS","OoS",IF(E630=1,"DM",IF(E630=2,"PM",IF(E630=3,"LM",IF(E630=4,"FM"))))),IF(E630="OoS","OoS",IF(E630&lt;=2,"H",IF(E630=3,"M",IF(E630=4,"L")))))</f>
        <v>DM</v>
      </c>
      <c r="E630" s="58">
        <f>IF(OR(Processes!$C$60=TRUE,Processes!L$60=TRUE),IF(AND(G630=1,H630=1,NOT(ISTEXT(J630))),4,IF(AND(G630=1,H630=1,ISTEXT(J630)),3,IF(AND(OR(G630=1,H630=1),ISTEXT(J630)),2,1))),"OoS")</f>
        <v>1</v>
      </c>
      <c r="F630" s="57"/>
      <c r="G630" s="59"/>
      <c r="H630" s="59"/>
      <c r="I630" s="59"/>
      <c r="J630" s="59"/>
      <c r="K630" s="59"/>
      <c r="L630" s="59"/>
      <c r="M630" s="59"/>
      <c r="N630" s="59"/>
      <c r="O630" s="63"/>
      <c r="P630" s="370"/>
      <c r="Q630" s="264"/>
      <c r="R630" s="386"/>
    </row>
    <row r="631" spans="1:18" ht="12.75" customHeight="1" x14ac:dyDescent="0.25">
      <c r="A631" s="352"/>
      <c r="B631" s="378"/>
      <c r="C631" s="62" t="str">
        <f>IF(ISTEXT('Organizational Unit Summary'!$B$49),'Organizational Unit Summary'!$B$49,"")</f>
        <v>P-10</v>
      </c>
      <c r="D631" s="51" t="str">
        <f>IF('Organizational Unit Summary'!$B$24="Benchmark or Sustainment",IF(E631="OoS","OoS",IF(E631=1,"DM",IF(E631=2,"PM",IF(E631=3,"LM",IF(E631=4,"FM"))))),IF(E631="OoS","OoS",IF(E631&lt;=2,"H",IF(E631=3,"M",IF(E631=4,"L")))))</f>
        <v>DM</v>
      </c>
      <c r="E631" s="58">
        <f>IF(OR(Processes!$C$60=TRUE,Processes!M$60=TRUE),IF(AND(G631=1,H631=1,NOT(ISTEXT(J631))),4,IF(AND(G631=1,H631=1,ISTEXT(J631)),3,IF(AND(OR(G631=1,H631=1),ISTEXT(J631)),2,1))),"OoS")</f>
        <v>1</v>
      </c>
      <c r="F631" s="57"/>
      <c r="G631" s="59"/>
      <c r="H631" s="59"/>
      <c r="I631" s="59"/>
      <c r="J631" s="59"/>
      <c r="K631" s="59"/>
      <c r="L631" s="59"/>
      <c r="M631" s="59"/>
      <c r="N631" s="59"/>
      <c r="O631" s="63"/>
      <c r="P631" s="370"/>
      <c r="Q631" s="264"/>
      <c r="R631" s="386"/>
    </row>
    <row r="632" spans="1:18" ht="12.75" customHeight="1" x14ac:dyDescent="0.25">
      <c r="A632" s="352"/>
      <c r="B632" s="378"/>
      <c r="C632" s="62" t="str">
        <f>IF(ISTEXT('Organizational Unit Summary'!$B$50),'Organizational Unit Summary'!$B$50,"")</f>
        <v>P-11</v>
      </c>
      <c r="D632" s="51" t="str">
        <f>IF('Organizational Unit Summary'!$B$24="Benchmark or Sustainment",IF(E632="OoS","OoS",IF(E632=1,"DM",IF(E632=2,"PM",IF(E632=3,"LM",IF(E632=4,"FM"))))),IF(E632="OoS","OoS",IF(E632&lt;=2,"H",IF(E632=3,"M",IF(E632=4,"L")))))</f>
        <v>DM</v>
      </c>
      <c r="E632" s="58">
        <f>IF(OR(Processes!$C$60=TRUE,Processes!N$60=TRUE),IF(AND(G632=1,H632=1,NOT(ISTEXT(J632))),4,IF(AND(G632=1,H632=1,ISTEXT(J632)),3,IF(AND(OR(G632=1,H632=1),ISTEXT(J632)),2,1))),"OoS")</f>
        <v>1</v>
      </c>
      <c r="F632" s="57"/>
      <c r="G632" s="59"/>
      <c r="H632" s="59"/>
      <c r="I632" s="59"/>
      <c r="J632" s="59"/>
      <c r="K632" s="59"/>
      <c r="L632" s="59"/>
      <c r="M632" s="59"/>
      <c r="N632" s="59"/>
      <c r="O632" s="63"/>
      <c r="P632" s="370"/>
      <c r="Q632" s="264"/>
      <c r="R632" s="386"/>
    </row>
    <row r="633" spans="1:18" ht="12.75" customHeight="1" x14ac:dyDescent="0.25">
      <c r="A633" s="352"/>
      <c r="B633" s="378"/>
      <c r="C633" s="62" t="str">
        <f>IF(ISTEXT('Organizational Unit Summary'!$B$51),'Organizational Unit Summary'!$B$51,"")</f>
        <v>P-12</v>
      </c>
      <c r="D633" s="51" t="str">
        <f>IF('Organizational Unit Summary'!$B$24="Benchmark or Sustainment",IF(E633="OoS","OoS",IF(E633=1,"DM",IF(E633=2,"PM",IF(E633=3,"LM",IF(E633=4,"FM"))))),IF(E633="OoS","OoS",IF(E633&lt;=2,"H",IF(E633=3,"M",IF(E633=4,"L")))))</f>
        <v>DM</v>
      </c>
      <c r="E633" s="58">
        <f>IF(OR(Processes!$C$60=TRUE,Processes!O$60=TRUE),IF(AND(G633=1,H633=1,NOT(ISTEXT(J633))),4,IF(AND(G633=1,H633=1,ISTEXT(J633)),3,IF(AND(OR(G633=1,H633=1),ISTEXT(J633)),2,1))),"OoS")</f>
        <v>1</v>
      </c>
      <c r="F633" s="57"/>
      <c r="G633" s="59"/>
      <c r="H633" s="59"/>
      <c r="I633" s="59"/>
      <c r="J633" s="59"/>
      <c r="K633" s="59"/>
      <c r="L633" s="59"/>
      <c r="M633" s="59"/>
      <c r="N633" s="59"/>
      <c r="O633" s="63"/>
      <c r="P633" s="370"/>
      <c r="Q633" s="264"/>
      <c r="R633" s="386"/>
    </row>
    <row r="634" spans="1:18" ht="12.75" customHeight="1" x14ac:dyDescent="0.25">
      <c r="A634" s="352"/>
      <c r="B634" s="378"/>
      <c r="C634" s="62" t="str">
        <f>IF(ISTEXT('Organizational Unit Summary'!$B$52),'Organizational Unit Summary'!$B$52,"")</f>
        <v>P-13</v>
      </c>
      <c r="D634" s="51" t="str">
        <f>IF('Organizational Unit Summary'!$B$24="Benchmark or Sustainment",IF(E634="OoS","OoS",IF(E634=1,"DM",IF(E634=2,"PM",IF(E634=3,"LM",IF(E634=4,"FM"))))),IF(E634="OoS","OoS",IF(E634&lt;=2,"H",IF(E634=3,"M",IF(E634=4,"L")))))</f>
        <v>DM</v>
      </c>
      <c r="E634" s="58">
        <f>IF(OR(Processes!$C$60=TRUE,Processes!P$60=TRUE),IF(AND(G634=1,H634=1,NOT(ISTEXT(J634))),4,IF(AND(G634=1,H634=1,ISTEXT(J634)),3,IF(AND(OR(G634=1,H634=1),ISTEXT(J634)),2,1))),"OoS")</f>
        <v>1</v>
      </c>
      <c r="F634" s="57"/>
      <c r="G634" s="59"/>
      <c r="H634" s="59"/>
      <c r="I634" s="59"/>
      <c r="J634" s="59"/>
      <c r="K634" s="59"/>
      <c r="L634" s="59"/>
      <c r="M634" s="59"/>
      <c r="N634" s="59"/>
      <c r="O634" s="63"/>
      <c r="P634" s="370"/>
      <c r="Q634" s="264"/>
      <c r="R634" s="386"/>
    </row>
    <row r="635" spans="1:18" ht="12.75" customHeight="1" x14ac:dyDescent="0.25">
      <c r="A635" s="352"/>
      <c r="B635" s="378"/>
      <c r="C635" s="62" t="str">
        <f>IF(ISTEXT('Organizational Unit Summary'!$B$53),'Organizational Unit Summary'!$B$53,"")</f>
        <v>P-14</v>
      </c>
      <c r="D635" s="51" t="str">
        <f>IF('Organizational Unit Summary'!$B$24="Benchmark or Sustainment",IF(E635="OoS","OoS",IF(E635=1,"DM",IF(E635=2,"PM",IF(E635=3,"LM",IF(E635=4,"FM"))))),IF(E635="OoS","OoS",IF(E635&lt;=2,"H",IF(E635=3,"M",IF(E635=4,"L")))))</f>
        <v>DM</v>
      </c>
      <c r="E635" s="58">
        <f>IF(OR(Processes!$C$60=TRUE,Processes!Q$60=TRUE),IF(AND(G635=1,H635=1,NOT(ISTEXT(J635))),4,IF(AND(G635=1,H635=1,ISTEXT(J635)),3,IF(AND(OR(G635=1,H635=1),ISTEXT(J635)),2,1))),"OoS")</f>
        <v>1</v>
      </c>
      <c r="F635" s="57"/>
      <c r="G635" s="59"/>
      <c r="H635" s="59"/>
      <c r="I635" s="59"/>
      <c r="J635" s="59"/>
      <c r="K635" s="59"/>
      <c r="L635" s="59"/>
      <c r="M635" s="59"/>
      <c r="N635" s="59"/>
      <c r="O635" s="63"/>
      <c r="P635" s="370"/>
      <c r="Q635" s="264"/>
      <c r="R635" s="386"/>
    </row>
    <row r="636" spans="1:18" ht="12.75" customHeight="1" x14ac:dyDescent="0.25">
      <c r="A636" s="352"/>
      <c r="B636" s="378"/>
      <c r="C636" s="62" t="str">
        <f>IF(ISTEXT('Organizational Unit Summary'!$B$54),'Organizational Unit Summary'!$B$54,"")</f>
        <v>P-15</v>
      </c>
      <c r="D636" s="51" t="str">
        <f>IF('Organizational Unit Summary'!$B$24="Benchmark or Sustainment",IF(E636="OoS","OoS",IF(E636=1,"DM",IF(E636=2,"PM",IF(E636=3,"LM",IF(E636=4,"FM"))))),IF(E636="OoS","OoS",IF(E636&lt;=2,"H",IF(E636=3,"M",IF(E636=4,"L")))))</f>
        <v>DM</v>
      </c>
      <c r="E636" s="58">
        <f>IF(OR(Processes!$C$60=TRUE,Processes!R$60=TRUE),IF(AND(G636=1,H636=1,NOT(ISTEXT(J636))),4,IF(AND(G636=1,H636=1,ISTEXT(J636)),3,IF(AND(OR(G636=1,H636=1),ISTEXT(J636)),2,1))),"OoS")</f>
        <v>1</v>
      </c>
      <c r="F636" s="57"/>
      <c r="G636" s="59"/>
      <c r="H636" s="59"/>
      <c r="I636" s="59"/>
      <c r="J636" s="59"/>
      <c r="K636" s="59"/>
      <c r="L636" s="59"/>
      <c r="M636" s="59"/>
      <c r="N636" s="59"/>
      <c r="O636" s="63"/>
      <c r="P636" s="370"/>
      <c r="Q636" s="264"/>
      <c r="R636" s="386"/>
    </row>
    <row r="637" spans="1:18" ht="12.75" customHeight="1" x14ac:dyDescent="0.25">
      <c r="A637" s="352"/>
      <c r="B637" s="378"/>
      <c r="C637" s="62" t="str">
        <f>IF(ISTEXT('Organizational Unit Summary'!$B$55),'Organizational Unit Summary'!$B$55,"")</f>
        <v>P-16</v>
      </c>
      <c r="D637" s="51" t="str">
        <f>IF('Organizational Unit Summary'!$B$24="Benchmark or Sustainment",IF(E637="OoS","OoS",IF(E637=1,"DM",IF(E637=2,"PM",IF(E637=3,"LM",IF(E637=4,"FM"))))),IF(E637="OoS","OoS",IF(E637&lt;=2,"H",IF(E637=3,"M",IF(E637=4,"L")))))</f>
        <v>DM</v>
      </c>
      <c r="E637" s="58">
        <f>IF(OR(Processes!$C$60=TRUE,Processes!S$60=TRUE),IF(AND(G637=1,H637=1,NOT(ISTEXT(J637))),4,IF(AND(G637=1,H637=1,ISTEXT(J637)),3,IF(AND(OR(G637=1,H637=1),ISTEXT(J637)),2,1))),"OoS")</f>
        <v>1</v>
      </c>
      <c r="F637" s="57"/>
      <c r="G637" s="59"/>
      <c r="H637" s="59"/>
      <c r="I637" s="59"/>
      <c r="J637" s="59"/>
      <c r="K637" s="59"/>
      <c r="L637" s="59"/>
      <c r="M637" s="59"/>
      <c r="N637" s="59"/>
      <c r="O637" s="63"/>
      <c r="P637" s="370"/>
      <c r="Q637" s="264"/>
      <c r="R637" s="386"/>
    </row>
    <row r="638" spans="1:18" ht="12.75" customHeight="1" x14ac:dyDescent="0.25">
      <c r="A638" s="352"/>
      <c r="B638" s="378"/>
      <c r="C638" s="62" t="str">
        <f>IF(ISTEXT('Organizational Unit Summary'!$B$56),'Organizational Unit Summary'!$B$56,"")</f>
        <v>P-17</v>
      </c>
      <c r="D638" s="51" t="str">
        <f>IF('Organizational Unit Summary'!$B$24="Benchmark or Sustainment",IF(E638="OoS","OoS",IF(E638=1,"DM",IF(E638=2,"PM",IF(E638=3,"LM",IF(E638=4,"FM"))))),IF(E638="OoS","OoS",IF(E638&lt;=2,"H",IF(E638=3,"M",IF(E638=4,"L")))))</f>
        <v>DM</v>
      </c>
      <c r="E638" s="58">
        <f>IF(OR(Processes!$C$60=TRUE,Processes!T$60=TRUE),IF(AND(G638=1,H638=1,NOT(ISTEXT(J638))),4,IF(AND(G638=1,H638=1,ISTEXT(J638)),3,IF(AND(OR(G638=1,H638=1),ISTEXT(J638)),2,1))),"OoS")</f>
        <v>1</v>
      </c>
      <c r="F638" s="57"/>
      <c r="G638" s="59"/>
      <c r="H638" s="59"/>
      <c r="I638" s="59"/>
      <c r="J638" s="59"/>
      <c r="K638" s="59"/>
      <c r="L638" s="59"/>
      <c r="M638" s="59"/>
      <c r="N638" s="59"/>
      <c r="O638" s="63"/>
      <c r="P638" s="370"/>
      <c r="Q638" s="264"/>
      <c r="R638" s="386"/>
    </row>
    <row r="639" spans="1:18" ht="12.75" customHeight="1" x14ac:dyDescent="0.25">
      <c r="A639" s="352"/>
      <c r="B639" s="378"/>
      <c r="C639" s="62" t="str">
        <f>IF(ISTEXT('Organizational Unit Summary'!$B$57),'Organizational Unit Summary'!$B$57,"")</f>
        <v>P-18</v>
      </c>
      <c r="D639" s="51" t="str">
        <f>IF('Organizational Unit Summary'!$B$24="Benchmark or Sustainment",IF(E639="OoS","OoS",IF(E639=1,"DM",IF(E639=2,"PM",IF(E639=3,"LM",IF(E639=4,"FM"))))),IF(E639="OoS","OoS",IF(E639&lt;=2,"H",IF(E639=3,"M",IF(E639=4,"L")))))</f>
        <v>DM</v>
      </c>
      <c r="E639" s="58">
        <f>IF(OR(Processes!$C$60=TRUE,Processes!U$60=TRUE),IF(AND(G639=1,H639=1,NOT(ISTEXT(J639))),4,IF(AND(G639=1,H639=1,ISTEXT(J639)),3,IF(AND(OR(G639=1,H639=1),ISTEXT(J639)),2,1))),"OoS")</f>
        <v>1</v>
      </c>
      <c r="F639" s="57"/>
      <c r="G639" s="59"/>
      <c r="H639" s="59"/>
      <c r="I639" s="59"/>
      <c r="J639" s="59"/>
      <c r="K639" s="59"/>
      <c r="L639" s="59"/>
      <c r="M639" s="59"/>
      <c r="N639" s="59"/>
      <c r="O639" s="63"/>
      <c r="P639" s="370"/>
      <c r="Q639" s="264"/>
      <c r="R639" s="386"/>
    </row>
    <row r="640" spans="1:18" ht="12.75" customHeight="1" x14ac:dyDescent="0.25">
      <c r="A640" s="352"/>
      <c r="B640" s="378"/>
      <c r="C640" s="62" t="str">
        <f>IF(ISTEXT('Organizational Unit Summary'!$B$58),'Organizational Unit Summary'!$B$58,"")</f>
        <v>P-19</v>
      </c>
      <c r="D640" s="51" t="str">
        <f>IF('Organizational Unit Summary'!$B$24="Benchmark or Sustainment",IF(E640="OoS","OoS",IF(E640=1,"DM",IF(E640=2,"PM",IF(E640=3,"LM",IF(E640=4,"FM"))))),IF(E640="OoS","OoS",IF(E640&lt;=2,"H",IF(E640=3,"M",IF(E640=4,"L")))))</f>
        <v>DM</v>
      </c>
      <c r="E640" s="58">
        <f>IF(OR(Processes!$C$60=TRUE,Processes!V$60=TRUE),IF(AND(G640=1,H640=1,NOT(ISTEXT(J640))),4,IF(AND(G640=1,H640=1,ISTEXT(J640)),3,IF(AND(OR(G640=1,H640=1),ISTEXT(J640)),2,1))),"OoS")</f>
        <v>1</v>
      </c>
      <c r="F640" s="57"/>
      <c r="G640" s="59"/>
      <c r="H640" s="59"/>
      <c r="I640" s="59"/>
      <c r="J640" s="59"/>
      <c r="K640" s="59"/>
      <c r="L640" s="59"/>
      <c r="M640" s="59"/>
      <c r="N640" s="59"/>
      <c r="O640" s="63"/>
      <c r="P640" s="370"/>
      <c r="Q640" s="264"/>
      <c r="R640" s="386"/>
    </row>
    <row r="641" spans="1:18" ht="12.75" customHeight="1" thickBot="1" x14ac:dyDescent="0.3">
      <c r="A641" s="352"/>
      <c r="B641" s="378"/>
      <c r="C641" s="62" t="str">
        <f>IF(ISTEXT('Organizational Unit Summary'!$B$59),'Organizational Unit Summary'!$B$59,"")</f>
        <v>P-20</v>
      </c>
      <c r="D641" s="51" t="str">
        <f>IF('Organizational Unit Summary'!$B$24="Benchmark or Sustainment",IF(E641="OoS","OoS",IF(E641=1,"DM",IF(E641=2,"PM",IF(E641=3,"LM",IF(E641=4,"FM"))))),IF(E641="OoS","OoS",IF(E641&lt;=2,"H",IF(E641=3,"M",IF(E641=4,"L")))))</f>
        <v>DM</v>
      </c>
      <c r="E641" s="58">
        <f>IF(OR(Processes!$C$60=TRUE,Processes!W$60=TRUE),IF(AND(G641=1,H641=1,NOT(ISTEXT(J641))),4,IF(AND(G641=1,H641=1,ISTEXT(J641)),3,IF(AND(OR(G641=1,H641=1),ISTEXT(J641)),2,1))),"OoS")</f>
        <v>1</v>
      </c>
      <c r="F641" s="57"/>
      <c r="G641" s="59"/>
      <c r="H641" s="59"/>
      <c r="I641" s="59"/>
      <c r="J641" s="59"/>
      <c r="K641" s="59"/>
      <c r="L641" s="59"/>
      <c r="M641" s="59"/>
      <c r="N641" s="59"/>
      <c r="O641" s="63"/>
      <c r="P641" s="371"/>
      <c r="Q641" s="264"/>
      <c r="R641" s="386"/>
    </row>
    <row r="642" spans="1:18" ht="12.75" customHeight="1" x14ac:dyDescent="0.25">
      <c r="A642" s="352"/>
      <c r="B642" s="378" t="str">
        <f>IF(ISTEXT(Processes!$B$10),Processes!$B$10,"")</f>
        <v>Process 8</v>
      </c>
      <c r="C642" s="62" t="str">
        <f>IF(ISTEXT('Organizational Unit Summary'!$B$40),'Organizational Unit Summary'!$B$40,"")</f>
        <v>P-1</v>
      </c>
      <c r="D642" s="51" t="str">
        <f>IF('Organizational Unit Summary'!$B$24="Benchmark or Sustainment",IF(E642="OoS","OoS",IF(E642=1,"DM",IF(E642=2,"PM",IF(E642=3,"LM",IF(E642=4,"FM"))))),IF(E642="OoS","OoS",IF(E642&lt;=2,"H",IF(E642=3,"M",IF(E642=4,"L")))))</f>
        <v>DM</v>
      </c>
      <c r="E642" s="58">
        <f>IF(OR(Processes!$C$61=TRUE,Processes!D$61=TRUE),IF(AND(G642=1,H642=1,NOT(ISTEXT(J642))),4,IF(AND(G642=1,H642=1,ISTEXT(J642)),3,IF(AND(OR(G642=1,H642=1),ISTEXT(J642)),2,1))),"OoS")</f>
        <v>1</v>
      </c>
      <c r="F642" s="57"/>
      <c r="G642" s="59"/>
      <c r="H642" s="59"/>
      <c r="I642" s="59"/>
      <c r="J642" s="59"/>
      <c r="K642" s="59"/>
      <c r="L642" s="59"/>
      <c r="M642" s="59"/>
      <c r="N642" s="59"/>
      <c r="O642" s="63"/>
      <c r="P642" s="369"/>
      <c r="Q642" s="264"/>
      <c r="R642" s="386"/>
    </row>
    <row r="643" spans="1:18" ht="12.75" customHeight="1" x14ac:dyDescent="0.25">
      <c r="A643" s="352"/>
      <c r="B643" s="378"/>
      <c r="C643" s="62" t="str">
        <f>IF(ISTEXT('Organizational Unit Summary'!$B$41),'Organizational Unit Summary'!$B$41,"")</f>
        <v>P-2</v>
      </c>
      <c r="D643" s="51" t="str">
        <f>IF('Organizational Unit Summary'!$B$24="Benchmark or Sustainment",IF(E643="OoS","OoS",IF(E643=1,"DM",IF(E643=2,"PM",IF(E643=3,"LM",IF(E643=4,"FM"))))),IF(E643="OoS","OoS",IF(E643&lt;=2,"H",IF(E643=3,"M",IF(E643=4,"L")))))</f>
        <v>DM</v>
      </c>
      <c r="E643" s="58">
        <f>IF(OR(Processes!$C$61=TRUE,Processes!E$61=TRUE),IF(AND(G643=1,H643=1,NOT(ISTEXT(J643))),4,IF(AND(G643=1,H643=1,ISTEXT(J643)),3,IF(AND(OR(G643=1,H643=1),ISTEXT(J643)),2,1))),"OoS")</f>
        <v>1</v>
      </c>
      <c r="F643" s="57"/>
      <c r="G643" s="59"/>
      <c r="H643" s="59"/>
      <c r="I643" s="59"/>
      <c r="J643" s="59"/>
      <c r="K643" s="59"/>
      <c r="L643" s="59"/>
      <c r="M643" s="59"/>
      <c r="N643" s="59"/>
      <c r="O643" s="63"/>
      <c r="P643" s="370"/>
      <c r="Q643" s="264"/>
      <c r="R643" s="386"/>
    </row>
    <row r="644" spans="1:18" ht="12.75" customHeight="1" x14ac:dyDescent="0.25">
      <c r="A644" s="352"/>
      <c r="B644" s="378"/>
      <c r="C644" s="62" t="str">
        <f>IF(ISTEXT('Organizational Unit Summary'!$B$42),'Organizational Unit Summary'!$B$42,"")</f>
        <v>P-3</v>
      </c>
      <c r="D644" s="51" t="str">
        <f>IF('Organizational Unit Summary'!$B$24="Benchmark or Sustainment",IF(E644="OoS","OoS",IF(E644=1,"DM",IF(E644=2,"PM",IF(E644=3,"LM",IF(E644=4,"FM"))))),IF(E644="OoS","OoS",IF(E644&lt;=2,"H",IF(E644=3,"M",IF(E644=4,"L")))))</f>
        <v>DM</v>
      </c>
      <c r="E644" s="58">
        <f>IF(OR(Processes!$C$61=TRUE,Processes!F$61=TRUE),IF(AND(G644=1,H644=1,NOT(ISTEXT(J644))),4,IF(AND(G644=1,H644=1,ISTEXT(J644)),3,IF(AND(OR(G644=1,H644=1),ISTEXT(J644)),2,1))),"OoS")</f>
        <v>1</v>
      </c>
      <c r="F644" s="57"/>
      <c r="G644" s="59"/>
      <c r="H644" s="59"/>
      <c r="I644" s="59"/>
      <c r="J644" s="59"/>
      <c r="K644" s="59"/>
      <c r="L644" s="59"/>
      <c r="M644" s="59"/>
      <c r="N644" s="59"/>
      <c r="O644" s="63"/>
      <c r="P644" s="370"/>
      <c r="Q644" s="264"/>
      <c r="R644" s="386"/>
    </row>
    <row r="645" spans="1:18" ht="12.75" customHeight="1" x14ac:dyDescent="0.25">
      <c r="A645" s="352"/>
      <c r="B645" s="378"/>
      <c r="C645" s="62" t="str">
        <f>IF(ISTEXT('Organizational Unit Summary'!$B$43),'Organizational Unit Summary'!$B$43,"")</f>
        <v>P-4</v>
      </c>
      <c r="D645" s="51" t="str">
        <f>IF('Organizational Unit Summary'!$B$24="Benchmark or Sustainment",IF(E645="OoS","OoS",IF(E645=1,"DM",IF(E645=2,"PM",IF(E645=3,"LM",IF(E645=4,"FM"))))),IF(E645="OoS","OoS",IF(E645&lt;=2,"H",IF(E645=3,"M",IF(E645=4,"L")))))</f>
        <v>DM</v>
      </c>
      <c r="E645" s="58">
        <f>IF(OR(Processes!$C$61=TRUE,Processes!G$61=TRUE),IF(AND(G645=1,H645=1,NOT(ISTEXT(J645))),4,IF(AND(G645=1,H645=1,ISTEXT(J645)),3,IF(AND(OR(G645=1,H645=1),ISTEXT(J645)),2,1))),"OoS")</f>
        <v>1</v>
      </c>
      <c r="F645" s="57"/>
      <c r="G645" s="59"/>
      <c r="H645" s="59"/>
      <c r="I645" s="59"/>
      <c r="J645" s="59"/>
      <c r="K645" s="59"/>
      <c r="L645" s="59"/>
      <c r="M645" s="59"/>
      <c r="N645" s="59"/>
      <c r="O645" s="63"/>
      <c r="P645" s="370"/>
      <c r="Q645" s="264"/>
      <c r="R645" s="386"/>
    </row>
    <row r="646" spans="1:18" ht="12.75" customHeight="1" x14ac:dyDescent="0.25">
      <c r="A646" s="352"/>
      <c r="B646" s="378"/>
      <c r="C646" s="62" t="str">
        <f>IF(ISTEXT('Organizational Unit Summary'!$B$44),'Organizational Unit Summary'!$B$44,"")</f>
        <v>P-5</v>
      </c>
      <c r="D646" s="51" t="str">
        <f>IF('Organizational Unit Summary'!$B$24="Benchmark or Sustainment",IF(E646="OoS","OoS",IF(E646=1,"DM",IF(E646=2,"PM",IF(E646=3,"LM",IF(E646=4,"FM"))))),IF(E646="OoS","OoS",IF(E646&lt;=2,"H",IF(E646=3,"M",IF(E646=4,"L")))))</f>
        <v>DM</v>
      </c>
      <c r="E646" s="58">
        <f>IF(OR(Processes!$C$61=TRUE,Processes!H$61=TRUE),IF(AND(G646=1,H646=1,NOT(ISTEXT(J646))),4,IF(AND(G646=1,H646=1,ISTEXT(J646)),3,IF(AND(OR(G646=1,H646=1),ISTEXT(J646)),2,1))),"OoS")</f>
        <v>1</v>
      </c>
      <c r="F646" s="57"/>
      <c r="G646" s="59"/>
      <c r="H646" s="59"/>
      <c r="I646" s="59"/>
      <c r="J646" s="59"/>
      <c r="K646" s="59"/>
      <c r="L646" s="59"/>
      <c r="M646" s="59"/>
      <c r="N646" s="59"/>
      <c r="O646" s="63"/>
      <c r="P646" s="370"/>
      <c r="Q646" s="264"/>
      <c r="R646" s="386"/>
    </row>
    <row r="647" spans="1:18" ht="12.75" customHeight="1" x14ac:dyDescent="0.25">
      <c r="A647" s="352"/>
      <c r="B647" s="378"/>
      <c r="C647" s="62" t="str">
        <f>IF(ISTEXT('Organizational Unit Summary'!$B$45),'Organizational Unit Summary'!$B$45,"")</f>
        <v>P-6</v>
      </c>
      <c r="D647" s="51" t="str">
        <f>IF('Organizational Unit Summary'!$B$24="Benchmark or Sustainment",IF(E647="OoS","OoS",IF(E647=1,"DM",IF(E647=2,"PM",IF(E647=3,"LM",IF(E647=4,"FM"))))),IF(E647="OoS","OoS",IF(E647&lt;=2,"H",IF(E647=3,"M",IF(E647=4,"L")))))</f>
        <v>DM</v>
      </c>
      <c r="E647" s="58">
        <f>IF(OR(Processes!$C$61=TRUE,Processes!I$61=TRUE),IF(AND(G647=1,H647=1,NOT(ISTEXT(J647))),4,IF(AND(G647=1,H647=1,ISTEXT(J647)),3,IF(AND(OR(G647=1,H647=1),ISTEXT(J647)),2,1))),"OoS")</f>
        <v>1</v>
      </c>
      <c r="F647" s="57"/>
      <c r="G647" s="59"/>
      <c r="H647" s="59"/>
      <c r="I647" s="59"/>
      <c r="J647" s="59"/>
      <c r="K647" s="59"/>
      <c r="L647" s="59"/>
      <c r="M647" s="59"/>
      <c r="N647" s="59"/>
      <c r="O647" s="63"/>
      <c r="P647" s="370"/>
      <c r="Q647" s="264"/>
      <c r="R647" s="386"/>
    </row>
    <row r="648" spans="1:18" ht="12.75" customHeight="1" x14ac:dyDescent="0.25">
      <c r="A648" s="352"/>
      <c r="B648" s="378"/>
      <c r="C648" s="62" t="str">
        <f>IF(ISTEXT('Organizational Unit Summary'!$B$46),'Organizational Unit Summary'!$B$46,"")</f>
        <v>P-7</v>
      </c>
      <c r="D648" s="51" t="str">
        <f>IF('Organizational Unit Summary'!$B$24="Benchmark or Sustainment",IF(E648="OoS","OoS",IF(E648=1,"DM",IF(E648=2,"PM",IF(E648=3,"LM",IF(E648=4,"FM"))))),IF(E648="OoS","OoS",IF(E648&lt;=2,"H",IF(E648=3,"M",IF(E648=4,"L")))))</f>
        <v>DM</v>
      </c>
      <c r="E648" s="58">
        <f>IF(OR(Processes!$C$61=TRUE,Processes!J$61=TRUE),IF(AND(G648=1,H648=1,NOT(ISTEXT(J648))),4,IF(AND(G648=1,H648=1,ISTEXT(J648)),3,IF(AND(OR(G648=1,H648=1),ISTEXT(J648)),2,1))),"OoS")</f>
        <v>1</v>
      </c>
      <c r="F648" s="57"/>
      <c r="G648" s="59"/>
      <c r="H648" s="59"/>
      <c r="I648" s="59"/>
      <c r="J648" s="59"/>
      <c r="K648" s="59"/>
      <c r="L648" s="59"/>
      <c r="M648" s="59"/>
      <c r="N648" s="59"/>
      <c r="O648" s="63"/>
      <c r="P648" s="370"/>
      <c r="Q648" s="264"/>
      <c r="R648" s="386"/>
    </row>
    <row r="649" spans="1:18" ht="12.75" customHeight="1" x14ac:dyDescent="0.25">
      <c r="A649" s="352"/>
      <c r="B649" s="378"/>
      <c r="C649" s="62" t="str">
        <f>IF(ISTEXT('Organizational Unit Summary'!$B$47),'Organizational Unit Summary'!$B$47,"")</f>
        <v>P-8</v>
      </c>
      <c r="D649" s="51" t="str">
        <f>IF('Organizational Unit Summary'!$B$24="Benchmark or Sustainment",IF(E649="OoS","OoS",IF(E649=1,"DM",IF(E649=2,"PM",IF(E649=3,"LM",IF(E649=4,"FM"))))),IF(E649="OoS","OoS",IF(E649&lt;=2,"H",IF(E649=3,"M",IF(E649=4,"L")))))</f>
        <v>DM</v>
      </c>
      <c r="E649" s="58">
        <f>IF(OR(Processes!$C$61=TRUE,Processes!K$61=TRUE),IF(AND(G649=1,H649=1,NOT(ISTEXT(J649))),4,IF(AND(G649=1,H649=1,ISTEXT(J649)),3,IF(AND(OR(G649=1,H649=1),ISTEXT(J649)),2,1))),"OoS")</f>
        <v>1</v>
      </c>
      <c r="F649" s="57"/>
      <c r="G649" s="59"/>
      <c r="H649" s="59"/>
      <c r="I649" s="59"/>
      <c r="J649" s="59"/>
      <c r="K649" s="59"/>
      <c r="L649" s="59"/>
      <c r="M649" s="59"/>
      <c r="N649" s="59"/>
      <c r="O649" s="63"/>
      <c r="P649" s="370"/>
      <c r="Q649" s="264"/>
      <c r="R649" s="386"/>
    </row>
    <row r="650" spans="1:18" ht="12.75" customHeight="1" x14ac:dyDescent="0.25">
      <c r="A650" s="352"/>
      <c r="B650" s="378"/>
      <c r="C650" s="62" t="str">
        <f>IF(ISTEXT('Organizational Unit Summary'!$B$48),'Organizational Unit Summary'!$B$48,"")</f>
        <v>P-9</v>
      </c>
      <c r="D650" s="51" t="str">
        <f>IF('Organizational Unit Summary'!$B$24="Benchmark or Sustainment",IF(E650="OoS","OoS",IF(E650=1,"DM",IF(E650=2,"PM",IF(E650=3,"LM",IF(E650=4,"FM"))))),IF(E650="OoS","OoS",IF(E650&lt;=2,"H",IF(E650=3,"M",IF(E650=4,"L")))))</f>
        <v>DM</v>
      </c>
      <c r="E650" s="58">
        <f>IF(OR(Processes!$C$61=TRUE,Processes!L$61=TRUE),IF(AND(G650=1,H650=1,NOT(ISTEXT(J650))),4,IF(AND(G650=1,H650=1,ISTEXT(J650)),3,IF(AND(OR(G650=1,H650=1),ISTEXT(J650)),2,1))),"OoS")</f>
        <v>1</v>
      </c>
      <c r="F650" s="57"/>
      <c r="G650" s="59"/>
      <c r="H650" s="59"/>
      <c r="I650" s="59"/>
      <c r="J650" s="59"/>
      <c r="K650" s="59"/>
      <c r="L650" s="59"/>
      <c r="M650" s="59"/>
      <c r="N650" s="59"/>
      <c r="O650" s="63"/>
      <c r="P650" s="370"/>
      <c r="Q650" s="264"/>
      <c r="R650" s="386"/>
    </row>
    <row r="651" spans="1:18" ht="12.75" customHeight="1" x14ac:dyDescent="0.25">
      <c r="A651" s="352"/>
      <c r="B651" s="378"/>
      <c r="C651" s="62" t="str">
        <f>IF(ISTEXT('Organizational Unit Summary'!$B$49),'Organizational Unit Summary'!$B$49,"")</f>
        <v>P-10</v>
      </c>
      <c r="D651" s="51" t="str">
        <f>IF('Organizational Unit Summary'!$B$24="Benchmark or Sustainment",IF(E651="OoS","OoS",IF(E651=1,"DM",IF(E651=2,"PM",IF(E651=3,"LM",IF(E651=4,"FM"))))),IF(E651="OoS","OoS",IF(E651&lt;=2,"H",IF(E651=3,"M",IF(E651=4,"L")))))</f>
        <v>DM</v>
      </c>
      <c r="E651" s="58">
        <f>IF(OR(Processes!$C$61=TRUE,Processes!M$61=TRUE),IF(AND(G651=1,H651=1,NOT(ISTEXT(J651))),4,IF(AND(G651=1,H651=1,ISTEXT(J651)),3,IF(AND(OR(G651=1,H651=1),ISTEXT(J651)),2,1))),"OoS")</f>
        <v>1</v>
      </c>
      <c r="F651" s="57"/>
      <c r="G651" s="59"/>
      <c r="H651" s="59"/>
      <c r="I651" s="59"/>
      <c r="J651" s="59"/>
      <c r="K651" s="59"/>
      <c r="L651" s="59"/>
      <c r="M651" s="59"/>
      <c r="N651" s="59"/>
      <c r="O651" s="63"/>
      <c r="P651" s="370"/>
      <c r="Q651" s="264"/>
      <c r="R651" s="386"/>
    </row>
    <row r="652" spans="1:18" ht="12.75" customHeight="1" x14ac:dyDescent="0.25">
      <c r="A652" s="352"/>
      <c r="B652" s="378"/>
      <c r="C652" s="62" t="str">
        <f>IF(ISTEXT('Organizational Unit Summary'!$B$50),'Organizational Unit Summary'!$B$50,"")</f>
        <v>P-11</v>
      </c>
      <c r="D652" s="51" t="str">
        <f>IF('Organizational Unit Summary'!$B$24="Benchmark or Sustainment",IF(E652="OoS","OoS",IF(E652=1,"DM",IF(E652=2,"PM",IF(E652=3,"LM",IF(E652=4,"FM"))))),IF(E652="OoS","OoS",IF(E652&lt;=2,"H",IF(E652=3,"M",IF(E652=4,"L")))))</f>
        <v>DM</v>
      </c>
      <c r="E652" s="58">
        <f>IF(OR(Processes!$C$61=TRUE,Processes!N$61=TRUE),IF(AND(G652=1,H652=1,NOT(ISTEXT(J652))),4,IF(AND(G652=1,H652=1,ISTEXT(J652)),3,IF(AND(OR(G652=1,H652=1),ISTEXT(J652)),2,1))),"OoS")</f>
        <v>1</v>
      </c>
      <c r="F652" s="57"/>
      <c r="G652" s="59"/>
      <c r="H652" s="59"/>
      <c r="I652" s="59"/>
      <c r="J652" s="59"/>
      <c r="K652" s="59"/>
      <c r="L652" s="59"/>
      <c r="M652" s="59"/>
      <c r="N652" s="59"/>
      <c r="O652" s="63"/>
      <c r="P652" s="370"/>
      <c r="Q652" s="264"/>
      <c r="R652" s="386"/>
    </row>
    <row r="653" spans="1:18" ht="12.75" customHeight="1" x14ac:dyDescent="0.25">
      <c r="A653" s="352"/>
      <c r="B653" s="378"/>
      <c r="C653" s="62" t="str">
        <f>IF(ISTEXT('Organizational Unit Summary'!$B$51),'Organizational Unit Summary'!$B$51,"")</f>
        <v>P-12</v>
      </c>
      <c r="D653" s="51" t="str">
        <f>IF('Organizational Unit Summary'!$B$24="Benchmark or Sustainment",IF(E653="OoS","OoS",IF(E653=1,"DM",IF(E653=2,"PM",IF(E653=3,"LM",IF(E653=4,"FM"))))),IF(E653="OoS","OoS",IF(E653&lt;=2,"H",IF(E653=3,"M",IF(E653=4,"L")))))</f>
        <v>DM</v>
      </c>
      <c r="E653" s="58">
        <f>IF(OR(Processes!$C$61=TRUE,Processes!O$61=TRUE),IF(AND(G653=1,H653=1,NOT(ISTEXT(J653))),4,IF(AND(G653=1,H653=1,ISTEXT(J653)),3,IF(AND(OR(G653=1,H653=1),ISTEXT(J653)),2,1))),"OoS")</f>
        <v>1</v>
      </c>
      <c r="F653" s="57"/>
      <c r="G653" s="59"/>
      <c r="H653" s="59"/>
      <c r="I653" s="59"/>
      <c r="J653" s="59"/>
      <c r="K653" s="59"/>
      <c r="L653" s="59"/>
      <c r="M653" s="59"/>
      <c r="N653" s="59"/>
      <c r="O653" s="63"/>
      <c r="P653" s="370"/>
      <c r="Q653" s="264"/>
      <c r="R653" s="386"/>
    </row>
    <row r="654" spans="1:18" ht="12.75" customHeight="1" x14ac:dyDescent="0.25">
      <c r="A654" s="352"/>
      <c r="B654" s="378"/>
      <c r="C654" s="62" t="str">
        <f>IF(ISTEXT('Organizational Unit Summary'!$B$52),'Organizational Unit Summary'!$B$52,"")</f>
        <v>P-13</v>
      </c>
      <c r="D654" s="51" t="str">
        <f>IF('Organizational Unit Summary'!$B$24="Benchmark or Sustainment",IF(E654="OoS","OoS",IF(E654=1,"DM",IF(E654=2,"PM",IF(E654=3,"LM",IF(E654=4,"FM"))))),IF(E654="OoS","OoS",IF(E654&lt;=2,"H",IF(E654=3,"M",IF(E654=4,"L")))))</f>
        <v>DM</v>
      </c>
      <c r="E654" s="58">
        <f>IF(OR(Processes!$C$61=TRUE,Processes!P$61=TRUE),IF(AND(G654=1,H654=1,NOT(ISTEXT(J654))),4,IF(AND(G654=1,H654=1,ISTEXT(J654)),3,IF(AND(OR(G654=1,H654=1),ISTEXT(J654)),2,1))),"OoS")</f>
        <v>1</v>
      </c>
      <c r="F654" s="57"/>
      <c r="G654" s="59"/>
      <c r="H654" s="59"/>
      <c r="I654" s="59"/>
      <c r="J654" s="59"/>
      <c r="K654" s="59"/>
      <c r="L654" s="59"/>
      <c r="M654" s="59"/>
      <c r="N654" s="59"/>
      <c r="O654" s="63"/>
      <c r="P654" s="370"/>
      <c r="Q654" s="264"/>
      <c r="R654" s="386"/>
    </row>
    <row r="655" spans="1:18" ht="12.75" customHeight="1" x14ac:dyDescent="0.25">
      <c r="A655" s="352"/>
      <c r="B655" s="378"/>
      <c r="C655" s="62" t="str">
        <f>IF(ISTEXT('Organizational Unit Summary'!$B$53),'Organizational Unit Summary'!$B$53,"")</f>
        <v>P-14</v>
      </c>
      <c r="D655" s="51" t="str">
        <f>IF('Organizational Unit Summary'!$B$24="Benchmark or Sustainment",IF(E655="OoS","OoS",IF(E655=1,"DM",IF(E655=2,"PM",IF(E655=3,"LM",IF(E655=4,"FM"))))),IF(E655="OoS","OoS",IF(E655&lt;=2,"H",IF(E655=3,"M",IF(E655=4,"L")))))</f>
        <v>DM</v>
      </c>
      <c r="E655" s="58">
        <f>IF(OR(Processes!$C$61=TRUE,Processes!Q$61=TRUE),IF(AND(G655=1,H655=1,NOT(ISTEXT(J655))),4,IF(AND(G655=1,H655=1,ISTEXT(J655)),3,IF(AND(OR(G655=1,H655=1),ISTEXT(J655)),2,1))),"OoS")</f>
        <v>1</v>
      </c>
      <c r="F655" s="57"/>
      <c r="G655" s="59"/>
      <c r="H655" s="59"/>
      <c r="I655" s="59"/>
      <c r="J655" s="59"/>
      <c r="K655" s="59"/>
      <c r="L655" s="59"/>
      <c r="M655" s="59"/>
      <c r="N655" s="59"/>
      <c r="O655" s="63"/>
      <c r="P655" s="370"/>
      <c r="Q655" s="264"/>
      <c r="R655" s="386"/>
    </row>
    <row r="656" spans="1:18" ht="12.75" customHeight="1" x14ac:dyDescent="0.25">
      <c r="A656" s="352"/>
      <c r="B656" s="378"/>
      <c r="C656" s="62" t="str">
        <f>IF(ISTEXT('Organizational Unit Summary'!$B$54),'Organizational Unit Summary'!$B$54,"")</f>
        <v>P-15</v>
      </c>
      <c r="D656" s="51" t="str">
        <f>IF('Organizational Unit Summary'!$B$24="Benchmark or Sustainment",IF(E656="OoS","OoS",IF(E656=1,"DM",IF(E656=2,"PM",IF(E656=3,"LM",IF(E656=4,"FM"))))),IF(E656="OoS","OoS",IF(E656&lt;=2,"H",IF(E656=3,"M",IF(E656=4,"L")))))</f>
        <v>DM</v>
      </c>
      <c r="E656" s="58">
        <f>IF(OR(Processes!$C$61=TRUE,Processes!R$61=TRUE),IF(AND(G656=1,H656=1,NOT(ISTEXT(J656))),4,IF(AND(G656=1,H656=1,ISTEXT(J656)),3,IF(AND(OR(G656=1,H656=1),ISTEXT(J656)),2,1))),"OoS")</f>
        <v>1</v>
      </c>
      <c r="F656" s="57"/>
      <c r="G656" s="59"/>
      <c r="H656" s="59"/>
      <c r="I656" s="59"/>
      <c r="J656" s="59"/>
      <c r="K656" s="59"/>
      <c r="L656" s="59"/>
      <c r="M656" s="59"/>
      <c r="N656" s="59"/>
      <c r="O656" s="63"/>
      <c r="P656" s="370"/>
      <c r="Q656" s="264"/>
      <c r="R656" s="386"/>
    </row>
    <row r="657" spans="1:18" ht="12.75" customHeight="1" x14ac:dyDescent="0.25">
      <c r="A657" s="352"/>
      <c r="B657" s="378"/>
      <c r="C657" s="62" t="str">
        <f>IF(ISTEXT('Organizational Unit Summary'!$B$55),'Organizational Unit Summary'!$B$55,"")</f>
        <v>P-16</v>
      </c>
      <c r="D657" s="51" t="str">
        <f>IF('Organizational Unit Summary'!$B$24="Benchmark or Sustainment",IF(E657="OoS","OoS",IF(E657=1,"DM",IF(E657=2,"PM",IF(E657=3,"LM",IF(E657=4,"FM"))))),IF(E657="OoS","OoS",IF(E657&lt;=2,"H",IF(E657=3,"M",IF(E657=4,"L")))))</f>
        <v>DM</v>
      </c>
      <c r="E657" s="58">
        <f>IF(OR(Processes!$C$61=TRUE,Processes!S$61=TRUE),IF(AND(G657=1,H657=1,NOT(ISTEXT(J657))),4,IF(AND(G657=1,H657=1,ISTEXT(J657)),3,IF(AND(OR(G657=1,H657=1),ISTEXT(J657)),2,1))),"OoS")</f>
        <v>1</v>
      </c>
      <c r="F657" s="57"/>
      <c r="G657" s="59"/>
      <c r="H657" s="59"/>
      <c r="I657" s="59"/>
      <c r="J657" s="59"/>
      <c r="K657" s="59"/>
      <c r="L657" s="59"/>
      <c r="M657" s="59"/>
      <c r="N657" s="59"/>
      <c r="O657" s="63"/>
      <c r="P657" s="370"/>
      <c r="Q657" s="264"/>
      <c r="R657" s="386"/>
    </row>
    <row r="658" spans="1:18" ht="12.75" customHeight="1" x14ac:dyDescent="0.25">
      <c r="A658" s="352"/>
      <c r="B658" s="378"/>
      <c r="C658" s="62" t="str">
        <f>IF(ISTEXT('Organizational Unit Summary'!$B$56),'Organizational Unit Summary'!$B$56,"")</f>
        <v>P-17</v>
      </c>
      <c r="D658" s="51" t="str">
        <f>IF('Organizational Unit Summary'!$B$24="Benchmark or Sustainment",IF(E658="OoS","OoS",IF(E658=1,"DM",IF(E658=2,"PM",IF(E658=3,"LM",IF(E658=4,"FM"))))),IF(E658="OoS","OoS",IF(E658&lt;=2,"H",IF(E658=3,"M",IF(E658=4,"L")))))</f>
        <v>DM</v>
      </c>
      <c r="E658" s="58">
        <f>IF(OR(Processes!$C$61=TRUE,Processes!T$61=TRUE),IF(AND(G658=1,H658=1,NOT(ISTEXT(J658))),4,IF(AND(G658=1,H658=1,ISTEXT(J658)),3,IF(AND(OR(G658=1,H658=1),ISTEXT(J658)),2,1))),"OoS")</f>
        <v>1</v>
      </c>
      <c r="F658" s="57"/>
      <c r="G658" s="59"/>
      <c r="H658" s="59"/>
      <c r="I658" s="59"/>
      <c r="J658" s="59"/>
      <c r="K658" s="59"/>
      <c r="L658" s="59"/>
      <c r="M658" s="59"/>
      <c r="N658" s="59"/>
      <c r="O658" s="63"/>
      <c r="P658" s="370"/>
      <c r="Q658" s="264"/>
      <c r="R658" s="386"/>
    </row>
    <row r="659" spans="1:18" ht="12.75" customHeight="1" x14ac:dyDescent="0.25">
      <c r="A659" s="352"/>
      <c r="B659" s="378"/>
      <c r="C659" s="62" t="str">
        <f>IF(ISTEXT('Organizational Unit Summary'!$B$57),'Organizational Unit Summary'!$B$57,"")</f>
        <v>P-18</v>
      </c>
      <c r="D659" s="51" t="str">
        <f>IF('Organizational Unit Summary'!$B$24="Benchmark or Sustainment",IF(E659="OoS","OoS",IF(E659=1,"DM",IF(E659=2,"PM",IF(E659=3,"LM",IF(E659=4,"FM"))))),IF(E659="OoS","OoS",IF(E659&lt;=2,"H",IF(E659=3,"M",IF(E659=4,"L")))))</f>
        <v>DM</v>
      </c>
      <c r="E659" s="58">
        <f>IF(OR(Processes!$C$61=TRUE,Processes!U$61=TRUE),IF(AND(G659=1,H659=1,NOT(ISTEXT(J659))),4,IF(AND(G659=1,H659=1,ISTEXT(J659)),3,IF(AND(OR(G659=1,H659=1),ISTEXT(J659)),2,1))),"OoS")</f>
        <v>1</v>
      </c>
      <c r="F659" s="57"/>
      <c r="G659" s="59"/>
      <c r="H659" s="59"/>
      <c r="I659" s="59"/>
      <c r="J659" s="59"/>
      <c r="K659" s="59"/>
      <c r="L659" s="59"/>
      <c r="M659" s="59"/>
      <c r="N659" s="59"/>
      <c r="O659" s="63"/>
      <c r="P659" s="370"/>
      <c r="Q659" s="264"/>
      <c r="R659" s="386"/>
    </row>
    <row r="660" spans="1:18" ht="12.75" customHeight="1" x14ac:dyDescent="0.25">
      <c r="A660" s="352"/>
      <c r="B660" s="378"/>
      <c r="C660" s="62" t="str">
        <f>IF(ISTEXT('Organizational Unit Summary'!$B$58),'Organizational Unit Summary'!$B$58,"")</f>
        <v>P-19</v>
      </c>
      <c r="D660" s="51" t="str">
        <f>IF('Organizational Unit Summary'!$B$24="Benchmark or Sustainment",IF(E660="OoS","OoS",IF(E660=1,"DM",IF(E660=2,"PM",IF(E660=3,"LM",IF(E660=4,"FM"))))),IF(E660="OoS","OoS",IF(E660&lt;=2,"H",IF(E660=3,"M",IF(E660=4,"L")))))</f>
        <v>DM</v>
      </c>
      <c r="E660" s="58">
        <f>IF(OR(Processes!$C$61=TRUE,Processes!V$61=TRUE),IF(AND(G660=1,H660=1,NOT(ISTEXT(J660))),4,IF(AND(G660=1,H660=1,ISTEXT(J660)),3,IF(AND(OR(G660=1,H660=1),ISTEXT(J660)),2,1))),"OoS")</f>
        <v>1</v>
      </c>
      <c r="F660" s="57"/>
      <c r="G660" s="59"/>
      <c r="H660" s="59"/>
      <c r="I660" s="59"/>
      <c r="J660" s="59"/>
      <c r="K660" s="59"/>
      <c r="L660" s="59"/>
      <c r="M660" s="59"/>
      <c r="N660" s="59"/>
      <c r="O660" s="63"/>
      <c r="P660" s="370"/>
      <c r="Q660" s="264"/>
      <c r="R660" s="386"/>
    </row>
    <row r="661" spans="1:18" ht="12.75" customHeight="1" thickBot="1" x14ac:dyDescent="0.3">
      <c r="A661" s="352"/>
      <c r="B661" s="378"/>
      <c r="C661" s="62" t="str">
        <f>IF(ISTEXT('Organizational Unit Summary'!$B$59),'Organizational Unit Summary'!$B$59,"")</f>
        <v>P-20</v>
      </c>
      <c r="D661" s="51" t="str">
        <f>IF('Organizational Unit Summary'!$B$24="Benchmark or Sustainment",IF(E661="OoS","OoS",IF(E661=1,"DM",IF(E661=2,"PM",IF(E661=3,"LM",IF(E661=4,"FM"))))),IF(E661="OoS","OoS",IF(E661&lt;=2,"H",IF(E661=3,"M",IF(E661=4,"L")))))</f>
        <v>DM</v>
      </c>
      <c r="E661" s="58">
        <f>IF(OR(Processes!$C$61=TRUE,Processes!W$61=TRUE),IF(AND(G661=1,H661=1,NOT(ISTEXT(J661))),4,IF(AND(G661=1,H661=1,ISTEXT(J661)),3,IF(AND(OR(G661=1,H661=1),ISTEXT(J661)),2,1))),"OoS")</f>
        <v>1</v>
      </c>
      <c r="F661" s="57"/>
      <c r="G661" s="59"/>
      <c r="H661" s="59"/>
      <c r="I661" s="59"/>
      <c r="J661" s="59"/>
      <c r="K661" s="59"/>
      <c r="L661" s="59"/>
      <c r="M661" s="59"/>
      <c r="N661" s="59"/>
      <c r="O661" s="63"/>
      <c r="P661" s="371"/>
      <c r="Q661" s="264"/>
      <c r="R661" s="386"/>
    </row>
    <row r="662" spans="1:18" ht="12.75" customHeight="1" x14ac:dyDescent="0.25">
      <c r="A662" s="352"/>
      <c r="B662" s="378" t="str">
        <f>IF(ISTEXT(Processes!$B$11),Processes!$B$11,"")</f>
        <v>Process 9</v>
      </c>
      <c r="C662" s="62" t="str">
        <f>IF(ISTEXT('Organizational Unit Summary'!$B$40),'Organizational Unit Summary'!$B$40,"")</f>
        <v>P-1</v>
      </c>
      <c r="D662" s="51" t="str">
        <f>IF('Organizational Unit Summary'!$B$24="Benchmark or Sustainment",IF(E662="OoS","OoS",IF(E662=1,"DM",IF(E662=2,"PM",IF(E662=3,"LM",IF(E662=4,"FM"))))),IF(E662="OoS","OoS",IF(E662&lt;=2,"H",IF(E662=3,"M",IF(E662=4,"L")))))</f>
        <v>DM</v>
      </c>
      <c r="E662" s="58">
        <f>IF(OR(Processes!$C$62=TRUE,Processes!D$62=TRUE),IF(AND(G662=1,H662=1,NOT(ISTEXT(J662))),4,IF(AND(G662=1,H662=1,ISTEXT(J662)),3,IF(AND(OR(G662=1,H662=1),ISTEXT(J662)),2,1))),"OoS")</f>
        <v>1</v>
      </c>
      <c r="F662" s="57"/>
      <c r="G662" s="59"/>
      <c r="H662" s="59"/>
      <c r="I662" s="59"/>
      <c r="J662" s="59"/>
      <c r="K662" s="59"/>
      <c r="L662" s="59"/>
      <c r="M662" s="59"/>
      <c r="N662" s="59"/>
      <c r="O662" s="63"/>
      <c r="P662" s="369"/>
      <c r="Q662" s="264"/>
      <c r="R662" s="386"/>
    </row>
    <row r="663" spans="1:18" ht="12.75" customHeight="1" x14ac:dyDescent="0.25">
      <c r="A663" s="352"/>
      <c r="B663" s="378"/>
      <c r="C663" s="62" t="str">
        <f>IF(ISTEXT('Organizational Unit Summary'!$B$41),'Organizational Unit Summary'!$B$41,"")</f>
        <v>P-2</v>
      </c>
      <c r="D663" s="51" t="str">
        <f>IF('Organizational Unit Summary'!$B$24="Benchmark or Sustainment",IF(E663="OoS","OoS",IF(E663=1,"DM",IF(E663=2,"PM",IF(E663=3,"LM",IF(E663=4,"FM"))))),IF(E663="OoS","OoS",IF(E663&lt;=2,"H",IF(E663=3,"M",IF(E663=4,"L")))))</f>
        <v>DM</v>
      </c>
      <c r="E663" s="58">
        <f>IF(OR(Processes!$C$62=TRUE,Processes!E$62=TRUE),IF(AND(G663=1,H663=1,NOT(ISTEXT(J663))),4,IF(AND(G663=1,H663=1,ISTEXT(J663)),3,IF(AND(OR(G663=1,H663=1),ISTEXT(J663)),2,1))),"OoS")</f>
        <v>1</v>
      </c>
      <c r="F663" s="57"/>
      <c r="G663" s="59"/>
      <c r="H663" s="59"/>
      <c r="I663" s="59"/>
      <c r="J663" s="59"/>
      <c r="K663" s="59"/>
      <c r="L663" s="59"/>
      <c r="M663" s="59"/>
      <c r="N663" s="59"/>
      <c r="O663" s="63"/>
      <c r="P663" s="370"/>
      <c r="Q663" s="264"/>
      <c r="R663" s="386"/>
    </row>
    <row r="664" spans="1:18" ht="12.75" customHeight="1" x14ac:dyDescent="0.25">
      <c r="A664" s="352"/>
      <c r="B664" s="378"/>
      <c r="C664" s="62" t="str">
        <f>IF(ISTEXT('Organizational Unit Summary'!$B$42),'Organizational Unit Summary'!$B$42,"")</f>
        <v>P-3</v>
      </c>
      <c r="D664" s="51" t="str">
        <f>IF('Organizational Unit Summary'!$B$24="Benchmark or Sustainment",IF(E664="OoS","OoS",IF(E664=1,"DM",IF(E664=2,"PM",IF(E664=3,"LM",IF(E664=4,"FM"))))),IF(E664="OoS","OoS",IF(E664&lt;=2,"H",IF(E664=3,"M",IF(E664=4,"L")))))</f>
        <v>DM</v>
      </c>
      <c r="E664" s="58">
        <f>IF(OR(Processes!$C$62=TRUE,Processes!F$62=TRUE),IF(AND(G664=1,H664=1,NOT(ISTEXT(J664))),4,IF(AND(G664=1,H664=1,ISTEXT(J664)),3,IF(AND(OR(G664=1,H664=1),ISTEXT(J664)),2,1))),"OoS")</f>
        <v>1</v>
      </c>
      <c r="F664" s="57"/>
      <c r="G664" s="59"/>
      <c r="H664" s="59"/>
      <c r="I664" s="59"/>
      <c r="J664" s="59"/>
      <c r="K664" s="59"/>
      <c r="L664" s="59"/>
      <c r="M664" s="59"/>
      <c r="N664" s="59"/>
      <c r="O664" s="63"/>
      <c r="P664" s="370"/>
      <c r="Q664" s="264"/>
      <c r="R664" s="386"/>
    </row>
    <row r="665" spans="1:18" ht="12.75" customHeight="1" x14ac:dyDescent="0.25">
      <c r="A665" s="352"/>
      <c r="B665" s="378"/>
      <c r="C665" s="62" t="str">
        <f>IF(ISTEXT('Organizational Unit Summary'!$B$43),'Organizational Unit Summary'!$B$43,"")</f>
        <v>P-4</v>
      </c>
      <c r="D665" s="51" t="str">
        <f>IF('Organizational Unit Summary'!$B$24="Benchmark or Sustainment",IF(E665="OoS","OoS",IF(E665=1,"DM",IF(E665=2,"PM",IF(E665=3,"LM",IF(E665=4,"FM"))))),IF(E665="OoS","OoS",IF(E665&lt;=2,"H",IF(E665=3,"M",IF(E665=4,"L")))))</f>
        <v>DM</v>
      </c>
      <c r="E665" s="58">
        <f>IF(OR(Processes!$C$62=TRUE,Processes!G$62=TRUE),IF(AND(G665=1,H665=1,NOT(ISTEXT(J665))),4,IF(AND(G665=1,H665=1,ISTEXT(J665)),3,IF(AND(OR(G665=1,H665=1),ISTEXT(J665)),2,1))),"OoS")</f>
        <v>1</v>
      </c>
      <c r="F665" s="57"/>
      <c r="G665" s="59"/>
      <c r="H665" s="59"/>
      <c r="I665" s="59"/>
      <c r="J665" s="59"/>
      <c r="K665" s="59"/>
      <c r="L665" s="59"/>
      <c r="M665" s="59"/>
      <c r="N665" s="59"/>
      <c r="O665" s="63"/>
      <c r="P665" s="370"/>
      <c r="Q665" s="264"/>
      <c r="R665" s="386"/>
    </row>
    <row r="666" spans="1:18" ht="12.75" customHeight="1" x14ac:dyDescent="0.25">
      <c r="A666" s="352"/>
      <c r="B666" s="378"/>
      <c r="C666" s="62" t="str">
        <f>IF(ISTEXT('Organizational Unit Summary'!$B$44),'Organizational Unit Summary'!$B$44,"")</f>
        <v>P-5</v>
      </c>
      <c r="D666" s="51" t="str">
        <f>IF('Organizational Unit Summary'!$B$24="Benchmark or Sustainment",IF(E666="OoS","OoS",IF(E666=1,"DM",IF(E666=2,"PM",IF(E666=3,"LM",IF(E666=4,"FM"))))),IF(E666="OoS","OoS",IF(E666&lt;=2,"H",IF(E666=3,"M",IF(E666=4,"L")))))</f>
        <v>DM</v>
      </c>
      <c r="E666" s="58">
        <f>IF(OR(Processes!$C$62=TRUE,Processes!H$62=TRUE),IF(AND(G666=1,H666=1,NOT(ISTEXT(J666))),4,IF(AND(G666=1,H666=1,ISTEXT(J666)),3,IF(AND(OR(G666=1,H666=1),ISTEXT(J666)),2,1))),"OoS")</f>
        <v>1</v>
      </c>
      <c r="F666" s="57"/>
      <c r="G666" s="59"/>
      <c r="H666" s="59"/>
      <c r="I666" s="59"/>
      <c r="J666" s="59"/>
      <c r="K666" s="59"/>
      <c r="L666" s="59"/>
      <c r="M666" s="59"/>
      <c r="N666" s="59"/>
      <c r="O666" s="63"/>
      <c r="P666" s="370"/>
      <c r="Q666" s="264"/>
      <c r="R666" s="386"/>
    </row>
    <row r="667" spans="1:18" ht="12.75" customHeight="1" x14ac:dyDescent="0.25">
      <c r="A667" s="352"/>
      <c r="B667" s="378"/>
      <c r="C667" s="62" t="str">
        <f>IF(ISTEXT('Organizational Unit Summary'!$B$45),'Organizational Unit Summary'!$B$45,"")</f>
        <v>P-6</v>
      </c>
      <c r="D667" s="51" t="str">
        <f>IF('Organizational Unit Summary'!$B$24="Benchmark or Sustainment",IF(E667="OoS","OoS",IF(E667=1,"DM",IF(E667=2,"PM",IF(E667=3,"LM",IF(E667=4,"FM"))))),IF(E667="OoS","OoS",IF(E667&lt;=2,"H",IF(E667=3,"M",IF(E667=4,"L")))))</f>
        <v>DM</v>
      </c>
      <c r="E667" s="58">
        <f>IF(OR(Processes!$C$62=TRUE,Processes!I$62=TRUE),IF(AND(G667=1,H667=1,NOT(ISTEXT(J667))),4,IF(AND(G667=1,H667=1,ISTEXT(J667)),3,IF(AND(OR(G667=1,H667=1),ISTEXT(J667)),2,1))),"OoS")</f>
        <v>1</v>
      </c>
      <c r="F667" s="57"/>
      <c r="G667" s="59"/>
      <c r="H667" s="59"/>
      <c r="I667" s="59"/>
      <c r="J667" s="59"/>
      <c r="K667" s="59"/>
      <c r="L667" s="59"/>
      <c r="M667" s="59"/>
      <c r="N667" s="59"/>
      <c r="O667" s="63"/>
      <c r="P667" s="370"/>
      <c r="Q667" s="264"/>
      <c r="R667" s="386"/>
    </row>
    <row r="668" spans="1:18" ht="12.75" customHeight="1" x14ac:dyDescent="0.25">
      <c r="A668" s="352"/>
      <c r="B668" s="378"/>
      <c r="C668" s="62" t="str">
        <f>IF(ISTEXT('Organizational Unit Summary'!$B$46),'Organizational Unit Summary'!$B$46,"")</f>
        <v>P-7</v>
      </c>
      <c r="D668" s="51" t="str">
        <f>IF('Organizational Unit Summary'!$B$24="Benchmark or Sustainment",IF(E668="OoS","OoS",IF(E668=1,"DM",IF(E668=2,"PM",IF(E668=3,"LM",IF(E668=4,"FM"))))),IF(E668="OoS","OoS",IF(E668&lt;=2,"H",IF(E668=3,"M",IF(E668=4,"L")))))</f>
        <v>DM</v>
      </c>
      <c r="E668" s="58">
        <f>IF(OR(Processes!$C$62=TRUE,Processes!J$62=TRUE),IF(AND(G668=1,H668=1,NOT(ISTEXT(J668))),4,IF(AND(G668=1,H668=1,ISTEXT(J668)),3,IF(AND(OR(G668=1,H668=1),ISTEXT(J668)),2,1))),"OoS")</f>
        <v>1</v>
      </c>
      <c r="F668" s="57"/>
      <c r="G668" s="59"/>
      <c r="H668" s="59"/>
      <c r="I668" s="59"/>
      <c r="J668" s="59"/>
      <c r="K668" s="59"/>
      <c r="L668" s="59"/>
      <c r="M668" s="59"/>
      <c r="N668" s="59"/>
      <c r="O668" s="63"/>
      <c r="P668" s="370"/>
      <c r="Q668" s="264"/>
      <c r="R668" s="386"/>
    </row>
    <row r="669" spans="1:18" ht="12.75" customHeight="1" x14ac:dyDescent="0.25">
      <c r="A669" s="352"/>
      <c r="B669" s="378"/>
      <c r="C669" s="62" t="str">
        <f>IF(ISTEXT('Organizational Unit Summary'!$B$47),'Organizational Unit Summary'!$B$47,"")</f>
        <v>P-8</v>
      </c>
      <c r="D669" s="51" t="str">
        <f>IF('Organizational Unit Summary'!$B$24="Benchmark or Sustainment",IF(E669="OoS","OoS",IF(E669=1,"DM",IF(E669=2,"PM",IF(E669=3,"LM",IF(E669=4,"FM"))))),IF(E669="OoS","OoS",IF(E669&lt;=2,"H",IF(E669=3,"M",IF(E669=4,"L")))))</f>
        <v>DM</v>
      </c>
      <c r="E669" s="58">
        <f>IF(OR(Processes!$C$62=TRUE,Processes!K$62=TRUE),IF(AND(G669=1,H669=1,NOT(ISTEXT(J669))),4,IF(AND(G669=1,H669=1,ISTEXT(J669)),3,IF(AND(OR(G669=1,H669=1),ISTEXT(J669)),2,1))),"OoS")</f>
        <v>1</v>
      </c>
      <c r="F669" s="57"/>
      <c r="G669" s="59"/>
      <c r="H669" s="59"/>
      <c r="I669" s="59"/>
      <c r="J669" s="59"/>
      <c r="K669" s="59"/>
      <c r="L669" s="59"/>
      <c r="M669" s="59"/>
      <c r="N669" s="59"/>
      <c r="O669" s="63"/>
      <c r="P669" s="370"/>
      <c r="Q669" s="264"/>
      <c r="R669" s="386"/>
    </row>
    <row r="670" spans="1:18" ht="12.75" customHeight="1" x14ac:dyDescent="0.25">
      <c r="A670" s="352"/>
      <c r="B670" s="378"/>
      <c r="C670" s="62" t="str">
        <f>IF(ISTEXT('Organizational Unit Summary'!$B$48),'Organizational Unit Summary'!$B$48,"")</f>
        <v>P-9</v>
      </c>
      <c r="D670" s="51" t="str">
        <f>IF('Organizational Unit Summary'!$B$24="Benchmark or Sustainment",IF(E670="OoS","OoS",IF(E670=1,"DM",IF(E670=2,"PM",IF(E670=3,"LM",IF(E670=4,"FM"))))),IF(E670="OoS","OoS",IF(E670&lt;=2,"H",IF(E670=3,"M",IF(E670=4,"L")))))</f>
        <v>DM</v>
      </c>
      <c r="E670" s="58">
        <f>IF(OR(Processes!$C$62=TRUE,Processes!L$62=TRUE),IF(AND(G670=1,H670=1,NOT(ISTEXT(J670))),4,IF(AND(G670=1,H670=1,ISTEXT(J670)),3,IF(AND(OR(G670=1,H670=1),ISTEXT(J670)),2,1))),"OoS")</f>
        <v>1</v>
      </c>
      <c r="F670" s="57"/>
      <c r="G670" s="59"/>
      <c r="H670" s="59"/>
      <c r="I670" s="59"/>
      <c r="J670" s="59"/>
      <c r="K670" s="59"/>
      <c r="L670" s="59"/>
      <c r="M670" s="59"/>
      <c r="N670" s="59"/>
      <c r="O670" s="63"/>
      <c r="P670" s="370"/>
      <c r="Q670" s="264"/>
      <c r="R670" s="386"/>
    </row>
    <row r="671" spans="1:18" ht="12.75" customHeight="1" x14ac:dyDescent="0.25">
      <c r="A671" s="352"/>
      <c r="B671" s="378"/>
      <c r="C671" s="62" t="str">
        <f>IF(ISTEXT('Organizational Unit Summary'!$B$49),'Organizational Unit Summary'!$B$49,"")</f>
        <v>P-10</v>
      </c>
      <c r="D671" s="51" t="str">
        <f>IF('Organizational Unit Summary'!$B$24="Benchmark or Sustainment",IF(E671="OoS","OoS",IF(E671=1,"DM",IF(E671=2,"PM",IF(E671=3,"LM",IF(E671=4,"FM"))))),IF(E671="OoS","OoS",IF(E671&lt;=2,"H",IF(E671=3,"M",IF(E671=4,"L")))))</f>
        <v>DM</v>
      </c>
      <c r="E671" s="58">
        <f>IF(OR(Processes!$C$62=TRUE,Processes!M$62=TRUE),IF(AND(G671=1,H671=1,NOT(ISTEXT(J671))),4,IF(AND(G671=1,H671=1,ISTEXT(J671)),3,IF(AND(OR(G671=1,H671=1),ISTEXT(J671)),2,1))),"OoS")</f>
        <v>1</v>
      </c>
      <c r="F671" s="57"/>
      <c r="G671" s="59"/>
      <c r="H671" s="59"/>
      <c r="I671" s="59"/>
      <c r="J671" s="59"/>
      <c r="K671" s="59"/>
      <c r="L671" s="59"/>
      <c r="M671" s="59"/>
      <c r="N671" s="59"/>
      <c r="O671" s="63"/>
      <c r="P671" s="370"/>
      <c r="Q671" s="264"/>
      <c r="R671" s="386"/>
    </row>
    <row r="672" spans="1:18" ht="12.75" customHeight="1" x14ac:dyDescent="0.25">
      <c r="A672" s="352"/>
      <c r="B672" s="378"/>
      <c r="C672" s="62" t="str">
        <f>IF(ISTEXT('Organizational Unit Summary'!$B$50),'Organizational Unit Summary'!$B$50,"")</f>
        <v>P-11</v>
      </c>
      <c r="D672" s="51" t="str">
        <f>IF('Organizational Unit Summary'!$B$24="Benchmark or Sustainment",IF(E672="OoS","OoS",IF(E672=1,"DM",IF(E672=2,"PM",IF(E672=3,"LM",IF(E672=4,"FM"))))),IF(E672="OoS","OoS",IF(E672&lt;=2,"H",IF(E672=3,"M",IF(E672=4,"L")))))</f>
        <v>DM</v>
      </c>
      <c r="E672" s="58">
        <f>IF(OR(Processes!$C$62=TRUE,Processes!N$62=TRUE),IF(AND(G672=1,H672=1,NOT(ISTEXT(J672))),4,IF(AND(G672=1,H672=1,ISTEXT(J672)),3,IF(AND(OR(G672=1,H672=1),ISTEXT(J672)),2,1))),"OoS")</f>
        <v>1</v>
      </c>
      <c r="F672" s="57"/>
      <c r="G672" s="59"/>
      <c r="H672" s="59"/>
      <c r="I672" s="59"/>
      <c r="J672" s="59"/>
      <c r="K672" s="59"/>
      <c r="L672" s="59"/>
      <c r="M672" s="59"/>
      <c r="N672" s="59"/>
      <c r="O672" s="63"/>
      <c r="P672" s="370"/>
      <c r="Q672" s="264"/>
      <c r="R672" s="386"/>
    </row>
    <row r="673" spans="1:18" ht="12.75" customHeight="1" x14ac:dyDescent="0.25">
      <c r="A673" s="352"/>
      <c r="B673" s="378"/>
      <c r="C673" s="62" t="str">
        <f>IF(ISTEXT('Organizational Unit Summary'!$B$51),'Organizational Unit Summary'!$B$51,"")</f>
        <v>P-12</v>
      </c>
      <c r="D673" s="51" t="str">
        <f>IF('Organizational Unit Summary'!$B$24="Benchmark or Sustainment",IF(E673="OoS","OoS",IF(E673=1,"DM",IF(E673=2,"PM",IF(E673=3,"LM",IF(E673=4,"FM"))))),IF(E673="OoS","OoS",IF(E673&lt;=2,"H",IF(E673=3,"M",IF(E673=4,"L")))))</f>
        <v>DM</v>
      </c>
      <c r="E673" s="58">
        <f>IF(OR(Processes!$C$62=TRUE,Processes!O$62=TRUE),IF(AND(G673=1,H673=1,NOT(ISTEXT(J673))),4,IF(AND(G673=1,H673=1,ISTEXT(J673)),3,IF(AND(OR(G673=1,H673=1),ISTEXT(J673)),2,1))),"OoS")</f>
        <v>1</v>
      </c>
      <c r="F673" s="57"/>
      <c r="G673" s="59"/>
      <c r="H673" s="59"/>
      <c r="I673" s="59"/>
      <c r="J673" s="59"/>
      <c r="K673" s="59"/>
      <c r="L673" s="59"/>
      <c r="M673" s="59"/>
      <c r="N673" s="59"/>
      <c r="O673" s="63"/>
      <c r="P673" s="370"/>
      <c r="Q673" s="264"/>
      <c r="R673" s="386"/>
    </row>
    <row r="674" spans="1:18" ht="12.75" customHeight="1" x14ac:dyDescent="0.25">
      <c r="A674" s="352"/>
      <c r="B674" s="378"/>
      <c r="C674" s="62" t="str">
        <f>IF(ISTEXT('Organizational Unit Summary'!$B$52),'Organizational Unit Summary'!$B$52,"")</f>
        <v>P-13</v>
      </c>
      <c r="D674" s="51" t="str">
        <f>IF('Organizational Unit Summary'!$B$24="Benchmark or Sustainment",IF(E674="OoS","OoS",IF(E674=1,"DM",IF(E674=2,"PM",IF(E674=3,"LM",IF(E674=4,"FM"))))),IF(E674="OoS","OoS",IF(E674&lt;=2,"H",IF(E674=3,"M",IF(E674=4,"L")))))</f>
        <v>DM</v>
      </c>
      <c r="E674" s="58">
        <f>IF(OR(Processes!$C$62=TRUE,Processes!P$62=TRUE),IF(AND(G674=1,H674=1,NOT(ISTEXT(J674))),4,IF(AND(G674=1,H674=1,ISTEXT(J674)),3,IF(AND(OR(G674=1,H674=1),ISTEXT(J674)),2,1))),"OoS")</f>
        <v>1</v>
      </c>
      <c r="F674" s="57"/>
      <c r="G674" s="59"/>
      <c r="H674" s="59"/>
      <c r="I674" s="59"/>
      <c r="J674" s="59"/>
      <c r="K674" s="59"/>
      <c r="L674" s="59"/>
      <c r="M674" s="59"/>
      <c r="N674" s="59"/>
      <c r="O674" s="63"/>
      <c r="P674" s="370"/>
      <c r="Q674" s="264"/>
      <c r="R674" s="386"/>
    </row>
    <row r="675" spans="1:18" ht="12.75" customHeight="1" x14ac:dyDescent="0.25">
      <c r="A675" s="352"/>
      <c r="B675" s="378"/>
      <c r="C675" s="62" t="str">
        <f>IF(ISTEXT('Organizational Unit Summary'!$B$53),'Organizational Unit Summary'!$B$53,"")</f>
        <v>P-14</v>
      </c>
      <c r="D675" s="51" t="str">
        <f>IF('Organizational Unit Summary'!$B$24="Benchmark or Sustainment",IF(E675="OoS","OoS",IF(E675=1,"DM",IF(E675=2,"PM",IF(E675=3,"LM",IF(E675=4,"FM"))))),IF(E675="OoS","OoS",IF(E675&lt;=2,"H",IF(E675=3,"M",IF(E675=4,"L")))))</f>
        <v>DM</v>
      </c>
      <c r="E675" s="58">
        <f>IF(OR(Processes!$C$62=TRUE,Processes!Q$62=TRUE),IF(AND(G675=1,H675=1,NOT(ISTEXT(J675))),4,IF(AND(G675=1,H675=1,ISTEXT(J675)),3,IF(AND(OR(G675=1,H675=1),ISTEXT(J675)),2,1))),"OoS")</f>
        <v>1</v>
      </c>
      <c r="F675" s="57"/>
      <c r="G675" s="59"/>
      <c r="H675" s="59"/>
      <c r="I675" s="59"/>
      <c r="J675" s="59"/>
      <c r="K675" s="59"/>
      <c r="L675" s="59"/>
      <c r="M675" s="59"/>
      <c r="N675" s="59"/>
      <c r="O675" s="63"/>
      <c r="P675" s="370"/>
      <c r="Q675" s="264"/>
      <c r="R675" s="386"/>
    </row>
    <row r="676" spans="1:18" ht="12.75" customHeight="1" x14ac:dyDescent="0.25">
      <c r="A676" s="352"/>
      <c r="B676" s="378"/>
      <c r="C676" s="62" t="str">
        <f>IF(ISTEXT('Organizational Unit Summary'!$B$54),'Organizational Unit Summary'!$B$54,"")</f>
        <v>P-15</v>
      </c>
      <c r="D676" s="51" t="str">
        <f>IF('Organizational Unit Summary'!$B$24="Benchmark or Sustainment",IF(E676="OoS","OoS",IF(E676=1,"DM",IF(E676=2,"PM",IF(E676=3,"LM",IF(E676=4,"FM"))))),IF(E676="OoS","OoS",IF(E676&lt;=2,"H",IF(E676=3,"M",IF(E676=4,"L")))))</f>
        <v>DM</v>
      </c>
      <c r="E676" s="58">
        <f>IF(OR(Processes!$C$62=TRUE,Processes!R$62=TRUE),IF(AND(G676=1,H676=1,NOT(ISTEXT(J676))),4,IF(AND(G676=1,H676=1,ISTEXT(J676)),3,IF(AND(OR(G676=1,H676=1),ISTEXT(J676)),2,1))),"OoS")</f>
        <v>1</v>
      </c>
      <c r="F676" s="57"/>
      <c r="G676" s="59"/>
      <c r="H676" s="59"/>
      <c r="I676" s="59"/>
      <c r="J676" s="59"/>
      <c r="K676" s="59"/>
      <c r="L676" s="59"/>
      <c r="M676" s="59"/>
      <c r="N676" s="59"/>
      <c r="O676" s="63"/>
      <c r="P676" s="370"/>
      <c r="Q676" s="264"/>
      <c r="R676" s="386"/>
    </row>
    <row r="677" spans="1:18" ht="12.75" customHeight="1" x14ac:dyDescent="0.25">
      <c r="A677" s="352"/>
      <c r="B677" s="378"/>
      <c r="C677" s="62" t="str">
        <f>IF(ISTEXT('Organizational Unit Summary'!$B$55),'Organizational Unit Summary'!$B$55,"")</f>
        <v>P-16</v>
      </c>
      <c r="D677" s="51" t="str">
        <f>IF('Organizational Unit Summary'!$B$24="Benchmark or Sustainment",IF(E677="OoS","OoS",IF(E677=1,"DM",IF(E677=2,"PM",IF(E677=3,"LM",IF(E677=4,"FM"))))),IF(E677="OoS","OoS",IF(E677&lt;=2,"H",IF(E677=3,"M",IF(E677=4,"L")))))</f>
        <v>DM</v>
      </c>
      <c r="E677" s="58">
        <f>IF(OR(Processes!$C$62=TRUE,Processes!S$62=TRUE),IF(AND(G677=1,H677=1,NOT(ISTEXT(J677))),4,IF(AND(G677=1,H677=1,ISTEXT(J677)),3,IF(AND(OR(G677=1,H677=1),ISTEXT(J677)),2,1))),"OoS")</f>
        <v>1</v>
      </c>
      <c r="F677" s="57"/>
      <c r="G677" s="59"/>
      <c r="H677" s="59"/>
      <c r="I677" s="59"/>
      <c r="J677" s="59"/>
      <c r="K677" s="59"/>
      <c r="L677" s="59"/>
      <c r="M677" s="59"/>
      <c r="N677" s="59"/>
      <c r="O677" s="63"/>
      <c r="P677" s="370"/>
      <c r="Q677" s="264"/>
      <c r="R677" s="386"/>
    </row>
    <row r="678" spans="1:18" ht="12.75" customHeight="1" x14ac:dyDescent="0.25">
      <c r="A678" s="352"/>
      <c r="B678" s="378"/>
      <c r="C678" s="62" t="str">
        <f>IF(ISTEXT('Organizational Unit Summary'!$B$56),'Organizational Unit Summary'!$B$56,"")</f>
        <v>P-17</v>
      </c>
      <c r="D678" s="51" t="str">
        <f>IF('Organizational Unit Summary'!$B$24="Benchmark or Sustainment",IF(E678="OoS","OoS",IF(E678=1,"DM",IF(E678=2,"PM",IF(E678=3,"LM",IF(E678=4,"FM"))))),IF(E678="OoS","OoS",IF(E678&lt;=2,"H",IF(E678=3,"M",IF(E678=4,"L")))))</f>
        <v>DM</v>
      </c>
      <c r="E678" s="58">
        <f>IF(OR(Processes!$C$62=TRUE,Processes!T$62=TRUE),IF(AND(G678=1,H678=1,NOT(ISTEXT(J678))),4,IF(AND(G678=1,H678=1,ISTEXT(J678)),3,IF(AND(OR(G678=1,H678=1),ISTEXT(J678)),2,1))),"OoS")</f>
        <v>1</v>
      </c>
      <c r="F678" s="57"/>
      <c r="G678" s="59"/>
      <c r="H678" s="59"/>
      <c r="I678" s="59"/>
      <c r="J678" s="59"/>
      <c r="K678" s="59"/>
      <c r="L678" s="59"/>
      <c r="M678" s="59"/>
      <c r="N678" s="59"/>
      <c r="O678" s="63"/>
      <c r="P678" s="370"/>
      <c r="Q678" s="264"/>
      <c r="R678" s="386"/>
    </row>
    <row r="679" spans="1:18" ht="12.75" customHeight="1" x14ac:dyDescent="0.25">
      <c r="A679" s="352"/>
      <c r="B679" s="378"/>
      <c r="C679" s="62" t="str">
        <f>IF(ISTEXT('Organizational Unit Summary'!$B$57),'Organizational Unit Summary'!$B$57,"")</f>
        <v>P-18</v>
      </c>
      <c r="D679" s="51" t="str">
        <f>IF('Organizational Unit Summary'!$B$24="Benchmark or Sustainment",IF(E679="OoS","OoS",IF(E679=1,"DM",IF(E679=2,"PM",IF(E679=3,"LM",IF(E679=4,"FM"))))),IF(E679="OoS","OoS",IF(E679&lt;=2,"H",IF(E679=3,"M",IF(E679=4,"L")))))</f>
        <v>DM</v>
      </c>
      <c r="E679" s="58">
        <f>IF(OR(Processes!$C$62=TRUE,Processes!U$62=TRUE),IF(AND(G679=1,H679=1,NOT(ISTEXT(J679))),4,IF(AND(G679=1,H679=1,ISTEXT(J679)),3,IF(AND(OR(G679=1,H679=1),ISTEXT(J679)),2,1))),"OoS")</f>
        <v>1</v>
      </c>
      <c r="F679" s="57"/>
      <c r="G679" s="59"/>
      <c r="H679" s="59"/>
      <c r="I679" s="59"/>
      <c r="J679" s="59"/>
      <c r="K679" s="59"/>
      <c r="L679" s="59"/>
      <c r="M679" s="59"/>
      <c r="N679" s="59"/>
      <c r="O679" s="63"/>
      <c r="P679" s="370"/>
      <c r="Q679" s="264"/>
      <c r="R679" s="386"/>
    </row>
    <row r="680" spans="1:18" ht="12.75" customHeight="1" x14ac:dyDescent="0.25">
      <c r="A680" s="352"/>
      <c r="B680" s="378"/>
      <c r="C680" s="62" t="str">
        <f>IF(ISTEXT('Organizational Unit Summary'!$B$58),'Organizational Unit Summary'!$B$58,"")</f>
        <v>P-19</v>
      </c>
      <c r="D680" s="51" t="str">
        <f>IF('Organizational Unit Summary'!$B$24="Benchmark or Sustainment",IF(E680="OoS","OoS",IF(E680=1,"DM",IF(E680=2,"PM",IF(E680=3,"LM",IF(E680=4,"FM"))))),IF(E680="OoS","OoS",IF(E680&lt;=2,"H",IF(E680=3,"M",IF(E680=4,"L")))))</f>
        <v>DM</v>
      </c>
      <c r="E680" s="58">
        <f>IF(OR(Processes!$C$62=TRUE,Processes!V$62=TRUE),IF(AND(G680=1,H680=1,NOT(ISTEXT(J680))),4,IF(AND(G680=1,H680=1,ISTEXT(J680)),3,IF(AND(OR(G680=1,H680=1),ISTEXT(J680)),2,1))),"OoS")</f>
        <v>1</v>
      </c>
      <c r="F680" s="57"/>
      <c r="G680" s="59"/>
      <c r="H680" s="59"/>
      <c r="I680" s="59"/>
      <c r="J680" s="59"/>
      <c r="K680" s="59"/>
      <c r="L680" s="59"/>
      <c r="M680" s="59"/>
      <c r="N680" s="59"/>
      <c r="O680" s="63"/>
      <c r="P680" s="370"/>
      <c r="Q680" s="264"/>
      <c r="R680" s="386"/>
    </row>
    <row r="681" spans="1:18" ht="12.75" customHeight="1" thickBot="1" x14ac:dyDescent="0.3">
      <c r="A681" s="352"/>
      <c r="B681" s="378"/>
      <c r="C681" s="62" t="str">
        <f>IF(ISTEXT('Organizational Unit Summary'!$B$59),'Organizational Unit Summary'!$B$59,"")</f>
        <v>P-20</v>
      </c>
      <c r="D681" s="51" t="str">
        <f>IF('Organizational Unit Summary'!$B$24="Benchmark or Sustainment",IF(E681="OoS","OoS",IF(E681=1,"DM",IF(E681=2,"PM",IF(E681=3,"LM",IF(E681=4,"FM"))))),IF(E681="OoS","OoS",IF(E681&lt;=2,"H",IF(E681=3,"M",IF(E681=4,"L")))))</f>
        <v>DM</v>
      </c>
      <c r="E681" s="58">
        <f>IF(OR(Processes!$C$62=TRUE,Processes!W$62=TRUE),IF(AND(G681=1,H681=1,NOT(ISTEXT(J681))),4,IF(AND(G681=1,H681=1,ISTEXT(J681)),3,IF(AND(OR(G681=1,H681=1),ISTEXT(J681)),2,1))),"OoS")</f>
        <v>1</v>
      </c>
      <c r="F681" s="57"/>
      <c r="G681" s="59"/>
      <c r="H681" s="59"/>
      <c r="I681" s="59"/>
      <c r="J681" s="59"/>
      <c r="K681" s="59"/>
      <c r="L681" s="59"/>
      <c r="M681" s="59"/>
      <c r="N681" s="59"/>
      <c r="O681" s="63"/>
      <c r="P681" s="371"/>
      <c r="Q681" s="264"/>
      <c r="R681" s="386"/>
    </row>
    <row r="682" spans="1:18" ht="12.75" customHeight="1" x14ac:dyDescent="0.25">
      <c r="A682" s="352"/>
      <c r="B682" s="378" t="str">
        <f>IF(ISTEXT(Processes!$B$12),Processes!$B$12,"")</f>
        <v>Process 10</v>
      </c>
      <c r="C682" s="62" t="str">
        <f>IF(ISTEXT('Organizational Unit Summary'!$B$40),'Organizational Unit Summary'!$B$40,"")</f>
        <v>P-1</v>
      </c>
      <c r="D682" s="51" t="str">
        <f>IF('Organizational Unit Summary'!$B$24="Benchmark or Sustainment",IF(E682="OoS","OoS",IF(E682=1,"DM",IF(E682=2,"PM",IF(E682=3,"LM",IF(E682=4,"FM"))))),IF(E682="OoS","OoS",IF(E682&lt;=2,"H",IF(E682=3,"M",IF(E682=4,"L")))))</f>
        <v>DM</v>
      </c>
      <c r="E682" s="58">
        <f>IF(OR(Processes!$C$63=TRUE,Processes!D$63=TRUE),IF(AND(G682=1,H682=1,NOT(ISTEXT(J682))),4,IF(AND(G682=1,H682=1,ISTEXT(J682)),3,IF(AND(OR(G682=1,H682=1),ISTEXT(J682)),2,1))),"OoS")</f>
        <v>1</v>
      </c>
      <c r="F682" s="57"/>
      <c r="G682" s="59"/>
      <c r="H682" s="59"/>
      <c r="I682" s="59"/>
      <c r="J682" s="59"/>
      <c r="K682" s="59"/>
      <c r="L682" s="59"/>
      <c r="M682" s="59"/>
      <c r="N682" s="59"/>
      <c r="O682" s="63"/>
      <c r="P682" s="369"/>
      <c r="Q682" s="264"/>
      <c r="R682" s="386"/>
    </row>
    <row r="683" spans="1:18" ht="12.75" customHeight="1" x14ac:dyDescent="0.25">
      <c r="A683" s="352"/>
      <c r="B683" s="378"/>
      <c r="C683" s="62" t="str">
        <f>IF(ISTEXT('Organizational Unit Summary'!$B$41),'Organizational Unit Summary'!$B$41,"")</f>
        <v>P-2</v>
      </c>
      <c r="D683" s="51" t="str">
        <f>IF('Organizational Unit Summary'!$B$24="Benchmark or Sustainment",IF(E683="OoS","OoS",IF(E683=1,"DM",IF(E683=2,"PM",IF(E683=3,"LM",IF(E683=4,"FM"))))),IF(E683="OoS","OoS",IF(E683&lt;=2,"H",IF(E683=3,"M",IF(E683=4,"L")))))</f>
        <v>DM</v>
      </c>
      <c r="E683" s="58">
        <f>IF(OR(Processes!$C$63=TRUE,Processes!E$63=TRUE),IF(AND(G683=1,H683=1,NOT(ISTEXT(J683))),4,IF(AND(G683=1,H683=1,ISTEXT(J683)),3,IF(AND(OR(G683=1,H683=1),ISTEXT(J683)),2,1))),"OoS")</f>
        <v>1</v>
      </c>
      <c r="F683" s="57"/>
      <c r="G683" s="59"/>
      <c r="H683" s="59"/>
      <c r="I683" s="59"/>
      <c r="J683" s="59"/>
      <c r="K683" s="59"/>
      <c r="L683" s="59"/>
      <c r="M683" s="59"/>
      <c r="N683" s="59"/>
      <c r="O683" s="63"/>
      <c r="P683" s="370"/>
      <c r="Q683" s="264"/>
      <c r="R683" s="386"/>
    </row>
    <row r="684" spans="1:18" ht="12.75" customHeight="1" x14ac:dyDescent="0.25">
      <c r="A684" s="352"/>
      <c r="B684" s="378"/>
      <c r="C684" s="62" t="str">
        <f>IF(ISTEXT('Organizational Unit Summary'!$B$42),'Organizational Unit Summary'!$B$42,"")</f>
        <v>P-3</v>
      </c>
      <c r="D684" s="51" t="str">
        <f>IF('Organizational Unit Summary'!$B$24="Benchmark or Sustainment",IF(E684="OoS","OoS",IF(E684=1,"DM",IF(E684=2,"PM",IF(E684=3,"LM",IF(E684=4,"FM"))))),IF(E684="OoS","OoS",IF(E684&lt;=2,"H",IF(E684=3,"M",IF(E684=4,"L")))))</f>
        <v>DM</v>
      </c>
      <c r="E684" s="58">
        <f>IF(OR(Processes!$C$63=TRUE,Processes!F$63=TRUE),IF(AND(G684=1,H684=1,NOT(ISTEXT(J684))),4,IF(AND(G684=1,H684=1,ISTEXT(J684)),3,IF(AND(OR(G684=1,H684=1),ISTEXT(J684)),2,1))),"OoS")</f>
        <v>1</v>
      </c>
      <c r="F684" s="57"/>
      <c r="G684" s="59"/>
      <c r="H684" s="59"/>
      <c r="I684" s="59"/>
      <c r="J684" s="59"/>
      <c r="K684" s="59"/>
      <c r="L684" s="59"/>
      <c r="M684" s="59"/>
      <c r="N684" s="59"/>
      <c r="O684" s="63"/>
      <c r="P684" s="370"/>
      <c r="Q684" s="264"/>
      <c r="R684" s="386"/>
    </row>
    <row r="685" spans="1:18" ht="12.75" customHeight="1" x14ac:dyDescent="0.25">
      <c r="A685" s="352"/>
      <c r="B685" s="378"/>
      <c r="C685" s="62" t="str">
        <f>IF(ISTEXT('Organizational Unit Summary'!$B$43),'Organizational Unit Summary'!$B$43,"")</f>
        <v>P-4</v>
      </c>
      <c r="D685" s="51" t="str">
        <f>IF('Organizational Unit Summary'!$B$24="Benchmark or Sustainment",IF(E685="OoS","OoS",IF(E685=1,"DM",IF(E685=2,"PM",IF(E685=3,"LM",IF(E685=4,"FM"))))),IF(E685="OoS","OoS",IF(E685&lt;=2,"H",IF(E685=3,"M",IF(E685=4,"L")))))</f>
        <v>DM</v>
      </c>
      <c r="E685" s="58">
        <f>IF(OR(Processes!$C$63=TRUE,Processes!G$63=TRUE),IF(AND(G685=1,H685=1,NOT(ISTEXT(J685))),4,IF(AND(G685=1,H685=1,ISTEXT(J685)),3,IF(AND(OR(G685=1,H685=1),ISTEXT(J685)),2,1))),"OoS")</f>
        <v>1</v>
      </c>
      <c r="F685" s="57"/>
      <c r="G685" s="59"/>
      <c r="H685" s="59"/>
      <c r="I685" s="59"/>
      <c r="J685" s="59"/>
      <c r="K685" s="59"/>
      <c r="L685" s="59"/>
      <c r="M685" s="59"/>
      <c r="N685" s="59"/>
      <c r="O685" s="63"/>
      <c r="P685" s="370"/>
      <c r="Q685" s="264"/>
      <c r="R685" s="386"/>
    </row>
    <row r="686" spans="1:18" ht="12.75" customHeight="1" x14ac:dyDescent="0.25">
      <c r="A686" s="352"/>
      <c r="B686" s="378"/>
      <c r="C686" s="62" t="str">
        <f>IF(ISTEXT('Organizational Unit Summary'!$B$44),'Organizational Unit Summary'!$B$44,"")</f>
        <v>P-5</v>
      </c>
      <c r="D686" s="51" t="str">
        <f>IF('Organizational Unit Summary'!$B$24="Benchmark or Sustainment",IF(E686="OoS","OoS",IF(E686=1,"DM",IF(E686=2,"PM",IF(E686=3,"LM",IF(E686=4,"FM"))))),IF(E686="OoS","OoS",IF(E686&lt;=2,"H",IF(E686=3,"M",IF(E686=4,"L")))))</f>
        <v>DM</v>
      </c>
      <c r="E686" s="58">
        <f>IF(OR(Processes!$C$63=TRUE,Processes!H$63=TRUE),IF(AND(G686=1,H686=1,NOT(ISTEXT(J686))),4,IF(AND(G686=1,H686=1,ISTEXT(J686)),3,IF(AND(OR(G686=1,H686=1),ISTEXT(J686)),2,1))),"OoS")</f>
        <v>1</v>
      </c>
      <c r="F686" s="57"/>
      <c r="G686" s="59"/>
      <c r="H686" s="59"/>
      <c r="I686" s="59"/>
      <c r="J686" s="59"/>
      <c r="K686" s="59"/>
      <c r="L686" s="59"/>
      <c r="M686" s="59"/>
      <c r="N686" s="59"/>
      <c r="O686" s="63"/>
      <c r="P686" s="370"/>
      <c r="Q686" s="264"/>
      <c r="R686" s="386"/>
    </row>
    <row r="687" spans="1:18" ht="12.75" customHeight="1" x14ac:dyDescent="0.25">
      <c r="A687" s="352"/>
      <c r="B687" s="378"/>
      <c r="C687" s="62" t="str">
        <f>IF(ISTEXT('Organizational Unit Summary'!$B$45),'Organizational Unit Summary'!$B$45,"")</f>
        <v>P-6</v>
      </c>
      <c r="D687" s="51" t="str">
        <f>IF('Organizational Unit Summary'!$B$24="Benchmark or Sustainment",IF(E687="OoS","OoS",IF(E687=1,"DM",IF(E687=2,"PM",IF(E687=3,"LM",IF(E687=4,"FM"))))),IF(E687="OoS","OoS",IF(E687&lt;=2,"H",IF(E687=3,"M",IF(E687=4,"L")))))</f>
        <v>DM</v>
      </c>
      <c r="E687" s="58">
        <f>IF(OR(Processes!$C$63=TRUE,Processes!I$63=TRUE),IF(AND(G687=1,H687=1,NOT(ISTEXT(J687))),4,IF(AND(G687=1,H687=1,ISTEXT(J687)),3,IF(AND(OR(G687=1,H687=1),ISTEXT(J687)),2,1))),"OoS")</f>
        <v>1</v>
      </c>
      <c r="F687" s="57"/>
      <c r="G687" s="59"/>
      <c r="H687" s="59"/>
      <c r="I687" s="59"/>
      <c r="J687" s="59"/>
      <c r="K687" s="59"/>
      <c r="L687" s="59"/>
      <c r="M687" s="59"/>
      <c r="N687" s="59"/>
      <c r="O687" s="63"/>
      <c r="P687" s="370"/>
      <c r="Q687" s="264"/>
      <c r="R687" s="386"/>
    </row>
    <row r="688" spans="1:18" ht="12.75" customHeight="1" x14ac:dyDescent="0.25">
      <c r="A688" s="352"/>
      <c r="B688" s="378"/>
      <c r="C688" s="62" t="str">
        <f>IF(ISTEXT('Organizational Unit Summary'!$B$46),'Organizational Unit Summary'!$B$46,"")</f>
        <v>P-7</v>
      </c>
      <c r="D688" s="51" t="str">
        <f>IF('Organizational Unit Summary'!$B$24="Benchmark or Sustainment",IF(E688="OoS","OoS",IF(E688=1,"DM",IF(E688=2,"PM",IF(E688=3,"LM",IF(E688=4,"FM"))))),IF(E688="OoS","OoS",IF(E688&lt;=2,"H",IF(E688=3,"M",IF(E688=4,"L")))))</f>
        <v>DM</v>
      </c>
      <c r="E688" s="58">
        <f>IF(OR(Processes!$C$63=TRUE,Processes!J$63=TRUE),IF(AND(G688=1,H688=1,NOT(ISTEXT(J688))),4,IF(AND(G688=1,H688=1,ISTEXT(J688)),3,IF(AND(OR(G688=1,H688=1),ISTEXT(J688)),2,1))),"OoS")</f>
        <v>1</v>
      </c>
      <c r="F688" s="57"/>
      <c r="G688" s="59"/>
      <c r="H688" s="59"/>
      <c r="I688" s="59"/>
      <c r="J688" s="59"/>
      <c r="K688" s="59"/>
      <c r="L688" s="59"/>
      <c r="M688" s="59"/>
      <c r="N688" s="59"/>
      <c r="O688" s="63"/>
      <c r="P688" s="370"/>
      <c r="Q688" s="264"/>
      <c r="R688" s="386"/>
    </row>
    <row r="689" spans="1:18" ht="12.75" customHeight="1" x14ac:dyDescent="0.25">
      <c r="A689" s="352"/>
      <c r="B689" s="378"/>
      <c r="C689" s="62" t="str">
        <f>IF(ISTEXT('Organizational Unit Summary'!$B$47),'Organizational Unit Summary'!$B$47,"")</f>
        <v>P-8</v>
      </c>
      <c r="D689" s="51" t="str">
        <f>IF('Organizational Unit Summary'!$B$24="Benchmark or Sustainment",IF(E689="OoS","OoS",IF(E689=1,"DM",IF(E689=2,"PM",IF(E689=3,"LM",IF(E689=4,"FM"))))),IF(E689="OoS","OoS",IF(E689&lt;=2,"H",IF(E689=3,"M",IF(E689=4,"L")))))</f>
        <v>DM</v>
      </c>
      <c r="E689" s="58">
        <f>IF(OR(Processes!$C$63=TRUE,Processes!K$63=TRUE),IF(AND(G689=1,H689=1,NOT(ISTEXT(J689))),4,IF(AND(G689=1,H689=1,ISTEXT(J689)),3,IF(AND(OR(G689=1,H689=1),ISTEXT(J689)),2,1))),"OoS")</f>
        <v>1</v>
      </c>
      <c r="F689" s="57"/>
      <c r="G689" s="59"/>
      <c r="H689" s="59"/>
      <c r="I689" s="59"/>
      <c r="J689" s="59"/>
      <c r="K689" s="59"/>
      <c r="L689" s="59"/>
      <c r="M689" s="59"/>
      <c r="N689" s="59"/>
      <c r="O689" s="63"/>
      <c r="P689" s="370"/>
      <c r="Q689" s="264"/>
      <c r="R689" s="386"/>
    </row>
    <row r="690" spans="1:18" ht="12.75" customHeight="1" x14ac:dyDescent="0.25">
      <c r="A690" s="352"/>
      <c r="B690" s="378"/>
      <c r="C690" s="62" t="str">
        <f>IF(ISTEXT('Organizational Unit Summary'!$B$48),'Organizational Unit Summary'!$B$48,"")</f>
        <v>P-9</v>
      </c>
      <c r="D690" s="51" t="str">
        <f>IF('Organizational Unit Summary'!$B$24="Benchmark or Sustainment",IF(E690="OoS","OoS",IF(E690=1,"DM",IF(E690=2,"PM",IF(E690=3,"LM",IF(E690=4,"FM"))))),IF(E690="OoS","OoS",IF(E690&lt;=2,"H",IF(E690=3,"M",IF(E690=4,"L")))))</f>
        <v>DM</v>
      </c>
      <c r="E690" s="58">
        <f>IF(OR(Processes!$C$63=TRUE,Processes!L$63=TRUE),IF(AND(G690=1,H690=1,NOT(ISTEXT(J690))),4,IF(AND(G690=1,H690=1,ISTEXT(J690)),3,IF(AND(OR(G690=1,H690=1),ISTEXT(J690)),2,1))),"OoS")</f>
        <v>1</v>
      </c>
      <c r="F690" s="57"/>
      <c r="G690" s="59"/>
      <c r="H690" s="59"/>
      <c r="I690" s="59"/>
      <c r="J690" s="59"/>
      <c r="K690" s="59"/>
      <c r="L690" s="59"/>
      <c r="M690" s="59"/>
      <c r="N690" s="59"/>
      <c r="O690" s="63"/>
      <c r="P690" s="370"/>
      <c r="Q690" s="264"/>
      <c r="R690" s="386"/>
    </row>
    <row r="691" spans="1:18" ht="12.75" customHeight="1" x14ac:dyDescent="0.25">
      <c r="A691" s="352"/>
      <c r="B691" s="378"/>
      <c r="C691" s="62" t="str">
        <f>IF(ISTEXT('Organizational Unit Summary'!$B$49),'Organizational Unit Summary'!$B$49,"")</f>
        <v>P-10</v>
      </c>
      <c r="D691" s="51" t="str">
        <f>IF('Organizational Unit Summary'!$B$24="Benchmark or Sustainment",IF(E691="OoS","OoS",IF(E691=1,"DM",IF(E691=2,"PM",IF(E691=3,"LM",IF(E691=4,"FM"))))),IF(E691="OoS","OoS",IF(E691&lt;=2,"H",IF(E691=3,"M",IF(E691=4,"L")))))</f>
        <v>DM</v>
      </c>
      <c r="E691" s="58">
        <f>IF(OR(Processes!$C$63=TRUE,Processes!M$63=TRUE),IF(AND(G691=1,H691=1,NOT(ISTEXT(J691))),4,IF(AND(G691=1,H691=1,ISTEXT(J691)),3,IF(AND(OR(G691=1,H691=1),ISTEXT(J691)),2,1))),"OoS")</f>
        <v>1</v>
      </c>
      <c r="F691" s="57"/>
      <c r="G691" s="59"/>
      <c r="H691" s="59"/>
      <c r="I691" s="59"/>
      <c r="J691" s="59"/>
      <c r="K691" s="59"/>
      <c r="L691" s="59"/>
      <c r="M691" s="59"/>
      <c r="N691" s="59"/>
      <c r="O691" s="63"/>
      <c r="P691" s="370"/>
      <c r="Q691" s="264"/>
      <c r="R691" s="386"/>
    </row>
    <row r="692" spans="1:18" ht="12.75" customHeight="1" x14ac:dyDescent="0.25">
      <c r="A692" s="352"/>
      <c r="B692" s="378"/>
      <c r="C692" s="62" t="str">
        <f>IF(ISTEXT('Organizational Unit Summary'!$B$50),'Organizational Unit Summary'!$B$50,"")</f>
        <v>P-11</v>
      </c>
      <c r="D692" s="51" t="str">
        <f>IF('Organizational Unit Summary'!$B$24="Benchmark or Sustainment",IF(E692="OoS","OoS",IF(E692=1,"DM",IF(E692=2,"PM",IF(E692=3,"LM",IF(E692=4,"FM"))))),IF(E692="OoS","OoS",IF(E692&lt;=2,"H",IF(E692=3,"M",IF(E692=4,"L")))))</f>
        <v>DM</v>
      </c>
      <c r="E692" s="58">
        <f>IF(OR(Processes!$C$63=TRUE,Processes!N$63=TRUE),IF(AND(G692=1,H692=1,NOT(ISTEXT(J692))),4,IF(AND(G692=1,H692=1,ISTEXT(J692)),3,IF(AND(OR(G692=1,H692=1),ISTEXT(J692)),2,1))),"OoS")</f>
        <v>1</v>
      </c>
      <c r="F692" s="57"/>
      <c r="G692" s="59"/>
      <c r="H692" s="59"/>
      <c r="I692" s="59"/>
      <c r="J692" s="59"/>
      <c r="K692" s="59"/>
      <c r="L692" s="59"/>
      <c r="M692" s="59"/>
      <c r="N692" s="59"/>
      <c r="O692" s="63"/>
      <c r="P692" s="370"/>
      <c r="Q692" s="264"/>
      <c r="R692" s="386"/>
    </row>
    <row r="693" spans="1:18" ht="12.75" customHeight="1" x14ac:dyDescent="0.25">
      <c r="A693" s="352"/>
      <c r="B693" s="378"/>
      <c r="C693" s="62" t="str">
        <f>IF(ISTEXT('Organizational Unit Summary'!$B$51),'Organizational Unit Summary'!$B$51,"")</f>
        <v>P-12</v>
      </c>
      <c r="D693" s="51" t="str">
        <f>IF('Organizational Unit Summary'!$B$24="Benchmark or Sustainment",IF(E693="OoS","OoS",IF(E693=1,"DM",IF(E693=2,"PM",IF(E693=3,"LM",IF(E693=4,"FM"))))),IF(E693="OoS","OoS",IF(E693&lt;=2,"H",IF(E693=3,"M",IF(E693=4,"L")))))</f>
        <v>DM</v>
      </c>
      <c r="E693" s="58">
        <f>IF(OR(Processes!$C$63=TRUE,Processes!O$63=TRUE),IF(AND(G693=1,H693=1,NOT(ISTEXT(J693))),4,IF(AND(G693=1,H693=1,ISTEXT(J693)),3,IF(AND(OR(G693=1,H693=1),ISTEXT(J693)),2,1))),"OoS")</f>
        <v>1</v>
      </c>
      <c r="F693" s="57"/>
      <c r="G693" s="59"/>
      <c r="H693" s="59"/>
      <c r="I693" s="59"/>
      <c r="J693" s="59"/>
      <c r="K693" s="59"/>
      <c r="L693" s="59"/>
      <c r="M693" s="59"/>
      <c r="N693" s="59"/>
      <c r="O693" s="63"/>
      <c r="P693" s="370"/>
      <c r="Q693" s="264"/>
      <c r="R693" s="386"/>
    </row>
    <row r="694" spans="1:18" ht="12.75" customHeight="1" x14ac:dyDescent="0.25">
      <c r="A694" s="352"/>
      <c r="B694" s="378"/>
      <c r="C694" s="62" t="str">
        <f>IF(ISTEXT('Organizational Unit Summary'!$B$52),'Organizational Unit Summary'!$B$52,"")</f>
        <v>P-13</v>
      </c>
      <c r="D694" s="51" t="str">
        <f>IF('Organizational Unit Summary'!$B$24="Benchmark or Sustainment",IF(E694="OoS","OoS",IF(E694=1,"DM",IF(E694=2,"PM",IF(E694=3,"LM",IF(E694=4,"FM"))))),IF(E694="OoS","OoS",IF(E694&lt;=2,"H",IF(E694=3,"M",IF(E694=4,"L")))))</f>
        <v>DM</v>
      </c>
      <c r="E694" s="58">
        <f>IF(OR(Processes!$C$63=TRUE,Processes!P$63=TRUE),IF(AND(G694=1,H694=1,NOT(ISTEXT(J694))),4,IF(AND(G694=1,H694=1,ISTEXT(J694)),3,IF(AND(OR(G694=1,H694=1),ISTEXT(J694)),2,1))),"OoS")</f>
        <v>1</v>
      </c>
      <c r="F694" s="57"/>
      <c r="G694" s="59"/>
      <c r="H694" s="59"/>
      <c r="I694" s="59"/>
      <c r="J694" s="59"/>
      <c r="K694" s="59"/>
      <c r="L694" s="59"/>
      <c r="M694" s="59"/>
      <c r="N694" s="59"/>
      <c r="O694" s="63"/>
      <c r="P694" s="370"/>
      <c r="Q694" s="264"/>
      <c r="R694" s="386"/>
    </row>
    <row r="695" spans="1:18" ht="12.75" customHeight="1" x14ac:dyDescent="0.25">
      <c r="A695" s="352"/>
      <c r="B695" s="378"/>
      <c r="C695" s="62" t="str">
        <f>IF(ISTEXT('Organizational Unit Summary'!$B$53),'Organizational Unit Summary'!$B$53,"")</f>
        <v>P-14</v>
      </c>
      <c r="D695" s="51" t="str">
        <f>IF('Organizational Unit Summary'!$B$24="Benchmark or Sustainment",IF(E695="OoS","OoS",IF(E695=1,"DM",IF(E695=2,"PM",IF(E695=3,"LM",IF(E695=4,"FM"))))),IF(E695="OoS","OoS",IF(E695&lt;=2,"H",IF(E695=3,"M",IF(E695=4,"L")))))</f>
        <v>DM</v>
      </c>
      <c r="E695" s="58">
        <f>IF(OR(Processes!$C$63=TRUE,Processes!Q$63=TRUE),IF(AND(G695=1,H695=1,NOT(ISTEXT(J695))),4,IF(AND(G695=1,H695=1,ISTEXT(J695)),3,IF(AND(OR(G695=1,H695=1),ISTEXT(J695)),2,1))),"OoS")</f>
        <v>1</v>
      </c>
      <c r="F695" s="57"/>
      <c r="G695" s="59"/>
      <c r="H695" s="59"/>
      <c r="I695" s="59"/>
      <c r="J695" s="59"/>
      <c r="K695" s="59"/>
      <c r="L695" s="59"/>
      <c r="M695" s="59"/>
      <c r="N695" s="59"/>
      <c r="O695" s="63"/>
      <c r="P695" s="370"/>
      <c r="Q695" s="264"/>
      <c r="R695" s="386"/>
    </row>
    <row r="696" spans="1:18" ht="12.75" customHeight="1" x14ac:dyDescent="0.25">
      <c r="A696" s="352"/>
      <c r="B696" s="378"/>
      <c r="C696" s="62" t="str">
        <f>IF(ISTEXT('Organizational Unit Summary'!$B$54),'Organizational Unit Summary'!$B$54,"")</f>
        <v>P-15</v>
      </c>
      <c r="D696" s="51" t="str">
        <f>IF('Organizational Unit Summary'!$B$24="Benchmark or Sustainment",IF(E696="OoS","OoS",IF(E696=1,"DM",IF(E696=2,"PM",IF(E696=3,"LM",IF(E696=4,"FM"))))),IF(E696="OoS","OoS",IF(E696&lt;=2,"H",IF(E696=3,"M",IF(E696=4,"L")))))</f>
        <v>DM</v>
      </c>
      <c r="E696" s="58">
        <f>IF(OR(Processes!$C$63=TRUE,Processes!R$63=TRUE),IF(AND(G696=1,H696=1,NOT(ISTEXT(J696))),4,IF(AND(G696=1,H696=1,ISTEXT(J696)),3,IF(AND(OR(G696=1,H696=1),ISTEXT(J696)),2,1))),"OoS")</f>
        <v>1</v>
      </c>
      <c r="F696" s="57"/>
      <c r="G696" s="59"/>
      <c r="H696" s="59"/>
      <c r="I696" s="59"/>
      <c r="J696" s="59"/>
      <c r="K696" s="59"/>
      <c r="L696" s="59"/>
      <c r="M696" s="59"/>
      <c r="N696" s="59"/>
      <c r="O696" s="63"/>
      <c r="P696" s="370"/>
      <c r="Q696" s="264"/>
      <c r="R696" s="386"/>
    </row>
    <row r="697" spans="1:18" ht="12.75" customHeight="1" x14ac:dyDescent="0.25">
      <c r="A697" s="352"/>
      <c r="B697" s="378"/>
      <c r="C697" s="62" t="str">
        <f>IF(ISTEXT('Organizational Unit Summary'!$B$55),'Organizational Unit Summary'!$B$55,"")</f>
        <v>P-16</v>
      </c>
      <c r="D697" s="51" t="str">
        <f>IF('Organizational Unit Summary'!$B$24="Benchmark or Sustainment",IF(E697="OoS","OoS",IF(E697=1,"DM",IF(E697=2,"PM",IF(E697=3,"LM",IF(E697=4,"FM"))))),IF(E697="OoS","OoS",IF(E697&lt;=2,"H",IF(E697=3,"M",IF(E697=4,"L")))))</f>
        <v>DM</v>
      </c>
      <c r="E697" s="58">
        <f>IF(OR(Processes!$C$63=TRUE,Processes!S$63=TRUE),IF(AND(G697=1,H697=1,NOT(ISTEXT(J697))),4,IF(AND(G697=1,H697=1,ISTEXT(J697)),3,IF(AND(OR(G697=1,H697=1),ISTEXT(J697)),2,1))),"OoS")</f>
        <v>1</v>
      </c>
      <c r="F697" s="57"/>
      <c r="G697" s="59"/>
      <c r="H697" s="59"/>
      <c r="I697" s="59"/>
      <c r="J697" s="59"/>
      <c r="K697" s="59"/>
      <c r="L697" s="59"/>
      <c r="M697" s="59"/>
      <c r="N697" s="59"/>
      <c r="O697" s="63"/>
      <c r="P697" s="370"/>
      <c r="Q697" s="264"/>
      <c r="R697" s="386"/>
    </row>
    <row r="698" spans="1:18" ht="12.75" customHeight="1" x14ac:dyDescent="0.25">
      <c r="A698" s="352"/>
      <c r="B698" s="378"/>
      <c r="C698" s="62" t="str">
        <f>IF(ISTEXT('Organizational Unit Summary'!$B$56),'Organizational Unit Summary'!$B$56,"")</f>
        <v>P-17</v>
      </c>
      <c r="D698" s="51" t="str">
        <f>IF('Organizational Unit Summary'!$B$24="Benchmark or Sustainment",IF(E698="OoS","OoS",IF(E698=1,"DM",IF(E698=2,"PM",IF(E698=3,"LM",IF(E698=4,"FM"))))),IF(E698="OoS","OoS",IF(E698&lt;=2,"H",IF(E698=3,"M",IF(E698=4,"L")))))</f>
        <v>DM</v>
      </c>
      <c r="E698" s="58">
        <f>IF(OR(Processes!$C$63=TRUE,Processes!T$63=TRUE),IF(AND(G698=1,H698=1,NOT(ISTEXT(J698))),4,IF(AND(G698=1,H698=1,ISTEXT(J698)),3,IF(AND(OR(G698=1,H698=1),ISTEXT(J698)),2,1))),"OoS")</f>
        <v>1</v>
      </c>
      <c r="F698" s="57"/>
      <c r="G698" s="59"/>
      <c r="H698" s="59"/>
      <c r="I698" s="59"/>
      <c r="J698" s="59"/>
      <c r="K698" s="59"/>
      <c r="L698" s="59"/>
      <c r="M698" s="59"/>
      <c r="N698" s="59"/>
      <c r="O698" s="63"/>
      <c r="P698" s="370"/>
      <c r="Q698" s="264"/>
      <c r="R698" s="386"/>
    </row>
    <row r="699" spans="1:18" ht="12.75" customHeight="1" x14ac:dyDescent="0.25">
      <c r="A699" s="352"/>
      <c r="B699" s="378"/>
      <c r="C699" s="62" t="str">
        <f>IF(ISTEXT('Organizational Unit Summary'!$B$57),'Organizational Unit Summary'!$B$57,"")</f>
        <v>P-18</v>
      </c>
      <c r="D699" s="51" t="str">
        <f>IF('Organizational Unit Summary'!$B$24="Benchmark or Sustainment",IF(E699="OoS","OoS",IF(E699=1,"DM",IF(E699=2,"PM",IF(E699=3,"LM",IF(E699=4,"FM"))))),IF(E699="OoS","OoS",IF(E699&lt;=2,"H",IF(E699=3,"M",IF(E699=4,"L")))))</f>
        <v>DM</v>
      </c>
      <c r="E699" s="58">
        <f>IF(OR(Processes!$C$63=TRUE,Processes!U$63=TRUE),IF(AND(G699=1,H699=1,NOT(ISTEXT(J699))),4,IF(AND(G699=1,H699=1,ISTEXT(J699)),3,IF(AND(OR(G699=1,H699=1),ISTEXT(J699)),2,1))),"OoS")</f>
        <v>1</v>
      </c>
      <c r="F699" s="57"/>
      <c r="G699" s="59"/>
      <c r="H699" s="59"/>
      <c r="I699" s="59"/>
      <c r="J699" s="59"/>
      <c r="K699" s="59"/>
      <c r="L699" s="59"/>
      <c r="M699" s="59"/>
      <c r="N699" s="59"/>
      <c r="O699" s="63"/>
      <c r="P699" s="370"/>
      <c r="Q699" s="264"/>
      <c r="R699" s="386"/>
    </row>
    <row r="700" spans="1:18" ht="12.75" customHeight="1" x14ac:dyDescent="0.25">
      <c r="A700" s="352"/>
      <c r="B700" s="378"/>
      <c r="C700" s="62" t="str">
        <f>IF(ISTEXT('Organizational Unit Summary'!$B$58),'Organizational Unit Summary'!$B$58,"")</f>
        <v>P-19</v>
      </c>
      <c r="D700" s="51" t="str">
        <f>IF('Organizational Unit Summary'!$B$24="Benchmark or Sustainment",IF(E700="OoS","OoS",IF(E700=1,"DM",IF(E700=2,"PM",IF(E700=3,"LM",IF(E700=4,"FM"))))),IF(E700="OoS","OoS",IF(E700&lt;=2,"H",IF(E700=3,"M",IF(E700=4,"L")))))</f>
        <v>DM</v>
      </c>
      <c r="E700" s="58">
        <f>IF(OR(Processes!$C$63=TRUE,Processes!V$63=TRUE),IF(AND(G700=1,H700=1,NOT(ISTEXT(J700))),4,IF(AND(G700=1,H700=1,ISTEXT(J700)),3,IF(AND(OR(G700=1,H700=1),ISTEXT(J700)),2,1))),"OoS")</f>
        <v>1</v>
      </c>
      <c r="F700" s="57"/>
      <c r="G700" s="59"/>
      <c r="H700" s="59"/>
      <c r="I700" s="59"/>
      <c r="J700" s="59"/>
      <c r="K700" s="59"/>
      <c r="L700" s="59"/>
      <c r="M700" s="59"/>
      <c r="N700" s="59"/>
      <c r="O700" s="63"/>
      <c r="P700" s="370"/>
      <c r="Q700" s="264"/>
      <c r="R700" s="386"/>
    </row>
    <row r="701" spans="1:18" ht="12.75" customHeight="1" thickBot="1" x14ac:dyDescent="0.3">
      <c r="A701" s="352"/>
      <c r="B701" s="378"/>
      <c r="C701" s="62" t="str">
        <f>IF(ISTEXT('Organizational Unit Summary'!$B$59),'Organizational Unit Summary'!$B$59,"")</f>
        <v>P-20</v>
      </c>
      <c r="D701" s="51" t="str">
        <f>IF('Organizational Unit Summary'!$B$24="Benchmark or Sustainment",IF(E701="OoS","OoS",IF(E701=1,"DM",IF(E701=2,"PM",IF(E701=3,"LM",IF(E701=4,"FM"))))),IF(E701="OoS","OoS",IF(E701&lt;=2,"H",IF(E701=3,"M",IF(E701=4,"L")))))</f>
        <v>DM</v>
      </c>
      <c r="E701" s="58">
        <f>IF(OR(Processes!$C$63=TRUE,Processes!W$63=TRUE),IF(AND(G701=1,H701=1,NOT(ISTEXT(J701))),4,IF(AND(G701=1,H701=1,ISTEXT(J701)),3,IF(AND(OR(G701=1,H701=1),ISTEXT(J701)),2,1))),"OoS")</f>
        <v>1</v>
      </c>
      <c r="F701" s="57"/>
      <c r="G701" s="59"/>
      <c r="H701" s="59"/>
      <c r="I701" s="59"/>
      <c r="J701" s="59"/>
      <c r="K701" s="59"/>
      <c r="L701" s="59"/>
      <c r="M701" s="59"/>
      <c r="N701" s="59"/>
      <c r="O701" s="63"/>
      <c r="P701" s="371"/>
      <c r="Q701" s="264"/>
      <c r="R701" s="386"/>
    </row>
    <row r="702" spans="1:18" ht="12.75" customHeight="1" x14ac:dyDescent="0.25">
      <c r="A702" s="352"/>
      <c r="B702" s="378" t="str">
        <f>IF(ISTEXT(Processes!$B$13),Processes!$B$13,"")</f>
        <v>Process 11</v>
      </c>
      <c r="C702" s="62" t="str">
        <f>IF(ISTEXT('Organizational Unit Summary'!$B$40),'Organizational Unit Summary'!$B$40,"")</f>
        <v>P-1</v>
      </c>
      <c r="D702" s="51" t="str">
        <f>IF('Organizational Unit Summary'!$B$24="Benchmark or Sustainment",IF(E702="OoS","OoS",IF(E702=1,"DM",IF(E702=2,"PM",IF(E702=3,"LM",IF(E702=4,"FM"))))),IF(E702="OoS","OoS",IF(E702&lt;=2,"H",IF(E702=3,"M",IF(E702=4,"L")))))</f>
        <v>DM</v>
      </c>
      <c r="E702" s="58">
        <f>IF(OR(Processes!$C$64=TRUE,Processes!D$64=TRUE),IF(AND(G702=1,H702=1,NOT(ISTEXT(J702))),4,IF(AND(G702=1,H702=1,ISTEXT(J702)),3,IF(AND(OR(G702=1,H702=1),ISTEXT(J702)),2,1))),"OoS")</f>
        <v>1</v>
      </c>
      <c r="F702" s="57"/>
      <c r="G702" s="59"/>
      <c r="H702" s="59"/>
      <c r="I702" s="59"/>
      <c r="J702" s="59"/>
      <c r="K702" s="59"/>
      <c r="L702" s="59"/>
      <c r="M702" s="59"/>
      <c r="N702" s="59"/>
      <c r="O702" s="63"/>
      <c r="P702" s="369"/>
      <c r="Q702" s="264"/>
      <c r="R702" s="386"/>
    </row>
    <row r="703" spans="1:18" ht="12.75" customHeight="1" x14ac:dyDescent="0.25">
      <c r="A703" s="352"/>
      <c r="B703" s="378"/>
      <c r="C703" s="62" t="str">
        <f>IF(ISTEXT('Organizational Unit Summary'!$B$41),'Organizational Unit Summary'!$B$41,"")</f>
        <v>P-2</v>
      </c>
      <c r="D703" s="51" t="str">
        <f>IF('Organizational Unit Summary'!$B$24="Benchmark or Sustainment",IF(E703="OoS","OoS",IF(E703=1,"DM",IF(E703=2,"PM",IF(E703=3,"LM",IF(E703=4,"FM"))))),IF(E703="OoS","OoS",IF(E703&lt;=2,"H",IF(E703=3,"M",IF(E703=4,"L")))))</f>
        <v>DM</v>
      </c>
      <c r="E703" s="58">
        <f>IF(OR(Processes!$C$64=TRUE,Processes!E$64=TRUE),IF(AND(G703=1,H703=1,NOT(ISTEXT(J703))),4,IF(AND(G703=1,H703=1,ISTEXT(J703)),3,IF(AND(OR(G703=1,H703=1),ISTEXT(J703)),2,1))),"OoS")</f>
        <v>1</v>
      </c>
      <c r="F703" s="57"/>
      <c r="G703" s="59"/>
      <c r="H703" s="59"/>
      <c r="I703" s="59"/>
      <c r="J703" s="59"/>
      <c r="K703" s="59"/>
      <c r="L703" s="59"/>
      <c r="M703" s="59"/>
      <c r="N703" s="59"/>
      <c r="O703" s="63"/>
      <c r="P703" s="370"/>
      <c r="Q703" s="264"/>
      <c r="R703" s="386"/>
    </row>
    <row r="704" spans="1:18" ht="12.75" customHeight="1" x14ac:dyDescent="0.25">
      <c r="A704" s="352"/>
      <c r="B704" s="378"/>
      <c r="C704" s="62" t="str">
        <f>IF(ISTEXT('Organizational Unit Summary'!$B$42),'Organizational Unit Summary'!$B$42,"")</f>
        <v>P-3</v>
      </c>
      <c r="D704" s="51" t="str">
        <f>IF('Organizational Unit Summary'!$B$24="Benchmark or Sustainment",IF(E704="OoS","OoS",IF(E704=1,"DM",IF(E704=2,"PM",IF(E704=3,"LM",IF(E704=4,"FM"))))),IF(E704="OoS","OoS",IF(E704&lt;=2,"H",IF(E704=3,"M",IF(E704=4,"L")))))</f>
        <v>DM</v>
      </c>
      <c r="E704" s="58">
        <f>IF(OR(Processes!$C$64=TRUE,Processes!F$64=TRUE),IF(AND(G704=1,H704=1,NOT(ISTEXT(J704))),4,IF(AND(G704=1,H704=1,ISTEXT(J704)),3,IF(AND(OR(G704=1,H704=1),ISTEXT(J704)),2,1))),"OoS")</f>
        <v>1</v>
      </c>
      <c r="F704" s="57"/>
      <c r="G704" s="59"/>
      <c r="H704" s="59"/>
      <c r="I704" s="59"/>
      <c r="J704" s="59"/>
      <c r="K704" s="59"/>
      <c r="L704" s="59"/>
      <c r="M704" s="59"/>
      <c r="N704" s="59"/>
      <c r="O704" s="63"/>
      <c r="P704" s="370"/>
      <c r="Q704" s="264"/>
      <c r="R704" s="386"/>
    </row>
    <row r="705" spans="1:18" ht="12.75" customHeight="1" x14ac:dyDescent="0.25">
      <c r="A705" s="352"/>
      <c r="B705" s="378"/>
      <c r="C705" s="62" t="str">
        <f>IF(ISTEXT('Organizational Unit Summary'!$B$43),'Organizational Unit Summary'!$B$43,"")</f>
        <v>P-4</v>
      </c>
      <c r="D705" s="51" t="str">
        <f>IF('Organizational Unit Summary'!$B$24="Benchmark or Sustainment",IF(E705="OoS","OoS",IF(E705=1,"DM",IF(E705=2,"PM",IF(E705=3,"LM",IF(E705=4,"FM"))))),IF(E705="OoS","OoS",IF(E705&lt;=2,"H",IF(E705=3,"M",IF(E705=4,"L")))))</f>
        <v>DM</v>
      </c>
      <c r="E705" s="58">
        <f>IF(OR(Processes!$C$64=TRUE,Processes!G$64=TRUE),IF(AND(G705=1,H705=1,NOT(ISTEXT(J705))),4,IF(AND(G705=1,H705=1,ISTEXT(J705)),3,IF(AND(OR(G705=1,H705=1),ISTEXT(J705)),2,1))),"OoS")</f>
        <v>1</v>
      </c>
      <c r="F705" s="57"/>
      <c r="G705" s="59"/>
      <c r="H705" s="59"/>
      <c r="I705" s="59"/>
      <c r="J705" s="59"/>
      <c r="K705" s="59"/>
      <c r="L705" s="59"/>
      <c r="M705" s="59"/>
      <c r="N705" s="59"/>
      <c r="O705" s="63"/>
      <c r="P705" s="370"/>
      <c r="Q705" s="264"/>
      <c r="R705" s="386"/>
    </row>
    <row r="706" spans="1:18" ht="12.75" customHeight="1" x14ac:dyDescent="0.25">
      <c r="A706" s="352"/>
      <c r="B706" s="378"/>
      <c r="C706" s="62" t="str">
        <f>IF(ISTEXT('Organizational Unit Summary'!$B$44),'Organizational Unit Summary'!$B$44,"")</f>
        <v>P-5</v>
      </c>
      <c r="D706" s="51" t="str">
        <f>IF('Organizational Unit Summary'!$B$24="Benchmark or Sustainment",IF(E706="OoS","OoS",IF(E706=1,"DM",IF(E706=2,"PM",IF(E706=3,"LM",IF(E706=4,"FM"))))),IF(E706="OoS","OoS",IF(E706&lt;=2,"H",IF(E706=3,"M",IF(E706=4,"L")))))</f>
        <v>DM</v>
      </c>
      <c r="E706" s="58">
        <f>IF(OR(Processes!$C$64=TRUE,Processes!H$64=TRUE),IF(AND(G706=1,H706=1,NOT(ISTEXT(J706))),4,IF(AND(G706=1,H706=1,ISTEXT(J706)),3,IF(AND(OR(G706=1,H706=1),ISTEXT(J706)),2,1))),"OoS")</f>
        <v>1</v>
      </c>
      <c r="F706" s="57"/>
      <c r="G706" s="59"/>
      <c r="H706" s="59"/>
      <c r="I706" s="59"/>
      <c r="J706" s="59"/>
      <c r="K706" s="59"/>
      <c r="L706" s="59"/>
      <c r="M706" s="59"/>
      <c r="N706" s="59"/>
      <c r="O706" s="63"/>
      <c r="P706" s="370"/>
      <c r="Q706" s="264"/>
      <c r="R706" s="386"/>
    </row>
    <row r="707" spans="1:18" ht="12.75" customHeight="1" x14ac:dyDescent="0.25">
      <c r="A707" s="352"/>
      <c r="B707" s="378"/>
      <c r="C707" s="62" t="str">
        <f>IF(ISTEXT('Organizational Unit Summary'!$B$45),'Organizational Unit Summary'!$B$45,"")</f>
        <v>P-6</v>
      </c>
      <c r="D707" s="51" t="str">
        <f>IF('Organizational Unit Summary'!$B$24="Benchmark or Sustainment",IF(E707="OoS","OoS",IF(E707=1,"DM",IF(E707=2,"PM",IF(E707=3,"LM",IF(E707=4,"FM"))))),IF(E707="OoS","OoS",IF(E707&lt;=2,"H",IF(E707=3,"M",IF(E707=4,"L")))))</f>
        <v>DM</v>
      </c>
      <c r="E707" s="58">
        <f>IF(OR(Processes!$C$64=TRUE,Processes!I$64=TRUE),IF(AND(G707=1,H707=1,NOT(ISTEXT(J707))),4,IF(AND(G707=1,H707=1,ISTEXT(J707)),3,IF(AND(OR(G707=1,H707=1),ISTEXT(J707)),2,1))),"OoS")</f>
        <v>1</v>
      </c>
      <c r="F707" s="57"/>
      <c r="G707" s="59"/>
      <c r="H707" s="59"/>
      <c r="I707" s="59"/>
      <c r="J707" s="59"/>
      <c r="K707" s="59"/>
      <c r="L707" s="59"/>
      <c r="M707" s="59"/>
      <c r="N707" s="59"/>
      <c r="O707" s="63"/>
      <c r="P707" s="370"/>
      <c r="Q707" s="264"/>
      <c r="R707" s="386"/>
    </row>
    <row r="708" spans="1:18" ht="12.75" customHeight="1" x14ac:dyDescent="0.25">
      <c r="A708" s="352"/>
      <c r="B708" s="378"/>
      <c r="C708" s="62" t="str">
        <f>IF(ISTEXT('Organizational Unit Summary'!$B$46),'Organizational Unit Summary'!$B$46,"")</f>
        <v>P-7</v>
      </c>
      <c r="D708" s="51" t="str">
        <f>IF('Organizational Unit Summary'!$B$24="Benchmark or Sustainment",IF(E708="OoS","OoS",IF(E708=1,"DM",IF(E708=2,"PM",IF(E708=3,"LM",IF(E708=4,"FM"))))),IF(E708="OoS","OoS",IF(E708&lt;=2,"H",IF(E708=3,"M",IF(E708=4,"L")))))</f>
        <v>DM</v>
      </c>
      <c r="E708" s="58">
        <f>IF(OR(Processes!$C$64=TRUE,Processes!J$64=TRUE),IF(AND(G708=1,H708=1,NOT(ISTEXT(J708))),4,IF(AND(G708=1,H708=1,ISTEXT(J708)),3,IF(AND(OR(G708=1,H708=1),ISTEXT(J708)),2,1))),"OoS")</f>
        <v>1</v>
      </c>
      <c r="F708" s="57"/>
      <c r="G708" s="59"/>
      <c r="H708" s="59"/>
      <c r="I708" s="59"/>
      <c r="J708" s="59"/>
      <c r="K708" s="59"/>
      <c r="L708" s="59"/>
      <c r="M708" s="59"/>
      <c r="N708" s="59"/>
      <c r="O708" s="63"/>
      <c r="P708" s="370"/>
      <c r="Q708" s="264"/>
      <c r="R708" s="386"/>
    </row>
    <row r="709" spans="1:18" ht="12.75" customHeight="1" x14ac:dyDescent="0.25">
      <c r="A709" s="352"/>
      <c r="B709" s="378"/>
      <c r="C709" s="62" t="str">
        <f>IF(ISTEXT('Organizational Unit Summary'!$B$47),'Organizational Unit Summary'!$B$47,"")</f>
        <v>P-8</v>
      </c>
      <c r="D709" s="51" t="str">
        <f>IF('Organizational Unit Summary'!$B$24="Benchmark or Sustainment",IF(E709="OoS","OoS",IF(E709=1,"DM",IF(E709=2,"PM",IF(E709=3,"LM",IF(E709=4,"FM"))))),IF(E709="OoS","OoS",IF(E709&lt;=2,"H",IF(E709=3,"M",IF(E709=4,"L")))))</f>
        <v>DM</v>
      </c>
      <c r="E709" s="58">
        <f>IF(OR(Processes!$C$64=TRUE,Processes!K$64=TRUE),IF(AND(G709=1,H709=1,NOT(ISTEXT(J709))),4,IF(AND(G709=1,H709=1,ISTEXT(J709)),3,IF(AND(OR(G709=1,H709=1),ISTEXT(J709)),2,1))),"OoS")</f>
        <v>1</v>
      </c>
      <c r="F709" s="57"/>
      <c r="G709" s="59"/>
      <c r="H709" s="59"/>
      <c r="I709" s="59"/>
      <c r="J709" s="59"/>
      <c r="K709" s="59"/>
      <c r="L709" s="59"/>
      <c r="M709" s="59"/>
      <c r="N709" s="59"/>
      <c r="O709" s="63"/>
      <c r="P709" s="370"/>
      <c r="Q709" s="264"/>
      <c r="R709" s="386"/>
    </row>
    <row r="710" spans="1:18" ht="12.75" customHeight="1" x14ac:dyDescent="0.25">
      <c r="A710" s="352"/>
      <c r="B710" s="378"/>
      <c r="C710" s="62" t="str">
        <f>IF(ISTEXT('Organizational Unit Summary'!$B$48),'Organizational Unit Summary'!$B$48,"")</f>
        <v>P-9</v>
      </c>
      <c r="D710" s="51" t="str">
        <f>IF('Organizational Unit Summary'!$B$24="Benchmark or Sustainment",IF(E710="OoS","OoS",IF(E710=1,"DM",IF(E710=2,"PM",IF(E710=3,"LM",IF(E710=4,"FM"))))),IF(E710="OoS","OoS",IF(E710&lt;=2,"H",IF(E710=3,"M",IF(E710=4,"L")))))</f>
        <v>DM</v>
      </c>
      <c r="E710" s="58">
        <f>IF(OR(Processes!$C$64=TRUE,Processes!L$64=TRUE),IF(AND(G710=1,H710=1,NOT(ISTEXT(J710))),4,IF(AND(G710=1,H710=1,ISTEXT(J710)),3,IF(AND(OR(G710=1,H710=1),ISTEXT(J710)),2,1))),"OoS")</f>
        <v>1</v>
      </c>
      <c r="F710" s="57"/>
      <c r="G710" s="59"/>
      <c r="H710" s="59"/>
      <c r="I710" s="59"/>
      <c r="J710" s="59"/>
      <c r="K710" s="59"/>
      <c r="L710" s="59"/>
      <c r="M710" s="59"/>
      <c r="N710" s="59"/>
      <c r="O710" s="63"/>
      <c r="P710" s="370"/>
      <c r="Q710" s="264"/>
      <c r="R710" s="386"/>
    </row>
    <row r="711" spans="1:18" ht="12.75" customHeight="1" x14ac:dyDescent="0.25">
      <c r="A711" s="352"/>
      <c r="B711" s="378"/>
      <c r="C711" s="62" t="str">
        <f>IF(ISTEXT('Organizational Unit Summary'!$B$49),'Organizational Unit Summary'!$B$49,"")</f>
        <v>P-10</v>
      </c>
      <c r="D711" s="51" t="str">
        <f>IF('Organizational Unit Summary'!$B$24="Benchmark or Sustainment",IF(E711="OoS","OoS",IF(E711=1,"DM",IF(E711=2,"PM",IF(E711=3,"LM",IF(E711=4,"FM"))))),IF(E711="OoS","OoS",IF(E711&lt;=2,"H",IF(E711=3,"M",IF(E711=4,"L")))))</f>
        <v>DM</v>
      </c>
      <c r="E711" s="58">
        <f>IF(OR(Processes!$C$64=TRUE,Processes!M$64=TRUE),IF(AND(G711=1,H711=1,NOT(ISTEXT(J711))),4,IF(AND(G711=1,H711=1,ISTEXT(J711)),3,IF(AND(OR(G711=1,H711=1),ISTEXT(J711)),2,1))),"OoS")</f>
        <v>1</v>
      </c>
      <c r="F711" s="57"/>
      <c r="G711" s="59"/>
      <c r="H711" s="59"/>
      <c r="I711" s="59"/>
      <c r="J711" s="59"/>
      <c r="K711" s="59"/>
      <c r="L711" s="59"/>
      <c r="M711" s="59"/>
      <c r="N711" s="59"/>
      <c r="O711" s="63"/>
      <c r="P711" s="370"/>
      <c r="Q711" s="264"/>
      <c r="R711" s="386"/>
    </row>
    <row r="712" spans="1:18" ht="12.75" customHeight="1" x14ac:dyDescent="0.25">
      <c r="A712" s="352"/>
      <c r="B712" s="378"/>
      <c r="C712" s="62" t="str">
        <f>IF(ISTEXT('Organizational Unit Summary'!$B$50),'Organizational Unit Summary'!$B$50,"")</f>
        <v>P-11</v>
      </c>
      <c r="D712" s="51" t="str">
        <f>IF('Organizational Unit Summary'!$B$24="Benchmark or Sustainment",IF(E712="OoS","OoS",IF(E712=1,"DM",IF(E712=2,"PM",IF(E712=3,"LM",IF(E712=4,"FM"))))),IF(E712="OoS","OoS",IF(E712&lt;=2,"H",IF(E712=3,"M",IF(E712=4,"L")))))</f>
        <v>DM</v>
      </c>
      <c r="E712" s="58">
        <f>IF(OR(Processes!$C$64=TRUE,Processes!N$64=TRUE),IF(AND(G712=1,H712=1,NOT(ISTEXT(J712))),4,IF(AND(G712=1,H712=1,ISTEXT(J712)),3,IF(AND(OR(G712=1,H712=1),ISTEXT(J712)),2,1))),"OoS")</f>
        <v>1</v>
      </c>
      <c r="F712" s="57"/>
      <c r="G712" s="59"/>
      <c r="H712" s="59"/>
      <c r="I712" s="59"/>
      <c r="J712" s="59"/>
      <c r="K712" s="59"/>
      <c r="L712" s="59"/>
      <c r="M712" s="59"/>
      <c r="N712" s="59"/>
      <c r="O712" s="63"/>
      <c r="P712" s="370"/>
      <c r="Q712" s="264"/>
      <c r="R712" s="386"/>
    </row>
    <row r="713" spans="1:18" ht="12.75" customHeight="1" x14ac:dyDescent="0.25">
      <c r="A713" s="352"/>
      <c r="B713" s="378"/>
      <c r="C713" s="62" t="str">
        <f>IF(ISTEXT('Organizational Unit Summary'!$B$51),'Organizational Unit Summary'!$B$51,"")</f>
        <v>P-12</v>
      </c>
      <c r="D713" s="51" t="str">
        <f>IF('Organizational Unit Summary'!$B$24="Benchmark or Sustainment",IF(E713="OoS","OoS",IF(E713=1,"DM",IF(E713=2,"PM",IF(E713=3,"LM",IF(E713=4,"FM"))))),IF(E713="OoS","OoS",IF(E713&lt;=2,"H",IF(E713=3,"M",IF(E713=4,"L")))))</f>
        <v>DM</v>
      </c>
      <c r="E713" s="58">
        <f>IF(OR(Processes!$C$64=TRUE,Processes!O$64=TRUE),IF(AND(G713=1,H713=1,NOT(ISTEXT(J713))),4,IF(AND(G713=1,H713=1,ISTEXT(J713)),3,IF(AND(OR(G713=1,H713=1),ISTEXT(J713)),2,1))),"OoS")</f>
        <v>1</v>
      </c>
      <c r="F713" s="57"/>
      <c r="G713" s="59"/>
      <c r="H713" s="59"/>
      <c r="I713" s="59"/>
      <c r="J713" s="59"/>
      <c r="K713" s="59"/>
      <c r="L713" s="59"/>
      <c r="M713" s="59"/>
      <c r="N713" s="59"/>
      <c r="O713" s="63"/>
      <c r="P713" s="370"/>
      <c r="Q713" s="264"/>
      <c r="R713" s="386"/>
    </row>
    <row r="714" spans="1:18" ht="12.75" customHeight="1" x14ac:dyDescent="0.25">
      <c r="A714" s="352"/>
      <c r="B714" s="378"/>
      <c r="C714" s="62" t="str">
        <f>IF(ISTEXT('Organizational Unit Summary'!$B$52),'Organizational Unit Summary'!$B$52,"")</f>
        <v>P-13</v>
      </c>
      <c r="D714" s="51" t="str">
        <f>IF('Organizational Unit Summary'!$B$24="Benchmark or Sustainment",IF(E714="OoS","OoS",IF(E714=1,"DM",IF(E714=2,"PM",IF(E714=3,"LM",IF(E714=4,"FM"))))),IF(E714="OoS","OoS",IF(E714&lt;=2,"H",IF(E714=3,"M",IF(E714=4,"L")))))</f>
        <v>DM</v>
      </c>
      <c r="E714" s="58">
        <f>IF(OR(Processes!$C$64=TRUE,Processes!P$64=TRUE),IF(AND(G714=1,H714=1,NOT(ISTEXT(J714))),4,IF(AND(G714=1,H714=1,ISTEXT(J714)),3,IF(AND(OR(G714=1,H714=1),ISTEXT(J714)),2,1))),"OoS")</f>
        <v>1</v>
      </c>
      <c r="F714" s="57"/>
      <c r="G714" s="59"/>
      <c r="H714" s="59"/>
      <c r="I714" s="59"/>
      <c r="J714" s="59"/>
      <c r="K714" s="59"/>
      <c r="L714" s="59"/>
      <c r="M714" s="59"/>
      <c r="N714" s="59"/>
      <c r="O714" s="63"/>
      <c r="P714" s="370"/>
      <c r="Q714" s="264"/>
      <c r="R714" s="386"/>
    </row>
    <row r="715" spans="1:18" ht="12.75" customHeight="1" x14ac:dyDescent="0.25">
      <c r="A715" s="352"/>
      <c r="B715" s="378"/>
      <c r="C715" s="62" t="str">
        <f>IF(ISTEXT('Organizational Unit Summary'!$B$53),'Organizational Unit Summary'!$B$53,"")</f>
        <v>P-14</v>
      </c>
      <c r="D715" s="51" t="str">
        <f>IF('Organizational Unit Summary'!$B$24="Benchmark or Sustainment",IF(E715="OoS","OoS",IF(E715=1,"DM",IF(E715=2,"PM",IF(E715=3,"LM",IF(E715=4,"FM"))))),IF(E715="OoS","OoS",IF(E715&lt;=2,"H",IF(E715=3,"M",IF(E715=4,"L")))))</f>
        <v>DM</v>
      </c>
      <c r="E715" s="58">
        <f>IF(OR(Processes!$C$64=TRUE,Processes!Q$64=TRUE),IF(AND(G715=1,H715=1,NOT(ISTEXT(J715))),4,IF(AND(G715=1,H715=1,ISTEXT(J715)),3,IF(AND(OR(G715=1,H715=1),ISTEXT(J715)),2,1))),"OoS")</f>
        <v>1</v>
      </c>
      <c r="F715" s="57"/>
      <c r="G715" s="59"/>
      <c r="H715" s="59"/>
      <c r="I715" s="59"/>
      <c r="J715" s="59"/>
      <c r="K715" s="59"/>
      <c r="L715" s="59"/>
      <c r="M715" s="59"/>
      <c r="N715" s="59"/>
      <c r="O715" s="63"/>
      <c r="P715" s="370"/>
      <c r="Q715" s="264"/>
      <c r="R715" s="386"/>
    </row>
    <row r="716" spans="1:18" ht="12.75" customHeight="1" x14ac:dyDescent="0.25">
      <c r="A716" s="352"/>
      <c r="B716" s="378"/>
      <c r="C716" s="62" t="str">
        <f>IF(ISTEXT('Organizational Unit Summary'!$B$54),'Organizational Unit Summary'!$B$54,"")</f>
        <v>P-15</v>
      </c>
      <c r="D716" s="51" t="str">
        <f>IF('Organizational Unit Summary'!$B$24="Benchmark or Sustainment",IF(E716="OoS","OoS",IF(E716=1,"DM",IF(E716=2,"PM",IF(E716=3,"LM",IF(E716=4,"FM"))))),IF(E716="OoS","OoS",IF(E716&lt;=2,"H",IF(E716=3,"M",IF(E716=4,"L")))))</f>
        <v>DM</v>
      </c>
      <c r="E716" s="58">
        <f>IF(OR(Processes!$C$64=TRUE,Processes!R$64=TRUE),IF(AND(G716=1,H716=1,NOT(ISTEXT(J716))),4,IF(AND(G716=1,H716=1,ISTEXT(J716)),3,IF(AND(OR(G716=1,H716=1),ISTEXT(J716)),2,1))),"OoS")</f>
        <v>1</v>
      </c>
      <c r="F716" s="57"/>
      <c r="G716" s="59"/>
      <c r="H716" s="59"/>
      <c r="I716" s="59"/>
      <c r="J716" s="59"/>
      <c r="K716" s="59"/>
      <c r="L716" s="59"/>
      <c r="M716" s="59"/>
      <c r="N716" s="59"/>
      <c r="O716" s="63"/>
      <c r="P716" s="370"/>
      <c r="Q716" s="264"/>
      <c r="R716" s="386"/>
    </row>
    <row r="717" spans="1:18" ht="12.75" customHeight="1" x14ac:dyDescent="0.25">
      <c r="A717" s="352"/>
      <c r="B717" s="378"/>
      <c r="C717" s="62" t="str">
        <f>IF(ISTEXT('Organizational Unit Summary'!$B$55),'Organizational Unit Summary'!$B$55,"")</f>
        <v>P-16</v>
      </c>
      <c r="D717" s="51" t="str">
        <f>IF('Organizational Unit Summary'!$B$24="Benchmark or Sustainment",IF(E717="OoS","OoS",IF(E717=1,"DM",IF(E717=2,"PM",IF(E717=3,"LM",IF(E717=4,"FM"))))),IF(E717="OoS","OoS",IF(E717&lt;=2,"H",IF(E717=3,"M",IF(E717=4,"L")))))</f>
        <v>DM</v>
      </c>
      <c r="E717" s="58">
        <f>IF(OR(Processes!$C$64=TRUE,Processes!S$64=TRUE),IF(AND(G717=1,H717=1,NOT(ISTEXT(J717))),4,IF(AND(G717=1,H717=1,ISTEXT(J717)),3,IF(AND(OR(G717=1,H717=1),ISTEXT(J717)),2,1))),"OoS")</f>
        <v>1</v>
      </c>
      <c r="F717" s="57"/>
      <c r="G717" s="59"/>
      <c r="H717" s="59"/>
      <c r="I717" s="59"/>
      <c r="J717" s="59"/>
      <c r="K717" s="59"/>
      <c r="L717" s="59"/>
      <c r="M717" s="59"/>
      <c r="N717" s="59"/>
      <c r="O717" s="63"/>
      <c r="P717" s="370"/>
      <c r="Q717" s="264"/>
      <c r="R717" s="386"/>
    </row>
    <row r="718" spans="1:18" ht="12.75" customHeight="1" x14ac:dyDescent="0.25">
      <c r="A718" s="352"/>
      <c r="B718" s="378"/>
      <c r="C718" s="62" t="str">
        <f>IF(ISTEXT('Organizational Unit Summary'!$B$56),'Organizational Unit Summary'!$B$56,"")</f>
        <v>P-17</v>
      </c>
      <c r="D718" s="51" t="str">
        <f>IF('Organizational Unit Summary'!$B$24="Benchmark or Sustainment",IF(E718="OoS","OoS",IF(E718=1,"DM",IF(E718=2,"PM",IF(E718=3,"LM",IF(E718=4,"FM"))))),IF(E718="OoS","OoS",IF(E718&lt;=2,"H",IF(E718=3,"M",IF(E718=4,"L")))))</f>
        <v>DM</v>
      </c>
      <c r="E718" s="58">
        <f>IF(OR(Processes!$C$64=TRUE,Processes!T$64=TRUE),IF(AND(G718=1,H718=1,NOT(ISTEXT(J718))),4,IF(AND(G718=1,H718=1,ISTEXT(J718)),3,IF(AND(OR(G718=1,H718=1),ISTEXT(J718)),2,1))),"OoS")</f>
        <v>1</v>
      </c>
      <c r="F718" s="57"/>
      <c r="G718" s="59"/>
      <c r="H718" s="59"/>
      <c r="I718" s="59"/>
      <c r="J718" s="59"/>
      <c r="K718" s="59"/>
      <c r="L718" s="59"/>
      <c r="M718" s="59"/>
      <c r="N718" s="59"/>
      <c r="O718" s="63"/>
      <c r="P718" s="370"/>
      <c r="Q718" s="264"/>
      <c r="R718" s="386"/>
    </row>
    <row r="719" spans="1:18" ht="12.75" customHeight="1" x14ac:dyDescent="0.25">
      <c r="A719" s="352"/>
      <c r="B719" s="378"/>
      <c r="C719" s="62" t="str">
        <f>IF(ISTEXT('Organizational Unit Summary'!$B$57),'Organizational Unit Summary'!$B$57,"")</f>
        <v>P-18</v>
      </c>
      <c r="D719" s="51" t="str">
        <f>IF('Organizational Unit Summary'!$B$24="Benchmark or Sustainment",IF(E719="OoS","OoS",IF(E719=1,"DM",IF(E719=2,"PM",IF(E719=3,"LM",IF(E719=4,"FM"))))),IF(E719="OoS","OoS",IF(E719&lt;=2,"H",IF(E719=3,"M",IF(E719=4,"L")))))</f>
        <v>DM</v>
      </c>
      <c r="E719" s="58">
        <f>IF(OR(Processes!$C$64=TRUE,Processes!U$64=TRUE),IF(AND(G719=1,H719=1,NOT(ISTEXT(J719))),4,IF(AND(G719=1,H719=1,ISTEXT(J719)),3,IF(AND(OR(G719=1,H719=1),ISTEXT(J719)),2,1))),"OoS")</f>
        <v>1</v>
      </c>
      <c r="F719" s="57"/>
      <c r="G719" s="59"/>
      <c r="H719" s="59"/>
      <c r="I719" s="59"/>
      <c r="J719" s="59"/>
      <c r="K719" s="59"/>
      <c r="L719" s="59"/>
      <c r="M719" s="59"/>
      <c r="N719" s="59"/>
      <c r="O719" s="63"/>
      <c r="P719" s="370"/>
      <c r="Q719" s="264"/>
      <c r="R719" s="386"/>
    </row>
    <row r="720" spans="1:18" ht="12.75" customHeight="1" x14ac:dyDescent="0.25">
      <c r="A720" s="352"/>
      <c r="B720" s="378"/>
      <c r="C720" s="62" t="str">
        <f>IF(ISTEXT('Organizational Unit Summary'!$B$58),'Organizational Unit Summary'!$B$58,"")</f>
        <v>P-19</v>
      </c>
      <c r="D720" s="51" t="str">
        <f>IF('Organizational Unit Summary'!$B$24="Benchmark or Sustainment",IF(E720="OoS","OoS",IF(E720=1,"DM",IF(E720=2,"PM",IF(E720=3,"LM",IF(E720=4,"FM"))))),IF(E720="OoS","OoS",IF(E720&lt;=2,"H",IF(E720=3,"M",IF(E720=4,"L")))))</f>
        <v>DM</v>
      </c>
      <c r="E720" s="58">
        <f>IF(OR(Processes!$C$64=TRUE,Processes!V$64=TRUE),IF(AND(G720=1,H720=1,NOT(ISTEXT(J720))),4,IF(AND(G720=1,H720=1,ISTEXT(J720)),3,IF(AND(OR(G720=1,H720=1),ISTEXT(J720)),2,1))),"OoS")</f>
        <v>1</v>
      </c>
      <c r="F720" s="57"/>
      <c r="G720" s="59"/>
      <c r="H720" s="59"/>
      <c r="I720" s="59"/>
      <c r="J720" s="59"/>
      <c r="K720" s="59"/>
      <c r="L720" s="59"/>
      <c r="M720" s="59"/>
      <c r="N720" s="59"/>
      <c r="O720" s="63"/>
      <c r="P720" s="370"/>
      <c r="Q720" s="264"/>
      <c r="R720" s="386"/>
    </row>
    <row r="721" spans="1:18" ht="12.75" customHeight="1" thickBot="1" x14ac:dyDescent="0.3">
      <c r="A721" s="352"/>
      <c r="B721" s="378"/>
      <c r="C721" s="62" t="str">
        <f>IF(ISTEXT('Organizational Unit Summary'!$B$59),'Organizational Unit Summary'!$B$59,"")</f>
        <v>P-20</v>
      </c>
      <c r="D721" s="51" t="str">
        <f>IF('Organizational Unit Summary'!$B$24="Benchmark or Sustainment",IF(E721="OoS","OoS",IF(E721=1,"DM",IF(E721=2,"PM",IF(E721=3,"LM",IF(E721=4,"FM"))))),IF(E721="OoS","OoS",IF(E721&lt;=2,"H",IF(E721=3,"M",IF(E721=4,"L")))))</f>
        <v>DM</v>
      </c>
      <c r="E721" s="58">
        <f>IF(OR(Processes!$C$64=TRUE,Processes!W$64=TRUE),IF(AND(G721=1,H721=1,NOT(ISTEXT(J721))),4,IF(AND(G721=1,H721=1,ISTEXT(J721)),3,IF(AND(OR(G721=1,H721=1),ISTEXT(J721)),2,1))),"OoS")</f>
        <v>1</v>
      </c>
      <c r="F721" s="57"/>
      <c r="G721" s="59"/>
      <c r="H721" s="59"/>
      <c r="I721" s="59"/>
      <c r="J721" s="59"/>
      <c r="K721" s="59"/>
      <c r="L721" s="59"/>
      <c r="M721" s="59"/>
      <c r="N721" s="59"/>
      <c r="O721" s="63"/>
      <c r="P721" s="371"/>
      <c r="Q721" s="264"/>
      <c r="R721" s="386"/>
    </row>
    <row r="722" spans="1:18" ht="12.75" customHeight="1" x14ac:dyDescent="0.25">
      <c r="A722" s="352"/>
      <c r="B722" s="378" t="str">
        <f>IF(ISTEXT(Processes!$B$14),Processes!$B$14,"")</f>
        <v>Process 12</v>
      </c>
      <c r="C722" s="62" t="str">
        <f>IF(ISTEXT('Organizational Unit Summary'!$B$40),'Organizational Unit Summary'!$B$40,"")</f>
        <v>P-1</v>
      </c>
      <c r="D722" s="51" t="str">
        <f>IF('Organizational Unit Summary'!$B$24="Benchmark or Sustainment",IF(E722="OoS","OoS",IF(E722=1,"DM",IF(E722=2,"PM",IF(E722=3,"LM",IF(E722=4,"FM"))))),IF(E722="OoS","OoS",IF(E722&lt;=2,"H",IF(E722=3,"M",IF(E722=4,"L")))))</f>
        <v>DM</v>
      </c>
      <c r="E722" s="58">
        <f>IF(OR(Processes!$C$65=TRUE,Processes!D$65=TRUE),IF(AND(G722=1,H722=1,NOT(ISTEXT(J722))),4,IF(AND(G722=1,H722=1,ISTEXT(J722)),3,IF(AND(OR(G722=1,H722=1),ISTEXT(J722)),2,1))),"OoS")</f>
        <v>1</v>
      </c>
      <c r="F722" s="57"/>
      <c r="G722" s="59"/>
      <c r="H722" s="59"/>
      <c r="I722" s="59"/>
      <c r="J722" s="59"/>
      <c r="K722" s="59"/>
      <c r="L722" s="59"/>
      <c r="M722" s="59"/>
      <c r="N722" s="59"/>
      <c r="O722" s="63"/>
      <c r="P722" s="369"/>
      <c r="Q722" s="264"/>
      <c r="R722" s="386"/>
    </row>
    <row r="723" spans="1:18" ht="12.75" customHeight="1" x14ac:dyDescent="0.25">
      <c r="A723" s="352"/>
      <c r="B723" s="378"/>
      <c r="C723" s="62" t="str">
        <f>IF(ISTEXT('Organizational Unit Summary'!$B$41),'Organizational Unit Summary'!$B$41,"")</f>
        <v>P-2</v>
      </c>
      <c r="D723" s="51" t="str">
        <f>IF('Organizational Unit Summary'!$B$24="Benchmark or Sustainment",IF(E723="OoS","OoS",IF(E723=1,"DM",IF(E723=2,"PM",IF(E723=3,"LM",IF(E723=4,"FM"))))),IF(E723="OoS","OoS",IF(E723&lt;=2,"H",IF(E723=3,"M",IF(E723=4,"L")))))</f>
        <v>DM</v>
      </c>
      <c r="E723" s="58">
        <f>IF(OR(Processes!$C$65=TRUE,Processes!E$65=TRUE),IF(AND(G723=1,H723=1,NOT(ISTEXT(J723))),4,IF(AND(G723=1,H723=1,ISTEXT(J723)),3,IF(AND(OR(G723=1,H723=1),ISTEXT(J723)),2,1))),"OoS")</f>
        <v>1</v>
      </c>
      <c r="F723" s="57"/>
      <c r="G723" s="59"/>
      <c r="H723" s="59"/>
      <c r="I723" s="59"/>
      <c r="J723" s="59"/>
      <c r="K723" s="59"/>
      <c r="L723" s="59"/>
      <c r="M723" s="59"/>
      <c r="N723" s="59"/>
      <c r="O723" s="63"/>
      <c r="P723" s="370"/>
      <c r="Q723" s="264"/>
      <c r="R723" s="386"/>
    </row>
    <row r="724" spans="1:18" ht="12.75" customHeight="1" x14ac:dyDescent="0.25">
      <c r="A724" s="352"/>
      <c r="B724" s="378"/>
      <c r="C724" s="62" t="str">
        <f>IF(ISTEXT('Organizational Unit Summary'!$B$42),'Organizational Unit Summary'!$B$42,"")</f>
        <v>P-3</v>
      </c>
      <c r="D724" s="51" t="str">
        <f>IF('Organizational Unit Summary'!$B$24="Benchmark or Sustainment",IF(E724="OoS","OoS",IF(E724=1,"DM",IF(E724=2,"PM",IF(E724=3,"LM",IF(E724=4,"FM"))))),IF(E724="OoS","OoS",IF(E724&lt;=2,"H",IF(E724=3,"M",IF(E724=4,"L")))))</f>
        <v>DM</v>
      </c>
      <c r="E724" s="58">
        <f>IF(OR(Processes!$C$65=TRUE,Processes!F$65=TRUE),IF(AND(G724=1,H724=1,NOT(ISTEXT(J724))),4,IF(AND(G724=1,H724=1,ISTEXT(J724)),3,IF(AND(OR(G724=1,H724=1),ISTEXT(J724)),2,1))),"OoS")</f>
        <v>1</v>
      </c>
      <c r="F724" s="57"/>
      <c r="G724" s="59"/>
      <c r="H724" s="59"/>
      <c r="I724" s="59"/>
      <c r="J724" s="59"/>
      <c r="K724" s="59"/>
      <c r="L724" s="59"/>
      <c r="M724" s="59"/>
      <c r="N724" s="59"/>
      <c r="O724" s="63"/>
      <c r="P724" s="370"/>
      <c r="Q724" s="264"/>
      <c r="R724" s="386"/>
    </row>
    <row r="725" spans="1:18" ht="12.75" customHeight="1" x14ac:dyDescent="0.25">
      <c r="A725" s="352"/>
      <c r="B725" s="378"/>
      <c r="C725" s="62" t="str">
        <f>IF(ISTEXT('Organizational Unit Summary'!$B$43),'Organizational Unit Summary'!$B$43,"")</f>
        <v>P-4</v>
      </c>
      <c r="D725" s="51" t="str">
        <f>IF('Organizational Unit Summary'!$B$24="Benchmark or Sustainment",IF(E725="OoS","OoS",IF(E725=1,"DM",IF(E725=2,"PM",IF(E725=3,"LM",IF(E725=4,"FM"))))),IF(E725="OoS","OoS",IF(E725&lt;=2,"H",IF(E725=3,"M",IF(E725=4,"L")))))</f>
        <v>DM</v>
      </c>
      <c r="E725" s="58">
        <f>IF(OR(Processes!$C$65=TRUE,Processes!G$65=TRUE),IF(AND(G725=1,H725=1,NOT(ISTEXT(J725))),4,IF(AND(G725=1,H725=1,ISTEXT(J725)),3,IF(AND(OR(G725=1,H725=1),ISTEXT(J725)),2,1))),"OoS")</f>
        <v>1</v>
      </c>
      <c r="F725" s="57"/>
      <c r="G725" s="59"/>
      <c r="H725" s="59"/>
      <c r="I725" s="59"/>
      <c r="J725" s="59"/>
      <c r="K725" s="59"/>
      <c r="L725" s="59"/>
      <c r="M725" s="59"/>
      <c r="N725" s="59"/>
      <c r="O725" s="63"/>
      <c r="P725" s="370"/>
      <c r="Q725" s="264"/>
      <c r="R725" s="386"/>
    </row>
    <row r="726" spans="1:18" ht="12.75" customHeight="1" x14ac:dyDescent="0.25">
      <c r="A726" s="352"/>
      <c r="B726" s="378"/>
      <c r="C726" s="62" t="str">
        <f>IF(ISTEXT('Organizational Unit Summary'!$B$44),'Organizational Unit Summary'!$B$44,"")</f>
        <v>P-5</v>
      </c>
      <c r="D726" s="51" t="str">
        <f>IF('Organizational Unit Summary'!$B$24="Benchmark or Sustainment",IF(E726="OoS","OoS",IF(E726=1,"DM",IF(E726=2,"PM",IF(E726=3,"LM",IF(E726=4,"FM"))))),IF(E726="OoS","OoS",IF(E726&lt;=2,"H",IF(E726=3,"M",IF(E726=4,"L")))))</f>
        <v>DM</v>
      </c>
      <c r="E726" s="58">
        <f>IF(OR(Processes!$C$65=TRUE,Processes!H$65=TRUE),IF(AND(G726=1,H726=1,NOT(ISTEXT(J726))),4,IF(AND(G726=1,H726=1,ISTEXT(J726)),3,IF(AND(OR(G726=1,H726=1),ISTEXT(J726)),2,1))),"OoS")</f>
        <v>1</v>
      </c>
      <c r="F726" s="57"/>
      <c r="G726" s="59"/>
      <c r="H726" s="59"/>
      <c r="I726" s="59"/>
      <c r="J726" s="59"/>
      <c r="K726" s="59"/>
      <c r="L726" s="59"/>
      <c r="M726" s="59"/>
      <c r="N726" s="59"/>
      <c r="O726" s="63"/>
      <c r="P726" s="370"/>
      <c r="Q726" s="264"/>
      <c r="R726" s="386"/>
    </row>
    <row r="727" spans="1:18" ht="12.75" customHeight="1" x14ac:dyDescent="0.25">
      <c r="A727" s="352"/>
      <c r="B727" s="378"/>
      <c r="C727" s="62" t="str">
        <f>IF(ISTEXT('Organizational Unit Summary'!$B$45),'Organizational Unit Summary'!$B$45,"")</f>
        <v>P-6</v>
      </c>
      <c r="D727" s="51" t="str">
        <f>IF('Organizational Unit Summary'!$B$24="Benchmark or Sustainment",IF(E727="OoS","OoS",IF(E727=1,"DM",IF(E727=2,"PM",IF(E727=3,"LM",IF(E727=4,"FM"))))),IF(E727="OoS","OoS",IF(E727&lt;=2,"H",IF(E727=3,"M",IF(E727=4,"L")))))</f>
        <v>DM</v>
      </c>
      <c r="E727" s="58">
        <f>IF(OR(Processes!$C$65=TRUE,Processes!I$65=TRUE),IF(AND(G727=1,H727=1,NOT(ISTEXT(J727))),4,IF(AND(G727=1,H727=1,ISTEXT(J727)),3,IF(AND(OR(G727=1,H727=1),ISTEXT(J727)),2,1))),"OoS")</f>
        <v>1</v>
      </c>
      <c r="F727" s="57"/>
      <c r="G727" s="59"/>
      <c r="H727" s="59"/>
      <c r="I727" s="59"/>
      <c r="J727" s="59"/>
      <c r="K727" s="59"/>
      <c r="L727" s="59"/>
      <c r="M727" s="59"/>
      <c r="N727" s="59"/>
      <c r="O727" s="63"/>
      <c r="P727" s="370"/>
      <c r="Q727" s="264"/>
      <c r="R727" s="386"/>
    </row>
    <row r="728" spans="1:18" ht="12.75" customHeight="1" x14ac:dyDescent="0.25">
      <c r="A728" s="352"/>
      <c r="B728" s="378"/>
      <c r="C728" s="62" t="str">
        <f>IF(ISTEXT('Organizational Unit Summary'!$B$46),'Organizational Unit Summary'!$B$46,"")</f>
        <v>P-7</v>
      </c>
      <c r="D728" s="51" t="str">
        <f>IF('Organizational Unit Summary'!$B$24="Benchmark or Sustainment",IF(E728="OoS","OoS",IF(E728=1,"DM",IF(E728=2,"PM",IF(E728=3,"LM",IF(E728=4,"FM"))))),IF(E728="OoS","OoS",IF(E728&lt;=2,"H",IF(E728=3,"M",IF(E728=4,"L")))))</f>
        <v>DM</v>
      </c>
      <c r="E728" s="58">
        <f>IF(OR(Processes!$C$65=TRUE,Processes!J$65=TRUE),IF(AND(G728=1,H728=1,NOT(ISTEXT(J728))),4,IF(AND(G728=1,H728=1,ISTEXT(J728)),3,IF(AND(OR(G728=1,H728=1),ISTEXT(J728)),2,1))),"OoS")</f>
        <v>1</v>
      </c>
      <c r="F728" s="57"/>
      <c r="G728" s="59"/>
      <c r="H728" s="59"/>
      <c r="I728" s="59"/>
      <c r="J728" s="59"/>
      <c r="K728" s="59"/>
      <c r="L728" s="59"/>
      <c r="M728" s="59"/>
      <c r="N728" s="59"/>
      <c r="O728" s="63"/>
      <c r="P728" s="370"/>
      <c r="Q728" s="264"/>
      <c r="R728" s="386"/>
    </row>
    <row r="729" spans="1:18" ht="12.75" customHeight="1" x14ac:dyDescent="0.25">
      <c r="A729" s="352"/>
      <c r="B729" s="378"/>
      <c r="C729" s="62" t="str">
        <f>IF(ISTEXT('Organizational Unit Summary'!$B$47),'Organizational Unit Summary'!$B$47,"")</f>
        <v>P-8</v>
      </c>
      <c r="D729" s="51" t="str">
        <f>IF('Organizational Unit Summary'!$B$24="Benchmark or Sustainment",IF(E729="OoS","OoS",IF(E729=1,"DM",IF(E729=2,"PM",IF(E729=3,"LM",IF(E729=4,"FM"))))),IF(E729="OoS","OoS",IF(E729&lt;=2,"H",IF(E729=3,"M",IF(E729=4,"L")))))</f>
        <v>DM</v>
      </c>
      <c r="E729" s="58">
        <f>IF(OR(Processes!$C$65=TRUE,Processes!K$65=TRUE),IF(AND(G729=1,H729=1,NOT(ISTEXT(J729))),4,IF(AND(G729=1,H729=1,ISTEXT(J729)),3,IF(AND(OR(G729=1,H729=1),ISTEXT(J729)),2,1))),"OoS")</f>
        <v>1</v>
      </c>
      <c r="F729" s="57"/>
      <c r="G729" s="59"/>
      <c r="H729" s="59"/>
      <c r="I729" s="59"/>
      <c r="J729" s="59"/>
      <c r="K729" s="59"/>
      <c r="L729" s="59"/>
      <c r="M729" s="59"/>
      <c r="N729" s="59"/>
      <c r="O729" s="63"/>
      <c r="P729" s="370"/>
      <c r="Q729" s="264"/>
      <c r="R729" s="386"/>
    </row>
    <row r="730" spans="1:18" ht="12.75" customHeight="1" x14ac:dyDescent="0.25">
      <c r="A730" s="352"/>
      <c r="B730" s="378"/>
      <c r="C730" s="62" t="str">
        <f>IF(ISTEXT('Organizational Unit Summary'!$B$48),'Organizational Unit Summary'!$B$48,"")</f>
        <v>P-9</v>
      </c>
      <c r="D730" s="51" t="str">
        <f>IF('Organizational Unit Summary'!$B$24="Benchmark or Sustainment",IF(E730="OoS","OoS",IF(E730=1,"DM",IF(E730=2,"PM",IF(E730=3,"LM",IF(E730=4,"FM"))))),IF(E730="OoS","OoS",IF(E730&lt;=2,"H",IF(E730=3,"M",IF(E730=4,"L")))))</f>
        <v>DM</v>
      </c>
      <c r="E730" s="58">
        <f>IF(OR(Processes!$C$65=TRUE,Processes!L$65=TRUE),IF(AND(G730=1,H730=1,NOT(ISTEXT(J730))),4,IF(AND(G730=1,H730=1,ISTEXT(J730)),3,IF(AND(OR(G730=1,H730=1),ISTEXT(J730)),2,1))),"OoS")</f>
        <v>1</v>
      </c>
      <c r="F730" s="57"/>
      <c r="G730" s="59"/>
      <c r="H730" s="59"/>
      <c r="I730" s="59"/>
      <c r="J730" s="59"/>
      <c r="K730" s="59"/>
      <c r="L730" s="59"/>
      <c r="M730" s="59"/>
      <c r="N730" s="59"/>
      <c r="O730" s="63"/>
      <c r="P730" s="370"/>
      <c r="Q730" s="264"/>
      <c r="R730" s="386"/>
    </row>
    <row r="731" spans="1:18" ht="12.75" customHeight="1" x14ac:dyDescent="0.25">
      <c r="A731" s="352"/>
      <c r="B731" s="378"/>
      <c r="C731" s="62" t="str">
        <f>IF(ISTEXT('Organizational Unit Summary'!$B$49),'Organizational Unit Summary'!$B$49,"")</f>
        <v>P-10</v>
      </c>
      <c r="D731" s="51" t="str">
        <f>IF('Organizational Unit Summary'!$B$24="Benchmark or Sustainment",IF(E731="OoS","OoS",IF(E731=1,"DM",IF(E731=2,"PM",IF(E731=3,"LM",IF(E731=4,"FM"))))),IF(E731="OoS","OoS",IF(E731&lt;=2,"H",IF(E731=3,"M",IF(E731=4,"L")))))</f>
        <v>DM</v>
      </c>
      <c r="E731" s="58">
        <f>IF(OR(Processes!$C$65=TRUE,Processes!M$65=TRUE),IF(AND(G731=1,H731=1,NOT(ISTEXT(J731))),4,IF(AND(G731=1,H731=1,ISTEXT(J731)),3,IF(AND(OR(G731=1,H731=1),ISTEXT(J731)),2,1))),"OoS")</f>
        <v>1</v>
      </c>
      <c r="F731" s="57"/>
      <c r="G731" s="59"/>
      <c r="H731" s="59"/>
      <c r="I731" s="59"/>
      <c r="J731" s="59"/>
      <c r="K731" s="59"/>
      <c r="L731" s="59"/>
      <c r="M731" s="59"/>
      <c r="N731" s="59"/>
      <c r="O731" s="63"/>
      <c r="P731" s="370"/>
      <c r="Q731" s="264"/>
      <c r="R731" s="386"/>
    </row>
    <row r="732" spans="1:18" ht="12.75" customHeight="1" x14ac:dyDescent="0.25">
      <c r="A732" s="352"/>
      <c r="B732" s="378"/>
      <c r="C732" s="62" t="str">
        <f>IF(ISTEXT('Organizational Unit Summary'!$B$50),'Organizational Unit Summary'!$B$50,"")</f>
        <v>P-11</v>
      </c>
      <c r="D732" s="51" t="str">
        <f>IF('Organizational Unit Summary'!$B$24="Benchmark or Sustainment",IF(E732="OoS","OoS",IF(E732=1,"DM",IF(E732=2,"PM",IF(E732=3,"LM",IF(E732=4,"FM"))))),IF(E732="OoS","OoS",IF(E732&lt;=2,"H",IF(E732=3,"M",IF(E732=4,"L")))))</f>
        <v>DM</v>
      </c>
      <c r="E732" s="58">
        <f>IF(OR(Processes!$C$65=TRUE,Processes!N$65=TRUE),IF(AND(G732=1,H732=1,NOT(ISTEXT(J732))),4,IF(AND(G732=1,H732=1,ISTEXT(J732)),3,IF(AND(OR(G732=1,H732=1),ISTEXT(J732)),2,1))),"OoS")</f>
        <v>1</v>
      </c>
      <c r="F732" s="57"/>
      <c r="G732" s="59"/>
      <c r="H732" s="59"/>
      <c r="I732" s="59"/>
      <c r="J732" s="59"/>
      <c r="K732" s="59"/>
      <c r="L732" s="59"/>
      <c r="M732" s="59"/>
      <c r="N732" s="59"/>
      <c r="O732" s="63"/>
      <c r="P732" s="370"/>
      <c r="Q732" s="264"/>
      <c r="R732" s="386"/>
    </row>
    <row r="733" spans="1:18" ht="12.75" customHeight="1" x14ac:dyDescent="0.25">
      <c r="A733" s="352"/>
      <c r="B733" s="378"/>
      <c r="C733" s="62" t="str">
        <f>IF(ISTEXT('Organizational Unit Summary'!$B$51),'Organizational Unit Summary'!$B$51,"")</f>
        <v>P-12</v>
      </c>
      <c r="D733" s="51" t="str">
        <f>IF('Organizational Unit Summary'!$B$24="Benchmark or Sustainment",IF(E733="OoS","OoS",IF(E733=1,"DM",IF(E733=2,"PM",IF(E733=3,"LM",IF(E733=4,"FM"))))),IF(E733="OoS","OoS",IF(E733&lt;=2,"H",IF(E733=3,"M",IF(E733=4,"L")))))</f>
        <v>DM</v>
      </c>
      <c r="E733" s="58">
        <f>IF(OR(Processes!$C$65=TRUE,Processes!O$65=TRUE),IF(AND(G733=1,H733=1,NOT(ISTEXT(J733))),4,IF(AND(G733=1,H733=1,ISTEXT(J733)),3,IF(AND(OR(G733=1,H733=1),ISTEXT(J733)),2,1))),"OoS")</f>
        <v>1</v>
      </c>
      <c r="F733" s="57"/>
      <c r="G733" s="59"/>
      <c r="H733" s="59"/>
      <c r="I733" s="59"/>
      <c r="J733" s="59"/>
      <c r="K733" s="59"/>
      <c r="L733" s="59"/>
      <c r="M733" s="59"/>
      <c r="N733" s="59"/>
      <c r="O733" s="63"/>
      <c r="P733" s="370"/>
      <c r="Q733" s="264"/>
      <c r="R733" s="386"/>
    </row>
    <row r="734" spans="1:18" ht="12.75" customHeight="1" x14ac:dyDescent="0.25">
      <c r="A734" s="352"/>
      <c r="B734" s="378"/>
      <c r="C734" s="62" t="str">
        <f>IF(ISTEXT('Organizational Unit Summary'!$B$52),'Organizational Unit Summary'!$B$52,"")</f>
        <v>P-13</v>
      </c>
      <c r="D734" s="51" t="str">
        <f>IF('Organizational Unit Summary'!$B$24="Benchmark or Sustainment",IF(E734="OoS","OoS",IF(E734=1,"DM",IF(E734=2,"PM",IF(E734=3,"LM",IF(E734=4,"FM"))))),IF(E734="OoS","OoS",IF(E734&lt;=2,"H",IF(E734=3,"M",IF(E734=4,"L")))))</f>
        <v>DM</v>
      </c>
      <c r="E734" s="58">
        <f>IF(OR(Processes!$C$65=TRUE,Processes!P$65=TRUE),IF(AND(G734=1,H734=1,NOT(ISTEXT(J734))),4,IF(AND(G734=1,H734=1,ISTEXT(J734)),3,IF(AND(OR(G734=1,H734=1),ISTEXT(J734)),2,1))),"OoS")</f>
        <v>1</v>
      </c>
      <c r="F734" s="57"/>
      <c r="G734" s="59"/>
      <c r="H734" s="59"/>
      <c r="I734" s="59"/>
      <c r="J734" s="59"/>
      <c r="K734" s="59"/>
      <c r="L734" s="59"/>
      <c r="M734" s="59"/>
      <c r="N734" s="59"/>
      <c r="O734" s="63"/>
      <c r="P734" s="370"/>
      <c r="Q734" s="264"/>
      <c r="R734" s="386"/>
    </row>
    <row r="735" spans="1:18" ht="12.75" customHeight="1" x14ac:dyDescent="0.25">
      <c r="A735" s="352"/>
      <c r="B735" s="378"/>
      <c r="C735" s="62" t="str">
        <f>IF(ISTEXT('Organizational Unit Summary'!$B$53),'Organizational Unit Summary'!$B$53,"")</f>
        <v>P-14</v>
      </c>
      <c r="D735" s="51" t="str">
        <f>IF('Organizational Unit Summary'!$B$24="Benchmark or Sustainment",IF(E735="OoS","OoS",IF(E735=1,"DM",IF(E735=2,"PM",IF(E735=3,"LM",IF(E735=4,"FM"))))),IF(E735="OoS","OoS",IF(E735&lt;=2,"H",IF(E735=3,"M",IF(E735=4,"L")))))</f>
        <v>DM</v>
      </c>
      <c r="E735" s="58">
        <f>IF(OR(Processes!$C$65=TRUE,Processes!Q$65=TRUE),IF(AND(G735=1,H735=1,NOT(ISTEXT(J735))),4,IF(AND(G735=1,H735=1,ISTEXT(J735)),3,IF(AND(OR(G735=1,H735=1),ISTEXT(J735)),2,1))),"OoS")</f>
        <v>1</v>
      </c>
      <c r="F735" s="57"/>
      <c r="G735" s="59"/>
      <c r="H735" s="59"/>
      <c r="I735" s="59"/>
      <c r="J735" s="59"/>
      <c r="K735" s="59"/>
      <c r="L735" s="59"/>
      <c r="M735" s="59"/>
      <c r="N735" s="59"/>
      <c r="O735" s="63"/>
      <c r="P735" s="370"/>
      <c r="Q735" s="264"/>
      <c r="R735" s="386"/>
    </row>
    <row r="736" spans="1:18" ht="12.75" customHeight="1" x14ac:dyDescent="0.25">
      <c r="A736" s="352"/>
      <c r="B736" s="378"/>
      <c r="C736" s="62" t="str">
        <f>IF(ISTEXT('Organizational Unit Summary'!$B$54),'Organizational Unit Summary'!$B$54,"")</f>
        <v>P-15</v>
      </c>
      <c r="D736" s="51" t="str">
        <f>IF('Organizational Unit Summary'!$B$24="Benchmark or Sustainment",IF(E736="OoS","OoS",IF(E736=1,"DM",IF(E736=2,"PM",IF(E736=3,"LM",IF(E736=4,"FM"))))),IF(E736="OoS","OoS",IF(E736&lt;=2,"H",IF(E736=3,"M",IF(E736=4,"L")))))</f>
        <v>DM</v>
      </c>
      <c r="E736" s="58">
        <f>IF(OR(Processes!$C$65=TRUE,Processes!R$65=TRUE),IF(AND(G736=1,H736=1,NOT(ISTEXT(J736))),4,IF(AND(G736=1,H736=1,ISTEXT(J736)),3,IF(AND(OR(G736=1,H736=1),ISTEXT(J736)),2,1))),"OoS")</f>
        <v>1</v>
      </c>
      <c r="F736" s="57"/>
      <c r="G736" s="59"/>
      <c r="H736" s="59"/>
      <c r="I736" s="59"/>
      <c r="J736" s="59"/>
      <c r="K736" s="59"/>
      <c r="L736" s="59"/>
      <c r="M736" s="59"/>
      <c r="N736" s="59"/>
      <c r="O736" s="63"/>
      <c r="P736" s="370"/>
      <c r="Q736" s="264"/>
      <c r="R736" s="386"/>
    </row>
    <row r="737" spans="1:18" ht="12.75" customHeight="1" x14ac:dyDescent="0.25">
      <c r="A737" s="352"/>
      <c r="B737" s="378"/>
      <c r="C737" s="62" t="str">
        <f>IF(ISTEXT('Organizational Unit Summary'!$B$55),'Organizational Unit Summary'!$B$55,"")</f>
        <v>P-16</v>
      </c>
      <c r="D737" s="51" t="str">
        <f>IF('Organizational Unit Summary'!$B$24="Benchmark or Sustainment",IF(E737="OoS","OoS",IF(E737=1,"DM",IF(E737=2,"PM",IF(E737=3,"LM",IF(E737=4,"FM"))))),IF(E737="OoS","OoS",IF(E737&lt;=2,"H",IF(E737=3,"M",IF(E737=4,"L")))))</f>
        <v>DM</v>
      </c>
      <c r="E737" s="58">
        <f>IF(OR(Processes!$C$65=TRUE,Processes!S$65=TRUE),IF(AND(G737=1,H737=1,NOT(ISTEXT(J737))),4,IF(AND(G737=1,H737=1,ISTEXT(J737)),3,IF(AND(OR(G737=1,H737=1),ISTEXT(J737)),2,1))),"OoS")</f>
        <v>1</v>
      </c>
      <c r="F737" s="57"/>
      <c r="G737" s="59"/>
      <c r="H737" s="59"/>
      <c r="I737" s="59"/>
      <c r="J737" s="59"/>
      <c r="K737" s="59"/>
      <c r="L737" s="59"/>
      <c r="M737" s="59"/>
      <c r="N737" s="59"/>
      <c r="O737" s="63"/>
      <c r="P737" s="370"/>
      <c r="Q737" s="264"/>
      <c r="R737" s="386"/>
    </row>
    <row r="738" spans="1:18" ht="12.75" customHeight="1" x14ac:dyDescent="0.25">
      <c r="A738" s="352"/>
      <c r="B738" s="378"/>
      <c r="C738" s="62" t="str">
        <f>IF(ISTEXT('Organizational Unit Summary'!$B$56),'Organizational Unit Summary'!$B$56,"")</f>
        <v>P-17</v>
      </c>
      <c r="D738" s="51" t="str">
        <f>IF('Organizational Unit Summary'!$B$24="Benchmark or Sustainment",IF(E738="OoS","OoS",IF(E738=1,"DM",IF(E738=2,"PM",IF(E738=3,"LM",IF(E738=4,"FM"))))),IF(E738="OoS","OoS",IF(E738&lt;=2,"H",IF(E738=3,"M",IF(E738=4,"L")))))</f>
        <v>DM</v>
      </c>
      <c r="E738" s="58">
        <f>IF(OR(Processes!$C$65=TRUE,Processes!T$65=TRUE),IF(AND(G738=1,H738=1,NOT(ISTEXT(J738))),4,IF(AND(G738=1,H738=1,ISTEXT(J738)),3,IF(AND(OR(G738=1,H738=1),ISTEXT(J738)),2,1))),"OoS")</f>
        <v>1</v>
      </c>
      <c r="F738" s="57"/>
      <c r="G738" s="59"/>
      <c r="H738" s="59"/>
      <c r="I738" s="59"/>
      <c r="J738" s="59"/>
      <c r="K738" s="59"/>
      <c r="L738" s="59"/>
      <c r="M738" s="59"/>
      <c r="N738" s="59"/>
      <c r="O738" s="63"/>
      <c r="P738" s="370"/>
      <c r="Q738" s="264"/>
      <c r="R738" s="386"/>
    </row>
    <row r="739" spans="1:18" ht="12.75" customHeight="1" x14ac:dyDescent="0.25">
      <c r="A739" s="352"/>
      <c r="B739" s="378"/>
      <c r="C739" s="62" t="str">
        <f>IF(ISTEXT('Organizational Unit Summary'!$B$57),'Organizational Unit Summary'!$B$57,"")</f>
        <v>P-18</v>
      </c>
      <c r="D739" s="51" t="str">
        <f>IF('Organizational Unit Summary'!$B$24="Benchmark or Sustainment",IF(E739="OoS","OoS",IF(E739=1,"DM",IF(E739=2,"PM",IF(E739=3,"LM",IF(E739=4,"FM"))))),IF(E739="OoS","OoS",IF(E739&lt;=2,"H",IF(E739=3,"M",IF(E739=4,"L")))))</f>
        <v>DM</v>
      </c>
      <c r="E739" s="58">
        <f>IF(OR(Processes!$C$65=TRUE,Processes!U$65=TRUE),IF(AND(G739=1,H739=1,NOT(ISTEXT(J739))),4,IF(AND(G739=1,H739=1,ISTEXT(J739)),3,IF(AND(OR(G739=1,H739=1),ISTEXT(J739)),2,1))),"OoS")</f>
        <v>1</v>
      </c>
      <c r="F739" s="57"/>
      <c r="G739" s="59"/>
      <c r="H739" s="59"/>
      <c r="I739" s="59"/>
      <c r="J739" s="59"/>
      <c r="K739" s="59"/>
      <c r="L739" s="59"/>
      <c r="M739" s="59"/>
      <c r="N739" s="59"/>
      <c r="O739" s="63"/>
      <c r="P739" s="370"/>
      <c r="Q739" s="264"/>
      <c r="R739" s="386"/>
    </row>
    <row r="740" spans="1:18" ht="12.75" customHeight="1" x14ac:dyDescent="0.25">
      <c r="A740" s="352"/>
      <c r="B740" s="378"/>
      <c r="C740" s="62" t="str">
        <f>IF(ISTEXT('Organizational Unit Summary'!$B$58),'Organizational Unit Summary'!$B$58,"")</f>
        <v>P-19</v>
      </c>
      <c r="D740" s="51" t="str">
        <f>IF('Organizational Unit Summary'!$B$24="Benchmark or Sustainment",IF(E740="OoS","OoS",IF(E740=1,"DM",IF(E740=2,"PM",IF(E740=3,"LM",IF(E740=4,"FM"))))),IF(E740="OoS","OoS",IF(E740&lt;=2,"H",IF(E740=3,"M",IF(E740=4,"L")))))</f>
        <v>DM</v>
      </c>
      <c r="E740" s="58">
        <f>IF(OR(Processes!$C$65=TRUE,Processes!V$65=TRUE),IF(AND(G740=1,H740=1,NOT(ISTEXT(J740))),4,IF(AND(G740=1,H740=1,ISTEXT(J740)),3,IF(AND(OR(G740=1,H740=1),ISTEXT(J740)),2,1))),"OoS")</f>
        <v>1</v>
      </c>
      <c r="F740" s="57"/>
      <c r="G740" s="59"/>
      <c r="H740" s="59"/>
      <c r="I740" s="59"/>
      <c r="J740" s="59"/>
      <c r="K740" s="59"/>
      <c r="L740" s="59"/>
      <c r="M740" s="59"/>
      <c r="N740" s="59"/>
      <c r="O740" s="63"/>
      <c r="P740" s="370"/>
      <c r="Q740" s="264"/>
      <c r="R740" s="386"/>
    </row>
    <row r="741" spans="1:18" ht="12.75" customHeight="1" thickBot="1" x14ac:dyDescent="0.3">
      <c r="A741" s="352"/>
      <c r="B741" s="378"/>
      <c r="C741" s="62" t="str">
        <f>IF(ISTEXT('Organizational Unit Summary'!$B$59),'Organizational Unit Summary'!$B$59,"")</f>
        <v>P-20</v>
      </c>
      <c r="D741" s="51" t="str">
        <f>IF('Organizational Unit Summary'!$B$24="Benchmark or Sustainment",IF(E741="OoS","OoS",IF(E741=1,"DM",IF(E741=2,"PM",IF(E741=3,"LM",IF(E741=4,"FM"))))),IF(E741="OoS","OoS",IF(E741&lt;=2,"H",IF(E741=3,"M",IF(E741=4,"L")))))</f>
        <v>DM</v>
      </c>
      <c r="E741" s="58">
        <f>IF(OR(Processes!$C$65=TRUE,Processes!W$65=TRUE),IF(AND(G741=1,H741=1,NOT(ISTEXT(J741))),4,IF(AND(G741=1,H741=1,ISTEXT(J741)),3,IF(AND(OR(G741=1,H741=1),ISTEXT(J741)),2,1))),"OoS")</f>
        <v>1</v>
      </c>
      <c r="F741" s="57"/>
      <c r="G741" s="59"/>
      <c r="H741" s="59"/>
      <c r="I741" s="59"/>
      <c r="J741" s="59"/>
      <c r="K741" s="59"/>
      <c r="L741" s="59"/>
      <c r="M741" s="59"/>
      <c r="N741" s="59"/>
      <c r="O741" s="63"/>
      <c r="P741" s="371"/>
      <c r="Q741" s="264"/>
      <c r="R741" s="386"/>
    </row>
    <row r="742" spans="1:18" ht="12.75" customHeight="1" x14ac:dyDescent="0.25">
      <c r="A742" s="352"/>
      <c r="B742" s="378" t="str">
        <f>IF(ISTEXT(Processes!$B$15),Processes!$B$15,"")</f>
        <v>Process 13</v>
      </c>
      <c r="C742" s="62" t="str">
        <f>IF(ISTEXT('Organizational Unit Summary'!$B$40),'Organizational Unit Summary'!$B$40,"")</f>
        <v>P-1</v>
      </c>
      <c r="D742" s="51" t="str">
        <f>IF('Organizational Unit Summary'!$B$24="Benchmark or Sustainment",IF(E742="OoS","OoS",IF(E742=1,"DM",IF(E742=2,"PM",IF(E742=3,"LM",IF(E742=4,"FM"))))),IF(E742="OoS","OoS",IF(E742&lt;=2,"H",IF(E742=3,"M",IF(E742=4,"L")))))</f>
        <v>DM</v>
      </c>
      <c r="E742" s="58">
        <f>IF(OR(Processes!$C$66=TRUE,Processes!D$66=TRUE),IF(AND(G742=1,H742=1,NOT(ISTEXT(J742))),4,IF(AND(G742=1,H742=1,ISTEXT(J742)),3,IF(AND(OR(G742=1,H742=1),ISTEXT(J742)),2,1))),"OoS")</f>
        <v>1</v>
      </c>
      <c r="F742" s="57"/>
      <c r="G742" s="59"/>
      <c r="H742" s="59"/>
      <c r="I742" s="59"/>
      <c r="J742" s="59"/>
      <c r="K742" s="59"/>
      <c r="L742" s="59"/>
      <c r="M742" s="59"/>
      <c r="N742" s="59"/>
      <c r="O742" s="63"/>
      <c r="P742" s="369"/>
      <c r="Q742" s="264"/>
      <c r="R742" s="386"/>
    </row>
    <row r="743" spans="1:18" ht="12.75" customHeight="1" x14ac:dyDescent="0.25">
      <c r="A743" s="352"/>
      <c r="B743" s="378"/>
      <c r="C743" s="62" t="str">
        <f>IF(ISTEXT('Organizational Unit Summary'!$B$41),'Organizational Unit Summary'!$B$41,"")</f>
        <v>P-2</v>
      </c>
      <c r="D743" s="51" t="str">
        <f>IF('Organizational Unit Summary'!$B$24="Benchmark or Sustainment",IF(E743="OoS","OoS",IF(E743=1,"DM",IF(E743=2,"PM",IF(E743=3,"LM",IF(E743=4,"FM"))))),IF(E743="OoS","OoS",IF(E743&lt;=2,"H",IF(E743=3,"M",IF(E743=4,"L")))))</f>
        <v>DM</v>
      </c>
      <c r="E743" s="58">
        <f>IF(OR(Processes!$C$66=TRUE,Processes!E$66=TRUE),IF(AND(G743=1,H743=1,NOT(ISTEXT(J743))),4,IF(AND(G743=1,H743=1,ISTEXT(J743)),3,IF(AND(OR(G743=1,H743=1),ISTEXT(J743)),2,1))),"OoS")</f>
        <v>1</v>
      </c>
      <c r="F743" s="57"/>
      <c r="G743" s="59"/>
      <c r="H743" s="59"/>
      <c r="I743" s="59"/>
      <c r="J743" s="59"/>
      <c r="K743" s="59"/>
      <c r="L743" s="59"/>
      <c r="M743" s="59"/>
      <c r="N743" s="59"/>
      <c r="O743" s="63"/>
      <c r="P743" s="370"/>
      <c r="Q743" s="264"/>
      <c r="R743" s="386"/>
    </row>
    <row r="744" spans="1:18" ht="12.75" customHeight="1" x14ac:dyDescent="0.25">
      <c r="A744" s="352"/>
      <c r="B744" s="378"/>
      <c r="C744" s="62" t="str">
        <f>IF(ISTEXT('Organizational Unit Summary'!$B$42),'Organizational Unit Summary'!$B$42,"")</f>
        <v>P-3</v>
      </c>
      <c r="D744" s="51" t="str">
        <f>IF('Organizational Unit Summary'!$B$24="Benchmark or Sustainment",IF(E744="OoS","OoS",IF(E744=1,"DM",IF(E744=2,"PM",IF(E744=3,"LM",IF(E744=4,"FM"))))),IF(E744="OoS","OoS",IF(E744&lt;=2,"H",IF(E744=3,"M",IF(E744=4,"L")))))</f>
        <v>DM</v>
      </c>
      <c r="E744" s="58">
        <f>IF(OR(Processes!$C$66=TRUE,Processes!F$66=TRUE),IF(AND(G744=1,H744=1,NOT(ISTEXT(J744))),4,IF(AND(G744=1,H744=1,ISTEXT(J744)),3,IF(AND(OR(G744=1,H744=1),ISTEXT(J744)),2,1))),"OoS")</f>
        <v>1</v>
      </c>
      <c r="F744" s="57"/>
      <c r="G744" s="59"/>
      <c r="H744" s="59"/>
      <c r="I744" s="59"/>
      <c r="J744" s="59"/>
      <c r="K744" s="59"/>
      <c r="L744" s="59"/>
      <c r="M744" s="59"/>
      <c r="N744" s="59"/>
      <c r="O744" s="63"/>
      <c r="P744" s="370"/>
      <c r="Q744" s="264"/>
      <c r="R744" s="386"/>
    </row>
    <row r="745" spans="1:18" ht="12.75" customHeight="1" x14ac:dyDescent="0.25">
      <c r="A745" s="352"/>
      <c r="B745" s="378"/>
      <c r="C745" s="62" t="str">
        <f>IF(ISTEXT('Organizational Unit Summary'!$B$43),'Organizational Unit Summary'!$B$43,"")</f>
        <v>P-4</v>
      </c>
      <c r="D745" s="51" t="str">
        <f>IF('Organizational Unit Summary'!$B$24="Benchmark or Sustainment",IF(E745="OoS","OoS",IF(E745=1,"DM",IF(E745=2,"PM",IF(E745=3,"LM",IF(E745=4,"FM"))))),IF(E745="OoS","OoS",IF(E745&lt;=2,"H",IF(E745=3,"M",IF(E745=4,"L")))))</f>
        <v>DM</v>
      </c>
      <c r="E745" s="58">
        <f>IF(OR(Processes!$C$66=TRUE,Processes!G$66=TRUE),IF(AND(G745=1,H745=1,NOT(ISTEXT(J745))),4,IF(AND(G745=1,H745=1,ISTEXT(J745)),3,IF(AND(OR(G745=1,H745=1),ISTEXT(J745)),2,1))),"OoS")</f>
        <v>1</v>
      </c>
      <c r="F745" s="57"/>
      <c r="G745" s="59"/>
      <c r="H745" s="59"/>
      <c r="I745" s="59"/>
      <c r="J745" s="59"/>
      <c r="K745" s="59"/>
      <c r="L745" s="59"/>
      <c r="M745" s="59"/>
      <c r="N745" s="59"/>
      <c r="O745" s="63"/>
      <c r="P745" s="370"/>
      <c r="Q745" s="264"/>
      <c r="R745" s="386"/>
    </row>
    <row r="746" spans="1:18" ht="12.75" customHeight="1" x14ac:dyDescent="0.25">
      <c r="A746" s="352"/>
      <c r="B746" s="378"/>
      <c r="C746" s="62" t="str">
        <f>IF(ISTEXT('Organizational Unit Summary'!$B$44),'Organizational Unit Summary'!$B$44,"")</f>
        <v>P-5</v>
      </c>
      <c r="D746" s="51" t="str">
        <f>IF('Organizational Unit Summary'!$B$24="Benchmark or Sustainment",IF(E746="OoS","OoS",IF(E746=1,"DM",IF(E746=2,"PM",IF(E746=3,"LM",IF(E746=4,"FM"))))),IF(E746="OoS","OoS",IF(E746&lt;=2,"H",IF(E746=3,"M",IF(E746=4,"L")))))</f>
        <v>DM</v>
      </c>
      <c r="E746" s="58">
        <f>IF(OR(Processes!$C$66=TRUE,Processes!H$66=TRUE),IF(AND(G746=1,H746=1,NOT(ISTEXT(J746))),4,IF(AND(G746=1,H746=1,ISTEXT(J746)),3,IF(AND(OR(G746=1,H746=1),ISTEXT(J746)),2,1))),"OoS")</f>
        <v>1</v>
      </c>
      <c r="F746" s="57"/>
      <c r="G746" s="59"/>
      <c r="H746" s="59"/>
      <c r="I746" s="59"/>
      <c r="J746" s="59"/>
      <c r="K746" s="59"/>
      <c r="L746" s="59"/>
      <c r="M746" s="59"/>
      <c r="N746" s="59"/>
      <c r="O746" s="63"/>
      <c r="P746" s="370"/>
      <c r="Q746" s="264"/>
      <c r="R746" s="386"/>
    </row>
    <row r="747" spans="1:18" ht="12.75" customHeight="1" x14ac:dyDescent="0.25">
      <c r="A747" s="352"/>
      <c r="B747" s="378"/>
      <c r="C747" s="62" t="str">
        <f>IF(ISTEXT('Organizational Unit Summary'!$B$45),'Organizational Unit Summary'!$B$45,"")</f>
        <v>P-6</v>
      </c>
      <c r="D747" s="51" t="str">
        <f>IF('Organizational Unit Summary'!$B$24="Benchmark or Sustainment",IF(E747="OoS","OoS",IF(E747=1,"DM",IF(E747=2,"PM",IF(E747=3,"LM",IF(E747=4,"FM"))))),IF(E747="OoS","OoS",IF(E747&lt;=2,"H",IF(E747=3,"M",IF(E747=4,"L")))))</f>
        <v>DM</v>
      </c>
      <c r="E747" s="58">
        <f>IF(OR(Processes!$C$66=TRUE,Processes!I$66=TRUE),IF(AND(G747=1,H747=1,NOT(ISTEXT(J747))),4,IF(AND(G747=1,H747=1,ISTEXT(J747)),3,IF(AND(OR(G747=1,H747=1),ISTEXT(J747)),2,1))),"OoS")</f>
        <v>1</v>
      </c>
      <c r="F747" s="57"/>
      <c r="G747" s="59"/>
      <c r="H747" s="59"/>
      <c r="I747" s="59"/>
      <c r="J747" s="59"/>
      <c r="K747" s="59"/>
      <c r="L747" s="59"/>
      <c r="M747" s="59"/>
      <c r="N747" s="59"/>
      <c r="O747" s="63"/>
      <c r="P747" s="370"/>
      <c r="Q747" s="264"/>
      <c r="R747" s="386"/>
    </row>
    <row r="748" spans="1:18" ht="12.75" customHeight="1" x14ac:dyDescent="0.25">
      <c r="A748" s="352"/>
      <c r="B748" s="378"/>
      <c r="C748" s="62" t="str">
        <f>IF(ISTEXT('Organizational Unit Summary'!$B$46),'Organizational Unit Summary'!$B$46,"")</f>
        <v>P-7</v>
      </c>
      <c r="D748" s="51" t="str">
        <f>IF('Organizational Unit Summary'!$B$24="Benchmark or Sustainment",IF(E748="OoS","OoS",IF(E748=1,"DM",IF(E748=2,"PM",IF(E748=3,"LM",IF(E748=4,"FM"))))),IF(E748="OoS","OoS",IF(E748&lt;=2,"H",IF(E748=3,"M",IF(E748=4,"L")))))</f>
        <v>DM</v>
      </c>
      <c r="E748" s="58">
        <f>IF(OR(Processes!$C$66=TRUE,Processes!J$66=TRUE),IF(AND(G748=1,H748=1,NOT(ISTEXT(J748))),4,IF(AND(G748=1,H748=1,ISTEXT(J748)),3,IF(AND(OR(G748=1,H748=1),ISTEXT(J748)),2,1))),"OoS")</f>
        <v>1</v>
      </c>
      <c r="F748" s="57"/>
      <c r="G748" s="59"/>
      <c r="H748" s="59"/>
      <c r="I748" s="59"/>
      <c r="J748" s="59"/>
      <c r="K748" s="59"/>
      <c r="L748" s="59"/>
      <c r="M748" s="59"/>
      <c r="N748" s="59"/>
      <c r="O748" s="63"/>
      <c r="P748" s="370"/>
      <c r="Q748" s="264"/>
      <c r="R748" s="386"/>
    </row>
    <row r="749" spans="1:18" ht="12.75" customHeight="1" x14ac:dyDescent="0.25">
      <c r="A749" s="352"/>
      <c r="B749" s="378"/>
      <c r="C749" s="62" t="str">
        <f>IF(ISTEXT('Organizational Unit Summary'!$B$47),'Organizational Unit Summary'!$B$47,"")</f>
        <v>P-8</v>
      </c>
      <c r="D749" s="51" t="str">
        <f>IF('Organizational Unit Summary'!$B$24="Benchmark or Sustainment",IF(E749="OoS","OoS",IF(E749=1,"DM",IF(E749=2,"PM",IF(E749=3,"LM",IF(E749=4,"FM"))))),IF(E749="OoS","OoS",IF(E749&lt;=2,"H",IF(E749=3,"M",IF(E749=4,"L")))))</f>
        <v>DM</v>
      </c>
      <c r="E749" s="58">
        <f>IF(OR(Processes!$C$66=TRUE,Processes!K$66=TRUE),IF(AND(G749=1,H749=1,NOT(ISTEXT(J749))),4,IF(AND(G749=1,H749=1,ISTEXT(J749)),3,IF(AND(OR(G749=1,H749=1),ISTEXT(J749)),2,1))),"OoS")</f>
        <v>1</v>
      </c>
      <c r="F749" s="57"/>
      <c r="G749" s="59"/>
      <c r="H749" s="59"/>
      <c r="I749" s="59"/>
      <c r="J749" s="59"/>
      <c r="K749" s="59"/>
      <c r="L749" s="59"/>
      <c r="M749" s="59"/>
      <c r="N749" s="59"/>
      <c r="O749" s="63"/>
      <c r="P749" s="370"/>
      <c r="Q749" s="264"/>
      <c r="R749" s="386"/>
    </row>
    <row r="750" spans="1:18" ht="12.75" customHeight="1" x14ac:dyDescent="0.25">
      <c r="A750" s="352"/>
      <c r="B750" s="378"/>
      <c r="C750" s="62" t="str">
        <f>IF(ISTEXT('Organizational Unit Summary'!$B$48),'Organizational Unit Summary'!$B$48,"")</f>
        <v>P-9</v>
      </c>
      <c r="D750" s="51" t="str">
        <f>IF('Organizational Unit Summary'!$B$24="Benchmark or Sustainment",IF(E750="OoS","OoS",IF(E750=1,"DM",IF(E750=2,"PM",IF(E750=3,"LM",IF(E750=4,"FM"))))),IF(E750="OoS","OoS",IF(E750&lt;=2,"H",IF(E750=3,"M",IF(E750=4,"L")))))</f>
        <v>DM</v>
      </c>
      <c r="E750" s="58">
        <f>IF(OR(Processes!$C$66=TRUE,Processes!L$66=TRUE),IF(AND(G750=1,H750=1,NOT(ISTEXT(J750))),4,IF(AND(G750=1,H750=1,ISTEXT(J750)),3,IF(AND(OR(G750=1,H750=1),ISTEXT(J750)),2,1))),"OoS")</f>
        <v>1</v>
      </c>
      <c r="F750" s="57"/>
      <c r="G750" s="59"/>
      <c r="H750" s="59"/>
      <c r="I750" s="59"/>
      <c r="J750" s="59"/>
      <c r="K750" s="59"/>
      <c r="L750" s="59"/>
      <c r="M750" s="59"/>
      <c r="N750" s="59"/>
      <c r="O750" s="63"/>
      <c r="P750" s="370"/>
      <c r="Q750" s="264"/>
      <c r="R750" s="386"/>
    </row>
    <row r="751" spans="1:18" ht="12.75" customHeight="1" x14ac:dyDescent="0.25">
      <c r="A751" s="352"/>
      <c r="B751" s="378"/>
      <c r="C751" s="62" t="str">
        <f>IF(ISTEXT('Organizational Unit Summary'!$B$49),'Organizational Unit Summary'!$B$49,"")</f>
        <v>P-10</v>
      </c>
      <c r="D751" s="51" t="str">
        <f>IF('Organizational Unit Summary'!$B$24="Benchmark or Sustainment",IF(E751="OoS","OoS",IF(E751=1,"DM",IF(E751=2,"PM",IF(E751=3,"LM",IF(E751=4,"FM"))))),IF(E751="OoS","OoS",IF(E751&lt;=2,"H",IF(E751=3,"M",IF(E751=4,"L")))))</f>
        <v>DM</v>
      </c>
      <c r="E751" s="58">
        <f>IF(OR(Processes!$C$66=TRUE,Processes!M$66=TRUE),IF(AND(G751=1,H751=1,NOT(ISTEXT(J751))),4,IF(AND(G751=1,H751=1,ISTEXT(J751)),3,IF(AND(OR(G751=1,H751=1),ISTEXT(J751)),2,1))),"OoS")</f>
        <v>1</v>
      </c>
      <c r="F751" s="57"/>
      <c r="G751" s="59"/>
      <c r="H751" s="59"/>
      <c r="I751" s="59"/>
      <c r="J751" s="59"/>
      <c r="K751" s="59"/>
      <c r="L751" s="59"/>
      <c r="M751" s="59"/>
      <c r="N751" s="59"/>
      <c r="O751" s="63"/>
      <c r="P751" s="370"/>
      <c r="Q751" s="264"/>
      <c r="R751" s="386"/>
    </row>
    <row r="752" spans="1:18" ht="12.75" customHeight="1" x14ac:dyDescent="0.25">
      <c r="A752" s="352"/>
      <c r="B752" s="378"/>
      <c r="C752" s="62" t="str">
        <f>IF(ISTEXT('Organizational Unit Summary'!$B$50),'Organizational Unit Summary'!$B$50,"")</f>
        <v>P-11</v>
      </c>
      <c r="D752" s="51" t="str">
        <f>IF('Organizational Unit Summary'!$B$24="Benchmark or Sustainment",IF(E752="OoS","OoS",IF(E752=1,"DM",IF(E752=2,"PM",IF(E752=3,"LM",IF(E752=4,"FM"))))),IF(E752="OoS","OoS",IF(E752&lt;=2,"H",IF(E752=3,"M",IF(E752=4,"L")))))</f>
        <v>DM</v>
      </c>
      <c r="E752" s="58">
        <f>IF(OR(Processes!$C$66=TRUE,Processes!N$66=TRUE),IF(AND(G752=1,H752=1,NOT(ISTEXT(J752))),4,IF(AND(G752=1,H752=1,ISTEXT(J752)),3,IF(AND(OR(G752=1,H752=1),ISTEXT(J752)),2,1))),"OoS")</f>
        <v>1</v>
      </c>
      <c r="F752" s="57"/>
      <c r="G752" s="59"/>
      <c r="H752" s="59"/>
      <c r="I752" s="59"/>
      <c r="J752" s="59"/>
      <c r="K752" s="59"/>
      <c r="L752" s="59"/>
      <c r="M752" s="59"/>
      <c r="N752" s="59"/>
      <c r="O752" s="63"/>
      <c r="P752" s="370"/>
      <c r="Q752" s="264"/>
      <c r="R752" s="386"/>
    </row>
    <row r="753" spans="1:18" ht="12.75" customHeight="1" x14ac:dyDescent="0.25">
      <c r="A753" s="352"/>
      <c r="B753" s="378"/>
      <c r="C753" s="62" t="str">
        <f>IF(ISTEXT('Organizational Unit Summary'!$B$51),'Organizational Unit Summary'!$B$51,"")</f>
        <v>P-12</v>
      </c>
      <c r="D753" s="51" t="str">
        <f>IF('Organizational Unit Summary'!$B$24="Benchmark or Sustainment",IF(E753="OoS","OoS",IF(E753=1,"DM",IF(E753=2,"PM",IF(E753=3,"LM",IF(E753=4,"FM"))))),IF(E753="OoS","OoS",IF(E753&lt;=2,"H",IF(E753=3,"M",IF(E753=4,"L")))))</f>
        <v>DM</v>
      </c>
      <c r="E753" s="58">
        <f>IF(OR(Processes!$C$66=TRUE,Processes!O$66=TRUE),IF(AND(G753=1,H753=1,NOT(ISTEXT(J753))),4,IF(AND(G753=1,H753=1,ISTEXT(J753)),3,IF(AND(OR(G753=1,H753=1),ISTEXT(J753)),2,1))),"OoS")</f>
        <v>1</v>
      </c>
      <c r="F753" s="57"/>
      <c r="G753" s="59"/>
      <c r="H753" s="59"/>
      <c r="I753" s="59"/>
      <c r="J753" s="59"/>
      <c r="K753" s="59"/>
      <c r="L753" s="59"/>
      <c r="M753" s="59"/>
      <c r="N753" s="59"/>
      <c r="O753" s="63"/>
      <c r="P753" s="370"/>
      <c r="Q753" s="264"/>
      <c r="R753" s="386"/>
    </row>
    <row r="754" spans="1:18" ht="12.75" customHeight="1" x14ac:dyDescent="0.25">
      <c r="A754" s="352"/>
      <c r="B754" s="378"/>
      <c r="C754" s="62" t="str">
        <f>IF(ISTEXT('Organizational Unit Summary'!$B$52),'Organizational Unit Summary'!$B$52,"")</f>
        <v>P-13</v>
      </c>
      <c r="D754" s="51" t="str">
        <f>IF('Organizational Unit Summary'!$B$24="Benchmark or Sustainment",IF(E754="OoS","OoS",IF(E754=1,"DM",IF(E754=2,"PM",IF(E754=3,"LM",IF(E754=4,"FM"))))),IF(E754="OoS","OoS",IF(E754&lt;=2,"H",IF(E754=3,"M",IF(E754=4,"L")))))</f>
        <v>DM</v>
      </c>
      <c r="E754" s="58">
        <f>IF(OR(Processes!$C$66=TRUE,Processes!P$66=TRUE),IF(AND(G754=1,H754=1,NOT(ISTEXT(J754))),4,IF(AND(G754=1,H754=1,ISTEXT(J754)),3,IF(AND(OR(G754=1,H754=1),ISTEXT(J754)),2,1))),"OoS")</f>
        <v>1</v>
      </c>
      <c r="F754" s="57"/>
      <c r="G754" s="59"/>
      <c r="H754" s="59"/>
      <c r="I754" s="59"/>
      <c r="J754" s="59"/>
      <c r="K754" s="59"/>
      <c r="L754" s="59"/>
      <c r="M754" s="59"/>
      <c r="N754" s="59"/>
      <c r="O754" s="63"/>
      <c r="P754" s="370"/>
      <c r="Q754" s="264"/>
      <c r="R754" s="386"/>
    </row>
    <row r="755" spans="1:18" ht="12.75" customHeight="1" x14ac:dyDescent="0.25">
      <c r="A755" s="352"/>
      <c r="B755" s="378"/>
      <c r="C755" s="62" t="str">
        <f>IF(ISTEXT('Organizational Unit Summary'!$B$53),'Organizational Unit Summary'!$B$53,"")</f>
        <v>P-14</v>
      </c>
      <c r="D755" s="51" t="str">
        <f>IF('Organizational Unit Summary'!$B$24="Benchmark or Sustainment",IF(E755="OoS","OoS",IF(E755=1,"DM",IF(E755=2,"PM",IF(E755=3,"LM",IF(E755=4,"FM"))))),IF(E755="OoS","OoS",IF(E755&lt;=2,"H",IF(E755=3,"M",IF(E755=4,"L")))))</f>
        <v>DM</v>
      </c>
      <c r="E755" s="58">
        <f>IF(OR(Processes!$C$66=TRUE,Processes!Q$66=TRUE),IF(AND(G755=1,H755=1,NOT(ISTEXT(J755))),4,IF(AND(G755=1,H755=1,ISTEXT(J755)),3,IF(AND(OR(G755=1,H755=1),ISTEXT(J755)),2,1))),"OoS")</f>
        <v>1</v>
      </c>
      <c r="F755" s="57"/>
      <c r="G755" s="59"/>
      <c r="H755" s="59"/>
      <c r="I755" s="59"/>
      <c r="J755" s="59"/>
      <c r="K755" s="59"/>
      <c r="L755" s="59"/>
      <c r="M755" s="59"/>
      <c r="N755" s="59"/>
      <c r="O755" s="63"/>
      <c r="P755" s="370"/>
      <c r="Q755" s="264"/>
      <c r="R755" s="386"/>
    </row>
    <row r="756" spans="1:18" ht="12.75" customHeight="1" x14ac:dyDescent="0.25">
      <c r="A756" s="352"/>
      <c r="B756" s="378"/>
      <c r="C756" s="62" t="str">
        <f>IF(ISTEXT('Organizational Unit Summary'!$B$54),'Organizational Unit Summary'!$B$54,"")</f>
        <v>P-15</v>
      </c>
      <c r="D756" s="51" t="str">
        <f>IF('Organizational Unit Summary'!$B$24="Benchmark or Sustainment",IF(E756="OoS","OoS",IF(E756=1,"DM",IF(E756=2,"PM",IF(E756=3,"LM",IF(E756=4,"FM"))))),IF(E756="OoS","OoS",IF(E756&lt;=2,"H",IF(E756=3,"M",IF(E756=4,"L")))))</f>
        <v>DM</v>
      </c>
      <c r="E756" s="58">
        <f>IF(OR(Processes!$C$66=TRUE,Processes!R$66=TRUE),IF(AND(G756=1,H756=1,NOT(ISTEXT(J756))),4,IF(AND(G756=1,H756=1,ISTEXT(J756)),3,IF(AND(OR(G756=1,H756=1),ISTEXT(J756)),2,1))),"OoS")</f>
        <v>1</v>
      </c>
      <c r="F756" s="57"/>
      <c r="G756" s="59"/>
      <c r="H756" s="59"/>
      <c r="I756" s="59"/>
      <c r="J756" s="59"/>
      <c r="K756" s="59"/>
      <c r="L756" s="59"/>
      <c r="M756" s="59"/>
      <c r="N756" s="59"/>
      <c r="O756" s="63"/>
      <c r="P756" s="370"/>
      <c r="Q756" s="264"/>
      <c r="R756" s="386"/>
    </row>
    <row r="757" spans="1:18" ht="12.75" customHeight="1" x14ac:dyDescent="0.25">
      <c r="A757" s="352"/>
      <c r="B757" s="378"/>
      <c r="C757" s="62" t="str">
        <f>IF(ISTEXT('Organizational Unit Summary'!$B$55),'Organizational Unit Summary'!$B$55,"")</f>
        <v>P-16</v>
      </c>
      <c r="D757" s="51" t="str">
        <f>IF('Organizational Unit Summary'!$B$24="Benchmark or Sustainment",IF(E757="OoS","OoS",IF(E757=1,"DM",IF(E757=2,"PM",IF(E757=3,"LM",IF(E757=4,"FM"))))),IF(E757="OoS","OoS",IF(E757&lt;=2,"H",IF(E757=3,"M",IF(E757=4,"L")))))</f>
        <v>DM</v>
      </c>
      <c r="E757" s="58">
        <f>IF(OR(Processes!$C$66=TRUE,Processes!S$66=TRUE),IF(AND(G757=1,H757=1,NOT(ISTEXT(J757))),4,IF(AND(G757=1,H757=1,ISTEXT(J757)),3,IF(AND(OR(G757=1,H757=1),ISTEXT(J757)),2,1))),"OoS")</f>
        <v>1</v>
      </c>
      <c r="F757" s="57"/>
      <c r="G757" s="59"/>
      <c r="H757" s="59"/>
      <c r="I757" s="59"/>
      <c r="J757" s="59"/>
      <c r="K757" s="59"/>
      <c r="L757" s="59"/>
      <c r="M757" s="59"/>
      <c r="N757" s="59"/>
      <c r="O757" s="63"/>
      <c r="P757" s="370"/>
      <c r="Q757" s="264"/>
      <c r="R757" s="386"/>
    </row>
    <row r="758" spans="1:18" ht="12.75" customHeight="1" x14ac:dyDescent="0.25">
      <c r="A758" s="352"/>
      <c r="B758" s="378"/>
      <c r="C758" s="62" t="str">
        <f>IF(ISTEXT('Organizational Unit Summary'!$B$56),'Organizational Unit Summary'!$B$56,"")</f>
        <v>P-17</v>
      </c>
      <c r="D758" s="51" t="str">
        <f>IF('Organizational Unit Summary'!$B$24="Benchmark or Sustainment",IF(E758="OoS","OoS",IF(E758=1,"DM",IF(E758=2,"PM",IF(E758=3,"LM",IF(E758=4,"FM"))))),IF(E758="OoS","OoS",IF(E758&lt;=2,"H",IF(E758=3,"M",IF(E758=4,"L")))))</f>
        <v>DM</v>
      </c>
      <c r="E758" s="58">
        <f>IF(OR(Processes!$C$66=TRUE,Processes!T$66=TRUE),IF(AND(G758=1,H758=1,NOT(ISTEXT(J758))),4,IF(AND(G758=1,H758=1,ISTEXT(J758)),3,IF(AND(OR(G758=1,H758=1),ISTEXT(J758)),2,1))),"OoS")</f>
        <v>1</v>
      </c>
      <c r="F758" s="57"/>
      <c r="G758" s="59"/>
      <c r="H758" s="59"/>
      <c r="I758" s="59"/>
      <c r="J758" s="59"/>
      <c r="K758" s="59"/>
      <c r="L758" s="59"/>
      <c r="M758" s="59"/>
      <c r="N758" s="59"/>
      <c r="O758" s="63"/>
      <c r="P758" s="370"/>
      <c r="Q758" s="264"/>
      <c r="R758" s="386"/>
    </row>
    <row r="759" spans="1:18" ht="12.75" customHeight="1" x14ac:dyDescent="0.25">
      <c r="A759" s="352"/>
      <c r="B759" s="378"/>
      <c r="C759" s="62" t="str">
        <f>IF(ISTEXT('Organizational Unit Summary'!$B$57),'Organizational Unit Summary'!$B$57,"")</f>
        <v>P-18</v>
      </c>
      <c r="D759" s="51" t="str">
        <f>IF('Organizational Unit Summary'!$B$24="Benchmark or Sustainment",IF(E759="OoS","OoS",IF(E759=1,"DM",IF(E759=2,"PM",IF(E759=3,"LM",IF(E759=4,"FM"))))),IF(E759="OoS","OoS",IF(E759&lt;=2,"H",IF(E759=3,"M",IF(E759=4,"L")))))</f>
        <v>DM</v>
      </c>
      <c r="E759" s="58">
        <f>IF(OR(Processes!$C$66=TRUE,Processes!U$66=TRUE),IF(AND(G759=1,H759=1,NOT(ISTEXT(J759))),4,IF(AND(G759=1,H759=1,ISTEXT(J759)),3,IF(AND(OR(G759=1,H759=1),ISTEXT(J759)),2,1))),"OoS")</f>
        <v>1</v>
      </c>
      <c r="F759" s="57"/>
      <c r="G759" s="59"/>
      <c r="H759" s="59"/>
      <c r="I759" s="59"/>
      <c r="J759" s="59"/>
      <c r="K759" s="59"/>
      <c r="L759" s="59"/>
      <c r="M759" s="59"/>
      <c r="N759" s="59"/>
      <c r="O759" s="63"/>
      <c r="P759" s="370"/>
      <c r="Q759" s="264"/>
      <c r="R759" s="386"/>
    </row>
    <row r="760" spans="1:18" ht="12.75" customHeight="1" x14ac:dyDescent="0.25">
      <c r="A760" s="352"/>
      <c r="B760" s="378"/>
      <c r="C760" s="62" t="str">
        <f>IF(ISTEXT('Organizational Unit Summary'!$B$58),'Organizational Unit Summary'!$B$58,"")</f>
        <v>P-19</v>
      </c>
      <c r="D760" s="51" t="str">
        <f>IF('Organizational Unit Summary'!$B$24="Benchmark or Sustainment",IF(E760="OoS","OoS",IF(E760=1,"DM",IF(E760=2,"PM",IF(E760=3,"LM",IF(E760=4,"FM"))))),IF(E760="OoS","OoS",IF(E760&lt;=2,"H",IF(E760=3,"M",IF(E760=4,"L")))))</f>
        <v>DM</v>
      </c>
      <c r="E760" s="58">
        <f>IF(OR(Processes!$C$66=TRUE,Processes!V$66=TRUE),IF(AND(G760=1,H760=1,NOT(ISTEXT(J760))),4,IF(AND(G760=1,H760=1,ISTEXT(J760)),3,IF(AND(OR(G760=1,H760=1),ISTEXT(J760)),2,1))),"OoS")</f>
        <v>1</v>
      </c>
      <c r="F760" s="57"/>
      <c r="G760" s="59"/>
      <c r="H760" s="59"/>
      <c r="I760" s="59"/>
      <c r="J760" s="59"/>
      <c r="K760" s="59"/>
      <c r="L760" s="59"/>
      <c r="M760" s="59"/>
      <c r="N760" s="59"/>
      <c r="O760" s="63"/>
      <c r="P760" s="370"/>
      <c r="Q760" s="264"/>
      <c r="R760" s="386"/>
    </row>
    <row r="761" spans="1:18" ht="12.75" customHeight="1" thickBot="1" x14ac:dyDescent="0.3">
      <c r="A761" s="352"/>
      <c r="B761" s="378"/>
      <c r="C761" s="62" t="str">
        <f>IF(ISTEXT('Organizational Unit Summary'!$B$59),'Organizational Unit Summary'!$B$59,"")</f>
        <v>P-20</v>
      </c>
      <c r="D761" s="51" t="str">
        <f>IF('Organizational Unit Summary'!$B$24="Benchmark or Sustainment",IF(E761="OoS","OoS",IF(E761=1,"DM",IF(E761=2,"PM",IF(E761=3,"LM",IF(E761=4,"FM"))))),IF(E761="OoS","OoS",IF(E761&lt;=2,"H",IF(E761=3,"M",IF(E761=4,"L")))))</f>
        <v>DM</v>
      </c>
      <c r="E761" s="58">
        <f>IF(OR(Processes!$C$66=TRUE,Processes!W$66=TRUE),IF(AND(G761=1,H761=1,NOT(ISTEXT(J761))),4,IF(AND(G761=1,H761=1,ISTEXT(J761)),3,IF(AND(OR(G761=1,H761=1),ISTEXT(J761)),2,1))),"OoS")</f>
        <v>1</v>
      </c>
      <c r="F761" s="57"/>
      <c r="G761" s="59"/>
      <c r="H761" s="59"/>
      <c r="I761" s="59"/>
      <c r="J761" s="59"/>
      <c r="K761" s="59"/>
      <c r="L761" s="59"/>
      <c r="M761" s="59"/>
      <c r="N761" s="59"/>
      <c r="O761" s="63"/>
      <c r="P761" s="371"/>
      <c r="Q761" s="264"/>
      <c r="R761" s="386"/>
    </row>
    <row r="762" spans="1:18" ht="12.75" customHeight="1" x14ac:dyDescent="0.25">
      <c r="A762" s="352"/>
      <c r="B762" s="378" t="str">
        <f>IF(ISTEXT(Processes!$B$16),Processes!$B$16,"")</f>
        <v>Process 14</v>
      </c>
      <c r="C762" s="62" t="str">
        <f>IF(ISTEXT('Organizational Unit Summary'!$B$40),'Organizational Unit Summary'!$B$40,"")</f>
        <v>P-1</v>
      </c>
      <c r="D762" s="51" t="str">
        <f>IF('Organizational Unit Summary'!$B$24="Benchmark or Sustainment",IF(E762="OoS","OoS",IF(E762=1,"DM",IF(E762=2,"PM",IF(E762=3,"LM",IF(E762=4,"FM"))))),IF(E762="OoS","OoS",IF(E762&lt;=2,"H",IF(E762=3,"M",IF(E762=4,"L")))))</f>
        <v>DM</v>
      </c>
      <c r="E762" s="58">
        <f>IF(OR(Processes!$C$67=TRUE,Processes!D$67=TRUE),IF(AND(G762=1,H762=1,NOT(ISTEXT(J762))),4,IF(AND(G762=1,H762=1,ISTEXT(J762)),3,IF(AND(OR(G762=1,H762=1),ISTEXT(J762)),2,1))),"OoS")</f>
        <v>1</v>
      </c>
      <c r="F762" s="57"/>
      <c r="G762" s="59"/>
      <c r="H762" s="59"/>
      <c r="I762" s="59"/>
      <c r="J762" s="59"/>
      <c r="K762" s="59"/>
      <c r="L762" s="59"/>
      <c r="M762" s="59"/>
      <c r="N762" s="59"/>
      <c r="O762" s="63"/>
      <c r="P762" s="369"/>
      <c r="Q762" s="264"/>
      <c r="R762" s="386"/>
    </row>
    <row r="763" spans="1:18" ht="12.75" customHeight="1" x14ac:dyDescent="0.25">
      <c r="A763" s="352"/>
      <c r="B763" s="378"/>
      <c r="C763" s="62" t="str">
        <f>IF(ISTEXT('Organizational Unit Summary'!$B$41),'Organizational Unit Summary'!$B$41,"")</f>
        <v>P-2</v>
      </c>
      <c r="D763" s="51" t="str">
        <f>IF('Organizational Unit Summary'!$B$24="Benchmark or Sustainment",IF(E763="OoS","OoS",IF(E763=1,"DM",IF(E763=2,"PM",IF(E763=3,"LM",IF(E763=4,"FM"))))),IF(E763="OoS","OoS",IF(E763&lt;=2,"H",IF(E763=3,"M",IF(E763=4,"L")))))</f>
        <v>DM</v>
      </c>
      <c r="E763" s="58">
        <f>IF(OR(Processes!$C$67=TRUE,Processes!E$67=TRUE),IF(AND(G763=1,H763=1,NOT(ISTEXT(J763))),4,IF(AND(G763=1,H763=1,ISTEXT(J763)),3,IF(AND(OR(G763=1,H763=1),ISTEXT(J763)),2,1))),"OoS")</f>
        <v>1</v>
      </c>
      <c r="F763" s="57"/>
      <c r="G763" s="59"/>
      <c r="H763" s="59"/>
      <c r="I763" s="59"/>
      <c r="J763" s="59"/>
      <c r="K763" s="59"/>
      <c r="L763" s="59"/>
      <c r="M763" s="59"/>
      <c r="N763" s="59"/>
      <c r="O763" s="63"/>
      <c r="P763" s="370"/>
      <c r="Q763" s="264"/>
      <c r="R763" s="386"/>
    </row>
    <row r="764" spans="1:18" ht="12.75" customHeight="1" x14ac:dyDescent="0.25">
      <c r="A764" s="352"/>
      <c r="B764" s="378"/>
      <c r="C764" s="62" t="str">
        <f>IF(ISTEXT('Organizational Unit Summary'!$B$42),'Organizational Unit Summary'!$B$42,"")</f>
        <v>P-3</v>
      </c>
      <c r="D764" s="51" t="str">
        <f>IF('Organizational Unit Summary'!$B$24="Benchmark or Sustainment",IF(E764="OoS","OoS",IF(E764=1,"DM",IF(E764=2,"PM",IF(E764=3,"LM",IF(E764=4,"FM"))))),IF(E764="OoS","OoS",IF(E764&lt;=2,"H",IF(E764=3,"M",IF(E764=4,"L")))))</f>
        <v>DM</v>
      </c>
      <c r="E764" s="58">
        <f>IF(OR(Processes!$C$67=TRUE,Processes!F$67=TRUE),IF(AND(G764=1,H764=1,NOT(ISTEXT(J764))),4,IF(AND(G764=1,H764=1,ISTEXT(J764)),3,IF(AND(OR(G764=1,H764=1),ISTEXT(J764)),2,1))),"OoS")</f>
        <v>1</v>
      </c>
      <c r="F764" s="57"/>
      <c r="G764" s="59"/>
      <c r="H764" s="59"/>
      <c r="I764" s="59"/>
      <c r="J764" s="59"/>
      <c r="K764" s="59"/>
      <c r="L764" s="59"/>
      <c r="M764" s="59"/>
      <c r="N764" s="59"/>
      <c r="O764" s="63"/>
      <c r="P764" s="370"/>
      <c r="Q764" s="264"/>
      <c r="R764" s="386"/>
    </row>
    <row r="765" spans="1:18" ht="12.75" customHeight="1" x14ac:dyDescent="0.25">
      <c r="A765" s="352"/>
      <c r="B765" s="378"/>
      <c r="C765" s="62" t="str">
        <f>IF(ISTEXT('Organizational Unit Summary'!$B$43),'Organizational Unit Summary'!$B$43,"")</f>
        <v>P-4</v>
      </c>
      <c r="D765" s="51" t="str">
        <f>IF('Organizational Unit Summary'!$B$24="Benchmark or Sustainment",IF(E765="OoS","OoS",IF(E765=1,"DM",IF(E765=2,"PM",IF(E765=3,"LM",IF(E765=4,"FM"))))),IF(E765="OoS","OoS",IF(E765&lt;=2,"H",IF(E765=3,"M",IF(E765=4,"L")))))</f>
        <v>DM</v>
      </c>
      <c r="E765" s="58">
        <f>IF(OR(Processes!$C$67=TRUE,Processes!G$67=TRUE),IF(AND(G765=1,H765=1,NOT(ISTEXT(J765))),4,IF(AND(G765=1,H765=1,ISTEXT(J765)),3,IF(AND(OR(G765=1,H765=1),ISTEXT(J765)),2,1))),"OoS")</f>
        <v>1</v>
      </c>
      <c r="F765" s="57"/>
      <c r="G765" s="59"/>
      <c r="H765" s="59"/>
      <c r="I765" s="59"/>
      <c r="J765" s="59"/>
      <c r="K765" s="59"/>
      <c r="L765" s="59"/>
      <c r="M765" s="59"/>
      <c r="N765" s="59"/>
      <c r="O765" s="63"/>
      <c r="P765" s="370"/>
      <c r="Q765" s="264"/>
      <c r="R765" s="386"/>
    </row>
    <row r="766" spans="1:18" ht="12.75" customHeight="1" x14ac:dyDescent="0.25">
      <c r="A766" s="352"/>
      <c r="B766" s="378"/>
      <c r="C766" s="62" t="str">
        <f>IF(ISTEXT('Organizational Unit Summary'!$B$44),'Organizational Unit Summary'!$B$44,"")</f>
        <v>P-5</v>
      </c>
      <c r="D766" s="51" t="str">
        <f>IF('Organizational Unit Summary'!$B$24="Benchmark or Sustainment",IF(E766="OoS","OoS",IF(E766=1,"DM",IF(E766=2,"PM",IF(E766=3,"LM",IF(E766=4,"FM"))))),IF(E766="OoS","OoS",IF(E766&lt;=2,"H",IF(E766=3,"M",IF(E766=4,"L")))))</f>
        <v>DM</v>
      </c>
      <c r="E766" s="58">
        <f>IF(OR(Processes!$C$67=TRUE,Processes!H$67=TRUE),IF(AND(G766=1,H766=1,NOT(ISTEXT(J766))),4,IF(AND(G766=1,H766=1,ISTEXT(J766)),3,IF(AND(OR(G766=1,H766=1),ISTEXT(J766)),2,1))),"OoS")</f>
        <v>1</v>
      </c>
      <c r="F766" s="57"/>
      <c r="G766" s="59"/>
      <c r="H766" s="59"/>
      <c r="I766" s="59"/>
      <c r="J766" s="59"/>
      <c r="K766" s="59"/>
      <c r="L766" s="59"/>
      <c r="M766" s="59"/>
      <c r="N766" s="59"/>
      <c r="O766" s="63"/>
      <c r="P766" s="370"/>
      <c r="Q766" s="264"/>
      <c r="R766" s="386"/>
    </row>
    <row r="767" spans="1:18" ht="12.75" customHeight="1" x14ac:dyDescent="0.25">
      <c r="A767" s="352"/>
      <c r="B767" s="378"/>
      <c r="C767" s="62" t="str">
        <f>IF(ISTEXT('Organizational Unit Summary'!$B$45),'Organizational Unit Summary'!$B$45,"")</f>
        <v>P-6</v>
      </c>
      <c r="D767" s="51" t="str">
        <f>IF('Organizational Unit Summary'!$B$24="Benchmark or Sustainment",IF(E767="OoS","OoS",IF(E767=1,"DM",IF(E767=2,"PM",IF(E767=3,"LM",IF(E767=4,"FM"))))),IF(E767="OoS","OoS",IF(E767&lt;=2,"H",IF(E767=3,"M",IF(E767=4,"L")))))</f>
        <v>DM</v>
      </c>
      <c r="E767" s="58">
        <f>IF(OR(Processes!$C$67=TRUE,Processes!I$67=TRUE),IF(AND(G767=1,H767=1,NOT(ISTEXT(J767))),4,IF(AND(G767=1,H767=1,ISTEXT(J767)),3,IF(AND(OR(G767=1,H767=1),ISTEXT(J767)),2,1))),"OoS")</f>
        <v>1</v>
      </c>
      <c r="F767" s="57"/>
      <c r="G767" s="59"/>
      <c r="H767" s="59"/>
      <c r="I767" s="59"/>
      <c r="J767" s="59"/>
      <c r="K767" s="59"/>
      <c r="L767" s="59"/>
      <c r="M767" s="59"/>
      <c r="N767" s="59"/>
      <c r="O767" s="63"/>
      <c r="P767" s="370"/>
      <c r="Q767" s="264"/>
      <c r="R767" s="386"/>
    </row>
    <row r="768" spans="1:18" ht="12.75" customHeight="1" x14ac:dyDescent="0.25">
      <c r="A768" s="352"/>
      <c r="B768" s="378"/>
      <c r="C768" s="62" t="str">
        <f>IF(ISTEXT('Organizational Unit Summary'!$B$46),'Organizational Unit Summary'!$B$46,"")</f>
        <v>P-7</v>
      </c>
      <c r="D768" s="51" t="str">
        <f>IF('Organizational Unit Summary'!$B$24="Benchmark or Sustainment",IF(E768="OoS","OoS",IF(E768=1,"DM",IF(E768=2,"PM",IF(E768=3,"LM",IF(E768=4,"FM"))))),IF(E768="OoS","OoS",IF(E768&lt;=2,"H",IF(E768=3,"M",IF(E768=4,"L")))))</f>
        <v>DM</v>
      </c>
      <c r="E768" s="58">
        <f>IF(OR(Processes!$C$67=TRUE,Processes!J$67=TRUE),IF(AND(G768=1,H768=1,NOT(ISTEXT(J768))),4,IF(AND(G768=1,H768=1,ISTEXT(J768)),3,IF(AND(OR(G768=1,H768=1),ISTEXT(J768)),2,1))),"OoS")</f>
        <v>1</v>
      </c>
      <c r="F768" s="57"/>
      <c r="G768" s="59"/>
      <c r="H768" s="59"/>
      <c r="I768" s="59"/>
      <c r="J768" s="59"/>
      <c r="K768" s="59"/>
      <c r="L768" s="59"/>
      <c r="M768" s="59"/>
      <c r="N768" s="59"/>
      <c r="O768" s="63"/>
      <c r="P768" s="370"/>
      <c r="Q768" s="264"/>
      <c r="R768" s="386"/>
    </row>
    <row r="769" spans="1:18" ht="12.75" customHeight="1" x14ac:dyDescent="0.25">
      <c r="A769" s="352"/>
      <c r="B769" s="378"/>
      <c r="C769" s="62" t="str">
        <f>IF(ISTEXT('Organizational Unit Summary'!$B$47),'Organizational Unit Summary'!$B$47,"")</f>
        <v>P-8</v>
      </c>
      <c r="D769" s="51" t="str">
        <f>IF('Organizational Unit Summary'!$B$24="Benchmark or Sustainment",IF(E769="OoS","OoS",IF(E769=1,"DM",IF(E769=2,"PM",IF(E769=3,"LM",IF(E769=4,"FM"))))),IF(E769="OoS","OoS",IF(E769&lt;=2,"H",IF(E769=3,"M",IF(E769=4,"L")))))</f>
        <v>DM</v>
      </c>
      <c r="E769" s="58">
        <f>IF(OR(Processes!$C$67=TRUE,Processes!K$67=TRUE),IF(AND(G769=1,H769=1,NOT(ISTEXT(J769))),4,IF(AND(G769=1,H769=1,ISTEXT(J769)),3,IF(AND(OR(G769=1,H769=1),ISTEXT(J769)),2,1))),"OoS")</f>
        <v>1</v>
      </c>
      <c r="F769" s="57"/>
      <c r="G769" s="59"/>
      <c r="H769" s="59"/>
      <c r="I769" s="59"/>
      <c r="J769" s="59"/>
      <c r="K769" s="59"/>
      <c r="L769" s="59"/>
      <c r="M769" s="59"/>
      <c r="N769" s="59"/>
      <c r="O769" s="63"/>
      <c r="P769" s="370"/>
      <c r="Q769" s="264"/>
      <c r="R769" s="386"/>
    </row>
    <row r="770" spans="1:18" ht="12.75" customHeight="1" x14ac:dyDescent="0.25">
      <c r="A770" s="352"/>
      <c r="B770" s="378"/>
      <c r="C770" s="62" t="str">
        <f>IF(ISTEXT('Organizational Unit Summary'!$B$48),'Organizational Unit Summary'!$B$48,"")</f>
        <v>P-9</v>
      </c>
      <c r="D770" s="51" t="str">
        <f>IF('Organizational Unit Summary'!$B$24="Benchmark or Sustainment",IF(E770="OoS","OoS",IF(E770=1,"DM",IF(E770=2,"PM",IF(E770=3,"LM",IF(E770=4,"FM"))))),IF(E770="OoS","OoS",IF(E770&lt;=2,"H",IF(E770=3,"M",IF(E770=4,"L")))))</f>
        <v>DM</v>
      </c>
      <c r="E770" s="58">
        <f>IF(OR(Processes!$C$67=TRUE,Processes!L$67=TRUE),IF(AND(G770=1,H770=1,NOT(ISTEXT(J770))),4,IF(AND(G770=1,H770=1,ISTEXT(J770)),3,IF(AND(OR(G770=1,H770=1),ISTEXT(J770)),2,1))),"OoS")</f>
        <v>1</v>
      </c>
      <c r="F770" s="57"/>
      <c r="G770" s="59"/>
      <c r="H770" s="59"/>
      <c r="I770" s="59"/>
      <c r="J770" s="59"/>
      <c r="K770" s="59"/>
      <c r="L770" s="59"/>
      <c r="M770" s="59"/>
      <c r="N770" s="59"/>
      <c r="O770" s="63"/>
      <c r="P770" s="370"/>
      <c r="Q770" s="264"/>
      <c r="R770" s="386"/>
    </row>
    <row r="771" spans="1:18" ht="12.75" customHeight="1" x14ac:dyDescent="0.25">
      <c r="A771" s="352"/>
      <c r="B771" s="378"/>
      <c r="C771" s="62" t="str">
        <f>IF(ISTEXT('Organizational Unit Summary'!$B$49),'Organizational Unit Summary'!$B$49,"")</f>
        <v>P-10</v>
      </c>
      <c r="D771" s="51" t="str">
        <f>IF('Organizational Unit Summary'!$B$24="Benchmark or Sustainment",IF(E771="OoS","OoS",IF(E771=1,"DM",IF(E771=2,"PM",IF(E771=3,"LM",IF(E771=4,"FM"))))),IF(E771="OoS","OoS",IF(E771&lt;=2,"H",IF(E771=3,"M",IF(E771=4,"L")))))</f>
        <v>DM</v>
      </c>
      <c r="E771" s="58">
        <f>IF(OR(Processes!$C$67=TRUE,Processes!M$67=TRUE),IF(AND(G771=1,H771=1,NOT(ISTEXT(J771))),4,IF(AND(G771=1,H771=1,ISTEXT(J771)),3,IF(AND(OR(G771=1,H771=1),ISTEXT(J771)),2,1))),"OoS")</f>
        <v>1</v>
      </c>
      <c r="F771" s="57"/>
      <c r="G771" s="59"/>
      <c r="H771" s="59"/>
      <c r="I771" s="59"/>
      <c r="J771" s="59"/>
      <c r="K771" s="59"/>
      <c r="L771" s="59"/>
      <c r="M771" s="59"/>
      <c r="N771" s="59"/>
      <c r="O771" s="63"/>
      <c r="P771" s="370"/>
      <c r="Q771" s="264"/>
      <c r="R771" s="386"/>
    </row>
    <row r="772" spans="1:18" ht="12.75" customHeight="1" x14ac:dyDescent="0.25">
      <c r="A772" s="352"/>
      <c r="B772" s="378"/>
      <c r="C772" s="62" t="str">
        <f>IF(ISTEXT('Organizational Unit Summary'!$B$50),'Organizational Unit Summary'!$B$50,"")</f>
        <v>P-11</v>
      </c>
      <c r="D772" s="51" t="str">
        <f>IF('Organizational Unit Summary'!$B$24="Benchmark or Sustainment",IF(E772="OoS","OoS",IF(E772=1,"DM",IF(E772=2,"PM",IF(E772=3,"LM",IF(E772=4,"FM"))))),IF(E772="OoS","OoS",IF(E772&lt;=2,"H",IF(E772=3,"M",IF(E772=4,"L")))))</f>
        <v>DM</v>
      </c>
      <c r="E772" s="58">
        <f>IF(OR(Processes!$C$67=TRUE,Processes!N$67=TRUE),IF(AND(G772=1,H772=1,NOT(ISTEXT(J772))),4,IF(AND(G772=1,H772=1,ISTEXT(J772)),3,IF(AND(OR(G772=1,H772=1),ISTEXT(J772)),2,1))),"OoS")</f>
        <v>1</v>
      </c>
      <c r="F772" s="57"/>
      <c r="G772" s="59"/>
      <c r="H772" s="59"/>
      <c r="I772" s="59"/>
      <c r="J772" s="59"/>
      <c r="K772" s="59"/>
      <c r="L772" s="59"/>
      <c r="M772" s="59"/>
      <c r="N772" s="59"/>
      <c r="O772" s="63"/>
      <c r="P772" s="370"/>
      <c r="Q772" s="264"/>
      <c r="R772" s="386"/>
    </row>
    <row r="773" spans="1:18" ht="12.75" customHeight="1" x14ac:dyDescent="0.25">
      <c r="A773" s="352"/>
      <c r="B773" s="378"/>
      <c r="C773" s="62" t="str">
        <f>IF(ISTEXT('Organizational Unit Summary'!$B$51),'Organizational Unit Summary'!$B$51,"")</f>
        <v>P-12</v>
      </c>
      <c r="D773" s="51" t="str">
        <f>IF('Organizational Unit Summary'!$B$24="Benchmark or Sustainment",IF(E773="OoS","OoS",IF(E773=1,"DM",IF(E773=2,"PM",IF(E773=3,"LM",IF(E773=4,"FM"))))),IF(E773="OoS","OoS",IF(E773&lt;=2,"H",IF(E773=3,"M",IF(E773=4,"L")))))</f>
        <v>DM</v>
      </c>
      <c r="E773" s="58">
        <f>IF(OR(Processes!$C$67=TRUE,Processes!O$67=TRUE),IF(AND(G773=1,H773=1,NOT(ISTEXT(J773))),4,IF(AND(G773=1,H773=1,ISTEXT(J773)),3,IF(AND(OR(G773=1,H773=1),ISTEXT(J773)),2,1))),"OoS")</f>
        <v>1</v>
      </c>
      <c r="F773" s="57"/>
      <c r="G773" s="59"/>
      <c r="H773" s="59"/>
      <c r="I773" s="59"/>
      <c r="J773" s="59"/>
      <c r="K773" s="59"/>
      <c r="L773" s="59"/>
      <c r="M773" s="59"/>
      <c r="N773" s="59"/>
      <c r="O773" s="63"/>
      <c r="P773" s="370"/>
      <c r="Q773" s="264"/>
      <c r="R773" s="386"/>
    </row>
    <row r="774" spans="1:18" ht="12.75" customHeight="1" x14ac:dyDescent="0.25">
      <c r="A774" s="352"/>
      <c r="B774" s="378"/>
      <c r="C774" s="62" t="str">
        <f>IF(ISTEXT('Organizational Unit Summary'!$B$52),'Organizational Unit Summary'!$B$52,"")</f>
        <v>P-13</v>
      </c>
      <c r="D774" s="51" t="str">
        <f>IF('Organizational Unit Summary'!$B$24="Benchmark or Sustainment",IF(E774="OoS","OoS",IF(E774=1,"DM",IF(E774=2,"PM",IF(E774=3,"LM",IF(E774=4,"FM"))))),IF(E774="OoS","OoS",IF(E774&lt;=2,"H",IF(E774=3,"M",IF(E774=4,"L")))))</f>
        <v>DM</v>
      </c>
      <c r="E774" s="58">
        <f>IF(OR(Processes!$C$67=TRUE,Processes!P$67=TRUE),IF(AND(G774=1,H774=1,NOT(ISTEXT(J774))),4,IF(AND(G774=1,H774=1,ISTEXT(J774)),3,IF(AND(OR(G774=1,H774=1),ISTEXT(J774)),2,1))),"OoS")</f>
        <v>1</v>
      </c>
      <c r="F774" s="57"/>
      <c r="G774" s="59"/>
      <c r="H774" s="59"/>
      <c r="I774" s="59"/>
      <c r="J774" s="59"/>
      <c r="K774" s="59"/>
      <c r="L774" s="59"/>
      <c r="M774" s="59"/>
      <c r="N774" s="59"/>
      <c r="O774" s="63"/>
      <c r="P774" s="370"/>
      <c r="Q774" s="264"/>
      <c r="R774" s="386"/>
    </row>
    <row r="775" spans="1:18" ht="12.75" customHeight="1" x14ac:dyDescent="0.25">
      <c r="A775" s="352"/>
      <c r="B775" s="378"/>
      <c r="C775" s="62" t="str">
        <f>IF(ISTEXT('Organizational Unit Summary'!$B$53),'Organizational Unit Summary'!$B$53,"")</f>
        <v>P-14</v>
      </c>
      <c r="D775" s="51" t="str">
        <f>IF('Organizational Unit Summary'!$B$24="Benchmark or Sustainment",IF(E775="OoS","OoS",IF(E775=1,"DM",IF(E775=2,"PM",IF(E775=3,"LM",IF(E775=4,"FM"))))),IF(E775="OoS","OoS",IF(E775&lt;=2,"H",IF(E775=3,"M",IF(E775=4,"L")))))</f>
        <v>DM</v>
      </c>
      <c r="E775" s="58">
        <f>IF(OR(Processes!$C$67=TRUE,Processes!Q$67=TRUE),IF(AND(G775=1,H775=1,NOT(ISTEXT(J775))),4,IF(AND(G775=1,H775=1,ISTEXT(J775)),3,IF(AND(OR(G775=1,H775=1),ISTEXT(J775)),2,1))),"OoS")</f>
        <v>1</v>
      </c>
      <c r="F775" s="57"/>
      <c r="G775" s="59"/>
      <c r="H775" s="59"/>
      <c r="I775" s="59"/>
      <c r="J775" s="59"/>
      <c r="K775" s="59"/>
      <c r="L775" s="59"/>
      <c r="M775" s="59"/>
      <c r="N775" s="59"/>
      <c r="O775" s="63"/>
      <c r="P775" s="370"/>
      <c r="Q775" s="264"/>
      <c r="R775" s="386"/>
    </row>
    <row r="776" spans="1:18" ht="12.75" customHeight="1" x14ac:dyDescent="0.25">
      <c r="A776" s="352"/>
      <c r="B776" s="378"/>
      <c r="C776" s="62" t="str">
        <f>IF(ISTEXT('Organizational Unit Summary'!$B$54),'Organizational Unit Summary'!$B$54,"")</f>
        <v>P-15</v>
      </c>
      <c r="D776" s="51" t="str">
        <f>IF('Organizational Unit Summary'!$B$24="Benchmark or Sustainment",IF(E776="OoS","OoS",IF(E776=1,"DM",IF(E776=2,"PM",IF(E776=3,"LM",IF(E776=4,"FM"))))),IF(E776="OoS","OoS",IF(E776&lt;=2,"H",IF(E776=3,"M",IF(E776=4,"L")))))</f>
        <v>DM</v>
      </c>
      <c r="E776" s="58">
        <f>IF(OR(Processes!$C$67=TRUE,Processes!R$67=TRUE),IF(AND(G776=1,H776=1,NOT(ISTEXT(J776))),4,IF(AND(G776=1,H776=1,ISTEXT(J776)),3,IF(AND(OR(G776=1,H776=1),ISTEXT(J776)),2,1))),"OoS")</f>
        <v>1</v>
      </c>
      <c r="F776" s="57"/>
      <c r="G776" s="59"/>
      <c r="H776" s="59"/>
      <c r="I776" s="59"/>
      <c r="J776" s="59"/>
      <c r="K776" s="59"/>
      <c r="L776" s="59"/>
      <c r="M776" s="59"/>
      <c r="N776" s="59"/>
      <c r="O776" s="63"/>
      <c r="P776" s="370"/>
      <c r="Q776" s="264"/>
      <c r="R776" s="386"/>
    </row>
    <row r="777" spans="1:18" ht="12.75" customHeight="1" x14ac:dyDescent="0.25">
      <c r="A777" s="352"/>
      <c r="B777" s="378"/>
      <c r="C777" s="62" t="str">
        <f>IF(ISTEXT('Organizational Unit Summary'!$B$55),'Organizational Unit Summary'!$B$55,"")</f>
        <v>P-16</v>
      </c>
      <c r="D777" s="51" t="str">
        <f>IF('Organizational Unit Summary'!$B$24="Benchmark or Sustainment",IF(E777="OoS","OoS",IF(E777=1,"DM",IF(E777=2,"PM",IF(E777=3,"LM",IF(E777=4,"FM"))))),IF(E777="OoS","OoS",IF(E777&lt;=2,"H",IF(E777=3,"M",IF(E777=4,"L")))))</f>
        <v>DM</v>
      </c>
      <c r="E777" s="58">
        <f>IF(OR(Processes!$C$67=TRUE,Processes!S$67=TRUE),IF(AND(G777=1,H777=1,NOT(ISTEXT(J777))),4,IF(AND(G777=1,H777=1,ISTEXT(J777)),3,IF(AND(OR(G777=1,H777=1),ISTEXT(J777)),2,1))),"OoS")</f>
        <v>1</v>
      </c>
      <c r="F777" s="57"/>
      <c r="G777" s="59"/>
      <c r="H777" s="59"/>
      <c r="I777" s="59"/>
      <c r="J777" s="59"/>
      <c r="K777" s="59"/>
      <c r="L777" s="59"/>
      <c r="M777" s="59"/>
      <c r="N777" s="59"/>
      <c r="O777" s="63"/>
      <c r="P777" s="370"/>
      <c r="Q777" s="264"/>
      <c r="R777" s="386"/>
    </row>
    <row r="778" spans="1:18" ht="12.75" customHeight="1" x14ac:dyDescent="0.25">
      <c r="A778" s="352"/>
      <c r="B778" s="378"/>
      <c r="C778" s="62" t="str">
        <f>IF(ISTEXT('Organizational Unit Summary'!$B$56),'Organizational Unit Summary'!$B$56,"")</f>
        <v>P-17</v>
      </c>
      <c r="D778" s="51" t="str">
        <f>IF('Organizational Unit Summary'!$B$24="Benchmark or Sustainment",IF(E778="OoS","OoS",IF(E778=1,"DM",IF(E778=2,"PM",IF(E778=3,"LM",IF(E778=4,"FM"))))),IF(E778="OoS","OoS",IF(E778&lt;=2,"H",IF(E778=3,"M",IF(E778=4,"L")))))</f>
        <v>DM</v>
      </c>
      <c r="E778" s="58">
        <f>IF(OR(Processes!$C$67=TRUE,Processes!T$67=TRUE),IF(AND(G778=1,H778=1,NOT(ISTEXT(J778))),4,IF(AND(G778=1,H778=1,ISTEXT(J778)),3,IF(AND(OR(G778=1,H778=1),ISTEXT(J778)),2,1))),"OoS")</f>
        <v>1</v>
      </c>
      <c r="F778" s="57"/>
      <c r="G778" s="59"/>
      <c r="H778" s="59"/>
      <c r="I778" s="59"/>
      <c r="J778" s="59"/>
      <c r="K778" s="59"/>
      <c r="L778" s="59"/>
      <c r="M778" s="59"/>
      <c r="N778" s="59"/>
      <c r="O778" s="63"/>
      <c r="P778" s="370"/>
      <c r="Q778" s="264"/>
      <c r="R778" s="386"/>
    </row>
    <row r="779" spans="1:18" ht="12.75" customHeight="1" x14ac:dyDescent="0.25">
      <c r="A779" s="352"/>
      <c r="B779" s="378"/>
      <c r="C779" s="62" t="str">
        <f>IF(ISTEXT('Organizational Unit Summary'!$B$57),'Organizational Unit Summary'!$B$57,"")</f>
        <v>P-18</v>
      </c>
      <c r="D779" s="51" t="str">
        <f>IF('Organizational Unit Summary'!$B$24="Benchmark or Sustainment",IF(E779="OoS","OoS",IF(E779=1,"DM",IF(E779=2,"PM",IF(E779=3,"LM",IF(E779=4,"FM"))))),IF(E779="OoS","OoS",IF(E779&lt;=2,"H",IF(E779=3,"M",IF(E779=4,"L")))))</f>
        <v>DM</v>
      </c>
      <c r="E779" s="58">
        <f>IF(OR(Processes!$C$67=TRUE,Processes!U$67=TRUE),IF(AND(G779=1,H779=1,NOT(ISTEXT(J779))),4,IF(AND(G779=1,H779=1,ISTEXT(J779)),3,IF(AND(OR(G779=1,H779=1),ISTEXT(J779)),2,1))),"OoS")</f>
        <v>1</v>
      </c>
      <c r="F779" s="57"/>
      <c r="G779" s="59"/>
      <c r="H779" s="59"/>
      <c r="I779" s="59"/>
      <c r="J779" s="59"/>
      <c r="K779" s="59"/>
      <c r="L779" s="59"/>
      <c r="M779" s="59"/>
      <c r="N779" s="59"/>
      <c r="O779" s="63"/>
      <c r="P779" s="370"/>
      <c r="Q779" s="264"/>
      <c r="R779" s="386"/>
    </row>
    <row r="780" spans="1:18" ht="12.75" customHeight="1" x14ac:dyDescent="0.25">
      <c r="A780" s="352"/>
      <c r="B780" s="378"/>
      <c r="C780" s="62" t="str">
        <f>IF(ISTEXT('Organizational Unit Summary'!$B$58),'Organizational Unit Summary'!$B$58,"")</f>
        <v>P-19</v>
      </c>
      <c r="D780" s="51" t="str">
        <f>IF('Organizational Unit Summary'!$B$24="Benchmark or Sustainment",IF(E780="OoS","OoS",IF(E780=1,"DM",IF(E780=2,"PM",IF(E780=3,"LM",IF(E780=4,"FM"))))),IF(E780="OoS","OoS",IF(E780&lt;=2,"H",IF(E780=3,"M",IF(E780=4,"L")))))</f>
        <v>DM</v>
      </c>
      <c r="E780" s="58">
        <f>IF(OR(Processes!$C$67=TRUE,Processes!V$67=TRUE),IF(AND(G780=1,H780=1,NOT(ISTEXT(J780))),4,IF(AND(G780=1,H780=1,ISTEXT(J780)),3,IF(AND(OR(G780=1,H780=1),ISTEXT(J780)),2,1))),"OoS")</f>
        <v>1</v>
      </c>
      <c r="F780" s="57"/>
      <c r="G780" s="59"/>
      <c r="H780" s="59"/>
      <c r="I780" s="59"/>
      <c r="J780" s="59"/>
      <c r="K780" s="59"/>
      <c r="L780" s="59"/>
      <c r="M780" s="59"/>
      <c r="N780" s="59"/>
      <c r="O780" s="63"/>
      <c r="P780" s="370"/>
      <c r="Q780" s="264"/>
      <c r="R780" s="386"/>
    </row>
    <row r="781" spans="1:18" ht="12.75" customHeight="1" thickBot="1" x14ac:dyDescent="0.3">
      <c r="A781" s="352"/>
      <c r="B781" s="378"/>
      <c r="C781" s="62" t="str">
        <f>IF(ISTEXT('Organizational Unit Summary'!$B$59),'Organizational Unit Summary'!$B$59,"")</f>
        <v>P-20</v>
      </c>
      <c r="D781" s="51" t="str">
        <f>IF('Organizational Unit Summary'!$B$24="Benchmark or Sustainment",IF(E781="OoS","OoS",IF(E781=1,"DM",IF(E781=2,"PM",IF(E781=3,"LM",IF(E781=4,"FM"))))),IF(E781="OoS","OoS",IF(E781&lt;=2,"H",IF(E781=3,"M",IF(E781=4,"L")))))</f>
        <v>DM</v>
      </c>
      <c r="E781" s="58">
        <f>IF(OR(Processes!$C$67=TRUE,Processes!W$67=TRUE),IF(AND(G781=1,H781=1,NOT(ISTEXT(J781))),4,IF(AND(G781=1,H781=1,ISTEXT(J781)),3,IF(AND(OR(G781=1,H781=1),ISTEXT(J781)),2,1))),"OoS")</f>
        <v>1</v>
      </c>
      <c r="F781" s="57"/>
      <c r="G781" s="59"/>
      <c r="H781" s="59"/>
      <c r="I781" s="59"/>
      <c r="J781" s="59"/>
      <c r="K781" s="59"/>
      <c r="L781" s="59"/>
      <c r="M781" s="59"/>
      <c r="N781" s="59"/>
      <c r="O781" s="63"/>
      <c r="P781" s="371"/>
      <c r="Q781" s="264"/>
      <c r="R781" s="386"/>
    </row>
    <row r="782" spans="1:18" ht="12.75" customHeight="1" x14ac:dyDescent="0.25">
      <c r="A782" s="352"/>
      <c r="B782" s="378" t="str">
        <f>IF(ISTEXT(Processes!$B$17),Processes!$B$17,"")</f>
        <v>Process 15</v>
      </c>
      <c r="C782" s="62" t="str">
        <f>IF(ISTEXT('Organizational Unit Summary'!$B$40),'Organizational Unit Summary'!$B$40,"")</f>
        <v>P-1</v>
      </c>
      <c r="D782" s="51" t="str">
        <f>IF('Organizational Unit Summary'!$B$24="Benchmark or Sustainment",IF(E782="OoS","OoS",IF(E782=1,"DM",IF(E782=2,"PM",IF(E782=3,"LM",IF(E782=4,"FM"))))),IF(E782="OoS","OoS",IF(E782&lt;=2,"H",IF(E782=3,"M",IF(E782=4,"L")))))</f>
        <v>DM</v>
      </c>
      <c r="E782" s="58">
        <f>IF(OR(Processes!$C$68=TRUE,Processes!D$68=TRUE),IF(AND(G782=1,H782=1,NOT(ISTEXT(J782))),4,IF(AND(G782=1,H782=1,ISTEXT(J782)),3,IF(AND(OR(G782=1,H782=1),ISTEXT(J782)),2,1))),"OoS")</f>
        <v>1</v>
      </c>
      <c r="F782" s="57"/>
      <c r="G782" s="59"/>
      <c r="H782" s="59"/>
      <c r="I782" s="59"/>
      <c r="J782" s="59"/>
      <c r="K782" s="59"/>
      <c r="L782" s="59"/>
      <c r="M782" s="59"/>
      <c r="N782" s="59"/>
      <c r="O782" s="63"/>
      <c r="P782" s="369"/>
      <c r="Q782" s="264"/>
      <c r="R782" s="386"/>
    </row>
    <row r="783" spans="1:18" ht="12.75" customHeight="1" x14ac:dyDescent="0.25">
      <c r="A783" s="352"/>
      <c r="B783" s="378"/>
      <c r="C783" s="62" t="str">
        <f>IF(ISTEXT('Organizational Unit Summary'!$B$41),'Organizational Unit Summary'!$B$41,"")</f>
        <v>P-2</v>
      </c>
      <c r="D783" s="51" t="str">
        <f>IF('Organizational Unit Summary'!$B$24="Benchmark or Sustainment",IF(E783="OoS","OoS",IF(E783=1,"DM",IF(E783=2,"PM",IF(E783=3,"LM",IF(E783=4,"FM"))))),IF(E783="OoS","OoS",IF(E783&lt;=2,"H",IF(E783=3,"M",IF(E783=4,"L")))))</f>
        <v>DM</v>
      </c>
      <c r="E783" s="58">
        <f>IF(OR(Processes!$C$68=TRUE,Processes!E$68=TRUE),IF(AND(G783=1,H783=1,NOT(ISTEXT(J783))),4,IF(AND(G783=1,H783=1,ISTEXT(J783)),3,IF(AND(OR(G783=1,H783=1),ISTEXT(J783)),2,1))),"OoS")</f>
        <v>1</v>
      </c>
      <c r="F783" s="57"/>
      <c r="G783" s="59"/>
      <c r="H783" s="59"/>
      <c r="I783" s="59"/>
      <c r="J783" s="59"/>
      <c r="K783" s="59"/>
      <c r="L783" s="59"/>
      <c r="M783" s="59"/>
      <c r="N783" s="59"/>
      <c r="O783" s="63"/>
      <c r="P783" s="370"/>
      <c r="Q783" s="264"/>
      <c r="R783" s="386"/>
    </row>
    <row r="784" spans="1:18" ht="12.75" customHeight="1" x14ac:dyDescent="0.25">
      <c r="A784" s="352"/>
      <c r="B784" s="378"/>
      <c r="C784" s="62" t="str">
        <f>IF(ISTEXT('Organizational Unit Summary'!$B$42),'Organizational Unit Summary'!$B$42,"")</f>
        <v>P-3</v>
      </c>
      <c r="D784" s="51" t="str">
        <f>IF('Organizational Unit Summary'!$B$24="Benchmark or Sustainment",IF(E784="OoS","OoS",IF(E784=1,"DM",IF(E784=2,"PM",IF(E784=3,"LM",IF(E784=4,"FM"))))),IF(E784="OoS","OoS",IF(E784&lt;=2,"H",IF(E784=3,"M",IF(E784=4,"L")))))</f>
        <v>DM</v>
      </c>
      <c r="E784" s="58">
        <f>IF(OR(Processes!$C$68=TRUE,Processes!F$68=TRUE),IF(AND(G784=1,H784=1,NOT(ISTEXT(J784))),4,IF(AND(G784=1,H784=1,ISTEXT(J784)),3,IF(AND(OR(G784=1,H784=1),ISTEXT(J784)),2,1))),"OoS")</f>
        <v>1</v>
      </c>
      <c r="F784" s="57"/>
      <c r="G784" s="59"/>
      <c r="H784" s="59"/>
      <c r="I784" s="59"/>
      <c r="J784" s="59"/>
      <c r="K784" s="59"/>
      <c r="L784" s="59"/>
      <c r="M784" s="59"/>
      <c r="N784" s="59"/>
      <c r="O784" s="63"/>
      <c r="P784" s="370"/>
      <c r="Q784" s="264"/>
      <c r="R784" s="386"/>
    </row>
    <row r="785" spans="1:18" ht="12.75" customHeight="1" x14ac:dyDescent="0.25">
      <c r="A785" s="352"/>
      <c r="B785" s="378"/>
      <c r="C785" s="62" t="str">
        <f>IF(ISTEXT('Organizational Unit Summary'!$B$43),'Organizational Unit Summary'!$B$43,"")</f>
        <v>P-4</v>
      </c>
      <c r="D785" s="51" t="str">
        <f>IF('Organizational Unit Summary'!$B$24="Benchmark or Sustainment",IF(E785="OoS","OoS",IF(E785=1,"DM",IF(E785=2,"PM",IF(E785=3,"LM",IF(E785=4,"FM"))))),IF(E785="OoS","OoS",IF(E785&lt;=2,"H",IF(E785=3,"M",IF(E785=4,"L")))))</f>
        <v>DM</v>
      </c>
      <c r="E785" s="58">
        <f>IF(OR(Processes!$C$68=TRUE,Processes!G$68=TRUE),IF(AND(G785=1,H785=1,NOT(ISTEXT(J785))),4,IF(AND(G785=1,H785=1,ISTEXT(J785)),3,IF(AND(OR(G785=1,H785=1),ISTEXT(J785)),2,1))),"OoS")</f>
        <v>1</v>
      </c>
      <c r="F785" s="57"/>
      <c r="G785" s="59"/>
      <c r="H785" s="59"/>
      <c r="I785" s="59"/>
      <c r="J785" s="59"/>
      <c r="K785" s="59"/>
      <c r="L785" s="59"/>
      <c r="M785" s="59"/>
      <c r="N785" s="59"/>
      <c r="O785" s="63"/>
      <c r="P785" s="370"/>
      <c r="Q785" s="264"/>
      <c r="R785" s="386"/>
    </row>
    <row r="786" spans="1:18" ht="12.75" customHeight="1" x14ac:dyDescent="0.25">
      <c r="A786" s="352"/>
      <c r="B786" s="378"/>
      <c r="C786" s="62" t="str">
        <f>IF(ISTEXT('Organizational Unit Summary'!$B$44),'Organizational Unit Summary'!$B$44,"")</f>
        <v>P-5</v>
      </c>
      <c r="D786" s="51" t="str">
        <f>IF('Organizational Unit Summary'!$B$24="Benchmark or Sustainment",IF(E786="OoS","OoS",IF(E786=1,"DM",IF(E786=2,"PM",IF(E786=3,"LM",IF(E786=4,"FM"))))),IF(E786="OoS","OoS",IF(E786&lt;=2,"H",IF(E786=3,"M",IF(E786=4,"L")))))</f>
        <v>DM</v>
      </c>
      <c r="E786" s="58">
        <f>IF(OR(Processes!$C$68=TRUE,Processes!H$68=TRUE),IF(AND(G786=1,H786=1,NOT(ISTEXT(J786))),4,IF(AND(G786=1,H786=1,ISTEXT(J786)),3,IF(AND(OR(G786=1,H786=1),ISTEXT(J786)),2,1))),"OoS")</f>
        <v>1</v>
      </c>
      <c r="F786" s="57"/>
      <c r="G786" s="59"/>
      <c r="H786" s="59"/>
      <c r="I786" s="59"/>
      <c r="J786" s="59"/>
      <c r="K786" s="59"/>
      <c r="L786" s="59"/>
      <c r="M786" s="59"/>
      <c r="N786" s="59"/>
      <c r="O786" s="63"/>
      <c r="P786" s="370"/>
      <c r="Q786" s="264"/>
      <c r="R786" s="386"/>
    </row>
    <row r="787" spans="1:18" ht="12.75" customHeight="1" x14ac:dyDescent="0.25">
      <c r="A787" s="352"/>
      <c r="B787" s="378"/>
      <c r="C787" s="62" t="str">
        <f>IF(ISTEXT('Organizational Unit Summary'!$B$45),'Organizational Unit Summary'!$B$45,"")</f>
        <v>P-6</v>
      </c>
      <c r="D787" s="51" t="str">
        <f>IF('Organizational Unit Summary'!$B$24="Benchmark or Sustainment",IF(E787="OoS","OoS",IF(E787=1,"DM",IF(E787=2,"PM",IF(E787=3,"LM",IF(E787=4,"FM"))))),IF(E787="OoS","OoS",IF(E787&lt;=2,"H",IF(E787=3,"M",IF(E787=4,"L")))))</f>
        <v>DM</v>
      </c>
      <c r="E787" s="58">
        <f>IF(OR(Processes!$C$68=TRUE,Processes!I$68=TRUE),IF(AND(G787=1,H787=1,NOT(ISTEXT(J787))),4,IF(AND(G787=1,H787=1,ISTEXT(J787)),3,IF(AND(OR(G787=1,H787=1),ISTEXT(J787)),2,1))),"OoS")</f>
        <v>1</v>
      </c>
      <c r="F787" s="57"/>
      <c r="G787" s="59"/>
      <c r="H787" s="59"/>
      <c r="I787" s="59"/>
      <c r="J787" s="59"/>
      <c r="K787" s="59"/>
      <c r="L787" s="59"/>
      <c r="M787" s="59"/>
      <c r="N787" s="59"/>
      <c r="O787" s="63"/>
      <c r="P787" s="370"/>
      <c r="Q787" s="264"/>
      <c r="R787" s="386"/>
    </row>
    <row r="788" spans="1:18" ht="12.75" customHeight="1" x14ac:dyDescent="0.25">
      <c r="A788" s="352"/>
      <c r="B788" s="378"/>
      <c r="C788" s="62" t="str">
        <f>IF(ISTEXT('Organizational Unit Summary'!$B$46),'Organizational Unit Summary'!$B$46,"")</f>
        <v>P-7</v>
      </c>
      <c r="D788" s="51" t="str">
        <f>IF('Organizational Unit Summary'!$B$24="Benchmark or Sustainment",IF(E788="OoS","OoS",IF(E788=1,"DM",IF(E788=2,"PM",IF(E788=3,"LM",IF(E788=4,"FM"))))),IF(E788="OoS","OoS",IF(E788&lt;=2,"H",IF(E788=3,"M",IF(E788=4,"L")))))</f>
        <v>DM</v>
      </c>
      <c r="E788" s="58">
        <f>IF(OR(Processes!$C$68=TRUE,Processes!J$68=TRUE),IF(AND(G788=1,H788=1,NOT(ISTEXT(J788))),4,IF(AND(G788=1,H788=1,ISTEXT(J788)),3,IF(AND(OR(G788=1,H788=1),ISTEXT(J788)),2,1))),"OoS")</f>
        <v>1</v>
      </c>
      <c r="F788" s="57"/>
      <c r="G788" s="59"/>
      <c r="H788" s="59"/>
      <c r="I788" s="59"/>
      <c r="J788" s="59"/>
      <c r="K788" s="59"/>
      <c r="L788" s="59"/>
      <c r="M788" s="59"/>
      <c r="N788" s="59"/>
      <c r="O788" s="63"/>
      <c r="P788" s="370"/>
      <c r="Q788" s="264"/>
      <c r="R788" s="386"/>
    </row>
    <row r="789" spans="1:18" ht="12.75" customHeight="1" x14ac:dyDescent="0.25">
      <c r="A789" s="352"/>
      <c r="B789" s="378"/>
      <c r="C789" s="62" t="str">
        <f>IF(ISTEXT('Organizational Unit Summary'!$B$47),'Organizational Unit Summary'!$B$47,"")</f>
        <v>P-8</v>
      </c>
      <c r="D789" s="51" t="str">
        <f>IF('Organizational Unit Summary'!$B$24="Benchmark or Sustainment",IF(E789="OoS","OoS",IF(E789=1,"DM",IF(E789=2,"PM",IF(E789=3,"LM",IF(E789=4,"FM"))))),IF(E789="OoS","OoS",IF(E789&lt;=2,"H",IF(E789=3,"M",IF(E789=4,"L")))))</f>
        <v>DM</v>
      </c>
      <c r="E789" s="58">
        <f>IF(OR(Processes!$C$68=TRUE,Processes!K$68=TRUE),IF(AND(G789=1,H789=1,NOT(ISTEXT(J789))),4,IF(AND(G789=1,H789=1,ISTEXT(J789)),3,IF(AND(OR(G789=1,H789=1),ISTEXT(J789)),2,1))),"OoS")</f>
        <v>1</v>
      </c>
      <c r="F789" s="57"/>
      <c r="G789" s="59"/>
      <c r="H789" s="59"/>
      <c r="I789" s="59"/>
      <c r="J789" s="59"/>
      <c r="K789" s="59"/>
      <c r="L789" s="59"/>
      <c r="M789" s="59"/>
      <c r="N789" s="59"/>
      <c r="O789" s="63"/>
      <c r="P789" s="370"/>
      <c r="Q789" s="264"/>
      <c r="R789" s="386"/>
    </row>
    <row r="790" spans="1:18" ht="12.75" customHeight="1" x14ac:dyDescent="0.25">
      <c r="A790" s="352"/>
      <c r="B790" s="378"/>
      <c r="C790" s="62" t="str">
        <f>IF(ISTEXT('Organizational Unit Summary'!$B$48),'Organizational Unit Summary'!$B$48,"")</f>
        <v>P-9</v>
      </c>
      <c r="D790" s="51" t="str">
        <f>IF('Organizational Unit Summary'!$B$24="Benchmark or Sustainment",IF(E790="OoS","OoS",IF(E790=1,"DM",IF(E790=2,"PM",IF(E790=3,"LM",IF(E790=4,"FM"))))),IF(E790="OoS","OoS",IF(E790&lt;=2,"H",IF(E790=3,"M",IF(E790=4,"L")))))</f>
        <v>DM</v>
      </c>
      <c r="E790" s="58">
        <f>IF(OR(Processes!$C$68=TRUE,Processes!L$68=TRUE),IF(AND(G790=1,H790=1,NOT(ISTEXT(J790))),4,IF(AND(G790=1,H790=1,ISTEXT(J790)),3,IF(AND(OR(G790=1,H790=1),ISTEXT(J790)),2,1))),"OoS")</f>
        <v>1</v>
      </c>
      <c r="F790" s="57"/>
      <c r="G790" s="59"/>
      <c r="H790" s="59"/>
      <c r="I790" s="59"/>
      <c r="J790" s="59"/>
      <c r="K790" s="59"/>
      <c r="L790" s="59"/>
      <c r="M790" s="59"/>
      <c r="N790" s="59"/>
      <c r="O790" s="63"/>
      <c r="P790" s="370"/>
      <c r="Q790" s="264"/>
      <c r="R790" s="386"/>
    </row>
    <row r="791" spans="1:18" ht="12.75" customHeight="1" x14ac:dyDescent="0.25">
      <c r="A791" s="352"/>
      <c r="B791" s="378"/>
      <c r="C791" s="62" t="str">
        <f>IF(ISTEXT('Organizational Unit Summary'!$B$49),'Organizational Unit Summary'!$B$49,"")</f>
        <v>P-10</v>
      </c>
      <c r="D791" s="51" t="str">
        <f>IF('Organizational Unit Summary'!$B$24="Benchmark or Sustainment",IF(E791="OoS","OoS",IF(E791=1,"DM",IF(E791=2,"PM",IF(E791=3,"LM",IF(E791=4,"FM"))))),IF(E791="OoS","OoS",IF(E791&lt;=2,"H",IF(E791=3,"M",IF(E791=4,"L")))))</f>
        <v>DM</v>
      </c>
      <c r="E791" s="58">
        <f>IF(OR(Processes!$C$68=TRUE,Processes!M$68=TRUE),IF(AND(G791=1,H791=1,NOT(ISTEXT(J791))),4,IF(AND(G791=1,H791=1,ISTEXT(J791)),3,IF(AND(OR(G791=1,H791=1),ISTEXT(J791)),2,1))),"OoS")</f>
        <v>1</v>
      </c>
      <c r="F791" s="57"/>
      <c r="G791" s="59"/>
      <c r="H791" s="59"/>
      <c r="I791" s="59"/>
      <c r="J791" s="59"/>
      <c r="K791" s="59"/>
      <c r="L791" s="59"/>
      <c r="M791" s="59"/>
      <c r="N791" s="59"/>
      <c r="O791" s="63"/>
      <c r="P791" s="370"/>
      <c r="Q791" s="264"/>
      <c r="R791" s="386"/>
    </row>
    <row r="792" spans="1:18" ht="12.75" customHeight="1" x14ac:dyDescent="0.25">
      <c r="A792" s="352"/>
      <c r="B792" s="378"/>
      <c r="C792" s="62" t="str">
        <f>IF(ISTEXT('Organizational Unit Summary'!$B$50),'Organizational Unit Summary'!$B$50,"")</f>
        <v>P-11</v>
      </c>
      <c r="D792" s="51" t="str">
        <f>IF('Organizational Unit Summary'!$B$24="Benchmark or Sustainment",IF(E792="OoS","OoS",IF(E792=1,"DM",IF(E792=2,"PM",IF(E792=3,"LM",IF(E792=4,"FM"))))),IF(E792="OoS","OoS",IF(E792&lt;=2,"H",IF(E792=3,"M",IF(E792=4,"L")))))</f>
        <v>DM</v>
      </c>
      <c r="E792" s="58">
        <f>IF(OR(Processes!$C$68=TRUE,Processes!N$68=TRUE),IF(AND(G792=1,H792=1,NOT(ISTEXT(J792))),4,IF(AND(G792=1,H792=1,ISTEXT(J792)),3,IF(AND(OR(G792=1,H792=1),ISTEXT(J792)),2,1))),"OoS")</f>
        <v>1</v>
      </c>
      <c r="F792" s="57"/>
      <c r="G792" s="59"/>
      <c r="H792" s="59"/>
      <c r="I792" s="59"/>
      <c r="J792" s="59"/>
      <c r="K792" s="59"/>
      <c r="L792" s="59"/>
      <c r="M792" s="59"/>
      <c r="N792" s="59"/>
      <c r="O792" s="63"/>
      <c r="P792" s="370"/>
      <c r="Q792" s="264"/>
      <c r="R792" s="386"/>
    </row>
    <row r="793" spans="1:18" ht="12.75" customHeight="1" x14ac:dyDescent="0.25">
      <c r="A793" s="352"/>
      <c r="B793" s="378"/>
      <c r="C793" s="62" t="str">
        <f>IF(ISTEXT('Organizational Unit Summary'!$B$51),'Organizational Unit Summary'!$B$51,"")</f>
        <v>P-12</v>
      </c>
      <c r="D793" s="51" t="str">
        <f>IF('Organizational Unit Summary'!$B$24="Benchmark or Sustainment",IF(E793="OoS","OoS",IF(E793=1,"DM",IF(E793=2,"PM",IF(E793=3,"LM",IF(E793=4,"FM"))))),IF(E793="OoS","OoS",IF(E793&lt;=2,"H",IF(E793=3,"M",IF(E793=4,"L")))))</f>
        <v>DM</v>
      </c>
      <c r="E793" s="58">
        <f>IF(OR(Processes!$C$68=TRUE,Processes!O$68=TRUE),IF(AND(G793=1,H793=1,NOT(ISTEXT(J793))),4,IF(AND(G793=1,H793=1,ISTEXT(J793)),3,IF(AND(OR(G793=1,H793=1),ISTEXT(J793)),2,1))),"OoS")</f>
        <v>1</v>
      </c>
      <c r="F793" s="57"/>
      <c r="G793" s="59"/>
      <c r="H793" s="59"/>
      <c r="I793" s="59"/>
      <c r="J793" s="59"/>
      <c r="K793" s="59"/>
      <c r="L793" s="59"/>
      <c r="M793" s="59"/>
      <c r="N793" s="59"/>
      <c r="O793" s="63"/>
      <c r="P793" s="370"/>
      <c r="Q793" s="264"/>
      <c r="R793" s="386"/>
    </row>
    <row r="794" spans="1:18" ht="12.75" customHeight="1" x14ac:dyDescent="0.25">
      <c r="A794" s="352"/>
      <c r="B794" s="378"/>
      <c r="C794" s="62" t="str">
        <f>IF(ISTEXT('Organizational Unit Summary'!$B$52),'Organizational Unit Summary'!$B$52,"")</f>
        <v>P-13</v>
      </c>
      <c r="D794" s="51" t="str">
        <f>IF('Organizational Unit Summary'!$B$24="Benchmark or Sustainment",IF(E794="OoS","OoS",IF(E794=1,"DM",IF(E794=2,"PM",IF(E794=3,"LM",IF(E794=4,"FM"))))),IF(E794="OoS","OoS",IF(E794&lt;=2,"H",IF(E794=3,"M",IF(E794=4,"L")))))</f>
        <v>DM</v>
      </c>
      <c r="E794" s="58">
        <f>IF(OR(Processes!$C$68=TRUE,Processes!P$68=TRUE),IF(AND(G794=1,H794=1,NOT(ISTEXT(J794))),4,IF(AND(G794=1,H794=1,ISTEXT(J794)),3,IF(AND(OR(G794=1,H794=1),ISTEXT(J794)),2,1))),"OoS")</f>
        <v>1</v>
      </c>
      <c r="F794" s="57"/>
      <c r="G794" s="59"/>
      <c r="H794" s="59"/>
      <c r="I794" s="59"/>
      <c r="J794" s="59"/>
      <c r="K794" s="59"/>
      <c r="L794" s="59"/>
      <c r="M794" s="59"/>
      <c r="N794" s="59"/>
      <c r="O794" s="63"/>
      <c r="P794" s="370"/>
      <c r="Q794" s="264"/>
      <c r="R794" s="386"/>
    </row>
    <row r="795" spans="1:18" ht="12.75" customHeight="1" x14ac:dyDescent="0.25">
      <c r="A795" s="352"/>
      <c r="B795" s="378"/>
      <c r="C795" s="62" t="str">
        <f>IF(ISTEXT('Organizational Unit Summary'!$B$53),'Organizational Unit Summary'!$B$53,"")</f>
        <v>P-14</v>
      </c>
      <c r="D795" s="51" t="str">
        <f>IF('Organizational Unit Summary'!$B$24="Benchmark or Sustainment",IF(E795="OoS","OoS",IF(E795=1,"DM",IF(E795=2,"PM",IF(E795=3,"LM",IF(E795=4,"FM"))))),IF(E795="OoS","OoS",IF(E795&lt;=2,"H",IF(E795=3,"M",IF(E795=4,"L")))))</f>
        <v>DM</v>
      </c>
      <c r="E795" s="58">
        <f>IF(OR(Processes!$C$68=TRUE,Processes!Q$68=TRUE),IF(AND(G795=1,H795=1,NOT(ISTEXT(J795))),4,IF(AND(G795=1,H795=1,ISTEXT(J795)),3,IF(AND(OR(G795=1,H795=1),ISTEXT(J795)),2,1))),"OoS")</f>
        <v>1</v>
      </c>
      <c r="F795" s="57"/>
      <c r="G795" s="59"/>
      <c r="H795" s="59"/>
      <c r="I795" s="59"/>
      <c r="J795" s="59"/>
      <c r="K795" s="59"/>
      <c r="L795" s="59"/>
      <c r="M795" s="59"/>
      <c r="N795" s="59"/>
      <c r="O795" s="63"/>
      <c r="P795" s="370"/>
      <c r="Q795" s="264"/>
      <c r="R795" s="386"/>
    </row>
    <row r="796" spans="1:18" ht="12.75" customHeight="1" x14ac:dyDescent="0.25">
      <c r="A796" s="352"/>
      <c r="B796" s="378"/>
      <c r="C796" s="62" t="str">
        <f>IF(ISTEXT('Organizational Unit Summary'!$B$54),'Organizational Unit Summary'!$B$54,"")</f>
        <v>P-15</v>
      </c>
      <c r="D796" s="51" t="str">
        <f>IF('Organizational Unit Summary'!$B$24="Benchmark or Sustainment",IF(E796="OoS","OoS",IF(E796=1,"DM",IF(E796=2,"PM",IF(E796=3,"LM",IF(E796=4,"FM"))))),IF(E796="OoS","OoS",IF(E796&lt;=2,"H",IF(E796=3,"M",IF(E796=4,"L")))))</f>
        <v>DM</v>
      </c>
      <c r="E796" s="58">
        <f>IF(OR(Processes!$C$68=TRUE,Processes!R$68=TRUE),IF(AND(G796=1,H796=1,NOT(ISTEXT(J796))),4,IF(AND(G796=1,H796=1,ISTEXT(J796)),3,IF(AND(OR(G796=1,H796=1),ISTEXT(J796)),2,1))),"OoS")</f>
        <v>1</v>
      </c>
      <c r="F796" s="57"/>
      <c r="G796" s="59"/>
      <c r="H796" s="59"/>
      <c r="I796" s="59"/>
      <c r="J796" s="59"/>
      <c r="K796" s="59"/>
      <c r="L796" s="59"/>
      <c r="M796" s="59"/>
      <c r="N796" s="59"/>
      <c r="O796" s="63"/>
      <c r="P796" s="370"/>
      <c r="Q796" s="264"/>
      <c r="R796" s="386"/>
    </row>
    <row r="797" spans="1:18" ht="12.75" customHeight="1" x14ac:dyDescent="0.25">
      <c r="A797" s="352"/>
      <c r="B797" s="378"/>
      <c r="C797" s="62" t="str">
        <f>IF(ISTEXT('Organizational Unit Summary'!$B$55),'Organizational Unit Summary'!$B$55,"")</f>
        <v>P-16</v>
      </c>
      <c r="D797" s="51" t="str">
        <f>IF('Organizational Unit Summary'!$B$24="Benchmark or Sustainment",IF(E797="OoS","OoS",IF(E797=1,"DM",IF(E797=2,"PM",IF(E797=3,"LM",IF(E797=4,"FM"))))),IF(E797="OoS","OoS",IF(E797&lt;=2,"H",IF(E797=3,"M",IF(E797=4,"L")))))</f>
        <v>DM</v>
      </c>
      <c r="E797" s="58">
        <f>IF(OR(Processes!$C$68=TRUE,Processes!S$68=TRUE),IF(AND(G797=1,H797=1,NOT(ISTEXT(J797))),4,IF(AND(G797=1,H797=1,ISTEXT(J797)),3,IF(AND(OR(G797=1,H797=1),ISTEXT(J797)),2,1))),"OoS")</f>
        <v>1</v>
      </c>
      <c r="F797" s="57"/>
      <c r="G797" s="59"/>
      <c r="H797" s="59"/>
      <c r="I797" s="59"/>
      <c r="J797" s="59"/>
      <c r="K797" s="59"/>
      <c r="L797" s="59"/>
      <c r="M797" s="59"/>
      <c r="N797" s="59"/>
      <c r="O797" s="63"/>
      <c r="P797" s="370"/>
      <c r="Q797" s="264"/>
      <c r="R797" s="386"/>
    </row>
    <row r="798" spans="1:18" ht="12.75" customHeight="1" x14ac:dyDescent="0.25">
      <c r="A798" s="352"/>
      <c r="B798" s="378"/>
      <c r="C798" s="62" t="str">
        <f>IF(ISTEXT('Organizational Unit Summary'!$B$56),'Organizational Unit Summary'!$B$56,"")</f>
        <v>P-17</v>
      </c>
      <c r="D798" s="51" t="str">
        <f>IF('Organizational Unit Summary'!$B$24="Benchmark or Sustainment",IF(E798="OoS","OoS",IF(E798=1,"DM",IF(E798=2,"PM",IF(E798=3,"LM",IF(E798=4,"FM"))))),IF(E798="OoS","OoS",IF(E798&lt;=2,"H",IF(E798=3,"M",IF(E798=4,"L")))))</f>
        <v>DM</v>
      </c>
      <c r="E798" s="58">
        <f>IF(OR(Processes!$C$68=TRUE,Processes!T$68=TRUE),IF(AND(G798=1,H798=1,NOT(ISTEXT(J798))),4,IF(AND(G798=1,H798=1,ISTEXT(J798)),3,IF(AND(OR(G798=1,H798=1),ISTEXT(J798)),2,1))),"OoS")</f>
        <v>1</v>
      </c>
      <c r="F798" s="57"/>
      <c r="G798" s="59"/>
      <c r="H798" s="59"/>
      <c r="I798" s="59"/>
      <c r="J798" s="59"/>
      <c r="K798" s="59"/>
      <c r="L798" s="59"/>
      <c r="M798" s="59"/>
      <c r="N798" s="59"/>
      <c r="O798" s="63"/>
      <c r="P798" s="370"/>
      <c r="Q798" s="264"/>
      <c r="R798" s="386"/>
    </row>
    <row r="799" spans="1:18" ht="12.75" customHeight="1" x14ac:dyDescent="0.25">
      <c r="A799" s="352"/>
      <c r="B799" s="378"/>
      <c r="C799" s="62" t="str">
        <f>IF(ISTEXT('Organizational Unit Summary'!$B$57),'Organizational Unit Summary'!$B$57,"")</f>
        <v>P-18</v>
      </c>
      <c r="D799" s="51" t="str">
        <f>IF('Organizational Unit Summary'!$B$24="Benchmark or Sustainment",IF(E799="OoS","OoS",IF(E799=1,"DM",IF(E799=2,"PM",IF(E799=3,"LM",IF(E799=4,"FM"))))),IF(E799="OoS","OoS",IF(E799&lt;=2,"H",IF(E799=3,"M",IF(E799=4,"L")))))</f>
        <v>DM</v>
      </c>
      <c r="E799" s="58">
        <f>IF(OR(Processes!$C$68=TRUE,Processes!U$68=TRUE),IF(AND(G799=1,H799=1,NOT(ISTEXT(J799))),4,IF(AND(G799=1,H799=1,ISTEXT(J799)),3,IF(AND(OR(G799=1,H799=1),ISTEXT(J799)),2,1))),"OoS")</f>
        <v>1</v>
      </c>
      <c r="F799" s="57"/>
      <c r="G799" s="59"/>
      <c r="H799" s="59"/>
      <c r="I799" s="59"/>
      <c r="J799" s="59"/>
      <c r="K799" s="59"/>
      <c r="L799" s="59"/>
      <c r="M799" s="59"/>
      <c r="N799" s="59"/>
      <c r="O799" s="63"/>
      <c r="P799" s="370"/>
      <c r="Q799" s="264"/>
      <c r="R799" s="386"/>
    </row>
    <row r="800" spans="1:18" ht="12.75" customHeight="1" x14ac:dyDescent="0.25">
      <c r="A800" s="352"/>
      <c r="B800" s="378"/>
      <c r="C800" s="62" t="str">
        <f>IF(ISTEXT('Organizational Unit Summary'!$B$58),'Organizational Unit Summary'!$B$58,"")</f>
        <v>P-19</v>
      </c>
      <c r="D800" s="51" t="str">
        <f>IF('Organizational Unit Summary'!$B$24="Benchmark or Sustainment",IF(E800="OoS","OoS",IF(E800=1,"DM",IF(E800=2,"PM",IF(E800=3,"LM",IF(E800=4,"FM"))))),IF(E800="OoS","OoS",IF(E800&lt;=2,"H",IF(E800=3,"M",IF(E800=4,"L")))))</f>
        <v>DM</v>
      </c>
      <c r="E800" s="58">
        <f>IF(OR(Processes!$C$68=TRUE,Processes!V$68=TRUE),IF(AND(G800=1,H800=1,NOT(ISTEXT(J800))),4,IF(AND(G800=1,H800=1,ISTEXT(J800)),3,IF(AND(OR(G800=1,H800=1),ISTEXT(J800)),2,1))),"OoS")</f>
        <v>1</v>
      </c>
      <c r="F800" s="57"/>
      <c r="G800" s="59"/>
      <c r="H800" s="59"/>
      <c r="I800" s="59"/>
      <c r="J800" s="59"/>
      <c r="K800" s="59"/>
      <c r="L800" s="59"/>
      <c r="M800" s="59"/>
      <c r="N800" s="59"/>
      <c r="O800" s="63"/>
      <c r="P800" s="370"/>
      <c r="Q800" s="264"/>
      <c r="R800" s="386"/>
    </row>
    <row r="801" spans="1:18" ht="12.75" customHeight="1" thickBot="1" x14ac:dyDescent="0.3">
      <c r="A801" s="352"/>
      <c r="B801" s="378"/>
      <c r="C801" s="62" t="str">
        <f>IF(ISTEXT('Organizational Unit Summary'!$B$59),'Organizational Unit Summary'!$B$59,"")</f>
        <v>P-20</v>
      </c>
      <c r="D801" s="51" t="str">
        <f>IF('Organizational Unit Summary'!$B$24="Benchmark or Sustainment",IF(E801="OoS","OoS",IF(E801=1,"DM",IF(E801=2,"PM",IF(E801=3,"LM",IF(E801=4,"FM"))))),IF(E801="OoS","OoS",IF(E801&lt;=2,"H",IF(E801=3,"M",IF(E801=4,"L")))))</f>
        <v>DM</v>
      </c>
      <c r="E801" s="58">
        <f>IF(OR(Processes!$C$68=TRUE,Processes!W$68=TRUE),IF(AND(G801=1,H801=1,NOT(ISTEXT(J801))),4,IF(AND(G801=1,H801=1,ISTEXT(J801)),3,IF(AND(OR(G801=1,H801=1),ISTEXT(J801)),2,1))),"OoS")</f>
        <v>1</v>
      </c>
      <c r="F801" s="57"/>
      <c r="G801" s="59"/>
      <c r="H801" s="59"/>
      <c r="I801" s="59"/>
      <c r="J801" s="59"/>
      <c r="K801" s="59"/>
      <c r="L801" s="59"/>
      <c r="M801" s="59"/>
      <c r="N801" s="59"/>
      <c r="O801" s="63"/>
      <c r="P801" s="371"/>
      <c r="Q801" s="264"/>
      <c r="R801" s="386"/>
    </row>
    <row r="802" spans="1:18" ht="12.75" customHeight="1" x14ac:dyDescent="0.25">
      <c r="A802" s="352"/>
      <c r="B802" s="378" t="str">
        <f>IF(ISTEXT(Processes!$B$18),Processes!$B$18,"")</f>
        <v>Process 16</v>
      </c>
      <c r="C802" s="62" t="str">
        <f>IF(ISTEXT('Organizational Unit Summary'!$B$40),'Organizational Unit Summary'!$B$40,"")</f>
        <v>P-1</v>
      </c>
      <c r="D802" s="51" t="str">
        <f>IF('Organizational Unit Summary'!$B$24="Benchmark or Sustainment",IF(E802="OoS","OoS",IF(E802=1,"DM",IF(E802=2,"PM",IF(E802=3,"LM",IF(E802=4,"FM"))))),IF(E802="OoS","OoS",IF(E802&lt;=2,"H",IF(E802=3,"M",IF(E802=4,"L")))))</f>
        <v>DM</v>
      </c>
      <c r="E802" s="58">
        <f>IF(OR(Processes!$C$69=TRUE,Processes!D$69=TRUE),IF(AND(G802=1,H802=1,NOT(ISTEXT(J802))),4,IF(AND(G802=1,H802=1,ISTEXT(J802)),3,IF(AND(OR(G802=1,H802=1),ISTEXT(J802)),2,1))),"OoS")</f>
        <v>1</v>
      </c>
      <c r="F802" s="57"/>
      <c r="G802" s="59"/>
      <c r="H802" s="59"/>
      <c r="I802" s="59"/>
      <c r="J802" s="59"/>
      <c r="K802" s="59"/>
      <c r="L802" s="59"/>
      <c r="M802" s="59"/>
      <c r="N802" s="59"/>
      <c r="O802" s="63"/>
      <c r="P802" s="369"/>
      <c r="Q802" s="264"/>
      <c r="R802" s="386"/>
    </row>
    <row r="803" spans="1:18" ht="12.75" customHeight="1" x14ac:dyDescent="0.25">
      <c r="A803" s="352"/>
      <c r="B803" s="378"/>
      <c r="C803" s="62" t="str">
        <f>IF(ISTEXT('Organizational Unit Summary'!$B$41),'Organizational Unit Summary'!$B$41,"")</f>
        <v>P-2</v>
      </c>
      <c r="D803" s="51" t="str">
        <f>IF('Organizational Unit Summary'!$B$24="Benchmark or Sustainment",IF(E803="OoS","OoS",IF(E803=1,"DM",IF(E803=2,"PM",IF(E803=3,"LM",IF(E803=4,"FM"))))),IF(E803="OoS","OoS",IF(E803&lt;=2,"H",IF(E803=3,"M",IF(E803=4,"L")))))</f>
        <v>DM</v>
      </c>
      <c r="E803" s="58">
        <f>IF(OR(Processes!$C$69=TRUE,Processes!E$69=TRUE),IF(AND(G803=1,H803=1,NOT(ISTEXT(J803))),4,IF(AND(G803=1,H803=1,ISTEXT(J803)),3,IF(AND(OR(G803=1,H803=1),ISTEXT(J803)),2,1))),"OoS")</f>
        <v>1</v>
      </c>
      <c r="F803" s="57"/>
      <c r="G803" s="59"/>
      <c r="H803" s="59"/>
      <c r="I803" s="59"/>
      <c r="J803" s="59"/>
      <c r="K803" s="59"/>
      <c r="L803" s="59"/>
      <c r="M803" s="59"/>
      <c r="N803" s="59"/>
      <c r="O803" s="63"/>
      <c r="P803" s="370"/>
      <c r="Q803" s="264"/>
      <c r="R803" s="386"/>
    </row>
    <row r="804" spans="1:18" ht="12.75" customHeight="1" x14ac:dyDescent="0.25">
      <c r="A804" s="352"/>
      <c r="B804" s="378"/>
      <c r="C804" s="62" t="str">
        <f>IF(ISTEXT('Organizational Unit Summary'!$B$42),'Organizational Unit Summary'!$B$42,"")</f>
        <v>P-3</v>
      </c>
      <c r="D804" s="51" t="str">
        <f>IF('Organizational Unit Summary'!$B$24="Benchmark or Sustainment",IF(E804="OoS","OoS",IF(E804=1,"DM",IF(E804=2,"PM",IF(E804=3,"LM",IF(E804=4,"FM"))))),IF(E804="OoS","OoS",IF(E804&lt;=2,"H",IF(E804=3,"M",IF(E804=4,"L")))))</f>
        <v>DM</v>
      </c>
      <c r="E804" s="58">
        <f>IF(OR(Processes!$C$69=TRUE,Processes!F$69=TRUE),IF(AND(G804=1,H804=1,NOT(ISTEXT(J804))),4,IF(AND(G804=1,H804=1,ISTEXT(J804)),3,IF(AND(OR(G804=1,H804=1),ISTEXT(J804)),2,1))),"OoS")</f>
        <v>1</v>
      </c>
      <c r="F804" s="57"/>
      <c r="G804" s="59"/>
      <c r="H804" s="59"/>
      <c r="I804" s="59"/>
      <c r="J804" s="59"/>
      <c r="K804" s="59"/>
      <c r="L804" s="59"/>
      <c r="M804" s="59"/>
      <c r="N804" s="59"/>
      <c r="O804" s="63"/>
      <c r="P804" s="370"/>
      <c r="Q804" s="264"/>
      <c r="R804" s="386"/>
    </row>
    <row r="805" spans="1:18" ht="12.75" customHeight="1" x14ac:dyDescent="0.25">
      <c r="A805" s="352"/>
      <c r="B805" s="378"/>
      <c r="C805" s="62" t="str">
        <f>IF(ISTEXT('Organizational Unit Summary'!$B$43),'Organizational Unit Summary'!$B$43,"")</f>
        <v>P-4</v>
      </c>
      <c r="D805" s="51" t="str">
        <f>IF('Organizational Unit Summary'!$B$24="Benchmark or Sustainment",IF(E805="OoS","OoS",IF(E805=1,"DM",IF(E805=2,"PM",IF(E805=3,"LM",IF(E805=4,"FM"))))),IF(E805="OoS","OoS",IF(E805&lt;=2,"H",IF(E805=3,"M",IF(E805=4,"L")))))</f>
        <v>DM</v>
      </c>
      <c r="E805" s="58">
        <f>IF(OR(Processes!$C$69=TRUE,Processes!G$69=TRUE),IF(AND(G805=1,H805=1,NOT(ISTEXT(J805))),4,IF(AND(G805=1,H805=1,ISTEXT(J805)),3,IF(AND(OR(G805=1,H805=1),ISTEXT(J805)),2,1))),"OoS")</f>
        <v>1</v>
      </c>
      <c r="F805" s="57"/>
      <c r="G805" s="59"/>
      <c r="H805" s="59"/>
      <c r="I805" s="59"/>
      <c r="J805" s="59"/>
      <c r="K805" s="59"/>
      <c r="L805" s="59"/>
      <c r="M805" s="59"/>
      <c r="N805" s="59"/>
      <c r="O805" s="63"/>
      <c r="P805" s="370"/>
      <c r="Q805" s="264"/>
      <c r="R805" s="386"/>
    </row>
    <row r="806" spans="1:18" ht="12.75" customHeight="1" x14ac:dyDescent="0.25">
      <c r="A806" s="352"/>
      <c r="B806" s="378"/>
      <c r="C806" s="62" t="str">
        <f>IF(ISTEXT('Organizational Unit Summary'!$B$44),'Organizational Unit Summary'!$B$44,"")</f>
        <v>P-5</v>
      </c>
      <c r="D806" s="51" t="str">
        <f>IF('Organizational Unit Summary'!$B$24="Benchmark or Sustainment",IF(E806="OoS","OoS",IF(E806=1,"DM",IF(E806=2,"PM",IF(E806=3,"LM",IF(E806=4,"FM"))))),IF(E806="OoS","OoS",IF(E806&lt;=2,"H",IF(E806=3,"M",IF(E806=4,"L")))))</f>
        <v>DM</v>
      </c>
      <c r="E806" s="58">
        <f>IF(OR(Processes!$C$69=TRUE,Processes!H$69=TRUE),IF(AND(G806=1,H806=1,NOT(ISTEXT(J806))),4,IF(AND(G806=1,H806=1,ISTEXT(J806)),3,IF(AND(OR(G806=1,H806=1),ISTEXT(J806)),2,1))),"OoS")</f>
        <v>1</v>
      </c>
      <c r="F806" s="57"/>
      <c r="G806" s="59"/>
      <c r="H806" s="59"/>
      <c r="I806" s="59"/>
      <c r="J806" s="59"/>
      <c r="K806" s="59"/>
      <c r="L806" s="59"/>
      <c r="M806" s="59"/>
      <c r="N806" s="59"/>
      <c r="O806" s="63"/>
      <c r="P806" s="370"/>
      <c r="Q806" s="264"/>
      <c r="R806" s="386"/>
    </row>
    <row r="807" spans="1:18" ht="12.75" customHeight="1" x14ac:dyDescent="0.25">
      <c r="A807" s="352"/>
      <c r="B807" s="378"/>
      <c r="C807" s="62" t="str">
        <f>IF(ISTEXT('Organizational Unit Summary'!$B$45),'Organizational Unit Summary'!$B$45,"")</f>
        <v>P-6</v>
      </c>
      <c r="D807" s="51" t="str">
        <f>IF('Organizational Unit Summary'!$B$24="Benchmark or Sustainment",IF(E807="OoS","OoS",IF(E807=1,"DM",IF(E807=2,"PM",IF(E807=3,"LM",IF(E807=4,"FM"))))),IF(E807="OoS","OoS",IF(E807&lt;=2,"H",IF(E807=3,"M",IF(E807=4,"L")))))</f>
        <v>DM</v>
      </c>
      <c r="E807" s="58">
        <f>IF(OR(Processes!$C$69=TRUE,Processes!I$69=TRUE),IF(AND(G807=1,H807=1,NOT(ISTEXT(J807))),4,IF(AND(G807=1,H807=1,ISTEXT(J807)),3,IF(AND(OR(G807=1,H807=1),ISTEXT(J807)),2,1))),"OoS")</f>
        <v>1</v>
      </c>
      <c r="F807" s="57"/>
      <c r="G807" s="59"/>
      <c r="H807" s="59"/>
      <c r="I807" s="59"/>
      <c r="J807" s="59"/>
      <c r="K807" s="59"/>
      <c r="L807" s="59"/>
      <c r="M807" s="59"/>
      <c r="N807" s="59"/>
      <c r="O807" s="63"/>
      <c r="P807" s="370"/>
      <c r="Q807" s="264"/>
      <c r="R807" s="386"/>
    </row>
    <row r="808" spans="1:18" ht="12.75" customHeight="1" x14ac:dyDescent="0.25">
      <c r="A808" s="352"/>
      <c r="B808" s="378"/>
      <c r="C808" s="62" t="str">
        <f>IF(ISTEXT('Organizational Unit Summary'!$B$46),'Organizational Unit Summary'!$B$46,"")</f>
        <v>P-7</v>
      </c>
      <c r="D808" s="51" t="str">
        <f>IF('Organizational Unit Summary'!$B$24="Benchmark or Sustainment",IF(E808="OoS","OoS",IF(E808=1,"DM",IF(E808=2,"PM",IF(E808=3,"LM",IF(E808=4,"FM"))))),IF(E808="OoS","OoS",IF(E808&lt;=2,"H",IF(E808=3,"M",IF(E808=4,"L")))))</f>
        <v>DM</v>
      </c>
      <c r="E808" s="58">
        <f>IF(OR(Processes!$C$69=TRUE,Processes!J$69=TRUE),IF(AND(G808=1,H808=1,NOT(ISTEXT(J808))),4,IF(AND(G808=1,H808=1,ISTEXT(J808)),3,IF(AND(OR(G808=1,H808=1),ISTEXT(J808)),2,1))),"OoS")</f>
        <v>1</v>
      </c>
      <c r="F808" s="57"/>
      <c r="G808" s="59"/>
      <c r="H808" s="59"/>
      <c r="I808" s="59"/>
      <c r="J808" s="59"/>
      <c r="K808" s="59"/>
      <c r="L808" s="59"/>
      <c r="M808" s="59"/>
      <c r="N808" s="59"/>
      <c r="O808" s="63"/>
      <c r="P808" s="370"/>
      <c r="Q808" s="264"/>
      <c r="R808" s="386"/>
    </row>
    <row r="809" spans="1:18" ht="12.75" customHeight="1" x14ac:dyDescent="0.25">
      <c r="A809" s="352"/>
      <c r="B809" s="378"/>
      <c r="C809" s="62" t="str">
        <f>IF(ISTEXT('Organizational Unit Summary'!$B$47),'Organizational Unit Summary'!$B$47,"")</f>
        <v>P-8</v>
      </c>
      <c r="D809" s="51" t="str">
        <f>IF('Organizational Unit Summary'!$B$24="Benchmark or Sustainment",IF(E809="OoS","OoS",IF(E809=1,"DM",IF(E809=2,"PM",IF(E809=3,"LM",IF(E809=4,"FM"))))),IF(E809="OoS","OoS",IF(E809&lt;=2,"H",IF(E809=3,"M",IF(E809=4,"L")))))</f>
        <v>DM</v>
      </c>
      <c r="E809" s="58">
        <f>IF(OR(Processes!$C$69=TRUE,Processes!K$69=TRUE),IF(AND(G809=1,H809=1,NOT(ISTEXT(J809))),4,IF(AND(G809=1,H809=1,ISTEXT(J809)),3,IF(AND(OR(G809=1,H809=1),ISTEXT(J809)),2,1))),"OoS")</f>
        <v>1</v>
      </c>
      <c r="F809" s="57"/>
      <c r="G809" s="59"/>
      <c r="H809" s="59"/>
      <c r="I809" s="59"/>
      <c r="J809" s="59"/>
      <c r="K809" s="59"/>
      <c r="L809" s="59"/>
      <c r="M809" s="59"/>
      <c r="N809" s="59"/>
      <c r="O809" s="63"/>
      <c r="P809" s="370"/>
      <c r="Q809" s="264"/>
      <c r="R809" s="386"/>
    </row>
    <row r="810" spans="1:18" ht="12.75" customHeight="1" x14ac:dyDescent="0.25">
      <c r="A810" s="352"/>
      <c r="B810" s="378"/>
      <c r="C810" s="62" t="str">
        <f>IF(ISTEXT('Organizational Unit Summary'!$B$48),'Organizational Unit Summary'!$B$48,"")</f>
        <v>P-9</v>
      </c>
      <c r="D810" s="51" t="str">
        <f>IF('Organizational Unit Summary'!$B$24="Benchmark or Sustainment",IF(E810="OoS","OoS",IF(E810=1,"DM",IF(E810=2,"PM",IF(E810=3,"LM",IF(E810=4,"FM"))))),IF(E810="OoS","OoS",IF(E810&lt;=2,"H",IF(E810=3,"M",IF(E810=4,"L")))))</f>
        <v>DM</v>
      </c>
      <c r="E810" s="58">
        <f>IF(OR(Processes!$C$69=TRUE,Processes!L$69=TRUE),IF(AND(G810=1,H810=1,NOT(ISTEXT(J810))),4,IF(AND(G810=1,H810=1,ISTEXT(J810)),3,IF(AND(OR(G810=1,H810=1),ISTEXT(J810)),2,1))),"OoS")</f>
        <v>1</v>
      </c>
      <c r="F810" s="57"/>
      <c r="G810" s="59"/>
      <c r="H810" s="59"/>
      <c r="I810" s="59"/>
      <c r="J810" s="59"/>
      <c r="K810" s="59"/>
      <c r="L810" s="59"/>
      <c r="M810" s="59"/>
      <c r="N810" s="59"/>
      <c r="O810" s="63"/>
      <c r="P810" s="370"/>
      <c r="Q810" s="264"/>
      <c r="R810" s="386"/>
    </row>
    <row r="811" spans="1:18" ht="12.75" customHeight="1" x14ac:dyDescent="0.25">
      <c r="A811" s="352"/>
      <c r="B811" s="378"/>
      <c r="C811" s="62" t="str">
        <f>IF(ISTEXT('Organizational Unit Summary'!$B$49),'Organizational Unit Summary'!$B$49,"")</f>
        <v>P-10</v>
      </c>
      <c r="D811" s="51" t="str">
        <f>IF('Organizational Unit Summary'!$B$24="Benchmark or Sustainment",IF(E811="OoS","OoS",IF(E811=1,"DM",IF(E811=2,"PM",IF(E811=3,"LM",IF(E811=4,"FM"))))),IF(E811="OoS","OoS",IF(E811&lt;=2,"H",IF(E811=3,"M",IF(E811=4,"L")))))</f>
        <v>DM</v>
      </c>
      <c r="E811" s="58">
        <f>IF(OR(Processes!$C$69=TRUE,Processes!M$69=TRUE),IF(AND(G811=1,H811=1,NOT(ISTEXT(J811))),4,IF(AND(G811=1,H811=1,ISTEXT(J811)),3,IF(AND(OR(G811=1,H811=1),ISTEXT(J811)),2,1))),"OoS")</f>
        <v>1</v>
      </c>
      <c r="F811" s="57"/>
      <c r="G811" s="59"/>
      <c r="H811" s="59"/>
      <c r="I811" s="59"/>
      <c r="J811" s="59"/>
      <c r="K811" s="59"/>
      <c r="L811" s="59"/>
      <c r="M811" s="59"/>
      <c r="N811" s="59"/>
      <c r="O811" s="63"/>
      <c r="P811" s="370"/>
      <c r="Q811" s="264"/>
      <c r="R811" s="386"/>
    </row>
    <row r="812" spans="1:18" ht="12.75" customHeight="1" x14ac:dyDescent="0.25">
      <c r="A812" s="352"/>
      <c r="B812" s="378"/>
      <c r="C812" s="62" t="str">
        <f>IF(ISTEXT('Organizational Unit Summary'!$B$50),'Organizational Unit Summary'!$B$50,"")</f>
        <v>P-11</v>
      </c>
      <c r="D812" s="51" t="str">
        <f>IF('Organizational Unit Summary'!$B$24="Benchmark or Sustainment",IF(E812="OoS","OoS",IF(E812=1,"DM",IF(E812=2,"PM",IF(E812=3,"LM",IF(E812=4,"FM"))))),IF(E812="OoS","OoS",IF(E812&lt;=2,"H",IF(E812=3,"M",IF(E812=4,"L")))))</f>
        <v>DM</v>
      </c>
      <c r="E812" s="58">
        <f>IF(OR(Processes!$C$69=TRUE,Processes!N$69=TRUE),IF(AND(G812=1,H812=1,NOT(ISTEXT(J812))),4,IF(AND(G812=1,H812=1,ISTEXT(J812)),3,IF(AND(OR(G812=1,H812=1),ISTEXT(J812)),2,1))),"OoS")</f>
        <v>1</v>
      </c>
      <c r="F812" s="57"/>
      <c r="G812" s="59"/>
      <c r="H812" s="59"/>
      <c r="I812" s="59"/>
      <c r="J812" s="59"/>
      <c r="K812" s="59"/>
      <c r="L812" s="59"/>
      <c r="M812" s="59"/>
      <c r="N812" s="59"/>
      <c r="O812" s="63"/>
      <c r="P812" s="370"/>
      <c r="Q812" s="264"/>
      <c r="R812" s="386"/>
    </row>
    <row r="813" spans="1:18" ht="12.75" customHeight="1" x14ac:dyDescent="0.25">
      <c r="A813" s="352"/>
      <c r="B813" s="378"/>
      <c r="C813" s="62" t="str">
        <f>IF(ISTEXT('Organizational Unit Summary'!$B$51),'Organizational Unit Summary'!$B$51,"")</f>
        <v>P-12</v>
      </c>
      <c r="D813" s="51" t="str">
        <f>IF('Organizational Unit Summary'!$B$24="Benchmark or Sustainment",IF(E813="OoS","OoS",IF(E813=1,"DM",IF(E813=2,"PM",IF(E813=3,"LM",IF(E813=4,"FM"))))),IF(E813="OoS","OoS",IF(E813&lt;=2,"H",IF(E813=3,"M",IF(E813=4,"L")))))</f>
        <v>DM</v>
      </c>
      <c r="E813" s="58">
        <f>IF(OR(Processes!$C$69=TRUE,Processes!O$69=TRUE),IF(AND(G813=1,H813=1,NOT(ISTEXT(J813))),4,IF(AND(G813=1,H813=1,ISTEXT(J813)),3,IF(AND(OR(G813=1,H813=1),ISTEXT(J813)),2,1))),"OoS")</f>
        <v>1</v>
      </c>
      <c r="F813" s="57"/>
      <c r="G813" s="59"/>
      <c r="H813" s="59"/>
      <c r="I813" s="59"/>
      <c r="J813" s="59"/>
      <c r="K813" s="59"/>
      <c r="L813" s="59"/>
      <c r="M813" s="59"/>
      <c r="N813" s="59"/>
      <c r="O813" s="63"/>
      <c r="P813" s="370"/>
      <c r="Q813" s="264"/>
      <c r="R813" s="386"/>
    </row>
    <row r="814" spans="1:18" ht="12.75" customHeight="1" x14ac:dyDescent="0.25">
      <c r="A814" s="352"/>
      <c r="B814" s="378"/>
      <c r="C814" s="62" t="str">
        <f>IF(ISTEXT('Organizational Unit Summary'!$B$52),'Organizational Unit Summary'!$B$52,"")</f>
        <v>P-13</v>
      </c>
      <c r="D814" s="51" t="str">
        <f>IF('Organizational Unit Summary'!$B$24="Benchmark or Sustainment",IF(E814="OoS","OoS",IF(E814=1,"DM",IF(E814=2,"PM",IF(E814=3,"LM",IF(E814=4,"FM"))))),IF(E814="OoS","OoS",IF(E814&lt;=2,"H",IF(E814=3,"M",IF(E814=4,"L")))))</f>
        <v>DM</v>
      </c>
      <c r="E814" s="58">
        <f>IF(OR(Processes!$C$69=TRUE,Processes!P$69=TRUE),IF(AND(G814=1,H814=1,NOT(ISTEXT(J814))),4,IF(AND(G814=1,H814=1,ISTEXT(J814)),3,IF(AND(OR(G814=1,H814=1),ISTEXT(J814)),2,1))),"OoS")</f>
        <v>1</v>
      </c>
      <c r="F814" s="57"/>
      <c r="G814" s="59"/>
      <c r="H814" s="59"/>
      <c r="I814" s="59"/>
      <c r="J814" s="59"/>
      <c r="K814" s="59"/>
      <c r="L814" s="59"/>
      <c r="M814" s="59"/>
      <c r="N814" s="59"/>
      <c r="O814" s="63"/>
      <c r="P814" s="370"/>
      <c r="Q814" s="264"/>
      <c r="R814" s="386"/>
    </row>
    <row r="815" spans="1:18" ht="12.75" customHeight="1" x14ac:dyDescent="0.25">
      <c r="A815" s="352"/>
      <c r="B815" s="378"/>
      <c r="C815" s="62" t="str">
        <f>IF(ISTEXT('Organizational Unit Summary'!$B$53),'Organizational Unit Summary'!$B$53,"")</f>
        <v>P-14</v>
      </c>
      <c r="D815" s="51" t="str">
        <f>IF('Organizational Unit Summary'!$B$24="Benchmark or Sustainment",IF(E815="OoS","OoS",IF(E815=1,"DM",IF(E815=2,"PM",IF(E815=3,"LM",IF(E815=4,"FM"))))),IF(E815="OoS","OoS",IF(E815&lt;=2,"H",IF(E815=3,"M",IF(E815=4,"L")))))</f>
        <v>DM</v>
      </c>
      <c r="E815" s="58">
        <f>IF(OR(Processes!$C$69=TRUE,Processes!Q$69=TRUE),IF(AND(G815=1,H815=1,NOT(ISTEXT(J815))),4,IF(AND(G815=1,H815=1,ISTEXT(J815)),3,IF(AND(OR(G815=1,H815=1),ISTEXT(J815)),2,1))),"OoS")</f>
        <v>1</v>
      </c>
      <c r="F815" s="57"/>
      <c r="G815" s="59"/>
      <c r="H815" s="59"/>
      <c r="I815" s="59"/>
      <c r="J815" s="59"/>
      <c r="K815" s="59"/>
      <c r="L815" s="59"/>
      <c r="M815" s="59"/>
      <c r="N815" s="59"/>
      <c r="O815" s="63"/>
      <c r="P815" s="370"/>
      <c r="Q815" s="264"/>
      <c r="R815" s="386"/>
    </row>
    <row r="816" spans="1:18" ht="12.75" customHeight="1" x14ac:dyDescent="0.25">
      <c r="A816" s="352"/>
      <c r="B816" s="378"/>
      <c r="C816" s="62" t="str">
        <f>IF(ISTEXT('Organizational Unit Summary'!$B$54),'Organizational Unit Summary'!$B$54,"")</f>
        <v>P-15</v>
      </c>
      <c r="D816" s="51" t="str">
        <f>IF('Organizational Unit Summary'!$B$24="Benchmark or Sustainment",IF(E816="OoS","OoS",IF(E816=1,"DM",IF(E816=2,"PM",IF(E816=3,"LM",IF(E816=4,"FM"))))),IF(E816="OoS","OoS",IF(E816&lt;=2,"H",IF(E816=3,"M",IF(E816=4,"L")))))</f>
        <v>DM</v>
      </c>
      <c r="E816" s="58">
        <f>IF(OR(Processes!$C$69=TRUE,Processes!R$69=TRUE),IF(AND(G816=1,H816=1,NOT(ISTEXT(J816))),4,IF(AND(G816=1,H816=1,ISTEXT(J816)),3,IF(AND(OR(G816=1,H816=1),ISTEXT(J816)),2,1))),"OoS")</f>
        <v>1</v>
      </c>
      <c r="F816" s="57"/>
      <c r="G816" s="59"/>
      <c r="H816" s="59"/>
      <c r="I816" s="59"/>
      <c r="J816" s="59"/>
      <c r="K816" s="59"/>
      <c r="L816" s="59"/>
      <c r="M816" s="59"/>
      <c r="N816" s="59"/>
      <c r="O816" s="63"/>
      <c r="P816" s="370"/>
      <c r="Q816" s="264"/>
      <c r="R816" s="386"/>
    </row>
    <row r="817" spans="1:18" ht="12.75" customHeight="1" x14ac:dyDescent="0.25">
      <c r="A817" s="352"/>
      <c r="B817" s="378"/>
      <c r="C817" s="62" t="str">
        <f>IF(ISTEXT('Organizational Unit Summary'!$B$55),'Organizational Unit Summary'!$B$55,"")</f>
        <v>P-16</v>
      </c>
      <c r="D817" s="51" t="str">
        <f>IF('Organizational Unit Summary'!$B$24="Benchmark or Sustainment",IF(E817="OoS","OoS",IF(E817=1,"DM",IF(E817=2,"PM",IF(E817=3,"LM",IF(E817=4,"FM"))))),IF(E817="OoS","OoS",IF(E817&lt;=2,"H",IF(E817=3,"M",IF(E817=4,"L")))))</f>
        <v>DM</v>
      </c>
      <c r="E817" s="58">
        <f>IF(OR(Processes!$C$69=TRUE,Processes!S$69=TRUE),IF(AND(G817=1,H817=1,NOT(ISTEXT(J817))),4,IF(AND(G817=1,H817=1,ISTEXT(J817)),3,IF(AND(OR(G817=1,H817=1),ISTEXT(J817)),2,1))),"OoS")</f>
        <v>1</v>
      </c>
      <c r="F817" s="57"/>
      <c r="G817" s="59"/>
      <c r="H817" s="59"/>
      <c r="I817" s="59"/>
      <c r="J817" s="59"/>
      <c r="K817" s="59"/>
      <c r="L817" s="59"/>
      <c r="M817" s="59"/>
      <c r="N817" s="59"/>
      <c r="O817" s="63"/>
      <c r="P817" s="370"/>
      <c r="Q817" s="264"/>
      <c r="R817" s="386"/>
    </row>
    <row r="818" spans="1:18" ht="12.75" customHeight="1" x14ac:dyDescent="0.25">
      <c r="A818" s="352"/>
      <c r="B818" s="378"/>
      <c r="C818" s="62" t="str">
        <f>IF(ISTEXT('Organizational Unit Summary'!$B$56),'Organizational Unit Summary'!$B$56,"")</f>
        <v>P-17</v>
      </c>
      <c r="D818" s="51" t="str">
        <f>IF('Organizational Unit Summary'!$B$24="Benchmark or Sustainment",IF(E818="OoS","OoS",IF(E818=1,"DM",IF(E818=2,"PM",IF(E818=3,"LM",IF(E818=4,"FM"))))),IF(E818="OoS","OoS",IF(E818&lt;=2,"H",IF(E818=3,"M",IF(E818=4,"L")))))</f>
        <v>DM</v>
      </c>
      <c r="E818" s="58">
        <f>IF(OR(Processes!$C$69=TRUE,Processes!T$69=TRUE),IF(AND(G818=1,H818=1,NOT(ISTEXT(J818))),4,IF(AND(G818=1,H818=1,ISTEXT(J818)),3,IF(AND(OR(G818=1,H818=1),ISTEXT(J818)),2,1))),"OoS")</f>
        <v>1</v>
      </c>
      <c r="F818" s="57"/>
      <c r="G818" s="59"/>
      <c r="H818" s="59"/>
      <c r="I818" s="59"/>
      <c r="J818" s="59"/>
      <c r="K818" s="59"/>
      <c r="L818" s="59"/>
      <c r="M818" s="59"/>
      <c r="N818" s="59"/>
      <c r="O818" s="63"/>
      <c r="P818" s="370"/>
      <c r="Q818" s="264"/>
      <c r="R818" s="386"/>
    </row>
    <row r="819" spans="1:18" ht="12.75" customHeight="1" x14ac:dyDescent="0.25">
      <c r="A819" s="352"/>
      <c r="B819" s="378"/>
      <c r="C819" s="62" t="str">
        <f>IF(ISTEXT('Organizational Unit Summary'!$B$57),'Organizational Unit Summary'!$B$57,"")</f>
        <v>P-18</v>
      </c>
      <c r="D819" s="51" t="str">
        <f>IF('Organizational Unit Summary'!$B$24="Benchmark or Sustainment",IF(E819="OoS","OoS",IF(E819=1,"DM",IF(E819=2,"PM",IF(E819=3,"LM",IF(E819=4,"FM"))))),IF(E819="OoS","OoS",IF(E819&lt;=2,"H",IF(E819=3,"M",IF(E819=4,"L")))))</f>
        <v>DM</v>
      </c>
      <c r="E819" s="58">
        <f>IF(OR(Processes!$C$69=TRUE,Processes!U$69=TRUE),IF(AND(G819=1,H819=1,NOT(ISTEXT(J819))),4,IF(AND(G819=1,H819=1,ISTEXT(J819)),3,IF(AND(OR(G819=1,H819=1),ISTEXT(J819)),2,1))),"OoS")</f>
        <v>1</v>
      </c>
      <c r="F819" s="57"/>
      <c r="G819" s="59"/>
      <c r="H819" s="59"/>
      <c r="I819" s="59"/>
      <c r="J819" s="59"/>
      <c r="K819" s="59"/>
      <c r="L819" s="59"/>
      <c r="M819" s="59"/>
      <c r="N819" s="59"/>
      <c r="O819" s="63"/>
      <c r="P819" s="370"/>
      <c r="Q819" s="264"/>
      <c r="R819" s="386"/>
    </row>
    <row r="820" spans="1:18" ht="12.75" customHeight="1" x14ac:dyDescent="0.25">
      <c r="A820" s="352"/>
      <c r="B820" s="378"/>
      <c r="C820" s="62" t="str">
        <f>IF(ISTEXT('Organizational Unit Summary'!$B$58),'Organizational Unit Summary'!$B$58,"")</f>
        <v>P-19</v>
      </c>
      <c r="D820" s="51" t="str">
        <f>IF('Organizational Unit Summary'!$B$24="Benchmark or Sustainment",IF(E820="OoS","OoS",IF(E820=1,"DM",IF(E820=2,"PM",IF(E820=3,"LM",IF(E820=4,"FM"))))),IF(E820="OoS","OoS",IF(E820&lt;=2,"H",IF(E820=3,"M",IF(E820=4,"L")))))</f>
        <v>DM</v>
      </c>
      <c r="E820" s="58">
        <f>IF(OR(Processes!$C$69=TRUE,Processes!V$69=TRUE),IF(AND(G820=1,H820=1,NOT(ISTEXT(J820))),4,IF(AND(G820=1,H820=1,ISTEXT(J820)),3,IF(AND(OR(G820=1,H820=1),ISTEXT(J820)),2,1))),"OoS")</f>
        <v>1</v>
      </c>
      <c r="F820" s="57"/>
      <c r="G820" s="59"/>
      <c r="H820" s="59"/>
      <c r="I820" s="59"/>
      <c r="J820" s="59"/>
      <c r="K820" s="59"/>
      <c r="L820" s="59"/>
      <c r="M820" s="59"/>
      <c r="N820" s="59"/>
      <c r="O820" s="63"/>
      <c r="P820" s="370"/>
      <c r="Q820" s="264"/>
      <c r="R820" s="386"/>
    </row>
    <row r="821" spans="1:18" ht="12.75" customHeight="1" thickBot="1" x14ac:dyDescent="0.3">
      <c r="A821" s="352"/>
      <c r="B821" s="378"/>
      <c r="C821" s="62" t="str">
        <f>IF(ISTEXT('Organizational Unit Summary'!$B$59),'Organizational Unit Summary'!$B$59,"")</f>
        <v>P-20</v>
      </c>
      <c r="D821" s="51" t="str">
        <f>IF('Organizational Unit Summary'!$B$24="Benchmark or Sustainment",IF(E821="OoS","OoS",IF(E821=1,"DM",IF(E821=2,"PM",IF(E821=3,"LM",IF(E821=4,"FM"))))),IF(E821="OoS","OoS",IF(E821&lt;=2,"H",IF(E821=3,"M",IF(E821=4,"L")))))</f>
        <v>DM</v>
      </c>
      <c r="E821" s="58">
        <f>IF(OR(Processes!$C$69=TRUE,Processes!W$69=TRUE),IF(AND(G821=1,H821=1,NOT(ISTEXT(J821))),4,IF(AND(G821=1,H821=1,ISTEXT(J821)),3,IF(AND(OR(G821=1,H821=1),ISTEXT(J821)),2,1))),"OoS")</f>
        <v>1</v>
      </c>
      <c r="F821" s="57"/>
      <c r="G821" s="59"/>
      <c r="H821" s="59"/>
      <c r="I821" s="59"/>
      <c r="J821" s="59"/>
      <c r="K821" s="59"/>
      <c r="L821" s="59"/>
      <c r="M821" s="59"/>
      <c r="N821" s="59"/>
      <c r="O821" s="63"/>
      <c r="P821" s="371"/>
      <c r="Q821" s="264"/>
      <c r="R821" s="386"/>
    </row>
    <row r="822" spans="1:18" ht="12.75" customHeight="1" x14ac:dyDescent="0.25">
      <c r="A822" s="352"/>
      <c r="B822" s="378" t="str">
        <f>IF(ISTEXT(Processes!$B$19),Processes!$B$19,"")</f>
        <v>Process 17</v>
      </c>
      <c r="C822" s="62" t="str">
        <f>IF(ISTEXT('Organizational Unit Summary'!$B$40),'Organizational Unit Summary'!$B$40,"")</f>
        <v>P-1</v>
      </c>
      <c r="D822" s="51" t="str">
        <f>IF('Organizational Unit Summary'!$B$24="Benchmark or Sustainment",IF(E822="OoS","OoS",IF(E822=1,"DM",IF(E822=2,"PM",IF(E822=3,"LM",IF(E822=4,"FM"))))),IF(E822="OoS","OoS",IF(E822&lt;=2,"H",IF(E822=3,"M",IF(E822=4,"L")))))</f>
        <v>DM</v>
      </c>
      <c r="E822" s="58">
        <f>IF(OR(Processes!$C$70=TRUE,Processes!D$70=TRUE),IF(AND(G822=1,H822=1,NOT(ISTEXT(J822))),4,IF(AND(G822=1,H822=1,ISTEXT(J822)),3,IF(AND(OR(G822=1,H822=1),ISTEXT(J822)),2,1))),"OoS")</f>
        <v>1</v>
      </c>
      <c r="F822" s="57"/>
      <c r="G822" s="59"/>
      <c r="H822" s="59"/>
      <c r="I822" s="59"/>
      <c r="J822" s="59"/>
      <c r="K822" s="59"/>
      <c r="L822" s="59"/>
      <c r="M822" s="59"/>
      <c r="N822" s="59"/>
      <c r="O822" s="63"/>
      <c r="P822" s="369"/>
      <c r="Q822" s="264"/>
      <c r="R822" s="386"/>
    </row>
    <row r="823" spans="1:18" ht="12.75" customHeight="1" x14ac:dyDescent="0.25">
      <c r="A823" s="352"/>
      <c r="B823" s="378"/>
      <c r="C823" s="62" t="str">
        <f>IF(ISTEXT('Organizational Unit Summary'!$B$41),'Organizational Unit Summary'!$B$41,"")</f>
        <v>P-2</v>
      </c>
      <c r="D823" s="51" t="str">
        <f>IF('Organizational Unit Summary'!$B$24="Benchmark or Sustainment",IF(E823="OoS","OoS",IF(E823=1,"DM",IF(E823=2,"PM",IF(E823=3,"LM",IF(E823=4,"FM"))))),IF(E823="OoS","OoS",IF(E823&lt;=2,"H",IF(E823=3,"M",IF(E823=4,"L")))))</f>
        <v>DM</v>
      </c>
      <c r="E823" s="58">
        <f>IF(OR(Processes!$C$70=TRUE,Processes!E$70=TRUE),IF(AND(G823=1,H823=1,NOT(ISTEXT(J823))),4,IF(AND(G823=1,H823=1,ISTEXT(J823)),3,IF(AND(OR(G823=1,H823=1),ISTEXT(J823)),2,1))),"OoS")</f>
        <v>1</v>
      </c>
      <c r="F823" s="57"/>
      <c r="G823" s="59"/>
      <c r="H823" s="59"/>
      <c r="I823" s="59"/>
      <c r="J823" s="59"/>
      <c r="K823" s="59"/>
      <c r="L823" s="59"/>
      <c r="M823" s="59"/>
      <c r="N823" s="59"/>
      <c r="O823" s="63"/>
      <c r="P823" s="370"/>
      <c r="Q823" s="264"/>
      <c r="R823" s="386"/>
    </row>
    <row r="824" spans="1:18" ht="12.75" customHeight="1" x14ac:dyDescent="0.25">
      <c r="A824" s="352"/>
      <c r="B824" s="378"/>
      <c r="C824" s="62" t="str">
        <f>IF(ISTEXT('Organizational Unit Summary'!$B$42),'Organizational Unit Summary'!$B$42,"")</f>
        <v>P-3</v>
      </c>
      <c r="D824" s="51" t="str">
        <f>IF('Organizational Unit Summary'!$B$24="Benchmark or Sustainment",IF(E824="OoS","OoS",IF(E824=1,"DM",IF(E824=2,"PM",IF(E824=3,"LM",IF(E824=4,"FM"))))),IF(E824="OoS","OoS",IF(E824&lt;=2,"H",IF(E824=3,"M",IF(E824=4,"L")))))</f>
        <v>DM</v>
      </c>
      <c r="E824" s="58">
        <f>IF(OR(Processes!$C$70=TRUE,Processes!F$70=TRUE),IF(AND(G824=1,H824=1,NOT(ISTEXT(J824))),4,IF(AND(G824=1,H824=1,ISTEXT(J824)),3,IF(AND(OR(G824=1,H824=1),ISTEXT(J824)),2,1))),"OoS")</f>
        <v>1</v>
      </c>
      <c r="F824" s="57"/>
      <c r="G824" s="59"/>
      <c r="H824" s="59"/>
      <c r="I824" s="59"/>
      <c r="J824" s="59"/>
      <c r="K824" s="59"/>
      <c r="L824" s="59"/>
      <c r="M824" s="59"/>
      <c r="N824" s="59"/>
      <c r="O824" s="63"/>
      <c r="P824" s="370"/>
      <c r="Q824" s="264"/>
      <c r="R824" s="386"/>
    </row>
    <row r="825" spans="1:18" ht="12.75" customHeight="1" x14ac:dyDescent="0.25">
      <c r="A825" s="352"/>
      <c r="B825" s="378"/>
      <c r="C825" s="62" t="str">
        <f>IF(ISTEXT('Organizational Unit Summary'!$B$43),'Organizational Unit Summary'!$B$43,"")</f>
        <v>P-4</v>
      </c>
      <c r="D825" s="51" t="str">
        <f>IF('Organizational Unit Summary'!$B$24="Benchmark or Sustainment",IF(E825="OoS","OoS",IF(E825=1,"DM",IF(E825=2,"PM",IF(E825=3,"LM",IF(E825=4,"FM"))))),IF(E825="OoS","OoS",IF(E825&lt;=2,"H",IF(E825=3,"M",IF(E825=4,"L")))))</f>
        <v>DM</v>
      </c>
      <c r="E825" s="58">
        <f>IF(OR(Processes!$C$70=TRUE,Processes!G$70=TRUE),IF(AND(G825=1,H825=1,NOT(ISTEXT(J825))),4,IF(AND(G825=1,H825=1,ISTEXT(J825)),3,IF(AND(OR(G825=1,H825=1),ISTEXT(J825)),2,1))),"OoS")</f>
        <v>1</v>
      </c>
      <c r="F825" s="57"/>
      <c r="G825" s="59"/>
      <c r="H825" s="59"/>
      <c r="I825" s="59"/>
      <c r="J825" s="59"/>
      <c r="K825" s="59"/>
      <c r="L825" s="59"/>
      <c r="M825" s="59"/>
      <c r="N825" s="59"/>
      <c r="O825" s="63"/>
      <c r="P825" s="370"/>
      <c r="Q825" s="264"/>
      <c r="R825" s="386"/>
    </row>
    <row r="826" spans="1:18" ht="12.75" customHeight="1" x14ac:dyDescent="0.25">
      <c r="A826" s="352"/>
      <c r="B826" s="378"/>
      <c r="C826" s="62" t="str">
        <f>IF(ISTEXT('Organizational Unit Summary'!$B$44),'Organizational Unit Summary'!$B$44,"")</f>
        <v>P-5</v>
      </c>
      <c r="D826" s="51" t="str">
        <f>IF('Organizational Unit Summary'!$B$24="Benchmark or Sustainment",IF(E826="OoS","OoS",IF(E826=1,"DM",IF(E826=2,"PM",IF(E826=3,"LM",IF(E826=4,"FM"))))),IF(E826="OoS","OoS",IF(E826&lt;=2,"H",IF(E826=3,"M",IF(E826=4,"L")))))</f>
        <v>DM</v>
      </c>
      <c r="E826" s="58">
        <f>IF(OR(Processes!$C$70=TRUE,Processes!H$70=TRUE),IF(AND(G826=1,H826=1,NOT(ISTEXT(J826))),4,IF(AND(G826=1,H826=1,ISTEXT(J826)),3,IF(AND(OR(G826=1,H826=1),ISTEXT(J826)),2,1))),"OoS")</f>
        <v>1</v>
      </c>
      <c r="F826" s="57"/>
      <c r="G826" s="59"/>
      <c r="H826" s="59"/>
      <c r="I826" s="59"/>
      <c r="J826" s="59"/>
      <c r="K826" s="59"/>
      <c r="L826" s="59"/>
      <c r="M826" s="59"/>
      <c r="N826" s="59"/>
      <c r="O826" s="63"/>
      <c r="P826" s="370"/>
      <c r="Q826" s="264"/>
      <c r="R826" s="386"/>
    </row>
    <row r="827" spans="1:18" ht="12.75" customHeight="1" x14ac:dyDescent="0.25">
      <c r="A827" s="352"/>
      <c r="B827" s="378"/>
      <c r="C827" s="62" t="str">
        <f>IF(ISTEXT('Organizational Unit Summary'!$B$45),'Organizational Unit Summary'!$B$45,"")</f>
        <v>P-6</v>
      </c>
      <c r="D827" s="51" t="str">
        <f>IF('Organizational Unit Summary'!$B$24="Benchmark or Sustainment",IF(E827="OoS","OoS",IF(E827=1,"DM",IF(E827=2,"PM",IF(E827=3,"LM",IF(E827=4,"FM"))))),IF(E827="OoS","OoS",IF(E827&lt;=2,"H",IF(E827=3,"M",IF(E827=4,"L")))))</f>
        <v>DM</v>
      </c>
      <c r="E827" s="58">
        <f>IF(OR(Processes!$C$70=TRUE,Processes!I$70=TRUE),IF(AND(G827=1,H827=1,NOT(ISTEXT(J827))),4,IF(AND(G827=1,H827=1,ISTEXT(J827)),3,IF(AND(OR(G827=1,H827=1),ISTEXT(J827)),2,1))),"OoS")</f>
        <v>1</v>
      </c>
      <c r="F827" s="57"/>
      <c r="G827" s="59"/>
      <c r="H827" s="59"/>
      <c r="I827" s="59"/>
      <c r="J827" s="59"/>
      <c r="K827" s="59"/>
      <c r="L827" s="59"/>
      <c r="M827" s="59"/>
      <c r="N827" s="59"/>
      <c r="O827" s="63"/>
      <c r="P827" s="370"/>
      <c r="Q827" s="264"/>
      <c r="R827" s="386"/>
    </row>
    <row r="828" spans="1:18" ht="12.75" customHeight="1" x14ac:dyDescent="0.25">
      <c r="A828" s="352"/>
      <c r="B828" s="378"/>
      <c r="C828" s="62" t="str">
        <f>IF(ISTEXT('Organizational Unit Summary'!$B$46),'Organizational Unit Summary'!$B$46,"")</f>
        <v>P-7</v>
      </c>
      <c r="D828" s="51" t="str">
        <f>IF('Organizational Unit Summary'!$B$24="Benchmark or Sustainment",IF(E828="OoS","OoS",IF(E828=1,"DM",IF(E828=2,"PM",IF(E828=3,"LM",IF(E828=4,"FM"))))),IF(E828="OoS","OoS",IF(E828&lt;=2,"H",IF(E828=3,"M",IF(E828=4,"L")))))</f>
        <v>DM</v>
      </c>
      <c r="E828" s="58">
        <f>IF(OR(Processes!$C$70=TRUE,Processes!J$70=TRUE),IF(AND(G828=1,H828=1,NOT(ISTEXT(J828))),4,IF(AND(G828=1,H828=1,ISTEXT(J828)),3,IF(AND(OR(G828=1,H828=1),ISTEXT(J828)),2,1))),"OoS")</f>
        <v>1</v>
      </c>
      <c r="F828" s="57"/>
      <c r="G828" s="59"/>
      <c r="H828" s="59"/>
      <c r="I828" s="59"/>
      <c r="J828" s="59"/>
      <c r="K828" s="59"/>
      <c r="L828" s="59"/>
      <c r="M828" s="59"/>
      <c r="N828" s="59"/>
      <c r="O828" s="63"/>
      <c r="P828" s="370"/>
      <c r="Q828" s="264"/>
      <c r="R828" s="386"/>
    </row>
    <row r="829" spans="1:18" ht="12.75" customHeight="1" x14ac:dyDescent="0.25">
      <c r="A829" s="352"/>
      <c r="B829" s="378"/>
      <c r="C829" s="62" t="str">
        <f>IF(ISTEXT('Organizational Unit Summary'!$B$47),'Organizational Unit Summary'!$B$47,"")</f>
        <v>P-8</v>
      </c>
      <c r="D829" s="51" t="str">
        <f>IF('Organizational Unit Summary'!$B$24="Benchmark or Sustainment",IF(E829="OoS","OoS",IF(E829=1,"DM",IF(E829=2,"PM",IF(E829=3,"LM",IF(E829=4,"FM"))))),IF(E829="OoS","OoS",IF(E829&lt;=2,"H",IF(E829=3,"M",IF(E829=4,"L")))))</f>
        <v>DM</v>
      </c>
      <c r="E829" s="58">
        <f>IF(OR(Processes!$C$70=TRUE,Processes!K$70=TRUE),IF(AND(G829=1,H829=1,NOT(ISTEXT(J829))),4,IF(AND(G829=1,H829=1,ISTEXT(J829)),3,IF(AND(OR(G829=1,H829=1),ISTEXT(J829)),2,1))),"OoS")</f>
        <v>1</v>
      </c>
      <c r="F829" s="57"/>
      <c r="G829" s="59"/>
      <c r="H829" s="59"/>
      <c r="I829" s="59"/>
      <c r="J829" s="59"/>
      <c r="K829" s="59"/>
      <c r="L829" s="59"/>
      <c r="M829" s="59"/>
      <c r="N829" s="59"/>
      <c r="O829" s="63"/>
      <c r="P829" s="370"/>
      <c r="Q829" s="264"/>
      <c r="R829" s="386"/>
    </row>
    <row r="830" spans="1:18" ht="12.75" customHeight="1" x14ac:dyDescent="0.25">
      <c r="A830" s="352"/>
      <c r="B830" s="378"/>
      <c r="C830" s="62" t="str">
        <f>IF(ISTEXT('Organizational Unit Summary'!$B$48),'Organizational Unit Summary'!$B$48,"")</f>
        <v>P-9</v>
      </c>
      <c r="D830" s="51" t="str">
        <f>IF('Organizational Unit Summary'!$B$24="Benchmark or Sustainment",IF(E830="OoS","OoS",IF(E830=1,"DM",IF(E830=2,"PM",IF(E830=3,"LM",IF(E830=4,"FM"))))),IF(E830="OoS","OoS",IF(E830&lt;=2,"H",IF(E830=3,"M",IF(E830=4,"L")))))</f>
        <v>DM</v>
      </c>
      <c r="E830" s="58">
        <f>IF(OR(Processes!$C$70=TRUE,Processes!L$70=TRUE),IF(AND(G830=1,H830=1,NOT(ISTEXT(J830))),4,IF(AND(G830=1,H830=1,ISTEXT(J830)),3,IF(AND(OR(G830=1,H830=1),ISTEXT(J830)),2,1))),"OoS")</f>
        <v>1</v>
      </c>
      <c r="F830" s="57"/>
      <c r="G830" s="59"/>
      <c r="H830" s="59"/>
      <c r="I830" s="59"/>
      <c r="J830" s="59"/>
      <c r="K830" s="59"/>
      <c r="L830" s="59"/>
      <c r="M830" s="59"/>
      <c r="N830" s="59"/>
      <c r="O830" s="63"/>
      <c r="P830" s="370"/>
      <c r="Q830" s="264"/>
      <c r="R830" s="386"/>
    </row>
    <row r="831" spans="1:18" ht="12.75" customHeight="1" x14ac:dyDescent="0.25">
      <c r="A831" s="352"/>
      <c r="B831" s="378"/>
      <c r="C831" s="62" t="str">
        <f>IF(ISTEXT('Organizational Unit Summary'!$B$49),'Organizational Unit Summary'!$B$49,"")</f>
        <v>P-10</v>
      </c>
      <c r="D831" s="51" t="str">
        <f>IF('Organizational Unit Summary'!$B$24="Benchmark or Sustainment",IF(E831="OoS","OoS",IF(E831=1,"DM",IF(E831=2,"PM",IF(E831=3,"LM",IF(E831=4,"FM"))))),IF(E831="OoS","OoS",IF(E831&lt;=2,"H",IF(E831=3,"M",IF(E831=4,"L")))))</f>
        <v>DM</v>
      </c>
      <c r="E831" s="58">
        <f>IF(OR(Processes!$C$70=TRUE,Processes!M$70=TRUE),IF(AND(G831=1,H831=1,NOT(ISTEXT(J831))),4,IF(AND(G831=1,H831=1,ISTEXT(J831)),3,IF(AND(OR(G831=1,H831=1),ISTEXT(J831)),2,1))),"OoS")</f>
        <v>1</v>
      </c>
      <c r="F831" s="57"/>
      <c r="G831" s="59"/>
      <c r="H831" s="59"/>
      <c r="I831" s="59"/>
      <c r="J831" s="59"/>
      <c r="K831" s="59"/>
      <c r="L831" s="59"/>
      <c r="M831" s="59"/>
      <c r="N831" s="59"/>
      <c r="O831" s="63"/>
      <c r="P831" s="370"/>
      <c r="Q831" s="264"/>
      <c r="R831" s="386"/>
    </row>
    <row r="832" spans="1:18" ht="12.75" customHeight="1" x14ac:dyDescent="0.25">
      <c r="A832" s="352"/>
      <c r="B832" s="378"/>
      <c r="C832" s="62" t="str">
        <f>IF(ISTEXT('Organizational Unit Summary'!$B$50),'Organizational Unit Summary'!$B$50,"")</f>
        <v>P-11</v>
      </c>
      <c r="D832" s="51" t="str">
        <f>IF('Organizational Unit Summary'!$B$24="Benchmark or Sustainment",IF(E832="OoS","OoS",IF(E832=1,"DM",IF(E832=2,"PM",IF(E832=3,"LM",IF(E832=4,"FM"))))),IF(E832="OoS","OoS",IF(E832&lt;=2,"H",IF(E832=3,"M",IF(E832=4,"L")))))</f>
        <v>DM</v>
      </c>
      <c r="E832" s="58">
        <f>IF(OR(Processes!$C$70=TRUE,Processes!N$70=TRUE),IF(AND(G832=1,H832=1,NOT(ISTEXT(J832))),4,IF(AND(G832=1,H832=1,ISTEXT(J832)),3,IF(AND(OR(G832=1,H832=1),ISTEXT(J832)),2,1))),"OoS")</f>
        <v>1</v>
      </c>
      <c r="F832" s="57"/>
      <c r="G832" s="59"/>
      <c r="H832" s="59"/>
      <c r="I832" s="59"/>
      <c r="J832" s="59"/>
      <c r="K832" s="59"/>
      <c r="L832" s="59"/>
      <c r="M832" s="59"/>
      <c r="N832" s="59"/>
      <c r="O832" s="63"/>
      <c r="P832" s="370"/>
      <c r="Q832" s="264"/>
      <c r="R832" s="386"/>
    </row>
    <row r="833" spans="1:18" ht="12.75" customHeight="1" x14ac:dyDescent="0.25">
      <c r="A833" s="352"/>
      <c r="B833" s="378"/>
      <c r="C833" s="62" t="str">
        <f>IF(ISTEXT('Organizational Unit Summary'!$B$51),'Organizational Unit Summary'!$B$51,"")</f>
        <v>P-12</v>
      </c>
      <c r="D833" s="51" t="str">
        <f>IF('Organizational Unit Summary'!$B$24="Benchmark or Sustainment",IF(E833="OoS","OoS",IF(E833=1,"DM",IF(E833=2,"PM",IF(E833=3,"LM",IF(E833=4,"FM"))))),IF(E833="OoS","OoS",IF(E833&lt;=2,"H",IF(E833=3,"M",IF(E833=4,"L")))))</f>
        <v>DM</v>
      </c>
      <c r="E833" s="58">
        <f>IF(OR(Processes!$C$70=TRUE,Processes!O$70=TRUE),IF(AND(G833=1,H833=1,NOT(ISTEXT(J833))),4,IF(AND(G833=1,H833=1,ISTEXT(J833)),3,IF(AND(OR(G833=1,H833=1),ISTEXT(J833)),2,1))),"OoS")</f>
        <v>1</v>
      </c>
      <c r="F833" s="57"/>
      <c r="G833" s="59"/>
      <c r="H833" s="59"/>
      <c r="I833" s="59"/>
      <c r="J833" s="59"/>
      <c r="K833" s="59"/>
      <c r="L833" s="59"/>
      <c r="M833" s="59"/>
      <c r="N833" s="59"/>
      <c r="O833" s="63"/>
      <c r="P833" s="370"/>
      <c r="Q833" s="264"/>
      <c r="R833" s="386"/>
    </row>
    <row r="834" spans="1:18" ht="12.75" customHeight="1" x14ac:dyDescent="0.25">
      <c r="A834" s="352"/>
      <c r="B834" s="378"/>
      <c r="C834" s="62" t="str">
        <f>IF(ISTEXT('Organizational Unit Summary'!$B$52),'Organizational Unit Summary'!$B$52,"")</f>
        <v>P-13</v>
      </c>
      <c r="D834" s="51" t="str">
        <f>IF('Organizational Unit Summary'!$B$24="Benchmark or Sustainment",IF(E834="OoS","OoS",IF(E834=1,"DM",IF(E834=2,"PM",IF(E834=3,"LM",IF(E834=4,"FM"))))),IF(E834="OoS","OoS",IF(E834&lt;=2,"H",IF(E834=3,"M",IF(E834=4,"L")))))</f>
        <v>DM</v>
      </c>
      <c r="E834" s="58">
        <f>IF(OR(Processes!$C$70=TRUE,Processes!P$70=TRUE),IF(AND(G834=1,H834=1,NOT(ISTEXT(J834))),4,IF(AND(G834=1,H834=1,ISTEXT(J834)),3,IF(AND(OR(G834=1,H834=1),ISTEXT(J834)),2,1))),"OoS")</f>
        <v>1</v>
      </c>
      <c r="F834" s="57"/>
      <c r="G834" s="59"/>
      <c r="H834" s="59"/>
      <c r="I834" s="59"/>
      <c r="J834" s="59"/>
      <c r="K834" s="59"/>
      <c r="L834" s="59"/>
      <c r="M834" s="59"/>
      <c r="N834" s="59"/>
      <c r="O834" s="63"/>
      <c r="P834" s="370"/>
      <c r="Q834" s="264"/>
      <c r="R834" s="386"/>
    </row>
    <row r="835" spans="1:18" ht="12.75" customHeight="1" x14ac:dyDescent="0.25">
      <c r="A835" s="352"/>
      <c r="B835" s="378"/>
      <c r="C835" s="62" t="str">
        <f>IF(ISTEXT('Organizational Unit Summary'!$B$53),'Organizational Unit Summary'!$B$53,"")</f>
        <v>P-14</v>
      </c>
      <c r="D835" s="51" t="str">
        <f>IF('Organizational Unit Summary'!$B$24="Benchmark or Sustainment",IF(E835="OoS","OoS",IF(E835=1,"DM",IF(E835=2,"PM",IF(E835=3,"LM",IF(E835=4,"FM"))))),IF(E835="OoS","OoS",IF(E835&lt;=2,"H",IF(E835=3,"M",IF(E835=4,"L")))))</f>
        <v>DM</v>
      </c>
      <c r="E835" s="58">
        <f>IF(OR(Processes!$C$70=TRUE,Processes!Q$70=TRUE),IF(AND(G835=1,H835=1,NOT(ISTEXT(J835))),4,IF(AND(G835=1,H835=1,ISTEXT(J835)),3,IF(AND(OR(G835=1,H835=1),ISTEXT(J835)),2,1))),"OoS")</f>
        <v>1</v>
      </c>
      <c r="F835" s="57"/>
      <c r="G835" s="59"/>
      <c r="H835" s="59"/>
      <c r="I835" s="59"/>
      <c r="J835" s="59"/>
      <c r="K835" s="59"/>
      <c r="L835" s="59"/>
      <c r="M835" s="59"/>
      <c r="N835" s="59"/>
      <c r="O835" s="63"/>
      <c r="P835" s="370"/>
      <c r="Q835" s="264"/>
      <c r="R835" s="386"/>
    </row>
    <row r="836" spans="1:18" ht="12.75" customHeight="1" x14ac:dyDescent="0.25">
      <c r="A836" s="352"/>
      <c r="B836" s="378"/>
      <c r="C836" s="62" t="str">
        <f>IF(ISTEXT('Organizational Unit Summary'!$B$54),'Organizational Unit Summary'!$B$54,"")</f>
        <v>P-15</v>
      </c>
      <c r="D836" s="51" t="str">
        <f>IF('Organizational Unit Summary'!$B$24="Benchmark or Sustainment",IF(E836="OoS","OoS",IF(E836=1,"DM",IF(E836=2,"PM",IF(E836=3,"LM",IF(E836=4,"FM"))))),IF(E836="OoS","OoS",IF(E836&lt;=2,"H",IF(E836=3,"M",IF(E836=4,"L")))))</f>
        <v>DM</v>
      </c>
      <c r="E836" s="58">
        <f>IF(OR(Processes!$C$70=TRUE,Processes!R$70=TRUE),IF(AND(G836=1,H836=1,NOT(ISTEXT(J836))),4,IF(AND(G836=1,H836=1,ISTEXT(J836)),3,IF(AND(OR(G836=1,H836=1),ISTEXT(J836)),2,1))),"OoS")</f>
        <v>1</v>
      </c>
      <c r="F836" s="57"/>
      <c r="G836" s="59"/>
      <c r="H836" s="59"/>
      <c r="I836" s="59"/>
      <c r="J836" s="59"/>
      <c r="K836" s="59"/>
      <c r="L836" s="59"/>
      <c r="M836" s="59"/>
      <c r="N836" s="59"/>
      <c r="O836" s="63"/>
      <c r="P836" s="370"/>
      <c r="Q836" s="264"/>
      <c r="R836" s="386"/>
    </row>
    <row r="837" spans="1:18" ht="12.75" customHeight="1" x14ac:dyDescent="0.25">
      <c r="A837" s="352"/>
      <c r="B837" s="378"/>
      <c r="C837" s="62" t="str">
        <f>IF(ISTEXT('Organizational Unit Summary'!$B$55),'Organizational Unit Summary'!$B$55,"")</f>
        <v>P-16</v>
      </c>
      <c r="D837" s="51" t="str">
        <f>IF('Organizational Unit Summary'!$B$24="Benchmark or Sustainment",IF(E837="OoS","OoS",IF(E837=1,"DM",IF(E837=2,"PM",IF(E837=3,"LM",IF(E837=4,"FM"))))),IF(E837="OoS","OoS",IF(E837&lt;=2,"H",IF(E837=3,"M",IF(E837=4,"L")))))</f>
        <v>DM</v>
      </c>
      <c r="E837" s="58">
        <f>IF(OR(Processes!$C$70=TRUE,Processes!S$70=TRUE),IF(AND(G837=1,H837=1,NOT(ISTEXT(J837))),4,IF(AND(G837=1,H837=1,ISTEXT(J837)),3,IF(AND(OR(G837=1,H837=1),ISTEXT(J837)),2,1))),"OoS")</f>
        <v>1</v>
      </c>
      <c r="F837" s="57"/>
      <c r="G837" s="59"/>
      <c r="H837" s="59"/>
      <c r="I837" s="59"/>
      <c r="J837" s="59"/>
      <c r="K837" s="59"/>
      <c r="L837" s="59"/>
      <c r="M837" s="59"/>
      <c r="N837" s="59"/>
      <c r="O837" s="63"/>
      <c r="P837" s="370"/>
      <c r="Q837" s="264"/>
      <c r="R837" s="386"/>
    </row>
    <row r="838" spans="1:18" ht="12.75" customHeight="1" x14ac:dyDescent="0.25">
      <c r="A838" s="352"/>
      <c r="B838" s="378"/>
      <c r="C838" s="62" t="str">
        <f>IF(ISTEXT('Organizational Unit Summary'!$B$56),'Organizational Unit Summary'!$B$56,"")</f>
        <v>P-17</v>
      </c>
      <c r="D838" s="51" t="str">
        <f>IF('Organizational Unit Summary'!$B$24="Benchmark or Sustainment",IF(E838="OoS","OoS",IF(E838=1,"DM",IF(E838=2,"PM",IF(E838=3,"LM",IF(E838=4,"FM"))))),IF(E838="OoS","OoS",IF(E838&lt;=2,"H",IF(E838=3,"M",IF(E838=4,"L")))))</f>
        <v>DM</v>
      </c>
      <c r="E838" s="58">
        <f>IF(OR(Processes!$C$70=TRUE,Processes!T$70=TRUE),IF(AND(G838=1,H838=1,NOT(ISTEXT(J838))),4,IF(AND(G838=1,H838=1,ISTEXT(J838)),3,IF(AND(OR(G838=1,H838=1),ISTEXT(J838)),2,1))),"OoS")</f>
        <v>1</v>
      </c>
      <c r="F838" s="57"/>
      <c r="G838" s="59"/>
      <c r="H838" s="59"/>
      <c r="I838" s="59"/>
      <c r="J838" s="59"/>
      <c r="K838" s="59"/>
      <c r="L838" s="59"/>
      <c r="M838" s="59"/>
      <c r="N838" s="59"/>
      <c r="O838" s="63"/>
      <c r="P838" s="370"/>
      <c r="Q838" s="264"/>
      <c r="R838" s="386"/>
    </row>
    <row r="839" spans="1:18" ht="12.75" customHeight="1" x14ac:dyDescent="0.25">
      <c r="A839" s="352"/>
      <c r="B839" s="378"/>
      <c r="C839" s="62" t="str">
        <f>IF(ISTEXT('Organizational Unit Summary'!$B$57),'Organizational Unit Summary'!$B$57,"")</f>
        <v>P-18</v>
      </c>
      <c r="D839" s="51" t="str">
        <f>IF('Organizational Unit Summary'!$B$24="Benchmark or Sustainment",IF(E839="OoS","OoS",IF(E839=1,"DM",IF(E839=2,"PM",IF(E839=3,"LM",IF(E839=4,"FM"))))),IF(E839="OoS","OoS",IF(E839&lt;=2,"H",IF(E839=3,"M",IF(E839=4,"L")))))</f>
        <v>DM</v>
      </c>
      <c r="E839" s="58">
        <f>IF(OR(Processes!$C$70=TRUE,Processes!U$70=TRUE),IF(AND(G839=1,H839=1,NOT(ISTEXT(J839))),4,IF(AND(G839=1,H839=1,ISTEXT(J839)),3,IF(AND(OR(G839=1,H839=1),ISTEXT(J839)),2,1))),"OoS")</f>
        <v>1</v>
      </c>
      <c r="F839" s="57"/>
      <c r="G839" s="59"/>
      <c r="H839" s="59"/>
      <c r="I839" s="59"/>
      <c r="J839" s="59"/>
      <c r="K839" s="59"/>
      <c r="L839" s="59"/>
      <c r="M839" s="59"/>
      <c r="N839" s="59"/>
      <c r="O839" s="63"/>
      <c r="P839" s="370"/>
      <c r="Q839" s="264"/>
      <c r="R839" s="386"/>
    </row>
    <row r="840" spans="1:18" ht="12.75" customHeight="1" x14ac:dyDescent="0.25">
      <c r="A840" s="352"/>
      <c r="B840" s="378"/>
      <c r="C840" s="62" t="str">
        <f>IF(ISTEXT('Organizational Unit Summary'!$B$58),'Organizational Unit Summary'!$B$58,"")</f>
        <v>P-19</v>
      </c>
      <c r="D840" s="51" t="str">
        <f>IF('Organizational Unit Summary'!$B$24="Benchmark or Sustainment",IF(E840="OoS","OoS",IF(E840=1,"DM",IF(E840=2,"PM",IF(E840=3,"LM",IF(E840=4,"FM"))))),IF(E840="OoS","OoS",IF(E840&lt;=2,"H",IF(E840=3,"M",IF(E840=4,"L")))))</f>
        <v>DM</v>
      </c>
      <c r="E840" s="58">
        <f>IF(OR(Processes!$C$70=TRUE,Processes!V$70=TRUE),IF(AND(G840=1,H840=1,NOT(ISTEXT(J840))),4,IF(AND(G840=1,H840=1,ISTEXT(J840)),3,IF(AND(OR(G840=1,H840=1),ISTEXT(J840)),2,1))),"OoS")</f>
        <v>1</v>
      </c>
      <c r="F840" s="57"/>
      <c r="G840" s="59"/>
      <c r="H840" s="59"/>
      <c r="I840" s="59"/>
      <c r="J840" s="59"/>
      <c r="K840" s="59"/>
      <c r="L840" s="59"/>
      <c r="M840" s="59"/>
      <c r="N840" s="59"/>
      <c r="O840" s="63"/>
      <c r="P840" s="370"/>
      <c r="Q840" s="264"/>
      <c r="R840" s="386"/>
    </row>
    <row r="841" spans="1:18" ht="12.75" customHeight="1" thickBot="1" x14ac:dyDescent="0.3">
      <c r="A841" s="352"/>
      <c r="B841" s="378"/>
      <c r="C841" s="62" t="str">
        <f>IF(ISTEXT('Organizational Unit Summary'!$B$59),'Organizational Unit Summary'!$B$59,"")</f>
        <v>P-20</v>
      </c>
      <c r="D841" s="51" t="str">
        <f>IF('Organizational Unit Summary'!$B$24="Benchmark or Sustainment",IF(E841="OoS","OoS",IF(E841=1,"DM",IF(E841=2,"PM",IF(E841=3,"LM",IF(E841=4,"FM"))))),IF(E841="OoS","OoS",IF(E841&lt;=2,"H",IF(E841=3,"M",IF(E841=4,"L")))))</f>
        <v>DM</v>
      </c>
      <c r="E841" s="58">
        <f>IF(OR(Processes!$C$70=TRUE,Processes!W$70=TRUE),IF(AND(G841=1,H841=1,NOT(ISTEXT(J841))),4,IF(AND(G841=1,H841=1,ISTEXT(J841)),3,IF(AND(OR(G841=1,H841=1),ISTEXT(J841)),2,1))),"OoS")</f>
        <v>1</v>
      </c>
      <c r="F841" s="57"/>
      <c r="G841" s="59"/>
      <c r="H841" s="59"/>
      <c r="I841" s="59"/>
      <c r="J841" s="59"/>
      <c r="K841" s="59"/>
      <c r="L841" s="59"/>
      <c r="M841" s="59"/>
      <c r="N841" s="59"/>
      <c r="O841" s="63"/>
      <c r="P841" s="371"/>
      <c r="Q841" s="264"/>
      <c r="R841" s="386"/>
    </row>
    <row r="842" spans="1:18" ht="12.75" customHeight="1" x14ac:dyDescent="0.25">
      <c r="A842" s="352"/>
      <c r="B842" s="378" t="str">
        <f>IF(ISTEXT(Processes!$B$20),Processes!$B$20,"")</f>
        <v>Process 18</v>
      </c>
      <c r="C842" s="62" t="str">
        <f>IF(ISTEXT('Organizational Unit Summary'!$B$40),'Organizational Unit Summary'!$B$40,"")</f>
        <v>P-1</v>
      </c>
      <c r="D842" s="51" t="str">
        <f>IF('Organizational Unit Summary'!$B$24="Benchmark or Sustainment",IF(E842="OoS","OoS",IF(E842=1,"DM",IF(E842=2,"PM",IF(E842=3,"LM",IF(E842=4,"FM"))))),IF(E842="OoS","OoS",IF(E842&lt;=2,"H",IF(E842=3,"M",IF(E842=4,"L")))))</f>
        <v>DM</v>
      </c>
      <c r="E842" s="58">
        <f>IF(OR(Processes!$C$71=TRUE,Processes!D$71=TRUE),IF(AND(G842=1,H842=1,NOT(ISTEXT(J842))),4,IF(AND(G842=1,H842=1,ISTEXT(J842)),3,IF(AND(OR(G842=1,H842=1),ISTEXT(J842)),2,1))),"OoS")</f>
        <v>1</v>
      </c>
      <c r="F842" s="57"/>
      <c r="G842" s="59"/>
      <c r="H842" s="59"/>
      <c r="I842" s="59"/>
      <c r="J842" s="59"/>
      <c r="K842" s="59"/>
      <c r="L842" s="59"/>
      <c r="M842" s="59"/>
      <c r="N842" s="59"/>
      <c r="O842" s="63"/>
      <c r="P842" s="369"/>
      <c r="Q842" s="264"/>
      <c r="R842" s="386"/>
    </row>
    <row r="843" spans="1:18" ht="12.75" customHeight="1" x14ac:dyDescent="0.25">
      <c r="A843" s="352"/>
      <c r="B843" s="378"/>
      <c r="C843" s="62" t="str">
        <f>IF(ISTEXT('Organizational Unit Summary'!$B$41),'Organizational Unit Summary'!$B$41,"")</f>
        <v>P-2</v>
      </c>
      <c r="D843" s="51" t="str">
        <f>IF('Organizational Unit Summary'!$B$24="Benchmark or Sustainment",IF(E843="OoS","OoS",IF(E843=1,"DM",IF(E843=2,"PM",IF(E843=3,"LM",IF(E843=4,"FM"))))),IF(E843="OoS","OoS",IF(E843&lt;=2,"H",IF(E843=3,"M",IF(E843=4,"L")))))</f>
        <v>DM</v>
      </c>
      <c r="E843" s="58">
        <f>IF(OR(Processes!$C$71=TRUE,Processes!E$71=TRUE),IF(AND(G843=1,H843=1,NOT(ISTEXT(J843))),4,IF(AND(G843=1,H843=1,ISTEXT(J843)),3,IF(AND(OR(G843=1,H843=1),ISTEXT(J843)),2,1))),"OoS")</f>
        <v>1</v>
      </c>
      <c r="F843" s="57"/>
      <c r="G843" s="59"/>
      <c r="H843" s="59"/>
      <c r="I843" s="59"/>
      <c r="J843" s="59"/>
      <c r="K843" s="59"/>
      <c r="L843" s="59"/>
      <c r="M843" s="59"/>
      <c r="N843" s="59"/>
      <c r="O843" s="63"/>
      <c r="P843" s="370"/>
      <c r="Q843" s="264"/>
      <c r="R843" s="386"/>
    </row>
    <row r="844" spans="1:18" ht="12.75" customHeight="1" x14ac:dyDescent="0.25">
      <c r="A844" s="352"/>
      <c r="B844" s="378"/>
      <c r="C844" s="62" t="str">
        <f>IF(ISTEXT('Organizational Unit Summary'!$B$42),'Organizational Unit Summary'!$B$42,"")</f>
        <v>P-3</v>
      </c>
      <c r="D844" s="51" t="str">
        <f>IF('Organizational Unit Summary'!$B$24="Benchmark or Sustainment",IF(E844="OoS","OoS",IF(E844=1,"DM",IF(E844=2,"PM",IF(E844=3,"LM",IF(E844=4,"FM"))))),IF(E844="OoS","OoS",IF(E844&lt;=2,"H",IF(E844=3,"M",IF(E844=4,"L")))))</f>
        <v>DM</v>
      </c>
      <c r="E844" s="58">
        <f>IF(OR(Processes!$C$71=TRUE,Processes!F$71=TRUE),IF(AND(G844=1,H844=1,NOT(ISTEXT(J844))),4,IF(AND(G844=1,H844=1,ISTEXT(J844)),3,IF(AND(OR(G844=1,H844=1),ISTEXT(J844)),2,1))),"OoS")</f>
        <v>1</v>
      </c>
      <c r="F844" s="57"/>
      <c r="G844" s="59"/>
      <c r="H844" s="59"/>
      <c r="I844" s="59"/>
      <c r="J844" s="59"/>
      <c r="K844" s="59"/>
      <c r="L844" s="59"/>
      <c r="M844" s="59"/>
      <c r="N844" s="59"/>
      <c r="O844" s="63"/>
      <c r="P844" s="370"/>
      <c r="Q844" s="264"/>
      <c r="R844" s="386"/>
    </row>
    <row r="845" spans="1:18" ht="12.75" customHeight="1" x14ac:dyDescent="0.25">
      <c r="A845" s="352"/>
      <c r="B845" s="378"/>
      <c r="C845" s="62" t="str">
        <f>IF(ISTEXT('Organizational Unit Summary'!$B$43),'Organizational Unit Summary'!$B$43,"")</f>
        <v>P-4</v>
      </c>
      <c r="D845" s="51" t="str">
        <f>IF('Organizational Unit Summary'!$B$24="Benchmark or Sustainment",IF(E845="OoS","OoS",IF(E845=1,"DM",IF(E845=2,"PM",IF(E845=3,"LM",IF(E845=4,"FM"))))),IF(E845="OoS","OoS",IF(E845&lt;=2,"H",IF(E845=3,"M",IF(E845=4,"L")))))</f>
        <v>DM</v>
      </c>
      <c r="E845" s="58">
        <f>IF(OR(Processes!$C$71=TRUE,Processes!G$71=TRUE),IF(AND(G845=1,H845=1,NOT(ISTEXT(J845))),4,IF(AND(G845=1,H845=1,ISTEXT(J845)),3,IF(AND(OR(G845=1,H845=1),ISTEXT(J845)),2,1))),"OoS")</f>
        <v>1</v>
      </c>
      <c r="F845" s="57"/>
      <c r="G845" s="59"/>
      <c r="H845" s="59"/>
      <c r="I845" s="59"/>
      <c r="J845" s="59"/>
      <c r="K845" s="59"/>
      <c r="L845" s="59"/>
      <c r="M845" s="59"/>
      <c r="N845" s="59"/>
      <c r="O845" s="63"/>
      <c r="P845" s="370"/>
      <c r="Q845" s="264"/>
      <c r="R845" s="386"/>
    </row>
    <row r="846" spans="1:18" ht="12.75" customHeight="1" x14ac:dyDescent="0.25">
      <c r="A846" s="352"/>
      <c r="B846" s="378"/>
      <c r="C846" s="62" t="str">
        <f>IF(ISTEXT('Organizational Unit Summary'!$B$44),'Organizational Unit Summary'!$B$44,"")</f>
        <v>P-5</v>
      </c>
      <c r="D846" s="51" t="str">
        <f>IF('Organizational Unit Summary'!$B$24="Benchmark or Sustainment",IF(E846="OoS","OoS",IF(E846=1,"DM",IF(E846=2,"PM",IF(E846=3,"LM",IF(E846=4,"FM"))))),IF(E846="OoS","OoS",IF(E846&lt;=2,"H",IF(E846=3,"M",IF(E846=4,"L")))))</f>
        <v>DM</v>
      </c>
      <c r="E846" s="58">
        <f>IF(OR(Processes!$C$71=TRUE,Processes!H$71=TRUE),IF(AND(G846=1,H846=1,NOT(ISTEXT(J846))),4,IF(AND(G846=1,H846=1,ISTEXT(J846)),3,IF(AND(OR(G846=1,H846=1),ISTEXT(J846)),2,1))),"OoS")</f>
        <v>1</v>
      </c>
      <c r="F846" s="57"/>
      <c r="G846" s="59"/>
      <c r="H846" s="59"/>
      <c r="I846" s="59"/>
      <c r="J846" s="59"/>
      <c r="K846" s="59"/>
      <c r="L846" s="59"/>
      <c r="M846" s="59"/>
      <c r="N846" s="59"/>
      <c r="O846" s="63"/>
      <c r="P846" s="370"/>
      <c r="Q846" s="264"/>
      <c r="R846" s="386"/>
    </row>
    <row r="847" spans="1:18" ht="12.75" customHeight="1" x14ac:dyDescent="0.25">
      <c r="A847" s="352"/>
      <c r="B847" s="378"/>
      <c r="C847" s="62" t="str">
        <f>IF(ISTEXT('Organizational Unit Summary'!$B$45),'Organizational Unit Summary'!$B$45,"")</f>
        <v>P-6</v>
      </c>
      <c r="D847" s="51" t="str">
        <f>IF('Organizational Unit Summary'!$B$24="Benchmark or Sustainment",IF(E847="OoS","OoS",IF(E847=1,"DM",IF(E847=2,"PM",IF(E847=3,"LM",IF(E847=4,"FM"))))),IF(E847="OoS","OoS",IF(E847&lt;=2,"H",IF(E847=3,"M",IF(E847=4,"L")))))</f>
        <v>DM</v>
      </c>
      <c r="E847" s="58">
        <f>IF(OR(Processes!$C$71=TRUE,Processes!I$71=TRUE),IF(AND(G847=1,H847=1,NOT(ISTEXT(J847))),4,IF(AND(G847=1,H847=1,ISTEXT(J847)),3,IF(AND(OR(G847=1,H847=1),ISTEXT(J847)),2,1))),"OoS")</f>
        <v>1</v>
      </c>
      <c r="F847" s="57"/>
      <c r="G847" s="59"/>
      <c r="H847" s="59"/>
      <c r="I847" s="59"/>
      <c r="J847" s="59"/>
      <c r="K847" s="59"/>
      <c r="L847" s="59"/>
      <c r="M847" s="59"/>
      <c r="N847" s="59"/>
      <c r="O847" s="63"/>
      <c r="P847" s="370"/>
      <c r="Q847" s="264"/>
      <c r="R847" s="386"/>
    </row>
    <row r="848" spans="1:18" ht="12.75" customHeight="1" x14ac:dyDescent="0.25">
      <c r="A848" s="352"/>
      <c r="B848" s="378"/>
      <c r="C848" s="62" t="str">
        <f>IF(ISTEXT('Organizational Unit Summary'!$B$46),'Organizational Unit Summary'!$B$46,"")</f>
        <v>P-7</v>
      </c>
      <c r="D848" s="51" t="str">
        <f>IF('Organizational Unit Summary'!$B$24="Benchmark or Sustainment",IF(E848="OoS","OoS",IF(E848=1,"DM",IF(E848=2,"PM",IF(E848=3,"LM",IF(E848=4,"FM"))))),IF(E848="OoS","OoS",IF(E848&lt;=2,"H",IF(E848=3,"M",IF(E848=4,"L")))))</f>
        <v>DM</v>
      </c>
      <c r="E848" s="58">
        <f>IF(OR(Processes!$C$71=TRUE,Processes!J$71=TRUE),IF(AND(G848=1,H848=1,NOT(ISTEXT(J848))),4,IF(AND(G848=1,H848=1,ISTEXT(J848)),3,IF(AND(OR(G848=1,H848=1),ISTEXT(J848)),2,1))),"OoS")</f>
        <v>1</v>
      </c>
      <c r="F848" s="57"/>
      <c r="G848" s="59"/>
      <c r="H848" s="59"/>
      <c r="I848" s="59"/>
      <c r="J848" s="59"/>
      <c r="K848" s="59"/>
      <c r="L848" s="59"/>
      <c r="M848" s="59"/>
      <c r="N848" s="59"/>
      <c r="O848" s="63"/>
      <c r="P848" s="370"/>
      <c r="Q848" s="264"/>
      <c r="R848" s="386"/>
    </row>
    <row r="849" spans="1:18" ht="12.75" customHeight="1" x14ac:dyDescent="0.25">
      <c r="A849" s="352"/>
      <c r="B849" s="378"/>
      <c r="C849" s="62" t="str">
        <f>IF(ISTEXT('Organizational Unit Summary'!$B$47),'Organizational Unit Summary'!$B$47,"")</f>
        <v>P-8</v>
      </c>
      <c r="D849" s="51" t="str">
        <f>IF('Organizational Unit Summary'!$B$24="Benchmark or Sustainment",IF(E849="OoS","OoS",IF(E849=1,"DM",IF(E849=2,"PM",IF(E849=3,"LM",IF(E849=4,"FM"))))),IF(E849="OoS","OoS",IF(E849&lt;=2,"H",IF(E849=3,"M",IF(E849=4,"L")))))</f>
        <v>DM</v>
      </c>
      <c r="E849" s="58">
        <f>IF(OR(Processes!$C$71=TRUE,Processes!K$71=TRUE),IF(AND(G849=1,H849=1,NOT(ISTEXT(J849))),4,IF(AND(G849=1,H849=1,ISTEXT(J849)),3,IF(AND(OR(G849=1,H849=1),ISTEXT(J849)),2,1))),"OoS")</f>
        <v>1</v>
      </c>
      <c r="F849" s="57"/>
      <c r="G849" s="59"/>
      <c r="H849" s="59"/>
      <c r="I849" s="59"/>
      <c r="J849" s="59"/>
      <c r="K849" s="59"/>
      <c r="L849" s="59"/>
      <c r="M849" s="59"/>
      <c r="N849" s="59"/>
      <c r="O849" s="63"/>
      <c r="P849" s="370"/>
      <c r="Q849" s="264"/>
      <c r="R849" s="386"/>
    </row>
    <row r="850" spans="1:18" ht="12.75" customHeight="1" x14ac:dyDescent="0.25">
      <c r="A850" s="352"/>
      <c r="B850" s="378"/>
      <c r="C850" s="62" t="str">
        <f>IF(ISTEXT('Organizational Unit Summary'!$B$48),'Organizational Unit Summary'!$B$48,"")</f>
        <v>P-9</v>
      </c>
      <c r="D850" s="51" t="str">
        <f>IF('Organizational Unit Summary'!$B$24="Benchmark or Sustainment",IF(E850="OoS","OoS",IF(E850=1,"DM",IF(E850=2,"PM",IF(E850=3,"LM",IF(E850=4,"FM"))))),IF(E850="OoS","OoS",IF(E850&lt;=2,"H",IF(E850=3,"M",IF(E850=4,"L")))))</f>
        <v>DM</v>
      </c>
      <c r="E850" s="58">
        <f>IF(OR(Processes!$C$71=TRUE,Processes!L$71=TRUE),IF(AND(G850=1,H850=1,NOT(ISTEXT(J850))),4,IF(AND(G850=1,H850=1,ISTEXT(J850)),3,IF(AND(OR(G850=1,H850=1),ISTEXT(J850)),2,1))),"OoS")</f>
        <v>1</v>
      </c>
      <c r="F850" s="57"/>
      <c r="G850" s="59"/>
      <c r="H850" s="59"/>
      <c r="I850" s="59"/>
      <c r="J850" s="59"/>
      <c r="K850" s="59"/>
      <c r="L850" s="59"/>
      <c r="M850" s="59"/>
      <c r="N850" s="59"/>
      <c r="O850" s="63"/>
      <c r="P850" s="370"/>
      <c r="Q850" s="264"/>
      <c r="R850" s="386"/>
    </row>
    <row r="851" spans="1:18" ht="12.75" customHeight="1" x14ac:dyDescent="0.25">
      <c r="A851" s="352"/>
      <c r="B851" s="378"/>
      <c r="C851" s="62" t="str">
        <f>IF(ISTEXT('Organizational Unit Summary'!$B$49),'Organizational Unit Summary'!$B$49,"")</f>
        <v>P-10</v>
      </c>
      <c r="D851" s="51" t="str">
        <f>IF('Organizational Unit Summary'!$B$24="Benchmark or Sustainment",IF(E851="OoS","OoS",IF(E851=1,"DM",IF(E851=2,"PM",IF(E851=3,"LM",IF(E851=4,"FM"))))),IF(E851="OoS","OoS",IF(E851&lt;=2,"H",IF(E851=3,"M",IF(E851=4,"L")))))</f>
        <v>DM</v>
      </c>
      <c r="E851" s="58">
        <f>IF(OR(Processes!$C$71=TRUE,Processes!M$71=TRUE),IF(AND(G851=1,H851=1,NOT(ISTEXT(J851))),4,IF(AND(G851=1,H851=1,ISTEXT(J851)),3,IF(AND(OR(G851=1,H851=1),ISTEXT(J851)),2,1))),"OoS")</f>
        <v>1</v>
      </c>
      <c r="F851" s="57"/>
      <c r="G851" s="59"/>
      <c r="H851" s="59"/>
      <c r="I851" s="59"/>
      <c r="J851" s="59"/>
      <c r="K851" s="59"/>
      <c r="L851" s="59"/>
      <c r="M851" s="59"/>
      <c r="N851" s="59"/>
      <c r="O851" s="63"/>
      <c r="P851" s="370"/>
      <c r="Q851" s="264"/>
      <c r="R851" s="386"/>
    </row>
    <row r="852" spans="1:18" ht="12.75" customHeight="1" x14ac:dyDescent="0.25">
      <c r="A852" s="352"/>
      <c r="B852" s="378"/>
      <c r="C852" s="62" t="str">
        <f>IF(ISTEXT('Organizational Unit Summary'!$B$50),'Organizational Unit Summary'!$B$50,"")</f>
        <v>P-11</v>
      </c>
      <c r="D852" s="51" t="str">
        <f>IF('Organizational Unit Summary'!$B$24="Benchmark or Sustainment",IF(E852="OoS","OoS",IF(E852=1,"DM",IF(E852=2,"PM",IF(E852=3,"LM",IF(E852=4,"FM"))))),IF(E852="OoS","OoS",IF(E852&lt;=2,"H",IF(E852=3,"M",IF(E852=4,"L")))))</f>
        <v>DM</v>
      </c>
      <c r="E852" s="58">
        <f>IF(OR(Processes!$C$71=TRUE,Processes!N$71=TRUE),IF(AND(G852=1,H852=1,NOT(ISTEXT(J852))),4,IF(AND(G852=1,H852=1,ISTEXT(J852)),3,IF(AND(OR(G852=1,H852=1),ISTEXT(J852)),2,1))),"OoS")</f>
        <v>1</v>
      </c>
      <c r="F852" s="57"/>
      <c r="G852" s="59"/>
      <c r="H852" s="59"/>
      <c r="I852" s="59"/>
      <c r="J852" s="59"/>
      <c r="K852" s="59"/>
      <c r="L852" s="59"/>
      <c r="M852" s="59"/>
      <c r="N852" s="59"/>
      <c r="O852" s="63"/>
      <c r="P852" s="370"/>
      <c r="Q852" s="264"/>
      <c r="R852" s="386"/>
    </row>
    <row r="853" spans="1:18" ht="12.75" customHeight="1" x14ac:dyDescent="0.25">
      <c r="A853" s="352"/>
      <c r="B853" s="378"/>
      <c r="C853" s="62" t="str">
        <f>IF(ISTEXT('Organizational Unit Summary'!$B$51),'Organizational Unit Summary'!$B$51,"")</f>
        <v>P-12</v>
      </c>
      <c r="D853" s="51" t="str">
        <f>IF('Organizational Unit Summary'!$B$24="Benchmark or Sustainment",IF(E853="OoS","OoS",IF(E853=1,"DM",IF(E853=2,"PM",IF(E853=3,"LM",IF(E853=4,"FM"))))),IF(E853="OoS","OoS",IF(E853&lt;=2,"H",IF(E853=3,"M",IF(E853=4,"L")))))</f>
        <v>DM</v>
      </c>
      <c r="E853" s="58">
        <f>IF(OR(Processes!$C$71=TRUE,Processes!O$71=TRUE),IF(AND(G853=1,H853=1,NOT(ISTEXT(J853))),4,IF(AND(G853=1,H853=1,ISTEXT(J853)),3,IF(AND(OR(G853=1,H853=1),ISTEXT(J853)),2,1))),"OoS")</f>
        <v>1</v>
      </c>
      <c r="F853" s="57"/>
      <c r="G853" s="59"/>
      <c r="H853" s="59"/>
      <c r="I853" s="59"/>
      <c r="J853" s="59"/>
      <c r="K853" s="59"/>
      <c r="L853" s="59"/>
      <c r="M853" s="59"/>
      <c r="N853" s="59"/>
      <c r="O853" s="63"/>
      <c r="P853" s="370"/>
      <c r="Q853" s="264"/>
      <c r="R853" s="386"/>
    </row>
    <row r="854" spans="1:18" ht="12.75" customHeight="1" x14ac:dyDescent="0.25">
      <c r="A854" s="352"/>
      <c r="B854" s="378"/>
      <c r="C854" s="62" t="str">
        <f>IF(ISTEXT('Organizational Unit Summary'!$B$52),'Organizational Unit Summary'!$B$52,"")</f>
        <v>P-13</v>
      </c>
      <c r="D854" s="51" t="str">
        <f>IF('Organizational Unit Summary'!$B$24="Benchmark or Sustainment",IF(E854="OoS","OoS",IF(E854=1,"DM",IF(E854=2,"PM",IF(E854=3,"LM",IF(E854=4,"FM"))))),IF(E854="OoS","OoS",IF(E854&lt;=2,"H",IF(E854=3,"M",IF(E854=4,"L")))))</f>
        <v>DM</v>
      </c>
      <c r="E854" s="58">
        <f>IF(OR(Processes!$C$71=TRUE,Processes!P$71=TRUE),IF(AND(G854=1,H854=1,NOT(ISTEXT(J854))),4,IF(AND(G854=1,H854=1,ISTEXT(J854)),3,IF(AND(OR(G854=1,H854=1),ISTEXT(J854)),2,1))),"OoS")</f>
        <v>1</v>
      </c>
      <c r="F854" s="57"/>
      <c r="G854" s="59"/>
      <c r="H854" s="59"/>
      <c r="I854" s="59"/>
      <c r="J854" s="59"/>
      <c r="K854" s="59"/>
      <c r="L854" s="59"/>
      <c r="M854" s="59"/>
      <c r="N854" s="59"/>
      <c r="O854" s="63"/>
      <c r="P854" s="370"/>
      <c r="Q854" s="264"/>
      <c r="R854" s="386"/>
    </row>
    <row r="855" spans="1:18" ht="12.75" customHeight="1" x14ac:dyDescent="0.25">
      <c r="A855" s="352"/>
      <c r="B855" s="378"/>
      <c r="C855" s="62" t="str">
        <f>IF(ISTEXT('Organizational Unit Summary'!$B$53),'Organizational Unit Summary'!$B$53,"")</f>
        <v>P-14</v>
      </c>
      <c r="D855" s="51" t="str">
        <f>IF('Organizational Unit Summary'!$B$24="Benchmark or Sustainment",IF(E855="OoS","OoS",IF(E855=1,"DM",IF(E855=2,"PM",IF(E855=3,"LM",IF(E855=4,"FM"))))),IF(E855="OoS","OoS",IF(E855&lt;=2,"H",IF(E855=3,"M",IF(E855=4,"L")))))</f>
        <v>DM</v>
      </c>
      <c r="E855" s="58">
        <f>IF(OR(Processes!$C$71=TRUE,Processes!Q$71=TRUE),IF(AND(G855=1,H855=1,NOT(ISTEXT(J855))),4,IF(AND(G855=1,H855=1,ISTEXT(J855)),3,IF(AND(OR(G855=1,H855=1),ISTEXT(J855)),2,1))),"OoS")</f>
        <v>1</v>
      </c>
      <c r="F855" s="57"/>
      <c r="G855" s="59"/>
      <c r="H855" s="59"/>
      <c r="I855" s="59"/>
      <c r="J855" s="59"/>
      <c r="K855" s="59"/>
      <c r="L855" s="59"/>
      <c r="M855" s="59"/>
      <c r="N855" s="59"/>
      <c r="O855" s="63"/>
      <c r="P855" s="370"/>
      <c r="Q855" s="264"/>
      <c r="R855" s="386"/>
    </row>
    <row r="856" spans="1:18" ht="12.75" customHeight="1" x14ac:dyDescent="0.25">
      <c r="A856" s="352"/>
      <c r="B856" s="378"/>
      <c r="C856" s="62" t="str">
        <f>IF(ISTEXT('Organizational Unit Summary'!$B$54),'Organizational Unit Summary'!$B$54,"")</f>
        <v>P-15</v>
      </c>
      <c r="D856" s="51" t="str">
        <f>IF('Organizational Unit Summary'!$B$24="Benchmark or Sustainment",IF(E856="OoS","OoS",IF(E856=1,"DM",IF(E856=2,"PM",IF(E856=3,"LM",IF(E856=4,"FM"))))),IF(E856="OoS","OoS",IF(E856&lt;=2,"H",IF(E856=3,"M",IF(E856=4,"L")))))</f>
        <v>DM</v>
      </c>
      <c r="E856" s="58">
        <f>IF(OR(Processes!$C$71=TRUE,Processes!R$71=TRUE),IF(AND(G856=1,H856=1,NOT(ISTEXT(J856))),4,IF(AND(G856=1,H856=1,ISTEXT(J856)),3,IF(AND(OR(G856=1,H856=1),ISTEXT(J856)),2,1))),"OoS")</f>
        <v>1</v>
      </c>
      <c r="F856" s="57"/>
      <c r="G856" s="59"/>
      <c r="H856" s="59"/>
      <c r="I856" s="59"/>
      <c r="J856" s="59"/>
      <c r="K856" s="59"/>
      <c r="L856" s="59"/>
      <c r="M856" s="59"/>
      <c r="N856" s="59"/>
      <c r="O856" s="63"/>
      <c r="P856" s="370"/>
      <c r="Q856" s="264"/>
      <c r="R856" s="386"/>
    </row>
    <row r="857" spans="1:18" ht="12.75" customHeight="1" x14ac:dyDescent="0.25">
      <c r="A857" s="352"/>
      <c r="B857" s="378"/>
      <c r="C857" s="62" t="str">
        <f>IF(ISTEXT('Organizational Unit Summary'!$B$55),'Organizational Unit Summary'!$B$55,"")</f>
        <v>P-16</v>
      </c>
      <c r="D857" s="51" t="str">
        <f>IF('Organizational Unit Summary'!$B$24="Benchmark or Sustainment",IF(E857="OoS","OoS",IF(E857=1,"DM",IF(E857=2,"PM",IF(E857=3,"LM",IF(E857=4,"FM"))))),IF(E857="OoS","OoS",IF(E857&lt;=2,"H",IF(E857=3,"M",IF(E857=4,"L")))))</f>
        <v>DM</v>
      </c>
      <c r="E857" s="58">
        <f>IF(OR(Processes!$C$71=TRUE,Processes!S$71=TRUE),IF(AND(G857=1,H857=1,NOT(ISTEXT(J857))),4,IF(AND(G857=1,H857=1,ISTEXT(J857)),3,IF(AND(OR(G857=1,H857=1),ISTEXT(J857)),2,1))),"OoS")</f>
        <v>1</v>
      </c>
      <c r="F857" s="57"/>
      <c r="G857" s="59"/>
      <c r="H857" s="59"/>
      <c r="I857" s="59"/>
      <c r="J857" s="59"/>
      <c r="K857" s="59"/>
      <c r="L857" s="59"/>
      <c r="M857" s="59"/>
      <c r="N857" s="59"/>
      <c r="O857" s="63"/>
      <c r="P857" s="370"/>
      <c r="Q857" s="264"/>
      <c r="R857" s="386"/>
    </row>
    <row r="858" spans="1:18" ht="12.75" customHeight="1" x14ac:dyDescent="0.25">
      <c r="A858" s="352"/>
      <c r="B858" s="378"/>
      <c r="C858" s="62" t="str">
        <f>IF(ISTEXT('Organizational Unit Summary'!$B$56),'Organizational Unit Summary'!$B$56,"")</f>
        <v>P-17</v>
      </c>
      <c r="D858" s="51" t="str">
        <f>IF('Organizational Unit Summary'!$B$24="Benchmark or Sustainment",IF(E858="OoS","OoS",IF(E858=1,"DM",IF(E858=2,"PM",IF(E858=3,"LM",IF(E858=4,"FM"))))),IF(E858="OoS","OoS",IF(E858&lt;=2,"H",IF(E858=3,"M",IF(E858=4,"L")))))</f>
        <v>DM</v>
      </c>
      <c r="E858" s="58">
        <f>IF(OR(Processes!$C$71=TRUE,Processes!T$71=TRUE),IF(AND(G858=1,H858=1,NOT(ISTEXT(J858))),4,IF(AND(G858=1,H858=1,ISTEXT(J858)),3,IF(AND(OR(G858=1,H858=1),ISTEXT(J858)),2,1))),"OoS")</f>
        <v>1</v>
      </c>
      <c r="F858" s="57"/>
      <c r="G858" s="59"/>
      <c r="H858" s="59"/>
      <c r="I858" s="59"/>
      <c r="J858" s="59"/>
      <c r="K858" s="59"/>
      <c r="L858" s="59"/>
      <c r="M858" s="59"/>
      <c r="N858" s="59"/>
      <c r="O858" s="63"/>
      <c r="P858" s="370"/>
      <c r="Q858" s="264"/>
      <c r="R858" s="386"/>
    </row>
    <row r="859" spans="1:18" ht="12.75" customHeight="1" x14ac:dyDescent="0.25">
      <c r="A859" s="352"/>
      <c r="B859" s="378"/>
      <c r="C859" s="62" t="str">
        <f>IF(ISTEXT('Organizational Unit Summary'!$B$57),'Organizational Unit Summary'!$B$57,"")</f>
        <v>P-18</v>
      </c>
      <c r="D859" s="51" t="str">
        <f>IF('Organizational Unit Summary'!$B$24="Benchmark or Sustainment",IF(E859="OoS","OoS",IF(E859=1,"DM",IF(E859=2,"PM",IF(E859=3,"LM",IF(E859=4,"FM"))))),IF(E859="OoS","OoS",IF(E859&lt;=2,"H",IF(E859=3,"M",IF(E859=4,"L")))))</f>
        <v>DM</v>
      </c>
      <c r="E859" s="58">
        <f>IF(OR(Processes!$C$71=TRUE,Processes!U$71=TRUE),IF(AND(G859=1,H859=1,NOT(ISTEXT(J859))),4,IF(AND(G859=1,H859=1,ISTEXT(J859)),3,IF(AND(OR(G859=1,H859=1),ISTEXT(J859)),2,1))),"OoS")</f>
        <v>1</v>
      </c>
      <c r="F859" s="57"/>
      <c r="G859" s="59"/>
      <c r="H859" s="59"/>
      <c r="I859" s="59"/>
      <c r="J859" s="59"/>
      <c r="K859" s="59"/>
      <c r="L859" s="59"/>
      <c r="M859" s="59"/>
      <c r="N859" s="59"/>
      <c r="O859" s="63"/>
      <c r="P859" s="370"/>
      <c r="Q859" s="264"/>
      <c r="R859" s="386"/>
    </row>
    <row r="860" spans="1:18" ht="12.75" customHeight="1" x14ac:dyDescent="0.25">
      <c r="A860" s="352"/>
      <c r="B860" s="378"/>
      <c r="C860" s="62" t="str">
        <f>IF(ISTEXT('Organizational Unit Summary'!$B$58),'Organizational Unit Summary'!$B$58,"")</f>
        <v>P-19</v>
      </c>
      <c r="D860" s="51" t="str">
        <f>IF('Organizational Unit Summary'!$B$24="Benchmark or Sustainment",IF(E860="OoS","OoS",IF(E860=1,"DM",IF(E860=2,"PM",IF(E860=3,"LM",IF(E860=4,"FM"))))),IF(E860="OoS","OoS",IF(E860&lt;=2,"H",IF(E860=3,"M",IF(E860=4,"L")))))</f>
        <v>DM</v>
      </c>
      <c r="E860" s="58">
        <f>IF(OR(Processes!$C$71=TRUE,Processes!V$71=TRUE),IF(AND(G860=1,H860=1,NOT(ISTEXT(J860))),4,IF(AND(G860=1,H860=1,ISTEXT(J860)),3,IF(AND(OR(G860=1,H860=1),ISTEXT(J860)),2,1))),"OoS")</f>
        <v>1</v>
      </c>
      <c r="F860" s="57"/>
      <c r="G860" s="59"/>
      <c r="H860" s="59"/>
      <c r="I860" s="59"/>
      <c r="J860" s="59"/>
      <c r="K860" s="59"/>
      <c r="L860" s="59"/>
      <c r="M860" s="59"/>
      <c r="N860" s="59"/>
      <c r="O860" s="63"/>
      <c r="P860" s="370"/>
      <c r="Q860" s="264"/>
      <c r="R860" s="386"/>
    </row>
    <row r="861" spans="1:18" ht="12.75" customHeight="1" thickBot="1" x14ac:dyDescent="0.3">
      <c r="A861" s="352"/>
      <c r="B861" s="378"/>
      <c r="C861" s="62" t="str">
        <f>IF(ISTEXT('Organizational Unit Summary'!$B$59),'Organizational Unit Summary'!$B$59,"")</f>
        <v>P-20</v>
      </c>
      <c r="D861" s="51" t="str">
        <f>IF('Organizational Unit Summary'!$B$24="Benchmark or Sustainment",IF(E861="OoS","OoS",IF(E861=1,"DM",IF(E861=2,"PM",IF(E861=3,"LM",IF(E861=4,"FM"))))),IF(E861="OoS","OoS",IF(E861&lt;=2,"H",IF(E861=3,"M",IF(E861=4,"L")))))</f>
        <v>DM</v>
      </c>
      <c r="E861" s="58">
        <f>IF(OR(Processes!$C$71=TRUE,Processes!W$71=TRUE),IF(AND(G861=1,H861=1,NOT(ISTEXT(J861))),4,IF(AND(G861=1,H861=1,ISTEXT(J861)),3,IF(AND(OR(G861=1,H861=1),ISTEXT(J861)),2,1))),"OoS")</f>
        <v>1</v>
      </c>
      <c r="F861" s="57"/>
      <c r="G861" s="59"/>
      <c r="H861" s="59"/>
      <c r="I861" s="59"/>
      <c r="J861" s="59"/>
      <c r="K861" s="59"/>
      <c r="L861" s="59"/>
      <c r="M861" s="59"/>
      <c r="N861" s="59"/>
      <c r="O861" s="63"/>
      <c r="P861" s="371"/>
      <c r="Q861" s="264"/>
      <c r="R861" s="386"/>
    </row>
    <row r="862" spans="1:18" ht="12.75" customHeight="1" x14ac:dyDescent="0.25">
      <c r="A862" s="352"/>
      <c r="B862" s="378" t="str">
        <f>IF(ISTEXT(Processes!$B$21),Processes!$B$21,"")</f>
        <v>Process 19</v>
      </c>
      <c r="C862" s="62" t="str">
        <f>IF(ISTEXT('Organizational Unit Summary'!$B$40),'Organizational Unit Summary'!$B$40,"")</f>
        <v>P-1</v>
      </c>
      <c r="D862" s="51" t="str">
        <f>IF('Organizational Unit Summary'!$B$24="Benchmark or Sustainment",IF(E862="OoS","OoS",IF(E862=1,"DM",IF(E862=2,"PM",IF(E862=3,"LM",IF(E862=4,"FM"))))),IF(E862="OoS","OoS",IF(E862&lt;=2,"H",IF(E862=3,"M",IF(E862=4,"L")))))</f>
        <v>DM</v>
      </c>
      <c r="E862" s="58">
        <f>IF(OR(Processes!$C$72=TRUE,Processes!D$72=TRUE),IF(AND(G862=1,H862=1,NOT(ISTEXT(J862))),4,IF(AND(G862=1,H862=1,ISTEXT(J862)),3,IF(AND(OR(G862=1,H862=1),ISTEXT(J862)),2,1))),"OoS")</f>
        <v>1</v>
      </c>
      <c r="F862" s="57"/>
      <c r="G862" s="59"/>
      <c r="H862" s="59"/>
      <c r="I862" s="59"/>
      <c r="J862" s="59"/>
      <c r="K862" s="59"/>
      <c r="L862" s="59"/>
      <c r="M862" s="59"/>
      <c r="N862" s="59"/>
      <c r="O862" s="63"/>
      <c r="P862" s="369"/>
      <c r="Q862" s="264"/>
      <c r="R862" s="386"/>
    </row>
    <row r="863" spans="1:18" ht="12.75" customHeight="1" x14ac:dyDescent="0.25">
      <c r="A863" s="352"/>
      <c r="B863" s="378"/>
      <c r="C863" s="62" t="str">
        <f>IF(ISTEXT('Organizational Unit Summary'!$B$41),'Organizational Unit Summary'!$B$41,"")</f>
        <v>P-2</v>
      </c>
      <c r="D863" s="51" t="str">
        <f>IF('Organizational Unit Summary'!$B$24="Benchmark or Sustainment",IF(E863="OoS","OoS",IF(E863=1,"DM",IF(E863=2,"PM",IF(E863=3,"LM",IF(E863=4,"FM"))))),IF(E863="OoS","OoS",IF(E863&lt;=2,"H",IF(E863=3,"M",IF(E863=4,"L")))))</f>
        <v>DM</v>
      </c>
      <c r="E863" s="58">
        <f>IF(OR(Processes!$C$72=TRUE,Processes!E$72=TRUE),IF(AND(G863=1,H863=1,NOT(ISTEXT(J863))),4,IF(AND(G863=1,H863=1,ISTEXT(J863)),3,IF(AND(OR(G863=1,H863=1),ISTEXT(J863)),2,1))),"OoS")</f>
        <v>1</v>
      </c>
      <c r="F863" s="57"/>
      <c r="G863" s="59"/>
      <c r="H863" s="59"/>
      <c r="I863" s="59"/>
      <c r="J863" s="59"/>
      <c r="K863" s="59"/>
      <c r="L863" s="59"/>
      <c r="M863" s="59"/>
      <c r="N863" s="59"/>
      <c r="O863" s="63"/>
      <c r="P863" s="370"/>
      <c r="Q863" s="264"/>
      <c r="R863" s="386"/>
    </row>
    <row r="864" spans="1:18" ht="12.75" customHeight="1" x14ac:dyDescent="0.25">
      <c r="A864" s="352"/>
      <c r="B864" s="378"/>
      <c r="C864" s="62" t="str">
        <f>IF(ISTEXT('Organizational Unit Summary'!$B$42),'Organizational Unit Summary'!$B$42,"")</f>
        <v>P-3</v>
      </c>
      <c r="D864" s="51" t="str">
        <f>IF('Organizational Unit Summary'!$B$24="Benchmark or Sustainment",IF(E864="OoS","OoS",IF(E864=1,"DM",IF(E864=2,"PM",IF(E864=3,"LM",IF(E864=4,"FM"))))),IF(E864="OoS","OoS",IF(E864&lt;=2,"H",IF(E864=3,"M",IF(E864=4,"L")))))</f>
        <v>DM</v>
      </c>
      <c r="E864" s="58">
        <f>IF(OR(Processes!$C$72=TRUE,Processes!F$72=TRUE),IF(AND(G864=1,H864=1,NOT(ISTEXT(J864))),4,IF(AND(G864=1,H864=1,ISTEXT(J864)),3,IF(AND(OR(G864=1,H864=1),ISTEXT(J864)),2,1))),"OoS")</f>
        <v>1</v>
      </c>
      <c r="F864" s="57"/>
      <c r="G864" s="59"/>
      <c r="H864" s="59"/>
      <c r="I864" s="59"/>
      <c r="J864" s="59"/>
      <c r="K864" s="59"/>
      <c r="L864" s="59"/>
      <c r="M864" s="59"/>
      <c r="N864" s="59"/>
      <c r="O864" s="63"/>
      <c r="P864" s="370"/>
      <c r="Q864" s="264"/>
      <c r="R864" s="386"/>
    </row>
    <row r="865" spans="1:18" ht="12.75" customHeight="1" x14ac:dyDescent="0.25">
      <c r="A865" s="352"/>
      <c r="B865" s="378"/>
      <c r="C865" s="62" t="str">
        <f>IF(ISTEXT('Organizational Unit Summary'!$B$43),'Organizational Unit Summary'!$B$43,"")</f>
        <v>P-4</v>
      </c>
      <c r="D865" s="51" t="str">
        <f>IF('Organizational Unit Summary'!$B$24="Benchmark or Sustainment",IF(E865="OoS","OoS",IF(E865=1,"DM",IF(E865=2,"PM",IF(E865=3,"LM",IF(E865=4,"FM"))))),IF(E865="OoS","OoS",IF(E865&lt;=2,"H",IF(E865=3,"M",IF(E865=4,"L")))))</f>
        <v>DM</v>
      </c>
      <c r="E865" s="58">
        <f>IF(OR(Processes!$C$72=TRUE,Processes!G$72=TRUE),IF(AND(G865=1,H865=1,NOT(ISTEXT(J865))),4,IF(AND(G865=1,H865=1,ISTEXT(J865)),3,IF(AND(OR(G865=1,H865=1),ISTEXT(J865)),2,1))),"OoS")</f>
        <v>1</v>
      </c>
      <c r="F865" s="57"/>
      <c r="G865" s="59"/>
      <c r="H865" s="59"/>
      <c r="I865" s="59"/>
      <c r="J865" s="59"/>
      <c r="K865" s="59"/>
      <c r="L865" s="59"/>
      <c r="M865" s="59"/>
      <c r="N865" s="59"/>
      <c r="O865" s="63"/>
      <c r="P865" s="370"/>
      <c r="Q865" s="264"/>
      <c r="R865" s="386"/>
    </row>
    <row r="866" spans="1:18" ht="12.75" customHeight="1" x14ac:dyDescent="0.25">
      <c r="A866" s="352"/>
      <c r="B866" s="378"/>
      <c r="C866" s="62" t="str">
        <f>IF(ISTEXT('Organizational Unit Summary'!$B$44),'Organizational Unit Summary'!$B$44,"")</f>
        <v>P-5</v>
      </c>
      <c r="D866" s="51" t="str">
        <f>IF('Organizational Unit Summary'!$B$24="Benchmark or Sustainment",IF(E866="OoS","OoS",IF(E866=1,"DM",IF(E866=2,"PM",IF(E866=3,"LM",IF(E866=4,"FM"))))),IF(E866="OoS","OoS",IF(E866&lt;=2,"H",IF(E866=3,"M",IF(E866=4,"L")))))</f>
        <v>DM</v>
      </c>
      <c r="E866" s="58">
        <f>IF(OR(Processes!$C$72=TRUE,Processes!H$72=TRUE),IF(AND(G866=1,H866=1,NOT(ISTEXT(J866))),4,IF(AND(G866=1,H866=1,ISTEXT(J866)),3,IF(AND(OR(G866=1,H866=1),ISTEXT(J866)),2,1))),"OoS")</f>
        <v>1</v>
      </c>
      <c r="F866" s="57"/>
      <c r="G866" s="59"/>
      <c r="H866" s="59"/>
      <c r="I866" s="59"/>
      <c r="J866" s="59"/>
      <c r="K866" s="59"/>
      <c r="L866" s="59"/>
      <c r="M866" s="59"/>
      <c r="N866" s="59"/>
      <c r="O866" s="63"/>
      <c r="P866" s="370"/>
      <c r="Q866" s="264"/>
      <c r="R866" s="386"/>
    </row>
    <row r="867" spans="1:18" ht="12.75" customHeight="1" x14ac:dyDescent="0.25">
      <c r="A867" s="352"/>
      <c r="B867" s="378"/>
      <c r="C867" s="62" t="str">
        <f>IF(ISTEXT('Organizational Unit Summary'!$B$45),'Organizational Unit Summary'!$B$45,"")</f>
        <v>P-6</v>
      </c>
      <c r="D867" s="51" t="str">
        <f>IF('Organizational Unit Summary'!$B$24="Benchmark or Sustainment",IF(E867="OoS","OoS",IF(E867=1,"DM",IF(E867=2,"PM",IF(E867=3,"LM",IF(E867=4,"FM"))))),IF(E867="OoS","OoS",IF(E867&lt;=2,"H",IF(E867=3,"M",IF(E867=4,"L")))))</f>
        <v>DM</v>
      </c>
      <c r="E867" s="58">
        <f>IF(OR(Processes!$C$72=TRUE,Processes!I$72=TRUE),IF(AND(G867=1,H867=1,NOT(ISTEXT(J867))),4,IF(AND(G867=1,H867=1,ISTEXT(J867)),3,IF(AND(OR(G867=1,H867=1),ISTEXT(J867)),2,1))),"OoS")</f>
        <v>1</v>
      </c>
      <c r="F867" s="57"/>
      <c r="G867" s="59"/>
      <c r="H867" s="59"/>
      <c r="I867" s="59"/>
      <c r="J867" s="59"/>
      <c r="K867" s="59"/>
      <c r="L867" s="59"/>
      <c r="M867" s="59"/>
      <c r="N867" s="59"/>
      <c r="O867" s="63"/>
      <c r="P867" s="370"/>
      <c r="Q867" s="264"/>
      <c r="R867" s="386"/>
    </row>
    <row r="868" spans="1:18" ht="12.75" customHeight="1" x14ac:dyDescent="0.25">
      <c r="A868" s="352"/>
      <c r="B868" s="378"/>
      <c r="C868" s="62" t="str">
        <f>IF(ISTEXT('Organizational Unit Summary'!$B$46),'Organizational Unit Summary'!$B$46,"")</f>
        <v>P-7</v>
      </c>
      <c r="D868" s="51" t="str">
        <f>IF('Organizational Unit Summary'!$B$24="Benchmark or Sustainment",IF(E868="OoS","OoS",IF(E868=1,"DM",IF(E868=2,"PM",IF(E868=3,"LM",IF(E868=4,"FM"))))),IF(E868="OoS","OoS",IF(E868&lt;=2,"H",IF(E868=3,"M",IF(E868=4,"L")))))</f>
        <v>DM</v>
      </c>
      <c r="E868" s="58">
        <f>IF(OR(Processes!$C$72=TRUE,Processes!J$72=TRUE),IF(AND(G868=1,H868=1,NOT(ISTEXT(J868))),4,IF(AND(G868=1,H868=1,ISTEXT(J868)),3,IF(AND(OR(G868=1,H868=1),ISTEXT(J868)),2,1))),"OoS")</f>
        <v>1</v>
      </c>
      <c r="F868" s="57"/>
      <c r="G868" s="59"/>
      <c r="H868" s="59"/>
      <c r="I868" s="59"/>
      <c r="J868" s="59"/>
      <c r="K868" s="59"/>
      <c r="L868" s="59"/>
      <c r="M868" s="59"/>
      <c r="N868" s="59"/>
      <c r="O868" s="63"/>
      <c r="P868" s="370"/>
      <c r="Q868" s="264"/>
      <c r="R868" s="386"/>
    </row>
    <row r="869" spans="1:18" ht="12.75" customHeight="1" x14ac:dyDescent="0.25">
      <c r="A869" s="352"/>
      <c r="B869" s="378"/>
      <c r="C869" s="62" t="str">
        <f>IF(ISTEXT('Organizational Unit Summary'!$B$47),'Organizational Unit Summary'!$B$47,"")</f>
        <v>P-8</v>
      </c>
      <c r="D869" s="51" t="str">
        <f>IF('Organizational Unit Summary'!$B$24="Benchmark or Sustainment",IF(E869="OoS","OoS",IF(E869=1,"DM",IF(E869=2,"PM",IF(E869=3,"LM",IF(E869=4,"FM"))))),IF(E869="OoS","OoS",IF(E869&lt;=2,"H",IF(E869=3,"M",IF(E869=4,"L")))))</f>
        <v>DM</v>
      </c>
      <c r="E869" s="58">
        <f>IF(OR(Processes!$C$72=TRUE,Processes!K$72=TRUE),IF(AND(G869=1,H869=1,NOT(ISTEXT(J869))),4,IF(AND(G869=1,H869=1,ISTEXT(J869)),3,IF(AND(OR(G869=1,H869=1),ISTEXT(J869)),2,1))),"OoS")</f>
        <v>1</v>
      </c>
      <c r="F869" s="57"/>
      <c r="G869" s="59"/>
      <c r="H869" s="59"/>
      <c r="I869" s="59"/>
      <c r="J869" s="59"/>
      <c r="K869" s="59"/>
      <c r="L869" s="59"/>
      <c r="M869" s="59"/>
      <c r="N869" s="59"/>
      <c r="O869" s="63"/>
      <c r="P869" s="370"/>
      <c r="Q869" s="264"/>
      <c r="R869" s="386"/>
    </row>
    <row r="870" spans="1:18" ht="12.75" customHeight="1" x14ac:dyDescent="0.25">
      <c r="A870" s="352"/>
      <c r="B870" s="378"/>
      <c r="C870" s="62" t="str">
        <f>IF(ISTEXT('Organizational Unit Summary'!$B$48),'Organizational Unit Summary'!$B$48,"")</f>
        <v>P-9</v>
      </c>
      <c r="D870" s="51" t="str">
        <f>IF('Organizational Unit Summary'!$B$24="Benchmark or Sustainment",IF(E870="OoS","OoS",IF(E870=1,"DM",IF(E870=2,"PM",IF(E870=3,"LM",IF(E870=4,"FM"))))),IF(E870="OoS","OoS",IF(E870&lt;=2,"H",IF(E870=3,"M",IF(E870=4,"L")))))</f>
        <v>DM</v>
      </c>
      <c r="E870" s="58">
        <f>IF(OR(Processes!$C$72=TRUE,Processes!L$72=TRUE),IF(AND(G870=1,H870=1,NOT(ISTEXT(J870))),4,IF(AND(G870=1,H870=1,ISTEXT(J870)),3,IF(AND(OR(G870=1,H870=1),ISTEXT(J870)),2,1))),"OoS")</f>
        <v>1</v>
      </c>
      <c r="F870" s="57"/>
      <c r="G870" s="59"/>
      <c r="H870" s="59"/>
      <c r="I870" s="59"/>
      <c r="J870" s="59"/>
      <c r="K870" s="59"/>
      <c r="L870" s="59"/>
      <c r="M870" s="59"/>
      <c r="N870" s="59"/>
      <c r="O870" s="63"/>
      <c r="P870" s="370"/>
      <c r="Q870" s="264"/>
      <c r="R870" s="386"/>
    </row>
    <row r="871" spans="1:18" ht="12.75" customHeight="1" x14ac:dyDescent="0.25">
      <c r="A871" s="352"/>
      <c r="B871" s="378"/>
      <c r="C871" s="62" t="str">
        <f>IF(ISTEXT('Organizational Unit Summary'!$B$49),'Organizational Unit Summary'!$B$49,"")</f>
        <v>P-10</v>
      </c>
      <c r="D871" s="51" t="str">
        <f>IF('Organizational Unit Summary'!$B$24="Benchmark or Sustainment",IF(E871="OoS","OoS",IF(E871=1,"DM",IF(E871=2,"PM",IF(E871=3,"LM",IF(E871=4,"FM"))))),IF(E871="OoS","OoS",IF(E871&lt;=2,"H",IF(E871=3,"M",IF(E871=4,"L")))))</f>
        <v>DM</v>
      </c>
      <c r="E871" s="58">
        <f>IF(OR(Processes!$C$72=TRUE,Processes!M$72=TRUE),IF(AND(G871=1,H871=1,NOT(ISTEXT(J871))),4,IF(AND(G871=1,H871=1,ISTEXT(J871)),3,IF(AND(OR(G871=1,H871=1),ISTEXT(J871)),2,1))),"OoS")</f>
        <v>1</v>
      </c>
      <c r="F871" s="57"/>
      <c r="G871" s="59"/>
      <c r="H871" s="59"/>
      <c r="I871" s="59"/>
      <c r="J871" s="59"/>
      <c r="K871" s="59"/>
      <c r="L871" s="59"/>
      <c r="M871" s="59"/>
      <c r="N871" s="59"/>
      <c r="O871" s="63"/>
      <c r="P871" s="370"/>
      <c r="Q871" s="264"/>
      <c r="R871" s="386"/>
    </row>
    <row r="872" spans="1:18" ht="12.75" customHeight="1" x14ac:dyDescent="0.25">
      <c r="A872" s="352"/>
      <c r="B872" s="378"/>
      <c r="C872" s="62" t="str">
        <f>IF(ISTEXT('Organizational Unit Summary'!$B$50),'Organizational Unit Summary'!$B$50,"")</f>
        <v>P-11</v>
      </c>
      <c r="D872" s="51" t="str">
        <f>IF('Organizational Unit Summary'!$B$24="Benchmark or Sustainment",IF(E872="OoS","OoS",IF(E872=1,"DM",IF(E872=2,"PM",IF(E872=3,"LM",IF(E872=4,"FM"))))),IF(E872="OoS","OoS",IF(E872&lt;=2,"H",IF(E872=3,"M",IF(E872=4,"L")))))</f>
        <v>DM</v>
      </c>
      <c r="E872" s="58">
        <f>IF(OR(Processes!$C$72=TRUE,Processes!N$72=TRUE),IF(AND(G872=1,H872=1,NOT(ISTEXT(J872))),4,IF(AND(G872=1,H872=1,ISTEXT(J872)),3,IF(AND(OR(G872=1,H872=1),ISTEXT(J872)),2,1))),"OoS")</f>
        <v>1</v>
      </c>
      <c r="F872" s="57"/>
      <c r="G872" s="59"/>
      <c r="H872" s="59"/>
      <c r="I872" s="59"/>
      <c r="J872" s="59"/>
      <c r="K872" s="59"/>
      <c r="L872" s="59"/>
      <c r="M872" s="59"/>
      <c r="N872" s="59"/>
      <c r="O872" s="63"/>
      <c r="P872" s="370"/>
      <c r="Q872" s="264"/>
      <c r="R872" s="386"/>
    </row>
    <row r="873" spans="1:18" ht="12.75" customHeight="1" x14ac:dyDescent="0.25">
      <c r="A873" s="352"/>
      <c r="B873" s="378"/>
      <c r="C873" s="62" t="str">
        <f>IF(ISTEXT('Organizational Unit Summary'!$B$51),'Organizational Unit Summary'!$B$51,"")</f>
        <v>P-12</v>
      </c>
      <c r="D873" s="51" t="str">
        <f>IF('Organizational Unit Summary'!$B$24="Benchmark or Sustainment",IF(E873="OoS","OoS",IF(E873=1,"DM",IF(E873=2,"PM",IF(E873=3,"LM",IF(E873=4,"FM"))))),IF(E873="OoS","OoS",IF(E873&lt;=2,"H",IF(E873=3,"M",IF(E873=4,"L")))))</f>
        <v>DM</v>
      </c>
      <c r="E873" s="58">
        <f>IF(OR(Processes!$C$72=TRUE,Processes!O$72=TRUE),IF(AND(G873=1,H873=1,NOT(ISTEXT(J873))),4,IF(AND(G873=1,H873=1,ISTEXT(J873)),3,IF(AND(OR(G873=1,H873=1),ISTEXT(J873)),2,1))),"OoS")</f>
        <v>1</v>
      </c>
      <c r="F873" s="57"/>
      <c r="G873" s="59"/>
      <c r="H873" s="59"/>
      <c r="I873" s="59"/>
      <c r="J873" s="59"/>
      <c r="K873" s="59"/>
      <c r="L873" s="59"/>
      <c r="M873" s="59"/>
      <c r="N873" s="59"/>
      <c r="O873" s="63"/>
      <c r="P873" s="370"/>
      <c r="Q873" s="264"/>
      <c r="R873" s="386"/>
    </row>
    <row r="874" spans="1:18" ht="12.75" customHeight="1" x14ac:dyDescent="0.25">
      <c r="A874" s="352"/>
      <c r="B874" s="378"/>
      <c r="C874" s="62" t="str">
        <f>IF(ISTEXT('Organizational Unit Summary'!$B$52),'Organizational Unit Summary'!$B$52,"")</f>
        <v>P-13</v>
      </c>
      <c r="D874" s="51" t="str">
        <f>IF('Organizational Unit Summary'!$B$24="Benchmark or Sustainment",IF(E874="OoS","OoS",IF(E874=1,"DM",IF(E874=2,"PM",IF(E874=3,"LM",IF(E874=4,"FM"))))),IF(E874="OoS","OoS",IF(E874&lt;=2,"H",IF(E874=3,"M",IF(E874=4,"L")))))</f>
        <v>DM</v>
      </c>
      <c r="E874" s="58">
        <f>IF(OR(Processes!$C$72=TRUE,Processes!P$72=TRUE),IF(AND(G874=1,H874=1,NOT(ISTEXT(J874))),4,IF(AND(G874=1,H874=1,ISTEXT(J874)),3,IF(AND(OR(G874=1,H874=1),ISTEXT(J874)),2,1))),"OoS")</f>
        <v>1</v>
      </c>
      <c r="F874" s="57"/>
      <c r="G874" s="59"/>
      <c r="H874" s="59"/>
      <c r="I874" s="59"/>
      <c r="J874" s="59"/>
      <c r="K874" s="59"/>
      <c r="L874" s="59"/>
      <c r="M874" s="59"/>
      <c r="N874" s="59"/>
      <c r="O874" s="63"/>
      <c r="P874" s="370"/>
      <c r="Q874" s="264"/>
      <c r="R874" s="386"/>
    </row>
    <row r="875" spans="1:18" ht="12.75" customHeight="1" x14ac:dyDescent="0.25">
      <c r="A875" s="352"/>
      <c r="B875" s="378"/>
      <c r="C875" s="62" t="str">
        <f>IF(ISTEXT('Organizational Unit Summary'!$B$53),'Organizational Unit Summary'!$B$53,"")</f>
        <v>P-14</v>
      </c>
      <c r="D875" s="51" t="str">
        <f>IF('Organizational Unit Summary'!$B$24="Benchmark or Sustainment",IF(E875="OoS","OoS",IF(E875=1,"DM",IF(E875=2,"PM",IF(E875=3,"LM",IF(E875=4,"FM"))))),IF(E875="OoS","OoS",IF(E875&lt;=2,"H",IF(E875=3,"M",IF(E875=4,"L")))))</f>
        <v>DM</v>
      </c>
      <c r="E875" s="58">
        <f>IF(OR(Processes!$C$72=TRUE,Processes!Q$72=TRUE),IF(AND(G875=1,H875=1,NOT(ISTEXT(J875))),4,IF(AND(G875=1,H875=1,ISTEXT(J875)),3,IF(AND(OR(G875=1,H875=1),ISTEXT(J875)),2,1))),"OoS")</f>
        <v>1</v>
      </c>
      <c r="F875" s="57"/>
      <c r="G875" s="59"/>
      <c r="H875" s="59"/>
      <c r="I875" s="59"/>
      <c r="J875" s="59"/>
      <c r="K875" s="59"/>
      <c r="L875" s="59"/>
      <c r="M875" s="59"/>
      <c r="N875" s="59"/>
      <c r="O875" s="63"/>
      <c r="P875" s="370"/>
      <c r="Q875" s="264"/>
      <c r="R875" s="386"/>
    </row>
    <row r="876" spans="1:18" ht="12.75" customHeight="1" x14ac:dyDescent="0.25">
      <c r="A876" s="352"/>
      <c r="B876" s="378"/>
      <c r="C876" s="62" t="str">
        <f>IF(ISTEXT('Organizational Unit Summary'!$B$54),'Organizational Unit Summary'!$B$54,"")</f>
        <v>P-15</v>
      </c>
      <c r="D876" s="51" t="str">
        <f>IF('Organizational Unit Summary'!$B$24="Benchmark or Sustainment",IF(E876="OoS","OoS",IF(E876=1,"DM",IF(E876=2,"PM",IF(E876=3,"LM",IF(E876=4,"FM"))))),IF(E876="OoS","OoS",IF(E876&lt;=2,"H",IF(E876=3,"M",IF(E876=4,"L")))))</f>
        <v>DM</v>
      </c>
      <c r="E876" s="58">
        <f>IF(OR(Processes!$C$72=TRUE,Processes!R$72=TRUE),IF(AND(G876=1,H876=1,NOT(ISTEXT(J876))),4,IF(AND(G876=1,H876=1,ISTEXT(J876)),3,IF(AND(OR(G876=1,H876=1),ISTEXT(J876)),2,1))),"OoS")</f>
        <v>1</v>
      </c>
      <c r="F876" s="57"/>
      <c r="G876" s="59"/>
      <c r="H876" s="59"/>
      <c r="I876" s="59"/>
      <c r="J876" s="59"/>
      <c r="K876" s="59"/>
      <c r="L876" s="59"/>
      <c r="M876" s="59"/>
      <c r="N876" s="59"/>
      <c r="O876" s="63"/>
      <c r="P876" s="370"/>
      <c r="Q876" s="264"/>
      <c r="R876" s="386"/>
    </row>
    <row r="877" spans="1:18" ht="12.75" customHeight="1" x14ac:dyDescent="0.25">
      <c r="A877" s="352"/>
      <c r="B877" s="378"/>
      <c r="C877" s="62" t="str">
        <f>IF(ISTEXT('Organizational Unit Summary'!$B$55),'Organizational Unit Summary'!$B$55,"")</f>
        <v>P-16</v>
      </c>
      <c r="D877" s="51" t="str">
        <f>IF('Organizational Unit Summary'!$B$24="Benchmark or Sustainment",IF(E877="OoS","OoS",IF(E877=1,"DM",IF(E877=2,"PM",IF(E877=3,"LM",IF(E877=4,"FM"))))),IF(E877="OoS","OoS",IF(E877&lt;=2,"H",IF(E877=3,"M",IF(E877=4,"L")))))</f>
        <v>DM</v>
      </c>
      <c r="E877" s="58">
        <f>IF(OR(Processes!$C$72=TRUE,Processes!S$72=TRUE),IF(AND(G877=1,H877=1,NOT(ISTEXT(J877))),4,IF(AND(G877=1,H877=1,ISTEXT(J877)),3,IF(AND(OR(G877=1,H877=1),ISTEXT(J877)),2,1))),"OoS")</f>
        <v>1</v>
      </c>
      <c r="F877" s="57"/>
      <c r="G877" s="59"/>
      <c r="H877" s="59"/>
      <c r="I877" s="59"/>
      <c r="J877" s="59"/>
      <c r="K877" s="59"/>
      <c r="L877" s="59"/>
      <c r="M877" s="59"/>
      <c r="N877" s="59"/>
      <c r="O877" s="63"/>
      <c r="P877" s="370"/>
      <c r="Q877" s="264"/>
      <c r="R877" s="386"/>
    </row>
    <row r="878" spans="1:18" ht="12.75" customHeight="1" x14ac:dyDescent="0.25">
      <c r="A878" s="352"/>
      <c r="B878" s="378"/>
      <c r="C878" s="62" t="str">
        <f>IF(ISTEXT('Organizational Unit Summary'!$B$56),'Organizational Unit Summary'!$B$56,"")</f>
        <v>P-17</v>
      </c>
      <c r="D878" s="51" t="str">
        <f>IF('Organizational Unit Summary'!$B$24="Benchmark or Sustainment",IF(E878="OoS","OoS",IF(E878=1,"DM",IF(E878=2,"PM",IF(E878=3,"LM",IF(E878=4,"FM"))))),IF(E878="OoS","OoS",IF(E878&lt;=2,"H",IF(E878=3,"M",IF(E878=4,"L")))))</f>
        <v>DM</v>
      </c>
      <c r="E878" s="58">
        <f>IF(OR(Processes!$C$72=TRUE,Processes!T$72=TRUE),IF(AND(G878=1,H878=1,NOT(ISTEXT(J878))),4,IF(AND(G878=1,H878=1,ISTEXT(J878)),3,IF(AND(OR(G878=1,H878=1),ISTEXT(J878)),2,1))),"OoS")</f>
        <v>1</v>
      </c>
      <c r="F878" s="57"/>
      <c r="G878" s="59"/>
      <c r="H878" s="59"/>
      <c r="I878" s="59"/>
      <c r="J878" s="59"/>
      <c r="K878" s="59"/>
      <c r="L878" s="59"/>
      <c r="M878" s="59"/>
      <c r="N878" s="59"/>
      <c r="O878" s="63"/>
      <c r="P878" s="370"/>
      <c r="Q878" s="264"/>
      <c r="R878" s="386"/>
    </row>
    <row r="879" spans="1:18" ht="12.75" customHeight="1" x14ac:dyDescent="0.25">
      <c r="A879" s="352"/>
      <c r="B879" s="378"/>
      <c r="C879" s="62" t="str">
        <f>IF(ISTEXT('Organizational Unit Summary'!$B$57),'Organizational Unit Summary'!$B$57,"")</f>
        <v>P-18</v>
      </c>
      <c r="D879" s="51" t="str">
        <f>IF('Organizational Unit Summary'!$B$24="Benchmark or Sustainment",IF(E879="OoS","OoS",IF(E879=1,"DM",IF(E879=2,"PM",IF(E879=3,"LM",IF(E879=4,"FM"))))),IF(E879="OoS","OoS",IF(E879&lt;=2,"H",IF(E879=3,"M",IF(E879=4,"L")))))</f>
        <v>DM</v>
      </c>
      <c r="E879" s="58">
        <f>IF(OR(Processes!$C$72=TRUE,Processes!U$72=TRUE),IF(AND(G879=1,H879=1,NOT(ISTEXT(J879))),4,IF(AND(G879=1,H879=1,ISTEXT(J879)),3,IF(AND(OR(G879=1,H879=1),ISTEXT(J879)),2,1))),"OoS")</f>
        <v>1</v>
      </c>
      <c r="F879" s="57"/>
      <c r="G879" s="59"/>
      <c r="H879" s="59"/>
      <c r="I879" s="59"/>
      <c r="J879" s="59"/>
      <c r="K879" s="59"/>
      <c r="L879" s="59"/>
      <c r="M879" s="59"/>
      <c r="N879" s="59"/>
      <c r="O879" s="63"/>
      <c r="P879" s="370"/>
      <c r="Q879" s="264"/>
      <c r="R879" s="386"/>
    </row>
    <row r="880" spans="1:18" ht="12.75" customHeight="1" x14ac:dyDescent="0.25">
      <c r="A880" s="352"/>
      <c r="B880" s="378"/>
      <c r="C880" s="62" t="str">
        <f>IF(ISTEXT('Organizational Unit Summary'!$B$58),'Organizational Unit Summary'!$B$58,"")</f>
        <v>P-19</v>
      </c>
      <c r="D880" s="51" t="str">
        <f>IF('Organizational Unit Summary'!$B$24="Benchmark or Sustainment",IF(E880="OoS","OoS",IF(E880=1,"DM",IF(E880=2,"PM",IF(E880=3,"LM",IF(E880=4,"FM"))))),IF(E880="OoS","OoS",IF(E880&lt;=2,"H",IF(E880=3,"M",IF(E880=4,"L")))))</f>
        <v>DM</v>
      </c>
      <c r="E880" s="58">
        <f>IF(OR(Processes!$C$72=TRUE,Processes!V$72=TRUE),IF(AND(G880=1,H880=1,NOT(ISTEXT(J880))),4,IF(AND(G880=1,H880=1,ISTEXT(J880)),3,IF(AND(OR(G880=1,H880=1),ISTEXT(J880)),2,1))),"OoS")</f>
        <v>1</v>
      </c>
      <c r="F880" s="57"/>
      <c r="G880" s="59"/>
      <c r="H880" s="59"/>
      <c r="I880" s="59"/>
      <c r="J880" s="59"/>
      <c r="K880" s="59"/>
      <c r="L880" s="59"/>
      <c r="M880" s="59"/>
      <c r="N880" s="59"/>
      <c r="O880" s="63"/>
      <c r="P880" s="370"/>
      <c r="Q880" s="264"/>
      <c r="R880" s="386"/>
    </row>
    <row r="881" spans="1:18" ht="12.75" customHeight="1" thickBot="1" x14ac:dyDescent="0.3">
      <c r="A881" s="352"/>
      <c r="B881" s="378"/>
      <c r="C881" s="62" t="str">
        <f>IF(ISTEXT('Organizational Unit Summary'!$B$59),'Organizational Unit Summary'!$B$59,"")</f>
        <v>P-20</v>
      </c>
      <c r="D881" s="51" t="str">
        <f>IF('Organizational Unit Summary'!$B$24="Benchmark or Sustainment",IF(E881="OoS","OoS",IF(E881=1,"DM",IF(E881=2,"PM",IF(E881=3,"LM",IF(E881=4,"FM"))))),IF(E881="OoS","OoS",IF(E881&lt;=2,"H",IF(E881=3,"M",IF(E881=4,"L")))))</f>
        <v>DM</v>
      </c>
      <c r="E881" s="58">
        <f>IF(OR(Processes!$C$72=TRUE,Processes!W$72=TRUE),IF(AND(G881=1,H881=1,NOT(ISTEXT(J881))),4,IF(AND(G881=1,H881=1,ISTEXT(J881)),3,IF(AND(OR(G881=1,H881=1),ISTEXT(J881)),2,1))),"OoS")</f>
        <v>1</v>
      </c>
      <c r="F881" s="57"/>
      <c r="G881" s="59"/>
      <c r="H881" s="59"/>
      <c r="I881" s="59"/>
      <c r="J881" s="59"/>
      <c r="K881" s="59"/>
      <c r="L881" s="59"/>
      <c r="M881" s="59"/>
      <c r="N881" s="59"/>
      <c r="O881" s="63"/>
      <c r="P881" s="371"/>
      <c r="Q881" s="264"/>
      <c r="R881" s="386"/>
    </row>
    <row r="882" spans="1:18" ht="12.75" customHeight="1" x14ac:dyDescent="0.25">
      <c r="A882" s="352"/>
      <c r="B882" s="378" t="str">
        <f>IF(ISTEXT(Processes!$B$22),Processes!$B$22,"")</f>
        <v>Process 20</v>
      </c>
      <c r="C882" s="62" t="str">
        <f>IF(ISTEXT('Organizational Unit Summary'!$B$40),'Organizational Unit Summary'!$B$40,"")</f>
        <v>P-1</v>
      </c>
      <c r="D882" s="51" t="str">
        <f>IF('Organizational Unit Summary'!$B$24="Benchmark or Sustainment",IF(E882="OoS","OoS",IF(E882=1,"DM",IF(E882=2,"PM",IF(E882=3,"LM",IF(E882=4,"FM"))))),IF(E882="OoS","OoS",IF(E882&lt;=2,"H",IF(E882=3,"M",IF(E882=4,"L")))))</f>
        <v>DM</v>
      </c>
      <c r="E882" s="58">
        <f>IF(OR(Processes!$C$73=TRUE,Processes!D$73=TRUE),IF(AND(G882=1,H882=1,NOT(ISTEXT(J882))),4,IF(AND(G882=1,H882=1,ISTEXT(J882)),3,IF(AND(OR(G882=1,H882=1),ISTEXT(J882)),2,1))),"OoS")</f>
        <v>1</v>
      </c>
      <c r="F882" s="57"/>
      <c r="G882" s="59"/>
      <c r="H882" s="59"/>
      <c r="I882" s="59"/>
      <c r="J882" s="59"/>
      <c r="K882" s="59"/>
      <c r="L882" s="59"/>
      <c r="M882" s="59"/>
      <c r="N882" s="59"/>
      <c r="O882" s="63"/>
      <c r="P882" s="369"/>
      <c r="Q882" s="264"/>
      <c r="R882" s="386"/>
    </row>
    <row r="883" spans="1:18" ht="12.75" customHeight="1" x14ac:dyDescent="0.25">
      <c r="A883" s="352"/>
      <c r="B883" s="378"/>
      <c r="C883" s="62" t="str">
        <f>IF(ISTEXT('Organizational Unit Summary'!$B$41),'Organizational Unit Summary'!$B$41,"")</f>
        <v>P-2</v>
      </c>
      <c r="D883" s="51" t="str">
        <f>IF('Organizational Unit Summary'!$B$24="Benchmark or Sustainment",IF(E883="OoS","OoS",IF(E883=1,"DM",IF(E883=2,"PM",IF(E883=3,"LM",IF(E883=4,"FM"))))),IF(E883="OoS","OoS",IF(E883&lt;=2,"H",IF(E883=3,"M",IF(E883=4,"L")))))</f>
        <v>DM</v>
      </c>
      <c r="E883" s="58">
        <f>IF(OR(Processes!$C$73=TRUE,Processes!E$73=TRUE),IF(AND(G883=1,H883=1,NOT(ISTEXT(J883))),4,IF(AND(G883=1,H883=1,ISTEXT(J883)),3,IF(AND(OR(G883=1,H883=1),ISTEXT(J883)),2,1))),"OoS")</f>
        <v>1</v>
      </c>
      <c r="F883" s="57"/>
      <c r="G883" s="59"/>
      <c r="H883" s="59"/>
      <c r="I883" s="59"/>
      <c r="J883" s="59"/>
      <c r="K883" s="59"/>
      <c r="L883" s="59"/>
      <c r="M883" s="59"/>
      <c r="N883" s="59"/>
      <c r="O883" s="63"/>
      <c r="P883" s="370"/>
      <c r="Q883" s="264"/>
      <c r="R883" s="386"/>
    </row>
    <row r="884" spans="1:18" ht="12.75" customHeight="1" x14ac:dyDescent="0.25">
      <c r="A884" s="352"/>
      <c r="B884" s="378"/>
      <c r="C884" s="62" t="str">
        <f>IF(ISTEXT('Organizational Unit Summary'!$B$42),'Organizational Unit Summary'!$B$42,"")</f>
        <v>P-3</v>
      </c>
      <c r="D884" s="51" t="str">
        <f>IF('Organizational Unit Summary'!$B$24="Benchmark or Sustainment",IF(E884="OoS","OoS",IF(E884=1,"DM",IF(E884=2,"PM",IF(E884=3,"LM",IF(E884=4,"FM"))))),IF(E884="OoS","OoS",IF(E884&lt;=2,"H",IF(E884=3,"M",IF(E884=4,"L")))))</f>
        <v>DM</v>
      </c>
      <c r="E884" s="58">
        <f>IF(OR(Processes!$C$73=TRUE,Processes!F$73=TRUE),IF(AND(G884=1,H884=1,NOT(ISTEXT(J884))),4,IF(AND(G884=1,H884=1,ISTEXT(J884)),3,IF(AND(OR(G884=1,H884=1),ISTEXT(J884)),2,1))),"OoS")</f>
        <v>1</v>
      </c>
      <c r="F884" s="57"/>
      <c r="G884" s="59"/>
      <c r="H884" s="59"/>
      <c r="I884" s="59"/>
      <c r="J884" s="59"/>
      <c r="K884" s="59"/>
      <c r="L884" s="59"/>
      <c r="M884" s="59"/>
      <c r="N884" s="59"/>
      <c r="O884" s="63"/>
      <c r="P884" s="370"/>
      <c r="Q884" s="264"/>
      <c r="R884" s="386"/>
    </row>
    <row r="885" spans="1:18" ht="12.75" customHeight="1" x14ac:dyDescent="0.25">
      <c r="A885" s="352"/>
      <c r="B885" s="378"/>
      <c r="C885" s="62" t="str">
        <f>IF(ISTEXT('Organizational Unit Summary'!$B$43),'Organizational Unit Summary'!$B$43,"")</f>
        <v>P-4</v>
      </c>
      <c r="D885" s="51" t="str">
        <f>IF('Organizational Unit Summary'!$B$24="Benchmark or Sustainment",IF(E885="OoS","OoS",IF(E885=1,"DM",IF(E885=2,"PM",IF(E885=3,"LM",IF(E885=4,"FM"))))),IF(E885="OoS","OoS",IF(E885&lt;=2,"H",IF(E885=3,"M",IF(E885=4,"L")))))</f>
        <v>DM</v>
      </c>
      <c r="E885" s="58">
        <f>IF(OR(Processes!$C$73=TRUE,Processes!G$73=TRUE),IF(AND(G885=1,H885=1,NOT(ISTEXT(J885))),4,IF(AND(G885=1,H885=1,ISTEXT(J885)),3,IF(AND(OR(G885=1,H885=1),ISTEXT(J885)),2,1))),"OoS")</f>
        <v>1</v>
      </c>
      <c r="F885" s="57"/>
      <c r="G885" s="59"/>
      <c r="H885" s="59"/>
      <c r="I885" s="59"/>
      <c r="J885" s="59"/>
      <c r="K885" s="59"/>
      <c r="L885" s="59"/>
      <c r="M885" s="59"/>
      <c r="N885" s="59"/>
      <c r="O885" s="63"/>
      <c r="P885" s="370"/>
      <c r="Q885" s="264"/>
      <c r="R885" s="386"/>
    </row>
    <row r="886" spans="1:18" ht="12.75" customHeight="1" x14ac:dyDescent="0.25">
      <c r="A886" s="352"/>
      <c r="B886" s="378"/>
      <c r="C886" s="62" t="str">
        <f>IF(ISTEXT('Organizational Unit Summary'!$B$44),'Organizational Unit Summary'!$B$44,"")</f>
        <v>P-5</v>
      </c>
      <c r="D886" s="51" t="str">
        <f>IF('Organizational Unit Summary'!$B$24="Benchmark or Sustainment",IF(E886="OoS","OoS",IF(E886=1,"DM",IF(E886=2,"PM",IF(E886=3,"LM",IF(E886=4,"FM"))))),IF(E886="OoS","OoS",IF(E886&lt;=2,"H",IF(E886=3,"M",IF(E886=4,"L")))))</f>
        <v>DM</v>
      </c>
      <c r="E886" s="58">
        <f>IF(OR(Processes!$C$73=TRUE,Processes!H$73=TRUE),IF(AND(G886=1,H886=1,NOT(ISTEXT(J886))),4,IF(AND(G886=1,H886=1,ISTEXT(J886)),3,IF(AND(OR(G886=1,H886=1),ISTEXT(J886)),2,1))),"OoS")</f>
        <v>1</v>
      </c>
      <c r="F886" s="57"/>
      <c r="G886" s="59"/>
      <c r="H886" s="59"/>
      <c r="I886" s="59"/>
      <c r="J886" s="59"/>
      <c r="K886" s="59"/>
      <c r="L886" s="59"/>
      <c r="M886" s="59"/>
      <c r="N886" s="59"/>
      <c r="O886" s="63"/>
      <c r="P886" s="370"/>
      <c r="Q886" s="264"/>
      <c r="R886" s="386"/>
    </row>
    <row r="887" spans="1:18" ht="12.75" customHeight="1" x14ac:dyDescent="0.25">
      <c r="A887" s="352"/>
      <c r="B887" s="378"/>
      <c r="C887" s="62" t="str">
        <f>IF(ISTEXT('Organizational Unit Summary'!$B$45),'Organizational Unit Summary'!$B$45,"")</f>
        <v>P-6</v>
      </c>
      <c r="D887" s="51" t="str">
        <f>IF('Organizational Unit Summary'!$B$24="Benchmark or Sustainment",IF(E887="OoS","OoS",IF(E887=1,"DM",IF(E887=2,"PM",IF(E887=3,"LM",IF(E887=4,"FM"))))),IF(E887="OoS","OoS",IF(E887&lt;=2,"H",IF(E887=3,"M",IF(E887=4,"L")))))</f>
        <v>DM</v>
      </c>
      <c r="E887" s="58">
        <f>IF(OR(Processes!$C$73=TRUE,Processes!I$73=TRUE),IF(AND(G887=1,H887=1,NOT(ISTEXT(J887))),4,IF(AND(G887=1,H887=1,ISTEXT(J887)),3,IF(AND(OR(G887=1,H887=1),ISTEXT(J887)),2,1))),"OoS")</f>
        <v>1</v>
      </c>
      <c r="F887" s="57"/>
      <c r="G887" s="59"/>
      <c r="H887" s="59"/>
      <c r="I887" s="59"/>
      <c r="J887" s="59"/>
      <c r="K887" s="59"/>
      <c r="L887" s="59"/>
      <c r="M887" s="59"/>
      <c r="N887" s="59"/>
      <c r="O887" s="63"/>
      <c r="P887" s="370"/>
      <c r="Q887" s="264"/>
      <c r="R887" s="386"/>
    </row>
    <row r="888" spans="1:18" ht="12.75" customHeight="1" x14ac:dyDescent="0.25">
      <c r="A888" s="352"/>
      <c r="B888" s="378"/>
      <c r="C888" s="62" t="str">
        <f>IF(ISTEXT('Organizational Unit Summary'!$B$46),'Organizational Unit Summary'!$B$46,"")</f>
        <v>P-7</v>
      </c>
      <c r="D888" s="51" t="str">
        <f>IF('Organizational Unit Summary'!$B$24="Benchmark or Sustainment",IF(E888="OoS","OoS",IF(E888=1,"DM",IF(E888=2,"PM",IF(E888=3,"LM",IF(E888=4,"FM"))))),IF(E888="OoS","OoS",IF(E888&lt;=2,"H",IF(E888=3,"M",IF(E888=4,"L")))))</f>
        <v>DM</v>
      </c>
      <c r="E888" s="58">
        <f>IF(OR(Processes!$C$73=TRUE,Processes!J$73=TRUE),IF(AND(G888=1,H888=1,NOT(ISTEXT(J888))),4,IF(AND(G888=1,H888=1,ISTEXT(J888)),3,IF(AND(OR(G888=1,H888=1),ISTEXT(J888)),2,1))),"OoS")</f>
        <v>1</v>
      </c>
      <c r="F888" s="57"/>
      <c r="G888" s="59"/>
      <c r="H888" s="59"/>
      <c r="I888" s="59"/>
      <c r="J888" s="59"/>
      <c r="K888" s="59"/>
      <c r="L888" s="59"/>
      <c r="M888" s="59"/>
      <c r="N888" s="59"/>
      <c r="O888" s="63"/>
      <c r="P888" s="370"/>
      <c r="Q888" s="264"/>
      <c r="R888" s="386"/>
    </row>
    <row r="889" spans="1:18" ht="12.75" customHeight="1" x14ac:dyDescent="0.25">
      <c r="A889" s="352"/>
      <c r="B889" s="378"/>
      <c r="C889" s="62" t="str">
        <f>IF(ISTEXT('Organizational Unit Summary'!$B$47),'Organizational Unit Summary'!$B$47,"")</f>
        <v>P-8</v>
      </c>
      <c r="D889" s="51" t="str">
        <f>IF('Organizational Unit Summary'!$B$24="Benchmark or Sustainment",IF(E889="OoS","OoS",IF(E889=1,"DM",IF(E889=2,"PM",IF(E889=3,"LM",IF(E889=4,"FM"))))),IF(E889="OoS","OoS",IF(E889&lt;=2,"H",IF(E889=3,"M",IF(E889=4,"L")))))</f>
        <v>DM</v>
      </c>
      <c r="E889" s="58">
        <f>IF(OR(Processes!$C$73=TRUE,Processes!K$73=TRUE),IF(AND(G889=1,H889=1,NOT(ISTEXT(J889))),4,IF(AND(G889=1,H889=1,ISTEXT(J889)),3,IF(AND(OR(G889=1,H889=1),ISTEXT(J889)),2,1))),"OoS")</f>
        <v>1</v>
      </c>
      <c r="F889" s="57"/>
      <c r="G889" s="59"/>
      <c r="H889" s="59"/>
      <c r="I889" s="59"/>
      <c r="J889" s="59"/>
      <c r="K889" s="59"/>
      <c r="L889" s="59"/>
      <c r="M889" s="59"/>
      <c r="N889" s="59"/>
      <c r="O889" s="63"/>
      <c r="P889" s="370"/>
      <c r="Q889" s="264"/>
      <c r="R889" s="386"/>
    </row>
    <row r="890" spans="1:18" ht="12.75" customHeight="1" x14ac:dyDescent="0.25">
      <c r="A890" s="352"/>
      <c r="B890" s="378"/>
      <c r="C890" s="62" t="str">
        <f>IF(ISTEXT('Organizational Unit Summary'!$B$48),'Organizational Unit Summary'!$B$48,"")</f>
        <v>P-9</v>
      </c>
      <c r="D890" s="51" t="str">
        <f>IF('Organizational Unit Summary'!$B$24="Benchmark or Sustainment",IF(E890="OoS","OoS",IF(E890=1,"DM",IF(E890=2,"PM",IF(E890=3,"LM",IF(E890=4,"FM"))))),IF(E890="OoS","OoS",IF(E890&lt;=2,"H",IF(E890=3,"M",IF(E890=4,"L")))))</f>
        <v>DM</v>
      </c>
      <c r="E890" s="58">
        <f>IF(OR(Processes!$C$73=TRUE,Processes!L$73=TRUE),IF(AND(G890=1,H890=1,NOT(ISTEXT(J890))),4,IF(AND(G890=1,H890=1,ISTEXT(J890)),3,IF(AND(OR(G890=1,H890=1),ISTEXT(J890)),2,1))),"OoS")</f>
        <v>1</v>
      </c>
      <c r="F890" s="57"/>
      <c r="G890" s="59"/>
      <c r="H890" s="59"/>
      <c r="I890" s="59"/>
      <c r="J890" s="59"/>
      <c r="K890" s="59"/>
      <c r="L890" s="59"/>
      <c r="M890" s="59"/>
      <c r="N890" s="59"/>
      <c r="O890" s="63"/>
      <c r="P890" s="370"/>
      <c r="Q890" s="264"/>
      <c r="R890" s="386"/>
    </row>
    <row r="891" spans="1:18" ht="12.75" customHeight="1" x14ac:dyDescent="0.25">
      <c r="A891" s="352"/>
      <c r="B891" s="378"/>
      <c r="C891" s="62" t="str">
        <f>IF(ISTEXT('Organizational Unit Summary'!$B$49),'Organizational Unit Summary'!$B$49,"")</f>
        <v>P-10</v>
      </c>
      <c r="D891" s="51" t="str">
        <f>IF('Organizational Unit Summary'!$B$24="Benchmark or Sustainment",IF(E891="OoS","OoS",IF(E891=1,"DM",IF(E891=2,"PM",IF(E891=3,"LM",IF(E891=4,"FM"))))),IF(E891="OoS","OoS",IF(E891&lt;=2,"H",IF(E891=3,"M",IF(E891=4,"L")))))</f>
        <v>DM</v>
      </c>
      <c r="E891" s="58">
        <f>IF(OR(Processes!$C$73=TRUE,Processes!M$73=TRUE),IF(AND(G891=1,H891=1,NOT(ISTEXT(J891))),4,IF(AND(G891=1,H891=1,ISTEXT(J891)),3,IF(AND(OR(G891=1,H891=1),ISTEXT(J891)),2,1))),"OoS")</f>
        <v>1</v>
      </c>
      <c r="F891" s="57"/>
      <c r="G891" s="59"/>
      <c r="H891" s="59"/>
      <c r="I891" s="59"/>
      <c r="J891" s="59"/>
      <c r="K891" s="59"/>
      <c r="L891" s="59"/>
      <c r="M891" s="59"/>
      <c r="N891" s="59"/>
      <c r="O891" s="63"/>
      <c r="P891" s="370"/>
      <c r="Q891" s="264"/>
      <c r="R891" s="386"/>
    </row>
    <row r="892" spans="1:18" ht="12.75" customHeight="1" x14ac:dyDescent="0.25">
      <c r="A892" s="352"/>
      <c r="B892" s="378"/>
      <c r="C892" s="62" t="str">
        <f>IF(ISTEXT('Organizational Unit Summary'!$B$50),'Organizational Unit Summary'!$B$50,"")</f>
        <v>P-11</v>
      </c>
      <c r="D892" s="51" t="str">
        <f>IF('Organizational Unit Summary'!$B$24="Benchmark or Sustainment",IF(E892="OoS","OoS",IF(E892=1,"DM",IF(E892=2,"PM",IF(E892=3,"LM",IF(E892=4,"FM"))))),IF(E892="OoS","OoS",IF(E892&lt;=2,"H",IF(E892=3,"M",IF(E892=4,"L")))))</f>
        <v>DM</v>
      </c>
      <c r="E892" s="58">
        <f>IF(OR(Processes!$C$73=TRUE,Processes!N$73=TRUE),IF(AND(G892=1,H892=1,NOT(ISTEXT(J892))),4,IF(AND(G892=1,H892=1,ISTEXT(J892)),3,IF(AND(OR(G892=1,H892=1),ISTEXT(J892)),2,1))),"OoS")</f>
        <v>1</v>
      </c>
      <c r="F892" s="57"/>
      <c r="G892" s="59"/>
      <c r="H892" s="59"/>
      <c r="I892" s="59"/>
      <c r="J892" s="59"/>
      <c r="K892" s="59"/>
      <c r="L892" s="59"/>
      <c r="M892" s="59"/>
      <c r="N892" s="59"/>
      <c r="O892" s="63"/>
      <c r="P892" s="370"/>
      <c r="Q892" s="264"/>
      <c r="R892" s="386"/>
    </row>
    <row r="893" spans="1:18" ht="12.75" customHeight="1" x14ac:dyDescent="0.25">
      <c r="A893" s="352"/>
      <c r="B893" s="378"/>
      <c r="C893" s="62" t="str">
        <f>IF(ISTEXT('Organizational Unit Summary'!$B$51),'Organizational Unit Summary'!$B$51,"")</f>
        <v>P-12</v>
      </c>
      <c r="D893" s="51" t="str">
        <f>IF('Organizational Unit Summary'!$B$24="Benchmark or Sustainment",IF(E893="OoS","OoS",IF(E893=1,"DM",IF(E893=2,"PM",IF(E893=3,"LM",IF(E893=4,"FM"))))),IF(E893="OoS","OoS",IF(E893&lt;=2,"H",IF(E893=3,"M",IF(E893=4,"L")))))</f>
        <v>DM</v>
      </c>
      <c r="E893" s="58">
        <f>IF(OR(Processes!$C$73=TRUE,Processes!O$73=TRUE),IF(AND(G893=1,H893=1,NOT(ISTEXT(J893))),4,IF(AND(G893=1,H893=1,ISTEXT(J893)),3,IF(AND(OR(G893=1,H893=1),ISTEXT(J893)),2,1))),"OoS")</f>
        <v>1</v>
      </c>
      <c r="F893" s="57"/>
      <c r="G893" s="59"/>
      <c r="H893" s="59"/>
      <c r="I893" s="59"/>
      <c r="J893" s="59"/>
      <c r="K893" s="59"/>
      <c r="L893" s="59"/>
      <c r="M893" s="59"/>
      <c r="N893" s="59"/>
      <c r="O893" s="63"/>
      <c r="P893" s="370"/>
      <c r="Q893" s="264"/>
      <c r="R893" s="386"/>
    </row>
    <row r="894" spans="1:18" ht="12.75" customHeight="1" x14ac:dyDescent="0.25">
      <c r="A894" s="352"/>
      <c r="B894" s="378"/>
      <c r="C894" s="62" t="str">
        <f>IF(ISTEXT('Organizational Unit Summary'!$B$52),'Organizational Unit Summary'!$B$52,"")</f>
        <v>P-13</v>
      </c>
      <c r="D894" s="51" t="str">
        <f>IF('Organizational Unit Summary'!$B$24="Benchmark or Sustainment",IF(E894="OoS","OoS",IF(E894=1,"DM",IF(E894=2,"PM",IF(E894=3,"LM",IF(E894=4,"FM"))))),IF(E894="OoS","OoS",IF(E894&lt;=2,"H",IF(E894=3,"M",IF(E894=4,"L")))))</f>
        <v>DM</v>
      </c>
      <c r="E894" s="58">
        <f>IF(OR(Processes!$C$73=TRUE,Processes!P$73=TRUE),IF(AND(G894=1,H894=1,NOT(ISTEXT(J894))),4,IF(AND(G894=1,H894=1,ISTEXT(J894)),3,IF(AND(OR(G894=1,H894=1),ISTEXT(J894)),2,1))),"OoS")</f>
        <v>1</v>
      </c>
      <c r="F894" s="57"/>
      <c r="G894" s="59"/>
      <c r="H894" s="59"/>
      <c r="I894" s="59"/>
      <c r="J894" s="59"/>
      <c r="K894" s="59"/>
      <c r="L894" s="59"/>
      <c r="M894" s="59"/>
      <c r="N894" s="59"/>
      <c r="O894" s="63"/>
      <c r="P894" s="370"/>
      <c r="Q894" s="264"/>
      <c r="R894" s="386"/>
    </row>
    <row r="895" spans="1:18" ht="12.75" customHeight="1" x14ac:dyDescent="0.25">
      <c r="A895" s="352"/>
      <c r="B895" s="378"/>
      <c r="C895" s="62" t="str">
        <f>IF(ISTEXT('Organizational Unit Summary'!$B$53),'Organizational Unit Summary'!$B$53,"")</f>
        <v>P-14</v>
      </c>
      <c r="D895" s="51" t="str">
        <f>IF('Organizational Unit Summary'!$B$24="Benchmark or Sustainment",IF(E895="OoS","OoS",IF(E895=1,"DM",IF(E895=2,"PM",IF(E895=3,"LM",IF(E895=4,"FM"))))),IF(E895="OoS","OoS",IF(E895&lt;=2,"H",IF(E895=3,"M",IF(E895=4,"L")))))</f>
        <v>DM</v>
      </c>
      <c r="E895" s="58">
        <f>IF(OR(Processes!$C$73=TRUE,Processes!Q$73=TRUE),IF(AND(G895=1,H895=1,NOT(ISTEXT(J895))),4,IF(AND(G895=1,H895=1,ISTEXT(J895)),3,IF(AND(OR(G895=1,H895=1),ISTEXT(J895)),2,1))),"OoS")</f>
        <v>1</v>
      </c>
      <c r="F895" s="57"/>
      <c r="G895" s="59"/>
      <c r="H895" s="59"/>
      <c r="I895" s="59"/>
      <c r="J895" s="59"/>
      <c r="K895" s="59"/>
      <c r="L895" s="59"/>
      <c r="M895" s="59"/>
      <c r="N895" s="59"/>
      <c r="O895" s="63"/>
      <c r="P895" s="370"/>
      <c r="Q895" s="264"/>
      <c r="R895" s="386"/>
    </row>
    <row r="896" spans="1:18" ht="12.75" customHeight="1" x14ac:dyDescent="0.25">
      <c r="A896" s="352"/>
      <c r="B896" s="378"/>
      <c r="C896" s="62" t="str">
        <f>IF(ISTEXT('Organizational Unit Summary'!$B$54),'Organizational Unit Summary'!$B$54,"")</f>
        <v>P-15</v>
      </c>
      <c r="D896" s="51" t="str">
        <f>IF('Organizational Unit Summary'!$B$24="Benchmark or Sustainment",IF(E896="OoS","OoS",IF(E896=1,"DM",IF(E896=2,"PM",IF(E896=3,"LM",IF(E896=4,"FM"))))),IF(E896="OoS","OoS",IF(E896&lt;=2,"H",IF(E896=3,"M",IF(E896=4,"L")))))</f>
        <v>DM</v>
      </c>
      <c r="E896" s="58">
        <f>IF(OR(Processes!$C$73=TRUE,Processes!R$73=TRUE),IF(AND(G896=1,H896=1,NOT(ISTEXT(J896))),4,IF(AND(G896=1,H896=1,ISTEXT(J896)),3,IF(AND(OR(G896=1,H896=1),ISTEXT(J896)),2,1))),"OoS")</f>
        <v>1</v>
      </c>
      <c r="F896" s="57"/>
      <c r="G896" s="59"/>
      <c r="H896" s="59"/>
      <c r="I896" s="59"/>
      <c r="J896" s="59"/>
      <c r="K896" s="59"/>
      <c r="L896" s="59"/>
      <c r="M896" s="59"/>
      <c r="N896" s="59"/>
      <c r="O896" s="63"/>
      <c r="P896" s="370"/>
      <c r="Q896" s="264"/>
      <c r="R896" s="386"/>
    </row>
    <row r="897" spans="1:18" ht="12.75" customHeight="1" x14ac:dyDescent="0.25">
      <c r="A897" s="352"/>
      <c r="B897" s="378"/>
      <c r="C897" s="62" t="str">
        <f>IF(ISTEXT('Organizational Unit Summary'!$B$55),'Organizational Unit Summary'!$B$55,"")</f>
        <v>P-16</v>
      </c>
      <c r="D897" s="51" t="str">
        <f>IF('Organizational Unit Summary'!$B$24="Benchmark or Sustainment",IF(E897="OoS","OoS",IF(E897=1,"DM",IF(E897=2,"PM",IF(E897=3,"LM",IF(E897=4,"FM"))))),IF(E897="OoS","OoS",IF(E897&lt;=2,"H",IF(E897=3,"M",IF(E897=4,"L")))))</f>
        <v>DM</v>
      </c>
      <c r="E897" s="58">
        <f>IF(OR(Processes!$C$73=TRUE,Processes!S$73=TRUE),IF(AND(G897=1,H897=1,NOT(ISTEXT(J897))),4,IF(AND(G897=1,H897=1,ISTEXT(J897)),3,IF(AND(OR(G897=1,H897=1),ISTEXT(J897)),2,1))),"OoS")</f>
        <v>1</v>
      </c>
      <c r="F897" s="57"/>
      <c r="G897" s="59"/>
      <c r="H897" s="59"/>
      <c r="I897" s="59"/>
      <c r="J897" s="59"/>
      <c r="K897" s="59"/>
      <c r="L897" s="59"/>
      <c r="M897" s="59"/>
      <c r="N897" s="59"/>
      <c r="O897" s="63"/>
      <c r="P897" s="370"/>
      <c r="Q897" s="264"/>
      <c r="R897" s="386"/>
    </row>
    <row r="898" spans="1:18" ht="12.75" customHeight="1" x14ac:dyDescent="0.25">
      <c r="A898" s="352"/>
      <c r="B898" s="378"/>
      <c r="C898" s="62" t="str">
        <f>IF(ISTEXT('Organizational Unit Summary'!$B$56),'Organizational Unit Summary'!$B$56,"")</f>
        <v>P-17</v>
      </c>
      <c r="D898" s="51" t="str">
        <f>IF('Organizational Unit Summary'!$B$24="Benchmark or Sustainment",IF(E898="OoS","OoS",IF(E898=1,"DM",IF(E898=2,"PM",IF(E898=3,"LM",IF(E898=4,"FM"))))),IF(E898="OoS","OoS",IF(E898&lt;=2,"H",IF(E898=3,"M",IF(E898=4,"L")))))</f>
        <v>DM</v>
      </c>
      <c r="E898" s="58">
        <f>IF(OR(Processes!$C$73=TRUE,Processes!T$73=TRUE),IF(AND(G898=1,H898=1,NOT(ISTEXT(J898))),4,IF(AND(G898=1,H898=1,ISTEXT(J898)),3,IF(AND(OR(G898=1,H898=1),ISTEXT(J898)),2,1))),"OoS")</f>
        <v>1</v>
      </c>
      <c r="F898" s="57"/>
      <c r="G898" s="59"/>
      <c r="H898" s="59"/>
      <c r="I898" s="59"/>
      <c r="J898" s="59"/>
      <c r="K898" s="59"/>
      <c r="L898" s="59"/>
      <c r="M898" s="59"/>
      <c r="N898" s="59"/>
      <c r="O898" s="63"/>
      <c r="P898" s="370"/>
      <c r="Q898" s="264"/>
      <c r="R898" s="386"/>
    </row>
    <row r="899" spans="1:18" ht="12.75" customHeight="1" x14ac:dyDescent="0.25">
      <c r="A899" s="352"/>
      <c r="B899" s="378"/>
      <c r="C899" s="62" t="str">
        <f>IF(ISTEXT('Organizational Unit Summary'!$B$57),'Organizational Unit Summary'!$B$57,"")</f>
        <v>P-18</v>
      </c>
      <c r="D899" s="51" t="str">
        <f>IF('Organizational Unit Summary'!$B$24="Benchmark or Sustainment",IF(E899="OoS","OoS",IF(E899=1,"DM",IF(E899=2,"PM",IF(E899=3,"LM",IF(E899=4,"FM"))))),IF(E899="OoS","OoS",IF(E899&lt;=2,"H",IF(E899=3,"M",IF(E899=4,"L")))))</f>
        <v>DM</v>
      </c>
      <c r="E899" s="58">
        <f>IF(OR(Processes!$C$73=TRUE,Processes!U$73=TRUE),IF(AND(G899=1,H899=1,NOT(ISTEXT(J899))),4,IF(AND(G899=1,H899=1,ISTEXT(J899)),3,IF(AND(OR(G899=1,H899=1),ISTEXT(J899)),2,1))),"OoS")</f>
        <v>1</v>
      </c>
      <c r="F899" s="57"/>
      <c r="G899" s="59"/>
      <c r="H899" s="59"/>
      <c r="I899" s="59"/>
      <c r="J899" s="59"/>
      <c r="K899" s="59"/>
      <c r="L899" s="59"/>
      <c r="M899" s="59"/>
      <c r="N899" s="59"/>
      <c r="O899" s="63"/>
      <c r="P899" s="370"/>
      <c r="Q899" s="264"/>
      <c r="R899" s="386"/>
    </row>
    <row r="900" spans="1:18" ht="12.75" customHeight="1" x14ac:dyDescent="0.25">
      <c r="A900" s="352"/>
      <c r="B900" s="378"/>
      <c r="C900" s="62" t="str">
        <f>IF(ISTEXT('Organizational Unit Summary'!$B$58),'Organizational Unit Summary'!$B$58,"")</f>
        <v>P-19</v>
      </c>
      <c r="D900" s="51" t="str">
        <f>IF('Organizational Unit Summary'!$B$24="Benchmark or Sustainment",IF(E900="OoS","OoS",IF(E900=1,"DM",IF(E900=2,"PM",IF(E900=3,"LM",IF(E900=4,"FM"))))),IF(E900="OoS","OoS",IF(E900&lt;=2,"H",IF(E900=3,"M",IF(E900=4,"L")))))</f>
        <v>DM</v>
      </c>
      <c r="E900" s="58">
        <f>IF(OR(Processes!$C$73=TRUE,Processes!V$73=TRUE),IF(AND(G900=1,H900=1,NOT(ISTEXT(J900))),4,IF(AND(G900=1,H900=1,ISTEXT(J900)),3,IF(AND(OR(G900=1,H900=1),ISTEXT(J900)),2,1))),"OoS")</f>
        <v>1</v>
      </c>
      <c r="F900" s="57"/>
      <c r="G900" s="59"/>
      <c r="H900" s="59"/>
      <c r="I900" s="59"/>
      <c r="J900" s="59"/>
      <c r="K900" s="59"/>
      <c r="L900" s="59"/>
      <c r="M900" s="59"/>
      <c r="N900" s="59"/>
      <c r="O900" s="63"/>
      <c r="P900" s="370"/>
      <c r="Q900" s="264"/>
      <c r="R900" s="386"/>
    </row>
    <row r="901" spans="1:18" ht="12.75" customHeight="1" thickBot="1" x14ac:dyDescent="0.3">
      <c r="A901" s="352"/>
      <c r="B901" s="378"/>
      <c r="C901" s="62" t="str">
        <f>IF(ISTEXT('Organizational Unit Summary'!$B$59),'Organizational Unit Summary'!$B$59,"")</f>
        <v>P-20</v>
      </c>
      <c r="D901" s="51" t="str">
        <f>IF('Organizational Unit Summary'!$B$24="Benchmark or Sustainment",IF(E901="OoS","OoS",IF(E901=1,"DM",IF(E901=2,"PM",IF(E901=3,"LM",IF(E901=4,"FM"))))),IF(E901="OoS","OoS",IF(E901&lt;=2,"H",IF(E901=3,"M",IF(E901=4,"L")))))</f>
        <v>DM</v>
      </c>
      <c r="E901" s="58">
        <f>IF(OR(Processes!$C$73=TRUE,Processes!W$73=TRUE),IF(AND(G901=1,H901=1,NOT(ISTEXT(J901))),4,IF(AND(G901=1,H901=1,ISTEXT(J901)),3,IF(AND(OR(G901=1,H901=1),ISTEXT(J901)),2,1))),"OoS")</f>
        <v>1</v>
      </c>
      <c r="F901" s="57"/>
      <c r="G901" s="59"/>
      <c r="H901" s="59"/>
      <c r="I901" s="59"/>
      <c r="J901" s="59"/>
      <c r="K901" s="59"/>
      <c r="L901" s="59"/>
      <c r="M901" s="59"/>
      <c r="N901" s="59"/>
      <c r="O901" s="63"/>
      <c r="P901" s="371"/>
      <c r="Q901" s="264"/>
      <c r="R901" s="386"/>
    </row>
    <row r="902" spans="1:18" ht="13" x14ac:dyDescent="0.25">
      <c r="A902" s="352"/>
      <c r="B902" s="378" t="str">
        <f>IF(ISTEXT(Processes!$B$23),Processes!$B$23,"")</f>
        <v>Process 21</v>
      </c>
      <c r="C902" s="54" t="str">
        <f>IF(ISTEXT('Organizational Unit Summary'!$B$40),'Organizational Unit Summary'!$B$40,"")</f>
        <v>P-1</v>
      </c>
      <c r="D902" s="51" t="str">
        <f>IF('Organizational Unit Summary'!$B$24="Benchmark or Sustainment",IF(E902="OoS","OoS",IF(E902=1,"DM",IF(E902=2,"PM",IF(E902=3,"LM",IF(E902=4,"FM"))))),IF(E902="OoS","OoS",IF(E902&lt;=2,"H",IF(E902=3,"M",IF(E902=4,"L")))))</f>
        <v>DM</v>
      </c>
      <c r="E902" s="58">
        <f>IF(OR(Processes!$C$74=TRUE,Processes!D$74=TRUE),IF(AND(G902=1,H902=1,NOT(ISTEXT(J902))),4,IF(AND(G902=1,H902=1,ISTEXT(J902)),3,IF(AND(OR(G902=1,H902=1),ISTEXT(J902)),2,1))),"OoS")</f>
        <v>1</v>
      </c>
      <c r="F902" s="57"/>
      <c r="G902" s="59"/>
      <c r="H902" s="59"/>
      <c r="I902" s="59"/>
      <c r="J902" s="59"/>
      <c r="K902" s="59"/>
      <c r="L902" s="59"/>
      <c r="M902" s="59"/>
      <c r="N902" s="59"/>
      <c r="O902" s="63"/>
      <c r="P902" s="369"/>
      <c r="Q902" s="264"/>
      <c r="R902" s="386"/>
    </row>
    <row r="903" spans="1:18" ht="13" x14ac:dyDescent="0.25">
      <c r="A903" s="352"/>
      <c r="B903" s="378"/>
      <c r="C903" s="54" t="str">
        <f>IF(ISTEXT('Organizational Unit Summary'!$B$41),'Organizational Unit Summary'!$B$41,"")</f>
        <v>P-2</v>
      </c>
      <c r="D903" s="51" t="str">
        <f>IF('Organizational Unit Summary'!$B$24="Benchmark or Sustainment",IF(E903="OoS","OoS",IF(E903=1,"DM",IF(E903=2,"PM",IF(E903=3,"LM",IF(E903=4,"FM"))))),IF(E903="OoS","OoS",IF(E903&lt;=2,"H",IF(E903=3,"M",IF(E903=4,"L")))))</f>
        <v>DM</v>
      </c>
      <c r="E903" s="58">
        <f>IF(OR(Processes!$C$74=TRUE,Processes!E$74=TRUE),IF(AND(G903=1,H903=1,NOT(ISTEXT(J903))),4,IF(AND(G903=1,H903=1,ISTEXT(J903)),3,IF(AND(OR(G903=1,H903=1),ISTEXT(J903)),2,1))),"OoS")</f>
        <v>1</v>
      </c>
      <c r="F903" s="57"/>
      <c r="G903" s="59"/>
      <c r="H903" s="59"/>
      <c r="I903" s="59"/>
      <c r="J903" s="59"/>
      <c r="K903" s="59"/>
      <c r="L903" s="59"/>
      <c r="M903" s="59"/>
      <c r="N903" s="59"/>
      <c r="O903" s="63"/>
      <c r="P903" s="370"/>
      <c r="Q903" s="264"/>
      <c r="R903" s="386"/>
    </row>
    <row r="904" spans="1:18" ht="13" x14ac:dyDescent="0.25">
      <c r="A904" s="352"/>
      <c r="B904" s="378"/>
      <c r="C904" s="54" t="str">
        <f>IF(ISTEXT('Organizational Unit Summary'!$B$42),'Organizational Unit Summary'!$B$42,"")</f>
        <v>P-3</v>
      </c>
      <c r="D904" s="51" t="str">
        <f>IF('Organizational Unit Summary'!$B$24="Benchmark or Sustainment",IF(E904="OoS","OoS",IF(E904=1,"DM",IF(E904=2,"PM",IF(E904=3,"LM",IF(E904=4,"FM"))))),IF(E904="OoS","OoS",IF(E904&lt;=2,"H",IF(E904=3,"M",IF(E904=4,"L")))))</f>
        <v>DM</v>
      </c>
      <c r="E904" s="58">
        <f>IF(OR(Processes!$C$74=TRUE,Processes!F$74=TRUE),IF(AND(G904=1,H904=1,NOT(ISTEXT(J904))),4,IF(AND(G904=1,H904=1,ISTEXT(J904)),3,IF(AND(OR(G904=1,H904=1),ISTEXT(J904)),2,1))),"OoS")</f>
        <v>1</v>
      </c>
      <c r="F904" s="57"/>
      <c r="G904" s="59"/>
      <c r="H904" s="59"/>
      <c r="I904" s="59"/>
      <c r="J904" s="59"/>
      <c r="K904" s="59"/>
      <c r="L904" s="59"/>
      <c r="M904" s="59"/>
      <c r="N904" s="59"/>
      <c r="O904" s="63"/>
      <c r="P904" s="370"/>
      <c r="Q904" s="264"/>
      <c r="R904" s="386"/>
    </row>
    <row r="905" spans="1:18" ht="13" x14ac:dyDescent="0.25">
      <c r="A905" s="352"/>
      <c r="B905" s="378"/>
      <c r="C905" s="54" t="str">
        <f>IF(ISTEXT('Organizational Unit Summary'!$B$43),'Organizational Unit Summary'!$B$43,"")</f>
        <v>P-4</v>
      </c>
      <c r="D905" s="51" t="str">
        <f>IF('Organizational Unit Summary'!$B$24="Benchmark or Sustainment",IF(E905="OoS","OoS",IF(E905=1,"DM",IF(E905=2,"PM",IF(E905=3,"LM",IF(E905=4,"FM"))))),IF(E905="OoS","OoS",IF(E905&lt;=2,"H",IF(E905=3,"M",IF(E905=4,"L")))))</f>
        <v>DM</v>
      </c>
      <c r="E905" s="58">
        <f>IF(OR(Processes!$C$74=TRUE,Processes!G$74=TRUE),IF(AND(G905=1,H905=1,NOT(ISTEXT(J905))),4,IF(AND(G905=1,H905=1,ISTEXT(J905)),3,IF(AND(OR(G905=1,H905=1),ISTEXT(J905)),2,1))),"OoS")</f>
        <v>1</v>
      </c>
      <c r="F905" s="57"/>
      <c r="G905" s="59"/>
      <c r="H905" s="59"/>
      <c r="I905" s="59"/>
      <c r="J905" s="59"/>
      <c r="K905" s="59"/>
      <c r="L905" s="59"/>
      <c r="M905" s="59"/>
      <c r="N905" s="59"/>
      <c r="O905" s="63"/>
      <c r="P905" s="370"/>
      <c r="Q905" s="264"/>
      <c r="R905" s="386"/>
    </row>
    <row r="906" spans="1:18" ht="13" x14ac:dyDescent="0.25">
      <c r="A906" s="352"/>
      <c r="B906" s="378"/>
      <c r="C906" s="54" t="str">
        <f>IF(ISTEXT('Organizational Unit Summary'!$B$44),'Organizational Unit Summary'!$B$44,"")</f>
        <v>P-5</v>
      </c>
      <c r="D906" s="51" t="str">
        <f>IF('Organizational Unit Summary'!$B$24="Benchmark or Sustainment",IF(E906="OoS","OoS",IF(E906=1,"DM",IF(E906=2,"PM",IF(E906=3,"LM",IF(E906=4,"FM"))))),IF(E906="OoS","OoS",IF(E906&lt;=2,"H",IF(E906=3,"M",IF(E906=4,"L")))))</f>
        <v>DM</v>
      </c>
      <c r="E906" s="58">
        <f>IF(OR(Processes!$C$74=TRUE,Processes!H$74=TRUE),IF(AND(G906=1,H906=1,NOT(ISTEXT(J906))),4,IF(AND(G906=1,H906=1,ISTEXT(J906)),3,IF(AND(OR(G906=1,H906=1),ISTEXT(J906)),2,1))),"OoS")</f>
        <v>1</v>
      </c>
      <c r="F906" s="57"/>
      <c r="G906" s="59"/>
      <c r="H906" s="59"/>
      <c r="I906" s="59"/>
      <c r="J906" s="59"/>
      <c r="K906" s="59"/>
      <c r="L906" s="59"/>
      <c r="M906" s="59"/>
      <c r="N906" s="59"/>
      <c r="O906" s="63"/>
      <c r="P906" s="370"/>
      <c r="Q906" s="264"/>
      <c r="R906" s="386"/>
    </row>
    <row r="907" spans="1:18" ht="13" x14ac:dyDescent="0.25">
      <c r="A907" s="352"/>
      <c r="B907" s="378"/>
      <c r="C907" s="54" t="str">
        <f>IF(ISTEXT('Organizational Unit Summary'!$B$45),'Organizational Unit Summary'!$B$45,"")</f>
        <v>P-6</v>
      </c>
      <c r="D907" s="51" t="str">
        <f>IF('Organizational Unit Summary'!$B$24="Benchmark or Sustainment",IF(E907="OoS","OoS",IF(E907=1,"DM",IF(E907=2,"PM",IF(E907=3,"LM",IF(E907=4,"FM"))))),IF(E907="OoS","OoS",IF(E907&lt;=2,"H",IF(E907=3,"M",IF(E907=4,"L")))))</f>
        <v>DM</v>
      </c>
      <c r="E907" s="58">
        <f>IF(OR(Processes!$C$74=TRUE,Processes!I$74=TRUE),IF(AND(G907=1,H907=1,NOT(ISTEXT(J907))),4,IF(AND(G907=1,H907=1,ISTEXT(J907)),3,IF(AND(OR(G907=1,H907=1),ISTEXT(J907)),2,1))),"OoS")</f>
        <v>1</v>
      </c>
      <c r="F907" s="57"/>
      <c r="G907" s="59"/>
      <c r="H907" s="59"/>
      <c r="I907" s="59"/>
      <c r="J907" s="59"/>
      <c r="K907" s="59"/>
      <c r="L907" s="59"/>
      <c r="M907" s="59"/>
      <c r="N907" s="59"/>
      <c r="O907" s="63"/>
      <c r="P907" s="370"/>
      <c r="Q907" s="264"/>
      <c r="R907" s="386"/>
    </row>
    <row r="908" spans="1:18" ht="13" x14ac:dyDescent="0.25">
      <c r="A908" s="352"/>
      <c r="B908" s="378"/>
      <c r="C908" s="54" t="str">
        <f>IF(ISTEXT('Organizational Unit Summary'!$B$46),'Organizational Unit Summary'!$B$46,"")</f>
        <v>P-7</v>
      </c>
      <c r="D908" s="51" t="str">
        <f>IF('Organizational Unit Summary'!$B$24="Benchmark or Sustainment",IF(E908="OoS","OoS",IF(E908=1,"DM",IF(E908=2,"PM",IF(E908=3,"LM",IF(E908=4,"FM"))))),IF(E908="OoS","OoS",IF(E908&lt;=2,"H",IF(E908=3,"M",IF(E908=4,"L")))))</f>
        <v>DM</v>
      </c>
      <c r="E908" s="58">
        <f>IF(OR(Processes!$C$74=TRUE,Processes!J$74=TRUE),IF(AND(G908=1,H908=1,NOT(ISTEXT(J908))),4,IF(AND(G908=1,H908=1,ISTEXT(J908)),3,IF(AND(OR(G908=1,H908=1),ISTEXT(J908)),2,1))),"OoS")</f>
        <v>1</v>
      </c>
      <c r="F908" s="57"/>
      <c r="G908" s="59"/>
      <c r="H908" s="59"/>
      <c r="I908" s="59"/>
      <c r="J908" s="59"/>
      <c r="K908" s="59"/>
      <c r="L908" s="59"/>
      <c r="M908" s="59"/>
      <c r="N908" s="59"/>
      <c r="O908" s="63"/>
      <c r="P908" s="370"/>
      <c r="Q908" s="264"/>
      <c r="R908" s="386"/>
    </row>
    <row r="909" spans="1:18" ht="13" x14ac:dyDescent="0.25">
      <c r="A909" s="352"/>
      <c r="B909" s="378"/>
      <c r="C909" s="54" t="str">
        <f>IF(ISTEXT('Organizational Unit Summary'!$B$47),'Organizational Unit Summary'!$B$47,"")</f>
        <v>P-8</v>
      </c>
      <c r="D909" s="51" t="str">
        <f>IF('Organizational Unit Summary'!$B$24="Benchmark or Sustainment",IF(E909="OoS","OoS",IF(E909=1,"DM",IF(E909=2,"PM",IF(E909=3,"LM",IF(E909=4,"FM"))))),IF(E909="OoS","OoS",IF(E909&lt;=2,"H",IF(E909=3,"M",IF(E909=4,"L")))))</f>
        <v>DM</v>
      </c>
      <c r="E909" s="58">
        <f>IF(OR(Processes!$C$74=TRUE,Processes!K$74=TRUE),IF(AND(G909=1,H909=1,NOT(ISTEXT(J909))),4,IF(AND(G909=1,H909=1,ISTEXT(J909)),3,IF(AND(OR(G909=1,H909=1),ISTEXT(J909)),2,1))),"OoS")</f>
        <v>1</v>
      </c>
      <c r="F909" s="57"/>
      <c r="G909" s="59"/>
      <c r="H909" s="59"/>
      <c r="I909" s="59"/>
      <c r="J909" s="59"/>
      <c r="K909" s="59"/>
      <c r="L909" s="59"/>
      <c r="M909" s="59"/>
      <c r="N909" s="59"/>
      <c r="O909" s="63"/>
      <c r="P909" s="370"/>
      <c r="Q909" s="264"/>
      <c r="R909" s="386"/>
    </row>
    <row r="910" spans="1:18" ht="13" x14ac:dyDescent="0.25">
      <c r="A910" s="352"/>
      <c r="B910" s="378"/>
      <c r="C910" s="54" t="str">
        <f>IF(ISTEXT('Organizational Unit Summary'!$B$48),'Organizational Unit Summary'!$B$48,"")</f>
        <v>P-9</v>
      </c>
      <c r="D910" s="51" t="str">
        <f>IF('Organizational Unit Summary'!$B$24="Benchmark or Sustainment",IF(E910="OoS","OoS",IF(E910=1,"DM",IF(E910=2,"PM",IF(E910=3,"LM",IF(E910=4,"FM"))))),IF(E910="OoS","OoS",IF(E910&lt;=2,"H",IF(E910=3,"M",IF(E910=4,"L")))))</f>
        <v>DM</v>
      </c>
      <c r="E910" s="58">
        <f>IF(OR(Processes!$C$74=TRUE,Processes!L$74=TRUE),IF(AND(G910=1,H910=1,NOT(ISTEXT(J910))),4,IF(AND(G910=1,H910=1,ISTEXT(J910)),3,IF(AND(OR(G910=1,H910=1),ISTEXT(J910)),2,1))),"OoS")</f>
        <v>1</v>
      </c>
      <c r="F910" s="57"/>
      <c r="G910" s="59"/>
      <c r="H910" s="59"/>
      <c r="I910" s="59"/>
      <c r="J910" s="59"/>
      <c r="K910" s="59"/>
      <c r="L910" s="59"/>
      <c r="M910" s="59"/>
      <c r="N910" s="59"/>
      <c r="O910" s="63"/>
      <c r="P910" s="370"/>
      <c r="Q910" s="264"/>
      <c r="R910" s="386"/>
    </row>
    <row r="911" spans="1:18" ht="13" x14ac:dyDescent="0.25">
      <c r="A911" s="352"/>
      <c r="B911" s="378"/>
      <c r="C911" s="54" t="str">
        <f>IF(ISTEXT('Organizational Unit Summary'!$B$49),'Organizational Unit Summary'!$B$49,"")</f>
        <v>P-10</v>
      </c>
      <c r="D911" s="51" t="str">
        <f>IF('Organizational Unit Summary'!$B$24="Benchmark or Sustainment",IF(E911="OoS","OoS",IF(E911=1,"DM",IF(E911=2,"PM",IF(E911=3,"LM",IF(E911=4,"FM"))))),IF(E911="OoS","OoS",IF(E911&lt;=2,"H",IF(E911=3,"M",IF(E911=4,"L")))))</f>
        <v>DM</v>
      </c>
      <c r="E911" s="58">
        <f>IF(OR(Processes!$C$74=TRUE,Processes!M$74=TRUE),IF(AND(G911=1,H911=1,NOT(ISTEXT(J911))),4,IF(AND(G911=1,H911=1,ISTEXT(J911)),3,IF(AND(OR(G911=1,H911=1),ISTEXT(J911)),2,1))),"OoS")</f>
        <v>1</v>
      </c>
      <c r="F911" s="57"/>
      <c r="G911" s="59"/>
      <c r="H911" s="59"/>
      <c r="I911" s="59"/>
      <c r="J911" s="59"/>
      <c r="K911" s="59"/>
      <c r="L911" s="59"/>
      <c r="M911" s="59"/>
      <c r="N911" s="59"/>
      <c r="O911" s="63"/>
      <c r="P911" s="370"/>
      <c r="Q911" s="264"/>
      <c r="R911" s="386"/>
    </row>
    <row r="912" spans="1:18" ht="13" x14ac:dyDescent="0.25">
      <c r="A912" s="352"/>
      <c r="B912" s="378"/>
      <c r="C912" s="54" t="str">
        <f>IF(ISTEXT('Organizational Unit Summary'!$B$50),'Organizational Unit Summary'!$B$50,"")</f>
        <v>P-11</v>
      </c>
      <c r="D912" s="51" t="str">
        <f>IF('Organizational Unit Summary'!$B$24="Benchmark or Sustainment",IF(E912="OoS","OoS",IF(E912=1,"DM",IF(E912=2,"PM",IF(E912=3,"LM",IF(E912=4,"FM"))))),IF(E912="OoS","OoS",IF(E912&lt;=2,"H",IF(E912=3,"M",IF(E912=4,"L")))))</f>
        <v>DM</v>
      </c>
      <c r="E912" s="58">
        <f>IF(OR(Processes!$C$74=TRUE,Processes!N$74=TRUE),IF(AND(G912=1,H912=1,NOT(ISTEXT(J912))),4,IF(AND(G912=1,H912=1,ISTEXT(J912)),3,IF(AND(OR(G912=1,H912=1),ISTEXT(J912)),2,1))),"OoS")</f>
        <v>1</v>
      </c>
      <c r="F912" s="57"/>
      <c r="G912" s="59"/>
      <c r="H912" s="59"/>
      <c r="I912" s="59"/>
      <c r="J912" s="59"/>
      <c r="K912" s="59"/>
      <c r="L912" s="59"/>
      <c r="M912" s="59"/>
      <c r="N912" s="59"/>
      <c r="O912" s="63"/>
      <c r="P912" s="370"/>
      <c r="Q912" s="264"/>
      <c r="R912" s="386"/>
    </row>
    <row r="913" spans="1:18" ht="13" x14ac:dyDescent="0.25">
      <c r="A913" s="352"/>
      <c r="B913" s="378"/>
      <c r="C913" s="54" t="str">
        <f>IF(ISTEXT('Organizational Unit Summary'!$B$51),'Organizational Unit Summary'!$B$51,"")</f>
        <v>P-12</v>
      </c>
      <c r="D913" s="51" t="str">
        <f>IF('Organizational Unit Summary'!$B$24="Benchmark or Sustainment",IF(E913="OoS","OoS",IF(E913=1,"DM",IF(E913=2,"PM",IF(E913=3,"LM",IF(E913=4,"FM"))))),IF(E913="OoS","OoS",IF(E913&lt;=2,"H",IF(E913=3,"M",IF(E913=4,"L")))))</f>
        <v>DM</v>
      </c>
      <c r="E913" s="58">
        <f>IF(OR(Processes!$C$74=TRUE,Processes!O$74=TRUE),IF(AND(G913=1,H913=1,NOT(ISTEXT(J913))),4,IF(AND(G913=1,H913=1,ISTEXT(J913)),3,IF(AND(OR(G913=1,H913=1),ISTEXT(J913)),2,1))),"OoS")</f>
        <v>1</v>
      </c>
      <c r="F913" s="57"/>
      <c r="G913" s="59"/>
      <c r="H913" s="59"/>
      <c r="I913" s="59"/>
      <c r="J913" s="59"/>
      <c r="K913" s="59"/>
      <c r="L913" s="59"/>
      <c r="M913" s="59"/>
      <c r="N913" s="59"/>
      <c r="O913" s="63"/>
      <c r="P913" s="370"/>
      <c r="Q913" s="264"/>
      <c r="R913" s="386"/>
    </row>
    <row r="914" spans="1:18" ht="13" x14ac:dyDescent="0.25">
      <c r="A914" s="352"/>
      <c r="B914" s="378"/>
      <c r="C914" s="54" t="str">
        <f>IF(ISTEXT('Organizational Unit Summary'!$B$52),'Organizational Unit Summary'!$B$52,"")</f>
        <v>P-13</v>
      </c>
      <c r="D914" s="51" t="str">
        <f>IF('Organizational Unit Summary'!$B$24="Benchmark or Sustainment",IF(E914="OoS","OoS",IF(E914=1,"DM",IF(E914=2,"PM",IF(E914=3,"LM",IF(E914=4,"FM"))))),IF(E914="OoS","OoS",IF(E914&lt;=2,"H",IF(E914=3,"M",IF(E914=4,"L")))))</f>
        <v>DM</v>
      </c>
      <c r="E914" s="58">
        <f>IF(OR(Processes!$C$74=TRUE,Processes!P$74=TRUE),IF(AND(G914=1,H914=1,NOT(ISTEXT(J914))),4,IF(AND(G914=1,H914=1,ISTEXT(J914)),3,IF(AND(OR(G914=1,H914=1),ISTEXT(J914)),2,1))),"OoS")</f>
        <v>1</v>
      </c>
      <c r="F914" s="57"/>
      <c r="G914" s="59"/>
      <c r="H914" s="59"/>
      <c r="I914" s="59"/>
      <c r="J914" s="59"/>
      <c r="K914" s="59"/>
      <c r="L914" s="59"/>
      <c r="M914" s="59"/>
      <c r="N914" s="59"/>
      <c r="O914" s="63"/>
      <c r="P914" s="370"/>
      <c r="Q914" s="264"/>
      <c r="R914" s="386"/>
    </row>
    <row r="915" spans="1:18" ht="13" x14ac:dyDescent="0.25">
      <c r="A915" s="352"/>
      <c r="B915" s="378"/>
      <c r="C915" s="54" t="str">
        <f>IF(ISTEXT('Organizational Unit Summary'!$B$53),'Organizational Unit Summary'!$B$53,"")</f>
        <v>P-14</v>
      </c>
      <c r="D915" s="51" t="str">
        <f>IF('Organizational Unit Summary'!$B$24="Benchmark or Sustainment",IF(E915="OoS","OoS",IF(E915=1,"DM",IF(E915=2,"PM",IF(E915=3,"LM",IF(E915=4,"FM"))))),IF(E915="OoS","OoS",IF(E915&lt;=2,"H",IF(E915=3,"M",IF(E915=4,"L")))))</f>
        <v>DM</v>
      </c>
      <c r="E915" s="58">
        <f>IF(OR(Processes!$C$74=TRUE,Processes!Q$74=TRUE),IF(AND(G915=1,H915=1,NOT(ISTEXT(J915))),4,IF(AND(G915=1,H915=1,ISTEXT(J915)),3,IF(AND(OR(G915=1,H915=1),ISTEXT(J915)),2,1))),"OoS")</f>
        <v>1</v>
      </c>
      <c r="F915" s="57"/>
      <c r="G915" s="59"/>
      <c r="H915" s="59"/>
      <c r="I915" s="59"/>
      <c r="J915" s="59"/>
      <c r="K915" s="59"/>
      <c r="L915" s="59"/>
      <c r="M915" s="59"/>
      <c r="N915" s="59"/>
      <c r="O915" s="63"/>
      <c r="P915" s="370"/>
      <c r="Q915" s="264"/>
      <c r="R915" s="386"/>
    </row>
    <row r="916" spans="1:18" ht="13" x14ac:dyDescent="0.25">
      <c r="A916" s="352"/>
      <c r="B916" s="378"/>
      <c r="C916" s="54" t="str">
        <f>IF(ISTEXT('Organizational Unit Summary'!$B$54),'Organizational Unit Summary'!$B$54,"")</f>
        <v>P-15</v>
      </c>
      <c r="D916" s="51" t="str">
        <f>IF('Organizational Unit Summary'!$B$24="Benchmark or Sustainment",IF(E916="OoS","OoS",IF(E916=1,"DM",IF(E916=2,"PM",IF(E916=3,"LM",IF(E916=4,"FM"))))),IF(E916="OoS","OoS",IF(E916&lt;=2,"H",IF(E916=3,"M",IF(E916=4,"L")))))</f>
        <v>DM</v>
      </c>
      <c r="E916" s="58">
        <f>IF(OR(Processes!$C$74=TRUE,Processes!R$74=TRUE),IF(AND(G916=1,H916=1,NOT(ISTEXT(J916))),4,IF(AND(G916=1,H916=1,ISTEXT(J916)),3,IF(AND(OR(G916=1,H916=1),ISTEXT(J916)),2,1))),"OoS")</f>
        <v>1</v>
      </c>
      <c r="F916" s="57"/>
      <c r="G916" s="59"/>
      <c r="H916" s="59"/>
      <c r="I916" s="59"/>
      <c r="J916" s="59"/>
      <c r="K916" s="59"/>
      <c r="L916" s="59"/>
      <c r="M916" s="59"/>
      <c r="N916" s="59"/>
      <c r="O916" s="63"/>
      <c r="P916" s="370"/>
      <c r="Q916" s="264"/>
      <c r="R916" s="386"/>
    </row>
    <row r="917" spans="1:18" ht="13" x14ac:dyDescent="0.25">
      <c r="A917" s="352"/>
      <c r="B917" s="378"/>
      <c r="C917" s="54" t="str">
        <f>IF(ISTEXT('Organizational Unit Summary'!$B$55),'Organizational Unit Summary'!$B$55,"")</f>
        <v>P-16</v>
      </c>
      <c r="D917" s="51" t="str">
        <f>IF('Organizational Unit Summary'!$B$24="Benchmark or Sustainment",IF(E917="OoS","OoS",IF(E917=1,"DM",IF(E917=2,"PM",IF(E917=3,"LM",IF(E917=4,"FM"))))),IF(E917="OoS","OoS",IF(E917&lt;=2,"H",IF(E917=3,"M",IF(E917=4,"L")))))</f>
        <v>DM</v>
      </c>
      <c r="E917" s="58">
        <f>IF(OR(Processes!$C$74=TRUE,Processes!S$74=TRUE),IF(AND(G917=1,H917=1,NOT(ISTEXT(J917))),4,IF(AND(G917=1,H917=1,ISTEXT(J917)),3,IF(AND(OR(G917=1,H917=1),ISTEXT(J917)),2,1))),"OoS")</f>
        <v>1</v>
      </c>
      <c r="F917" s="57"/>
      <c r="G917" s="59"/>
      <c r="H917" s="59"/>
      <c r="I917" s="59"/>
      <c r="J917" s="59"/>
      <c r="K917" s="59"/>
      <c r="L917" s="59"/>
      <c r="M917" s="59"/>
      <c r="N917" s="59"/>
      <c r="O917" s="63"/>
      <c r="P917" s="370"/>
      <c r="Q917" s="264"/>
      <c r="R917" s="386"/>
    </row>
    <row r="918" spans="1:18" ht="13" x14ac:dyDescent="0.25">
      <c r="A918" s="352"/>
      <c r="B918" s="378"/>
      <c r="C918" s="54" t="str">
        <f>IF(ISTEXT('Organizational Unit Summary'!$B$56),'Organizational Unit Summary'!$B$56,"")</f>
        <v>P-17</v>
      </c>
      <c r="D918" s="51" t="str">
        <f>IF('Organizational Unit Summary'!$B$24="Benchmark or Sustainment",IF(E918="OoS","OoS",IF(E918=1,"DM",IF(E918=2,"PM",IF(E918=3,"LM",IF(E918=4,"FM"))))),IF(E918="OoS","OoS",IF(E918&lt;=2,"H",IF(E918=3,"M",IF(E918=4,"L")))))</f>
        <v>DM</v>
      </c>
      <c r="E918" s="58">
        <f>IF(OR(Processes!$C$74=TRUE,Processes!T$74=TRUE),IF(AND(G918=1,H918=1,NOT(ISTEXT(J918))),4,IF(AND(G918=1,H918=1,ISTEXT(J918)),3,IF(AND(OR(G918=1,H918=1),ISTEXT(J918)),2,1))),"OoS")</f>
        <v>1</v>
      </c>
      <c r="F918" s="57"/>
      <c r="G918" s="59"/>
      <c r="H918" s="59"/>
      <c r="I918" s="59"/>
      <c r="J918" s="59"/>
      <c r="K918" s="59"/>
      <c r="L918" s="59"/>
      <c r="M918" s="59"/>
      <c r="N918" s="59"/>
      <c r="O918" s="63"/>
      <c r="P918" s="370"/>
      <c r="Q918" s="264"/>
      <c r="R918" s="386"/>
    </row>
    <row r="919" spans="1:18" ht="13" x14ac:dyDescent="0.25">
      <c r="A919" s="352"/>
      <c r="B919" s="378"/>
      <c r="C919" s="54" t="str">
        <f>IF(ISTEXT('Organizational Unit Summary'!$B$57),'Organizational Unit Summary'!$B$57,"")</f>
        <v>P-18</v>
      </c>
      <c r="D919" s="51" t="str">
        <f>IF('Organizational Unit Summary'!$B$24="Benchmark or Sustainment",IF(E919="OoS","OoS",IF(E919=1,"DM",IF(E919=2,"PM",IF(E919=3,"LM",IF(E919=4,"FM"))))),IF(E919="OoS","OoS",IF(E919&lt;=2,"H",IF(E919=3,"M",IF(E919=4,"L")))))</f>
        <v>DM</v>
      </c>
      <c r="E919" s="58">
        <f>IF(OR(Processes!$C$74=TRUE,Processes!U$74=TRUE),IF(AND(G919=1,H919=1,NOT(ISTEXT(J919))),4,IF(AND(G919=1,H919=1,ISTEXT(J919)),3,IF(AND(OR(G919=1,H919=1),ISTEXT(J919)),2,1))),"OoS")</f>
        <v>1</v>
      </c>
      <c r="F919" s="57"/>
      <c r="G919" s="59"/>
      <c r="H919" s="59"/>
      <c r="I919" s="59"/>
      <c r="J919" s="59"/>
      <c r="K919" s="59"/>
      <c r="L919" s="59"/>
      <c r="M919" s="59"/>
      <c r="N919" s="59"/>
      <c r="O919" s="63"/>
      <c r="P919" s="370"/>
      <c r="Q919" s="264"/>
      <c r="R919" s="386"/>
    </row>
    <row r="920" spans="1:18" ht="13" x14ac:dyDescent="0.25">
      <c r="A920" s="352"/>
      <c r="B920" s="378"/>
      <c r="C920" s="54" t="str">
        <f>IF(ISTEXT('Organizational Unit Summary'!$B$58),'Organizational Unit Summary'!$B$58,"")</f>
        <v>P-19</v>
      </c>
      <c r="D920" s="51" t="str">
        <f>IF('Organizational Unit Summary'!$B$24="Benchmark or Sustainment",IF(E920="OoS","OoS",IF(E920=1,"DM",IF(E920=2,"PM",IF(E920=3,"LM",IF(E920=4,"FM"))))),IF(E920="OoS","OoS",IF(E920&lt;=2,"H",IF(E920=3,"M",IF(E920=4,"L")))))</f>
        <v>DM</v>
      </c>
      <c r="E920" s="58">
        <f>IF(OR(Processes!$C$74=TRUE,Processes!V$74=TRUE),IF(AND(G920=1,H920=1,NOT(ISTEXT(J920))),4,IF(AND(G920=1,H920=1,ISTEXT(J920)),3,IF(AND(OR(G920=1,H920=1),ISTEXT(J920)),2,1))),"OoS")</f>
        <v>1</v>
      </c>
      <c r="F920" s="57"/>
      <c r="G920" s="59"/>
      <c r="H920" s="59"/>
      <c r="I920" s="59"/>
      <c r="J920" s="59"/>
      <c r="K920" s="59"/>
      <c r="L920" s="59"/>
      <c r="M920" s="59"/>
      <c r="N920" s="59"/>
      <c r="O920" s="63"/>
      <c r="P920" s="370"/>
      <c r="Q920" s="264"/>
      <c r="R920" s="386"/>
    </row>
    <row r="921" spans="1:18" ht="13.5" thickBot="1" x14ac:dyDescent="0.3">
      <c r="A921" s="352"/>
      <c r="B921" s="378"/>
      <c r="C921" s="54" t="str">
        <f>IF(ISTEXT('Organizational Unit Summary'!$B$59),'Organizational Unit Summary'!$B$59,"")</f>
        <v>P-20</v>
      </c>
      <c r="D921" s="51" t="str">
        <f>IF('Organizational Unit Summary'!$B$24="Benchmark or Sustainment",IF(E921="OoS","OoS",IF(E921=1,"DM",IF(E921=2,"PM",IF(E921=3,"LM",IF(E921=4,"FM"))))),IF(E921="OoS","OoS",IF(E921&lt;=2,"H",IF(E921=3,"M",IF(E921=4,"L")))))</f>
        <v>DM</v>
      </c>
      <c r="E921" s="58">
        <f>IF(OR(Processes!$C$74=TRUE,Processes!W$74=TRUE),IF(AND(G921=1,H921=1,NOT(ISTEXT(J921))),4,IF(AND(G921=1,H921=1,ISTEXT(J921)),3,IF(AND(OR(G921=1,H921=1),ISTEXT(J921)),2,1))),"OoS")</f>
        <v>1</v>
      </c>
      <c r="F921" s="57"/>
      <c r="G921" s="59"/>
      <c r="H921" s="59"/>
      <c r="I921" s="59"/>
      <c r="J921" s="59"/>
      <c r="K921" s="59"/>
      <c r="L921" s="59"/>
      <c r="M921" s="59"/>
      <c r="N921" s="59"/>
      <c r="O921" s="63"/>
      <c r="P921" s="371"/>
      <c r="Q921" s="264"/>
      <c r="R921" s="386"/>
    </row>
    <row r="922" spans="1:18" ht="13" x14ac:dyDescent="0.25">
      <c r="A922" s="352"/>
      <c r="B922" s="378" t="str">
        <f>IF(ISTEXT(Processes!$B$24),Processes!$B$24,"")</f>
        <v>Process 22</v>
      </c>
      <c r="C922" s="54" t="str">
        <f>IF(ISTEXT('Organizational Unit Summary'!$B$40),'Organizational Unit Summary'!$B$40,"")</f>
        <v>P-1</v>
      </c>
      <c r="D922" s="51" t="str">
        <f>IF('Organizational Unit Summary'!$B$24="Benchmark or Sustainment",IF(E922="OoS","OoS",IF(E922=1,"DM",IF(E922=2,"PM",IF(E922=3,"LM",IF(E922=4,"FM"))))),IF(E922="OoS","OoS",IF(E922&lt;=2,"H",IF(E922=3,"M",IF(E922=4,"L")))))</f>
        <v>DM</v>
      </c>
      <c r="E922" s="58">
        <f>IF(OR(Processes!$C$75=TRUE,Processes!D$75=TRUE),IF(AND(G922=1,H922=1,NOT(ISTEXT(J922))),4,IF(AND(G922=1,H922=1,ISTEXT(J922)),3,IF(AND(OR(G922=1,H922=1),ISTEXT(J922)),2,1))),"OoS")</f>
        <v>1</v>
      </c>
      <c r="F922" s="57"/>
      <c r="G922" s="59"/>
      <c r="H922" s="59"/>
      <c r="I922" s="59"/>
      <c r="J922" s="59"/>
      <c r="K922" s="59"/>
      <c r="L922" s="59"/>
      <c r="M922" s="59"/>
      <c r="N922" s="59"/>
      <c r="O922" s="63"/>
      <c r="P922" s="369"/>
      <c r="Q922" s="264"/>
      <c r="R922" s="386"/>
    </row>
    <row r="923" spans="1:18" ht="13" x14ac:dyDescent="0.25">
      <c r="A923" s="352"/>
      <c r="B923" s="378"/>
      <c r="C923" s="54" t="str">
        <f>IF(ISTEXT('Organizational Unit Summary'!$B$41),'Organizational Unit Summary'!$B$41,"")</f>
        <v>P-2</v>
      </c>
      <c r="D923" s="51" t="str">
        <f>IF('Organizational Unit Summary'!$B$24="Benchmark or Sustainment",IF(E923="OoS","OoS",IF(E923=1,"DM",IF(E923=2,"PM",IF(E923=3,"LM",IF(E923=4,"FM"))))),IF(E923="OoS","OoS",IF(E923&lt;=2,"H",IF(E923=3,"M",IF(E923=4,"L")))))</f>
        <v>DM</v>
      </c>
      <c r="E923" s="58">
        <f>IF(OR(Processes!$C$75=TRUE,Processes!E$75=TRUE),IF(AND(G923=1,H923=1,NOT(ISTEXT(J923))),4,IF(AND(G923=1,H923=1,ISTEXT(J923)),3,IF(AND(OR(G923=1,H923=1),ISTEXT(J923)),2,1))),"OoS")</f>
        <v>1</v>
      </c>
      <c r="F923" s="57"/>
      <c r="G923" s="59"/>
      <c r="H923" s="59"/>
      <c r="I923" s="59"/>
      <c r="J923" s="59"/>
      <c r="K923" s="59"/>
      <c r="L923" s="59"/>
      <c r="M923" s="59"/>
      <c r="N923" s="59"/>
      <c r="O923" s="63"/>
      <c r="P923" s="370"/>
      <c r="Q923" s="264"/>
      <c r="R923" s="386"/>
    </row>
    <row r="924" spans="1:18" ht="13" x14ac:dyDescent="0.25">
      <c r="A924" s="352"/>
      <c r="B924" s="378"/>
      <c r="C924" s="54" t="str">
        <f>IF(ISTEXT('Organizational Unit Summary'!$B$42),'Organizational Unit Summary'!$B$42,"")</f>
        <v>P-3</v>
      </c>
      <c r="D924" s="51" t="str">
        <f>IF('Organizational Unit Summary'!$B$24="Benchmark or Sustainment",IF(E924="OoS","OoS",IF(E924=1,"DM",IF(E924=2,"PM",IF(E924=3,"LM",IF(E924=4,"FM"))))),IF(E924="OoS","OoS",IF(E924&lt;=2,"H",IF(E924=3,"M",IF(E924=4,"L")))))</f>
        <v>DM</v>
      </c>
      <c r="E924" s="58">
        <f>IF(OR(Processes!$C$75=TRUE,Processes!F$75=TRUE),IF(AND(G924=1,H924=1,NOT(ISTEXT(J924))),4,IF(AND(G924=1,H924=1,ISTEXT(J924)),3,IF(AND(OR(G924=1,H924=1),ISTEXT(J924)),2,1))),"OoS")</f>
        <v>1</v>
      </c>
      <c r="F924" s="57"/>
      <c r="G924" s="59"/>
      <c r="H924" s="59"/>
      <c r="I924" s="59"/>
      <c r="J924" s="59"/>
      <c r="K924" s="59"/>
      <c r="L924" s="59"/>
      <c r="M924" s="59"/>
      <c r="N924" s="59"/>
      <c r="O924" s="63"/>
      <c r="P924" s="370"/>
      <c r="Q924" s="264"/>
      <c r="R924" s="386"/>
    </row>
    <row r="925" spans="1:18" ht="13" x14ac:dyDescent="0.25">
      <c r="A925" s="352"/>
      <c r="B925" s="378"/>
      <c r="C925" s="54" t="str">
        <f>IF(ISTEXT('Organizational Unit Summary'!$B$43),'Organizational Unit Summary'!$B$43,"")</f>
        <v>P-4</v>
      </c>
      <c r="D925" s="51" t="str">
        <f>IF('Organizational Unit Summary'!$B$24="Benchmark or Sustainment",IF(E925="OoS","OoS",IF(E925=1,"DM",IF(E925=2,"PM",IF(E925=3,"LM",IF(E925=4,"FM"))))),IF(E925="OoS","OoS",IF(E925&lt;=2,"H",IF(E925=3,"M",IF(E925=4,"L")))))</f>
        <v>DM</v>
      </c>
      <c r="E925" s="58">
        <f>IF(OR(Processes!$C$75=TRUE,Processes!G$75=TRUE),IF(AND(G925=1,H925=1,NOT(ISTEXT(J925))),4,IF(AND(G925=1,H925=1,ISTEXT(J925)),3,IF(AND(OR(G925=1,H925=1),ISTEXT(J925)),2,1))),"OoS")</f>
        <v>1</v>
      </c>
      <c r="F925" s="57"/>
      <c r="G925" s="59"/>
      <c r="H925" s="59"/>
      <c r="I925" s="59"/>
      <c r="J925" s="59"/>
      <c r="K925" s="59"/>
      <c r="L925" s="59"/>
      <c r="M925" s="59"/>
      <c r="N925" s="59"/>
      <c r="O925" s="63"/>
      <c r="P925" s="370"/>
      <c r="Q925" s="264"/>
      <c r="R925" s="386"/>
    </row>
    <row r="926" spans="1:18" ht="13" x14ac:dyDescent="0.25">
      <c r="A926" s="352"/>
      <c r="B926" s="378"/>
      <c r="C926" s="54" t="str">
        <f>IF(ISTEXT('Organizational Unit Summary'!$B$44),'Organizational Unit Summary'!$B$44,"")</f>
        <v>P-5</v>
      </c>
      <c r="D926" s="51" t="str">
        <f>IF('Organizational Unit Summary'!$B$24="Benchmark or Sustainment",IF(E926="OoS","OoS",IF(E926=1,"DM",IF(E926=2,"PM",IF(E926=3,"LM",IF(E926=4,"FM"))))),IF(E926="OoS","OoS",IF(E926&lt;=2,"H",IF(E926=3,"M",IF(E926=4,"L")))))</f>
        <v>DM</v>
      </c>
      <c r="E926" s="58">
        <f>IF(OR(Processes!$C$75=TRUE,Processes!H$75=TRUE),IF(AND(G926=1,H926=1,NOT(ISTEXT(J926))),4,IF(AND(G926=1,H926=1,ISTEXT(J926)),3,IF(AND(OR(G926=1,H926=1),ISTEXT(J926)),2,1))),"OoS")</f>
        <v>1</v>
      </c>
      <c r="F926" s="57"/>
      <c r="G926" s="59"/>
      <c r="H926" s="59"/>
      <c r="I926" s="59"/>
      <c r="J926" s="59"/>
      <c r="K926" s="59"/>
      <c r="L926" s="59"/>
      <c r="M926" s="59"/>
      <c r="N926" s="59"/>
      <c r="O926" s="63"/>
      <c r="P926" s="370"/>
      <c r="Q926" s="264"/>
      <c r="R926" s="386"/>
    </row>
    <row r="927" spans="1:18" ht="13" x14ac:dyDescent="0.25">
      <c r="A927" s="352"/>
      <c r="B927" s="378"/>
      <c r="C927" s="54" t="str">
        <f>IF(ISTEXT('Organizational Unit Summary'!$B$45),'Organizational Unit Summary'!$B$45,"")</f>
        <v>P-6</v>
      </c>
      <c r="D927" s="51" t="str">
        <f>IF('Organizational Unit Summary'!$B$24="Benchmark or Sustainment",IF(E927="OoS","OoS",IF(E927=1,"DM",IF(E927=2,"PM",IF(E927=3,"LM",IF(E927=4,"FM"))))),IF(E927="OoS","OoS",IF(E927&lt;=2,"H",IF(E927=3,"M",IF(E927=4,"L")))))</f>
        <v>DM</v>
      </c>
      <c r="E927" s="58">
        <f>IF(OR(Processes!$C$75=TRUE,Processes!I$75=TRUE),IF(AND(G927=1,H927=1,NOT(ISTEXT(J927))),4,IF(AND(G927=1,H927=1,ISTEXT(J927)),3,IF(AND(OR(G927=1,H927=1),ISTEXT(J927)),2,1))),"OoS")</f>
        <v>1</v>
      </c>
      <c r="F927" s="57"/>
      <c r="G927" s="59"/>
      <c r="H927" s="59"/>
      <c r="I927" s="59"/>
      <c r="J927" s="59"/>
      <c r="K927" s="59"/>
      <c r="L927" s="59"/>
      <c r="M927" s="59"/>
      <c r="N927" s="59"/>
      <c r="O927" s="63"/>
      <c r="P927" s="370"/>
      <c r="Q927" s="264"/>
      <c r="R927" s="386"/>
    </row>
    <row r="928" spans="1:18" ht="13" x14ac:dyDescent="0.25">
      <c r="A928" s="352"/>
      <c r="B928" s="378"/>
      <c r="C928" s="54" t="str">
        <f>IF(ISTEXT('Organizational Unit Summary'!$B$46),'Organizational Unit Summary'!$B$46,"")</f>
        <v>P-7</v>
      </c>
      <c r="D928" s="51" t="str">
        <f>IF('Organizational Unit Summary'!$B$24="Benchmark or Sustainment",IF(E928="OoS","OoS",IF(E928=1,"DM",IF(E928=2,"PM",IF(E928=3,"LM",IF(E928=4,"FM"))))),IF(E928="OoS","OoS",IF(E928&lt;=2,"H",IF(E928=3,"M",IF(E928=4,"L")))))</f>
        <v>DM</v>
      </c>
      <c r="E928" s="58">
        <f>IF(OR(Processes!$C$75=TRUE,Processes!J$75=TRUE),IF(AND(G928=1,H928=1,NOT(ISTEXT(J928))),4,IF(AND(G928=1,H928=1,ISTEXT(J928)),3,IF(AND(OR(G928=1,H928=1),ISTEXT(J928)),2,1))),"OoS")</f>
        <v>1</v>
      </c>
      <c r="F928" s="57"/>
      <c r="G928" s="59"/>
      <c r="H928" s="59"/>
      <c r="I928" s="59"/>
      <c r="J928" s="59"/>
      <c r="K928" s="59"/>
      <c r="L928" s="59"/>
      <c r="M928" s="59"/>
      <c r="N928" s="59"/>
      <c r="O928" s="63"/>
      <c r="P928" s="370"/>
      <c r="Q928" s="264"/>
      <c r="R928" s="386"/>
    </row>
    <row r="929" spans="1:18" ht="13" x14ac:dyDescent="0.25">
      <c r="A929" s="352"/>
      <c r="B929" s="378"/>
      <c r="C929" s="54" t="str">
        <f>IF(ISTEXT('Organizational Unit Summary'!$B$47),'Organizational Unit Summary'!$B$47,"")</f>
        <v>P-8</v>
      </c>
      <c r="D929" s="51" t="str">
        <f>IF('Organizational Unit Summary'!$B$24="Benchmark or Sustainment",IF(E929="OoS","OoS",IF(E929=1,"DM",IF(E929=2,"PM",IF(E929=3,"LM",IF(E929=4,"FM"))))),IF(E929="OoS","OoS",IF(E929&lt;=2,"H",IF(E929=3,"M",IF(E929=4,"L")))))</f>
        <v>DM</v>
      </c>
      <c r="E929" s="58">
        <f>IF(OR(Processes!$C$75=TRUE,Processes!K$75=TRUE),IF(AND(G929=1,H929=1,NOT(ISTEXT(J929))),4,IF(AND(G929=1,H929=1,ISTEXT(J929)),3,IF(AND(OR(G929=1,H929=1),ISTEXT(J929)),2,1))),"OoS")</f>
        <v>1</v>
      </c>
      <c r="F929" s="57"/>
      <c r="G929" s="59"/>
      <c r="H929" s="59"/>
      <c r="I929" s="59"/>
      <c r="J929" s="59"/>
      <c r="K929" s="59"/>
      <c r="L929" s="59"/>
      <c r="M929" s="59"/>
      <c r="N929" s="59"/>
      <c r="O929" s="63"/>
      <c r="P929" s="370"/>
      <c r="Q929" s="264"/>
      <c r="R929" s="386"/>
    </row>
    <row r="930" spans="1:18" ht="13" x14ac:dyDescent="0.25">
      <c r="A930" s="352"/>
      <c r="B930" s="378"/>
      <c r="C930" s="54" t="str">
        <f>IF(ISTEXT('Organizational Unit Summary'!$B$48),'Organizational Unit Summary'!$B$48,"")</f>
        <v>P-9</v>
      </c>
      <c r="D930" s="51" t="str">
        <f>IF('Organizational Unit Summary'!$B$24="Benchmark or Sustainment",IF(E930="OoS","OoS",IF(E930=1,"DM",IF(E930=2,"PM",IF(E930=3,"LM",IF(E930=4,"FM"))))),IF(E930="OoS","OoS",IF(E930&lt;=2,"H",IF(E930=3,"M",IF(E930=4,"L")))))</f>
        <v>DM</v>
      </c>
      <c r="E930" s="58">
        <f>IF(OR(Processes!$C$75=TRUE,Processes!L$75=TRUE),IF(AND(G930=1,H930=1,NOT(ISTEXT(J930))),4,IF(AND(G930=1,H930=1,ISTEXT(J930)),3,IF(AND(OR(G930=1,H930=1),ISTEXT(J930)),2,1))),"OoS")</f>
        <v>1</v>
      </c>
      <c r="F930" s="57"/>
      <c r="G930" s="59"/>
      <c r="H930" s="59"/>
      <c r="I930" s="59"/>
      <c r="J930" s="59"/>
      <c r="K930" s="59"/>
      <c r="L930" s="59"/>
      <c r="M930" s="59"/>
      <c r="N930" s="59"/>
      <c r="O930" s="63"/>
      <c r="P930" s="370"/>
      <c r="Q930" s="264"/>
      <c r="R930" s="386"/>
    </row>
    <row r="931" spans="1:18" ht="13" x14ac:dyDescent="0.25">
      <c r="A931" s="352"/>
      <c r="B931" s="378"/>
      <c r="C931" s="54" t="str">
        <f>IF(ISTEXT('Organizational Unit Summary'!$B$49),'Organizational Unit Summary'!$B$49,"")</f>
        <v>P-10</v>
      </c>
      <c r="D931" s="51" t="str">
        <f>IF('Organizational Unit Summary'!$B$24="Benchmark or Sustainment",IF(E931="OoS","OoS",IF(E931=1,"DM",IF(E931=2,"PM",IF(E931=3,"LM",IF(E931=4,"FM"))))),IF(E931="OoS","OoS",IF(E931&lt;=2,"H",IF(E931=3,"M",IF(E931=4,"L")))))</f>
        <v>DM</v>
      </c>
      <c r="E931" s="58">
        <f>IF(OR(Processes!$C$75=TRUE,Processes!M$75=TRUE),IF(AND(G931=1,H931=1,NOT(ISTEXT(J931))),4,IF(AND(G931=1,H931=1,ISTEXT(J931)),3,IF(AND(OR(G931=1,H931=1),ISTEXT(J931)),2,1))),"OoS")</f>
        <v>1</v>
      </c>
      <c r="F931" s="57"/>
      <c r="G931" s="59"/>
      <c r="H931" s="59"/>
      <c r="I931" s="59"/>
      <c r="J931" s="59"/>
      <c r="K931" s="59"/>
      <c r="L931" s="59"/>
      <c r="M931" s="59"/>
      <c r="N931" s="59"/>
      <c r="O931" s="63"/>
      <c r="P931" s="370"/>
      <c r="Q931" s="264"/>
      <c r="R931" s="386"/>
    </row>
    <row r="932" spans="1:18" ht="13" x14ac:dyDescent="0.25">
      <c r="A932" s="352"/>
      <c r="B932" s="378"/>
      <c r="C932" s="54" t="str">
        <f>IF(ISTEXT('Organizational Unit Summary'!$B$50),'Organizational Unit Summary'!$B$50,"")</f>
        <v>P-11</v>
      </c>
      <c r="D932" s="51" t="str">
        <f>IF('Organizational Unit Summary'!$B$24="Benchmark or Sustainment",IF(E932="OoS","OoS",IF(E932=1,"DM",IF(E932=2,"PM",IF(E932=3,"LM",IF(E932=4,"FM"))))),IF(E932="OoS","OoS",IF(E932&lt;=2,"H",IF(E932=3,"M",IF(E932=4,"L")))))</f>
        <v>DM</v>
      </c>
      <c r="E932" s="58">
        <f>IF(OR(Processes!$C$75=TRUE,Processes!N$75=TRUE),IF(AND(G932=1,H932=1,NOT(ISTEXT(J932))),4,IF(AND(G932=1,H932=1,ISTEXT(J932)),3,IF(AND(OR(G932=1,H932=1),ISTEXT(J932)),2,1))),"OoS")</f>
        <v>1</v>
      </c>
      <c r="F932" s="57"/>
      <c r="G932" s="59"/>
      <c r="H932" s="59"/>
      <c r="I932" s="59"/>
      <c r="J932" s="59"/>
      <c r="K932" s="59"/>
      <c r="L932" s="59"/>
      <c r="M932" s="59"/>
      <c r="N932" s="59"/>
      <c r="O932" s="63"/>
      <c r="P932" s="370"/>
      <c r="Q932" s="264"/>
      <c r="R932" s="386"/>
    </row>
    <row r="933" spans="1:18" ht="13" x14ac:dyDescent="0.25">
      <c r="A933" s="352"/>
      <c r="B933" s="378"/>
      <c r="C933" s="54" t="str">
        <f>IF(ISTEXT('Organizational Unit Summary'!$B$51),'Organizational Unit Summary'!$B$51,"")</f>
        <v>P-12</v>
      </c>
      <c r="D933" s="51" t="str">
        <f>IF('Organizational Unit Summary'!$B$24="Benchmark or Sustainment",IF(E933="OoS","OoS",IF(E933=1,"DM",IF(E933=2,"PM",IF(E933=3,"LM",IF(E933=4,"FM"))))),IF(E933="OoS","OoS",IF(E933&lt;=2,"H",IF(E933=3,"M",IF(E933=4,"L")))))</f>
        <v>DM</v>
      </c>
      <c r="E933" s="58">
        <f>IF(OR(Processes!$C$75=TRUE,Processes!O$75=TRUE),IF(AND(G933=1,H933=1,NOT(ISTEXT(J933))),4,IF(AND(G933=1,H933=1,ISTEXT(J933)),3,IF(AND(OR(G933=1,H933=1),ISTEXT(J933)),2,1))),"OoS")</f>
        <v>1</v>
      </c>
      <c r="F933" s="57"/>
      <c r="G933" s="59"/>
      <c r="H933" s="59"/>
      <c r="I933" s="59"/>
      <c r="J933" s="59"/>
      <c r="K933" s="59"/>
      <c r="L933" s="59"/>
      <c r="M933" s="59"/>
      <c r="N933" s="59"/>
      <c r="O933" s="63"/>
      <c r="P933" s="370"/>
      <c r="Q933" s="264"/>
      <c r="R933" s="386"/>
    </row>
    <row r="934" spans="1:18" ht="13" x14ac:dyDescent="0.25">
      <c r="A934" s="352"/>
      <c r="B934" s="378"/>
      <c r="C934" s="54" t="str">
        <f>IF(ISTEXT('Organizational Unit Summary'!$B$52),'Organizational Unit Summary'!$B$52,"")</f>
        <v>P-13</v>
      </c>
      <c r="D934" s="51" t="str">
        <f>IF('Organizational Unit Summary'!$B$24="Benchmark or Sustainment",IF(E934="OoS","OoS",IF(E934=1,"DM",IF(E934=2,"PM",IF(E934=3,"LM",IF(E934=4,"FM"))))),IF(E934="OoS","OoS",IF(E934&lt;=2,"H",IF(E934=3,"M",IF(E934=4,"L")))))</f>
        <v>DM</v>
      </c>
      <c r="E934" s="58">
        <f>IF(OR(Processes!$C$75=TRUE,Processes!P$75=TRUE),IF(AND(G934=1,H934=1,NOT(ISTEXT(J934))),4,IF(AND(G934=1,H934=1,ISTEXT(J934)),3,IF(AND(OR(G934=1,H934=1),ISTEXT(J934)),2,1))),"OoS")</f>
        <v>1</v>
      </c>
      <c r="F934" s="57"/>
      <c r="G934" s="59"/>
      <c r="H934" s="59"/>
      <c r="I934" s="59"/>
      <c r="J934" s="59"/>
      <c r="K934" s="59"/>
      <c r="L934" s="59"/>
      <c r="M934" s="59"/>
      <c r="N934" s="59"/>
      <c r="O934" s="63"/>
      <c r="P934" s="370"/>
      <c r="Q934" s="264"/>
      <c r="R934" s="386"/>
    </row>
    <row r="935" spans="1:18" ht="13" x14ac:dyDescent="0.25">
      <c r="A935" s="352"/>
      <c r="B935" s="378"/>
      <c r="C935" s="54" t="str">
        <f>IF(ISTEXT('Organizational Unit Summary'!$B$53),'Organizational Unit Summary'!$B$53,"")</f>
        <v>P-14</v>
      </c>
      <c r="D935" s="51" t="str">
        <f>IF('Organizational Unit Summary'!$B$24="Benchmark or Sustainment",IF(E935="OoS","OoS",IF(E935=1,"DM",IF(E935=2,"PM",IF(E935=3,"LM",IF(E935=4,"FM"))))),IF(E935="OoS","OoS",IF(E935&lt;=2,"H",IF(E935=3,"M",IF(E935=4,"L")))))</f>
        <v>DM</v>
      </c>
      <c r="E935" s="58">
        <f>IF(OR(Processes!$C$75=TRUE,Processes!Q$75=TRUE),IF(AND(G935=1,H935=1,NOT(ISTEXT(J935))),4,IF(AND(G935=1,H935=1,ISTEXT(J935)),3,IF(AND(OR(G935=1,H935=1),ISTEXT(J935)),2,1))),"OoS")</f>
        <v>1</v>
      </c>
      <c r="F935" s="57"/>
      <c r="G935" s="59"/>
      <c r="H935" s="59"/>
      <c r="I935" s="59"/>
      <c r="J935" s="59"/>
      <c r="K935" s="59"/>
      <c r="L935" s="59"/>
      <c r="M935" s="59"/>
      <c r="N935" s="59"/>
      <c r="O935" s="63"/>
      <c r="P935" s="370"/>
      <c r="Q935" s="264"/>
      <c r="R935" s="386"/>
    </row>
    <row r="936" spans="1:18" ht="13" x14ac:dyDescent="0.25">
      <c r="A936" s="352"/>
      <c r="B936" s="378"/>
      <c r="C936" s="54" t="str">
        <f>IF(ISTEXT('Organizational Unit Summary'!$B$54),'Organizational Unit Summary'!$B$54,"")</f>
        <v>P-15</v>
      </c>
      <c r="D936" s="51" t="str">
        <f>IF('Organizational Unit Summary'!$B$24="Benchmark or Sustainment",IF(E936="OoS","OoS",IF(E936=1,"DM",IF(E936=2,"PM",IF(E936=3,"LM",IF(E936=4,"FM"))))),IF(E936="OoS","OoS",IF(E936&lt;=2,"H",IF(E936=3,"M",IF(E936=4,"L")))))</f>
        <v>DM</v>
      </c>
      <c r="E936" s="58">
        <f>IF(OR(Processes!$C$75=TRUE,Processes!R$75=TRUE),IF(AND(G936=1,H936=1,NOT(ISTEXT(J936))),4,IF(AND(G936=1,H936=1,ISTEXT(J936)),3,IF(AND(OR(G936=1,H936=1),ISTEXT(J936)),2,1))),"OoS")</f>
        <v>1</v>
      </c>
      <c r="F936" s="57"/>
      <c r="G936" s="59"/>
      <c r="H936" s="59"/>
      <c r="I936" s="59"/>
      <c r="J936" s="59"/>
      <c r="K936" s="59"/>
      <c r="L936" s="59"/>
      <c r="M936" s="59"/>
      <c r="N936" s="59"/>
      <c r="O936" s="63"/>
      <c r="P936" s="370"/>
      <c r="Q936" s="264"/>
      <c r="R936" s="386"/>
    </row>
    <row r="937" spans="1:18" ht="13" x14ac:dyDescent="0.25">
      <c r="A937" s="352"/>
      <c r="B937" s="378"/>
      <c r="C937" s="54" t="str">
        <f>IF(ISTEXT('Organizational Unit Summary'!$B$55),'Organizational Unit Summary'!$B$55,"")</f>
        <v>P-16</v>
      </c>
      <c r="D937" s="51" t="str">
        <f>IF('Organizational Unit Summary'!$B$24="Benchmark or Sustainment",IF(E937="OoS","OoS",IF(E937=1,"DM",IF(E937=2,"PM",IF(E937=3,"LM",IF(E937=4,"FM"))))),IF(E937="OoS","OoS",IF(E937&lt;=2,"H",IF(E937=3,"M",IF(E937=4,"L")))))</f>
        <v>DM</v>
      </c>
      <c r="E937" s="58">
        <f>IF(OR(Processes!$C$75=TRUE,Processes!S$75=TRUE),IF(AND(G937=1,H937=1,NOT(ISTEXT(J937))),4,IF(AND(G937=1,H937=1,ISTEXT(J937)),3,IF(AND(OR(G937=1,H937=1),ISTEXT(J937)),2,1))),"OoS")</f>
        <v>1</v>
      </c>
      <c r="F937" s="57"/>
      <c r="G937" s="59"/>
      <c r="H937" s="59"/>
      <c r="I937" s="59"/>
      <c r="J937" s="59"/>
      <c r="K937" s="59"/>
      <c r="L937" s="59"/>
      <c r="M937" s="59"/>
      <c r="N937" s="59"/>
      <c r="O937" s="63"/>
      <c r="P937" s="370"/>
      <c r="Q937" s="264"/>
      <c r="R937" s="386"/>
    </row>
    <row r="938" spans="1:18" ht="13" x14ac:dyDescent="0.25">
      <c r="A938" s="352"/>
      <c r="B938" s="378"/>
      <c r="C938" s="54" t="str">
        <f>IF(ISTEXT('Organizational Unit Summary'!$B$56),'Organizational Unit Summary'!$B$56,"")</f>
        <v>P-17</v>
      </c>
      <c r="D938" s="51" t="str">
        <f>IF('Organizational Unit Summary'!$B$24="Benchmark or Sustainment",IF(E938="OoS","OoS",IF(E938=1,"DM",IF(E938=2,"PM",IF(E938=3,"LM",IF(E938=4,"FM"))))),IF(E938="OoS","OoS",IF(E938&lt;=2,"H",IF(E938=3,"M",IF(E938=4,"L")))))</f>
        <v>DM</v>
      </c>
      <c r="E938" s="58">
        <f>IF(OR(Processes!$C$75=TRUE,Processes!T$75=TRUE),IF(AND(G938=1,H938=1,NOT(ISTEXT(J938))),4,IF(AND(G938=1,H938=1,ISTEXT(J938)),3,IF(AND(OR(G938=1,H938=1),ISTEXT(J938)),2,1))),"OoS")</f>
        <v>1</v>
      </c>
      <c r="F938" s="57"/>
      <c r="G938" s="59"/>
      <c r="H938" s="59"/>
      <c r="I938" s="59"/>
      <c r="J938" s="59"/>
      <c r="K938" s="59"/>
      <c r="L938" s="59"/>
      <c r="M938" s="59"/>
      <c r="N938" s="59"/>
      <c r="O938" s="63"/>
      <c r="P938" s="370"/>
      <c r="Q938" s="264"/>
      <c r="R938" s="386"/>
    </row>
    <row r="939" spans="1:18" ht="13" x14ac:dyDescent="0.25">
      <c r="A939" s="352"/>
      <c r="B939" s="378"/>
      <c r="C939" s="54" t="str">
        <f>IF(ISTEXT('Organizational Unit Summary'!$B$57),'Organizational Unit Summary'!$B$57,"")</f>
        <v>P-18</v>
      </c>
      <c r="D939" s="51" t="str">
        <f>IF('Organizational Unit Summary'!$B$24="Benchmark or Sustainment",IF(E939="OoS","OoS",IF(E939=1,"DM",IF(E939=2,"PM",IF(E939=3,"LM",IF(E939=4,"FM"))))),IF(E939="OoS","OoS",IF(E939&lt;=2,"H",IF(E939=3,"M",IF(E939=4,"L")))))</f>
        <v>DM</v>
      </c>
      <c r="E939" s="58">
        <f>IF(OR(Processes!$C$75=TRUE,Processes!U$75=TRUE),IF(AND(G939=1,H939=1,NOT(ISTEXT(J939))),4,IF(AND(G939=1,H939=1,ISTEXT(J939)),3,IF(AND(OR(G939=1,H939=1),ISTEXT(J939)),2,1))),"OoS")</f>
        <v>1</v>
      </c>
      <c r="F939" s="57"/>
      <c r="G939" s="59"/>
      <c r="H939" s="59"/>
      <c r="I939" s="59"/>
      <c r="J939" s="59"/>
      <c r="K939" s="59"/>
      <c r="L939" s="59"/>
      <c r="M939" s="59"/>
      <c r="N939" s="59"/>
      <c r="O939" s="63"/>
      <c r="P939" s="370"/>
      <c r="Q939" s="264"/>
      <c r="R939" s="386"/>
    </row>
    <row r="940" spans="1:18" ht="13" x14ac:dyDescent="0.25">
      <c r="A940" s="352"/>
      <c r="B940" s="378"/>
      <c r="C940" s="54" t="str">
        <f>IF(ISTEXT('Organizational Unit Summary'!$B$58),'Organizational Unit Summary'!$B$58,"")</f>
        <v>P-19</v>
      </c>
      <c r="D940" s="51" t="str">
        <f>IF('Organizational Unit Summary'!$B$24="Benchmark or Sustainment",IF(E940="OoS","OoS",IF(E940=1,"DM",IF(E940=2,"PM",IF(E940=3,"LM",IF(E940=4,"FM"))))),IF(E940="OoS","OoS",IF(E940&lt;=2,"H",IF(E940=3,"M",IF(E940=4,"L")))))</f>
        <v>DM</v>
      </c>
      <c r="E940" s="58">
        <f>IF(OR(Processes!$C$75=TRUE,Processes!V$75=TRUE),IF(AND(G940=1,H940=1,NOT(ISTEXT(J940))),4,IF(AND(G940=1,H940=1,ISTEXT(J940)),3,IF(AND(OR(G940=1,H940=1),ISTEXT(J940)),2,1))),"OoS")</f>
        <v>1</v>
      </c>
      <c r="F940" s="57"/>
      <c r="G940" s="59"/>
      <c r="H940" s="59"/>
      <c r="I940" s="59"/>
      <c r="J940" s="59"/>
      <c r="K940" s="59"/>
      <c r="L940" s="59"/>
      <c r="M940" s="59"/>
      <c r="N940" s="59"/>
      <c r="O940" s="63"/>
      <c r="P940" s="370"/>
      <c r="Q940" s="264"/>
      <c r="R940" s="386"/>
    </row>
    <row r="941" spans="1:18" ht="13.5" thickBot="1" x14ac:dyDescent="0.3">
      <c r="A941" s="352"/>
      <c r="B941" s="378"/>
      <c r="C941" s="54" t="str">
        <f>IF(ISTEXT('Organizational Unit Summary'!$B$59),'Organizational Unit Summary'!$B$59,"")</f>
        <v>P-20</v>
      </c>
      <c r="D941" s="51" t="str">
        <f>IF('Organizational Unit Summary'!$B$24="Benchmark or Sustainment",IF(E941="OoS","OoS",IF(E941=1,"DM",IF(E941=2,"PM",IF(E941=3,"LM",IF(E941=4,"FM"))))),IF(E941="OoS","OoS",IF(E941&lt;=2,"H",IF(E941=3,"M",IF(E941=4,"L")))))</f>
        <v>DM</v>
      </c>
      <c r="E941" s="58">
        <f>IF(OR(Processes!$C$75=TRUE,Processes!W$75=TRUE),IF(AND(G941=1,H941=1,NOT(ISTEXT(J941))),4,IF(AND(G941=1,H941=1,ISTEXT(J941)),3,IF(AND(OR(G941=1,H941=1),ISTEXT(J941)),2,1))),"OoS")</f>
        <v>1</v>
      </c>
      <c r="F941" s="57"/>
      <c r="G941" s="59"/>
      <c r="H941" s="59"/>
      <c r="I941" s="59"/>
      <c r="J941" s="59"/>
      <c r="K941" s="59"/>
      <c r="L941" s="59"/>
      <c r="M941" s="59"/>
      <c r="N941" s="59"/>
      <c r="O941" s="63"/>
      <c r="P941" s="371"/>
      <c r="Q941" s="264"/>
      <c r="R941" s="386"/>
    </row>
    <row r="942" spans="1:18" ht="13" x14ac:dyDescent="0.25">
      <c r="A942" s="352"/>
      <c r="B942" s="378" t="str">
        <f>IF(ISTEXT(Processes!$B$25),Processes!$B$25,"")</f>
        <v>Process 23</v>
      </c>
      <c r="C942" s="54" t="str">
        <f>IF(ISTEXT('Organizational Unit Summary'!$B$40),'Organizational Unit Summary'!$B$40,"")</f>
        <v>P-1</v>
      </c>
      <c r="D942" s="51" t="str">
        <f>IF('Organizational Unit Summary'!$B$24="Benchmark or Sustainment",IF(E942="OoS","OoS",IF(E942=1,"DM",IF(E942=2,"PM",IF(E942=3,"LM",IF(E942=4,"FM"))))),IF(E942="OoS","OoS",IF(E942&lt;=2,"H",IF(E942=3,"M",IF(E942=4,"L")))))</f>
        <v>DM</v>
      </c>
      <c r="E942" s="58">
        <f>IF(OR(Processes!$C$76=TRUE,Processes!D$76=TRUE),IF(AND(G942=1,H942=1,NOT(ISTEXT(J942))),4,IF(AND(G942=1,H942=1,ISTEXT(J942)),3,IF(AND(OR(G942=1,H942=1),ISTEXT(J942)),2,1))),"OoS")</f>
        <v>1</v>
      </c>
      <c r="F942" s="57"/>
      <c r="G942" s="59"/>
      <c r="H942" s="59"/>
      <c r="I942" s="59"/>
      <c r="J942" s="59"/>
      <c r="K942" s="59"/>
      <c r="L942" s="59"/>
      <c r="M942" s="59"/>
      <c r="N942" s="59"/>
      <c r="O942" s="63"/>
      <c r="P942" s="369"/>
      <c r="Q942" s="264"/>
      <c r="R942" s="386"/>
    </row>
    <row r="943" spans="1:18" ht="13" x14ac:dyDescent="0.25">
      <c r="A943" s="352"/>
      <c r="B943" s="378"/>
      <c r="C943" s="54" t="str">
        <f>IF(ISTEXT('Organizational Unit Summary'!$B$41),'Organizational Unit Summary'!$B$41,"")</f>
        <v>P-2</v>
      </c>
      <c r="D943" s="51" t="str">
        <f>IF('Organizational Unit Summary'!$B$24="Benchmark or Sustainment",IF(E943="OoS","OoS",IF(E943=1,"DM",IF(E943=2,"PM",IF(E943=3,"LM",IF(E943=4,"FM"))))),IF(E943="OoS","OoS",IF(E943&lt;=2,"H",IF(E943=3,"M",IF(E943=4,"L")))))</f>
        <v>DM</v>
      </c>
      <c r="E943" s="58">
        <f>IF(OR(Processes!$C$76=TRUE,Processes!E$76=TRUE),IF(AND(G943=1,H943=1,NOT(ISTEXT(J943))),4,IF(AND(G943=1,H943=1,ISTEXT(J943)),3,IF(AND(OR(G943=1,H943=1),ISTEXT(J943)),2,1))),"OoS")</f>
        <v>1</v>
      </c>
      <c r="F943" s="57"/>
      <c r="G943" s="59"/>
      <c r="H943" s="59"/>
      <c r="I943" s="59"/>
      <c r="J943" s="59"/>
      <c r="K943" s="59"/>
      <c r="L943" s="59"/>
      <c r="M943" s="59"/>
      <c r="N943" s="59"/>
      <c r="O943" s="63"/>
      <c r="P943" s="370"/>
      <c r="Q943" s="264"/>
      <c r="R943" s="386"/>
    </row>
    <row r="944" spans="1:18" ht="13" x14ac:dyDescent="0.25">
      <c r="A944" s="352"/>
      <c r="B944" s="378"/>
      <c r="C944" s="54" t="str">
        <f>IF(ISTEXT('Organizational Unit Summary'!$B$42),'Organizational Unit Summary'!$B$42,"")</f>
        <v>P-3</v>
      </c>
      <c r="D944" s="51" t="str">
        <f>IF('Organizational Unit Summary'!$B$24="Benchmark or Sustainment",IF(E944="OoS","OoS",IF(E944=1,"DM",IF(E944=2,"PM",IF(E944=3,"LM",IF(E944=4,"FM"))))),IF(E944="OoS","OoS",IF(E944&lt;=2,"H",IF(E944=3,"M",IF(E944=4,"L")))))</f>
        <v>DM</v>
      </c>
      <c r="E944" s="58">
        <f>IF(OR(Processes!$C$76=TRUE,Processes!F$76=TRUE),IF(AND(G944=1,H944=1,NOT(ISTEXT(J944))),4,IF(AND(G944=1,H944=1,ISTEXT(J944)),3,IF(AND(OR(G944=1,H944=1),ISTEXT(J944)),2,1))),"OoS")</f>
        <v>1</v>
      </c>
      <c r="F944" s="57"/>
      <c r="G944" s="59"/>
      <c r="H944" s="59"/>
      <c r="I944" s="59"/>
      <c r="J944" s="59"/>
      <c r="K944" s="59"/>
      <c r="L944" s="59"/>
      <c r="M944" s="59"/>
      <c r="N944" s="59"/>
      <c r="O944" s="63"/>
      <c r="P944" s="370"/>
      <c r="Q944" s="264"/>
      <c r="R944" s="386"/>
    </row>
    <row r="945" spans="1:18" ht="13" x14ac:dyDescent="0.25">
      <c r="A945" s="352"/>
      <c r="B945" s="378"/>
      <c r="C945" s="54" t="str">
        <f>IF(ISTEXT('Organizational Unit Summary'!$B$43),'Organizational Unit Summary'!$B$43,"")</f>
        <v>P-4</v>
      </c>
      <c r="D945" s="51" t="str">
        <f>IF('Organizational Unit Summary'!$B$24="Benchmark or Sustainment",IF(E945="OoS","OoS",IF(E945=1,"DM",IF(E945=2,"PM",IF(E945=3,"LM",IF(E945=4,"FM"))))),IF(E945="OoS","OoS",IF(E945&lt;=2,"H",IF(E945=3,"M",IF(E945=4,"L")))))</f>
        <v>DM</v>
      </c>
      <c r="E945" s="58">
        <f>IF(OR(Processes!$C$76=TRUE,Processes!G$76=TRUE),IF(AND(G945=1,H945=1,NOT(ISTEXT(J945))),4,IF(AND(G945=1,H945=1,ISTEXT(J945)),3,IF(AND(OR(G945=1,H945=1),ISTEXT(J945)),2,1))),"OoS")</f>
        <v>1</v>
      </c>
      <c r="F945" s="57"/>
      <c r="G945" s="59"/>
      <c r="H945" s="59"/>
      <c r="I945" s="59"/>
      <c r="J945" s="59"/>
      <c r="K945" s="59"/>
      <c r="L945" s="59"/>
      <c r="M945" s="59"/>
      <c r="N945" s="59"/>
      <c r="O945" s="63"/>
      <c r="P945" s="370"/>
      <c r="Q945" s="264"/>
      <c r="R945" s="386"/>
    </row>
    <row r="946" spans="1:18" ht="13" x14ac:dyDescent="0.25">
      <c r="A946" s="352"/>
      <c r="B946" s="378"/>
      <c r="C946" s="54" t="str">
        <f>IF(ISTEXT('Organizational Unit Summary'!$B$44),'Organizational Unit Summary'!$B$44,"")</f>
        <v>P-5</v>
      </c>
      <c r="D946" s="51" t="str">
        <f>IF('Organizational Unit Summary'!$B$24="Benchmark or Sustainment",IF(E946="OoS","OoS",IF(E946=1,"DM",IF(E946=2,"PM",IF(E946=3,"LM",IF(E946=4,"FM"))))),IF(E946="OoS","OoS",IF(E946&lt;=2,"H",IF(E946=3,"M",IF(E946=4,"L")))))</f>
        <v>DM</v>
      </c>
      <c r="E946" s="58">
        <f>IF(OR(Processes!$C$76=TRUE,Processes!H$76=TRUE),IF(AND(G946=1,H946=1,NOT(ISTEXT(J946))),4,IF(AND(G946=1,H946=1,ISTEXT(J946)),3,IF(AND(OR(G946=1,H946=1),ISTEXT(J946)),2,1))),"OoS")</f>
        <v>1</v>
      </c>
      <c r="F946" s="57"/>
      <c r="G946" s="59"/>
      <c r="H946" s="59"/>
      <c r="I946" s="59"/>
      <c r="J946" s="59"/>
      <c r="K946" s="59"/>
      <c r="L946" s="59"/>
      <c r="M946" s="59"/>
      <c r="N946" s="59"/>
      <c r="O946" s="63"/>
      <c r="P946" s="370"/>
      <c r="Q946" s="264"/>
      <c r="R946" s="386"/>
    </row>
    <row r="947" spans="1:18" ht="13" x14ac:dyDescent="0.25">
      <c r="A947" s="352"/>
      <c r="B947" s="378"/>
      <c r="C947" s="54" t="str">
        <f>IF(ISTEXT('Organizational Unit Summary'!$B$45),'Organizational Unit Summary'!$B$45,"")</f>
        <v>P-6</v>
      </c>
      <c r="D947" s="51" t="str">
        <f>IF('Organizational Unit Summary'!$B$24="Benchmark or Sustainment",IF(E947="OoS","OoS",IF(E947=1,"DM",IF(E947=2,"PM",IF(E947=3,"LM",IF(E947=4,"FM"))))),IF(E947="OoS","OoS",IF(E947&lt;=2,"H",IF(E947=3,"M",IF(E947=4,"L")))))</f>
        <v>DM</v>
      </c>
      <c r="E947" s="58">
        <f>IF(OR(Processes!$C$76=TRUE,Processes!I$76=TRUE),IF(AND(G947=1,H947=1,NOT(ISTEXT(J947))),4,IF(AND(G947=1,H947=1,ISTEXT(J947)),3,IF(AND(OR(G947=1,H947=1),ISTEXT(J947)),2,1))),"OoS")</f>
        <v>1</v>
      </c>
      <c r="F947" s="57"/>
      <c r="G947" s="59"/>
      <c r="H947" s="59"/>
      <c r="I947" s="59"/>
      <c r="J947" s="59"/>
      <c r="K947" s="59"/>
      <c r="L947" s="59"/>
      <c r="M947" s="59"/>
      <c r="N947" s="59"/>
      <c r="O947" s="63"/>
      <c r="P947" s="370"/>
      <c r="Q947" s="264"/>
      <c r="R947" s="386"/>
    </row>
    <row r="948" spans="1:18" ht="13" x14ac:dyDescent="0.25">
      <c r="A948" s="352"/>
      <c r="B948" s="378"/>
      <c r="C948" s="54" t="str">
        <f>IF(ISTEXT('Organizational Unit Summary'!$B$46),'Organizational Unit Summary'!$B$46,"")</f>
        <v>P-7</v>
      </c>
      <c r="D948" s="51" t="str">
        <f>IF('Organizational Unit Summary'!$B$24="Benchmark or Sustainment",IF(E948="OoS","OoS",IF(E948=1,"DM",IF(E948=2,"PM",IF(E948=3,"LM",IF(E948=4,"FM"))))),IF(E948="OoS","OoS",IF(E948&lt;=2,"H",IF(E948=3,"M",IF(E948=4,"L")))))</f>
        <v>DM</v>
      </c>
      <c r="E948" s="58">
        <f>IF(OR(Processes!$C$76=TRUE,Processes!J$76=TRUE),IF(AND(G948=1,H948=1,NOT(ISTEXT(J948))),4,IF(AND(G948=1,H948=1,ISTEXT(J948)),3,IF(AND(OR(G948=1,H948=1),ISTEXT(J948)),2,1))),"OoS")</f>
        <v>1</v>
      </c>
      <c r="F948" s="57"/>
      <c r="G948" s="59"/>
      <c r="H948" s="59"/>
      <c r="I948" s="59"/>
      <c r="J948" s="59"/>
      <c r="K948" s="59"/>
      <c r="L948" s="59"/>
      <c r="M948" s="59"/>
      <c r="N948" s="59"/>
      <c r="O948" s="63"/>
      <c r="P948" s="370"/>
      <c r="Q948" s="264"/>
      <c r="R948" s="386"/>
    </row>
    <row r="949" spans="1:18" ht="13" x14ac:dyDescent="0.25">
      <c r="A949" s="352"/>
      <c r="B949" s="378"/>
      <c r="C949" s="54" t="str">
        <f>IF(ISTEXT('Organizational Unit Summary'!$B$47),'Organizational Unit Summary'!$B$47,"")</f>
        <v>P-8</v>
      </c>
      <c r="D949" s="51" t="str">
        <f>IF('Organizational Unit Summary'!$B$24="Benchmark or Sustainment",IF(E949="OoS","OoS",IF(E949=1,"DM",IF(E949=2,"PM",IF(E949=3,"LM",IF(E949=4,"FM"))))),IF(E949="OoS","OoS",IF(E949&lt;=2,"H",IF(E949=3,"M",IF(E949=4,"L")))))</f>
        <v>DM</v>
      </c>
      <c r="E949" s="58">
        <f>IF(OR(Processes!$C$76=TRUE,Processes!K$76=TRUE),IF(AND(G949=1,H949=1,NOT(ISTEXT(J949))),4,IF(AND(G949=1,H949=1,ISTEXT(J949)),3,IF(AND(OR(G949=1,H949=1),ISTEXT(J949)),2,1))),"OoS")</f>
        <v>1</v>
      </c>
      <c r="F949" s="57"/>
      <c r="G949" s="59"/>
      <c r="H949" s="59"/>
      <c r="I949" s="59"/>
      <c r="J949" s="59"/>
      <c r="K949" s="59"/>
      <c r="L949" s="59"/>
      <c r="M949" s="59"/>
      <c r="N949" s="59"/>
      <c r="O949" s="63"/>
      <c r="P949" s="370"/>
      <c r="Q949" s="264"/>
      <c r="R949" s="386"/>
    </row>
    <row r="950" spans="1:18" ht="13" x14ac:dyDescent="0.25">
      <c r="A950" s="352"/>
      <c r="B950" s="378"/>
      <c r="C950" s="54" t="str">
        <f>IF(ISTEXT('Organizational Unit Summary'!$B$48),'Organizational Unit Summary'!$B$48,"")</f>
        <v>P-9</v>
      </c>
      <c r="D950" s="51" t="str">
        <f>IF('Organizational Unit Summary'!$B$24="Benchmark or Sustainment",IF(E950="OoS","OoS",IF(E950=1,"DM",IF(E950=2,"PM",IF(E950=3,"LM",IF(E950=4,"FM"))))),IF(E950="OoS","OoS",IF(E950&lt;=2,"H",IF(E950=3,"M",IF(E950=4,"L")))))</f>
        <v>DM</v>
      </c>
      <c r="E950" s="58">
        <f>IF(OR(Processes!$C$76=TRUE,Processes!L$76=TRUE),IF(AND(G950=1,H950=1,NOT(ISTEXT(J950))),4,IF(AND(G950=1,H950=1,ISTEXT(J950)),3,IF(AND(OR(G950=1,H950=1),ISTEXT(J950)),2,1))),"OoS")</f>
        <v>1</v>
      </c>
      <c r="F950" s="57"/>
      <c r="G950" s="59"/>
      <c r="H950" s="59"/>
      <c r="I950" s="59"/>
      <c r="J950" s="59"/>
      <c r="K950" s="59"/>
      <c r="L950" s="59"/>
      <c r="M950" s="59"/>
      <c r="N950" s="59"/>
      <c r="O950" s="63"/>
      <c r="P950" s="370"/>
      <c r="Q950" s="264"/>
      <c r="R950" s="386"/>
    </row>
    <row r="951" spans="1:18" ht="13" x14ac:dyDescent="0.25">
      <c r="A951" s="352"/>
      <c r="B951" s="378"/>
      <c r="C951" s="54" t="str">
        <f>IF(ISTEXT('Organizational Unit Summary'!$B$49),'Organizational Unit Summary'!$B$49,"")</f>
        <v>P-10</v>
      </c>
      <c r="D951" s="51" t="str">
        <f>IF('Organizational Unit Summary'!$B$24="Benchmark or Sustainment",IF(E951="OoS","OoS",IF(E951=1,"DM",IF(E951=2,"PM",IF(E951=3,"LM",IF(E951=4,"FM"))))),IF(E951="OoS","OoS",IF(E951&lt;=2,"H",IF(E951=3,"M",IF(E951=4,"L")))))</f>
        <v>DM</v>
      </c>
      <c r="E951" s="58">
        <f>IF(OR(Processes!$C$76=TRUE,Processes!M$76=TRUE),IF(AND(G951=1,H951=1,NOT(ISTEXT(J951))),4,IF(AND(G951=1,H951=1,ISTEXT(J951)),3,IF(AND(OR(G951=1,H951=1),ISTEXT(J951)),2,1))),"OoS")</f>
        <v>1</v>
      </c>
      <c r="F951" s="57"/>
      <c r="G951" s="59"/>
      <c r="H951" s="59"/>
      <c r="I951" s="59"/>
      <c r="J951" s="59"/>
      <c r="K951" s="59"/>
      <c r="L951" s="59"/>
      <c r="M951" s="59"/>
      <c r="N951" s="59"/>
      <c r="O951" s="63"/>
      <c r="P951" s="370"/>
      <c r="Q951" s="264"/>
      <c r="R951" s="386"/>
    </row>
    <row r="952" spans="1:18" ht="13" x14ac:dyDescent="0.25">
      <c r="A952" s="352"/>
      <c r="B952" s="378"/>
      <c r="C952" s="54" t="str">
        <f>IF(ISTEXT('Organizational Unit Summary'!$B$50),'Organizational Unit Summary'!$B$50,"")</f>
        <v>P-11</v>
      </c>
      <c r="D952" s="51" t="str">
        <f>IF('Organizational Unit Summary'!$B$24="Benchmark or Sustainment",IF(E952="OoS","OoS",IF(E952=1,"DM",IF(E952=2,"PM",IF(E952=3,"LM",IF(E952=4,"FM"))))),IF(E952="OoS","OoS",IF(E952&lt;=2,"H",IF(E952=3,"M",IF(E952=4,"L")))))</f>
        <v>DM</v>
      </c>
      <c r="E952" s="58">
        <f>IF(OR(Processes!$C$76=TRUE,Processes!N$76=TRUE),IF(AND(G952=1,H952=1,NOT(ISTEXT(J952))),4,IF(AND(G952=1,H952=1,ISTEXT(J952)),3,IF(AND(OR(G952=1,H952=1),ISTEXT(J952)),2,1))),"OoS")</f>
        <v>1</v>
      </c>
      <c r="F952" s="57"/>
      <c r="G952" s="59"/>
      <c r="H952" s="59"/>
      <c r="I952" s="59"/>
      <c r="J952" s="59"/>
      <c r="K952" s="59"/>
      <c r="L952" s="59"/>
      <c r="M952" s="59"/>
      <c r="N952" s="59"/>
      <c r="O952" s="63"/>
      <c r="P952" s="370"/>
      <c r="Q952" s="264"/>
      <c r="R952" s="386"/>
    </row>
    <row r="953" spans="1:18" ht="13" x14ac:dyDescent="0.25">
      <c r="A953" s="352"/>
      <c r="B953" s="378"/>
      <c r="C953" s="54" t="str">
        <f>IF(ISTEXT('Organizational Unit Summary'!$B$51),'Organizational Unit Summary'!$B$51,"")</f>
        <v>P-12</v>
      </c>
      <c r="D953" s="51" t="str">
        <f>IF('Organizational Unit Summary'!$B$24="Benchmark or Sustainment",IF(E953="OoS","OoS",IF(E953=1,"DM",IF(E953=2,"PM",IF(E953=3,"LM",IF(E953=4,"FM"))))),IF(E953="OoS","OoS",IF(E953&lt;=2,"H",IF(E953=3,"M",IF(E953=4,"L")))))</f>
        <v>DM</v>
      </c>
      <c r="E953" s="58">
        <f>IF(OR(Processes!$C$76=TRUE,Processes!O$76=TRUE),IF(AND(G953=1,H953=1,NOT(ISTEXT(J953))),4,IF(AND(G953=1,H953=1,ISTEXT(J953)),3,IF(AND(OR(G953=1,H953=1),ISTEXT(J953)),2,1))),"OoS")</f>
        <v>1</v>
      </c>
      <c r="F953" s="57"/>
      <c r="G953" s="59"/>
      <c r="H953" s="59"/>
      <c r="I953" s="59"/>
      <c r="J953" s="59"/>
      <c r="K953" s="59"/>
      <c r="L953" s="59"/>
      <c r="M953" s="59"/>
      <c r="N953" s="59"/>
      <c r="O953" s="63"/>
      <c r="P953" s="370"/>
      <c r="Q953" s="264"/>
      <c r="R953" s="386"/>
    </row>
    <row r="954" spans="1:18" ht="13" x14ac:dyDescent="0.25">
      <c r="A954" s="352"/>
      <c r="B954" s="378"/>
      <c r="C954" s="54" t="str">
        <f>IF(ISTEXT('Organizational Unit Summary'!$B$52),'Organizational Unit Summary'!$B$52,"")</f>
        <v>P-13</v>
      </c>
      <c r="D954" s="51" t="str">
        <f>IF('Organizational Unit Summary'!$B$24="Benchmark or Sustainment",IF(E954="OoS","OoS",IF(E954=1,"DM",IF(E954=2,"PM",IF(E954=3,"LM",IF(E954=4,"FM"))))),IF(E954="OoS","OoS",IF(E954&lt;=2,"H",IF(E954=3,"M",IF(E954=4,"L")))))</f>
        <v>DM</v>
      </c>
      <c r="E954" s="58">
        <f>IF(OR(Processes!$C$76=TRUE,Processes!P$76=TRUE),IF(AND(G954=1,H954=1,NOT(ISTEXT(J954))),4,IF(AND(G954=1,H954=1,ISTEXT(J954)),3,IF(AND(OR(G954=1,H954=1),ISTEXT(J954)),2,1))),"OoS")</f>
        <v>1</v>
      </c>
      <c r="F954" s="57"/>
      <c r="G954" s="59"/>
      <c r="H954" s="59"/>
      <c r="I954" s="59"/>
      <c r="J954" s="59"/>
      <c r="K954" s="59"/>
      <c r="L954" s="59"/>
      <c r="M954" s="59"/>
      <c r="N954" s="59"/>
      <c r="O954" s="63"/>
      <c r="P954" s="370"/>
      <c r="Q954" s="264"/>
      <c r="R954" s="386"/>
    </row>
    <row r="955" spans="1:18" ht="13" x14ac:dyDescent="0.25">
      <c r="A955" s="352"/>
      <c r="B955" s="378"/>
      <c r="C955" s="54" t="str">
        <f>IF(ISTEXT('Organizational Unit Summary'!$B$53),'Organizational Unit Summary'!$B$53,"")</f>
        <v>P-14</v>
      </c>
      <c r="D955" s="51" t="str">
        <f>IF('Organizational Unit Summary'!$B$24="Benchmark or Sustainment",IF(E955="OoS","OoS",IF(E955=1,"DM",IF(E955=2,"PM",IF(E955=3,"LM",IF(E955=4,"FM"))))),IF(E955="OoS","OoS",IF(E955&lt;=2,"H",IF(E955=3,"M",IF(E955=4,"L")))))</f>
        <v>DM</v>
      </c>
      <c r="E955" s="58">
        <f>IF(OR(Processes!$C$76=TRUE,Processes!Q$76=TRUE),IF(AND(G955=1,H955=1,NOT(ISTEXT(J955))),4,IF(AND(G955=1,H955=1,ISTEXT(J955)),3,IF(AND(OR(G955=1,H955=1),ISTEXT(J955)),2,1))),"OoS")</f>
        <v>1</v>
      </c>
      <c r="F955" s="57"/>
      <c r="G955" s="59"/>
      <c r="H955" s="59"/>
      <c r="I955" s="59"/>
      <c r="J955" s="59"/>
      <c r="K955" s="59"/>
      <c r="L955" s="59"/>
      <c r="M955" s="59"/>
      <c r="N955" s="59"/>
      <c r="O955" s="63"/>
      <c r="P955" s="370"/>
      <c r="Q955" s="264"/>
      <c r="R955" s="386"/>
    </row>
    <row r="956" spans="1:18" ht="13" x14ac:dyDescent="0.25">
      <c r="A956" s="352"/>
      <c r="B956" s="378"/>
      <c r="C956" s="54" t="str">
        <f>IF(ISTEXT('Organizational Unit Summary'!$B$54),'Organizational Unit Summary'!$B$54,"")</f>
        <v>P-15</v>
      </c>
      <c r="D956" s="51" t="str">
        <f>IF('Organizational Unit Summary'!$B$24="Benchmark or Sustainment",IF(E956="OoS","OoS",IF(E956=1,"DM",IF(E956=2,"PM",IF(E956=3,"LM",IF(E956=4,"FM"))))),IF(E956="OoS","OoS",IF(E956&lt;=2,"H",IF(E956=3,"M",IF(E956=4,"L")))))</f>
        <v>DM</v>
      </c>
      <c r="E956" s="58">
        <f>IF(OR(Processes!$C$76=TRUE,Processes!R$76=TRUE),IF(AND(G956=1,H956=1,NOT(ISTEXT(J956))),4,IF(AND(G956=1,H956=1,ISTEXT(J956)),3,IF(AND(OR(G956=1,H956=1),ISTEXT(J956)),2,1))),"OoS")</f>
        <v>1</v>
      </c>
      <c r="F956" s="57"/>
      <c r="G956" s="59"/>
      <c r="H956" s="59"/>
      <c r="I956" s="59"/>
      <c r="J956" s="59"/>
      <c r="K956" s="59"/>
      <c r="L956" s="59"/>
      <c r="M956" s="59"/>
      <c r="N956" s="59"/>
      <c r="O956" s="63"/>
      <c r="P956" s="370"/>
      <c r="Q956" s="264"/>
      <c r="R956" s="386"/>
    </row>
    <row r="957" spans="1:18" ht="13" x14ac:dyDescent="0.25">
      <c r="A957" s="352"/>
      <c r="B957" s="378"/>
      <c r="C957" s="54" t="str">
        <f>IF(ISTEXT('Organizational Unit Summary'!$B$55),'Organizational Unit Summary'!$B$55,"")</f>
        <v>P-16</v>
      </c>
      <c r="D957" s="51" t="str">
        <f>IF('Organizational Unit Summary'!$B$24="Benchmark or Sustainment",IF(E957="OoS","OoS",IF(E957=1,"DM",IF(E957=2,"PM",IF(E957=3,"LM",IF(E957=4,"FM"))))),IF(E957="OoS","OoS",IF(E957&lt;=2,"H",IF(E957=3,"M",IF(E957=4,"L")))))</f>
        <v>DM</v>
      </c>
      <c r="E957" s="58">
        <f>IF(OR(Processes!$C$76=TRUE,Processes!S$76=TRUE),IF(AND(G957=1,H957=1,NOT(ISTEXT(J957))),4,IF(AND(G957=1,H957=1,ISTEXT(J957)),3,IF(AND(OR(G957=1,H957=1),ISTEXT(J957)),2,1))),"OoS")</f>
        <v>1</v>
      </c>
      <c r="F957" s="57"/>
      <c r="G957" s="59"/>
      <c r="H957" s="59"/>
      <c r="I957" s="59"/>
      <c r="J957" s="59"/>
      <c r="K957" s="59"/>
      <c r="L957" s="59"/>
      <c r="M957" s="59"/>
      <c r="N957" s="59"/>
      <c r="O957" s="63"/>
      <c r="P957" s="370"/>
      <c r="Q957" s="264"/>
      <c r="R957" s="386"/>
    </row>
    <row r="958" spans="1:18" ht="13" x14ac:dyDescent="0.25">
      <c r="A958" s="352"/>
      <c r="B958" s="378"/>
      <c r="C958" s="54" t="str">
        <f>IF(ISTEXT('Organizational Unit Summary'!$B$56),'Organizational Unit Summary'!$B$56,"")</f>
        <v>P-17</v>
      </c>
      <c r="D958" s="51" t="str">
        <f>IF('Organizational Unit Summary'!$B$24="Benchmark or Sustainment",IF(E958="OoS","OoS",IF(E958=1,"DM",IF(E958=2,"PM",IF(E958=3,"LM",IF(E958=4,"FM"))))),IF(E958="OoS","OoS",IF(E958&lt;=2,"H",IF(E958=3,"M",IF(E958=4,"L")))))</f>
        <v>DM</v>
      </c>
      <c r="E958" s="58">
        <f>IF(OR(Processes!$C$76=TRUE,Processes!T$76=TRUE),IF(AND(G958=1,H958=1,NOT(ISTEXT(J958))),4,IF(AND(G958=1,H958=1,ISTEXT(J958)),3,IF(AND(OR(G958=1,H958=1),ISTEXT(J958)),2,1))),"OoS")</f>
        <v>1</v>
      </c>
      <c r="F958" s="57"/>
      <c r="G958" s="59"/>
      <c r="H958" s="59"/>
      <c r="I958" s="59"/>
      <c r="J958" s="59"/>
      <c r="K958" s="59"/>
      <c r="L958" s="59"/>
      <c r="M958" s="59"/>
      <c r="N958" s="59"/>
      <c r="O958" s="63"/>
      <c r="P958" s="370"/>
      <c r="Q958" s="264"/>
      <c r="R958" s="386"/>
    </row>
    <row r="959" spans="1:18" ht="13" x14ac:dyDescent="0.25">
      <c r="A959" s="352"/>
      <c r="B959" s="378"/>
      <c r="C959" s="54" t="str">
        <f>IF(ISTEXT('Organizational Unit Summary'!$B$57),'Organizational Unit Summary'!$B$57,"")</f>
        <v>P-18</v>
      </c>
      <c r="D959" s="51" t="str">
        <f>IF('Organizational Unit Summary'!$B$24="Benchmark or Sustainment",IF(E959="OoS","OoS",IF(E959=1,"DM",IF(E959=2,"PM",IF(E959=3,"LM",IF(E959=4,"FM"))))),IF(E959="OoS","OoS",IF(E959&lt;=2,"H",IF(E959=3,"M",IF(E959=4,"L")))))</f>
        <v>DM</v>
      </c>
      <c r="E959" s="58">
        <f>IF(OR(Processes!$C$76=TRUE,Processes!U$76=TRUE),IF(AND(G959=1,H959=1,NOT(ISTEXT(J959))),4,IF(AND(G959=1,H959=1,ISTEXT(J959)),3,IF(AND(OR(G959=1,H959=1),ISTEXT(J959)),2,1))),"OoS")</f>
        <v>1</v>
      </c>
      <c r="F959" s="57"/>
      <c r="G959" s="59"/>
      <c r="H959" s="59"/>
      <c r="I959" s="59"/>
      <c r="J959" s="59"/>
      <c r="K959" s="59"/>
      <c r="L959" s="59"/>
      <c r="M959" s="59"/>
      <c r="N959" s="59"/>
      <c r="O959" s="63"/>
      <c r="P959" s="370"/>
      <c r="Q959" s="264"/>
      <c r="R959" s="386"/>
    </row>
    <row r="960" spans="1:18" ht="13" x14ac:dyDescent="0.25">
      <c r="A960" s="352"/>
      <c r="B960" s="378"/>
      <c r="C960" s="54" t="str">
        <f>IF(ISTEXT('Organizational Unit Summary'!$B$58),'Organizational Unit Summary'!$B$58,"")</f>
        <v>P-19</v>
      </c>
      <c r="D960" s="51" t="str">
        <f>IF('Organizational Unit Summary'!$B$24="Benchmark or Sustainment",IF(E960="OoS","OoS",IF(E960=1,"DM",IF(E960=2,"PM",IF(E960=3,"LM",IF(E960=4,"FM"))))),IF(E960="OoS","OoS",IF(E960&lt;=2,"H",IF(E960=3,"M",IF(E960=4,"L")))))</f>
        <v>DM</v>
      </c>
      <c r="E960" s="58">
        <f>IF(OR(Processes!$C$76=TRUE,Processes!V$76=TRUE),IF(AND(G960=1,H960=1,NOT(ISTEXT(J960))),4,IF(AND(G960=1,H960=1,ISTEXT(J960)),3,IF(AND(OR(G960=1,H960=1),ISTEXT(J960)),2,1))),"OoS")</f>
        <v>1</v>
      </c>
      <c r="F960" s="57"/>
      <c r="G960" s="59"/>
      <c r="H960" s="59"/>
      <c r="I960" s="59"/>
      <c r="J960" s="59"/>
      <c r="K960" s="59"/>
      <c r="L960" s="59"/>
      <c r="M960" s="59"/>
      <c r="N960" s="59"/>
      <c r="O960" s="63"/>
      <c r="P960" s="370"/>
      <c r="Q960" s="264"/>
      <c r="R960" s="386"/>
    </row>
    <row r="961" spans="1:18" ht="13.5" thickBot="1" x14ac:dyDescent="0.3">
      <c r="A961" s="352"/>
      <c r="B961" s="378"/>
      <c r="C961" s="54" t="str">
        <f>IF(ISTEXT('Organizational Unit Summary'!$B$59),'Organizational Unit Summary'!$B$59,"")</f>
        <v>P-20</v>
      </c>
      <c r="D961" s="51" t="str">
        <f>IF('Organizational Unit Summary'!$B$24="Benchmark or Sustainment",IF(E961="OoS","OoS",IF(E961=1,"DM",IF(E961=2,"PM",IF(E961=3,"LM",IF(E961=4,"FM"))))),IF(E961="OoS","OoS",IF(E961&lt;=2,"H",IF(E961=3,"M",IF(E961=4,"L")))))</f>
        <v>DM</v>
      </c>
      <c r="E961" s="58">
        <f>IF(OR(Processes!$C$76=TRUE,Processes!W$76=TRUE),IF(AND(G961=1,H961=1,NOT(ISTEXT(J961))),4,IF(AND(G961=1,H961=1,ISTEXT(J961)),3,IF(AND(OR(G961=1,H961=1),ISTEXT(J961)),2,1))),"OoS")</f>
        <v>1</v>
      </c>
      <c r="F961" s="57"/>
      <c r="G961" s="59"/>
      <c r="H961" s="59"/>
      <c r="I961" s="59"/>
      <c r="J961" s="59"/>
      <c r="K961" s="59"/>
      <c r="L961" s="59"/>
      <c r="M961" s="59"/>
      <c r="N961" s="59"/>
      <c r="O961" s="63"/>
      <c r="P961" s="371"/>
      <c r="Q961" s="264"/>
      <c r="R961" s="386"/>
    </row>
    <row r="962" spans="1:18" ht="13" x14ac:dyDescent="0.25">
      <c r="A962" s="352"/>
      <c r="B962" s="378" t="str">
        <f>IF(ISTEXT(Processes!$B$26),Processes!$B$26,"")</f>
        <v>Process 24</v>
      </c>
      <c r="C962" s="54" t="str">
        <f>IF(ISTEXT('Organizational Unit Summary'!$B$40),'Organizational Unit Summary'!$B$40,"")</f>
        <v>P-1</v>
      </c>
      <c r="D962" s="51" t="str">
        <f>IF('Organizational Unit Summary'!$B$24="Benchmark or Sustainment",IF(E962="OoS","OoS",IF(E962=1,"DM",IF(E962=2,"PM",IF(E962=3,"LM",IF(E962=4,"FM"))))),IF(E962="OoS","OoS",IF(E962&lt;=2,"H",IF(E962=3,"M",IF(E962=4,"L")))))</f>
        <v>DM</v>
      </c>
      <c r="E962" s="58">
        <f>IF(OR(Processes!$C$77=TRUE,Processes!D$77=TRUE),IF(AND(G962=1,H962=1,NOT(ISTEXT(J962))),4,IF(AND(G962=1,H962=1,ISTEXT(J962)),3,IF(AND(OR(G962=1,H962=1),ISTEXT(J962)),2,1))),"OoS")</f>
        <v>1</v>
      </c>
      <c r="F962" s="57"/>
      <c r="G962" s="59"/>
      <c r="H962" s="59"/>
      <c r="I962" s="59"/>
      <c r="J962" s="59"/>
      <c r="K962" s="59"/>
      <c r="L962" s="59"/>
      <c r="M962" s="59"/>
      <c r="N962" s="59"/>
      <c r="O962" s="63"/>
      <c r="P962" s="369"/>
      <c r="Q962" s="264"/>
      <c r="R962" s="386"/>
    </row>
    <row r="963" spans="1:18" ht="13" x14ac:dyDescent="0.25">
      <c r="A963" s="352"/>
      <c r="B963" s="378"/>
      <c r="C963" s="54" t="str">
        <f>IF(ISTEXT('Organizational Unit Summary'!$B$41),'Organizational Unit Summary'!$B$41,"")</f>
        <v>P-2</v>
      </c>
      <c r="D963" s="51" t="str">
        <f>IF('Organizational Unit Summary'!$B$24="Benchmark or Sustainment",IF(E963="OoS","OoS",IF(E963=1,"DM",IF(E963=2,"PM",IF(E963=3,"LM",IF(E963=4,"FM"))))),IF(E963="OoS","OoS",IF(E963&lt;=2,"H",IF(E963=3,"M",IF(E963=4,"L")))))</f>
        <v>DM</v>
      </c>
      <c r="E963" s="58">
        <f>IF(OR(Processes!$C$77=TRUE,Processes!E$77=TRUE),IF(AND(G963=1,H963=1,NOT(ISTEXT(J963))),4,IF(AND(G963=1,H963=1,ISTEXT(J963)),3,IF(AND(OR(G963=1,H963=1),ISTEXT(J963)),2,1))),"OoS")</f>
        <v>1</v>
      </c>
      <c r="F963" s="57"/>
      <c r="G963" s="59"/>
      <c r="H963" s="59"/>
      <c r="I963" s="59"/>
      <c r="J963" s="59"/>
      <c r="K963" s="59"/>
      <c r="L963" s="59"/>
      <c r="M963" s="59"/>
      <c r="N963" s="59"/>
      <c r="O963" s="63"/>
      <c r="P963" s="370"/>
      <c r="Q963" s="264"/>
      <c r="R963" s="386"/>
    </row>
    <row r="964" spans="1:18" ht="13" x14ac:dyDescent="0.25">
      <c r="A964" s="352"/>
      <c r="B964" s="378"/>
      <c r="C964" s="54" t="str">
        <f>IF(ISTEXT('Organizational Unit Summary'!$B$42),'Organizational Unit Summary'!$B$42,"")</f>
        <v>P-3</v>
      </c>
      <c r="D964" s="51" t="str">
        <f>IF('Organizational Unit Summary'!$B$24="Benchmark or Sustainment",IF(E964="OoS","OoS",IF(E964=1,"DM",IF(E964=2,"PM",IF(E964=3,"LM",IF(E964=4,"FM"))))),IF(E964="OoS","OoS",IF(E964&lt;=2,"H",IF(E964=3,"M",IF(E964=4,"L")))))</f>
        <v>DM</v>
      </c>
      <c r="E964" s="58">
        <f>IF(OR(Processes!$C$77=TRUE,Processes!F$77=TRUE),IF(AND(G964=1,H964=1,NOT(ISTEXT(J964))),4,IF(AND(G964=1,H964=1,ISTEXT(J964)),3,IF(AND(OR(G964=1,H964=1),ISTEXT(J964)),2,1))),"OoS")</f>
        <v>1</v>
      </c>
      <c r="F964" s="57"/>
      <c r="G964" s="59"/>
      <c r="H964" s="59"/>
      <c r="I964" s="59"/>
      <c r="J964" s="59"/>
      <c r="K964" s="59"/>
      <c r="L964" s="59"/>
      <c r="M964" s="59"/>
      <c r="N964" s="59"/>
      <c r="O964" s="63"/>
      <c r="P964" s="370"/>
      <c r="Q964" s="264"/>
      <c r="R964" s="386"/>
    </row>
    <row r="965" spans="1:18" ht="13" x14ac:dyDescent="0.25">
      <c r="A965" s="352"/>
      <c r="B965" s="378"/>
      <c r="C965" s="54" t="str">
        <f>IF(ISTEXT('Organizational Unit Summary'!$B$43),'Organizational Unit Summary'!$B$43,"")</f>
        <v>P-4</v>
      </c>
      <c r="D965" s="51" t="str">
        <f>IF('Organizational Unit Summary'!$B$24="Benchmark or Sustainment",IF(E965="OoS","OoS",IF(E965=1,"DM",IF(E965=2,"PM",IF(E965=3,"LM",IF(E965=4,"FM"))))),IF(E965="OoS","OoS",IF(E965&lt;=2,"H",IF(E965=3,"M",IF(E965=4,"L")))))</f>
        <v>DM</v>
      </c>
      <c r="E965" s="58">
        <f>IF(OR(Processes!$C$77=TRUE,Processes!G$77=TRUE),IF(AND(G965=1,H965=1,NOT(ISTEXT(J965))),4,IF(AND(G965=1,H965=1,ISTEXT(J965)),3,IF(AND(OR(G965=1,H965=1),ISTEXT(J965)),2,1))),"OoS")</f>
        <v>1</v>
      </c>
      <c r="F965" s="57"/>
      <c r="G965" s="59"/>
      <c r="H965" s="59"/>
      <c r="I965" s="59"/>
      <c r="J965" s="59"/>
      <c r="K965" s="59"/>
      <c r="L965" s="59"/>
      <c r="M965" s="59"/>
      <c r="N965" s="59"/>
      <c r="O965" s="63"/>
      <c r="P965" s="370"/>
      <c r="Q965" s="264"/>
      <c r="R965" s="386"/>
    </row>
    <row r="966" spans="1:18" ht="13" x14ac:dyDescent="0.25">
      <c r="A966" s="352"/>
      <c r="B966" s="378"/>
      <c r="C966" s="54" t="str">
        <f>IF(ISTEXT('Organizational Unit Summary'!$B$44),'Organizational Unit Summary'!$B$44,"")</f>
        <v>P-5</v>
      </c>
      <c r="D966" s="51" t="str">
        <f>IF('Organizational Unit Summary'!$B$24="Benchmark or Sustainment",IF(E966="OoS","OoS",IF(E966=1,"DM",IF(E966=2,"PM",IF(E966=3,"LM",IF(E966=4,"FM"))))),IF(E966="OoS","OoS",IF(E966&lt;=2,"H",IF(E966=3,"M",IF(E966=4,"L")))))</f>
        <v>DM</v>
      </c>
      <c r="E966" s="58">
        <f>IF(OR(Processes!$C$77=TRUE,Processes!H$77=TRUE),IF(AND(G966=1,H966=1,NOT(ISTEXT(J966))),4,IF(AND(G966=1,H966=1,ISTEXT(J966)),3,IF(AND(OR(G966=1,H966=1),ISTEXT(J966)),2,1))),"OoS")</f>
        <v>1</v>
      </c>
      <c r="F966" s="57"/>
      <c r="G966" s="59"/>
      <c r="H966" s="59"/>
      <c r="I966" s="59"/>
      <c r="J966" s="59"/>
      <c r="K966" s="59"/>
      <c r="L966" s="59"/>
      <c r="M966" s="59"/>
      <c r="N966" s="59"/>
      <c r="O966" s="63"/>
      <c r="P966" s="370"/>
      <c r="Q966" s="264"/>
      <c r="R966" s="386"/>
    </row>
    <row r="967" spans="1:18" ht="13" x14ac:dyDescent="0.25">
      <c r="A967" s="352"/>
      <c r="B967" s="378"/>
      <c r="C967" s="54" t="str">
        <f>IF(ISTEXT('Organizational Unit Summary'!$B$45),'Organizational Unit Summary'!$B$45,"")</f>
        <v>P-6</v>
      </c>
      <c r="D967" s="51" t="str">
        <f>IF('Organizational Unit Summary'!$B$24="Benchmark or Sustainment",IF(E967="OoS","OoS",IF(E967=1,"DM",IF(E967=2,"PM",IF(E967=3,"LM",IF(E967=4,"FM"))))),IF(E967="OoS","OoS",IF(E967&lt;=2,"H",IF(E967=3,"M",IF(E967=4,"L")))))</f>
        <v>DM</v>
      </c>
      <c r="E967" s="58">
        <f>IF(OR(Processes!$C$77=TRUE,Processes!I$77=TRUE),IF(AND(G967=1,H967=1,NOT(ISTEXT(J967))),4,IF(AND(G967=1,H967=1,ISTEXT(J967)),3,IF(AND(OR(G967=1,H967=1),ISTEXT(J967)),2,1))),"OoS")</f>
        <v>1</v>
      </c>
      <c r="F967" s="57"/>
      <c r="G967" s="59"/>
      <c r="H967" s="59"/>
      <c r="I967" s="59"/>
      <c r="J967" s="59"/>
      <c r="K967" s="59"/>
      <c r="L967" s="59"/>
      <c r="M967" s="59"/>
      <c r="N967" s="59"/>
      <c r="O967" s="63"/>
      <c r="P967" s="370"/>
      <c r="Q967" s="264"/>
      <c r="R967" s="386"/>
    </row>
    <row r="968" spans="1:18" ht="13" x14ac:dyDescent="0.25">
      <c r="A968" s="352"/>
      <c r="B968" s="378"/>
      <c r="C968" s="54" t="str">
        <f>IF(ISTEXT('Organizational Unit Summary'!$B$46),'Organizational Unit Summary'!$B$46,"")</f>
        <v>P-7</v>
      </c>
      <c r="D968" s="51" t="str">
        <f>IF('Organizational Unit Summary'!$B$24="Benchmark or Sustainment",IF(E968="OoS","OoS",IF(E968=1,"DM",IF(E968=2,"PM",IF(E968=3,"LM",IF(E968=4,"FM"))))),IF(E968="OoS","OoS",IF(E968&lt;=2,"H",IF(E968=3,"M",IF(E968=4,"L")))))</f>
        <v>DM</v>
      </c>
      <c r="E968" s="58">
        <f>IF(OR(Processes!$C$77=TRUE,Processes!J$77=TRUE),IF(AND(G968=1,H968=1,NOT(ISTEXT(J968))),4,IF(AND(G968=1,H968=1,ISTEXT(J968)),3,IF(AND(OR(G968=1,H968=1),ISTEXT(J968)),2,1))),"OoS")</f>
        <v>1</v>
      </c>
      <c r="F968" s="57"/>
      <c r="G968" s="59"/>
      <c r="H968" s="59"/>
      <c r="I968" s="59"/>
      <c r="J968" s="59"/>
      <c r="K968" s="59"/>
      <c r="L968" s="59"/>
      <c r="M968" s="59"/>
      <c r="N968" s="59"/>
      <c r="O968" s="63"/>
      <c r="P968" s="370"/>
      <c r="Q968" s="264"/>
      <c r="R968" s="386"/>
    </row>
    <row r="969" spans="1:18" ht="13" x14ac:dyDescent="0.25">
      <c r="A969" s="352"/>
      <c r="B969" s="378"/>
      <c r="C969" s="54" t="str">
        <f>IF(ISTEXT('Organizational Unit Summary'!$B$47),'Organizational Unit Summary'!$B$47,"")</f>
        <v>P-8</v>
      </c>
      <c r="D969" s="51" t="str">
        <f>IF('Organizational Unit Summary'!$B$24="Benchmark or Sustainment",IF(E969="OoS","OoS",IF(E969=1,"DM",IF(E969=2,"PM",IF(E969=3,"LM",IF(E969=4,"FM"))))),IF(E969="OoS","OoS",IF(E969&lt;=2,"H",IF(E969=3,"M",IF(E969=4,"L")))))</f>
        <v>DM</v>
      </c>
      <c r="E969" s="58">
        <f>IF(OR(Processes!$C$77=TRUE,Processes!K$77=TRUE),IF(AND(G969=1,H969=1,NOT(ISTEXT(J969))),4,IF(AND(G969=1,H969=1,ISTEXT(J969)),3,IF(AND(OR(G969=1,H969=1),ISTEXT(J969)),2,1))),"OoS")</f>
        <v>1</v>
      </c>
      <c r="F969" s="57"/>
      <c r="G969" s="59"/>
      <c r="H969" s="59"/>
      <c r="I969" s="59"/>
      <c r="J969" s="59"/>
      <c r="K969" s="59"/>
      <c r="L969" s="59"/>
      <c r="M969" s="59"/>
      <c r="N969" s="59"/>
      <c r="O969" s="63"/>
      <c r="P969" s="370"/>
      <c r="Q969" s="264"/>
      <c r="R969" s="386"/>
    </row>
    <row r="970" spans="1:18" ht="13" x14ac:dyDescent="0.25">
      <c r="A970" s="352"/>
      <c r="B970" s="378"/>
      <c r="C970" s="54" t="str">
        <f>IF(ISTEXT('Organizational Unit Summary'!$B$48),'Organizational Unit Summary'!$B$48,"")</f>
        <v>P-9</v>
      </c>
      <c r="D970" s="51" t="str">
        <f>IF('Organizational Unit Summary'!$B$24="Benchmark or Sustainment",IF(E970="OoS","OoS",IF(E970=1,"DM",IF(E970=2,"PM",IF(E970=3,"LM",IF(E970=4,"FM"))))),IF(E970="OoS","OoS",IF(E970&lt;=2,"H",IF(E970=3,"M",IF(E970=4,"L")))))</f>
        <v>DM</v>
      </c>
      <c r="E970" s="58">
        <f>IF(OR(Processes!$C$77=TRUE,Processes!L$77=TRUE),IF(AND(G970=1,H970=1,NOT(ISTEXT(J970))),4,IF(AND(G970=1,H970=1,ISTEXT(J970)),3,IF(AND(OR(G970=1,H970=1),ISTEXT(J970)),2,1))),"OoS")</f>
        <v>1</v>
      </c>
      <c r="F970" s="57"/>
      <c r="G970" s="59"/>
      <c r="H970" s="59"/>
      <c r="I970" s="59"/>
      <c r="J970" s="59"/>
      <c r="K970" s="59"/>
      <c r="L970" s="59"/>
      <c r="M970" s="59"/>
      <c r="N970" s="59"/>
      <c r="O970" s="63"/>
      <c r="P970" s="370"/>
      <c r="Q970" s="264"/>
      <c r="R970" s="386"/>
    </row>
    <row r="971" spans="1:18" ht="13" x14ac:dyDescent="0.25">
      <c r="A971" s="352"/>
      <c r="B971" s="378"/>
      <c r="C971" s="54" t="str">
        <f>IF(ISTEXT('Organizational Unit Summary'!$B$49),'Organizational Unit Summary'!$B$49,"")</f>
        <v>P-10</v>
      </c>
      <c r="D971" s="51" t="str">
        <f>IF('Organizational Unit Summary'!$B$24="Benchmark or Sustainment",IF(E971="OoS","OoS",IF(E971=1,"DM",IF(E971=2,"PM",IF(E971=3,"LM",IF(E971=4,"FM"))))),IF(E971="OoS","OoS",IF(E971&lt;=2,"H",IF(E971=3,"M",IF(E971=4,"L")))))</f>
        <v>DM</v>
      </c>
      <c r="E971" s="58">
        <f>IF(OR(Processes!$C$77=TRUE,Processes!M$77=TRUE),IF(AND(G971=1,H971=1,NOT(ISTEXT(J971))),4,IF(AND(G971=1,H971=1,ISTEXT(J971)),3,IF(AND(OR(G971=1,H971=1),ISTEXT(J971)),2,1))),"OoS")</f>
        <v>1</v>
      </c>
      <c r="F971" s="57"/>
      <c r="G971" s="59"/>
      <c r="H971" s="59"/>
      <c r="I971" s="59"/>
      <c r="J971" s="59"/>
      <c r="K971" s="59"/>
      <c r="L971" s="59"/>
      <c r="M971" s="59"/>
      <c r="N971" s="59"/>
      <c r="O971" s="63"/>
      <c r="P971" s="370"/>
      <c r="Q971" s="264"/>
      <c r="R971" s="386"/>
    </row>
    <row r="972" spans="1:18" ht="13" x14ac:dyDescent="0.25">
      <c r="A972" s="352"/>
      <c r="B972" s="378"/>
      <c r="C972" s="54" t="str">
        <f>IF(ISTEXT('Organizational Unit Summary'!$B$50),'Organizational Unit Summary'!$B$50,"")</f>
        <v>P-11</v>
      </c>
      <c r="D972" s="51" t="str">
        <f>IF('Organizational Unit Summary'!$B$24="Benchmark or Sustainment",IF(E972="OoS","OoS",IF(E972=1,"DM",IF(E972=2,"PM",IF(E972=3,"LM",IF(E972=4,"FM"))))),IF(E972="OoS","OoS",IF(E972&lt;=2,"H",IF(E972=3,"M",IF(E972=4,"L")))))</f>
        <v>DM</v>
      </c>
      <c r="E972" s="58">
        <f>IF(OR(Processes!$C$77=TRUE,Processes!N$77=TRUE),IF(AND(G972=1,H972=1,NOT(ISTEXT(J972))),4,IF(AND(G972=1,H972=1,ISTEXT(J972)),3,IF(AND(OR(G972=1,H972=1),ISTEXT(J972)),2,1))),"OoS")</f>
        <v>1</v>
      </c>
      <c r="F972" s="57"/>
      <c r="G972" s="59"/>
      <c r="H972" s="59"/>
      <c r="I972" s="59"/>
      <c r="J972" s="59"/>
      <c r="K972" s="59"/>
      <c r="L972" s="59"/>
      <c r="M972" s="59"/>
      <c r="N972" s="59"/>
      <c r="O972" s="63"/>
      <c r="P972" s="370"/>
      <c r="Q972" s="264"/>
      <c r="R972" s="386"/>
    </row>
    <row r="973" spans="1:18" ht="13" x14ac:dyDescent="0.25">
      <c r="A973" s="352"/>
      <c r="B973" s="378"/>
      <c r="C973" s="54" t="str">
        <f>IF(ISTEXT('Organizational Unit Summary'!$B$51),'Organizational Unit Summary'!$B$51,"")</f>
        <v>P-12</v>
      </c>
      <c r="D973" s="51" t="str">
        <f>IF('Organizational Unit Summary'!$B$24="Benchmark or Sustainment",IF(E973="OoS","OoS",IF(E973=1,"DM",IF(E973=2,"PM",IF(E973=3,"LM",IF(E973=4,"FM"))))),IF(E973="OoS","OoS",IF(E973&lt;=2,"H",IF(E973=3,"M",IF(E973=4,"L")))))</f>
        <v>DM</v>
      </c>
      <c r="E973" s="58">
        <f>IF(OR(Processes!$C$77=TRUE,Processes!O$77=TRUE),IF(AND(G973=1,H973=1,NOT(ISTEXT(J973))),4,IF(AND(G973=1,H973=1,ISTEXT(J973)),3,IF(AND(OR(G973=1,H973=1),ISTEXT(J973)),2,1))),"OoS")</f>
        <v>1</v>
      </c>
      <c r="F973" s="57"/>
      <c r="G973" s="59"/>
      <c r="H973" s="59"/>
      <c r="I973" s="59"/>
      <c r="J973" s="59"/>
      <c r="K973" s="59"/>
      <c r="L973" s="59"/>
      <c r="M973" s="59"/>
      <c r="N973" s="59"/>
      <c r="O973" s="63"/>
      <c r="P973" s="370"/>
      <c r="Q973" s="264"/>
      <c r="R973" s="386"/>
    </row>
    <row r="974" spans="1:18" ht="13" x14ac:dyDescent="0.25">
      <c r="A974" s="352"/>
      <c r="B974" s="378"/>
      <c r="C974" s="54" t="str">
        <f>IF(ISTEXT('Organizational Unit Summary'!$B$52),'Organizational Unit Summary'!$B$52,"")</f>
        <v>P-13</v>
      </c>
      <c r="D974" s="51" t="str">
        <f>IF('Organizational Unit Summary'!$B$24="Benchmark or Sustainment",IF(E974="OoS","OoS",IF(E974=1,"DM",IF(E974=2,"PM",IF(E974=3,"LM",IF(E974=4,"FM"))))),IF(E974="OoS","OoS",IF(E974&lt;=2,"H",IF(E974=3,"M",IF(E974=4,"L")))))</f>
        <v>DM</v>
      </c>
      <c r="E974" s="58">
        <f>IF(OR(Processes!$C$77=TRUE,Processes!P$77=TRUE),IF(AND(G974=1,H974=1,NOT(ISTEXT(J974))),4,IF(AND(G974=1,H974=1,ISTEXT(J974)),3,IF(AND(OR(G974=1,H974=1),ISTEXT(J974)),2,1))),"OoS")</f>
        <v>1</v>
      </c>
      <c r="F974" s="57"/>
      <c r="G974" s="59"/>
      <c r="H974" s="59"/>
      <c r="I974" s="59"/>
      <c r="J974" s="59"/>
      <c r="K974" s="59"/>
      <c r="L974" s="59"/>
      <c r="M974" s="59"/>
      <c r="N974" s="59"/>
      <c r="O974" s="63"/>
      <c r="P974" s="370"/>
      <c r="Q974" s="264"/>
      <c r="R974" s="386"/>
    </row>
    <row r="975" spans="1:18" ht="13" x14ac:dyDescent="0.25">
      <c r="A975" s="352"/>
      <c r="B975" s="378"/>
      <c r="C975" s="54" t="str">
        <f>IF(ISTEXT('Organizational Unit Summary'!$B$53),'Organizational Unit Summary'!$B$53,"")</f>
        <v>P-14</v>
      </c>
      <c r="D975" s="51" t="str">
        <f>IF('Organizational Unit Summary'!$B$24="Benchmark or Sustainment",IF(E975="OoS","OoS",IF(E975=1,"DM",IF(E975=2,"PM",IF(E975=3,"LM",IF(E975=4,"FM"))))),IF(E975="OoS","OoS",IF(E975&lt;=2,"H",IF(E975=3,"M",IF(E975=4,"L")))))</f>
        <v>DM</v>
      </c>
      <c r="E975" s="58">
        <f>IF(OR(Processes!$C$77=TRUE,Processes!Q$77=TRUE),IF(AND(G975=1,H975=1,NOT(ISTEXT(J975))),4,IF(AND(G975=1,H975=1,ISTEXT(J975)),3,IF(AND(OR(G975=1,H975=1),ISTEXT(J975)),2,1))),"OoS")</f>
        <v>1</v>
      </c>
      <c r="F975" s="57"/>
      <c r="G975" s="59"/>
      <c r="H975" s="59"/>
      <c r="I975" s="59"/>
      <c r="J975" s="59"/>
      <c r="K975" s="59"/>
      <c r="L975" s="59"/>
      <c r="M975" s="59"/>
      <c r="N975" s="59"/>
      <c r="O975" s="63"/>
      <c r="P975" s="370"/>
      <c r="Q975" s="264"/>
      <c r="R975" s="386"/>
    </row>
    <row r="976" spans="1:18" ht="13" x14ac:dyDescent="0.25">
      <c r="A976" s="352"/>
      <c r="B976" s="378"/>
      <c r="C976" s="54" t="str">
        <f>IF(ISTEXT('Organizational Unit Summary'!$B$54),'Organizational Unit Summary'!$B$54,"")</f>
        <v>P-15</v>
      </c>
      <c r="D976" s="51" t="str">
        <f>IF('Organizational Unit Summary'!$B$24="Benchmark or Sustainment",IF(E976="OoS","OoS",IF(E976=1,"DM",IF(E976=2,"PM",IF(E976=3,"LM",IF(E976=4,"FM"))))),IF(E976="OoS","OoS",IF(E976&lt;=2,"H",IF(E976=3,"M",IF(E976=4,"L")))))</f>
        <v>DM</v>
      </c>
      <c r="E976" s="58">
        <f>IF(OR(Processes!$C$77=TRUE,Processes!R$77=TRUE),IF(AND(G976=1,H976=1,NOT(ISTEXT(J976))),4,IF(AND(G976=1,H976=1,ISTEXT(J976)),3,IF(AND(OR(G976=1,H976=1),ISTEXT(J976)),2,1))),"OoS")</f>
        <v>1</v>
      </c>
      <c r="F976" s="57"/>
      <c r="G976" s="59"/>
      <c r="H976" s="59"/>
      <c r="I976" s="59"/>
      <c r="J976" s="59"/>
      <c r="K976" s="59"/>
      <c r="L976" s="59"/>
      <c r="M976" s="59"/>
      <c r="N976" s="59"/>
      <c r="O976" s="63"/>
      <c r="P976" s="370"/>
      <c r="Q976" s="264"/>
      <c r="R976" s="386"/>
    </row>
    <row r="977" spans="1:18" ht="13" x14ac:dyDescent="0.25">
      <c r="A977" s="352"/>
      <c r="B977" s="378"/>
      <c r="C977" s="54" t="str">
        <f>IF(ISTEXT('Organizational Unit Summary'!$B$55),'Organizational Unit Summary'!$B$55,"")</f>
        <v>P-16</v>
      </c>
      <c r="D977" s="51" t="str">
        <f>IF('Organizational Unit Summary'!$B$24="Benchmark or Sustainment",IF(E977="OoS","OoS",IF(E977=1,"DM",IF(E977=2,"PM",IF(E977=3,"LM",IF(E977=4,"FM"))))),IF(E977="OoS","OoS",IF(E977&lt;=2,"H",IF(E977=3,"M",IF(E977=4,"L")))))</f>
        <v>DM</v>
      </c>
      <c r="E977" s="58">
        <f>IF(OR(Processes!$C$77=TRUE,Processes!S$77=TRUE),IF(AND(G977=1,H977=1,NOT(ISTEXT(J977))),4,IF(AND(G977=1,H977=1,ISTEXT(J977)),3,IF(AND(OR(G977=1,H977=1),ISTEXT(J977)),2,1))),"OoS")</f>
        <v>1</v>
      </c>
      <c r="F977" s="57"/>
      <c r="G977" s="59"/>
      <c r="H977" s="59"/>
      <c r="I977" s="59"/>
      <c r="J977" s="59"/>
      <c r="K977" s="59"/>
      <c r="L977" s="59"/>
      <c r="M977" s="59"/>
      <c r="N977" s="59"/>
      <c r="O977" s="63"/>
      <c r="P977" s="370"/>
      <c r="Q977" s="264"/>
      <c r="R977" s="386"/>
    </row>
    <row r="978" spans="1:18" ht="13" x14ac:dyDescent="0.25">
      <c r="A978" s="352"/>
      <c r="B978" s="378"/>
      <c r="C978" s="54" t="str">
        <f>IF(ISTEXT('Organizational Unit Summary'!$B$56),'Organizational Unit Summary'!$B$56,"")</f>
        <v>P-17</v>
      </c>
      <c r="D978" s="51" t="str">
        <f>IF('Organizational Unit Summary'!$B$24="Benchmark or Sustainment",IF(E978="OoS","OoS",IF(E978=1,"DM",IF(E978=2,"PM",IF(E978=3,"LM",IF(E978=4,"FM"))))),IF(E978="OoS","OoS",IF(E978&lt;=2,"H",IF(E978=3,"M",IF(E978=4,"L")))))</f>
        <v>DM</v>
      </c>
      <c r="E978" s="58">
        <f>IF(OR(Processes!$C$77=TRUE,Processes!T$77=TRUE),IF(AND(G978=1,H978=1,NOT(ISTEXT(J978))),4,IF(AND(G978=1,H978=1,ISTEXT(J978)),3,IF(AND(OR(G978=1,H978=1),ISTEXT(J978)),2,1))),"OoS")</f>
        <v>1</v>
      </c>
      <c r="F978" s="57"/>
      <c r="G978" s="59"/>
      <c r="H978" s="59"/>
      <c r="I978" s="59"/>
      <c r="J978" s="59"/>
      <c r="K978" s="59"/>
      <c r="L978" s="59"/>
      <c r="M978" s="59"/>
      <c r="N978" s="59"/>
      <c r="O978" s="63"/>
      <c r="P978" s="370"/>
      <c r="Q978" s="264"/>
      <c r="R978" s="386"/>
    </row>
    <row r="979" spans="1:18" ht="13" x14ac:dyDescent="0.25">
      <c r="A979" s="352"/>
      <c r="B979" s="378"/>
      <c r="C979" s="54" t="str">
        <f>IF(ISTEXT('Organizational Unit Summary'!$B$57),'Organizational Unit Summary'!$B$57,"")</f>
        <v>P-18</v>
      </c>
      <c r="D979" s="51" t="str">
        <f>IF('Organizational Unit Summary'!$B$24="Benchmark or Sustainment",IF(E979="OoS","OoS",IF(E979=1,"DM",IF(E979=2,"PM",IF(E979=3,"LM",IF(E979=4,"FM"))))),IF(E979="OoS","OoS",IF(E979&lt;=2,"H",IF(E979=3,"M",IF(E979=4,"L")))))</f>
        <v>DM</v>
      </c>
      <c r="E979" s="58">
        <f>IF(OR(Processes!$C$77=TRUE,Processes!U$77=TRUE),IF(AND(G979=1,H979=1,NOT(ISTEXT(J979))),4,IF(AND(G979=1,H979=1,ISTEXT(J979)),3,IF(AND(OR(G979=1,H979=1),ISTEXT(J979)),2,1))),"OoS")</f>
        <v>1</v>
      </c>
      <c r="F979" s="57"/>
      <c r="G979" s="59"/>
      <c r="H979" s="59"/>
      <c r="I979" s="59"/>
      <c r="J979" s="59"/>
      <c r="K979" s="59"/>
      <c r="L979" s="59"/>
      <c r="M979" s="59"/>
      <c r="N979" s="59"/>
      <c r="O979" s="63"/>
      <c r="P979" s="370"/>
      <c r="Q979" s="264"/>
      <c r="R979" s="386"/>
    </row>
    <row r="980" spans="1:18" ht="13" x14ac:dyDescent="0.25">
      <c r="A980" s="352"/>
      <c r="B980" s="378"/>
      <c r="C980" s="54" t="str">
        <f>IF(ISTEXT('Organizational Unit Summary'!$B$58),'Organizational Unit Summary'!$B$58,"")</f>
        <v>P-19</v>
      </c>
      <c r="D980" s="51" t="str">
        <f>IF('Organizational Unit Summary'!$B$24="Benchmark or Sustainment",IF(E980="OoS","OoS",IF(E980=1,"DM",IF(E980=2,"PM",IF(E980=3,"LM",IF(E980=4,"FM"))))),IF(E980="OoS","OoS",IF(E980&lt;=2,"H",IF(E980=3,"M",IF(E980=4,"L")))))</f>
        <v>DM</v>
      </c>
      <c r="E980" s="58">
        <f>IF(OR(Processes!$C$77=TRUE,Processes!V$77=TRUE),IF(AND(G980=1,H980=1,NOT(ISTEXT(J980))),4,IF(AND(G980=1,H980=1,ISTEXT(J980)),3,IF(AND(OR(G980=1,H980=1),ISTEXT(J980)),2,1))),"OoS")</f>
        <v>1</v>
      </c>
      <c r="F980" s="57"/>
      <c r="G980" s="59"/>
      <c r="H980" s="59"/>
      <c r="I980" s="59"/>
      <c r="J980" s="59"/>
      <c r="K980" s="59"/>
      <c r="L980" s="59"/>
      <c r="M980" s="59"/>
      <c r="N980" s="59"/>
      <c r="O980" s="63"/>
      <c r="P980" s="370"/>
      <c r="Q980" s="264"/>
      <c r="R980" s="386"/>
    </row>
    <row r="981" spans="1:18" ht="13.5" thickBot="1" x14ac:dyDescent="0.3">
      <c r="A981" s="352"/>
      <c r="B981" s="378"/>
      <c r="C981" s="54" t="str">
        <f>IF(ISTEXT('Organizational Unit Summary'!$B$59),'Organizational Unit Summary'!$B$59,"")</f>
        <v>P-20</v>
      </c>
      <c r="D981" s="51" t="str">
        <f>IF('Organizational Unit Summary'!$B$24="Benchmark or Sustainment",IF(E981="OoS","OoS",IF(E981=1,"DM",IF(E981=2,"PM",IF(E981=3,"LM",IF(E981=4,"FM"))))),IF(E981="OoS","OoS",IF(E981&lt;=2,"H",IF(E981=3,"M",IF(E981=4,"L")))))</f>
        <v>DM</v>
      </c>
      <c r="E981" s="58">
        <f>IF(OR(Processes!$C$77=TRUE,Processes!W$77=TRUE),IF(AND(G981=1,H981=1,NOT(ISTEXT(J981))),4,IF(AND(G981=1,H981=1,ISTEXT(J981)),3,IF(AND(OR(G981=1,H981=1),ISTEXT(J981)),2,1))),"OoS")</f>
        <v>1</v>
      </c>
      <c r="F981" s="57"/>
      <c r="G981" s="59"/>
      <c r="H981" s="59"/>
      <c r="I981" s="59"/>
      <c r="J981" s="59"/>
      <c r="K981" s="59"/>
      <c r="L981" s="59"/>
      <c r="M981" s="59"/>
      <c r="N981" s="59"/>
      <c r="O981" s="63"/>
      <c r="P981" s="371"/>
      <c r="Q981" s="264"/>
      <c r="R981" s="386"/>
    </row>
    <row r="982" spans="1:18" ht="13" x14ac:dyDescent="0.25">
      <c r="A982" s="352"/>
      <c r="B982" s="378" t="str">
        <f>IF(ISTEXT(Processes!$B$27),Processes!$B$27,"")</f>
        <v>Process 25</v>
      </c>
      <c r="C982" s="54" t="str">
        <f>IF(ISTEXT('Organizational Unit Summary'!$B$40),'Organizational Unit Summary'!$B$40,"")</f>
        <v>P-1</v>
      </c>
      <c r="D982" s="51" t="str">
        <f>IF('Organizational Unit Summary'!$B$24="Benchmark or Sustainment",IF(E982="OoS","OoS",IF(E982=1,"DM",IF(E982=2,"PM",IF(E982=3,"LM",IF(E982=4,"FM"))))),IF(E982="OoS","OoS",IF(E982&lt;=2,"H",IF(E982=3,"M",IF(E982=4,"L")))))</f>
        <v>DM</v>
      </c>
      <c r="E982" s="58">
        <f>IF(OR(Processes!$C$78=TRUE,Processes!D$78=TRUE),IF(AND(G982=1,H982=1,NOT(ISTEXT(J982))),4,IF(AND(G982=1,H982=1,ISTEXT(J982)),3,IF(AND(OR(G982=1,H982=1),ISTEXT(J982)),2,1))),"OoS")</f>
        <v>1</v>
      </c>
      <c r="F982" s="57"/>
      <c r="G982" s="59"/>
      <c r="H982" s="59"/>
      <c r="I982" s="59"/>
      <c r="J982" s="59"/>
      <c r="K982" s="59"/>
      <c r="L982" s="59"/>
      <c r="M982" s="59"/>
      <c r="N982" s="59"/>
      <c r="O982" s="63"/>
      <c r="P982" s="369"/>
      <c r="Q982" s="264"/>
      <c r="R982" s="386"/>
    </row>
    <row r="983" spans="1:18" ht="13" x14ac:dyDescent="0.25">
      <c r="A983" s="352"/>
      <c r="B983" s="378"/>
      <c r="C983" s="54" t="str">
        <f>IF(ISTEXT('Organizational Unit Summary'!$B$41),'Organizational Unit Summary'!$B$41,"")</f>
        <v>P-2</v>
      </c>
      <c r="D983" s="51" t="str">
        <f>IF('Organizational Unit Summary'!$B$24="Benchmark or Sustainment",IF(E983="OoS","OoS",IF(E983=1,"DM",IF(E983=2,"PM",IF(E983=3,"LM",IF(E983=4,"FM"))))),IF(E983="OoS","OoS",IF(E983&lt;=2,"H",IF(E983=3,"M",IF(E983=4,"L")))))</f>
        <v>DM</v>
      </c>
      <c r="E983" s="58">
        <f>IF(OR(Processes!$C$78=TRUE,Processes!E$78=TRUE),IF(AND(G983=1,H983=1,NOT(ISTEXT(J983))),4,IF(AND(G983=1,H983=1,ISTEXT(J983)),3,IF(AND(OR(G983=1,H983=1),ISTEXT(J983)),2,1))),"OoS")</f>
        <v>1</v>
      </c>
      <c r="F983" s="57"/>
      <c r="G983" s="59"/>
      <c r="H983" s="59"/>
      <c r="I983" s="59"/>
      <c r="J983" s="59"/>
      <c r="K983" s="59"/>
      <c r="L983" s="59"/>
      <c r="M983" s="59"/>
      <c r="N983" s="59"/>
      <c r="O983" s="63"/>
      <c r="P983" s="370"/>
      <c r="Q983" s="264"/>
      <c r="R983" s="386"/>
    </row>
    <row r="984" spans="1:18" ht="13" x14ac:dyDescent="0.25">
      <c r="A984" s="352"/>
      <c r="B984" s="378"/>
      <c r="C984" s="54" t="str">
        <f>IF(ISTEXT('Organizational Unit Summary'!$B$42),'Organizational Unit Summary'!$B$42,"")</f>
        <v>P-3</v>
      </c>
      <c r="D984" s="51" t="str">
        <f>IF('Organizational Unit Summary'!$B$24="Benchmark or Sustainment",IF(E984="OoS","OoS",IF(E984=1,"DM",IF(E984=2,"PM",IF(E984=3,"LM",IF(E984=4,"FM"))))),IF(E984="OoS","OoS",IF(E984&lt;=2,"H",IF(E984=3,"M",IF(E984=4,"L")))))</f>
        <v>DM</v>
      </c>
      <c r="E984" s="58">
        <f>IF(OR(Processes!$C$78=TRUE,Processes!F$78=TRUE),IF(AND(G984=1,H984=1,NOT(ISTEXT(J984))),4,IF(AND(G984=1,H984=1,ISTEXT(J984)),3,IF(AND(OR(G984=1,H984=1),ISTEXT(J984)),2,1))),"OoS")</f>
        <v>1</v>
      </c>
      <c r="F984" s="57"/>
      <c r="G984" s="59"/>
      <c r="H984" s="59"/>
      <c r="I984" s="59"/>
      <c r="J984" s="59"/>
      <c r="K984" s="59"/>
      <c r="L984" s="59"/>
      <c r="M984" s="59"/>
      <c r="N984" s="59"/>
      <c r="O984" s="63"/>
      <c r="P984" s="370"/>
      <c r="Q984" s="264"/>
      <c r="R984" s="386"/>
    </row>
    <row r="985" spans="1:18" ht="13" x14ac:dyDescent="0.25">
      <c r="A985" s="352"/>
      <c r="B985" s="378"/>
      <c r="C985" s="54" t="str">
        <f>IF(ISTEXT('Organizational Unit Summary'!$B$43),'Organizational Unit Summary'!$B$43,"")</f>
        <v>P-4</v>
      </c>
      <c r="D985" s="51" t="str">
        <f>IF('Organizational Unit Summary'!$B$24="Benchmark or Sustainment",IF(E985="OoS","OoS",IF(E985=1,"DM",IF(E985=2,"PM",IF(E985=3,"LM",IF(E985=4,"FM"))))),IF(E985="OoS","OoS",IF(E985&lt;=2,"H",IF(E985=3,"M",IF(E985=4,"L")))))</f>
        <v>DM</v>
      </c>
      <c r="E985" s="58">
        <f>IF(OR(Processes!$C$78=TRUE,Processes!G$78=TRUE),IF(AND(G985=1,H985=1,NOT(ISTEXT(J985))),4,IF(AND(G985=1,H985=1,ISTEXT(J985)),3,IF(AND(OR(G985=1,H985=1),ISTEXT(J985)),2,1))),"OoS")</f>
        <v>1</v>
      </c>
      <c r="F985" s="57"/>
      <c r="G985" s="59"/>
      <c r="H985" s="59"/>
      <c r="I985" s="59"/>
      <c r="J985" s="59"/>
      <c r="K985" s="59"/>
      <c r="L985" s="59"/>
      <c r="M985" s="59"/>
      <c r="N985" s="59"/>
      <c r="O985" s="63"/>
      <c r="P985" s="370"/>
      <c r="Q985" s="264"/>
      <c r="R985" s="386"/>
    </row>
    <row r="986" spans="1:18" ht="13" x14ac:dyDescent="0.25">
      <c r="A986" s="352"/>
      <c r="B986" s="378"/>
      <c r="C986" s="54" t="str">
        <f>IF(ISTEXT('Organizational Unit Summary'!$B$44),'Organizational Unit Summary'!$B$44,"")</f>
        <v>P-5</v>
      </c>
      <c r="D986" s="51" t="str">
        <f>IF('Organizational Unit Summary'!$B$24="Benchmark or Sustainment",IF(E986="OoS","OoS",IF(E986=1,"DM",IF(E986=2,"PM",IF(E986=3,"LM",IF(E986=4,"FM"))))),IF(E986="OoS","OoS",IF(E986&lt;=2,"H",IF(E986=3,"M",IF(E986=4,"L")))))</f>
        <v>DM</v>
      </c>
      <c r="E986" s="58">
        <f>IF(OR(Processes!$C$78=TRUE,Processes!H$78=TRUE),IF(AND(G986=1,H986=1,NOT(ISTEXT(J986))),4,IF(AND(G986=1,H986=1,ISTEXT(J986)),3,IF(AND(OR(G986=1,H986=1),ISTEXT(J986)),2,1))),"OoS")</f>
        <v>1</v>
      </c>
      <c r="F986" s="57"/>
      <c r="G986" s="59"/>
      <c r="H986" s="59"/>
      <c r="I986" s="59"/>
      <c r="J986" s="59"/>
      <c r="K986" s="59"/>
      <c r="L986" s="59"/>
      <c r="M986" s="59"/>
      <c r="N986" s="59"/>
      <c r="O986" s="63"/>
      <c r="P986" s="370"/>
      <c r="Q986" s="264"/>
      <c r="R986" s="386"/>
    </row>
    <row r="987" spans="1:18" ht="13" x14ac:dyDescent="0.25">
      <c r="A987" s="352"/>
      <c r="B987" s="378"/>
      <c r="C987" s="54" t="str">
        <f>IF(ISTEXT('Organizational Unit Summary'!$B$45),'Organizational Unit Summary'!$B$45,"")</f>
        <v>P-6</v>
      </c>
      <c r="D987" s="51" t="str">
        <f>IF('Organizational Unit Summary'!$B$24="Benchmark or Sustainment",IF(E987="OoS","OoS",IF(E987=1,"DM",IF(E987=2,"PM",IF(E987=3,"LM",IF(E987=4,"FM"))))),IF(E987="OoS","OoS",IF(E987&lt;=2,"H",IF(E987=3,"M",IF(E987=4,"L")))))</f>
        <v>DM</v>
      </c>
      <c r="E987" s="58">
        <f>IF(OR(Processes!$C$78=TRUE,Processes!I$78=TRUE),IF(AND(G987=1,H987=1,NOT(ISTEXT(J987))),4,IF(AND(G987=1,H987=1,ISTEXT(J987)),3,IF(AND(OR(G987=1,H987=1),ISTEXT(J987)),2,1))),"OoS")</f>
        <v>1</v>
      </c>
      <c r="F987" s="57"/>
      <c r="G987" s="59"/>
      <c r="H987" s="59"/>
      <c r="I987" s="59"/>
      <c r="J987" s="59"/>
      <c r="K987" s="59"/>
      <c r="L987" s="59"/>
      <c r="M987" s="59"/>
      <c r="N987" s="59"/>
      <c r="O987" s="63"/>
      <c r="P987" s="370"/>
      <c r="Q987" s="264"/>
      <c r="R987" s="386"/>
    </row>
    <row r="988" spans="1:18" ht="13" x14ac:dyDescent="0.25">
      <c r="A988" s="352"/>
      <c r="B988" s="378"/>
      <c r="C988" s="54" t="str">
        <f>IF(ISTEXT('Organizational Unit Summary'!$B$46),'Organizational Unit Summary'!$B$46,"")</f>
        <v>P-7</v>
      </c>
      <c r="D988" s="51" t="str">
        <f>IF('Organizational Unit Summary'!$B$24="Benchmark or Sustainment",IF(E988="OoS","OoS",IF(E988=1,"DM",IF(E988=2,"PM",IF(E988=3,"LM",IF(E988=4,"FM"))))),IF(E988="OoS","OoS",IF(E988&lt;=2,"H",IF(E988=3,"M",IF(E988=4,"L")))))</f>
        <v>DM</v>
      </c>
      <c r="E988" s="58">
        <f>IF(OR(Processes!$C$78=TRUE,Processes!J$78=TRUE),IF(AND(G988=1,H988=1,NOT(ISTEXT(J988))),4,IF(AND(G988=1,H988=1,ISTEXT(J988)),3,IF(AND(OR(G988=1,H988=1),ISTEXT(J988)),2,1))),"OoS")</f>
        <v>1</v>
      </c>
      <c r="F988" s="57"/>
      <c r="G988" s="59"/>
      <c r="H988" s="59"/>
      <c r="I988" s="59"/>
      <c r="J988" s="59"/>
      <c r="K988" s="59"/>
      <c r="L988" s="59"/>
      <c r="M988" s="59"/>
      <c r="N988" s="59"/>
      <c r="O988" s="63"/>
      <c r="P988" s="370"/>
      <c r="Q988" s="264"/>
      <c r="R988" s="386"/>
    </row>
    <row r="989" spans="1:18" ht="13" x14ac:dyDescent="0.25">
      <c r="A989" s="352"/>
      <c r="B989" s="378"/>
      <c r="C989" s="54" t="str">
        <f>IF(ISTEXT('Organizational Unit Summary'!$B$47),'Organizational Unit Summary'!$B$47,"")</f>
        <v>P-8</v>
      </c>
      <c r="D989" s="51" t="str">
        <f>IF('Organizational Unit Summary'!$B$24="Benchmark or Sustainment",IF(E989="OoS","OoS",IF(E989=1,"DM",IF(E989=2,"PM",IF(E989=3,"LM",IF(E989=4,"FM"))))),IF(E989="OoS","OoS",IF(E989&lt;=2,"H",IF(E989=3,"M",IF(E989=4,"L")))))</f>
        <v>DM</v>
      </c>
      <c r="E989" s="58">
        <f>IF(OR(Processes!$C$78=TRUE,Processes!K$78=TRUE),IF(AND(G989=1,H989=1,NOT(ISTEXT(J989))),4,IF(AND(G989=1,H989=1,ISTEXT(J989)),3,IF(AND(OR(G989=1,H989=1),ISTEXT(J989)),2,1))),"OoS")</f>
        <v>1</v>
      </c>
      <c r="F989" s="57"/>
      <c r="G989" s="59"/>
      <c r="H989" s="59"/>
      <c r="I989" s="59"/>
      <c r="J989" s="59"/>
      <c r="K989" s="59"/>
      <c r="L989" s="59"/>
      <c r="M989" s="59"/>
      <c r="N989" s="59"/>
      <c r="O989" s="63"/>
      <c r="P989" s="370"/>
      <c r="Q989" s="264"/>
      <c r="R989" s="386"/>
    </row>
    <row r="990" spans="1:18" ht="13" x14ac:dyDescent="0.25">
      <c r="A990" s="352"/>
      <c r="B990" s="378"/>
      <c r="C990" s="54" t="str">
        <f>IF(ISTEXT('Organizational Unit Summary'!$B$48),'Organizational Unit Summary'!$B$48,"")</f>
        <v>P-9</v>
      </c>
      <c r="D990" s="51" t="str">
        <f>IF('Organizational Unit Summary'!$B$24="Benchmark or Sustainment",IF(E990="OoS","OoS",IF(E990=1,"DM",IF(E990=2,"PM",IF(E990=3,"LM",IF(E990=4,"FM"))))),IF(E990="OoS","OoS",IF(E990&lt;=2,"H",IF(E990=3,"M",IF(E990=4,"L")))))</f>
        <v>DM</v>
      </c>
      <c r="E990" s="58">
        <f>IF(OR(Processes!$C$78=TRUE,Processes!L$78=TRUE),IF(AND(G990=1,H990=1,NOT(ISTEXT(J990))),4,IF(AND(G990=1,H990=1,ISTEXT(J990)),3,IF(AND(OR(G990=1,H990=1),ISTEXT(J990)),2,1))),"OoS")</f>
        <v>1</v>
      </c>
      <c r="F990" s="57"/>
      <c r="G990" s="59"/>
      <c r="H990" s="59"/>
      <c r="I990" s="59"/>
      <c r="J990" s="59"/>
      <c r="K990" s="59"/>
      <c r="L990" s="59"/>
      <c r="M990" s="59"/>
      <c r="N990" s="59"/>
      <c r="O990" s="63"/>
      <c r="P990" s="370"/>
      <c r="Q990" s="264"/>
      <c r="R990" s="386"/>
    </row>
    <row r="991" spans="1:18" ht="13" x14ac:dyDescent="0.25">
      <c r="A991" s="352"/>
      <c r="B991" s="378"/>
      <c r="C991" s="54" t="str">
        <f>IF(ISTEXT('Organizational Unit Summary'!$B$49),'Organizational Unit Summary'!$B$49,"")</f>
        <v>P-10</v>
      </c>
      <c r="D991" s="51" t="str">
        <f>IF('Organizational Unit Summary'!$B$24="Benchmark or Sustainment",IF(E991="OoS","OoS",IF(E991=1,"DM",IF(E991=2,"PM",IF(E991=3,"LM",IF(E991=4,"FM"))))),IF(E991="OoS","OoS",IF(E991&lt;=2,"H",IF(E991=3,"M",IF(E991=4,"L")))))</f>
        <v>DM</v>
      </c>
      <c r="E991" s="58">
        <f>IF(OR(Processes!$C$78=TRUE,Processes!M$78=TRUE),IF(AND(G991=1,H991=1,NOT(ISTEXT(J991))),4,IF(AND(G991=1,H991=1,ISTEXT(J991)),3,IF(AND(OR(G991=1,H991=1),ISTEXT(J991)),2,1))),"OoS")</f>
        <v>1</v>
      </c>
      <c r="F991" s="57"/>
      <c r="G991" s="59"/>
      <c r="H991" s="59"/>
      <c r="I991" s="59"/>
      <c r="J991" s="59"/>
      <c r="K991" s="59"/>
      <c r="L991" s="59"/>
      <c r="M991" s="59"/>
      <c r="N991" s="59"/>
      <c r="O991" s="63"/>
      <c r="P991" s="370"/>
      <c r="Q991" s="264"/>
      <c r="R991" s="386"/>
    </row>
    <row r="992" spans="1:18" ht="13" x14ac:dyDescent="0.25">
      <c r="A992" s="352"/>
      <c r="B992" s="378"/>
      <c r="C992" s="54" t="str">
        <f>IF(ISTEXT('Organizational Unit Summary'!$B$50),'Organizational Unit Summary'!$B$50,"")</f>
        <v>P-11</v>
      </c>
      <c r="D992" s="51" t="str">
        <f>IF('Organizational Unit Summary'!$B$24="Benchmark or Sustainment",IF(E992="OoS","OoS",IF(E992=1,"DM",IF(E992=2,"PM",IF(E992=3,"LM",IF(E992=4,"FM"))))),IF(E992="OoS","OoS",IF(E992&lt;=2,"H",IF(E992=3,"M",IF(E992=4,"L")))))</f>
        <v>DM</v>
      </c>
      <c r="E992" s="58">
        <f>IF(OR(Processes!$C$78=TRUE,Processes!N$78=TRUE),IF(AND(G992=1,H992=1,NOT(ISTEXT(J992))),4,IF(AND(G992=1,H992=1,ISTEXT(J992)),3,IF(AND(OR(G992=1,H992=1),ISTEXT(J992)),2,1))),"OoS")</f>
        <v>1</v>
      </c>
      <c r="F992" s="57"/>
      <c r="G992" s="59"/>
      <c r="H992" s="59"/>
      <c r="I992" s="59"/>
      <c r="J992" s="59"/>
      <c r="K992" s="59"/>
      <c r="L992" s="59"/>
      <c r="M992" s="59"/>
      <c r="N992" s="59"/>
      <c r="O992" s="63"/>
      <c r="P992" s="370"/>
      <c r="Q992" s="264"/>
      <c r="R992" s="386"/>
    </row>
    <row r="993" spans="1:18" ht="13" x14ac:dyDescent="0.25">
      <c r="A993" s="352"/>
      <c r="B993" s="378"/>
      <c r="C993" s="54" t="str">
        <f>IF(ISTEXT('Organizational Unit Summary'!$B$51),'Organizational Unit Summary'!$B$51,"")</f>
        <v>P-12</v>
      </c>
      <c r="D993" s="51" t="str">
        <f>IF('Organizational Unit Summary'!$B$24="Benchmark or Sustainment",IF(E993="OoS","OoS",IF(E993=1,"DM",IF(E993=2,"PM",IF(E993=3,"LM",IF(E993=4,"FM"))))),IF(E993="OoS","OoS",IF(E993&lt;=2,"H",IF(E993=3,"M",IF(E993=4,"L")))))</f>
        <v>DM</v>
      </c>
      <c r="E993" s="58">
        <f>IF(OR(Processes!$C$78=TRUE,Processes!O$78=TRUE),IF(AND(G993=1,H993=1,NOT(ISTEXT(J993))),4,IF(AND(G993=1,H993=1,ISTEXT(J993)),3,IF(AND(OR(G993=1,H993=1),ISTEXT(J993)),2,1))),"OoS")</f>
        <v>1</v>
      </c>
      <c r="F993" s="57"/>
      <c r="G993" s="59"/>
      <c r="H993" s="59"/>
      <c r="I993" s="59"/>
      <c r="J993" s="59"/>
      <c r="K993" s="59"/>
      <c r="L993" s="59"/>
      <c r="M993" s="59"/>
      <c r="N993" s="59"/>
      <c r="O993" s="63"/>
      <c r="P993" s="370"/>
      <c r="Q993" s="264"/>
      <c r="R993" s="386"/>
    </row>
    <row r="994" spans="1:18" ht="13" x14ac:dyDescent="0.25">
      <c r="A994" s="352"/>
      <c r="B994" s="378"/>
      <c r="C994" s="54" t="str">
        <f>IF(ISTEXT('Organizational Unit Summary'!$B$52),'Organizational Unit Summary'!$B$52,"")</f>
        <v>P-13</v>
      </c>
      <c r="D994" s="51" t="str">
        <f>IF('Organizational Unit Summary'!$B$24="Benchmark or Sustainment",IF(E994="OoS","OoS",IF(E994=1,"DM",IF(E994=2,"PM",IF(E994=3,"LM",IF(E994=4,"FM"))))),IF(E994="OoS","OoS",IF(E994&lt;=2,"H",IF(E994=3,"M",IF(E994=4,"L")))))</f>
        <v>DM</v>
      </c>
      <c r="E994" s="58">
        <f>IF(OR(Processes!$C$78=TRUE,Processes!P$78=TRUE),IF(AND(G994=1,H994=1,NOT(ISTEXT(J994))),4,IF(AND(G994=1,H994=1,ISTEXT(J994)),3,IF(AND(OR(G994=1,H994=1),ISTEXT(J994)),2,1))),"OoS")</f>
        <v>1</v>
      </c>
      <c r="F994" s="57"/>
      <c r="G994" s="59"/>
      <c r="H994" s="59"/>
      <c r="I994" s="59"/>
      <c r="J994" s="59"/>
      <c r="K994" s="59"/>
      <c r="L994" s="59"/>
      <c r="M994" s="59"/>
      <c r="N994" s="59"/>
      <c r="O994" s="63"/>
      <c r="P994" s="370"/>
      <c r="Q994" s="264"/>
      <c r="R994" s="386"/>
    </row>
    <row r="995" spans="1:18" ht="13" x14ac:dyDescent="0.25">
      <c r="A995" s="352"/>
      <c r="B995" s="378"/>
      <c r="C995" s="54" t="str">
        <f>IF(ISTEXT('Organizational Unit Summary'!$B$53),'Organizational Unit Summary'!$B$53,"")</f>
        <v>P-14</v>
      </c>
      <c r="D995" s="51" t="str">
        <f>IF('Organizational Unit Summary'!$B$24="Benchmark or Sustainment",IF(E995="OoS","OoS",IF(E995=1,"DM",IF(E995=2,"PM",IF(E995=3,"LM",IF(E995=4,"FM"))))),IF(E995="OoS","OoS",IF(E995&lt;=2,"H",IF(E995=3,"M",IF(E995=4,"L")))))</f>
        <v>DM</v>
      </c>
      <c r="E995" s="58">
        <f>IF(OR(Processes!$C$78=TRUE,Processes!Q$78=TRUE),IF(AND(G995=1,H995=1,NOT(ISTEXT(J995))),4,IF(AND(G995=1,H995=1,ISTEXT(J995)),3,IF(AND(OR(G995=1,H995=1),ISTEXT(J995)),2,1))),"OoS")</f>
        <v>1</v>
      </c>
      <c r="F995" s="57"/>
      <c r="G995" s="59"/>
      <c r="H995" s="59"/>
      <c r="I995" s="59"/>
      <c r="J995" s="59"/>
      <c r="K995" s="59"/>
      <c r="L995" s="59"/>
      <c r="M995" s="59"/>
      <c r="N995" s="59"/>
      <c r="O995" s="63"/>
      <c r="P995" s="370"/>
      <c r="Q995" s="264"/>
      <c r="R995" s="386"/>
    </row>
    <row r="996" spans="1:18" ht="13" x14ac:dyDescent="0.25">
      <c r="A996" s="352"/>
      <c r="B996" s="378"/>
      <c r="C996" s="54" t="str">
        <f>IF(ISTEXT('Organizational Unit Summary'!$B$54),'Organizational Unit Summary'!$B$54,"")</f>
        <v>P-15</v>
      </c>
      <c r="D996" s="51" t="str">
        <f>IF('Organizational Unit Summary'!$B$24="Benchmark or Sustainment",IF(E996="OoS","OoS",IF(E996=1,"DM",IF(E996=2,"PM",IF(E996=3,"LM",IF(E996=4,"FM"))))),IF(E996="OoS","OoS",IF(E996&lt;=2,"H",IF(E996=3,"M",IF(E996=4,"L")))))</f>
        <v>DM</v>
      </c>
      <c r="E996" s="58">
        <f>IF(OR(Processes!$C$78=TRUE,Processes!R$78=TRUE),IF(AND(G996=1,H996=1,NOT(ISTEXT(J996))),4,IF(AND(G996=1,H996=1,ISTEXT(J996)),3,IF(AND(OR(G996=1,H996=1),ISTEXT(J996)),2,1))),"OoS")</f>
        <v>1</v>
      </c>
      <c r="F996" s="57"/>
      <c r="G996" s="59"/>
      <c r="H996" s="59"/>
      <c r="I996" s="59"/>
      <c r="J996" s="59"/>
      <c r="K996" s="59"/>
      <c r="L996" s="59"/>
      <c r="M996" s="59"/>
      <c r="N996" s="59"/>
      <c r="O996" s="63"/>
      <c r="P996" s="370"/>
      <c r="Q996" s="264"/>
      <c r="R996" s="386"/>
    </row>
    <row r="997" spans="1:18" ht="13" x14ac:dyDescent="0.25">
      <c r="A997" s="352"/>
      <c r="B997" s="378"/>
      <c r="C997" s="54" t="str">
        <f>IF(ISTEXT('Organizational Unit Summary'!$B$55),'Organizational Unit Summary'!$B$55,"")</f>
        <v>P-16</v>
      </c>
      <c r="D997" s="51" t="str">
        <f>IF('Organizational Unit Summary'!$B$24="Benchmark or Sustainment",IF(E997="OoS","OoS",IF(E997=1,"DM",IF(E997=2,"PM",IF(E997=3,"LM",IF(E997=4,"FM"))))),IF(E997="OoS","OoS",IF(E997&lt;=2,"H",IF(E997=3,"M",IF(E997=4,"L")))))</f>
        <v>DM</v>
      </c>
      <c r="E997" s="58">
        <f>IF(OR(Processes!$C$78=TRUE,Processes!S$78=TRUE),IF(AND(G997=1,H997=1,NOT(ISTEXT(J997))),4,IF(AND(G997=1,H997=1,ISTEXT(J997)),3,IF(AND(OR(G997=1,H997=1),ISTEXT(J997)),2,1))),"OoS")</f>
        <v>1</v>
      </c>
      <c r="F997" s="57"/>
      <c r="G997" s="59"/>
      <c r="H997" s="59"/>
      <c r="I997" s="59"/>
      <c r="J997" s="59"/>
      <c r="K997" s="59"/>
      <c r="L997" s="59"/>
      <c r="M997" s="59"/>
      <c r="N997" s="59"/>
      <c r="O997" s="63"/>
      <c r="P997" s="370"/>
      <c r="Q997" s="264"/>
      <c r="R997" s="386"/>
    </row>
    <row r="998" spans="1:18" ht="13" x14ac:dyDescent="0.25">
      <c r="A998" s="352"/>
      <c r="B998" s="378"/>
      <c r="C998" s="54" t="str">
        <f>IF(ISTEXT('Organizational Unit Summary'!$B$56),'Organizational Unit Summary'!$B$56,"")</f>
        <v>P-17</v>
      </c>
      <c r="D998" s="51" t="str">
        <f>IF('Organizational Unit Summary'!$B$24="Benchmark or Sustainment",IF(E998="OoS","OoS",IF(E998=1,"DM",IF(E998=2,"PM",IF(E998=3,"LM",IF(E998=4,"FM"))))),IF(E998="OoS","OoS",IF(E998&lt;=2,"H",IF(E998=3,"M",IF(E998=4,"L")))))</f>
        <v>DM</v>
      </c>
      <c r="E998" s="58">
        <f>IF(OR(Processes!$C$78=TRUE,Processes!T$78=TRUE),IF(AND(G998=1,H998=1,NOT(ISTEXT(J998))),4,IF(AND(G998=1,H998=1,ISTEXT(J998)),3,IF(AND(OR(G998=1,H998=1),ISTEXT(J998)),2,1))),"OoS")</f>
        <v>1</v>
      </c>
      <c r="F998" s="57"/>
      <c r="G998" s="59"/>
      <c r="H998" s="59"/>
      <c r="I998" s="59"/>
      <c r="J998" s="59"/>
      <c r="K998" s="59"/>
      <c r="L998" s="59"/>
      <c r="M998" s="59"/>
      <c r="N998" s="59"/>
      <c r="O998" s="63"/>
      <c r="P998" s="370"/>
      <c r="Q998" s="264"/>
      <c r="R998" s="386"/>
    </row>
    <row r="999" spans="1:18" ht="13" x14ac:dyDescent="0.25">
      <c r="A999" s="352"/>
      <c r="B999" s="378"/>
      <c r="C999" s="54" t="str">
        <f>IF(ISTEXT('Organizational Unit Summary'!$B$57),'Organizational Unit Summary'!$B$57,"")</f>
        <v>P-18</v>
      </c>
      <c r="D999" s="51" t="str">
        <f>IF('Organizational Unit Summary'!$B$24="Benchmark or Sustainment",IF(E999="OoS","OoS",IF(E999=1,"DM",IF(E999=2,"PM",IF(E999=3,"LM",IF(E999=4,"FM"))))),IF(E999="OoS","OoS",IF(E999&lt;=2,"H",IF(E999=3,"M",IF(E999=4,"L")))))</f>
        <v>DM</v>
      </c>
      <c r="E999" s="58">
        <f>IF(OR(Processes!$C$78=TRUE,Processes!U$78=TRUE),IF(AND(G999=1,H999=1,NOT(ISTEXT(J999))),4,IF(AND(G999=1,H999=1,ISTEXT(J999)),3,IF(AND(OR(G999=1,H999=1),ISTEXT(J999)),2,1))),"OoS")</f>
        <v>1</v>
      </c>
      <c r="F999" s="57"/>
      <c r="G999" s="59"/>
      <c r="H999" s="59"/>
      <c r="I999" s="59"/>
      <c r="J999" s="59"/>
      <c r="K999" s="59"/>
      <c r="L999" s="59"/>
      <c r="M999" s="59"/>
      <c r="N999" s="59"/>
      <c r="O999" s="63"/>
      <c r="P999" s="370"/>
      <c r="Q999" s="264"/>
      <c r="R999" s="386"/>
    </row>
    <row r="1000" spans="1:18" ht="13" x14ac:dyDescent="0.25">
      <c r="A1000" s="352"/>
      <c r="B1000" s="378"/>
      <c r="C1000" s="54" t="str">
        <f>IF(ISTEXT('Organizational Unit Summary'!$B$58),'Organizational Unit Summary'!$B$58,"")</f>
        <v>P-19</v>
      </c>
      <c r="D1000" s="51" t="str">
        <f>IF('Organizational Unit Summary'!$B$24="Benchmark or Sustainment",IF(E1000="OoS","OoS",IF(E1000=1,"DM",IF(E1000=2,"PM",IF(E1000=3,"LM",IF(E1000=4,"FM"))))),IF(E1000="OoS","OoS",IF(E1000&lt;=2,"H",IF(E1000=3,"M",IF(E1000=4,"L")))))</f>
        <v>DM</v>
      </c>
      <c r="E1000" s="58">
        <f>IF(OR(Processes!$C$78=TRUE,Processes!V$78=TRUE),IF(AND(G1000=1,H1000=1,NOT(ISTEXT(J1000))),4,IF(AND(G1000=1,H1000=1,ISTEXT(J1000)),3,IF(AND(OR(G1000=1,H1000=1),ISTEXT(J1000)),2,1))),"OoS")</f>
        <v>1</v>
      </c>
      <c r="F1000" s="57"/>
      <c r="G1000" s="59"/>
      <c r="H1000" s="59"/>
      <c r="I1000" s="59"/>
      <c r="J1000" s="59"/>
      <c r="K1000" s="59"/>
      <c r="L1000" s="59"/>
      <c r="M1000" s="59"/>
      <c r="N1000" s="59"/>
      <c r="O1000" s="63"/>
      <c r="P1000" s="370"/>
      <c r="Q1000" s="264"/>
      <c r="R1000" s="386"/>
    </row>
    <row r="1001" spans="1:18" ht="13.5" thickBot="1" x14ac:dyDescent="0.3">
      <c r="A1001" s="353"/>
      <c r="B1001" s="378"/>
      <c r="C1001" s="54" t="str">
        <f>IF(ISTEXT('Organizational Unit Summary'!$B$59),'Organizational Unit Summary'!$B$59,"")</f>
        <v>P-20</v>
      </c>
      <c r="D1001" s="51" t="str">
        <f>IF('Organizational Unit Summary'!$B$24="Benchmark or Sustainment",IF(E1001="OoS","OoS",IF(E1001=1,"DM",IF(E1001=2,"PM",IF(E1001=3,"LM",IF(E1001=4,"FM"))))),IF(E1001="OoS","OoS",IF(E1001&lt;=2,"H",IF(E1001=3,"M",IF(E1001=4,"L")))))</f>
        <v>DM</v>
      </c>
      <c r="E1001" s="58">
        <f>IF(OR(Processes!$C$78=TRUE,Processes!W$78=TRUE),IF(AND(G1001=1,H1001=1,NOT(ISTEXT(J1001))),4,IF(AND(G1001=1,H1001=1,ISTEXT(J1001)),3,IF(AND(OR(G1001=1,H1001=1),ISTEXT(J1001)),2,1))),"OoS")</f>
        <v>1</v>
      </c>
      <c r="F1001" s="57"/>
      <c r="G1001" s="59"/>
      <c r="H1001" s="59"/>
      <c r="I1001" s="59"/>
      <c r="J1001" s="59"/>
      <c r="K1001" s="59"/>
      <c r="L1001" s="59"/>
      <c r="M1001" s="59"/>
      <c r="N1001" s="59"/>
      <c r="O1001" s="63"/>
      <c r="P1001" s="371"/>
      <c r="Q1001" s="264"/>
      <c r="R1001" s="386"/>
    </row>
    <row r="1002" spans="1:18" ht="13" x14ac:dyDescent="0.25">
      <c r="A1002" s="351" t="s">
        <v>319</v>
      </c>
      <c r="B1002" s="378" t="str">
        <f>IF(ISTEXT(Processes!$B$3),Processes!$B$3,"")</f>
        <v>Process 1</v>
      </c>
      <c r="C1002" s="62" t="str">
        <f>IF(ISTEXT('Organizational Unit Summary'!$B$40),'Organizational Unit Summary'!$B$40,"")</f>
        <v>P-1</v>
      </c>
      <c r="D1002" s="51" t="str">
        <f>IF('Organizational Unit Summary'!$B$24="Benchmark or Sustainment",IF(E1002="OoS","OoS",IF(E1002=1,"DM",IF(E1002=2,"PM",IF(E1002=3,"LM",IF(E1002=4,"FM"))))),IF(E1002="OoS","OoS",IF(E1002&lt;=2,"H",IF(E1002=3,"M",IF(E1002=4,"L")))))</f>
        <v>DM</v>
      </c>
      <c r="E1002" s="58">
        <f>IF(OR(Processes!$C$54=TRUE,Processes!D$54=TRUE),IF(AND(G1002=1,H1002=1,NOT(ISTEXT(J1002))),4,IF(AND(G1002=1,H1002=1,ISTEXT(J1002)),3,IF(AND(OR(G1002=1,H1002=1),ISTEXT(J1002)),2,1))),"OoS")</f>
        <v>1</v>
      </c>
      <c r="F1002" s="57"/>
      <c r="G1002" s="59"/>
      <c r="H1002" s="59"/>
      <c r="I1002" s="59"/>
      <c r="J1002" s="59"/>
      <c r="K1002" s="59"/>
      <c r="L1002" s="59"/>
      <c r="M1002" s="59"/>
      <c r="N1002" s="59"/>
      <c r="O1002" s="63"/>
      <c r="P1002" s="369"/>
      <c r="Q1002" s="264"/>
      <c r="R1002" s="386"/>
    </row>
    <row r="1003" spans="1:18" ht="12.75" customHeight="1" x14ac:dyDescent="0.25">
      <c r="A1003" s="352"/>
      <c r="B1003" s="378"/>
      <c r="C1003" s="62" t="str">
        <f>IF(ISTEXT('Organizational Unit Summary'!$B$41),'Organizational Unit Summary'!$B$41,"")</f>
        <v>P-2</v>
      </c>
      <c r="D1003" s="51" t="str">
        <f>IF('Organizational Unit Summary'!$B$24="Benchmark or Sustainment",IF(E1003="OoS","OoS",IF(E1003=1,"DM",IF(E1003=2,"PM",IF(E1003=3,"LM",IF(E1003=4,"FM"))))),IF(E1003="OoS","OoS",IF(E1003&lt;=2,"H",IF(E1003=3,"M",IF(E1003=4,"L")))))</f>
        <v>DM</v>
      </c>
      <c r="E1003" s="58">
        <f>IF(OR(Processes!$C$54=TRUE,Processes!E$54=TRUE),IF(AND(G1003=1,H1003=1,NOT(ISTEXT(J1003))),4,IF(AND(G1003=1,H1003=1,ISTEXT(J1003)),3,IF(AND(OR(G1003=1,H1003=1),ISTEXT(J1003)),2,1))),"OoS")</f>
        <v>1</v>
      </c>
      <c r="F1003" s="57"/>
      <c r="G1003" s="59"/>
      <c r="H1003" s="59"/>
      <c r="I1003" s="59"/>
      <c r="J1003" s="59"/>
      <c r="K1003" s="59"/>
      <c r="L1003" s="59"/>
      <c r="M1003" s="59"/>
      <c r="N1003" s="59"/>
      <c r="O1003" s="63"/>
      <c r="P1003" s="370"/>
      <c r="Q1003" s="264"/>
      <c r="R1003" s="386"/>
    </row>
    <row r="1004" spans="1:18" ht="12.75" customHeight="1" x14ac:dyDescent="0.25">
      <c r="A1004" s="352"/>
      <c r="B1004" s="378"/>
      <c r="C1004" s="62" t="str">
        <f>IF(ISTEXT('Organizational Unit Summary'!$B$42),'Organizational Unit Summary'!$B$42,"")</f>
        <v>P-3</v>
      </c>
      <c r="D1004" s="51" t="str">
        <f>IF('Organizational Unit Summary'!$B$24="Benchmark or Sustainment",IF(E1004="OoS","OoS",IF(E1004=1,"DM",IF(E1004=2,"PM",IF(E1004=3,"LM",IF(E1004=4,"FM"))))),IF(E1004="OoS","OoS",IF(E1004&lt;=2,"H",IF(E1004=3,"M",IF(E1004=4,"L")))))</f>
        <v>DM</v>
      </c>
      <c r="E1004" s="58">
        <f>IF(OR(Processes!$C$54=TRUE,Processes!F$54=TRUE),IF(AND(G1004=1,H1004=1,NOT(ISTEXT(J1004))),4,IF(AND(G1004=1,H1004=1,ISTEXT(J1004)),3,IF(AND(OR(G1004=1,H1004=1),ISTEXT(J1004)),2,1))),"OoS")</f>
        <v>1</v>
      </c>
      <c r="F1004" s="57"/>
      <c r="G1004" s="59"/>
      <c r="H1004" s="59"/>
      <c r="I1004" s="59"/>
      <c r="J1004" s="59"/>
      <c r="K1004" s="59"/>
      <c r="L1004" s="59"/>
      <c r="M1004" s="59"/>
      <c r="N1004" s="59"/>
      <c r="O1004" s="63"/>
      <c r="P1004" s="370"/>
      <c r="Q1004" s="264"/>
      <c r="R1004" s="386"/>
    </row>
    <row r="1005" spans="1:18" ht="12.75" customHeight="1" x14ac:dyDescent="0.25">
      <c r="A1005" s="352"/>
      <c r="B1005" s="378"/>
      <c r="C1005" s="62" t="str">
        <f>IF(ISTEXT('Organizational Unit Summary'!$B$43),'Organizational Unit Summary'!$B$43,"")</f>
        <v>P-4</v>
      </c>
      <c r="D1005" s="51" t="str">
        <f>IF('Organizational Unit Summary'!$B$24="Benchmark or Sustainment",IF(E1005="OoS","OoS",IF(E1005=1,"DM",IF(E1005=2,"PM",IF(E1005=3,"LM",IF(E1005=4,"FM"))))),IF(E1005="OoS","OoS",IF(E1005&lt;=2,"H",IF(E1005=3,"M",IF(E1005=4,"L")))))</f>
        <v>DM</v>
      </c>
      <c r="E1005" s="58">
        <f>IF(OR(Processes!$C$54=TRUE,Processes!G$54=TRUE),IF(AND(G1005=1,H1005=1,NOT(ISTEXT(J1005))),4,IF(AND(G1005=1,H1005=1,ISTEXT(J1005)),3,IF(AND(OR(G1005=1,H1005=1),ISTEXT(J1005)),2,1))),"OoS")</f>
        <v>1</v>
      </c>
      <c r="F1005" s="57"/>
      <c r="G1005" s="59"/>
      <c r="H1005" s="59"/>
      <c r="I1005" s="59"/>
      <c r="J1005" s="59"/>
      <c r="K1005" s="59"/>
      <c r="L1005" s="59"/>
      <c r="M1005" s="59"/>
      <c r="N1005" s="59"/>
      <c r="O1005" s="63"/>
      <c r="P1005" s="370"/>
      <c r="Q1005" s="264"/>
      <c r="R1005" s="386"/>
    </row>
    <row r="1006" spans="1:18" ht="12.75" customHeight="1" x14ac:dyDescent="0.25">
      <c r="A1006" s="352"/>
      <c r="B1006" s="378"/>
      <c r="C1006" s="62" t="str">
        <f>IF(ISTEXT('Organizational Unit Summary'!$B$44),'Organizational Unit Summary'!$B$44,"")</f>
        <v>P-5</v>
      </c>
      <c r="D1006" s="51" t="str">
        <f>IF('Organizational Unit Summary'!$B$24="Benchmark or Sustainment",IF(E1006="OoS","OoS",IF(E1006=1,"DM",IF(E1006=2,"PM",IF(E1006=3,"LM",IF(E1006=4,"FM"))))),IF(E1006="OoS","OoS",IF(E1006&lt;=2,"H",IF(E1006=3,"M",IF(E1006=4,"L")))))</f>
        <v>DM</v>
      </c>
      <c r="E1006" s="58">
        <f>IF(OR(Processes!$C$54=TRUE,Processes!H$54=TRUE),IF(AND(G1006=1,H1006=1,NOT(ISTEXT(J1006))),4,IF(AND(G1006=1,H1006=1,ISTEXT(J1006)),3,IF(AND(OR(G1006=1,H1006=1),ISTEXT(J1006)),2,1))),"OoS")</f>
        <v>1</v>
      </c>
      <c r="F1006" s="57"/>
      <c r="G1006" s="59"/>
      <c r="H1006" s="59"/>
      <c r="I1006" s="59"/>
      <c r="J1006" s="59"/>
      <c r="K1006" s="59"/>
      <c r="L1006" s="59"/>
      <c r="M1006" s="59"/>
      <c r="N1006" s="59"/>
      <c r="O1006" s="63"/>
      <c r="P1006" s="370"/>
      <c r="Q1006" s="264"/>
      <c r="R1006" s="386"/>
    </row>
    <row r="1007" spans="1:18" ht="12.75" customHeight="1" x14ac:dyDescent="0.25">
      <c r="A1007" s="352"/>
      <c r="B1007" s="378"/>
      <c r="C1007" s="62" t="str">
        <f>IF(ISTEXT('Organizational Unit Summary'!$B$45),'Organizational Unit Summary'!$B$45,"")</f>
        <v>P-6</v>
      </c>
      <c r="D1007" s="51" t="str">
        <f>IF('Organizational Unit Summary'!$B$24="Benchmark or Sustainment",IF(E1007="OoS","OoS",IF(E1007=1,"DM",IF(E1007=2,"PM",IF(E1007=3,"LM",IF(E1007=4,"FM"))))),IF(E1007="OoS","OoS",IF(E1007&lt;=2,"H",IF(E1007=3,"M",IF(E1007=4,"L")))))</f>
        <v>DM</v>
      </c>
      <c r="E1007" s="58">
        <f>IF(OR(Processes!$C$54=TRUE,Processes!I$54=TRUE),IF(AND(G1007=1,H1007=1,NOT(ISTEXT(J1007))),4,IF(AND(G1007=1,H1007=1,ISTEXT(J1007)),3,IF(AND(OR(G1007=1,H1007=1),ISTEXT(J1007)),2,1))),"OoS")</f>
        <v>1</v>
      </c>
      <c r="F1007" s="57"/>
      <c r="G1007" s="59"/>
      <c r="H1007" s="59"/>
      <c r="I1007" s="59"/>
      <c r="J1007" s="59"/>
      <c r="K1007" s="59"/>
      <c r="L1007" s="59"/>
      <c r="M1007" s="59"/>
      <c r="N1007" s="59"/>
      <c r="O1007" s="63"/>
      <c r="P1007" s="370"/>
      <c r="Q1007" s="264"/>
      <c r="R1007" s="386"/>
    </row>
    <row r="1008" spans="1:18" ht="12.75" customHeight="1" x14ac:dyDescent="0.25">
      <c r="A1008" s="352"/>
      <c r="B1008" s="378"/>
      <c r="C1008" s="62" t="str">
        <f>IF(ISTEXT('Organizational Unit Summary'!$B$46),'Organizational Unit Summary'!$B$46,"")</f>
        <v>P-7</v>
      </c>
      <c r="D1008" s="51" t="str">
        <f>IF('Organizational Unit Summary'!$B$24="Benchmark or Sustainment",IF(E1008="OoS","OoS",IF(E1008=1,"DM",IF(E1008=2,"PM",IF(E1008=3,"LM",IF(E1008=4,"FM"))))),IF(E1008="OoS","OoS",IF(E1008&lt;=2,"H",IF(E1008=3,"M",IF(E1008=4,"L")))))</f>
        <v>DM</v>
      </c>
      <c r="E1008" s="58">
        <f>IF(OR(Processes!$C$54=TRUE,Processes!J$54=TRUE),IF(AND(G1008=1,H1008=1,NOT(ISTEXT(J1008))),4,IF(AND(G1008=1,H1008=1,ISTEXT(J1008)),3,IF(AND(OR(G1008=1,H1008=1),ISTEXT(J1008)),2,1))),"OoS")</f>
        <v>1</v>
      </c>
      <c r="F1008" s="57"/>
      <c r="G1008" s="59"/>
      <c r="H1008" s="59"/>
      <c r="I1008" s="59"/>
      <c r="J1008" s="59"/>
      <c r="K1008" s="59"/>
      <c r="L1008" s="59"/>
      <c r="M1008" s="59"/>
      <c r="N1008" s="59"/>
      <c r="O1008" s="63"/>
      <c r="P1008" s="370"/>
      <c r="Q1008" s="264"/>
      <c r="R1008" s="386"/>
    </row>
    <row r="1009" spans="1:18" ht="12.75" customHeight="1" x14ac:dyDescent="0.25">
      <c r="A1009" s="352"/>
      <c r="B1009" s="378"/>
      <c r="C1009" s="62" t="str">
        <f>IF(ISTEXT('Organizational Unit Summary'!$B$47),'Organizational Unit Summary'!$B$47,"")</f>
        <v>P-8</v>
      </c>
      <c r="D1009" s="51" t="str">
        <f>IF('Organizational Unit Summary'!$B$24="Benchmark or Sustainment",IF(E1009="OoS","OoS",IF(E1009=1,"DM",IF(E1009=2,"PM",IF(E1009=3,"LM",IF(E1009=4,"FM"))))),IF(E1009="OoS","OoS",IF(E1009&lt;=2,"H",IF(E1009=3,"M",IF(E1009=4,"L")))))</f>
        <v>DM</v>
      </c>
      <c r="E1009" s="58">
        <f>IF(OR(Processes!$C$54=TRUE,Processes!K$54=TRUE),IF(AND(G1009=1,H1009=1,NOT(ISTEXT(J1009))),4,IF(AND(G1009=1,H1009=1,ISTEXT(J1009)),3,IF(AND(OR(G1009=1,H1009=1),ISTEXT(J1009)),2,1))),"OoS")</f>
        <v>1</v>
      </c>
      <c r="F1009" s="57"/>
      <c r="G1009" s="59"/>
      <c r="H1009" s="59"/>
      <c r="I1009" s="59"/>
      <c r="J1009" s="59"/>
      <c r="K1009" s="59"/>
      <c r="L1009" s="59"/>
      <c r="M1009" s="59"/>
      <c r="N1009" s="59"/>
      <c r="O1009" s="63"/>
      <c r="P1009" s="370"/>
      <c r="Q1009" s="264"/>
      <c r="R1009" s="386"/>
    </row>
    <row r="1010" spans="1:18" ht="12.75" customHeight="1" x14ac:dyDescent="0.25">
      <c r="A1010" s="352"/>
      <c r="B1010" s="378"/>
      <c r="C1010" s="62" t="str">
        <f>IF(ISTEXT('Organizational Unit Summary'!$B$48),'Organizational Unit Summary'!$B$48,"")</f>
        <v>P-9</v>
      </c>
      <c r="D1010" s="51" t="str">
        <f>IF('Organizational Unit Summary'!$B$24="Benchmark or Sustainment",IF(E1010="OoS","OoS",IF(E1010=1,"DM",IF(E1010=2,"PM",IF(E1010=3,"LM",IF(E1010=4,"FM"))))),IF(E1010="OoS","OoS",IF(E1010&lt;=2,"H",IF(E1010=3,"M",IF(E1010=4,"L")))))</f>
        <v>DM</v>
      </c>
      <c r="E1010" s="58">
        <f>IF(OR(Processes!$C$54=TRUE,Processes!L$54=TRUE),IF(AND(G1010=1,H1010=1,NOT(ISTEXT(J1010))),4,IF(AND(G1010=1,H1010=1,ISTEXT(J1010)),3,IF(AND(OR(G1010=1,H1010=1),ISTEXT(J1010)),2,1))),"OoS")</f>
        <v>1</v>
      </c>
      <c r="F1010" s="57"/>
      <c r="G1010" s="59"/>
      <c r="H1010" s="59"/>
      <c r="I1010" s="59"/>
      <c r="J1010" s="59"/>
      <c r="K1010" s="59"/>
      <c r="L1010" s="59"/>
      <c r="M1010" s="59"/>
      <c r="N1010" s="59"/>
      <c r="O1010" s="63"/>
      <c r="P1010" s="370"/>
      <c r="Q1010" s="264"/>
      <c r="R1010" s="386"/>
    </row>
    <row r="1011" spans="1:18" ht="12.75" customHeight="1" x14ac:dyDescent="0.25">
      <c r="A1011" s="352"/>
      <c r="B1011" s="378"/>
      <c r="C1011" s="62" t="str">
        <f>IF(ISTEXT('Organizational Unit Summary'!$B$49),'Organizational Unit Summary'!$B$49,"")</f>
        <v>P-10</v>
      </c>
      <c r="D1011" s="51" t="str">
        <f>IF('Organizational Unit Summary'!$B$24="Benchmark or Sustainment",IF(E1011="OoS","OoS",IF(E1011=1,"DM",IF(E1011=2,"PM",IF(E1011=3,"LM",IF(E1011=4,"FM"))))),IF(E1011="OoS","OoS",IF(E1011&lt;=2,"H",IF(E1011=3,"M",IF(E1011=4,"L")))))</f>
        <v>DM</v>
      </c>
      <c r="E1011" s="58">
        <f>IF(OR(Processes!$C$54=TRUE,Processes!M$54=TRUE),IF(AND(G1011=1,H1011=1,NOT(ISTEXT(J1011))),4,IF(AND(G1011=1,H1011=1,ISTEXT(J1011)),3,IF(AND(OR(G1011=1,H1011=1),ISTEXT(J1011)),2,1))),"OoS")</f>
        <v>1</v>
      </c>
      <c r="F1011" s="57"/>
      <c r="G1011" s="59"/>
      <c r="H1011" s="59"/>
      <c r="I1011" s="59"/>
      <c r="J1011" s="59"/>
      <c r="K1011" s="59"/>
      <c r="L1011" s="59"/>
      <c r="M1011" s="59"/>
      <c r="N1011" s="59"/>
      <c r="O1011" s="63"/>
      <c r="P1011" s="370"/>
      <c r="Q1011" s="264"/>
      <c r="R1011" s="386"/>
    </row>
    <row r="1012" spans="1:18" ht="12.75" customHeight="1" x14ac:dyDescent="0.25">
      <c r="A1012" s="352"/>
      <c r="B1012" s="378"/>
      <c r="C1012" s="62" t="str">
        <f>IF(ISTEXT('Organizational Unit Summary'!$B$50),'Organizational Unit Summary'!$B$50,"")</f>
        <v>P-11</v>
      </c>
      <c r="D1012" s="51" t="str">
        <f>IF('Organizational Unit Summary'!$B$24="Benchmark or Sustainment",IF(E1012="OoS","OoS",IF(E1012=1,"DM",IF(E1012=2,"PM",IF(E1012=3,"LM",IF(E1012=4,"FM"))))),IF(E1012="OoS","OoS",IF(E1012&lt;=2,"H",IF(E1012=3,"M",IF(E1012=4,"L")))))</f>
        <v>DM</v>
      </c>
      <c r="E1012" s="58">
        <f>IF(OR(Processes!$C$54=TRUE,Processes!N$54=TRUE),IF(AND(G1012=1,H1012=1,NOT(ISTEXT(J1012))),4,IF(AND(G1012=1,H1012=1,ISTEXT(J1012)),3,IF(AND(OR(G1012=1,H1012=1),ISTEXT(J1012)),2,1))),"OoS")</f>
        <v>1</v>
      </c>
      <c r="F1012" s="57"/>
      <c r="G1012" s="59"/>
      <c r="H1012" s="59"/>
      <c r="I1012" s="59"/>
      <c r="J1012" s="59"/>
      <c r="K1012" s="59"/>
      <c r="L1012" s="59"/>
      <c r="M1012" s="59"/>
      <c r="N1012" s="59"/>
      <c r="O1012" s="63"/>
      <c r="P1012" s="370"/>
      <c r="Q1012" s="264"/>
      <c r="R1012" s="386"/>
    </row>
    <row r="1013" spans="1:18" ht="12.75" customHeight="1" x14ac:dyDescent="0.25">
      <c r="A1013" s="352"/>
      <c r="B1013" s="378"/>
      <c r="C1013" s="62" t="str">
        <f>IF(ISTEXT('Organizational Unit Summary'!$B$51),'Organizational Unit Summary'!$B$51,"")</f>
        <v>P-12</v>
      </c>
      <c r="D1013" s="51" t="str">
        <f>IF('Organizational Unit Summary'!$B$24="Benchmark or Sustainment",IF(E1013="OoS","OoS",IF(E1013=1,"DM",IF(E1013=2,"PM",IF(E1013=3,"LM",IF(E1013=4,"FM"))))),IF(E1013="OoS","OoS",IF(E1013&lt;=2,"H",IF(E1013=3,"M",IF(E1013=4,"L")))))</f>
        <v>DM</v>
      </c>
      <c r="E1013" s="58">
        <f>IF(OR(Processes!$C$54=TRUE,Processes!O$54=TRUE),IF(AND(G1013=1,H1013=1,NOT(ISTEXT(J1013))),4,IF(AND(G1013=1,H1013=1,ISTEXT(J1013)),3,IF(AND(OR(G1013=1,H1013=1),ISTEXT(J1013)),2,1))),"OoS")</f>
        <v>1</v>
      </c>
      <c r="F1013" s="57"/>
      <c r="G1013" s="59"/>
      <c r="H1013" s="59"/>
      <c r="I1013" s="59"/>
      <c r="J1013" s="59"/>
      <c r="K1013" s="59"/>
      <c r="L1013" s="59"/>
      <c r="M1013" s="59"/>
      <c r="N1013" s="59"/>
      <c r="O1013" s="63"/>
      <c r="P1013" s="370"/>
      <c r="Q1013" s="264"/>
      <c r="R1013" s="386"/>
    </row>
    <row r="1014" spans="1:18" ht="12.75" customHeight="1" x14ac:dyDescent="0.25">
      <c r="A1014" s="352"/>
      <c r="B1014" s="378"/>
      <c r="C1014" s="62" t="str">
        <f>IF(ISTEXT('Organizational Unit Summary'!$B$52),'Organizational Unit Summary'!$B$52,"")</f>
        <v>P-13</v>
      </c>
      <c r="D1014" s="51" t="str">
        <f>IF('Organizational Unit Summary'!$B$24="Benchmark or Sustainment",IF(E1014="OoS","OoS",IF(E1014=1,"DM",IF(E1014=2,"PM",IF(E1014=3,"LM",IF(E1014=4,"FM"))))),IF(E1014="OoS","OoS",IF(E1014&lt;=2,"H",IF(E1014=3,"M",IF(E1014=4,"L")))))</f>
        <v>DM</v>
      </c>
      <c r="E1014" s="58">
        <f>IF(OR(Processes!$C$54=TRUE,Processes!P$54=TRUE),IF(AND(G1014=1,H1014=1,NOT(ISTEXT(J1014))),4,IF(AND(G1014=1,H1014=1,ISTEXT(J1014)),3,IF(AND(OR(G1014=1,H1014=1),ISTEXT(J1014)),2,1))),"OoS")</f>
        <v>1</v>
      </c>
      <c r="F1014" s="57"/>
      <c r="G1014" s="59"/>
      <c r="H1014" s="59"/>
      <c r="I1014" s="59"/>
      <c r="J1014" s="59"/>
      <c r="K1014" s="59"/>
      <c r="L1014" s="59"/>
      <c r="M1014" s="59"/>
      <c r="N1014" s="59"/>
      <c r="O1014" s="63"/>
      <c r="P1014" s="370"/>
      <c r="Q1014" s="264"/>
      <c r="R1014" s="386"/>
    </row>
    <row r="1015" spans="1:18" ht="12.75" customHeight="1" x14ac:dyDescent="0.25">
      <c r="A1015" s="352"/>
      <c r="B1015" s="378"/>
      <c r="C1015" s="62" t="str">
        <f>IF(ISTEXT('Organizational Unit Summary'!$B$53),'Organizational Unit Summary'!$B$53,"")</f>
        <v>P-14</v>
      </c>
      <c r="D1015" s="51" t="str">
        <f>IF('Organizational Unit Summary'!$B$24="Benchmark or Sustainment",IF(E1015="OoS","OoS",IF(E1015=1,"DM",IF(E1015=2,"PM",IF(E1015=3,"LM",IF(E1015=4,"FM"))))),IF(E1015="OoS","OoS",IF(E1015&lt;=2,"H",IF(E1015=3,"M",IF(E1015=4,"L")))))</f>
        <v>DM</v>
      </c>
      <c r="E1015" s="58">
        <f>IF(OR(Processes!$C$54=TRUE,Processes!Q$54=TRUE),IF(AND(G1015=1,H1015=1,NOT(ISTEXT(J1015))),4,IF(AND(G1015=1,H1015=1,ISTEXT(J1015)),3,IF(AND(OR(G1015=1,H1015=1),ISTEXT(J1015)),2,1))),"OoS")</f>
        <v>1</v>
      </c>
      <c r="F1015" s="57"/>
      <c r="G1015" s="59"/>
      <c r="H1015" s="59"/>
      <c r="I1015" s="59"/>
      <c r="J1015" s="59"/>
      <c r="K1015" s="59"/>
      <c r="L1015" s="59"/>
      <c r="M1015" s="59"/>
      <c r="N1015" s="59"/>
      <c r="O1015" s="63"/>
      <c r="P1015" s="370"/>
      <c r="Q1015" s="264"/>
      <c r="R1015" s="386"/>
    </row>
    <row r="1016" spans="1:18" ht="12.75" customHeight="1" x14ac:dyDescent="0.25">
      <c r="A1016" s="352"/>
      <c r="B1016" s="378"/>
      <c r="C1016" s="62" t="str">
        <f>IF(ISTEXT('Organizational Unit Summary'!$B$54),'Organizational Unit Summary'!$B$54,"")</f>
        <v>P-15</v>
      </c>
      <c r="D1016" s="51" t="str">
        <f>IF('Organizational Unit Summary'!$B$24="Benchmark or Sustainment",IF(E1016="OoS","OoS",IF(E1016=1,"DM",IF(E1016=2,"PM",IF(E1016=3,"LM",IF(E1016=4,"FM"))))),IF(E1016="OoS","OoS",IF(E1016&lt;=2,"H",IF(E1016=3,"M",IF(E1016=4,"L")))))</f>
        <v>DM</v>
      </c>
      <c r="E1016" s="58">
        <f>IF(OR(Processes!$C$54=TRUE,Processes!R$54=TRUE),IF(AND(G1016=1,H1016=1,NOT(ISTEXT(J1016))),4,IF(AND(G1016=1,H1016=1,ISTEXT(J1016)),3,IF(AND(OR(G1016=1,H1016=1),ISTEXT(J1016)),2,1))),"OoS")</f>
        <v>1</v>
      </c>
      <c r="F1016" s="57"/>
      <c r="G1016" s="59"/>
      <c r="H1016" s="59"/>
      <c r="I1016" s="59"/>
      <c r="J1016" s="59"/>
      <c r="K1016" s="59"/>
      <c r="L1016" s="59"/>
      <c r="M1016" s="59"/>
      <c r="N1016" s="59"/>
      <c r="O1016" s="63"/>
      <c r="P1016" s="370"/>
      <c r="Q1016" s="264"/>
      <c r="R1016" s="386"/>
    </row>
    <row r="1017" spans="1:18" ht="12.75" customHeight="1" x14ac:dyDescent="0.25">
      <c r="A1017" s="352"/>
      <c r="B1017" s="378"/>
      <c r="C1017" s="62" t="str">
        <f>IF(ISTEXT('Organizational Unit Summary'!$B$55),'Organizational Unit Summary'!$B$55,"")</f>
        <v>P-16</v>
      </c>
      <c r="D1017" s="51" t="str">
        <f>IF('Organizational Unit Summary'!$B$24="Benchmark or Sustainment",IF(E1017="OoS","OoS",IF(E1017=1,"DM",IF(E1017=2,"PM",IF(E1017=3,"LM",IF(E1017=4,"FM"))))),IF(E1017="OoS","OoS",IF(E1017&lt;=2,"H",IF(E1017=3,"M",IF(E1017=4,"L")))))</f>
        <v>DM</v>
      </c>
      <c r="E1017" s="58">
        <f>IF(OR(Processes!$C$54=TRUE,Processes!S$54=TRUE),IF(AND(G1017=1,H1017=1,NOT(ISTEXT(J1017))),4,IF(AND(G1017=1,H1017=1,ISTEXT(J1017)),3,IF(AND(OR(G1017=1,H1017=1),ISTEXT(J1017)),2,1))),"OoS")</f>
        <v>1</v>
      </c>
      <c r="F1017" s="57"/>
      <c r="G1017" s="59"/>
      <c r="H1017" s="59"/>
      <c r="I1017" s="59"/>
      <c r="J1017" s="59"/>
      <c r="K1017" s="59"/>
      <c r="L1017" s="59"/>
      <c r="M1017" s="59"/>
      <c r="N1017" s="59"/>
      <c r="O1017" s="63"/>
      <c r="P1017" s="370"/>
      <c r="Q1017" s="264"/>
      <c r="R1017" s="386"/>
    </row>
    <row r="1018" spans="1:18" ht="12.75" customHeight="1" x14ac:dyDescent="0.25">
      <c r="A1018" s="352"/>
      <c r="B1018" s="378"/>
      <c r="C1018" s="62" t="str">
        <f>IF(ISTEXT('Organizational Unit Summary'!$B$56),'Organizational Unit Summary'!$B$56,"")</f>
        <v>P-17</v>
      </c>
      <c r="D1018" s="51" t="str">
        <f>IF('Organizational Unit Summary'!$B$24="Benchmark or Sustainment",IF(E1018="OoS","OoS",IF(E1018=1,"DM",IF(E1018=2,"PM",IF(E1018=3,"LM",IF(E1018=4,"FM"))))),IF(E1018="OoS","OoS",IF(E1018&lt;=2,"H",IF(E1018=3,"M",IF(E1018=4,"L")))))</f>
        <v>DM</v>
      </c>
      <c r="E1018" s="58">
        <f>IF(OR(Processes!$C$54=TRUE,Processes!T$54=TRUE),IF(AND(G1018=1,H1018=1,NOT(ISTEXT(J1018))),4,IF(AND(G1018=1,H1018=1,ISTEXT(J1018)),3,IF(AND(OR(G1018=1,H1018=1),ISTEXT(J1018)),2,1))),"OoS")</f>
        <v>1</v>
      </c>
      <c r="F1018" s="57"/>
      <c r="G1018" s="59"/>
      <c r="H1018" s="59"/>
      <c r="I1018" s="59"/>
      <c r="J1018" s="59"/>
      <c r="K1018" s="59"/>
      <c r="L1018" s="59"/>
      <c r="M1018" s="59"/>
      <c r="N1018" s="59"/>
      <c r="O1018" s="63"/>
      <c r="P1018" s="370"/>
      <c r="Q1018" s="264"/>
      <c r="R1018" s="386"/>
    </row>
    <row r="1019" spans="1:18" ht="12.75" customHeight="1" x14ac:dyDescent="0.25">
      <c r="A1019" s="352"/>
      <c r="B1019" s="378"/>
      <c r="C1019" s="62" t="str">
        <f>IF(ISTEXT('Organizational Unit Summary'!$B$57),'Organizational Unit Summary'!$B$57,"")</f>
        <v>P-18</v>
      </c>
      <c r="D1019" s="51" t="str">
        <f>IF('Organizational Unit Summary'!$B$24="Benchmark or Sustainment",IF(E1019="OoS","OoS",IF(E1019=1,"DM",IF(E1019=2,"PM",IF(E1019=3,"LM",IF(E1019=4,"FM"))))),IF(E1019="OoS","OoS",IF(E1019&lt;=2,"H",IF(E1019=3,"M",IF(E1019=4,"L")))))</f>
        <v>DM</v>
      </c>
      <c r="E1019" s="58">
        <f>IF(OR(Processes!$C$54=TRUE,Processes!U$54=TRUE),IF(AND(G1019=1,H1019=1,NOT(ISTEXT(J1019))),4,IF(AND(G1019=1,H1019=1,ISTEXT(J1019)),3,IF(AND(OR(G1019=1,H1019=1),ISTEXT(J1019)),2,1))),"OoS")</f>
        <v>1</v>
      </c>
      <c r="F1019" s="57"/>
      <c r="G1019" s="59"/>
      <c r="H1019" s="59"/>
      <c r="I1019" s="59"/>
      <c r="J1019" s="59"/>
      <c r="K1019" s="59"/>
      <c r="L1019" s="59"/>
      <c r="M1019" s="59"/>
      <c r="N1019" s="59"/>
      <c r="O1019" s="63"/>
      <c r="P1019" s="370"/>
      <c r="Q1019" s="264"/>
      <c r="R1019" s="386"/>
    </row>
    <row r="1020" spans="1:18" ht="12.75" customHeight="1" x14ac:dyDescent="0.25">
      <c r="A1020" s="352"/>
      <c r="B1020" s="378"/>
      <c r="C1020" s="62" t="str">
        <f>IF(ISTEXT('Organizational Unit Summary'!$B$58),'Organizational Unit Summary'!$B$58,"")</f>
        <v>P-19</v>
      </c>
      <c r="D1020" s="51" t="str">
        <f>IF('Organizational Unit Summary'!$B$24="Benchmark or Sustainment",IF(E1020="OoS","OoS",IF(E1020=1,"DM",IF(E1020=2,"PM",IF(E1020=3,"LM",IF(E1020=4,"FM"))))),IF(E1020="OoS","OoS",IF(E1020&lt;=2,"H",IF(E1020=3,"M",IF(E1020=4,"L")))))</f>
        <v>DM</v>
      </c>
      <c r="E1020" s="58">
        <f>IF(OR(Processes!$C$54=TRUE,Processes!V$54=TRUE),IF(AND(G1020=1,H1020=1,NOT(ISTEXT(J1020))),4,IF(AND(G1020=1,H1020=1,ISTEXT(J1020)),3,IF(AND(OR(G1020=1,H1020=1),ISTEXT(J1020)),2,1))),"OoS")</f>
        <v>1</v>
      </c>
      <c r="F1020" s="57"/>
      <c r="G1020" s="59"/>
      <c r="H1020" s="59"/>
      <c r="I1020" s="59"/>
      <c r="J1020" s="59"/>
      <c r="K1020" s="59"/>
      <c r="L1020" s="59"/>
      <c r="M1020" s="59"/>
      <c r="N1020" s="59"/>
      <c r="O1020" s="63"/>
      <c r="P1020" s="370"/>
      <c r="Q1020" s="264"/>
      <c r="R1020" s="386"/>
    </row>
    <row r="1021" spans="1:18" ht="12.75" customHeight="1" thickBot="1" x14ac:dyDescent="0.3">
      <c r="A1021" s="352"/>
      <c r="B1021" s="378"/>
      <c r="C1021" s="62" t="str">
        <f>IF(ISTEXT('Organizational Unit Summary'!$B$59),'Organizational Unit Summary'!$B$59,"")</f>
        <v>P-20</v>
      </c>
      <c r="D1021" s="51" t="str">
        <f>IF('Organizational Unit Summary'!$B$24="Benchmark or Sustainment",IF(E1021="OoS","OoS",IF(E1021=1,"DM",IF(E1021=2,"PM",IF(E1021=3,"LM",IF(E1021=4,"FM"))))),IF(E1021="OoS","OoS",IF(E1021&lt;=2,"H",IF(E1021=3,"M",IF(E1021=4,"L")))))</f>
        <v>DM</v>
      </c>
      <c r="E1021" s="58">
        <f>IF(OR(Processes!$C$54=TRUE,Processes!W$54=TRUE),IF(AND(G1021=1,H1021=1,NOT(ISTEXT(J1021))),4,IF(AND(G1021=1,H1021=1,ISTEXT(J1021)),3,IF(AND(OR(G1021=1,H1021=1),ISTEXT(J1021)),2,1))),"OoS")</f>
        <v>1</v>
      </c>
      <c r="F1021" s="57"/>
      <c r="G1021" s="59"/>
      <c r="H1021" s="59"/>
      <c r="I1021" s="59"/>
      <c r="J1021" s="59"/>
      <c r="K1021" s="59"/>
      <c r="L1021" s="59"/>
      <c r="M1021" s="59"/>
      <c r="N1021" s="59"/>
      <c r="O1021" s="63"/>
      <c r="P1021" s="371"/>
      <c r="Q1021" s="264"/>
      <c r="R1021" s="386"/>
    </row>
    <row r="1022" spans="1:18" ht="13" x14ac:dyDescent="0.25">
      <c r="A1022" s="352"/>
      <c r="B1022" s="378" t="str">
        <f>IF(ISTEXT(Processes!$B$4),Processes!$B$4,"")</f>
        <v>Process 2</v>
      </c>
      <c r="C1022" s="62" t="str">
        <f>IF(ISTEXT('Organizational Unit Summary'!$B$40),'Organizational Unit Summary'!$B$40,"")</f>
        <v>P-1</v>
      </c>
      <c r="D1022" s="51" t="str">
        <f>IF('Organizational Unit Summary'!$B$24="Benchmark or Sustainment",IF(E1022="OoS","OoS",IF(E1022=1,"DM",IF(E1022=2,"PM",IF(E1022=3,"LM",IF(E1022=4,"FM"))))),IF(E1022="OoS","OoS",IF(E1022&lt;=2,"H",IF(E1022=3,"M",IF(E1022=4,"L")))))</f>
        <v>DM</v>
      </c>
      <c r="E1022" s="58">
        <f>IF(OR(Processes!$C$55=TRUE,Processes!D$55=TRUE),IF(AND(G1022=1,H1022=1,NOT(ISTEXT(J1022))),4,IF(AND(G1022=1,H1022=1,ISTEXT(J1022)),3,IF(AND(OR(G1022=1,H1022=1),ISTEXT(J1022)),2,1))),"OoS")</f>
        <v>1</v>
      </c>
      <c r="F1022" s="57"/>
      <c r="G1022" s="59"/>
      <c r="H1022" s="59"/>
      <c r="I1022" s="59"/>
      <c r="J1022" s="59"/>
      <c r="K1022" s="59"/>
      <c r="L1022" s="59"/>
      <c r="M1022" s="59"/>
      <c r="N1022" s="59"/>
      <c r="O1022" s="63"/>
      <c r="P1022" s="369"/>
      <c r="Q1022" s="264"/>
      <c r="R1022" s="386"/>
    </row>
    <row r="1023" spans="1:18" ht="13" x14ac:dyDescent="0.25">
      <c r="A1023" s="352"/>
      <c r="B1023" s="378"/>
      <c r="C1023" s="62" t="str">
        <f>IF(ISTEXT('Organizational Unit Summary'!$B$41),'Organizational Unit Summary'!$B$41,"")</f>
        <v>P-2</v>
      </c>
      <c r="D1023" s="51" t="str">
        <f>IF('Organizational Unit Summary'!$B$24="Benchmark or Sustainment",IF(E1023="OoS","OoS",IF(E1023=1,"DM",IF(E1023=2,"PM",IF(E1023=3,"LM",IF(E1023=4,"FM"))))),IF(E1023="OoS","OoS",IF(E1023&lt;=2,"H",IF(E1023=3,"M",IF(E1023=4,"L")))))</f>
        <v>DM</v>
      </c>
      <c r="E1023" s="58">
        <f>IF(OR(Processes!$C$55=TRUE,Processes!E$55=TRUE),IF(AND(G1023=1,H1023=1,NOT(ISTEXT(J1023))),4,IF(AND(G1023=1,H1023=1,ISTEXT(J1023)),3,IF(AND(OR(G1023=1,H1023=1),ISTEXT(J1023)),2,1))),"OoS")</f>
        <v>1</v>
      </c>
      <c r="F1023" s="57"/>
      <c r="G1023" s="59"/>
      <c r="H1023" s="59"/>
      <c r="I1023" s="59"/>
      <c r="J1023" s="59"/>
      <c r="K1023" s="59"/>
      <c r="L1023" s="59"/>
      <c r="M1023" s="59"/>
      <c r="N1023" s="59"/>
      <c r="O1023" s="63"/>
      <c r="P1023" s="370"/>
      <c r="Q1023" s="264"/>
      <c r="R1023" s="386"/>
    </row>
    <row r="1024" spans="1:18" ht="13" x14ac:dyDescent="0.25">
      <c r="A1024" s="352"/>
      <c r="B1024" s="378"/>
      <c r="C1024" s="62" t="str">
        <f>IF(ISTEXT('Organizational Unit Summary'!$B$42),'Organizational Unit Summary'!$B$42,"")</f>
        <v>P-3</v>
      </c>
      <c r="D1024" s="51" t="str">
        <f>IF('Organizational Unit Summary'!$B$24="Benchmark or Sustainment",IF(E1024="OoS","OoS",IF(E1024=1,"DM",IF(E1024=2,"PM",IF(E1024=3,"LM",IF(E1024=4,"FM"))))),IF(E1024="OoS","OoS",IF(E1024&lt;=2,"H",IF(E1024=3,"M",IF(E1024=4,"L")))))</f>
        <v>DM</v>
      </c>
      <c r="E1024" s="58">
        <f>IF(OR(Processes!$C$55=TRUE,Processes!F$55=TRUE),IF(AND(G1024=1,H1024=1,NOT(ISTEXT(J1024))),4,IF(AND(G1024=1,H1024=1,ISTEXT(J1024)),3,IF(AND(OR(G1024=1,H1024=1),ISTEXT(J1024)),2,1))),"OoS")</f>
        <v>1</v>
      </c>
      <c r="F1024" s="57"/>
      <c r="G1024" s="59"/>
      <c r="H1024" s="59"/>
      <c r="I1024" s="59"/>
      <c r="J1024" s="59"/>
      <c r="K1024" s="59"/>
      <c r="L1024" s="59"/>
      <c r="M1024" s="59"/>
      <c r="N1024" s="59"/>
      <c r="O1024" s="63"/>
      <c r="P1024" s="370"/>
      <c r="Q1024" s="264"/>
      <c r="R1024" s="386"/>
    </row>
    <row r="1025" spans="1:18" ht="13" x14ac:dyDescent="0.25">
      <c r="A1025" s="352"/>
      <c r="B1025" s="378"/>
      <c r="C1025" s="62" t="str">
        <f>IF(ISTEXT('Organizational Unit Summary'!$B$43),'Organizational Unit Summary'!$B$43,"")</f>
        <v>P-4</v>
      </c>
      <c r="D1025" s="51" t="str">
        <f>IF('Organizational Unit Summary'!$B$24="Benchmark or Sustainment",IF(E1025="OoS","OoS",IF(E1025=1,"DM",IF(E1025=2,"PM",IF(E1025=3,"LM",IF(E1025=4,"FM"))))),IF(E1025="OoS","OoS",IF(E1025&lt;=2,"H",IF(E1025=3,"M",IF(E1025=4,"L")))))</f>
        <v>DM</v>
      </c>
      <c r="E1025" s="58">
        <f>IF(OR(Processes!$C$55=TRUE,Processes!G$55=TRUE),IF(AND(G1025=1,H1025=1,NOT(ISTEXT(J1025))),4,IF(AND(G1025=1,H1025=1,ISTEXT(J1025)),3,IF(AND(OR(G1025=1,H1025=1),ISTEXT(J1025)),2,1))),"OoS")</f>
        <v>1</v>
      </c>
      <c r="F1025" s="57"/>
      <c r="G1025" s="59"/>
      <c r="H1025" s="59"/>
      <c r="I1025" s="59"/>
      <c r="J1025" s="59"/>
      <c r="K1025" s="59"/>
      <c r="L1025" s="59"/>
      <c r="M1025" s="59"/>
      <c r="N1025" s="59"/>
      <c r="O1025" s="63"/>
      <c r="P1025" s="370"/>
      <c r="Q1025" s="264"/>
      <c r="R1025" s="386"/>
    </row>
    <row r="1026" spans="1:18" ht="13" x14ac:dyDescent="0.25">
      <c r="A1026" s="352"/>
      <c r="B1026" s="378"/>
      <c r="C1026" s="62" t="str">
        <f>IF(ISTEXT('Organizational Unit Summary'!$B$44),'Organizational Unit Summary'!$B$44,"")</f>
        <v>P-5</v>
      </c>
      <c r="D1026" s="51" t="str">
        <f>IF('Organizational Unit Summary'!$B$24="Benchmark or Sustainment",IF(E1026="OoS","OoS",IF(E1026=1,"DM",IF(E1026=2,"PM",IF(E1026=3,"LM",IF(E1026=4,"FM"))))),IF(E1026="OoS","OoS",IF(E1026&lt;=2,"H",IF(E1026=3,"M",IF(E1026=4,"L")))))</f>
        <v>DM</v>
      </c>
      <c r="E1026" s="58">
        <f>IF(OR(Processes!$C$55=TRUE,Processes!H$55=TRUE),IF(AND(G1026=1,H1026=1,NOT(ISTEXT(J1026))),4,IF(AND(G1026=1,H1026=1,ISTEXT(J1026)),3,IF(AND(OR(G1026=1,H1026=1),ISTEXT(J1026)),2,1))),"OoS")</f>
        <v>1</v>
      </c>
      <c r="F1026" s="57"/>
      <c r="G1026" s="59"/>
      <c r="H1026" s="59"/>
      <c r="I1026" s="59"/>
      <c r="J1026" s="59"/>
      <c r="K1026" s="59"/>
      <c r="L1026" s="59"/>
      <c r="M1026" s="59"/>
      <c r="N1026" s="59"/>
      <c r="O1026" s="63"/>
      <c r="P1026" s="370"/>
      <c r="Q1026" s="264"/>
      <c r="R1026" s="386"/>
    </row>
    <row r="1027" spans="1:18" ht="13" x14ac:dyDescent="0.25">
      <c r="A1027" s="352"/>
      <c r="B1027" s="378"/>
      <c r="C1027" s="62" t="str">
        <f>IF(ISTEXT('Organizational Unit Summary'!$B$45),'Organizational Unit Summary'!$B$45,"")</f>
        <v>P-6</v>
      </c>
      <c r="D1027" s="51" t="str">
        <f>IF('Organizational Unit Summary'!$B$24="Benchmark or Sustainment",IF(E1027="OoS","OoS",IF(E1027=1,"DM",IF(E1027=2,"PM",IF(E1027=3,"LM",IF(E1027=4,"FM"))))),IF(E1027="OoS","OoS",IF(E1027&lt;=2,"H",IF(E1027=3,"M",IF(E1027=4,"L")))))</f>
        <v>DM</v>
      </c>
      <c r="E1027" s="58">
        <f>IF(OR(Processes!$C$55=TRUE,Processes!I$55=TRUE),IF(AND(G1027=1,H1027=1,NOT(ISTEXT(J1027))),4,IF(AND(G1027=1,H1027=1,ISTEXT(J1027)),3,IF(AND(OR(G1027=1,H1027=1),ISTEXT(J1027)),2,1))),"OoS")</f>
        <v>1</v>
      </c>
      <c r="F1027" s="57"/>
      <c r="G1027" s="59"/>
      <c r="H1027" s="59"/>
      <c r="I1027" s="59"/>
      <c r="J1027" s="59"/>
      <c r="K1027" s="59"/>
      <c r="L1027" s="59"/>
      <c r="M1027" s="59"/>
      <c r="N1027" s="59"/>
      <c r="O1027" s="63"/>
      <c r="P1027" s="370"/>
      <c r="Q1027" s="264"/>
      <c r="R1027" s="386"/>
    </row>
    <row r="1028" spans="1:18" ht="13" x14ac:dyDescent="0.25">
      <c r="A1028" s="352"/>
      <c r="B1028" s="378"/>
      <c r="C1028" s="62" t="str">
        <f>IF(ISTEXT('Organizational Unit Summary'!$B$46),'Organizational Unit Summary'!$B$46,"")</f>
        <v>P-7</v>
      </c>
      <c r="D1028" s="51" t="str">
        <f>IF('Organizational Unit Summary'!$B$24="Benchmark or Sustainment",IF(E1028="OoS","OoS",IF(E1028=1,"DM",IF(E1028=2,"PM",IF(E1028=3,"LM",IF(E1028=4,"FM"))))),IF(E1028="OoS","OoS",IF(E1028&lt;=2,"H",IF(E1028=3,"M",IF(E1028=4,"L")))))</f>
        <v>DM</v>
      </c>
      <c r="E1028" s="58">
        <f>IF(OR(Processes!$C$55=TRUE,Processes!J$55=TRUE),IF(AND(G1028=1,H1028=1,NOT(ISTEXT(J1028))),4,IF(AND(G1028=1,H1028=1,ISTEXT(J1028)),3,IF(AND(OR(G1028=1,H1028=1),ISTEXT(J1028)),2,1))),"OoS")</f>
        <v>1</v>
      </c>
      <c r="F1028" s="57"/>
      <c r="G1028" s="59"/>
      <c r="H1028" s="59"/>
      <c r="I1028" s="59"/>
      <c r="J1028" s="59"/>
      <c r="K1028" s="59"/>
      <c r="L1028" s="59"/>
      <c r="M1028" s="59"/>
      <c r="N1028" s="59"/>
      <c r="O1028" s="63"/>
      <c r="P1028" s="370"/>
      <c r="Q1028" s="264"/>
      <c r="R1028" s="386"/>
    </row>
    <row r="1029" spans="1:18" ht="13" x14ac:dyDescent="0.25">
      <c r="A1029" s="352"/>
      <c r="B1029" s="378"/>
      <c r="C1029" s="62" t="str">
        <f>IF(ISTEXT('Organizational Unit Summary'!$B$47),'Organizational Unit Summary'!$B$47,"")</f>
        <v>P-8</v>
      </c>
      <c r="D1029" s="51" t="str">
        <f>IF('Organizational Unit Summary'!$B$24="Benchmark or Sustainment",IF(E1029="OoS","OoS",IF(E1029=1,"DM",IF(E1029=2,"PM",IF(E1029=3,"LM",IF(E1029=4,"FM"))))),IF(E1029="OoS","OoS",IF(E1029&lt;=2,"H",IF(E1029=3,"M",IF(E1029=4,"L")))))</f>
        <v>DM</v>
      </c>
      <c r="E1029" s="58">
        <f>IF(OR(Processes!$C$55=TRUE,Processes!K$55=TRUE),IF(AND(G1029=1,H1029=1,NOT(ISTEXT(J1029))),4,IF(AND(G1029=1,H1029=1,ISTEXT(J1029)),3,IF(AND(OR(G1029=1,H1029=1),ISTEXT(J1029)),2,1))),"OoS")</f>
        <v>1</v>
      </c>
      <c r="F1029" s="57"/>
      <c r="G1029" s="59"/>
      <c r="H1029" s="59"/>
      <c r="I1029" s="59"/>
      <c r="J1029" s="59"/>
      <c r="K1029" s="59"/>
      <c r="L1029" s="59"/>
      <c r="M1029" s="59"/>
      <c r="N1029" s="59"/>
      <c r="O1029" s="63"/>
      <c r="P1029" s="370"/>
      <c r="Q1029" s="264"/>
      <c r="R1029" s="386"/>
    </row>
    <row r="1030" spans="1:18" ht="13" x14ac:dyDescent="0.25">
      <c r="A1030" s="352"/>
      <c r="B1030" s="378"/>
      <c r="C1030" s="62" t="str">
        <f>IF(ISTEXT('Organizational Unit Summary'!$B$48),'Organizational Unit Summary'!$B$48,"")</f>
        <v>P-9</v>
      </c>
      <c r="D1030" s="51" t="str">
        <f>IF('Organizational Unit Summary'!$B$24="Benchmark or Sustainment",IF(E1030="OoS","OoS",IF(E1030=1,"DM",IF(E1030=2,"PM",IF(E1030=3,"LM",IF(E1030=4,"FM"))))),IF(E1030="OoS","OoS",IF(E1030&lt;=2,"H",IF(E1030=3,"M",IF(E1030=4,"L")))))</f>
        <v>DM</v>
      </c>
      <c r="E1030" s="58">
        <f>IF(OR(Processes!$C$55=TRUE,Processes!L$55=TRUE),IF(AND(G1030=1,H1030=1,NOT(ISTEXT(J1030))),4,IF(AND(G1030=1,H1030=1,ISTEXT(J1030)),3,IF(AND(OR(G1030=1,H1030=1),ISTEXT(J1030)),2,1))),"OoS")</f>
        <v>1</v>
      </c>
      <c r="F1030" s="57"/>
      <c r="G1030" s="59"/>
      <c r="H1030" s="59"/>
      <c r="I1030" s="59"/>
      <c r="J1030" s="59"/>
      <c r="K1030" s="59"/>
      <c r="L1030" s="59"/>
      <c r="M1030" s="59"/>
      <c r="N1030" s="59"/>
      <c r="O1030" s="63"/>
      <c r="P1030" s="370"/>
      <c r="Q1030" s="264"/>
      <c r="R1030" s="386"/>
    </row>
    <row r="1031" spans="1:18" ht="13" x14ac:dyDescent="0.25">
      <c r="A1031" s="352"/>
      <c r="B1031" s="378"/>
      <c r="C1031" s="62" t="str">
        <f>IF(ISTEXT('Organizational Unit Summary'!$B$49),'Organizational Unit Summary'!$B$49,"")</f>
        <v>P-10</v>
      </c>
      <c r="D1031" s="51" t="str">
        <f>IF('Organizational Unit Summary'!$B$24="Benchmark or Sustainment",IF(E1031="OoS","OoS",IF(E1031=1,"DM",IF(E1031=2,"PM",IF(E1031=3,"LM",IF(E1031=4,"FM"))))),IF(E1031="OoS","OoS",IF(E1031&lt;=2,"H",IF(E1031=3,"M",IF(E1031=4,"L")))))</f>
        <v>DM</v>
      </c>
      <c r="E1031" s="58">
        <f>IF(OR(Processes!$C$55=TRUE,Processes!M$55=TRUE),IF(AND(G1031=1,H1031=1,NOT(ISTEXT(J1031))),4,IF(AND(G1031=1,H1031=1,ISTEXT(J1031)),3,IF(AND(OR(G1031=1,H1031=1),ISTEXT(J1031)),2,1))),"OoS")</f>
        <v>1</v>
      </c>
      <c r="F1031" s="57"/>
      <c r="G1031" s="59"/>
      <c r="H1031" s="59"/>
      <c r="I1031" s="59"/>
      <c r="J1031" s="59"/>
      <c r="K1031" s="59"/>
      <c r="L1031" s="59"/>
      <c r="M1031" s="59"/>
      <c r="N1031" s="59"/>
      <c r="O1031" s="63"/>
      <c r="P1031" s="370"/>
      <c r="Q1031" s="264"/>
      <c r="R1031" s="386"/>
    </row>
    <row r="1032" spans="1:18" ht="13" x14ac:dyDescent="0.25">
      <c r="A1032" s="352"/>
      <c r="B1032" s="378"/>
      <c r="C1032" s="62" t="str">
        <f>IF(ISTEXT('Organizational Unit Summary'!$B$50),'Organizational Unit Summary'!$B$50,"")</f>
        <v>P-11</v>
      </c>
      <c r="D1032" s="51" t="str">
        <f>IF('Organizational Unit Summary'!$B$24="Benchmark or Sustainment",IF(E1032="OoS","OoS",IF(E1032=1,"DM",IF(E1032=2,"PM",IF(E1032=3,"LM",IF(E1032=4,"FM"))))),IF(E1032="OoS","OoS",IF(E1032&lt;=2,"H",IF(E1032=3,"M",IF(E1032=4,"L")))))</f>
        <v>DM</v>
      </c>
      <c r="E1032" s="58">
        <f>IF(OR(Processes!$C$55=TRUE,Processes!N$55=TRUE),IF(AND(G1032=1,H1032=1,NOT(ISTEXT(J1032))),4,IF(AND(G1032=1,H1032=1,ISTEXT(J1032)),3,IF(AND(OR(G1032=1,H1032=1),ISTEXT(J1032)),2,1))),"OoS")</f>
        <v>1</v>
      </c>
      <c r="F1032" s="57"/>
      <c r="G1032" s="59"/>
      <c r="H1032" s="59"/>
      <c r="I1032" s="59"/>
      <c r="J1032" s="59"/>
      <c r="K1032" s="59"/>
      <c r="L1032" s="59"/>
      <c r="M1032" s="59"/>
      <c r="N1032" s="59"/>
      <c r="O1032" s="63"/>
      <c r="P1032" s="370"/>
      <c r="Q1032" s="264"/>
      <c r="R1032" s="386"/>
    </row>
    <row r="1033" spans="1:18" ht="13" x14ac:dyDescent="0.25">
      <c r="A1033" s="352"/>
      <c r="B1033" s="378"/>
      <c r="C1033" s="62" t="str">
        <f>IF(ISTEXT('Organizational Unit Summary'!$B$51),'Organizational Unit Summary'!$B$51,"")</f>
        <v>P-12</v>
      </c>
      <c r="D1033" s="51" t="str">
        <f>IF('Organizational Unit Summary'!$B$24="Benchmark or Sustainment",IF(E1033="OoS","OoS",IF(E1033=1,"DM",IF(E1033=2,"PM",IF(E1033=3,"LM",IF(E1033=4,"FM"))))),IF(E1033="OoS","OoS",IF(E1033&lt;=2,"H",IF(E1033=3,"M",IF(E1033=4,"L")))))</f>
        <v>DM</v>
      </c>
      <c r="E1033" s="58">
        <f>IF(OR(Processes!$C$55=TRUE,Processes!O$55=TRUE),IF(AND(G1033=1,H1033=1,NOT(ISTEXT(J1033))),4,IF(AND(G1033=1,H1033=1,ISTEXT(J1033)),3,IF(AND(OR(G1033=1,H1033=1),ISTEXT(J1033)),2,1))),"OoS")</f>
        <v>1</v>
      </c>
      <c r="F1033" s="57"/>
      <c r="G1033" s="59"/>
      <c r="H1033" s="59"/>
      <c r="I1033" s="59"/>
      <c r="J1033" s="59"/>
      <c r="K1033" s="59"/>
      <c r="L1033" s="59"/>
      <c r="M1033" s="59"/>
      <c r="N1033" s="59"/>
      <c r="O1033" s="63"/>
      <c r="P1033" s="370"/>
      <c r="Q1033" s="264"/>
      <c r="R1033" s="386"/>
    </row>
    <row r="1034" spans="1:18" ht="13" x14ac:dyDescent="0.25">
      <c r="A1034" s="352"/>
      <c r="B1034" s="378"/>
      <c r="C1034" s="62" t="str">
        <f>IF(ISTEXT('Organizational Unit Summary'!$B$52),'Organizational Unit Summary'!$B$52,"")</f>
        <v>P-13</v>
      </c>
      <c r="D1034" s="51" t="str">
        <f>IF('Organizational Unit Summary'!$B$24="Benchmark or Sustainment",IF(E1034="OoS","OoS",IF(E1034=1,"DM",IF(E1034=2,"PM",IF(E1034=3,"LM",IF(E1034=4,"FM"))))),IF(E1034="OoS","OoS",IF(E1034&lt;=2,"H",IF(E1034=3,"M",IF(E1034=4,"L")))))</f>
        <v>DM</v>
      </c>
      <c r="E1034" s="58">
        <f>IF(OR(Processes!$C$55=TRUE,Processes!P$55=TRUE),IF(AND(G1034=1,H1034=1,NOT(ISTEXT(J1034))),4,IF(AND(G1034=1,H1034=1,ISTEXT(J1034)),3,IF(AND(OR(G1034=1,H1034=1),ISTEXT(J1034)),2,1))),"OoS")</f>
        <v>1</v>
      </c>
      <c r="F1034" s="57"/>
      <c r="G1034" s="59"/>
      <c r="H1034" s="59"/>
      <c r="I1034" s="59"/>
      <c r="J1034" s="59"/>
      <c r="K1034" s="59"/>
      <c r="L1034" s="59"/>
      <c r="M1034" s="59"/>
      <c r="N1034" s="59"/>
      <c r="O1034" s="63"/>
      <c r="P1034" s="370"/>
      <c r="Q1034" s="264"/>
      <c r="R1034" s="386"/>
    </row>
    <row r="1035" spans="1:18" ht="13" x14ac:dyDescent="0.25">
      <c r="A1035" s="352"/>
      <c r="B1035" s="378"/>
      <c r="C1035" s="62" t="str">
        <f>IF(ISTEXT('Organizational Unit Summary'!$B$53),'Organizational Unit Summary'!$B$53,"")</f>
        <v>P-14</v>
      </c>
      <c r="D1035" s="51" t="str">
        <f>IF('Organizational Unit Summary'!$B$24="Benchmark or Sustainment",IF(E1035="OoS","OoS",IF(E1035=1,"DM",IF(E1035=2,"PM",IF(E1035=3,"LM",IF(E1035=4,"FM"))))),IF(E1035="OoS","OoS",IF(E1035&lt;=2,"H",IF(E1035=3,"M",IF(E1035=4,"L")))))</f>
        <v>DM</v>
      </c>
      <c r="E1035" s="58">
        <f>IF(OR(Processes!$C$55=TRUE,Processes!Q$55=TRUE),IF(AND(G1035=1,H1035=1,NOT(ISTEXT(J1035))),4,IF(AND(G1035=1,H1035=1,ISTEXT(J1035)),3,IF(AND(OR(G1035=1,H1035=1),ISTEXT(J1035)),2,1))),"OoS")</f>
        <v>1</v>
      </c>
      <c r="F1035" s="57"/>
      <c r="G1035" s="59"/>
      <c r="H1035" s="59"/>
      <c r="I1035" s="59"/>
      <c r="J1035" s="59"/>
      <c r="K1035" s="59"/>
      <c r="L1035" s="59"/>
      <c r="M1035" s="59"/>
      <c r="N1035" s="59"/>
      <c r="O1035" s="63"/>
      <c r="P1035" s="370"/>
      <c r="Q1035" s="264"/>
      <c r="R1035" s="386"/>
    </row>
    <row r="1036" spans="1:18" ht="13" x14ac:dyDescent="0.25">
      <c r="A1036" s="352"/>
      <c r="B1036" s="378"/>
      <c r="C1036" s="62" t="str">
        <f>IF(ISTEXT('Organizational Unit Summary'!$B$54),'Organizational Unit Summary'!$B$54,"")</f>
        <v>P-15</v>
      </c>
      <c r="D1036" s="51" t="str">
        <f>IF('Organizational Unit Summary'!$B$24="Benchmark or Sustainment",IF(E1036="OoS","OoS",IF(E1036=1,"DM",IF(E1036=2,"PM",IF(E1036=3,"LM",IF(E1036=4,"FM"))))),IF(E1036="OoS","OoS",IF(E1036&lt;=2,"H",IF(E1036=3,"M",IF(E1036=4,"L")))))</f>
        <v>DM</v>
      </c>
      <c r="E1036" s="58">
        <f>IF(OR(Processes!$C$55=TRUE,Processes!R$55=TRUE),IF(AND(G1036=1,H1036=1,NOT(ISTEXT(J1036))),4,IF(AND(G1036=1,H1036=1,ISTEXT(J1036)),3,IF(AND(OR(G1036=1,H1036=1),ISTEXT(J1036)),2,1))),"OoS")</f>
        <v>1</v>
      </c>
      <c r="F1036" s="57"/>
      <c r="G1036" s="59"/>
      <c r="H1036" s="59"/>
      <c r="I1036" s="59"/>
      <c r="J1036" s="59"/>
      <c r="K1036" s="59"/>
      <c r="L1036" s="59"/>
      <c r="M1036" s="59"/>
      <c r="N1036" s="59"/>
      <c r="O1036" s="63"/>
      <c r="P1036" s="370"/>
      <c r="Q1036" s="264"/>
      <c r="R1036" s="386"/>
    </row>
    <row r="1037" spans="1:18" ht="13" x14ac:dyDescent="0.25">
      <c r="A1037" s="352"/>
      <c r="B1037" s="378"/>
      <c r="C1037" s="62" t="str">
        <f>IF(ISTEXT('Organizational Unit Summary'!$B$55),'Organizational Unit Summary'!$B$55,"")</f>
        <v>P-16</v>
      </c>
      <c r="D1037" s="51" t="str">
        <f>IF('Organizational Unit Summary'!$B$24="Benchmark or Sustainment",IF(E1037="OoS","OoS",IF(E1037=1,"DM",IF(E1037=2,"PM",IF(E1037=3,"LM",IF(E1037=4,"FM"))))),IF(E1037="OoS","OoS",IF(E1037&lt;=2,"H",IF(E1037=3,"M",IF(E1037=4,"L")))))</f>
        <v>DM</v>
      </c>
      <c r="E1037" s="58">
        <f>IF(OR(Processes!$C$55=TRUE,Processes!S$55=TRUE),IF(AND(G1037=1,H1037=1,NOT(ISTEXT(J1037))),4,IF(AND(G1037=1,H1037=1,ISTEXT(J1037)),3,IF(AND(OR(G1037=1,H1037=1),ISTEXT(J1037)),2,1))),"OoS")</f>
        <v>1</v>
      </c>
      <c r="F1037" s="57"/>
      <c r="G1037" s="59"/>
      <c r="H1037" s="59"/>
      <c r="I1037" s="59"/>
      <c r="J1037" s="59"/>
      <c r="K1037" s="59"/>
      <c r="L1037" s="59"/>
      <c r="M1037" s="59"/>
      <c r="N1037" s="59"/>
      <c r="O1037" s="63"/>
      <c r="P1037" s="370"/>
      <c r="Q1037" s="264"/>
      <c r="R1037" s="386"/>
    </row>
    <row r="1038" spans="1:18" ht="13" x14ac:dyDescent="0.25">
      <c r="A1038" s="352"/>
      <c r="B1038" s="378"/>
      <c r="C1038" s="62" t="str">
        <f>IF(ISTEXT('Organizational Unit Summary'!$B$56),'Organizational Unit Summary'!$B$56,"")</f>
        <v>P-17</v>
      </c>
      <c r="D1038" s="51" t="str">
        <f>IF('Organizational Unit Summary'!$B$24="Benchmark or Sustainment",IF(E1038="OoS","OoS",IF(E1038=1,"DM",IF(E1038=2,"PM",IF(E1038=3,"LM",IF(E1038=4,"FM"))))),IF(E1038="OoS","OoS",IF(E1038&lt;=2,"H",IF(E1038=3,"M",IF(E1038=4,"L")))))</f>
        <v>DM</v>
      </c>
      <c r="E1038" s="58">
        <f>IF(OR(Processes!$C$55=TRUE,Processes!T$55=TRUE),IF(AND(G1038=1,H1038=1,NOT(ISTEXT(J1038))),4,IF(AND(G1038=1,H1038=1,ISTEXT(J1038)),3,IF(AND(OR(G1038=1,H1038=1),ISTEXT(J1038)),2,1))),"OoS")</f>
        <v>1</v>
      </c>
      <c r="F1038" s="57"/>
      <c r="G1038" s="59"/>
      <c r="H1038" s="59"/>
      <c r="I1038" s="59"/>
      <c r="J1038" s="59"/>
      <c r="K1038" s="59"/>
      <c r="L1038" s="59"/>
      <c r="M1038" s="59"/>
      <c r="N1038" s="59"/>
      <c r="O1038" s="63"/>
      <c r="P1038" s="370"/>
      <c r="Q1038" s="264"/>
      <c r="R1038" s="386"/>
    </row>
    <row r="1039" spans="1:18" ht="13" x14ac:dyDescent="0.25">
      <c r="A1039" s="352"/>
      <c r="B1039" s="378"/>
      <c r="C1039" s="62" t="str">
        <f>IF(ISTEXT('Organizational Unit Summary'!$B$57),'Organizational Unit Summary'!$B$57,"")</f>
        <v>P-18</v>
      </c>
      <c r="D1039" s="51" t="str">
        <f>IF('Organizational Unit Summary'!$B$24="Benchmark or Sustainment",IF(E1039="OoS","OoS",IF(E1039=1,"DM",IF(E1039=2,"PM",IF(E1039=3,"LM",IF(E1039=4,"FM"))))),IF(E1039="OoS","OoS",IF(E1039&lt;=2,"H",IF(E1039=3,"M",IF(E1039=4,"L")))))</f>
        <v>DM</v>
      </c>
      <c r="E1039" s="58">
        <f>IF(OR(Processes!$C$55=TRUE,Processes!U$55=TRUE),IF(AND(G1039=1,H1039=1,NOT(ISTEXT(J1039))),4,IF(AND(G1039=1,H1039=1,ISTEXT(J1039)),3,IF(AND(OR(G1039=1,H1039=1),ISTEXT(J1039)),2,1))),"OoS")</f>
        <v>1</v>
      </c>
      <c r="F1039" s="57"/>
      <c r="G1039" s="59"/>
      <c r="H1039" s="59"/>
      <c r="I1039" s="59"/>
      <c r="J1039" s="59"/>
      <c r="K1039" s="59"/>
      <c r="L1039" s="59"/>
      <c r="M1039" s="59"/>
      <c r="N1039" s="59"/>
      <c r="O1039" s="63"/>
      <c r="P1039" s="370"/>
      <c r="Q1039" s="264"/>
      <c r="R1039" s="386"/>
    </row>
    <row r="1040" spans="1:18" ht="13" x14ac:dyDescent="0.25">
      <c r="A1040" s="352"/>
      <c r="B1040" s="378"/>
      <c r="C1040" s="62" t="str">
        <f>IF(ISTEXT('Organizational Unit Summary'!$B$58),'Organizational Unit Summary'!$B$58,"")</f>
        <v>P-19</v>
      </c>
      <c r="D1040" s="51" t="str">
        <f>IF('Organizational Unit Summary'!$B$24="Benchmark or Sustainment",IF(E1040="OoS","OoS",IF(E1040=1,"DM",IF(E1040=2,"PM",IF(E1040=3,"LM",IF(E1040=4,"FM"))))),IF(E1040="OoS","OoS",IF(E1040&lt;=2,"H",IF(E1040=3,"M",IF(E1040=4,"L")))))</f>
        <v>DM</v>
      </c>
      <c r="E1040" s="58">
        <f>IF(OR(Processes!$C$55=TRUE,Processes!V$55=TRUE),IF(AND(G1040=1,H1040=1,NOT(ISTEXT(J1040))),4,IF(AND(G1040=1,H1040=1,ISTEXT(J1040)),3,IF(AND(OR(G1040=1,H1040=1),ISTEXT(J1040)),2,1))),"OoS")</f>
        <v>1</v>
      </c>
      <c r="F1040" s="57"/>
      <c r="G1040" s="59"/>
      <c r="H1040" s="59"/>
      <c r="I1040" s="59"/>
      <c r="J1040" s="59"/>
      <c r="K1040" s="59"/>
      <c r="L1040" s="59"/>
      <c r="M1040" s="59"/>
      <c r="N1040" s="59"/>
      <c r="O1040" s="63"/>
      <c r="P1040" s="370"/>
      <c r="Q1040" s="264"/>
      <c r="R1040" s="386"/>
    </row>
    <row r="1041" spans="1:18" ht="13.5" thickBot="1" x14ac:dyDescent="0.3">
      <c r="A1041" s="352"/>
      <c r="B1041" s="378"/>
      <c r="C1041" s="62" t="str">
        <f>IF(ISTEXT('Organizational Unit Summary'!$B$59),'Organizational Unit Summary'!$B$59,"")</f>
        <v>P-20</v>
      </c>
      <c r="D1041" s="51" t="str">
        <f>IF('Organizational Unit Summary'!$B$24="Benchmark or Sustainment",IF(E1041="OoS","OoS",IF(E1041=1,"DM",IF(E1041=2,"PM",IF(E1041=3,"LM",IF(E1041=4,"FM"))))),IF(E1041="OoS","OoS",IF(E1041&lt;=2,"H",IF(E1041=3,"M",IF(E1041=4,"L")))))</f>
        <v>DM</v>
      </c>
      <c r="E1041" s="58">
        <f>IF(OR(Processes!$C$55=TRUE,Processes!W$55=TRUE),IF(AND(G1041=1,H1041=1,NOT(ISTEXT(J1041))),4,IF(AND(G1041=1,H1041=1,ISTEXT(J1041)),3,IF(AND(OR(G1041=1,H1041=1),ISTEXT(J1041)),2,1))),"OoS")</f>
        <v>1</v>
      </c>
      <c r="F1041" s="57"/>
      <c r="G1041" s="59"/>
      <c r="H1041" s="59"/>
      <c r="I1041" s="59"/>
      <c r="J1041" s="59"/>
      <c r="K1041" s="59"/>
      <c r="L1041" s="59"/>
      <c r="M1041" s="59"/>
      <c r="N1041" s="59"/>
      <c r="O1041" s="63"/>
      <c r="P1041" s="371"/>
      <c r="Q1041" s="264"/>
      <c r="R1041" s="386"/>
    </row>
    <row r="1042" spans="1:18" ht="12.75" customHeight="1" x14ac:dyDescent="0.25">
      <c r="A1042" s="352"/>
      <c r="B1042" s="378" t="str">
        <f>IF(ISTEXT(Processes!$B$5),Processes!$B$5,"")</f>
        <v>Process 3</v>
      </c>
      <c r="C1042" s="62" t="str">
        <f>IF(ISTEXT('Organizational Unit Summary'!$B$40),'Organizational Unit Summary'!$B$40,"")</f>
        <v>P-1</v>
      </c>
      <c r="D1042" s="51" t="str">
        <f>IF('Organizational Unit Summary'!$B$24="Benchmark or Sustainment",IF(E1042="OoS","OoS",IF(E1042=1,"DM",IF(E1042=2,"PM",IF(E1042=3,"LM",IF(E1042=4,"FM"))))),IF(E1042="OoS","OoS",IF(E1042&lt;=2,"H",IF(E1042=3,"M",IF(E1042=4,"L")))))</f>
        <v>DM</v>
      </c>
      <c r="E1042" s="58">
        <f>IF(OR(Processes!$C$56=TRUE,Processes!D$56=TRUE),IF(AND(G1042=1,H1042=1,NOT(ISTEXT(J1042))),4,IF(AND(G1042=1,H1042=1,ISTEXT(J1042)),3,IF(AND(OR(G1042=1,H1042=1),ISTEXT(J1042)),2,1))),"OoS")</f>
        <v>1</v>
      </c>
      <c r="F1042" s="57"/>
      <c r="G1042" s="59"/>
      <c r="H1042" s="59"/>
      <c r="I1042" s="59"/>
      <c r="J1042" s="59"/>
      <c r="K1042" s="59"/>
      <c r="L1042" s="59"/>
      <c r="M1042" s="59"/>
      <c r="N1042" s="59"/>
      <c r="O1042" s="63"/>
      <c r="P1042" s="369"/>
      <c r="Q1042" s="264"/>
      <c r="R1042" s="386"/>
    </row>
    <row r="1043" spans="1:18" ht="12.75" customHeight="1" x14ac:dyDescent="0.25">
      <c r="A1043" s="352"/>
      <c r="B1043" s="378"/>
      <c r="C1043" s="62" t="str">
        <f>IF(ISTEXT('Organizational Unit Summary'!$B$41),'Organizational Unit Summary'!$B$41,"")</f>
        <v>P-2</v>
      </c>
      <c r="D1043" s="51" t="str">
        <f>IF('Organizational Unit Summary'!$B$24="Benchmark or Sustainment",IF(E1043="OoS","OoS",IF(E1043=1,"DM",IF(E1043=2,"PM",IF(E1043=3,"LM",IF(E1043=4,"FM"))))),IF(E1043="OoS","OoS",IF(E1043&lt;=2,"H",IF(E1043=3,"M",IF(E1043=4,"L")))))</f>
        <v>DM</v>
      </c>
      <c r="E1043" s="58">
        <f>IF(OR(Processes!$C$56=TRUE,Processes!E$56=TRUE),IF(AND(G1043=1,H1043=1,NOT(ISTEXT(J1043))),4,IF(AND(G1043=1,H1043=1,ISTEXT(J1043)),3,IF(AND(OR(G1043=1,H1043=1),ISTEXT(J1043)),2,1))),"OoS")</f>
        <v>1</v>
      </c>
      <c r="F1043" s="57"/>
      <c r="G1043" s="59"/>
      <c r="H1043" s="59"/>
      <c r="I1043" s="59"/>
      <c r="J1043" s="59"/>
      <c r="K1043" s="59"/>
      <c r="L1043" s="59"/>
      <c r="M1043" s="59"/>
      <c r="N1043" s="59"/>
      <c r="O1043" s="63"/>
      <c r="P1043" s="370"/>
      <c r="Q1043" s="264"/>
      <c r="R1043" s="386"/>
    </row>
    <row r="1044" spans="1:18" ht="13" x14ac:dyDescent="0.25">
      <c r="A1044" s="352"/>
      <c r="B1044" s="378"/>
      <c r="C1044" s="62" t="str">
        <f>IF(ISTEXT('Organizational Unit Summary'!$B$42),'Organizational Unit Summary'!$B$42,"")</f>
        <v>P-3</v>
      </c>
      <c r="D1044" s="51" t="str">
        <f>IF('Organizational Unit Summary'!$B$24="Benchmark or Sustainment",IF(E1044="OoS","OoS",IF(E1044=1,"DM",IF(E1044=2,"PM",IF(E1044=3,"LM",IF(E1044=4,"FM"))))),IF(E1044="OoS","OoS",IF(E1044&lt;=2,"H",IF(E1044=3,"M",IF(E1044=4,"L")))))</f>
        <v>DM</v>
      </c>
      <c r="E1044" s="58">
        <f>IF(OR(Processes!$C$56=TRUE,Processes!F$56=TRUE),IF(AND(G1044=1,H1044=1,NOT(ISTEXT(J1044))),4,IF(AND(G1044=1,H1044=1,ISTEXT(J1044)),3,IF(AND(OR(G1044=1,H1044=1),ISTEXT(J1044)),2,1))),"OoS")</f>
        <v>1</v>
      </c>
      <c r="F1044" s="57"/>
      <c r="G1044" s="59"/>
      <c r="H1044" s="59"/>
      <c r="I1044" s="59"/>
      <c r="J1044" s="59"/>
      <c r="K1044" s="59"/>
      <c r="L1044" s="59"/>
      <c r="M1044" s="59"/>
      <c r="N1044" s="59"/>
      <c r="O1044" s="63"/>
      <c r="P1044" s="370"/>
      <c r="Q1044" s="264"/>
      <c r="R1044" s="386"/>
    </row>
    <row r="1045" spans="1:18" ht="12.75" customHeight="1" x14ac:dyDescent="0.25">
      <c r="A1045" s="352"/>
      <c r="B1045" s="378"/>
      <c r="C1045" s="62" t="str">
        <f>IF(ISTEXT('Organizational Unit Summary'!$B$43),'Organizational Unit Summary'!$B$43,"")</f>
        <v>P-4</v>
      </c>
      <c r="D1045" s="51" t="str">
        <f>IF('Organizational Unit Summary'!$B$24="Benchmark or Sustainment",IF(E1045="OoS","OoS",IF(E1045=1,"DM",IF(E1045=2,"PM",IF(E1045=3,"LM",IF(E1045=4,"FM"))))),IF(E1045="OoS","OoS",IF(E1045&lt;=2,"H",IF(E1045=3,"M",IF(E1045=4,"L")))))</f>
        <v>DM</v>
      </c>
      <c r="E1045" s="58">
        <f>IF(OR(Processes!$C$56=TRUE,Processes!G$56=TRUE),IF(AND(G1045=1,H1045=1,NOT(ISTEXT(J1045))),4,IF(AND(G1045=1,H1045=1,ISTEXT(J1045)),3,IF(AND(OR(G1045=1,H1045=1),ISTEXT(J1045)),2,1))),"OoS")</f>
        <v>1</v>
      </c>
      <c r="F1045" s="57"/>
      <c r="G1045" s="59"/>
      <c r="H1045" s="59"/>
      <c r="I1045" s="59"/>
      <c r="J1045" s="59"/>
      <c r="K1045" s="59"/>
      <c r="L1045" s="59"/>
      <c r="M1045" s="59"/>
      <c r="N1045" s="59"/>
      <c r="O1045" s="63"/>
      <c r="P1045" s="370"/>
      <c r="Q1045" s="264"/>
      <c r="R1045" s="386"/>
    </row>
    <row r="1046" spans="1:18" ht="12.75" customHeight="1" x14ac:dyDescent="0.25">
      <c r="A1046" s="352"/>
      <c r="B1046" s="378"/>
      <c r="C1046" s="62" t="str">
        <f>IF(ISTEXT('Organizational Unit Summary'!$B$44),'Organizational Unit Summary'!$B$44,"")</f>
        <v>P-5</v>
      </c>
      <c r="D1046" s="51" t="str">
        <f>IF('Organizational Unit Summary'!$B$24="Benchmark or Sustainment",IF(E1046="OoS","OoS",IF(E1046=1,"DM",IF(E1046=2,"PM",IF(E1046=3,"LM",IF(E1046=4,"FM"))))),IF(E1046="OoS","OoS",IF(E1046&lt;=2,"H",IF(E1046=3,"M",IF(E1046=4,"L")))))</f>
        <v>DM</v>
      </c>
      <c r="E1046" s="58">
        <f>IF(OR(Processes!$C$56=TRUE,Processes!H$56=TRUE),IF(AND(G1046=1,H1046=1,NOT(ISTEXT(J1046))),4,IF(AND(G1046=1,H1046=1,ISTEXT(J1046)),3,IF(AND(OR(G1046=1,H1046=1),ISTEXT(J1046)),2,1))),"OoS")</f>
        <v>1</v>
      </c>
      <c r="F1046" s="57"/>
      <c r="G1046" s="59"/>
      <c r="H1046" s="59"/>
      <c r="I1046" s="59"/>
      <c r="J1046" s="59"/>
      <c r="K1046" s="59"/>
      <c r="L1046" s="59"/>
      <c r="M1046" s="59"/>
      <c r="N1046" s="59"/>
      <c r="O1046" s="63"/>
      <c r="P1046" s="370"/>
      <c r="Q1046" s="264"/>
      <c r="R1046" s="386"/>
    </row>
    <row r="1047" spans="1:18" ht="12.75" customHeight="1" x14ac:dyDescent="0.25">
      <c r="A1047" s="352"/>
      <c r="B1047" s="378"/>
      <c r="C1047" s="62" t="str">
        <f>IF(ISTEXT('Organizational Unit Summary'!$B$45),'Organizational Unit Summary'!$B$45,"")</f>
        <v>P-6</v>
      </c>
      <c r="D1047" s="51" t="str">
        <f>IF('Organizational Unit Summary'!$B$24="Benchmark or Sustainment",IF(E1047="OoS","OoS",IF(E1047=1,"DM",IF(E1047=2,"PM",IF(E1047=3,"LM",IF(E1047=4,"FM"))))),IF(E1047="OoS","OoS",IF(E1047&lt;=2,"H",IF(E1047=3,"M",IF(E1047=4,"L")))))</f>
        <v>DM</v>
      </c>
      <c r="E1047" s="58">
        <f>IF(OR(Processes!$C$56=TRUE,Processes!I$56=TRUE),IF(AND(G1047=1,H1047=1,NOT(ISTEXT(J1047))),4,IF(AND(G1047=1,H1047=1,ISTEXT(J1047)),3,IF(AND(OR(G1047=1,H1047=1),ISTEXT(J1047)),2,1))),"OoS")</f>
        <v>1</v>
      </c>
      <c r="F1047" s="57"/>
      <c r="G1047" s="59"/>
      <c r="H1047" s="59"/>
      <c r="I1047" s="59"/>
      <c r="J1047" s="59"/>
      <c r="K1047" s="59"/>
      <c r="L1047" s="59"/>
      <c r="M1047" s="59"/>
      <c r="N1047" s="59"/>
      <c r="O1047" s="63"/>
      <c r="P1047" s="370"/>
      <c r="Q1047" s="264"/>
      <c r="R1047" s="386"/>
    </row>
    <row r="1048" spans="1:18" ht="12.75" customHeight="1" x14ac:dyDescent="0.25">
      <c r="A1048" s="352"/>
      <c r="B1048" s="378"/>
      <c r="C1048" s="62" t="str">
        <f>IF(ISTEXT('Organizational Unit Summary'!$B$46),'Organizational Unit Summary'!$B$46,"")</f>
        <v>P-7</v>
      </c>
      <c r="D1048" s="51" t="str">
        <f>IF('Organizational Unit Summary'!$B$24="Benchmark or Sustainment",IF(E1048="OoS","OoS",IF(E1048=1,"DM",IF(E1048=2,"PM",IF(E1048=3,"LM",IF(E1048=4,"FM"))))),IF(E1048="OoS","OoS",IF(E1048&lt;=2,"H",IF(E1048=3,"M",IF(E1048=4,"L")))))</f>
        <v>DM</v>
      </c>
      <c r="E1048" s="58">
        <f>IF(OR(Processes!$C$56=TRUE,Processes!J$56=TRUE),IF(AND(G1048=1,H1048=1,NOT(ISTEXT(J1048))),4,IF(AND(G1048=1,H1048=1,ISTEXT(J1048)),3,IF(AND(OR(G1048=1,H1048=1),ISTEXT(J1048)),2,1))),"OoS")</f>
        <v>1</v>
      </c>
      <c r="F1048" s="57"/>
      <c r="G1048" s="59"/>
      <c r="H1048" s="59"/>
      <c r="I1048" s="59"/>
      <c r="J1048" s="59"/>
      <c r="K1048" s="59"/>
      <c r="L1048" s="59"/>
      <c r="M1048" s="59"/>
      <c r="N1048" s="59"/>
      <c r="O1048" s="63"/>
      <c r="P1048" s="370"/>
      <c r="Q1048" s="264"/>
      <c r="R1048" s="386"/>
    </row>
    <row r="1049" spans="1:18" ht="12.75" customHeight="1" x14ac:dyDescent="0.25">
      <c r="A1049" s="352"/>
      <c r="B1049" s="378"/>
      <c r="C1049" s="62" t="str">
        <f>IF(ISTEXT('Organizational Unit Summary'!$B$47),'Organizational Unit Summary'!$B$47,"")</f>
        <v>P-8</v>
      </c>
      <c r="D1049" s="51" t="str">
        <f>IF('Organizational Unit Summary'!$B$24="Benchmark or Sustainment",IF(E1049="OoS","OoS",IF(E1049=1,"DM",IF(E1049=2,"PM",IF(E1049=3,"LM",IF(E1049=4,"FM"))))),IF(E1049="OoS","OoS",IF(E1049&lt;=2,"H",IF(E1049=3,"M",IF(E1049=4,"L")))))</f>
        <v>DM</v>
      </c>
      <c r="E1049" s="58">
        <f>IF(OR(Processes!$C$56=TRUE,Processes!K$56=TRUE),IF(AND(G1049=1,H1049=1,NOT(ISTEXT(J1049))),4,IF(AND(G1049=1,H1049=1,ISTEXT(J1049)),3,IF(AND(OR(G1049=1,H1049=1),ISTEXT(J1049)),2,1))),"OoS")</f>
        <v>1</v>
      </c>
      <c r="F1049" s="57"/>
      <c r="G1049" s="59"/>
      <c r="H1049" s="59"/>
      <c r="I1049" s="59"/>
      <c r="J1049" s="59"/>
      <c r="K1049" s="59"/>
      <c r="L1049" s="59"/>
      <c r="M1049" s="59"/>
      <c r="N1049" s="59"/>
      <c r="O1049" s="63"/>
      <c r="P1049" s="370"/>
      <c r="Q1049" s="264"/>
      <c r="R1049" s="386"/>
    </row>
    <row r="1050" spans="1:18" ht="12.75" customHeight="1" x14ac:dyDescent="0.25">
      <c r="A1050" s="352"/>
      <c r="B1050" s="378"/>
      <c r="C1050" s="62" t="str">
        <f>IF(ISTEXT('Organizational Unit Summary'!$B$48),'Organizational Unit Summary'!$B$48,"")</f>
        <v>P-9</v>
      </c>
      <c r="D1050" s="51" t="str">
        <f>IF('Organizational Unit Summary'!$B$24="Benchmark or Sustainment",IF(E1050="OoS","OoS",IF(E1050=1,"DM",IF(E1050=2,"PM",IF(E1050=3,"LM",IF(E1050=4,"FM"))))),IF(E1050="OoS","OoS",IF(E1050&lt;=2,"H",IF(E1050=3,"M",IF(E1050=4,"L")))))</f>
        <v>DM</v>
      </c>
      <c r="E1050" s="58">
        <f>IF(OR(Processes!$C$56=TRUE,Processes!L$56=TRUE),IF(AND(G1050=1,H1050=1,NOT(ISTEXT(J1050))),4,IF(AND(G1050=1,H1050=1,ISTEXT(J1050)),3,IF(AND(OR(G1050=1,H1050=1),ISTEXT(J1050)),2,1))),"OoS")</f>
        <v>1</v>
      </c>
      <c r="F1050" s="57"/>
      <c r="G1050" s="59"/>
      <c r="H1050" s="59"/>
      <c r="I1050" s="59"/>
      <c r="J1050" s="59"/>
      <c r="K1050" s="59"/>
      <c r="L1050" s="59"/>
      <c r="M1050" s="59"/>
      <c r="N1050" s="59"/>
      <c r="O1050" s="63"/>
      <c r="P1050" s="370"/>
      <c r="Q1050" s="264"/>
      <c r="R1050" s="386"/>
    </row>
    <row r="1051" spans="1:18" ht="12.75" customHeight="1" x14ac:dyDescent="0.25">
      <c r="A1051" s="352"/>
      <c r="B1051" s="378"/>
      <c r="C1051" s="62" t="str">
        <f>IF(ISTEXT('Organizational Unit Summary'!$B$49),'Organizational Unit Summary'!$B$49,"")</f>
        <v>P-10</v>
      </c>
      <c r="D1051" s="51" t="str">
        <f>IF('Organizational Unit Summary'!$B$24="Benchmark or Sustainment",IF(E1051="OoS","OoS",IF(E1051=1,"DM",IF(E1051=2,"PM",IF(E1051=3,"LM",IF(E1051=4,"FM"))))),IF(E1051="OoS","OoS",IF(E1051&lt;=2,"H",IF(E1051=3,"M",IF(E1051=4,"L")))))</f>
        <v>DM</v>
      </c>
      <c r="E1051" s="58">
        <f>IF(OR(Processes!$C$56=TRUE,Processes!M$56=TRUE),IF(AND(G1051=1,H1051=1,NOT(ISTEXT(J1051))),4,IF(AND(G1051=1,H1051=1,ISTEXT(J1051)),3,IF(AND(OR(G1051=1,H1051=1),ISTEXT(J1051)),2,1))),"OoS")</f>
        <v>1</v>
      </c>
      <c r="F1051" s="57"/>
      <c r="G1051" s="59"/>
      <c r="H1051" s="59"/>
      <c r="I1051" s="59"/>
      <c r="J1051" s="59"/>
      <c r="K1051" s="59"/>
      <c r="L1051" s="59"/>
      <c r="M1051" s="59"/>
      <c r="N1051" s="59"/>
      <c r="O1051" s="63"/>
      <c r="P1051" s="370"/>
      <c r="Q1051" s="264"/>
      <c r="R1051" s="386"/>
    </row>
    <row r="1052" spans="1:18" ht="12.75" customHeight="1" x14ac:dyDescent="0.25">
      <c r="A1052" s="352"/>
      <c r="B1052" s="378"/>
      <c r="C1052" s="62" t="str">
        <f>IF(ISTEXT('Organizational Unit Summary'!$B$50),'Organizational Unit Summary'!$B$50,"")</f>
        <v>P-11</v>
      </c>
      <c r="D1052" s="51" t="str">
        <f>IF('Organizational Unit Summary'!$B$24="Benchmark or Sustainment",IF(E1052="OoS","OoS",IF(E1052=1,"DM",IF(E1052=2,"PM",IF(E1052=3,"LM",IF(E1052=4,"FM"))))),IF(E1052="OoS","OoS",IF(E1052&lt;=2,"H",IF(E1052=3,"M",IF(E1052=4,"L")))))</f>
        <v>DM</v>
      </c>
      <c r="E1052" s="58">
        <f>IF(OR(Processes!$C$56=TRUE,Processes!N$56=TRUE),IF(AND(G1052=1,H1052=1,NOT(ISTEXT(J1052))),4,IF(AND(G1052=1,H1052=1,ISTEXT(J1052)),3,IF(AND(OR(G1052=1,H1052=1),ISTEXT(J1052)),2,1))),"OoS")</f>
        <v>1</v>
      </c>
      <c r="F1052" s="57"/>
      <c r="G1052" s="59"/>
      <c r="H1052" s="59"/>
      <c r="I1052" s="59"/>
      <c r="J1052" s="59"/>
      <c r="K1052" s="59"/>
      <c r="L1052" s="59"/>
      <c r="M1052" s="59"/>
      <c r="N1052" s="59"/>
      <c r="O1052" s="63"/>
      <c r="P1052" s="370"/>
      <c r="Q1052" s="264"/>
      <c r="R1052" s="386"/>
    </row>
    <row r="1053" spans="1:18" ht="12.75" customHeight="1" x14ac:dyDescent="0.25">
      <c r="A1053" s="352"/>
      <c r="B1053" s="378"/>
      <c r="C1053" s="62" t="str">
        <f>IF(ISTEXT('Organizational Unit Summary'!$B$51),'Organizational Unit Summary'!$B$51,"")</f>
        <v>P-12</v>
      </c>
      <c r="D1053" s="51" t="str">
        <f>IF('Organizational Unit Summary'!$B$24="Benchmark or Sustainment",IF(E1053="OoS","OoS",IF(E1053=1,"DM",IF(E1053=2,"PM",IF(E1053=3,"LM",IF(E1053=4,"FM"))))),IF(E1053="OoS","OoS",IF(E1053&lt;=2,"H",IF(E1053=3,"M",IF(E1053=4,"L")))))</f>
        <v>DM</v>
      </c>
      <c r="E1053" s="58">
        <f>IF(OR(Processes!$C$56=TRUE,Processes!O$56=TRUE),IF(AND(G1053=1,H1053=1,NOT(ISTEXT(J1053))),4,IF(AND(G1053=1,H1053=1,ISTEXT(J1053)),3,IF(AND(OR(G1053=1,H1053=1),ISTEXT(J1053)),2,1))),"OoS")</f>
        <v>1</v>
      </c>
      <c r="F1053" s="57"/>
      <c r="G1053" s="59"/>
      <c r="H1053" s="59"/>
      <c r="I1053" s="59"/>
      <c r="J1053" s="59"/>
      <c r="K1053" s="59"/>
      <c r="L1053" s="59"/>
      <c r="M1053" s="59"/>
      <c r="N1053" s="59"/>
      <c r="O1053" s="63"/>
      <c r="P1053" s="370"/>
      <c r="Q1053" s="264"/>
      <c r="R1053" s="386"/>
    </row>
    <row r="1054" spans="1:18" ht="12.75" customHeight="1" x14ac:dyDescent="0.25">
      <c r="A1054" s="352"/>
      <c r="B1054" s="378"/>
      <c r="C1054" s="62" t="str">
        <f>IF(ISTEXT('Organizational Unit Summary'!$B$52),'Organizational Unit Summary'!$B$52,"")</f>
        <v>P-13</v>
      </c>
      <c r="D1054" s="51" t="str">
        <f>IF('Organizational Unit Summary'!$B$24="Benchmark or Sustainment",IF(E1054="OoS","OoS",IF(E1054=1,"DM",IF(E1054=2,"PM",IF(E1054=3,"LM",IF(E1054=4,"FM"))))),IF(E1054="OoS","OoS",IF(E1054&lt;=2,"H",IF(E1054=3,"M",IF(E1054=4,"L")))))</f>
        <v>DM</v>
      </c>
      <c r="E1054" s="58">
        <f>IF(OR(Processes!$C$56=TRUE,Processes!P$56=TRUE),IF(AND(G1054=1,H1054=1,NOT(ISTEXT(J1054))),4,IF(AND(G1054=1,H1054=1,ISTEXT(J1054)),3,IF(AND(OR(G1054=1,H1054=1),ISTEXT(J1054)),2,1))),"OoS")</f>
        <v>1</v>
      </c>
      <c r="F1054" s="57"/>
      <c r="G1054" s="59"/>
      <c r="H1054" s="59"/>
      <c r="I1054" s="59"/>
      <c r="J1054" s="59"/>
      <c r="K1054" s="59"/>
      <c r="L1054" s="59"/>
      <c r="M1054" s="59"/>
      <c r="N1054" s="59"/>
      <c r="O1054" s="63"/>
      <c r="P1054" s="370"/>
      <c r="Q1054" s="264"/>
      <c r="R1054" s="386"/>
    </row>
    <row r="1055" spans="1:18" ht="12.75" customHeight="1" x14ac:dyDescent="0.25">
      <c r="A1055" s="352"/>
      <c r="B1055" s="378"/>
      <c r="C1055" s="62" t="str">
        <f>IF(ISTEXT('Organizational Unit Summary'!$B$53),'Organizational Unit Summary'!$B$53,"")</f>
        <v>P-14</v>
      </c>
      <c r="D1055" s="51" t="str">
        <f>IF('Organizational Unit Summary'!$B$24="Benchmark or Sustainment",IF(E1055="OoS","OoS",IF(E1055=1,"DM",IF(E1055=2,"PM",IF(E1055=3,"LM",IF(E1055=4,"FM"))))),IF(E1055="OoS","OoS",IF(E1055&lt;=2,"H",IF(E1055=3,"M",IF(E1055=4,"L")))))</f>
        <v>DM</v>
      </c>
      <c r="E1055" s="58">
        <f>IF(OR(Processes!$C$56=TRUE,Processes!Q$56=TRUE),IF(AND(G1055=1,H1055=1,NOT(ISTEXT(J1055))),4,IF(AND(G1055=1,H1055=1,ISTEXT(J1055)),3,IF(AND(OR(G1055=1,H1055=1),ISTEXT(J1055)),2,1))),"OoS")</f>
        <v>1</v>
      </c>
      <c r="F1055" s="57"/>
      <c r="G1055" s="59"/>
      <c r="H1055" s="59"/>
      <c r="I1055" s="59"/>
      <c r="J1055" s="59"/>
      <c r="K1055" s="59"/>
      <c r="L1055" s="59"/>
      <c r="M1055" s="59"/>
      <c r="N1055" s="59"/>
      <c r="O1055" s="63"/>
      <c r="P1055" s="370"/>
      <c r="Q1055" s="264"/>
      <c r="R1055" s="386"/>
    </row>
    <row r="1056" spans="1:18" ht="12.75" customHeight="1" x14ac:dyDescent="0.25">
      <c r="A1056" s="352"/>
      <c r="B1056" s="378"/>
      <c r="C1056" s="62" t="str">
        <f>IF(ISTEXT('Organizational Unit Summary'!$B$54),'Organizational Unit Summary'!$B$54,"")</f>
        <v>P-15</v>
      </c>
      <c r="D1056" s="51" t="str">
        <f>IF('Organizational Unit Summary'!$B$24="Benchmark or Sustainment",IF(E1056="OoS","OoS",IF(E1056=1,"DM",IF(E1056=2,"PM",IF(E1056=3,"LM",IF(E1056=4,"FM"))))),IF(E1056="OoS","OoS",IF(E1056&lt;=2,"H",IF(E1056=3,"M",IF(E1056=4,"L")))))</f>
        <v>DM</v>
      </c>
      <c r="E1056" s="58">
        <f>IF(OR(Processes!$C$56=TRUE,Processes!R$56=TRUE),IF(AND(G1056=1,H1056=1,NOT(ISTEXT(J1056))),4,IF(AND(G1056=1,H1056=1,ISTEXT(J1056)),3,IF(AND(OR(G1056=1,H1056=1),ISTEXT(J1056)),2,1))),"OoS")</f>
        <v>1</v>
      </c>
      <c r="F1056" s="57"/>
      <c r="G1056" s="59"/>
      <c r="H1056" s="59"/>
      <c r="I1056" s="59"/>
      <c r="J1056" s="59"/>
      <c r="K1056" s="59"/>
      <c r="L1056" s="59"/>
      <c r="M1056" s="59"/>
      <c r="N1056" s="59"/>
      <c r="O1056" s="63"/>
      <c r="P1056" s="370"/>
      <c r="Q1056" s="264"/>
      <c r="R1056" s="386"/>
    </row>
    <row r="1057" spans="1:18" ht="12.75" customHeight="1" x14ac:dyDescent="0.25">
      <c r="A1057" s="352"/>
      <c r="B1057" s="378"/>
      <c r="C1057" s="62" t="str">
        <f>IF(ISTEXT('Organizational Unit Summary'!$B$55),'Organizational Unit Summary'!$B$55,"")</f>
        <v>P-16</v>
      </c>
      <c r="D1057" s="51" t="str">
        <f>IF('Organizational Unit Summary'!$B$24="Benchmark or Sustainment",IF(E1057="OoS","OoS",IF(E1057=1,"DM",IF(E1057=2,"PM",IF(E1057=3,"LM",IF(E1057=4,"FM"))))),IF(E1057="OoS","OoS",IF(E1057&lt;=2,"H",IF(E1057=3,"M",IF(E1057=4,"L")))))</f>
        <v>DM</v>
      </c>
      <c r="E1057" s="58">
        <f>IF(OR(Processes!$C$56=TRUE,Processes!S$56=TRUE),IF(AND(G1057=1,H1057=1,NOT(ISTEXT(J1057))),4,IF(AND(G1057=1,H1057=1,ISTEXT(J1057)),3,IF(AND(OR(G1057=1,H1057=1),ISTEXT(J1057)),2,1))),"OoS")</f>
        <v>1</v>
      </c>
      <c r="F1057" s="57"/>
      <c r="G1057" s="59"/>
      <c r="H1057" s="59"/>
      <c r="I1057" s="59"/>
      <c r="J1057" s="59"/>
      <c r="K1057" s="59"/>
      <c r="L1057" s="59"/>
      <c r="M1057" s="59"/>
      <c r="N1057" s="59"/>
      <c r="O1057" s="63"/>
      <c r="P1057" s="370"/>
      <c r="Q1057" s="264"/>
      <c r="R1057" s="386"/>
    </row>
    <row r="1058" spans="1:18" ht="12.75" customHeight="1" x14ac:dyDescent="0.25">
      <c r="A1058" s="352"/>
      <c r="B1058" s="378"/>
      <c r="C1058" s="62" t="str">
        <f>IF(ISTEXT('Organizational Unit Summary'!$B$56),'Organizational Unit Summary'!$B$56,"")</f>
        <v>P-17</v>
      </c>
      <c r="D1058" s="51" t="str">
        <f>IF('Organizational Unit Summary'!$B$24="Benchmark or Sustainment",IF(E1058="OoS","OoS",IF(E1058=1,"DM",IF(E1058=2,"PM",IF(E1058=3,"LM",IF(E1058=4,"FM"))))),IF(E1058="OoS","OoS",IF(E1058&lt;=2,"H",IF(E1058=3,"M",IF(E1058=4,"L")))))</f>
        <v>DM</v>
      </c>
      <c r="E1058" s="58">
        <f>IF(OR(Processes!$C$56=TRUE,Processes!T$56=TRUE),IF(AND(G1058=1,H1058=1,NOT(ISTEXT(J1058))),4,IF(AND(G1058=1,H1058=1,ISTEXT(J1058)),3,IF(AND(OR(G1058=1,H1058=1),ISTEXT(J1058)),2,1))),"OoS")</f>
        <v>1</v>
      </c>
      <c r="F1058" s="57"/>
      <c r="G1058" s="59"/>
      <c r="H1058" s="59"/>
      <c r="I1058" s="59"/>
      <c r="J1058" s="59"/>
      <c r="K1058" s="59"/>
      <c r="L1058" s="59"/>
      <c r="M1058" s="59"/>
      <c r="N1058" s="59"/>
      <c r="O1058" s="63"/>
      <c r="P1058" s="370"/>
      <c r="Q1058" s="264"/>
      <c r="R1058" s="386"/>
    </row>
    <row r="1059" spans="1:18" ht="12.75" customHeight="1" x14ac:dyDescent="0.25">
      <c r="A1059" s="352"/>
      <c r="B1059" s="378"/>
      <c r="C1059" s="62" t="str">
        <f>IF(ISTEXT('Organizational Unit Summary'!$B$57),'Organizational Unit Summary'!$B$57,"")</f>
        <v>P-18</v>
      </c>
      <c r="D1059" s="51" t="str">
        <f>IF('Organizational Unit Summary'!$B$24="Benchmark or Sustainment",IF(E1059="OoS","OoS",IF(E1059=1,"DM",IF(E1059=2,"PM",IF(E1059=3,"LM",IF(E1059=4,"FM"))))),IF(E1059="OoS","OoS",IF(E1059&lt;=2,"H",IF(E1059=3,"M",IF(E1059=4,"L")))))</f>
        <v>DM</v>
      </c>
      <c r="E1059" s="58">
        <f>IF(OR(Processes!$C$56=TRUE,Processes!U$56=TRUE),IF(AND(G1059=1,H1059=1,NOT(ISTEXT(J1059))),4,IF(AND(G1059=1,H1059=1,ISTEXT(J1059)),3,IF(AND(OR(G1059=1,H1059=1),ISTEXT(J1059)),2,1))),"OoS")</f>
        <v>1</v>
      </c>
      <c r="F1059" s="57"/>
      <c r="G1059" s="59"/>
      <c r="H1059" s="59"/>
      <c r="I1059" s="59"/>
      <c r="J1059" s="59"/>
      <c r="K1059" s="59"/>
      <c r="L1059" s="59"/>
      <c r="M1059" s="59"/>
      <c r="N1059" s="59"/>
      <c r="O1059" s="63"/>
      <c r="P1059" s="370"/>
      <c r="Q1059" s="264"/>
      <c r="R1059" s="386"/>
    </row>
    <row r="1060" spans="1:18" ht="12.75" customHeight="1" x14ac:dyDescent="0.25">
      <c r="A1060" s="352"/>
      <c r="B1060" s="378"/>
      <c r="C1060" s="62" t="str">
        <f>IF(ISTEXT('Organizational Unit Summary'!$B$58),'Organizational Unit Summary'!$B$58,"")</f>
        <v>P-19</v>
      </c>
      <c r="D1060" s="51" t="str">
        <f>IF('Organizational Unit Summary'!$B$24="Benchmark or Sustainment",IF(E1060="OoS","OoS",IF(E1060=1,"DM",IF(E1060=2,"PM",IF(E1060=3,"LM",IF(E1060=4,"FM"))))),IF(E1060="OoS","OoS",IF(E1060&lt;=2,"H",IF(E1060=3,"M",IF(E1060=4,"L")))))</f>
        <v>DM</v>
      </c>
      <c r="E1060" s="58">
        <f>IF(OR(Processes!$C$56=TRUE,Processes!V$56=TRUE),IF(AND(G1060=1,H1060=1,NOT(ISTEXT(J1060))),4,IF(AND(G1060=1,H1060=1,ISTEXT(J1060)),3,IF(AND(OR(G1060=1,H1060=1),ISTEXT(J1060)),2,1))),"OoS")</f>
        <v>1</v>
      </c>
      <c r="F1060" s="57"/>
      <c r="G1060" s="59"/>
      <c r="H1060" s="59"/>
      <c r="I1060" s="59"/>
      <c r="J1060" s="59"/>
      <c r="K1060" s="59"/>
      <c r="L1060" s="59"/>
      <c r="M1060" s="59"/>
      <c r="N1060" s="59"/>
      <c r="O1060" s="63"/>
      <c r="P1060" s="370"/>
      <c r="Q1060" s="264"/>
      <c r="R1060" s="386"/>
    </row>
    <row r="1061" spans="1:18" ht="12.75" customHeight="1" thickBot="1" x14ac:dyDescent="0.3">
      <c r="A1061" s="352"/>
      <c r="B1061" s="378"/>
      <c r="C1061" s="62" t="str">
        <f>IF(ISTEXT('Organizational Unit Summary'!$B$59),'Organizational Unit Summary'!$B$59,"")</f>
        <v>P-20</v>
      </c>
      <c r="D1061" s="51" t="str">
        <f>IF('Organizational Unit Summary'!$B$24="Benchmark or Sustainment",IF(E1061="OoS","OoS",IF(E1061=1,"DM",IF(E1061=2,"PM",IF(E1061=3,"LM",IF(E1061=4,"FM"))))),IF(E1061="OoS","OoS",IF(E1061&lt;=2,"H",IF(E1061=3,"M",IF(E1061=4,"L")))))</f>
        <v>DM</v>
      </c>
      <c r="E1061" s="58">
        <f>IF(OR(Processes!$C$56=TRUE,Processes!W$56=TRUE),IF(AND(G1061=1,H1061=1,NOT(ISTEXT(J1061))),4,IF(AND(G1061=1,H1061=1,ISTEXT(J1061)),3,IF(AND(OR(G1061=1,H1061=1),ISTEXT(J1061)),2,1))),"OoS")</f>
        <v>1</v>
      </c>
      <c r="F1061" s="57"/>
      <c r="G1061" s="59"/>
      <c r="H1061" s="59"/>
      <c r="I1061" s="59"/>
      <c r="J1061" s="59"/>
      <c r="K1061" s="59"/>
      <c r="L1061" s="59"/>
      <c r="M1061" s="59"/>
      <c r="N1061" s="59"/>
      <c r="O1061" s="63"/>
      <c r="P1061" s="371"/>
      <c r="Q1061" s="264"/>
      <c r="R1061" s="386"/>
    </row>
    <row r="1062" spans="1:18" ht="12.75" customHeight="1" x14ac:dyDescent="0.25">
      <c r="A1062" s="352"/>
      <c r="B1062" s="378" t="str">
        <f>IF(ISTEXT(Processes!$B$6),Processes!$B$6,"")</f>
        <v>Process 4</v>
      </c>
      <c r="C1062" s="62" t="str">
        <f>IF(ISTEXT('Organizational Unit Summary'!$B$40),'Organizational Unit Summary'!$B$40,"")</f>
        <v>P-1</v>
      </c>
      <c r="D1062" s="51" t="str">
        <f>IF('Organizational Unit Summary'!$B$24="Benchmark or Sustainment",IF(E1062="OoS","OoS",IF(E1062=1,"DM",IF(E1062=2,"PM",IF(E1062=3,"LM",IF(E1062=4,"FM"))))),IF(E1062="OoS","OoS",IF(E1062&lt;=2,"H",IF(E1062=3,"M",IF(E1062=4,"L")))))</f>
        <v>DM</v>
      </c>
      <c r="E1062" s="58">
        <f>IF(OR(Processes!$C$57=TRUE,Processes!D$57=TRUE),IF(AND(G1062=1,H1062=1,NOT(ISTEXT(J1062))),4,IF(AND(G1062=1,H1062=1,ISTEXT(J1062)),3,IF(AND(OR(G1062=1,H1062=1),ISTEXT(J1062)),2,1))),"OoS")</f>
        <v>1</v>
      </c>
      <c r="F1062" s="57"/>
      <c r="G1062" s="59"/>
      <c r="H1062" s="59"/>
      <c r="I1062" s="59"/>
      <c r="J1062" s="59"/>
      <c r="K1062" s="59"/>
      <c r="L1062" s="59"/>
      <c r="M1062" s="59"/>
      <c r="N1062" s="59"/>
      <c r="O1062" s="63"/>
      <c r="P1062" s="369"/>
      <c r="Q1062" s="264"/>
      <c r="R1062" s="386"/>
    </row>
    <row r="1063" spans="1:18" ht="12.75" customHeight="1" x14ac:dyDescent="0.25">
      <c r="A1063" s="352"/>
      <c r="B1063" s="378"/>
      <c r="C1063" s="62" t="str">
        <f>IF(ISTEXT('Organizational Unit Summary'!$B$41),'Organizational Unit Summary'!$B$41,"")</f>
        <v>P-2</v>
      </c>
      <c r="D1063" s="51" t="str">
        <f>IF('Organizational Unit Summary'!$B$24="Benchmark or Sustainment",IF(E1063="OoS","OoS",IF(E1063=1,"DM",IF(E1063=2,"PM",IF(E1063=3,"LM",IF(E1063=4,"FM"))))),IF(E1063="OoS","OoS",IF(E1063&lt;=2,"H",IF(E1063=3,"M",IF(E1063=4,"L")))))</f>
        <v>DM</v>
      </c>
      <c r="E1063" s="58">
        <f>IF(OR(Processes!$C$57=TRUE,Processes!E$57=TRUE),IF(AND(G1063=1,H1063=1,NOT(ISTEXT(J1063))),4,IF(AND(G1063=1,H1063=1,ISTEXT(J1063)),3,IF(AND(OR(G1063=1,H1063=1),ISTEXT(J1063)),2,1))),"OoS")</f>
        <v>1</v>
      </c>
      <c r="F1063" s="57"/>
      <c r="G1063" s="59"/>
      <c r="H1063" s="59"/>
      <c r="I1063" s="59"/>
      <c r="J1063" s="59"/>
      <c r="K1063" s="59"/>
      <c r="L1063" s="59"/>
      <c r="M1063" s="59"/>
      <c r="N1063" s="59"/>
      <c r="O1063" s="63"/>
      <c r="P1063" s="370"/>
      <c r="Q1063" s="264"/>
      <c r="R1063" s="386"/>
    </row>
    <row r="1064" spans="1:18" ht="12.75" customHeight="1" x14ac:dyDescent="0.25">
      <c r="A1064" s="352"/>
      <c r="B1064" s="378"/>
      <c r="C1064" s="62" t="str">
        <f>IF(ISTEXT('Organizational Unit Summary'!$B$42),'Organizational Unit Summary'!$B$42,"")</f>
        <v>P-3</v>
      </c>
      <c r="D1064" s="51" t="str">
        <f>IF('Organizational Unit Summary'!$B$24="Benchmark or Sustainment",IF(E1064="OoS","OoS",IF(E1064=1,"DM",IF(E1064=2,"PM",IF(E1064=3,"LM",IF(E1064=4,"FM"))))),IF(E1064="OoS","OoS",IF(E1064&lt;=2,"H",IF(E1064=3,"M",IF(E1064=4,"L")))))</f>
        <v>DM</v>
      </c>
      <c r="E1064" s="58">
        <f>IF(OR(Processes!$C$57=TRUE,Processes!F$57=TRUE),IF(AND(G1064=1,H1064=1,NOT(ISTEXT(J1064))),4,IF(AND(G1064=1,H1064=1,ISTEXT(J1064)),3,IF(AND(OR(G1064=1,H1064=1),ISTEXT(J1064)),2,1))),"OoS")</f>
        <v>1</v>
      </c>
      <c r="F1064" s="57"/>
      <c r="G1064" s="59"/>
      <c r="H1064" s="59"/>
      <c r="I1064" s="59"/>
      <c r="J1064" s="59"/>
      <c r="K1064" s="59"/>
      <c r="L1064" s="59"/>
      <c r="M1064" s="59"/>
      <c r="N1064" s="59"/>
      <c r="O1064" s="63"/>
      <c r="P1064" s="370"/>
      <c r="Q1064" s="264"/>
      <c r="R1064" s="386"/>
    </row>
    <row r="1065" spans="1:18" ht="13" x14ac:dyDescent="0.25">
      <c r="A1065" s="352"/>
      <c r="B1065" s="378"/>
      <c r="C1065" s="62" t="str">
        <f>IF(ISTEXT('Organizational Unit Summary'!$B$43),'Organizational Unit Summary'!$B$43,"")</f>
        <v>P-4</v>
      </c>
      <c r="D1065" s="51" t="str">
        <f>IF('Organizational Unit Summary'!$B$24="Benchmark or Sustainment",IF(E1065="OoS","OoS",IF(E1065=1,"DM",IF(E1065=2,"PM",IF(E1065=3,"LM",IF(E1065=4,"FM"))))),IF(E1065="OoS","OoS",IF(E1065&lt;=2,"H",IF(E1065=3,"M",IF(E1065=4,"L")))))</f>
        <v>DM</v>
      </c>
      <c r="E1065" s="58">
        <f>IF(OR(Processes!$C$57=TRUE,Processes!G$57=TRUE),IF(AND(G1065=1,H1065=1,NOT(ISTEXT(J1065))),4,IF(AND(G1065=1,H1065=1,ISTEXT(J1065)),3,IF(AND(OR(G1065=1,H1065=1),ISTEXT(J1065)),2,1))),"OoS")</f>
        <v>1</v>
      </c>
      <c r="F1065" s="57"/>
      <c r="G1065" s="59"/>
      <c r="H1065" s="59"/>
      <c r="I1065" s="59"/>
      <c r="J1065" s="59"/>
      <c r="K1065" s="59"/>
      <c r="L1065" s="59"/>
      <c r="M1065" s="59"/>
      <c r="N1065" s="59"/>
      <c r="O1065" s="63"/>
      <c r="P1065" s="370"/>
      <c r="Q1065" s="264"/>
      <c r="R1065" s="386"/>
    </row>
    <row r="1066" spans="1:18" ht="13" x14ac:dyDescent="0.25">
      <c r="A1066" s="352"/>
      <c r="B1066" s="378"/>
      <c r="C1066" s="62" t="str">
        <f>IF(ISTEXT('Organizational Unit Summary'!$B$44),'Organizational Unit Summary'!$B$44,"")</f>
        <v>P-5</v>
      </c>
      <c r="D1066" s="51" t="str">
        <f>IF('Organizational Unit Summary'!$B$24="Benchmark or Sustainment",IF(E1066="OoS","OoS",IF(E1066=1,"DM",IF(E1066=2,"PM",IF(E1066=3,"LM",IF(E1066=4,"FM"))))),IF(E1066="OoS","OoS",IF(E1066&lt;=2,"H",IF(E1066=3,"M",IF(E1066=4,"L")))))</f>
        <v>DM</v>
      </c>
      <c r="E1066" s="58">
        <f>IF(OR(Processes!$C$57=TRUE,Processes!H$57=TRUE),IF(AND(G1066=1,H1066=1,NOT(ISTEXT(J1066))),4,IF(AND(G1066=1,H1066=1,ISTEXT(J1066)),3,IF(AND(OR(G1066=1,H1066=1),ISTEXT(J1066)),2,1))),"OoS")</f>
        <v>1</v>
      </c>
      <c r="F1066" s="57"/>
      <c r="G1066" s="59"/>
      <c r="H1066" s="59"/>
      <c r="I1066" s="59"/>
      <c r="J1066" s="59"/>
      <c r="K1066" s="59"/>
      <c r="L1066" s="59"/>
      <c r="M1066" s="59"/>
      <c r="N1066" s="59"/>
      <c r="O1066" s="63"/>
      <c r="P1066" s="370"/>
      <c r="Q1066" s="264"/>
      <c r="R1066" s="386"/>
    </row>
    <row r="1067" spans="1:18" ht="13" x14ac:dyDescent="0.25">
      <c r="A1067" s="352"/>
      <c r="B1067" s="378"/>
      <c r="C1067" s="62" t="str">
        <f>IF(ISTEXT('Organizational Unit Summary'!$B$45),'Organizational Unit Summary'!$B$45,"")</f>
        <v>P-6</v>
      </c>
      <c r="D1067" s="51" t="str">
        <f>IF('Organizational Unit Summary'!$B$24="Benchmark or Sustainment",IF(E1067="OoS","OoS",IF(E1067=1,"DM",IF(E1067=2,"PM",IF(E1067=3,"LM",IF(E1067=4,"FM"))))),IF(E1067="OoS","OoS",IF(E1067&lt;=2,"H",IF(E1067=3,"M",IF(E1067=4,"L")))))</f>
        <v>DM</v>
      </c>
      <c r="E1067" s="58">
        <f>IF(OR(Processes!$C$57=TRUE,Processes!I$57=TRUE),IF(AND(G1067=1,H1067=1,NOT(ISTEXT(J1067))),4,IF(AND(G1067=1,H1067=1,ISTEXT(J1067)),3,IF(AND(OR(G1067=1,H1067=1),ISTEXT(J1067)),2,1))),"OoS")</f>
        <v>1</v>
      </c>
      <c r="F1067" s="57"/>
      <c r="G1067" s="59"/>
      <c r="H1067" s="59"/>
      <c r="I1067" s="59"/>
      <c r="J1067" s="59"/>
      <c r="K1067" s="59"/>
      <c r="L1067" s="59"/>
      <c r="M1067" s="59"/>
      <c r="N1067" s="59"/>
      <c r="O1067" s="63"/>
      <c r="P1067" s="370"/>
      <c r="Q1067" s="264"/>
      <c r="R1067" s="386"/>
    </row>
    <row r="1068" spans="1:18" ht="13" x14ac:dyDescent="0.25">
      <c r="A1068" s="352"/>
      <c r="B1068" s="378"/>
      <c r="C1068" s="62" t="str">
        <f>IF(ISTEXT('Organizational Unit Summary'!$B$46),'Organizational Unit Summary'!$B$46,"")</f>
        <v>P-7</v>
      </c>
      <c r="D1068" s="51" t="str">
        <f>IF('Organizational Unit Summary'!$B$24="Benchmark or Sustainment",IF(E1068="OoS","OoS",IF(E1068=1,"DM",IF(E1068=2,"PM",IF(E1068=3,"LM",IF(E1068=4,"FM"))))),IF(E1068="OoS","OoS",IF(E1068&lt;=2,"H",IF(E1068=3,"M",IF(E1068=4,"L")))))</f>
        <v>DM</v>
      </c>
      <c r="E1068" s="58">
        <f>IF(OR(Processes!$C$57=TRUE,Processes!J$57=TRUE),IF(AND(G1068=1,H1068=1,NOT(ISTEXT(J1068))),4,IF(AND(G1068=1,H1068=1,ISTEXT(J1068)),3,IF(AND(OR(G1068=1,H1068=1),ISTEXT(J1068)),2,1))),"OoS")</f>
        <v>1</v>
      </c>
      <c r="F1068" s="57"/>
      <c r="G1068" s="59"/>
      <c r="H1068" s="59"/>
      <c r="I1068" s="59"/>
      <c r="J1068" s="59"/>
      <c r="K1068" s="59"/>
      <c r="L1068" s="59"/>
      <c r="M1068" s="59"/>
      <c r="N1068" s="59"/>
      <c r="O1068" s="63"/>
      <c r="P1068" s="370"/>
      <c r="Q1068" s="264"/>
      <c r="R1068" s="386"/>
    </row>
    <row r="1069" spans="1:18" ht="13" x14ac:dyDescent="0.25">
      <c r="A1069" s="352"/>
      <c r="B1069" s="378"/>
      <c r="C1069" s="62" t="str">
        <f>IF(ISTEXT('Organizational Unit Summary'!$B$47),'Organizational Unit Summary'!$B$47,"")</f>
        <v>P-8</v>
      </c>
      <c r="D1069" s="51" t="str">
        <f>IF('Organizational Unit Summary'!$B$24="Benchmark or Sustainment",IF(E1069="OoS","OoS",IF(E1069=1,"DM",IF(E1069=2,"PM",IF(E1069=3,"LM",IF(E1069=4,"FM"))))),IF(E1069="OoS","OoS",IF(E1069&lt;=2,"H",IF(E1069=3,"M",IF(E1069=4,"L")))))</f>
        <v>DM</v>
      </c>
      <c r="E1069" s="58">
        <f>IF(OR(Processes!$C$57=TRUE,Processes!K$57=TRUE),IF(AND(G1069=1,H1069=1,NOT(ISTEXT(J1069))),4,IF(AND(G1069=1,H1069=1,ISTEXT(J1069)),3,IF(AND(OR(G1069=1,H1069=1),ISTEXT(J1069)),2,1))),"OoS")</f>
        <v>1</v>
      </c>
      <c r="F1069" s="57"/>
      <c r="G1069" s="59"/>
      <c r="H1069" s="59"/>
      <c r="I1069" s="59"/>
      <c r="J1069" s="59"/>
      <c r="K1069" s="59"/>
      <c r="L1069" s="59"/>
      <c r="M1069" s="59"/>
      <c r="N1069" s="59"/>
      <c r="O1069" s="63"/>
      <c r="P1069" s="370"/>
      <c r="Q1069" s="264"/>
      <c r="R1069" s="386"/>
    </row>
    <row r="1070" spans="1:18" ht="13" x14ac:dyDescent="0.25">
      <c r="A1070" s="352"/>
      <c r="B1070" s="378"/>
      <c r="C1070" s="62" t="str">
        <f>IF(ISTEXT('Organizational Unit Summary'!$B$48),'Organizational Unit Summary'!$B$48,"")</f>
        <v>P-9</v>
      </c>
      <c r="D1070" s="51" t="str">
        <f>IF('Organizational Unit Summary'!$B$24="Benchmark or Sustainment",IF(E1070="OoS","OoS",IF(E1070=1,"DM",IF(E1070=2,"PM",IF(E1070=3,"LM",IF(E1070=4,"FM"))))),IF(E1070="OoS","OoS",IF(E1070&lt;=2,"H",IF(E1070=3,"M",IF(E1070=4,"L")))))</f>
        <v>DM</v>
      </c>
      <c r="E1070" s="58">
        <f>IF(OR(Processes!$C$57=TRUE,Processes!L$57=TRUE),IF(AND(G1070=1,H1070=1,NOT(ISTEXT(J1070))),4,IF(AND(G1070=1,H1070=1,ISTEXT(J1070)),3,IF(AND(OR(G1070=1,H1070=1),ISTEXT(J1070)),2,1))),"OoS")</f>
        <v>1</v>
      </c>
      <c r="F1070" s="57"/>
      <c r="G1070" s="59"/>
      <c r="H1070" s="59"/>
      <c r="I1070" s="59"/>
      <c r="J1070" s="59"/>
      <c r="K1070" s="59"/>
      <c r="L1070" s="59"/>
      <c r="M1070" s="59"/>
      <c r="N1070" s="59"/>
      <c r="O1070" s="63"/>
      <c r="P1070" s="370"/>
      <c r="Q1070" s="264"/>
      <c r="R1070" s="386"/>
    </row>
    <row r="1071" spans="1:18" ht="13" x14ac:dyDescent="0.25">
      <c r="A1071" s="352"/>
      <c r="B1071" s="378"/>
      <c r="C1071" s="62" t="str">
        <f>IF(ISTEXT('Organizational Unit Summary'!$B$49),'Organizational Unit Summary'!$B$49,"")</f>
        <v>P-10</v>
      </c>
      <c r="D1071" s="51" t="str">
        <f>IF('Organizational Unit Summary'!$B$24="Benchmark or Sustainment",IF(E1071="OoS","OoS",IF(E1071=1,"DM",IF(E1071=2,"PM",IF(E1071=3,"LM",IF(E1071=4,"FM"))))),IF(E1071="OoS","OoS",IF(E1071&lt;=2,"H",IF(E1071=3,"M",IF(E1071=4,"L")))))</f>
        <v>DM</v>
      </c>
      <c r="E1071" s="58">
        <f>IF(OR(Processes!$C$57=TRUE,Processes!M$57=TRUE),IF(AND(G1071=1,H1071=1,NOT(ISTEXT(J1071))),4,IF(AND(G1071=1,H1071=1,ISTEXT(J1071)),3,IF(AND(OR(G1071=1,H1071=1),ISTEXT(J1071)),2,1))),"OoS")</f>
        <v>1</v>
      </c>
      <c r="F1071" s="57"/>
      <c r="G1071" s="59"/>
      <c r="H1071" s="59"/>
      <c r="I1071" s="59"/>
      <c r="J1071" s="59"/>
      <c r="K1071" s="59"/>
      <c r="L1071" s="59"/>
      <c r="M1071" s="59"/>
      <c r="N1071" s="59"/>
      <c r="O1071" s="63"/>
      <c r="P1071" s="370"/>
      <c r="Q1071" s="264"/>
      <c r="R1071" s="386"/>
    </row>
    <row r="1072" spans="1:18" ht="13" x14ac:dyDescent="0.25">
      <c r="A1072" s="352"/>
      <c r="B1072" s="378"/>
      <c r="C1072" s="62" t="str">
        <f>IF(ISTEXT('Organizational Unit Summary'!$B$50),'Organizational Unit Summary'!$B$50,"")</f>
        <v>P-11</v>
      </c>
      <c r="D1072" s="51" t="str">
        <f>IF('Organizational Unit Summary'!$B$24="Benchmark or Sustainment",IF(E1072="OoS","OoS",IF(E1072=1,"DM",IF(E1072=2,"PM",IF(E1072=3,"LM",IF(E1072=4,"FM"))))),IF(E1072="OoS","OoS",IF(E1072&lt;=2,"H",IF(E1072=3,"M",IF(E1072=4,"L")))))</f>
        <v>DM</v>
      </c>
      <c r="E1072" s="58">
        <f>IF(OR(Processes!$C$57=TRUE,Processes!N$57=TRUE),IF(AND(G1072=1,H1072=1,NOT(ISTEXT(J1072))),4,IF(AND(G1072=1,H1072=1,ISTEXT(J1072)),3,IF(AND(OR(G1072=1,H1072=1),ISTEXT(J1072)),2,1))),"OoS")</f>
        <v>1</v>
      </c>
      <c r="F1072" s="57"/>
      <c r="G1072" s="59"/>
      <c r="H1072" s="59"/>
      <c r="I1072" s="59"/>
      <c r="J1072" s="59"/>
      <c r="K1072" s="59"/>
      <c r="L1072" s="59"/>
      <c r="M1072" s="59"/>
      <c r="N1072" s="59"/>
      <c r="O1072" s="63"/>
      <c r="P1072" s="370"/>
      <c r="Q1072" s="264"/>
      <c r="R1072" s="386"/>
    </row>
    <row r="1073" spans="1:18" ht="13" x14ac:dyDescent="0.25">
      <c r="A1073" s="352"/>
      <c r="B1073" s="378"/>
      <c r="C1073" s="62" t="str">
        <f>IF(ISTEXT('Organizational Unit Summary'!$B$51),'Organizational Unit Summary'!$B$51,"")</f>
        <v>P-12</v>
      </c>
      <c r="D1073" s="51" t="str">
        <f>IF('Organizational Unit Summary'!$B$24="Benchmark or Sustainment",IF(E1073="OoS","OoS",IF(E1073=1,"DM",IF(E1073=2,"PM",IF(E1073=3,"LM",IF(E1073=4,"FM"))))),IF(E1073="OoS","OoS",IF(E1073&lt;=2,"H",IF(E1073=3,"M",IF(E1073=4,"L")))))</f>
        <v>DM</v>
      </c>
      <c r="E1073" s="58">
        <f>IF(OR(Processes!$C$57=TRUE,Processes!O$57=TRUE),IF(AND(G1073=1,H1073=1,NOT(ISTEXT(J1073))),4,IF(AND(G1073=1,H1073=1,ISTEXT(J1073)),3,IF(AND(OR(G1073=1,H1073=1),ISTEXT(J1073)),2,1))),"OoS")</f>
        <v>1</v>
      </c>
      <c r="F1073" s="57"/>
      <c r="G1073" s="59"/>
      <c r="H1073" s="59"/>
      <c r="I1073" s="59"/>
      <c r="J1073" s="59"/>
      <c r="K1073" s="59"/>
      <c r="L1073" s="59"/>
      <c r="M1073" s="59"/>
      <c r="N1073" s="59"/>
      <c r="O1073" s="63"/>
      <c r="P1073" s="370"/>
      <c r="Q1073" s="264"/>
      <c r="R1073" s="386"/>
    </row>
    <row r="1074" spans="1:18" ht="13" x14ac:dyDescent="0.25">
      <c r="A1074" s="352"/>
      <c r="B1074" s="378"/>
      <c r="C1074" s="62" t="str">
        <f>IF(ISTEXT('Organizational Unit Summary'!$B$52),'Organizational Unit Summary'!$B$52,"")</f>
        <v>P-13</v>
      </c>
      <c r="D1074" s="51" t="str">
        <f>IF('Organizational Unit Summary'!$B$24="Benchmark or Sustainment",IF(E1074="OoS","OoS",IF(E1074=1,"DM",IF(E1074=2,"PM",IF(E1074=3,"LM",IF(E1074=4,"FM"))))),IF(E1074="OoS","OoS",IF(E1074&lt;=2,"H",IF(E1074=3,"M",IF(E1074=4,"L")))))</f>
        <v>DM</v>
      </c>
      <c r="E1074" s="58">
        <f>IF(OR(Processes!$C$57=TRUE,Processes!P$57=TRUE),IF(AND(G1074=1,H1074=1,NOT(ISTEXT(J1074))),4,IF(AND(G1074=1,H1074=1,ISTEXT(J1074)),3,IF(AND(OR(G1074=1,H1074=1),ISTEXT(J1074)),2,1))),"OoS")</f>
        <v>1</v>
      </c>
      <c r="F1074" s="57"/>
      <c r="G1074" s="59"/>
      <c r="H1074" s="59"/>
      <c r="I1074" s="59"/>
      <c r="J1074" s="59"/>
      <c r="K1074" s="59"/>
      <c r="L1074" s="59"/>
      <c r="M1074" s="59"/>
      <c r="N1074" s="59"/>
      <c r="O1074" s="63"/>
      <c r="P1074" s="370"/>
      <c r="Q1074" s="264"/>
      <c r="R1074" s="386"/>
    </row>
    <row r="1075" spans="1:18" ht="13" x14ac:dyDescent="0.25">
      <c r="A1075" s="352"/>
      <c r="B1075" s="378"/>
      <c r="C1075" s="62" t="str">
        <f>IF(ISTEXT('Organizational Unit Summary'!$B$53),'Organizational Unit Summary'!$B$53,"")</f>
        <v>P-14</v>
      </c>
      <c r="D1075" s="51" t="str">
        <f>IF('Organizational Unit Summary'!$B$24="Benchmark or Sustainment",IF(E1075="OoS","OoS",IF(E1075=1,"DM",IF(E1075=2,"PM",IF(E1075=3,"LM",IF(E1075=4,"FM"))))),IF(E1075="OoS","OoS",IF(E1075&lt;=2,"H",IF(E1075=3,"M",IF(E1075=4,"L")))))</f>
        <v>DM</v>
      </c>
      <c r="E1075" s="58">
        <f>IF(OR(Processes!$C$57=TRUE,Processes!Q$57=TRUE),IF(AND(G1075=1,H1075=1,NOT(ISTEXT(J1075))),4,IF(AND(G1075=1,H1075=1,ISTEXT(J1075)),3,IF(AND(OR(G1075=1,H1075=1),ISTEXT(J1075)),2,1))),"OoS")</f>
        <v>1</v>
      </c>
      <c r="F1075" s="57"/>
      <c r="G1075" s="59"/>
      <c r="H1075" s="59"/>
      <c r="I1075" s="59"/>
      <c r="J1075" s="59"/>
      <c r="K1075" s="59"/>
      <c r="L1075" s="59"/>
      <c r="M1075" s="59"/>
      <c r="N1075" s="59"/>
      <c r="O1075" s="63"/>
      <c r="P1075" s="370"/>
      <c r="Q1075" s="264"/>
      <c r="R1075" s="386"/>
    </row>
    <row r="1076" spans="1:18" ht="13" x14ac:dyDescent="0.25">
      <c r="A1076" s="352"/>
      <c r="B1076" s="378"/>
      <c r="C1076" s="62" t="str">
        <f>IF(ISTEXT('Organizational Unit Summary'!$B$54),'Organizational Unit Summary'!$B$54,"")</f>
        <v>P-15</v>
      </c>
      <c r="D1076" s="51" t="str">
        <f>IF('Organizational Unit Summary'!$B$24="Benchmark or Sustainment",IF(E1076="OoS","OoS",IF(E1076=1,"DM",IF(E1076=2,"PM",IF(E1076=3,"LM",IF(E1076=4,"FM"))))),IF(E1076="OoS","OoS",IF(E1076&lt;=2,"H",IF(E1076=3,"M",IF(E1076=4,"L")))))</f>
        <v>DM</v>
      </c>
      <c r="E1076" s="58">
        <f>IF(OR(Processes!$C$57=TRUE,Processes!R$57=TRUE),IF(AND(G1076=1,H1076=1,NOT(ISTEXT(J1076))),4,IF(AND(G1076=1,H1076=1,ISTEXT(J1076)),3,IF(AND(OR(G1076=1,H1076=1),ISTEXT(J1076)),2,1))),"OoS")</f>
        <v>1</v>
      </c>
      <c r="F1076" s="57"/>
      <c r="G1076" s="59"/>
      <c r="H1076" s="59"/>
      <c r="I1076" s="59"/>
      <c r="J1076" s="59"/>
      <c r="K1076" s="59"/>
      <c r="L1076" s="59"/>
      <c r="M1076" s="59"/>
      <c r="N1076" s="59"/>
      <c r="O1076" s="63"/>
      <c r="P1076" s="370"/>
      <c r="Q1076" s="264"/>
      <c r="R1076" s="386"/>
    </row>
    <row r="1077" spans="1:18" ht="13" x14ac:dyDescent="0.25">
      <c r="A1077" s="352"/>
      <c r="B1077" s="378"/>
      <c r="C1077" s="62" t="str">
        <f>IF(ISTEXT('Organizational Unit Summary'!$B$55),'Organizational Unit Summary'!$B$55,"")</f>
        <v>P-16</v>
      </c>
      <c r="D1077" s="51" t="str">
        <f>IF('Organizational Unit Summary'!$B$24="Benchmark or Sustainment",IF(E1077="OoS","OoS",IF(E1077=1,"DM",IF(E1077=2,"PM",IF(E1077=3,"LM",IF(E1077=4,"FM"))))),IF(E1077="OoS","OoS",IF(E1077&lt;=2,"H",IF(E1077=3,"M",IF(E1077=4,"L")))))</f>
        <v>DM</v>
      </c>
      <c r="E1077" s="58">
        <f>IF(OR(Processes!$C$57=TRUE,Processes!S$57=TRUE),IF(AND(G1077=1,H1077=1,NOT(ISTEXT(J1077))),4,IF(AND(G1077=1,H1077=1,ISTEXT(J1077)),3,IF(AND(OR(G1077=1,H1077=1),ISTEXT(J1077)),2,1))),"OoS")</f>
        <v>1</v>
      </c>
      <c r="F1077" s="57"/>
      <c r="G1077" s="59"/>
      <c r="H1077" s="59"/>
      <c r="I1077" s="59"/>
      <c r="J1077" s="59"/>
      <c r="K1077" s="59"/>
      <c r="L1077" s="59"/>
      <c r="M1077" s="59"/>
      <c r="N1077" s="59"/>
      <c r="O1077" s="63"/>
      <c r="P1077" s="370"/>
      <c r="Q1077" s="264"/>
      <c r="R1077" s="386"/>
    </row>
    <row r="1078" spans="1:18" ht="13" x14ac:dyDescent="0.25">
      <c r="A1078" s="352"/>
      <c r="B1078" s="378"/>
      <c r="C1078" s="62" t="str">
        <f>IF(ISTEXT('Organizational Unit Summary'!$B$56),'Organizational Unit Summary'!$B$56,"")</f>
        <v>P-17</v>
      </c>
      <c r="D1078" s="51" t="str">
        <f>IF('Organizational Unit Summary'!$B$24="Benchmark or Sustainment",IF(E1078="OoS","OoS",IF(E1078=1,"DM",IF(E1078=2,"PM",IF(E1078=3,"LM",IF(E1078=4,"FM"))))),IF(E1078="OoS","OoS",IF(E1078&lt;=2,"H",IF(E1078=3,"M",IF(E1078=4,"L")))))</f>
        <v>DM</v>
      </c>
      <c r="E1078" s="58">
        <f>IF(OR(Processes!$C$57=TRUE,Processes!T$57=TRUE),IF(AND(G1078=1,H1078=1,NOT(ISTEXT(J1078))),4,IF(AND(G1078=1,H1078=1,ISTEXT(J1078)),3,IF(AND(OR(G1078=1,H1078=1),ISTEXT(J1078)),2,1))),"OoS")</f>
        <v>1</v>
      </c>
      <c r="F1078" s="57"/>
      <c r="G1078" s="59"/>
      <c r="H1078" s="59"/>
      <c r="I1078" s="59"/>
      <c r="J1078" s="59"/>
      <c r="K1078" s="59"/>
      <c r="L1078" s="59"/>
      <c r="M1078" s="59"/>
      <c r="N1078" s="59"/>
      <c r="O1078" s="63"/>
      <c r="P1078" s="370"/>
      <c r="Q1078" s="264"/>
      <c r="R1078" s="386"/>
    </row>
    <row r="1079" spans="1:18" ht="13" x14ac:dyDescent="0.25">
      <c r="A1079" s="352"/>
      <c r="B1079" s="378"/>
      <c r="C1079" s="62" t="str">
        <f>IF(ISTEXT('Organizational Unit Summary'!$B$57),'Organizational Unit Summary'!$B$57,"")</f>
        <v>P-18</v>
      </c>
      <c r="D1079" s="51" t="str">
        <f>IF('Organizational Unit Summary'!$B$24="Benchmark or Sustainment",IF(E1079="OoS","OoS",IF(E1079=1,"DM",IF(E1079=2,"PM",IF(E1079=3,"LM",IF(E1079=4,"FM"))))),IF(E1079="OoS","OoS",IF(E1079&lt;=2,"H",IF(E1079=3,"M",IF(E1079=4,"L")))))</f>
        <v>DM</v>
      </c>
      <c r="E1079" s="58">
        <f>IF(OR(Processes!$C$57=TRUE,Processes!U$57=TRUE),IF(AND(G1079=1,H1079=1,NOT(ISTEXT(J1079))),4,IF(AND(G1079=1,H1079=1,ISTEXT(J1079)),3,IF(AND(OR(G1079=1,H1079=1),ISTEXT(J1079)),2,1))),"OoS")</f>
        <v>1</v>
      </c>
      <c r="F1079" s="57"/>
      <c r="G1079" s="59"/>
      <c r="H1079" s="59"/>
      <c r="I1079" s="59"/>
      <c r="J1079" s="59"/>
      <c r="K1079" s="59"/>
      <c r="L1079" s="59"/>
      <c r="M1079" s="59"/>
      <c r="N1079" s="59"/>
      <c r="O1079" s="63"/>
      <c r="P1079" s="370"/>
      <c r="Q1079" s="264"/>
      <c r="R1079" s="386"/>
    </row>
    <row r="1080" spans="1:18" ht="13" x14ac:dyDescent="0.25">
      <c r="A1080" s="352"/>
      <c r="B1080" s="378"/>
      <c r="C1080" s="62" t="str">
        <f>IF(ISTEXT('Organizational Unit Summary'!$B$58),'Organizational Unit Summary'!$B$58,"")</f>
        <v>P-19</v>
      </c>
      <c r="D1080" s="51" t="str">
        <f>IF('Organizational Unit Summary'!$B$24="Benchmark or Sustainment",IF(E1080="OoS","OoS",IF(E1080=1,"DM",IF(E1080=2,"PM",IF(E1080=3,"LM",IF(E1080=4,"FM"))))),IF(E1080="OoS","OoS",IF(E1080&lt;=2,"H",IF(E1080=3,"M",IF(E1080=4,"L")))))</f>
        <v>DM</v>
      </c>
      <c r="E1080" s="58">
        <f>IF(OR(Processes!$C$57=TRUE,Processes!V$57=TRUE),IF(AND(G1080=1,H1080=1,NOT(ISTEXT(J1080))),4,IF(AND(G1080=1,H1080=1,ISTEXT(J1080)),3,IF(AND(OR(G1080=1,H1080=1),ISTEXT(J1080)),2,1))),"OoS")</f>
        <v>1</v>
      </c>
      <c r="F1080" s="57"/>
      <c r="G1080" s="59"/>
      <c r="H1080" s="59"/>
      <c r="I1080" s="59"/>
      <c r="J1080" s="59"/>
      <c r="K1080" s="59"/>
      <c r="L1080" s="59"/>
      <c r="M1080" s="59"/>
      <c r="N1080" s="59"/>
      <c r="O1080" s="63"/>
      <c r="P1080" s="370"/>
      <c r="Q1080" s="264"/>
      <c r="R1080" s="386"/>
    </row>
    <row r="1081" spans="1:18" ht="13.5" thickBot="1" x14ac:dyDescent="0.3">
      <c r="A1081" s="352"/>
      <c r="B1081" s="378"/>
      <c r="C1081" s="62" t="str">
        <f>IF(ISTEXT('Organizational Unit Summary'!$B$59),'Organizational Unit Summary'!$B$59,"")</f>
        <v>P-20</v>
      </c>
      <c r="D1081" s="51" t="str">
        <f>IF('Organizational Unit Summary'!$B$24="Benchmark or Sustainment",IF(E1081="OoS","OoS",IF(E1081=1,"DM",IF(E1081=2,"PM",IF(E1081=3,"LM",IF(E1081=4,"FM"))))),IF(E1081="OoS","OoS",IF(E1081&lt;=2,"H",IF(E1081=3,"M",IF(E1081=4,"L")))))</f>
        <v>DM</v>
      </c>
      <c r="E1081" s="58">
        <f>IF(OR(Processes!$C$57=TRUE,Processes!W$57=TRUE),IF(AND(G1081=1,H1081=1,NOT(ISTEXT(J1081))),4,IF(AND(G1081=1,H1081=1,ISTEXT(J1081)),3,IF(AND(OR(G1081=1,H1081=1),ISTEXT(J1081)),2,1))),"OoS")</f>
        <v>1</v>
      </c>
      <c r="F1081" s="57"/>
      <c r="G1081" s="59"/>
      <c r="H1081" s="59"/>
      <c r="I1081" s="59"/>
      <c r="J1081" s="59"/>
      <c r="K1081" s="59"/>
      <c r="L1081" s="59"/>
      <c r="M1081" s="59"/>
      <c r="N1081" s="59"/>
      <c r="O1081" s="63"/>
      <c r="P1081" s="371"/>
      <c r="Q1081" s="264"/>
      <c r="R1081" s="386"/>
    </row>
    <row r="1082" spans="1:18" ht="13" x14ac:dyDescent="0.25">
      <c r="A1082" s="352"/>
      <c r="B1082" s="378" t="str">
        <f>IF(ISTEXT(Processes!$B$7),Processes!$B$7,"")</f>
        <v>Process 5</v>
      </c>
      <c r="C1082" s="62" t="str">
        <f>IF(ISTEXT('Organizational Unit Summary'!$B$40),'Organizational Unit Summary'!$B$40,"")</f>
        <v>P-1</v>
      </c>
      <c r="D1082" s="51" t="str">
        <f>IF('Organizational Unit Summary'!$B$24="Benchmark or Sustainment",IF(E1082="OoS","OoS",IF(E1082=1,"DM",IF(E1082=2,"PM",IF(E1082=3,"LM",IF(E1082=4,"FM"))))),IF(E1082="OoS","OoS",IF(E1082&lt;=2,"H",IF(E1082=3,"M",IF(E1082=4,"L")))))</f>
        <v>DM</v>
      </c>
      <c r="E1082" s="58">
        <f>IF(OR(Processes!$C$58=TRUE,Processes!D$58=TRUE),IF(AND(G1082=1,H1082=1,NOT(ISTEXT(J1082))),4,IF(AND(G1082=1,H1082=1,ISTEXT(J1082)),3,IF(AND(OR(G1082=1,H1082=1),ISTEXT(J1082)),2,1))),"OoS")</f>
        <v>1</v>
      </c>
      <c r="F1082" s="57"/>
      <c r="G1082" s="59"/>
      <c r="H1082" s="59"/>
      <c r="I1082" s="59"/>
      <c r="J1082" s="59"/>
      <c r="K1082" s="59"/>
      <c r="L1082" s="59"/>
      <c r="M1082" s="59"/>
      <c r="N1082" s="59"/>
      <c r="O1082" s="63"/>
      <c r="P1082" s="369"/>
      <c r="Q1082" s="264"/>
      <c r="R1082" s="386"/>
    </row>
    <row r="1083" spans="1:18" ht="13" x14ac:dyDescent="0.25">
      <c r="A1083" s="352"/>
      <c r="B1083" s="378"/>
      <c r="C1083" s="62" t="str">
        <f>IF(ISTEXT('Organizational Unit Summary'!$B$41),'Organizational Unit Summary'!$B$41,"")</f>
        <v>P-2</v>
      </c>
      <c r="D1083" s="51" t="str">
        <f>IF('Organizational Unit Summary'!$B$24="Benchmark or Sustainment",IF(E1083="OoS","OoS",IF(E1083=1,"DM",IF(E1083=2,"PM",IF(E1083=3,"LM",IF(E1083=4,"FM"))))),IF(E1083="OoS","OoS",IF(E1083&lt;=2,"H",IF(E1083=3,"M",IF(E1083=4,"L")))))</f>
        <v>DM</v>
      </c>
      <c r="E1083" s="58">
        <f>IF(OR(Processes!$C$58=TRUE,Processes!E$58=TRUE),IF(AND(G1083=1,H1083=1,NOT(ISTEXT(J1083))),4,IF(AND(G1083=1,H1083=1,ISTEXT(J1083)),3,IF(AND(OR(G1083=1,H1083=1),ISTEXT(J1083)),2,1))),"OoS")</f>
        <v>1</v>
      </c>
      <c r="F1083" s="57"/>
      <c r="G1083" s="59"/>
      <c r="H1083" s="59"/>
      <c r="I1083" s="59"/>
      <c r="J1083" s="59"/>
      <c r="K1083" s="59"/>
      <c r="L1083" s="59"/>
      <c r="M1083" s="59"/>
      <c r="N1083" s="59"/>
      <c r="O1083" s="63"/>
      <c r="P1083" s="370"/>
      <c r="Q1083" s="264"/>
      <c r="R1083" s="386"/>
    </row>
    <row r="1084" spans="1:18" ht="13" x14ac:dyDescent="0.25">
      <c r="A1084" s="352"/>
      <c r="B1084" s="378"/>
      <c r="C1084" s="62" t="str">
        <f>IF(ISTEXT('Organizational Unit Summary'!$B$42),'Organizational Unit Summary'!$B$42,"")</f>
        <v>P-3</v>
      </c>
      <c r="D1084" s="51" t="str">
        <f>IF('Organizational Unit Summary'!$B$24="Benchmark or Sustainment",IF(E1084="OoS","OoS",IF(E1084=1,"DM",IF(E1084=2,"PM",IF(E1084=3,"LM",IF(E1084=4,"FM"))))),IF(E1084="OoS","OoS",IF(E1084&lt;=2,"H",IF(E1084=3,"M",IF(E1084=4,"L")))))</f>
        <v>DM</v>
      </c>
      <c r="E1084" s="58">
        <f>IF(OR(Processes!$C$58=TRUE,Processes!F$58=TRUE),IF(AND(G1084=1,H1084=1,NOT(ISTEXT(J1084))),4,IF(AND(G1084=1,H1084=1,ISTEXT(J1084)),3,IF(AND(OR(G1084=1,H1084=1),ISTEXT(J1084)),2,1))),"OoS")</f>
        <v>1</v>
      </c>
      <c r="F1084" s="57"/>
      <c r="G1084" s="59"/>
      <c r="H1084" s="59"/>
      <c r="I1084" s="59"/>
      <c r="J1084" s="59"/>
      <c r="K1084" s="59"/>
      <c r="L1084" s="59"/>
      <c r="M1084" s="59"/>
      <c r="N1084" s="59"/>
      <c r="O1084" s="63"/>
      <c r="P1084" s="370"/>
      <c r="Q1084" s="264"/>
      <c r="R1084" s="386"/>
    </row>
    <row r="1085" spans="1:18" ht="13" x14ac:dyDescent="0.25">
      <c r="A1085" s="352"/>
      <c r="B1085" s="378"/>
      <c r="C1085" s="62" t="str">
        <f>IF(ISTEXT('Organizational Unit Summary'!$B$43),'Organizational Unit Summary'!$B$43,"")</f>
        <v>P-4</v>
      </c>
      <c r="D1085" s="51" t="str">
        <f>IF('Organizational Unit Summary'!$B$24="Benchmark or Sustainment",IF(E1085="OoS","OoS",IF(E1085=1,"DM",IF(E1085=2,"PM",IF(E1085=3,"LM",IF(E1085=4,"FM"))))),IF(E1085="OoS","OoS",IF(E1085&lt;=2,"H",IF(E1085=3,"M",IF(E1085=4,"L")))))</f>
        <v>DM</v>
      </c>
      <c r="E1085" s="58">
        <f>IF(OR(Processes!$C$58=TRUE,Processes!G$58=TRUE),IF(AND(G1085=1,H1085=1,NOT(ISTEXT(J1085))),4,IF(AND(G1085=1,H1085=1,ISTEXT(J1085)),3,IF(AND(OR(G1085=1,H1085=1),ISTEXT(J1085)),2,1))),"OoS")</f>
        <v>1</v>
      </c>
      <c r="F1085" s="57"/>
      <c r="G1085" s="59"/>
      <c r="H1085" s="59"/>
      <c r="I1085" s="59"/>
      <c r="J1085" s="59"/>
      <c r="K1085" s="59"/>
      <c r="L1085" s="59"/>
      <c r="M1085" s="59"/>
      <c r="N1085" s="59"/>
      <c r="O1085" s="63"/>
      <c r="P1085" s="370"/>
      <c r="Q1085" s="264"/>
      <c r="R1085" s="386"/>
    </row>
    <row r="1086" spans="1:18" ht="13" x14ac:dyDescent="0.25">
      <c r="A1086" s="352"/>
      <c r="B1086" s="378"/>
      <c r="C1086" s="62" t="str">
        <f>IF(ISTEXT('Organizational Unit Summary'!$B$44),'Organizational Unit Summary'!$B$44,"")</f>
        <v>P-5</v>
      </c>
      <c r="D1086" s="51" t="str">
        <f>IF('Organizational Unit Summary'!$B$24="Benchmark or Sustainment",IF(E1086="OoS","OoS",IF(E1086=1,"DM",IF(E1086=2,"PM",IF(E1086=3,"LM",IF(E1086=4,"FM"))))),IF(E1086="OoS","OoS",IF(E1086&lt;=2,"H",IF(E1086=3,"M",IF(E1086=4,"L")))))</f>
        <v>DM</v>
      </c>
      <c r="E1086" s="58">
        <f>IF(OR(Processes!$C$58=TRUE,Processes!H$58=TRUE),IF(AND(G1086=1,H1086=1,NOT(ISTEXT(J1086))),4,IF(AND(G1086=1,H1086=1,ISTEXT(J1086)),3,IF(AND(OR(G1086=1,H1086=1),ISTEXT(J1086)),2,1))),"OoS")</f>
        <v>1</v>
      </c>
      <c r="F1086" s="57"/>
      <c r="G1086" s="59"/>
      <c r="H1086" s="59"/>
      <c r="I1086" s="59"/>
      <c r="J1086" s="59"/>
      <c r="K1086" s="59"/>
      <c r="L1086" s="59"/>
      <c r="M1086" s="59"/>
      <c r="N1086" s="59"/>
      <c r="O1086" s="63"/>
      <c r="P1086" s="370"/>
      <c r="Q1086" s="264"/>
      <c r="R1086" s="386"/>
    </row>
    <row r="1087" spans="1:18" ht="13" x14ac:dyDescent="0.25">
      <c r="A1087" s="352"/>
      <c r="B1087" s="378"/>
      <c r="C1087" s="62" t="str">
        <f>IF(ISTEXT('Organizational Unit Summary'!$B$45),'Organizational Unit Summary'!$B$45,"")</f>
        <v>P-6</v>
      </c>
      <c r="D1087" s="51" t="str">
        <f>IF('Organizational Unit Summary'!$B$24="Benchmark or Sustainment",IF(E1087="OoS","OoS",IF(E1087=1,"DM",IF(E1087=2,"PM",IF(E1087=3,"LM",IF(E1087=4,"FM"))))),IF(E1087="OoS","OoS",IF(E1087&lt;=2,"H",IF(E1087=3,"M",IF(E1087=4,"L")))))</f>
        <v>DM</v>
      </c>
      <c r="E1087" s="58">
        <f>IF(OR(Processes!$C$58=TRUE,Processes!I$58=TRUE),IF(AND(G1087=1,H1087=1,NOT(ISTEXT(J1087))),4,IF(AND(G1087=1,H1087=1,ISTEXT(J1087)),3,IF(AND(OR(G1087=1,H1087=1),ISTEXT(J1087)),2,1))),"OoS")</f>
        <v>1</v>
      </c>
      <c r="F1087" s="57"/>
      <c r="G1087" s="59"/>
      <c r="H1087" s="59"/>
      <c r="I1087" s="59"/>
      <c r="J1087" s="59"/>
      <c r="K1087" s="59"/>
      <c r="L1087" s="59"/>
      <c r="M1087" s="59"/>
      <c r="N1087" s="59"/>
      <c r="O1087" s="63"/>
      <c r="P1087" s="370"/>
      <c r="Q1087" s="264"/>
      <c r="R1087" s="386"/>
    </row>
    <row r="1088" spans="1:18" ht="13" x14ac:dyDescent="0.25">
      <c r="A1088" s="352"/>
      <c r="B1088" s="378"/>
      <c r="C1088" s="62" t="str">
        <f>IF(ISTEXT('Organizational Unit Summary'!$B$46),'Organizational Unit Summary'!$B$46,"")</f>
        <v>P-7</v>
      </c>
      <c r="D1088" s="51" t="str">
        <f>IF('Organizational Unit Summary'!$B$24="Benchmark or Sustainment",IF(E1088="OoS","OoS",IF(E1088=1,"DM",IF(E1088=2,"PM",IF(E1088=3,"LM",IF(E1088=4,"FM"))))),IF(E1088="OoS","OoS",IF(E1088&lt;=2,"H",IF(E1088=3,"M",IF(E1088=4,"L")))))</f>
        <v>DM</v>
      </c>
      <c r="E1088" s="58">
        <f>IF(OR(Processes!$C$58=TRUE,Processes!J$58=TRUE),IF(AND(G1088=1,H1088=1,NOT(ISTEXT(J1088))),4,IF(AND(G1088=1,H1088=1,ISTEXT(J1088)),3,IF(AND(OR(G1088=1,H1088=1),ISTEXT(J1088)),2,1))),"OoS")</f>
        <v>1</v>
      </c>
      <c r="F1088" s="57"/>
      <c r="G1088" s="59"/>
      <c r="H1088" s="59"/>
      <c r="I1088" s="59"/>
      <c r="J1088" s="59"/>
      <c r="K1088" s="59"/>
      <c r="L1088" s="59"/>
      <c r="M1088" s="59"/>
      <c r="N1088" s="59"/>
      <c r="O1088" s="63"/>
      <c r="P1088" s="370"/>
      <c r="Q1088" s="264"/>
      <c r="R1088" s="386"/>
    </row>
    <row r="1089" spans="1:18" ht="13" x14ac:dyDescent="0.25">
      <c r="A1089" s="352"/>
      <c r="B1089" s="378"/>
      <c r="C1089" s="62" t="str">
        <f>IF(ISTEXT('Organizational Unit Summary'!$B$47),'Organizational Unit Summary'!$B$47,"")</f>
        <v>P-8</v>
      </c>
      <c r="D1089" s="51" t="str">
        <f>IF('Organizational Unit Summary'!$B$24="Benchmark or Sustainment",IF(E1089="OoS","OoS",IF(E1089=1,"DM",IF(E1089=2,"PM",IF(E1089=3,"LM",IF(E1089=4,"FM"))))),IF(E1089="OoS","OoS",IF(E1089&lt;=2,"H",IF(E1089=3,"M",IF(E1089=4,"L")))))</f>
        <v>DM</v>
      </c>
      <c r="E1089" s="58">
        <f>IF(OR(Processes!$C$58=TRUE,Processes!K$58=TRUE),IF(AND(G1089=1,H1089=1,NOT(ISTEXT(J1089))),4,IF(AND(G1089=1,H1089=1,ISTEXT(J1089)),3,IF(AND(OR(G1089=1,H1089=1),ISTEXT(J1089)),2,1))),"OoS")</f>
        <v>1</v>
      </c>
      <c r="F1089" s="57"/>
      <c r="G1089" s="59"/>
      <c r="H1089" s="59"/>
      <c r="I1089" s="59"/>
      <c r="J1089" s="59"/>
      <c r="K1089" s="59"/>
      <c r="L1089" s="59"/>
      <c r="M1089" s="59"/>
      <c r="N1089" s="59"/>
      <c r="O1089" s="63"/>
      <c r="P1089" s="370"/>
      <c r="Q1089" s="264"/>
      <c r="R1089" s="386"/>
    </row>
    <row r="1090" spans="1:18" ht="13" x14ac:dyDescent="0.25">
      <c r="A1090" s="352"/>
      <c r="B1090" s="378"/>
      <c r="C1090" s="62" t="str">
        <f>IF(ISTEXT('Organizational Unit Summary'!$B$48),'Organizational Unit Summary'!$B$48,"")</f>
        <v>P-9</v>
      </c>
      <c r="D1090" s="51" t="str">
        <f>IF('Organizational Unit Summary'!$B$24="Benchmark or Sustainment",IF(E1090="OoS","OoS",IF(E1090=1,"DM",IF(E1090=2,"PM",IF(E1090=3,"LM",IF(E1090=4,"FM"))))),IF(E1090="OoS","OoS",IF(E1090&lt;=2,"H",IF(E1090=3,"M",IF(E1090=4,"L")))))</f>
        <v>DM</v>
      </c>
      <c r="E1090" s="58">
        <f>IF(OR(Processes!$C$58=TRUE,Processes!L$58=TRUE),IF(AND(G1090=1,H1090=1,NOT(ISTEXT(J1090))),4,IF(AND(G1090=1,H1090=1,ISTEXT(J1090)),3,IF(AND(OR(G1090=1,H1090=1),ISTEXT(J1090)),2,1))),"OoS")</f>
        <v>1</v>
      </c>
      <c r="F1090" s="57"/>
      <c r="G1090" s="59"/>
      <c r="H1090" s="59"/>
      <c r="I1090" s="59"/>
      <c r="J1090" s="59"/>
      <c r="K1090" s="59"/>
      <c r="L1090" s="59"/>
      <c r="M1090" s="59"/>
      <c r="N1090" s="59"/>
      <c r="O1090" s="63"/>
      <c r="P1090" s="370"/>
      <c r="Q1090" s="264"/>
      <c r="R1090" s="386"/>
    </row>
    <row r="1091" spans="1:18" ht="13" x14ac:dyDescent="0.25">
      <c r="A1091" s="352"/>
      <c r="B1091" s="378"/>
      <c r="C1091" s="62" t="str">
        <f>IF(ISTEXT('Organizational Unit Summary'!$B$49),'Organizational Unit Summary'!$B$49,"")</f>
        <v>P-10</v>
      </c>
      <c r="D1091" s="51" t="str">
        <f>IF('Organizational Unit Summary'!$B$24="Benchmark or Sustainment",IF(E1091="OoS","OoS",IF(E1091=1,"DM",IF(E1091=2,"PM",IF(E1091=3,"LM",IF(E1091=4,"FM"))))),IF(E1091="OoS","OoS",IF(E1091&lt;=2,"H",IF(E1091=3,"M",IF(E1091=4,"L")))))</f>
        <v>DM</v>
      </c>
      <c r="E1091" s="58">
        <f>IF(OR(Processes!$C$58=TRUE,Processes!M$58=TRUE),IF(AND(G1091=1,H1091=1,NOT(ISTEXT(J1091))),4,IF(AND(G1091=1,H1091=1,ISTEXT(J1091)),3,IF(AND(OR(G1091=1,H1091=1),ISTEXT(J1091)),2,1))),"OoS")</f>
        <v>1</v>
      </c>
      <c r="F1091" s="57"/>
      <c r="G1091" s="59"/>
      <c r="H1091" s="59"/>
      <c r="I1091" s="59"/>
      <c r="J1091" s="59"/>
      <c r="K1091" s="59"/>
      <c r="L1091" s="59"/>
      <c r="M1091" s="59"/>
      <c r="N1091" s="59"/>
      <c r="O1091" s="63"/>
      <c r="P1091" s="370"/>
      <c r="Q1091" s="264"/>
      <c r="R1091" s="386"/>
    </row>
    <row r="1092" spans="1:18" ht="13" x14ac:dyDescent="0.25">
      <c r="A1092" s="352"/>
      <c r="B1092" s="378"/>
      <c r="C1092" s="62" t="str">
        <f>IF(ISTEXT('Organizational Unit Summary'!$B$50),'Organizational Unit Summary'!$B$50,"")</f>
        <v>P-11</v>
      </c>
      <c r="D1092" s="51" t="str">
        <f>IF('Organizational Unit Summary'!$B$24="Benchmark or Sustainment",IF(E1092="OoS","OoS",IF(E1092=1,"DM",IF(E1092=2,"PM",IF(E1092=3,"LM",IF(E1092=4,"FM"))))),IF(E1092="OoS","OoS",IF(E1092&lt;=2,"H",IF(E1092=3,"M",IF(E1092=4,"L")))))</f>
        <v>DM</v>
      </c>
      <c r="E1092" s="58">
        <f>IF(OR(Processes!$C$58=TRUE,Processes!N$58=TRUE),IF(AND(G1092=1,H1092=1,NOT(ISTEXT(J1092))),4,IF(AND(G1092=1,H1092=1,ISTEXT(J1092)),3,IF(AND(OR(G1092=1,H1092=1),ISTEXT(J1092)),2,1))),"OoS")</f>
        <v>1</v>
      </c>
      <c r="F1092" s="57"/>
      <c r="G1092" s="59"/>
      <c r="H1092" s="59"/>
      <c r="I1092" s="59"/>
      <c r="J1092" s="59"/>
      <c r="K1092" s="59"/>
      <c r="L1092" s="59"/>
      <c r="M1092" s="59"/>
      <c r="N1092" s="59"/>
      <c r="O1092" s="63"/>
      <c r="P1092" s="370"/>
      <c r="Q1092" s="264"/>
      <c r="R1092" s="386"/>
    </row>
    <row r="1093" spans="1:18" ht="13" x14ac:dyDescent="0.25">
      <c r="A1093" s="352"/>
      <c r="B1093" s="378"/>
      <c r="C1093" s="62" t="str">
        <f>IF(ISTEXT('Organizational Unit Summary'!$B$51),'Organizational Unit Summary'!$B$51,"")</f>
        <v>P-12</v>
      </c>
      <c r="D1093" s="51" t="str">
        <f>IF('Organizational Unit Summary'!$B$24="Benchmark or Sustainment",IF(E1093="OoS","OoS",IF(E1093=1,"DM",IF(E1093=2,"PM",IF(E1093=3,"LM",IF(E1093=4,"FM"))))),IF(E1093="OoS","OoS",IF(E1093&lt;=2,"H",IF(E1093=3,"M",IF(E1093=4,"L")))))</f>
        <v>DM</v>
      </c>
      <c r="E1093" s="58">
        <f>IF(OR(Processes!$C$58=TRUE,Processes!O$58=TRUE),IF(AND(G1093=1,H1093=1,NOT(ISTEXT(J1093))),4,IF(AND(G1093=1,H1093=1,ISTEXT(J1093)),3,IF(AND(OR(G1093=1,H1093=1),ISTEXT(J1093)),2,1))),"OoS")</f>
        <v>1</v>
      </c>
      <c r="F1093" s="57"/>
      <c r="G1093" s="59"/>
      <c r="H1093" s="59"/>
      <c r="I1093" s="59"/>
      <c r="J1093" s="59"/>
      <c r="K1093" s="59"/>
      <c r="L1093" s="59"/>
      <c r="M1093" s="59"/>
      <c r="N1093" s="59"/>
      <c r="O1093" s="63"/>
      <c r="P1093" s="370"/>
      <c r="Q1093" s="264"/>
      <c r="R1093" s="386"/>
    </row>
    <row r="1094" spans="1:18" ht="13" x14ac:dyDescent="0.25">
      <c r="A1094" s="352"/>
      <c r="B1094" s="378"/>
      <c r="C1094" s="62" t="str">
        <f>IF(ISTEXT('Organizational Unit Summary'!$B$52),'Organizational Unit Summary'!$B$52,"")</f>
        <v>P-13</v>
      </c>
      <c r="D1094" s="51" t="str">
        <f>IF('Organizational Unit Summary'!$B$24="Benchmark or Sustainment",IF(E1094="OoS","OoS",IF(E1094=1,"DM",IF(E1094=2,"PM",IF(E1094=3,"LM",IF(E1094=4,"FM"))))),IF(E1094="OoS","OoS",IF(E1094&lt;=2,"H",IF(E1094=3,"M",IF(E1094=4,"L")))))</f>
        <v>DM</v>
      </c>
      <c r="E1094" s="58">
        <f>IF(OR(Processes!$C$58=TRUE,Processes!P$58=TRUE),IF(AND(G1094=1,H1094=1,NOT(ISTEXT(J1094))),4,IF(AND(G1094=1,H1094=1,ISTEXT(J1094)),3,IF(AND(OR(G1094=1,H1094=1),ISTEXT(J1094)),2,1))),"OoS")</f>
        <v>1</v>
      </c>
      <c r="F1094" s="57"/>
      <c r="G1094" s="59"/>
      <c r="H1094" s="59"/>
      <c r="I1094" s="59"/>
      <c r="J1094" s="59"/>
      <c r="K1094" s="59"/>
      <c r="L1094" s="59"/>
      <c r="M1094" s="59"/>
      <c r="N1094" s="59"/>
      <c r="O1094" s="63"/>
      <c r="P1094" s="370"/>
      <c r="Q1094" s="264"/>
      <c r="R1094" s="386"/>
    </row>
    <row r="1095" spans="1:18" ht="13" x14ac:dyDescent="0.25">
      <c r="A1095" s="352"/>
      <c r="B1095" s="378"/>
      <c r="C1095" s="62" t="str">
        <f>IF(ISTEXT('Organizational Unit Summary'!$B$53),'Organizational Unit Summary'!$B$53,"")</f>
        <v>P-14</v>
      </c>
      <c r="D1095" s="51" t="str">
        <f>IF('Organizational Unit Summary'!$B$24="Benchmark or Sustainment",IF(E1095="OoS","OoS",IF(E1095=1,"DM",IF(E1095=2,"PM",IF(E1095=3,"LM",IF(E1095=4,"FM"))))),IF(E1095="OoS","OoS",IF(E1095&lt;=2,"H",IF(E1095=3,"M",IF(E1095=4,"L")))))</f>
        <v>DM</v>
      </c>
      <c r="E1095" s="58">
        <f>IF(OR(Processes!$C$58=TRUE,Processes!Q$58=TRUE),IF(AND(G1095=1,H1095=1,NOT(ISTEXT(J1095))),4,IF(AND(G1095=1,H1095=1,ISTEXT(J1095)),3,IF(AND(OR(G1095=1,H1095=1),ISTEXT(J1095)),2,1))),"OoS")</f>
        <v>1</v>
      </c>
      <c r="F1095" s="57"/>
      <c r="G1095" s="59"/>
      <c r="H1095" s="59"/>
      <c r="I1095" s="59"/>
      <c r="J1095" s="59"/>
      <c r="K1095" s="59"/>
      <c r="L1095" s="59"/>
      <c r="M1095" s="59"/>
      <c r="N1095" s="59"/>
      <c r="O1095" s="63"/>
      <c r="P1095" s="370"/>
      <c r="Q1095" s="264"/>
      <c r="R1095" s="386"/>
    </row>
    <row r="1096" spans="1:18" ht="13" x14ac:dyDescent="0.25">
      <c r="A1096" s="352"/>
      <c r="B1096" s="378"/>
      <c r="C1096" s="62" t="str">
        <f>IF(ISTEXT('Organizational Unit Summary'!$B$54),'Organizational Unit Summary'!$B$54,"")</f>
        <v>P-15</v>
      </c>
      <c r="D1096" s="51" t="str">
        <f>IF('Organizational Unit Summary'!$B$24="Benchmark or Sustainment",IF(E1096="OoS","OoS",IF(E1096=1,"DM",IF(E1096=2,"PM",IF(E1096=3,"LM",IF(E1096=4,"FM"))))),IF(E1096="OoS","OoS",IF(E1096&lt;=2,"H",IF(E1096=3,"M",IF(E1096=4,"L")))))</f>
        <v>DM</v>
      </c>
      <c r="E1096" s="58">
        <f>IF(OR(Processes!$C$58=TRUE,Processes!R$58=TRUE),IF(AND(G1096=1,H1096=1,NOT(ISTEXT(J1096))),4,IF(AND(G1096=1,H1096=1,ISTEXT(J1096)),3,IF(AND(OR(G1096=1,H1096=1),ISTEXT(J1096)),2,1))),"OoS")</f>
        <v>1</v>
      </c>
      <c r="F1096" s="57"/>
      <c r="G1096" s="59"/>
      <c r="H1096" s="59"/>
      <c r="I1096" s="59"/>
      <c r="J1096" s="59"/>
      <c r="K1096" s="59"/>
      <c r="L1096" s="59"/>
      <c r="M1096" s="59"/>
      <c r="N1096" s="59"/>
      <c r="O1096" s="63"/>
      <c r="P1096" s="370"/>
      <c r="Q1096" s="264"/>
      <c r="R1096" s="386"/>
    </row>
    <row r="1097" spans="1:18" ht="13" x14ac:dyDescent="0.25">
      <c r="A1097" s="352"/>
      <c r="B1097" s="378"/>
      <c r="C1097" s="62" t="str">
        <f>IF(ISTEXT('Organizational Unit Summary'!$B$55),'Organizational Unit Summary'!$B$55,"")</f>
        <v>P-16</v>
      </c>
      <c r="D1097" s="51" t="str">
        <f>IF('Organizational Unit Summary'!$B$24="Benchmark or Sustainment",IF(E1097="OoS","OoS",IF(E1097=1,"DM",IF(E1097=2,"PM",IF(E1097=3,"LM",IF(E1097=4,"FM"))))),IF(E1097="OoS","OoS",IF(E1097&lt;=2,"H",IF(E1097=3,"M",IF(E1097=4,"L")))))</f>
        <v>DM</v>
      </c>
      <c r="E1097" s="58">
        <f>IF(OR(Processes!$C$58=TRUE,Processes!S$58=TRUE),IF(AND(G1097=1,H1097=1,NOT(ISTEXT(J1097))),4,IF(AND(G1097=1,H1097=1,ISTEXT(J1097)),3,IF(AND(OR(G1097=1,H1097=1),ISTEXT(J1097)),2,1))),"OoS")</f>
        <v>1</v>
      </c>
      <c r="F1097" s="57"/>
      <c r="G1097" s="59"/>
      <c r="H1097" s="59"/>
      <c r="I1097" s="59"/>
      <c r="J1097" s="59"/>
      <c r="K1097" s="59"/>
      <c r="L1097" s="59"/>
      <c r="M1097" s="59"/>
      <c r="N1097" s="59"/>
      <c r="O1097" s="63"/>
      <c r="P1097" s="370"/>
      <c r="Q1097" s="264"/>
      <c r="R1097" s="386"/>
    </row>
    <row r="1098" spans="1:18" ht="13" x14ac:dyDescent="0.25">
      <c r="A1098" s="352"/>
      <c r="B1098" s="378"/>
      <c r="C1098" s="62" t="str">
        <f>IF(ISTEXT('Organizational Unit Summary'!$B$56),'Organizational Unit Summary'!$B$56,"")</f>
        <v>P-17</v>
      </c>
      <c r="D1098" s="51" t="str">
        <f>IF('Organizational Unit Summary'!$B$24="Benchmark or Sustainment",IF(E1098="OoS","OoS",IF(E1098=1,"DM",IF(E1098=2,"PM",IF(E1098=3,"LM",IF(E1098=4,"FM"))))),IF(E1098="OoS","OoS",IF(E1098&lt;=2,"H",IF(E1098=3,"M",IF(E1098=4,"L")))))</f>
        <v>DM</v>
      </c>
      <c r="E1098" s="58">
        <f>IF(OR(Processes!$C$58=TRUE,Processes!T$58=TRUE),IF(AND(G1098=1,H1098=1,NOT(ISTEXT(J1098))),4,IF(AND(G1098=1,H1098=1,ISTEXT(J1098)),3,IF(AND(OR(G1098=1,H1098=1),ISTEXT(J1098)),2,1))),"OoS")</f>
        <v>1</v>
      </c>
      <c r="F1098" s="57"/>
      <c r="G1098" s="59"/>
      <c r="H1098" s="59"/>
      <c r="I1098" s="59"/>
      <c r="J1098" s="59"/>
      <c r="K1098" s="59"/>
      <c r="L1098" s="59"/>
      <c r="M1098" s="59"/>
      <c r="N1098" s="59"/>
      <c r="O1098" s="63"/>
      <c r="P1098" s="370"/>
      <c r="Q1098" s="264"/>
      <c r="R1098" s="386"/>
    </row>
    <row r="1099" spans="1:18" ht="13" x14ac:dyDescent="0.25">
      <c r="A1099" s="352"/>
      <c r="B1099" s="378"/>
      <c r="C1099" s="62" t="str">
        <f>IF(ISTEXT('Organizational Unit Summary'!$B$57),'Organizational Unit Summary'!$B$57,"")</f>
        <v>P-18</v>
      </c>
      <c r="D1099" s="51" t="str">
        <f>IF('Organizational Unit Summary'!$B$24="Benchmark or Sustainment",IF(E1099="OoS","OoS",IF(E1099=1,"DM",IF(E1099=2,"PM",IF(E1099=3,"LM",IF(E1099=4,"FM"))))),IF(E1099="OoS","OoS",IF(E1099&lt;=2,"H",IF(E1099=3,"M",IF(E1099=4,"L")))))</f>
        <v>DM</v>
      </c>
      <c r="E1099" s="58">
        <f>IF(OR(Processes!$C$58=TRUE,Processes!U$58=TRUE),IF(AND(G1099=1,H1099=1,NOT(ISTEXT(J1099))),4,IF(AND(G1099=1,H1099=1,ISTEXT(J1099)),3,IF(AND(OR(G1099=1,H1099=1),ISTEXT(J1099)),2,1))),"OoS")</f>
        <v>1</v>
      </c>
      <c r="F1099" s="57"/>
      <c r="G1099" s="59"/>
      <c r="H1099" s="59"/>
      <c r="I1099" s="59"/>
      <c r="J1099" s="59"/>
      <c r="K1099" s="59"/>
      <c r="L1099" s="59"/>
      <c r="M1099" s="59"/>
      <c r="N1099" s="59"/>
      <c r="O1099" s="63"/>
      <c r="P1099" s="370"/>
      <c r="Q1099" s="264"/>
      <c r="R1099" s="386"/>
    </row>
    <row r="1100" spans="1:18" ht="13" x14ac:dyDescent="0.25">
      <c r="A1100" s="352"/>
      <c r="B1100" s="378"/>
      <c r="C1100" s="62" t="str">
        <f>IF(ISTEXT('Organizational Unit Summary'!$B$58),'Organizational Unit Summary'!$B$58,"")</f>
        <v>P-19</v>
      </c>
      <c r="D1100" s="51" t="str">
        <f>IF('Organizational Unit Summary'!$B$24="Benchmark or Sustainment",IF(E1100="OoS","OoS",IF(E1100=1,"DM",IF(E1100=2,"PM",IF(E1100=3,"LM",IF(E1100=4,"FM"))))),IF(E1100="OoS","OoS",IF(E1100&lt;=2,"H",IF(E1100=3,"M",IF(E1100=4,"L")))))</f>
        <v>DM</v>
      </c>
      <c r="E1100" s="58">
        <f>IF(OR(Processes!$C$58=TRUE,Processes!V$58=TRUE),IF(AND(G1100=1,H1100=1,NOT(ISTEXT(J1100))),4,IF(AND(G1100=1,H1100=1,ISTEXT(J1100)),3,IF(AND(OR(G1100=1,H1100=1),ISTEXT(J1100)),2,1))),"OoS")</f>
        <v>1</v>
      </c>
      <c r="F1100" s="57"/>
      <c r="G1100" s="59"/>
      <c r="H1100" s="59"/>
      <c r="I1100" s="59"/>
      <c r="J1100" s="59"/>
      <c r="K1100" s="59"/>
      <c r="L1100" s="59"/>
      <c r="M1100" s="59"/>
      <c r="N1100" s="59"/>
      <c r="O1100" s="63"/>
      <c r="P1100" s="370"/>
      <c r="Q1100" s="264"/>
      <c r="R1100" s="386"/>
    </row>
    <row r="1101" spans="1:18" ht="13.5" thickBot="1" x14ac:dyDescent="0.3">
      <c r="A1101" s="352"/>
      <c r="B1101" s="378"/>
      <c r="C1101" s="62" t="str">
        <f>IF(ISTEXT('Organizational Unit Summary'!$B$59),'Organizational Unit Summary'!$B$59,"")</f>
        <v>P-20</v>
      </c>
      <c r="D1101" s="51" t="str">
        <f>IF('Organizational Unit Summary'!$B$24="Benchmark or Sustainment",IF(E1101="OoS","OoS",IF(E1101=1,"DM",IF(E1101=2,"PM",IF(E1101=3,"LM",IF(E1101=4,"FM"))))),IF(E1101="OoS","OoS",IF(E1101&lt;=2,"H",IF(E1101=3,"M",IF(E1101=4,"L")))))</f>
        <v>DM</v>
      </c>
      <c r="E1101" s="58">
        <f>IF(OR(Processes!$C$58=TRUE,Processes!W$58=TRUE),IF(AND(G1101=1,H1101=1,NOT(ISTEXT(J1101))),4,IF(AND(G1101=1,H1101=1,ISTEXT(J1101)),3,IF(AND(OR(G1101=1,H1101=1),ISTEXT(J1101)),2,1))),"OoS")</f>
        <v>1</v>
      </c>
      <c r="F1101" s="57"/>
      <c r="G1101" s="59"/>
      <c r="H1101" s="59"/>
      <c r="I1101" s="59"/>
      <c r="J1101" s="59"/>
      <c r="K1101" s="59"/>
      <c r="L1101" s="59"/>
      <c r="M1101" s="59"/>
      <c r="N1101" s="59"/>
      <c r="O1101" s="63"/>
      <c r="P1101" s="371"/>
      <c r="Q1101" s="264"/>
      <c r="R1101" s="386"/>
    </row>
    <row r="1102" spans="1:18" ht="13" x14ac:dyDescent="0.25">
      <c r="A1102" s="352"/>
      <c r="B1102" s="378" t="str">
        <f>IF(ISTEXT(Processes!$B$8),Processes!$B$8,"")</f>
        <v>Process 6</v>
      </c>
      <c r="C1102" s="62" t="str">
        <f>IF(ISTEXT('Organizational Unit Summary'!$B$40),'Organizational Unit Summary'!$B$40,"")</f>
        <v>P-1</v>
      </c>
      <c r="D1102" s="51" t="str">
        <f>IF('Organizational Unit Summary'!$B$24="Benchmark or Sustainment",IF(E1102="OoS","OoS",IF(E1102=1,"DM",IF(E1102=2,"PM",IF(E1102=3,"LM",IF(E1102=4,"FM"))))),IF(E1102="OoS","OoS",IF(E1102&lt;=2,"H",IF(E1102=3,"M",IF(E1102=4,"L")))))</f>
        <v>DM</v>
      </c>
      <c r="E1102" s="58">
        <f>IF(OR(Processes!$C$59=TRUE,Processes!D$59=TRUE),IF(AND(G1102=1,H1102=1,NOT(ISTEXT(J1102))),4,IF(AND(G1102=1,H1102=1,ISTEXT(J1102)),3,IF(AND(OR(G1102=1,H1102=1),ISTEXT(J1102)),2,1))),"OoS")</f>
        <v>1</v>
      </c>
      <c r="F1102" s="57"/>
      <c r="G1102" s="59"/>
      <c r="H1102" s="59"/>
      <c r="I1102" s="59"/>
      <c r="J1102" s="59"/>
      <c r="K1102" s="59"/>
      <c r="L1102" s="59"/>
      <c r="M1102" s="59"/>
      <c r="N1102" s="59"/>
      <c r="O1102" s="63"/>
      <c r="P1102" s="369"/>
      <c r="Q1102" s="264"/>
      <c r="R1102" s="386"/>
    </row>
    <row r="1103" spans="1:18" ht="13" x14ac:dyDescent="0.25">
      <c r="A1103" s="352"/>
      <c r="B1103" s="378"/>
      <c r="C1103" s="62" t="str">
        <f>IF(ISTEXT('Organizational Unit Summary'!$B$41),'Organizational Unit Summary'!$B$41,"")</f>
        <v>P-2</v>
      </c>
      <c r="D1103" s="51" t="str">
        <f>IF('Organizational Unit Summary'!$B$24="Benchmark or Sustainment",IF(E1103="OoS","OoS",IF(E1103=1,"DM",IF(E1103=2,"PM",IF(E1103=3,"LM",IF(E1103=4,"FM"))))),IF(E1103="OoS","OoS",IF(E1103&lt;=2,"H",IF(E1103=3,"M",IF(E1103=4,"L")))))</f>
        <v>DM</v>
      </c>
      <c r="E1103" s="58">
        <f>IF(OR(Processes!$C$59=TRUE,Processes!E$59=TRUE),IF(AND(G1103=1,H1103=1,NOT(ISTEXT(J1103))),4,IF(AND(G1103=1,H1103=1,ISTEXT(J1103)),3,IF(AND(OR(G1103=1,H1103=1),ISTEXT(J1103)),2,1))),"OoS")</f>
        <v>1</v>
      </c>
      <c r="F1103" s="57"/>
      <c r="G1103" s="59"/>
      <c r="H1103" s="59"/>
      <c r="I1103" s="59"/>
      <c r="J1103" s="59"/>
      <c r="K1103" s="59"/>
      <c r="L1103" s="59"/>
      <c r="M1103" s="59"/>
      <c r="N1103" s="59"/>
      <c r="O1103" s="63"/>
      <c r="P1103" s="370"/>
      <c r="Q1103" s="264"/>
      <c r="R1103" s="386"/>
    </row>
    <row r="1104" spans="1:18" ht="13" x14ac:dyDescent="0.25">
      <c r="A1104" s="352"/>
      <c r="B1104" s="378"/>
      <c r="C1104" s="62" t="str">
        <f>IF(ISTEXT('Organizational Unit Summary'!$B$42),'Organizational Unit Summary'!$B$42,"")</f>
        <v>P-3</v>
      </c>
      <c r="D1104" s="51" t="str">
        <f>IF('Organizational Unit Summary'!$B$24="Benchmark or Sustainment",IF(E1104="OoS","OoS",IF(E1104=1,"DM",IF(E1104=2,"PM",IF(E1104=3,"LM",IF(E1104=4,"FM"))))),IF(E1104="OoS","OoS",IF(E1104&lt;=2,"H",IF(E1104=3,"M",IF(E1104=4,"L")))))</f>
        <v>DM</v>
      </c>
      <c r="E1104" s="58">
        <f>IF(OR(Processes!$C$59=TRUE,Processes!F$59=TRUE),IF(AND(G1104=1,H1104=1,NOT(ISTEXT(J1104))),4,IF(AND(G1104=1,H1104=1,ISTEXT(J1104)),3,IF(AND(OR(G1104=1,H1104=1),ISTEXT(J1104)),2,1))),"OoS")</f>
        <v>1</v>
      </c>
      <c r="F1104" s="57"/>
      <c r="G1104" s="59"/>
      <c r="H1104" s="59"/>
      <c r="I1104" s="59"/>
      <c r="J1104" s="59"/>
      <c r="K1104" s="59"/>
      <c r="L1104" s="59"/>
      <c r="M1104" s="59"/>
      <c r="N1104" s="59"/>
      <c r="O1104" s="63"/>
      <c r="P1104" s="370"/>
      <c r="Q1104" s="264"/>
      <c r="R1104" s="386"/>
    </row>
    <row r="1105" spans="1:18" ht="13" x14ac:dyDescent="0.25">
      <c r="A1105" s="352"/>
      <c r="B1105" s="378"/>
      <c r="C1105" s="62" t="str">
        <f>IF(ISTEXT('Organizational Unit Summary'!$B$43),'Organizational Unit Summary'!$B$43,"")</f>
        <v>P-4</v>
      </c>
      <c r="D1105" s="51" t="str">
        <f>IF('Organizational Unit Summary'!$B$24="Benchmark or Sustainment",IF(E1105="OoS","OoS",IF(E1105=1,"DM",IF(E1105=2,"PM",IF(E1105=3,"LM",IF(E1105=4,"FM"))))),IF(E1105="OoS","OoS",IF(E1105&lt;=2,"H",IF(E1105=3,"M",IF(E1105=4,"L")))))</f>
        <v>DM</v>
      </c>
      <c r="E1105" s="58">
        <f>IF(OR(Processes!$C$59=TRUE,Processes!G$59=TRUE),IF(AND(G1105=1,H1105=1,NOT(ISTEXT(J1105))),4,IF(AND(G1105=1,H1105=1,ISTEXT(J1105)),3,IF(AND(OR(G1105=1,H1105=1),ISTEXT(J1105)),2,1))),"OoS")</f>
        <v>1</v>
      </c>
      <c r="F1105" s="57"/>
      <c r="G1105" s="59"/>
      <c r="H1105" s="59"/>
      <c r="I1105" s="59"/>
      <c r="J1105" s="59"/>
      <c r="K1105" s="59"/>
      <c r="L1105" s="59"/>
      <c r="M1105" s="59"/>
      <c r="N1105" s="59"/>
      <c r="O1105" s="63"/>
      <c r="P1105" s="370"/>
      <c r="Q1105" s="264"/>
      <c r="R1105" s="386"/>
    </row>
    <row r="1106" spans="1:18" ht="13" x14ac:dyDescent="0.25">
      <c r="A1106" s="352"/>
      <c r="B1106" s="378"/>
      <c r="C1106" s="62" t="str">
        <f>IF(ISTEXT('Organizational Unit Summary'!$B$44),'Organizational Unit Summary'!$B$44,"")</f>
        <v>P-5</v>
      </c>
      <c r="D1106" s="51" t="str">
        <f>IF('Organizational Unit Summary'!$B$24="Benchmark or Sustainment",IF(E1106="OoS","OoS",IF(E1106=1,"DM",IF(E1106=2,"PM",IF(E1106=3,"LM",IF(E1106=4,"FM"))))),IF(E1106="OoS","OoS",IF(E1106&lt;=2,"H",IF(E1106=3,"M",IF(E1106=4,"L")))))</f>
        <v>DM</v>
      </c>
      <c r="E1106" s="58">
        <f>IF(OR(Processes!$C$59=TRUE,Processes!H$59=TRUE),IF(AND(G1106=1,H1106=1,NOT(ISTEXT(J1106))),4,IF(AND(G1106=1,H1106=1,ISTEXT(J1106)),3,IF(AND(OR(G1106=1,H1106=1),ISTEXT(J1106)),2,1))),"OoS")</f>
        <v>1</v>
      </c>
      <c r="F1106" s="57"/>
      <c r="G1106" s="59"/>
      <c r="H1106" s="59"/>
      <c r="I1106" s="59"/>
      <c r="J1106" s="59"/>
      <c r="K1106" s="59"/>
      <c r="L1106" s="59"/>
      <c r="M1106" s="59"/>
      <c r="N1106" s="59"/>
      <c r="O1106" s="63"/>
      <c r="P1106" s="370"/>
      <c r="Q1106" s="264"/>
      <c r="R1106" s="386"/>
    </row>
    <row r="1107" spans="1:18" ht="13" x14ac:dyDescent="0.25">
      <c r="A1107" s="352"/>
      <c r="B1107" s="378"/>
      <c r="C1107" s="62" t="str">
        <f>IF(ISTEXT('Organizational Unit Summary'!$B$45),'Organizational Unit Summary'!$B$45,"")</f>
        <v>P-6</v>
      </c>
      <c r="D1107" s="51" t="str">
        <f>IF('Organizational Unit Summary'!$B$24="Benchmark or Sustainment",IF(E1107="OoS","OoS",IF(E1107=1,"DM",IF(E1107=2,"PM",IF(E1107=3,"LM",IF(E1107=4,"FM"))))),IF(E1107="OoS","OoS",IF(E1107&lt;=2,"H",IF(E1107=3,"M",IF(E1107=4,"L")))))</f>
        <v>DM</v>
      </c>
      <c r="E1107" s="58">
        <f>IF(OR(Processes!$C$59=TRUE,Processes!I$59=TRUE),IF(AND(G1107=1,H1107=1,NOT(ISTEXT(J1107))),4,IF(AND(G1107=1,H1107=1,ISTEXT(J1107)),3,IF(AND(OR(G1107=1,H1107=1),ISTEXT(J1107)),2,1))),"OoS")</f>
        <v>1</v>
      </c>
      <c r="F1107" s="57"/>
      <c r="G1107" s="59"/>
      <c r="H1107" s="59"/>
      <c r="I1107" s="59"/>
      <c r="J1107" s="59"/>
      <c r="K1107" s="59"/>
      <c r="L1107" s="59"/>
      <c r="M1107" s="59"/>
      <c r="N1107" s="59"/>
      <c r="O1107" s="63"/>
      <c r="P1107" s="370"/>
      <c r="Q1107" s="264"/>
      <c r="R1107" s="386"/>
    </row>
    <row r="1108" spans="1:18" ht="13" x14ac:dyDescent="0.25">
      <c r="A1108" s="352"/>
      <c r="B1108" s="378"/>
      <c r="C1108" s="62" t="str">
        <f>IF(ISTEXT('Organizational Unit Summary'!$B$46),'Organizational Unit Summary'!$B$46,"")</f>
        <v>P-7</v>
      </c>
      <c r="D1108" s="51" t="str">
        <f>IF('Organizational Unit Summary'!$B$24="Benchmark or Sustainment",IF(E1108="OoS","OoS",IF(E1108=1,"DM",IF(E1108=2,"PM",IF(E1108=3,"LM",IF(E1108=4,"FM"))))),IF(E1108="OoS","OoS",IF(E1108&lt;=2,"H",IF(E1108=3,"M",IF(E1108=4,"L")))))</f>
        <v>DM</v>
      </c>
      <c r="E1108" s="58">
        <f>IF(OR(Processes!$C$59=TRUE,Processes!J$59=TRUE),IF(AND(G1108=1,H1108=1,NOT(ISTEXT(J1108))),4,IF(AND(G1108=1,H1108=1,ISTEXT(J1108)),3,IF(AND(OR(G1108=1,H1108=1),ISTEXT(J1108)),2,1))),"OoS")</f>
        <v>1</v>
      </c>
      <c r="F1108" s="57"/>
      <c r="G1108" s="59"/>
      <c r="H1108" s="59"/>
      <c r="I1108" s="59"/>
      <c r="J1108" s="59"/>
      <c r="K1108" s="59"/>
      <c r="L1108" s="59"/>
      <c r="M1108" s="59"/>
      <c r="N1108" s="59"/>
      <c r="O1108" s="63"/>
      <c r="P1108" s="370"/>
      <c r="Q1108" s="264"/>
      <c r="R1108" s="386"/>
    </row>
    <row r="1109" spans="1:18" ht="13" x14ac:dyDescent="0.25">
      <c r="A1109" s="352"/>
      <c r="B1109" s="378"/>
      <c r="C1109" s="62" t="str">
        <f>IF(ISTEXT('Organizational Unit Summary'!$B$47),'Organizational Unit Summary'!$B$47,"")</f>
        <v>P-8</v>
      </c>
      <c r="D1109" s="51" t="str">
        <f>IF('Organizational Unit Summary'!$B$24="Benchmark or Sustainment",IF(E1109="OoS","OoS",IF(E1109=1,"DM",IF(E1109=2,"PM",IF(E1109=3,"LM",IF(E1109=4,"FM"))))),IF(E1109="OoS","OoS",IF(E1109&lt;=2,"H",IF(E1109=3,"M",IF(E1109=4,"L")))))</f>
        <v>DM</v>
      </c>
      <c r="E1109" s="58">
        <f>IF(OR(Processes!$C$59=TRUE,Processes!K$59=TRUE),IF(AND(G1109=1,H1109=1,NOT(ISTEXT(J1109))),4,IF(AND(G1109=1,H1109=1,ISTEXT(J1109)),3,IF(AND(OR(G1109=1,H1109=1),ISTEXT(J1109)),2,1))),"OoS")</f>
        <v>1</v>
      </c>
      <c r="F1109" s="57"/>
      <c r="G1109" s="59"/>
      <c r="H1109" s="59"/>
      <c r="I1109" s="59"/>
      <c r="J1109" s="59"/>
      <c r="K1109" s="59"/>
      <c r="L1109" s="59"/>
      <c r="M1109" s="59"/>
      <c r="N1109" s="59"/>
      <c r="O1109" s="63"/>
      <c r="P1109" s="370"/>
      <c r="Q1109" s="264"/>
      <c r="R1109" s="386"/>
    </row>
    <row r="1110" spans="1:18" ht="13" x14ac:dyDescent="0.25">
      <c r="A1110" s="352"/>
      <c r="B1110" s="378"/>
      <c r="C1110" s="62" t="str">
        <f>IF(ISTEXT('Organizational Unit Summary'!$B$48),'Organizational Unit Summary'!$B$48,"")</f>
        <v>P-9</v>
      </c>
      <c r="D1110" s="51" t="str">
        <f>IF('Organizational Unit Summary'!$B$24="Benchmark or Sustainment",IF(E1110="OoS","OoS",IF(E1110=1,"DM",IF(E1110=2,"PM",IF(E1110=3,"LM",IF(E1110=4,"FM"))))),IF(E1110="OoS","OoS",IF(E1110&lt;=2,"H",IF(E1110=3,"M",IF(E1110=4,"L")))))</f>
        <v>DM</v>
      </c>
      <c r="E1110" s="58">
        <f>IF(OR(Processes!$C$59=TRUE,Processes!L$59=TRUE),IF(AND(G1110=1,H1110=1,NOT(ISTEXT(J1110))),4,IF(AND(G1110=1,H1110=1,ISTEXT(J1110)),3,IF(AND(OR(G1110=1,H1110=1),ISTEXT(J1110)),2,1))),"OoS")</f>
        <v>1</v>
      </c>
      <c r="F1110" s="57"/>
      <c r="G1110" s="59"/>
      <c r="H1110" s="59"/>
      <c r="I1110" s="59"/>
      <c r="J1110" s="59"/>
      <c r="K1110" s="59"/>
      <c r="L1110" s="59"/>
      <c r="M1110" s="59"/>
      <c r="N1110" s="59"/>
      <c r="O1110" s="63"/>
      <c r="P1110" s="370"/>
      <c r="Q1110" s="264"/>
      <c r="R1110" s="386"/>
    </row>
    <row r="1111" spans="1:18" ht="13" x14ac:dyDescent="0.25">
      <c r="A1111" s="352"/>
      <c r="B1111" s="378"/>
      <c r="C1111" s="62" t="str">
        <f>IF(ISTEXT('Organizational Unit Summary'!$B$49),'Organizational Unit Summary'!$B$49,"")</f>
        <v>P-10</v>
      </c>
      <c r="D1111" s="51" t="str">
        <f>IF('Organizational Unit Summary'!$B$24="Benchmark or Sustainment",IF(E1111="OoS","OoS",IF(E1111=1,"DM",IF(E1111=2,"PM",IF(E1111=3,"LM",IF(E1111=4,"FM"))))),IF(E1111="OoS","OoS",IF(E1111&lt;=2,"H",IF(E1111=3,"M",IF(E1111=4,"L")))))</f>
        <v>DM</v>
      </c>
      <c r="E1111" s="58">
        <f>IF(OR(Processes!$C$59=TRUE,Processes!M$59=TRUE),IF(AND(G1111=1,H1111=1,NOT(ISTEXT(J1111))),4,IF(AND(G1111=1,H1111=1,ISTEXT(J1111)),3,IF(AND(OR(G1111=1,H1111=1),ISTEXT(J1111)),2,1))),"OoS")</f>
        <v>1</v>
      </c>
      <c r="F1111" s="57"/>
      <c r="G1111" s="59"/>
      <c r="H1111" s="59"/>
      <c r="I1111" s="59"/>
      <c r="J1111" s="59"/>
      <c r="K1111" s="59"/>
      <c r="L1111" s="59"/>
      <c r="M1111" s="59"/>
      <c r="N1111" s="59"/>
      <c r="O1111" s="63"/>
      <c r="P1111" s="370"/>
      <c r="Q1111" s="264"/>
      <c r="R1111" s="386"/>
    </row>
    <row r="1112" spans="1:18" ht="13" x14ac:dyDescent="0.25">
      <c r="A1112" s="352"/>
      <c r="B1112" s="378"/>
      <c r="C1112" s="62" t="str">
        <f>IF(ISTEXT('Organizational Unit Summary'!$B$50),'Organizational Unit Summary'!$B$50,"")</f>
        <v>P-11</v>
      </c>
      <c r="D1112" s="51" t="str">
        <f>IF('Organizational Unit Summary'!$B$24="Benchmark or Sustainment",IF(E1112="OoS","OoS",IF(E1112=1,"DM",IF(E1112=2,"PM",IF(E1112=3,"LM",IF(E1112=4,"FM"))))),IF(E1112="OoS","OoS",IF(E1112&lt;=2,"H",IF(E1112=3,"M",IF(E1112=4,"L")))))</f>
        <v>DM</v>
      </c>
      <c r="E1112" s="58">
        <f>IF(OR(Processes!$C$59=TRUE,Processes!N$59=TRUE),IF(AND(G1112=1,H1112=1,NOT(ISTEXT(J1112))),4,IF(AND(G1112=1,H1112=1,ISTEXT(J1112)),3,IF(AND(OR(G1112=1,H1112=1),ISTEXT(J1112)),2,1))),"OoS")</f>
        <v>1</v>
      </c>
      <c r="F1112" s="57"/>
      <c r="G1112" s="59"/>
      <c r="H1112" s="59"/>
      <c r="I1112" s="59"/>
      <c r="J1112" s="59"/>
      <c r="K1112" s="59"/>
      <c r="L1112" s="59"/>
      <c r="M1112" s="59"/>
      <c r="N1112" s="59"/>
      <c r="O1112" s="63"/>
      <c r="P1112" s="370"/>
      <c r="Q1112" s="264"/>
      <c r="R1112" s="386"/>
    </row>
    <row r="1113" spans="1:18" ht="13" x14ac:dyDescent="0.25">
      <c r="A1113" s="352"/>
      <c r="B1113" s="378"/>
      <c r="C1113" s="62" t="str">
        <f>IF(ISTEXT('Organizational Unit Summary'!$B$51),'Organizational Unit Summary'!$B$51,"")</f>
        <v>P-12</v>
      </c>
      <c r="D1113" s="51" t="str">
        <f>IF('Organizational Unit Summary'!$B$24="Benchmark or Sustainment",IF(E1113="OoS","OoS",IF(E1113=1,"DM",IF(E1113=2,"PM",IF(E1113=3,"LM",IF(E1113=4,"FM"))))),IF(E1113="OoS","OoS",IF(E1113&lt;=2,"H",IF(E1113=3,"M",IF(E1113=4,"L")))))</f>
        <v>DM</v>
      </c>
      <c r="E1113" s="58">
        <f>IF(OR(Processes!$C$59=TRUE,Processes!O$59=TRUE),IF(AND(G1113=1,H1113=1,NOT(ISTEXT(J1113))),4,IF(AND(G1113=1,H1113=1,ISTEXT(J1113)),3,IF(AND(OR(G1113=1,H1113=1),ISTEXT(J1113)),2,1))),"OoS")</f>
        <v>1</v>
      </c>
      <c r="F1113" s="57"/>
      <c r="G1113" s="59"/>
      <c r="H1113" s="59"/>
      <c r="I1113" s="59"/>
      <c r="J1113" s="59"/>
      <c r="K1113" s="59"/>
      <c r="L1113" s="59"/>
      <c r="M1113" s="59"/>
      <c r="N1113" s="59"/>
      <c r="O1113" s="63"/>
      <c r="P1113" s="370"/>
      <c r="Q1113" s="264"/>
      <c r="R1113" s="386"/>
    </row>
    <row r="1114" spans="1:18" ht="13" x14ac:dyDescent="0.25">
      <c r="A1114" s="352"/>
      <c r="B1114" s="378"/>
      <c r="C1114" s="62" t="str">
        <f>IF(ISTEXT('Organizational Unit Summary'!$B$52),'Organizational Unit Summary'!$B$52,"")</f>
        <v>P-13</v>
      </c>
      <c r="D1114" s="51" t="str">
        <f>IF('Organizational Unit Summary'!$B$24="Benchmark or Sustainment",IF(E1114="OoS","OoS",IF(E1114=1,"DM",IF(E1114=2,"PM",IF(E1114=3,"LM",IF(E1114=4,"FM"))))),IF(E1114="OoS","OoS",IF(E1114&lt;=2,"H",IF(E1114=3,"M",IF(E1114=4,"L")))))</f>
        <v>DM</v>
      </c>
      <c r="E1114" s="58">
        <f>IF(OR(Processes!$C$59=TRUE,Processes!P$59=TRUE),IF(AND(G1114=1,H1114=1,NOT(ISTEXT(J1114))),4,IF(AND(G1114=1,H1114=1,ISTEXT(J1114)),3,IF(AND(OR(G1114=1,H1114=1),ISTEXT(J1114)),2,1))),"OoS")</f>
        <v>1</v>
      </c>
      <c r="F1114" s="57"/>
      <c r="G1114" s="59"/>
      <c r="H1114" s="59"/>
      <c r="I1114" s="59"/>
      <c r="J1114" s="59"/>
      <c r="K1114" s="59"/>
      <c r="L1114" s="59"/>
      <c r="M1114" s="59"/>
      <c r="N1114" s="59"/>
      <c r="O1114" s="63"/>
      <c r="P1114" s="370"/>
      <c r="Q1114" s="264"/>
      <c r="R1114" s="386"/>
    </row>
    <row r="1115" spans="1:18" ht="13" x14ac:dyDescent="0.25">
      <c r="A1115" s="352"/>
      <c r="B1115" s="378"/>
      <c r="C1115" s="62" t="str">
        <f>IF(ISTEXT('Organizational Unit Summary'!$B$53),'Organizational Unit Summary'!$B$53,"")</f>
        <v>P-14</v>
      </c>
      <c r="D1115" s="51" t="str">
        <f>IF('Organizational Unit Summary'!$B$24="Benchmark or Sustainment",IF(E1115="OoS","OoS",IF(E1115=1,"DM",IF(E1115=2,"PM",IF(E1115=3,"LM",IF(E1115=4,"FM"))))),IF(E1115="OoS","OoS",IF(E1115&lt;=2,"H",IF(E1115=3,"M",IF(E1115=4,"L")))))</f>
        <v>DM</v>
      </c>
      <c r="E1115" s="58">
        <f>IF(OR(Processes!$C$59=TRUE,Processes!Q$59=TRUE),IF(AND(G1115=1,H1115=1,NOT(ISTEXT(J1115))),4,IF(AND(G1115=1,H1115=1,ISTEXT(J1115)),3,IF(AND(OR(G1115=1,H1115=1),ISTEXT(J1115)),2,1))),"OoS")</f>
        <v>1</v>
      </c>
      <c r="F1115" s="57"/>
      <c r="G1115" s="59"/>
      <c r="H1115" s="59"/>
      <c r="I1115" s="59"/>
      <c r="J1115" s="59"/>
      <c r="K1115" s="59"/>
      <c r="L1115" s="59"/>
      <c r="M1115" s="59"/>
      <c r="N1115" s="59"/>
      <c r="O1115" s="63"/>
      <c r="P1115" s="370"/>
      <c r="Q1115" s="264"/>
      <c r="R1115" s="386"/>
    </row>
    <row r="1116" spans="1:18" ht="13" x14ac:dyDescent="0.25">
      <c r="A1116" s="352"/>
      <c r="B1116" s="378"/>
      <c r="C1116" s="62" t="str">
        <f>IF(ISTEXT('Organizational Unit Summary'!$B$54),'Organizational Unit Summary'!$B$54,"")</f>
        <v>P-15</v>
      </c>
      <c r="D1116" s="51" t="str">
        <f>IF('Organizational Unit Summary'!$B$24="Benchmark or Sustainment",IF(E1116="OoS","OoS",IF(E1116=1,"DM",IF(E1116=2,"PM",IF(E1116=3,"LM",IF(E1116=4,"FM"))))),IF(E1116="OoS","OoS",IF(E1116&lt;=2,"H",IF(E1116=3,"M",IF(E1116=4,"L")))))</f>
        <v>DM</v>
      </c>
      <c r="E1116" s="58">
        <f>IF(OR(Processes!$C$59=TRUE,Processes!R$59=TRUE),IF(AND(G1116=1,H1116=1,NOT(ISTEXT(J1116))),4,IF(AND(G1116=1,H1116=1,ISTEXT(J1116)),3,IF(AND(OR(G1116=1,H1116=1),ISTEXT(J1116)),2,1))),"OoS")</f>
        <v>1</v>
      </c>
      <c r="F1116" s="57"/>
      <c r="G1116" s="59"/>
      <c r="H1116" s="59"/>
      <c r="I1116" s="59"/>
      <c r="J1116" s="59"/>
      <c r="K1116" s="59"/>
      <c r="L1116" s="59"/>
      <c r="M1116" s="59"/>
      <c r="N1116" s="59"/>
      <c r="O1116" s="63"/>
      <c r="P1116" s="370"/>
      <c r="Q1116" s="264"/>
      <c r="R1116" s="386"/>
    </row>
    <row r="1117" spans="1:18" ht="13" x14ac:dyDescent="0.25">
      <c r="A1117" s="352"/>
      <c r="B1117" s="378"/>
      <c r="C1117" s="62" t="str">
        <f>IF(ISTEXT('Organizational Unit Summary'!$B$55),'Organizational Unit Summary'!$B$55,"")</f>
        <v>P-16</v>
      </c>
      <c r="D1117" s="51" t="str">
        <f>IF('Organizational Unit Summary'!$B$24="Benchmark or Sustainment",IF(E1117="OoS","OoS",IF(E1117=1,"DM",IF(E1117=2,"PM",IF(E1117=3,"LM",IF(E1117=4,"FM"))))),IF(E1117="OoS","OoS",IF(E1117&lt;=2,"H",IF(E1117=3,"M",IF(E1117=4,"L")))))</f>
        <v>DM</v>
      </c>
      <c r="E1117" s="58">
        <f>IF(OR(Processes!$C$59=TRUE,Processes!S$59=TRUE),IF(AND(G1117=1,H1117=1,NOT(ISTEXT(J1117))),4,IF(AND(G1117=1,H1117=1,ISTEXT(J1117)),3,IF(AND(OR(G1117=1,H1117=1),ISTEXT(J1117)),2,1))),"OoS")</f>
        <v>1</v>
      </c>
      <c r="F1117" s="57"/>
      <c r="G1117" s="59"/>
      <c r="H1117" s="59"/>
      <c r="I1117" s="59"/>
      <c r="J1117" s="59"/>
      <c r="K1117" s="59"/>
      <c r="L1117" s="59"/>
      <c r="M1117" s="59"/>
      <c r="N1117" s="59"/>
      <c r="O1117" s="63"/>
      <c r="P1117" s="370"/>
      <c r="Q1117" s="264"/>
      <c r="R1117" s="386"/>
    </row>
    <row r="1118" spans="1:18" ht="13" x14ac:dyDescent="0.25">
      <c r="A1118" s="352"/>
      <c r="B1118" s="378"/>
      <c r="C1118" s="62" t="str">
        <f>IF(ISTEXT('Organizational Unit Summary'!$B$56),'Organizational Unit Summary'!$B$56,"")</f>
        <v>P-17</v>
      </c>
      <c r="D1118" s="51" t="str">
        <f>IF('Organizational Unit Summary'!$B$24="Benchmark or Sustainment",IF(E1118="OoS","OoS",IF(E1118=1,"DM",IF(E1118=2,"PM",IF(E1118=3,"LM",IF(E1118=4,"FM"))))),IF(E1118="OoS","OoS",IF(E1118&lt;=2,"H",IF(E1118=3,"M",IF(E1118=4,"L")))))</f>
        <v>DM</v>
      </c>
      <c r="E1118" s="58">
        <f>IF(OR(Processes!$C$59=TRUE,Processes!T$59=TRUE),IF(AND(G1118=1,H1118=1,NOT(ISTEXT(J1118))),4,IF(AND(G1118=1,H1118=1,ISTEXT(J1118)),3,IF(AND(OR(G1118=1,H1118=1),ISTEXT(J1118)),2,1))),"OoS")</f>
        <v>1</v>
      </c>
      <c r="F1118" s="57"/>
      <c r="G1118" s="59"/>
      <c r="H1118" s="59"/>
      <c r="I1118" s="59"/>
      <c r="J1118" s="59"/>
      <c r="K1118" s="59"/>
      <c r="L1118" s="59"/>
      <c r="M1118" s="59"/>
      <c r="N1118" s="59"/>
      <c r="O1118" s="63"/>
      <c r="P1118" s="370"/>
      <c r="Q1118" s="264"/>
      <c r="R1118" s="386"/>
    </row>
    <row r="1119" spans="1:18" ht="13" x14ac:dyDescent="0.25">
      <c r="A1119" s="352"/>
      <c r="B1119" s="378"/>
      <c r="C1119" s="62" t="str">
        <f>IF(ISTEXT('Organizational Unit Summary'!$B$57),'Organizational Unit Summary'!$B$57,"")</f>
        <v>P-18</v>
      </c>
      <c r="D1119" s="51" t="str">
        <f>IF('Organizational Unit Summary'!$B$24="Benchmark or Sustainment",IF(E1119="OoS","OoS",IF(E1119=1,"DM",IF(E1119=2,"PM",IF(E1119=3,"LM",IF(E1119=4,"FM"))))),IF(E1119="OoS","OoS",IF(E1119&lt;=2,"H",IF(E1119=3,"M",IF(E1119=4,"L")))))</f>
        <v>DM</v>
      </c>
      <c r="E1119" s="58">
        <f>IF(OR(Processes!$C$59=TRUE,Processes!U$59=TRUE),IF(AND(G1119=1,H1119=1,NOT(ISTEXT(J1119))),4,IF(AND(G1119=1,H1119=1,ISTEXT(J1119)),3,IF(AND(OR(G1119=1,H1119=1),ISTEXT(J1119)),2,1))),"OoS")</f>
        <v>1</v>
      </c>
      <c r="F1119" s="57"/>
      <c r="G1119" s="59"/>
      <c r="H1119" s="59"/>
      <c r="I1119" s="59"/>
      <c r="J1119" s="59"/>
      <c r="K1119" s="59"/>
      <c r="L1119" s="59"/>
      <c r="M1119" s="59"/>
      <c r="N1119" s="59"/>
      <c r="O1119" s="63"/>
      <c r="P1119" s="370"/>
      <c r="Q1119" s="264"/>
      <c r="R1119" s="386"/>
    </row>
    <row r="1120" spans="1:18" ht="13" x14ac:dyDescent="0.25">
      <c r="A1120" s="352"/>
      <c r="B1120" s="378"/>
      <c r="C1120" s="62" t="str">
        <f>IF(ISTEXT('Organizational Unit Summary'!$B$58),'Organizational Unit Summary'!$B$58,"")</f>
        <v>P-19</v>
      </c>
      <c r="D1120" s="51" t="str">
        <f>IF('Organizational Unit Summary'!$B$24="Benchmark or Sustainment",IF(E1120="OoS","OoS",IF(E1120=1,"DM",IF(E1120=2,"PM",IF(E1120=3,"LM",IF(E1120=4,"FM"))))),IF(E1120="OoS","OoS",IF(E1120&lt;=2,"H",IF(E1120=3,"M",IF(E1120=4,"L")))))</f>
        <v>DM</v>
      </c>
      <c r="E1120" s="58">
        <f>IF(OR(Processes!$C$59=TRUE,Processes!V$59=TRUE),IF(AND(G1120=1,H1120=1,NOT(ISTEXT(J1120))),4,IF(AND(G1120=1,H1120=1,ISTEXT(J1120)),3,IF(AND(OR(G1120=1,H1120=1),ISTEXT(J1120)),2,1))),"OoS")</f>
        <v>1</v>
      </c>
      <c r="F1120" s="57"/>
      <c r="G1120" s="59"/>
      <c r="H1120" s="59"/>
      <c r="I1120" s="59"/>
      <c r="J1120" s="59"/>
      <c r="K1120" s="59"/>
      <c r="L1120" s="59"/>
      <c r="M1120" s="59"/>
      <c r="N1120" s="59"/>
      <c r="O1120" s="63"/>
      <c r="P1120" s="370"/>
      <c r="Q1120" s="264"/>
      <c r="R1120" s="386"/>
    </row>
    <row r="1121" spans="1:18" ht="13.5" thickBot="1" x14ac:dyDescent="0.3">
      <c r="A1121" s="352"/>
      <c r="B1121" s="378"/>
      <c r="C1121" s="62" t="str">
        <f>IF(ISTEXT('Organizational Unit Summary'!$B$59),'Organizational Unit Summary'!$B$59,"")</f>
        <v>P-20</v>
      </c>
      <c r="D1121" s="51" t="str">
        <f>IF('Organizational Unit Summary'!$B$24="Benchmark or Sustainment",IF(E1121="OoS","OoS",IF(E1121=1,"DM",IF(E1121=2,"PM",IF(E1121=3,"LM",IF(E1121=4,"FM"))))),IF(E1121="OoS","OoS",IF(E1121&lt;=2,"H",IF(E1121=3,"M",IF(E1121=4,"L")))))</f>
        <v>DM</v>
      </c>
      <c r="E1121" s="58">
        <f>IF(OR(Processes!$C$59=TRUE,Processes!W$59=TRUE),IF(AND(G1121=1,H1121=1,NOT(ISTEXT(J1121))),4,IF(AND(G1121=1,H1121=1,ISTEXT(J1121)),3,IF(AND(OR(G1121=1,H1121=1),ISTEXT(J1121)),2,1))),"OoS")</f>
        <v>1</v>
      </c>
      <c r="F1121" s="57"/>
      <c r="G1121" s="59"/>
      <c r="H1121" s="59"/>
      <c r="I1121" s="59"/>
      <c r="J1121" s="59"/>
      <c r="K1121" s="59"/>
      <c r="L1121" s="59"/>
      <c r="M1121" s="59"/>
      <c r="N1121" s="59"/>
      <c r="O1121" s="63"/>
      <c r="P1121" s="371"/>
      <c r="Q1121" s="264"/>
      <c r="R1121" s="386"/>
    </row>
    <row r="1122" spans="1:18" ht="13" x14ac:dyDescent="0.25">
      <c r="A1122" s="352"/>
      <c r="B1122" s="378" t="str">
        <f>IF(ISTEXT(Processes!$B$9),Processes!$B$9,"")</f>
        <v>Process 7</v>
      </c>
      <c r="C1122" s="62" t="str">
        <f>IF(ISTEXT('Organizational Unit Summary'!$B$40),'Organizational Unit Summary'!$B$40,"")</f>
        <v>P-1</v>
      </c>
      <c r="D1122" s="51" t="str">
        <f>IF('Organizational Unit Summary'!$B$24="Benchmark or Sustainment",IF(E1122="OoS","OoS",IF(E1122=1,"DM",IF(E1122=2,"PM",IF(E1122=3,"LM",IF(E1122=4,"FM"))))),IF(E1122="OoS","OoS",IF(E1122&lt;=2,"H",IF(E1122=3,"M",IF(E1122=4,"L")))))</f>
        <v>DM</v>
      </c>
      <c r="E1122" s="58">
        <f>IF(OR(Processes!$C$60=TRUE,Processes!D$60=TRUE),IF(AND(G1122=1,H1122=1,NOT(ISTEXT(J1122))),4,IF(AND(G1122=1,H1122=1,ISTEXT(J1122)),3,IF(AND(OR(G1122=1,H1122=1),ISTEXT(J1122)),2,1))),"OoS")</f>
        <v>1</v>
      </c>
      <c r="F1122" s="57"/>
      <c r="G1122" s="59"/>
      <c r="H1122" s="59"/>
      <c r="I1122" s="59"/>
      <c r="J1122" s="59"/>
      <c r="K1122" s="59"/>
      <c r="L1122" s="59"/>
      <c r="M1122" s="59"/>
      <c r="N1122" s="59"/>
      <c r="O1122" s="63"/>
      <c r="P1122" s="369"/>
      <c r="Q1122" s="264"/>
      <c r="R1122" s="386"/>
    </row>
    <row r="1123" spans="1:18" ht="13" x14ac:dyDescent="0.25">
      <c r="A1123" s="352"/>
      <c r="B1123" s="378"/>
      <c r="C1123" s="62" t="str">
        <f>IF(ISTEXT('Organizational Unit Summary'!$B$41),'Organizational Unit Summary'!$B$41,"")</f>
        <v>P-2</v>
      </c>
      <c r="D1123" s="51" t="str">
        <f>IF('Organizational Unit Summary'!$B$24="Benchmark or Sustainment",IF(E1123="OoS","OoS",IF(E1123=1,"DM",IF(E1123=2,"PM",IF(E1123=3,"LM",IF(E1123=4,"FM"))))),IF(E1123="OoS","OoS",IF(E1123&lt;=2,"H",IF(E1123=3,"M",IF(E1123=4,"L")))))</f>
        <v>DM</v>
      </c>
      <c r="E1123" s="58">
        <f>IF(OR(Processes!$C$60=TRUE,Processes!E$60=TRUE),IF(AND(G1123=1,H1123=1,NOT(ISTEXT(J1123))),4,IF(AND(G1123=1,H1123=1,ISTEXT(J1123)),3,IF(AND(OR(G1123=1,H1123=1),ISTEXT(J1123)),2,1))),"OoS")</f>
        <v>1</v>
      </c>
      <c r="F1123" s="57"/>
      <c r="G1123" s="59"/>
      <c r="H1123" s="59"/>
      <c r="I1123" s="59"/>
      <c r="J1123" s="59"/>
      <c r="K1123" s="59"/>
      <c r="L1123" s="59"/>
      <c r="M1123" s="59"/>
      <c r="N1123" s="59"/>
      <c r="O1123" s="63"/>
      <c r="P1123" s="370"/>
      <c r="Q1123" s="264"/>
      <c r="R1123" s="386"/>
    </row>
    <row r="1124" spans="1:18" ht="13" x14ac:dyDescent="0.25">
      <c r="A1124" s="352"/>
      <c r="B1124" s="378"/>
      <c r="C1124" s="62" t="str">
        <f>IF(ISTEXT('Organizational Unit Summary'!$B$42),'Organizational Unit Summary'!$B$42,"")</f>
        <v>P-3</v>
      </c>
      <c r="D1124" s="51" t="str">
        <f>IF('Organizational Unit Summary'!$B$24="Benchmark or Sustainment",IF(E1124="OoS","OoS",IF(E1124=1,"DM",IF(E1124=2,"PM",IF(E1124=3,"LM",IF(E1124=4,"FM"))))),IF(E1124="OoS","OoS",IF(E1124&lt;=2,"H",IF(E1124=3,"M",IF(E1124=4,"L")))))</f>
        <v>DM</v>
      </c>
      <c r="E1124" s="58">
        <f>IF(OR(Processes!$C$60=TRUE,Processes!F$60=TRUE),IF(AND(G1124=1,H1124=1,NOT(ISTEXT(J1124))),4,IF(AND(G1124=1,H1124=1,ISTEXT(J1124)),3,IF(AND(OR(G1124=1,H1124=1),ISTEXT(J1124)),2,1))),"OoS")</f>
        <v>1</v>
      </c>
      <c r="F1124" s="57"/>
      <c r="G1124" s="59"/>
      <c r="H1124" s="59"/>
      <c r="I1124" s="59"/>
      <c r="J1124" s="59"/>
      <c r="K1124" s="59"/>
      <c r="L1124" s="59"/>
      <c r="M1124" s="59"/>
      <c r="N1124" s="59"/>
      <c r="O1124" s="63"/>
      <c r="P1124" s="370"/>
      <c r="Q1124" s="264"/>
      <c r="R1124" s="386"/>
    </row>
    <row r="1125" spans="1:18" ht="13" x14ac:dyDescent="0.25">
      <c r="A1125" s="352"/>
      <c r="B1125" s="378"/>
      <c r="C1125" s="62" t="str">
        <f>IF(ISTEXT('Organizational Unit Summary'!$B$43),'Organizational Unit Summary'!$B$43,"")</f>
        <v>P-4</v>
      </c>
      <c r="D1125" s="51" t="str">
        <f>IF('Organizational Unit Summary'!$B$24="Benchmark or Sustainment",IF(E1125="OoS","OoS",IF(E1125=1,"DM",IF(E1125=2,"PM",IF(E1125=3,"LM",IF(E1125=4,"FM"))))),IF(E1125="OoS","OoS",IF(E1125&lt;=2,"H",IF(E1125=3,"M",IF(E1125=4,"L")))))</f>
        <v>DM</v>
      </c>
      <c r="E1125" s="58">
        <f>IF(OR(Processes!$C$60=TRUE,Processes!G$60=TRUE),IF(AND(G1125=1,H1125=1,NOT(ISTEXT(J1125))),4,IF(AND(G1125=1,H1125=1,ISTEXT(J1125)),3,IF(AND(OR(G1125=1,H1125=1),ISTEXT(J1125)),2,1))),"OoS")</f>
        <v>1</v>
      </c>
      <c r="F1125" s="57"/>
      <c r="G1125" s="59"/>
      <c r="H1125" s="59"/>
      <c r="I1125" s="59"/>
      <c r="J1125" s="59"/>
      <c r="K1125" s="59"/>
      <c r="L1125" s="59"/>
      <c r="M1125" s="59"/>
      <c r="N1125" s="59"/>
      <c r="O1125" s="63"/>
      <c r="P1125" s="370"/>
      <c r="Q1125" s="264"/>
      <c r="R1125" s="386"/>
    </row>
    <row r="1126" spans="1:18" ht="13" x14ac:dyDescent="0.25">
      <c r="A1126" s="352"/>
      <c r="B1126" s="378"/>
      <c r="C1126" s="62" t="str">
        <f>IF(ISTEXT('Organizational Unit Summary'!$B$44),'Organizational Unit Summary'!$B$44,"")</f>
        <v>P-5</v>
      </c>
      <c r="D1126" s="51" t="str">
        <f>IF('Organizational Unit Summary'!$B$24="Benchmark or Sustainment",IF(E1126="OoS","OoS",IF(E1126=1,"DM",IF(E1126=2,"PM",IF(E1126=3,"LM",IF(E1126=4,"FM"))))),IF(E1126="OoS","OoS",IF(E1126&lt;=2,"H",IF(E1126=3,"M",IF(E1126=4,"L")))))</f>
        <v>DM</v>
      </c>
      <c r="E1126" s="58">
        <f>IF(OR(Processes!$C$60=TRUE,Processes!H$60=TRUE),IF(AND(G1126=1,H1126=1,NOT(ISTEXT(J1126))),4,IF(AND(G1126=1,H1126=1,ISTEXT(J1126)),3,IF(AND(OR(G1126=1,H1126=1),ISTEXT(J1126)),2,1))),"OoS")</f>
        <v>1</v>
      </c>
      <c r="F1126" s="57"/>
      <c r="G1126" s="59"/>
      <c r="H1126" s="59"/>
      <c r="I1126" s="59"/>
      <c r="J1126" s="59"/>
      <c r="K1126" s="59"/>
      <c r="L1126" s="59"/>
      <c r="M1126" s="59"/>
      <c r="N1126" s="59"/>
      <c r="O1126" s="63"/>
      <c r="P1126" s="370"/>
      <c r="Q1126" s="264"/>
      <c r="R1126" s="386"/>
    </row>
    <row r="1127" spans="1:18" ht="13" x14ac:dyDescent="0.25">
      <c r="A1127" s="352"/>
      <c r="B1127" s="378"/>
      <c r="C1127" s="62" t="str">
        <f>IF(ISTEXT('Organizational Unit Summary'!$B$45),'Organizational Unit Summary'!$B$45,"")</f>
        <v>P-6</v>
      </c>
      <c r="D1127" s="51" t="str">
        <f>IF('Organizational Unit Summary'!$B$24="Benchmark or Sustainment",IF(E1127="OoS","OoS",IF(E1127=1,"DM",IF(E1127=2,"PM",IF(E1127=3,"LM",IF(E1127=4,"FM"))))),IF(E1127="OoS","OoS",IF(E1127&lt;=2,"H",IF(E1127=3,"M",IF(E1127=4,"L")))))</f>
        <v>DM</v>
      </c>
      <c r="E1127" s="58">
        <f>IF(OR(Processes!$C$60=TRUE,Processes!I$60=TRUE),IF(AND(G1127=1,H1127=1,NOT(ISTEXT(J1127))),4,IF(AND(G1127=1,H1127=1,ISTEXT(J1127)),3,IF(AND(OR(G1127=1,H1127=1),ISTEXT(J1127)),2,1))),"OoS")</f>
        <v>1</v>
      </c>
      <c r="F1127" s="57"/>
      <c r="G1127" s="59"/>
      <c r="H1127" s="59"/>
      <c r="I1127" s="59"/>
      <c r="J1127" s="59"/>
      <c r="K1127" s="59"/>
      <c r="L1127" s="59"/>
      <c r="M1127" s="59"/>
      <c r="N1127" s="59"/>
      <c r="O1127" s="63"/>
      <c r="P1127" s="370"/>
      <c r="Q1127" s="264"/>
      <c r="R1127" s="386"/>
    </row>
    <row r="1128" spans="1:18" ht="13" x14ac:dyDescent="0.25">
      <c r="A1128" s="352"/>
      <c r="B1128" s="378"/>
      <c r="C1128" s="62" t="str">
        <f>IF(ISTEXT('Organizational Unit Summary'!$B$46),'Organizational Unit Summary'!$B$46,"")</f>
        <v>P-7</v>
      </c>
      <c r="D1128" s="51" t="str">
        <f>IF('Organizational Unit Summary'!$B$24="Benchmark or Sustainment",IF(E1128="OoS","OoS",IF(E1128=1,"DM",IF(E1128=2,"PM",IF(E1128=3,"LM",IF(E1128=4,"FM"))))),IF(E1128="OoS","OoS",IF(E1128&lt;=2,"H",IF(E1128=3,"M",IF(E1128=4,"L")))))</f>
        <v>DM</v>
      </c>
      <c r="E1128" s="58">
        <f>IF(OR(Processes!$C$60=TRUE,Processes!J$60=TRUE),IF(AND(G1128=1,H1128=1,NOT(ISTEXT(J1128))),4,IF(AND(G1128=1,H1128=1,ISTEXT(J1128)),3,IF(AND(OR(G1128=1,H1128=1),ISTEXT(J1128)),2,1))),"OoS")</f>
        <v>1</v>
      </c>
      <c r="F1128" s="57"/>
      <c r="G1128" s="59"/>
      <c r="H1128" s="59"/>
      <c r="I1128" s="59"/>
      <c r="J1128" s="59"/>
      <c r="K1128" s="59"/>
      <c r="L1128" s="59"/>
      <c r="M1128" s="59"/>
      <c r="N1128" s="59"/>
      <c r="O1128" s="63"/>
      <c r="P1128" s="370"/>
      <c r="Q1128" s="264"/>
      <c r="R1128" s="386"/>
    </row>
    <row r="1129" spans="1:18" ht="13" x14ac:dyDescent="0.25">
      <c r="A1129" s="352"/>
      <c r="B1129" s="378"/>
      <c r="C1129" s="62" t="str">
        <f>IF(ISTEXT('Organizational Unit Summary'!$B$47),'Organizational Unit Summary'!$B$47,"")</f>
        <v>P-8</v>
      </c>
      <c r="D1129" s="51" t="str">
        <f>IF('Organizational Unit Summary'!$B$24="Benchmark or Sustainment",IF(E1129="OoS","OoS",IF(E1129=1,"DM",IF(E1129=2,"PM",IF(E1129=3,"LM",IF(E1129=4,"FM"))))),IF(E1129="OoS","OoS",IF(E1129&lt;=2,"H",IF(E1129=3,"M",IF(E1129=4,"L")))))</f>
        <v>DM</v>
      </c>
      <c r="E1129" s="58">
        <f>IF(OR(Processes!$C$60=TRUE,Processes!K$60=TRUE),IF(AND(G1129=1,H1129=1,NOT(ISTEXT(J1129))),4,IF(AND(G1129=1,H1129=1,ISTEXT(J1129)),3,IF(AND(OR(G1129=1,H1129=1),ISTEXT(J1129)),2,1))),"OoS")</f>
        <v>1</v>
      </c>
      <c r="F1129" s="57"/>
      <c r="G1129" s="59"/>
      <c r="H1129" s="59"/>
      <c r="I1129" s="59"/>
      <c r="J1129" s="59"/>
      <c r="K1129" s="59"/>
      <c r="L1129" s="59"/>
      <c r="M1129" s="59"/>
      <c r="N1129" s="59"/>
      <c r="O1129" s="63"/>
      <c r="P1129" s="370"/>
      <c r="Q1129" s="264"/>
      <c r="R1129" s="386"/>
    </row>
    <row r="1130" spans="1:18" ht="13" x14ac:dyDescent="0.25">
      <c r="A1130" s="352"/>
      <c r="B1130" s="378"/>
      <c r="C1130" s="62" t="str">
        <f>IF(ISTEXT('Organizational Unit Summary'!$B$48),'Organizational Unit Summary'!$B$48,"")</f>
        <v>P-9</v>
      </c>
      <c r="D1130" s="51" t="str">
        <f>IF('Organizational Unit Summary'!$B$24="Benchmark or Sustainment",IF(E1130="OoS","OoS",IF(E1130=1,"DM",IF(E1130=2,"PM",IF(E1130=3,"LM",IF(E1130=4,"FM"))))),IF(E1130="OoS","OoS",IF(E1130&lt;=2,"H",IF(E1130=3,"M",IF(E1130=4,"L")))))</f>
        <v>DM</v>
      </c>
      <c r="E1130" s="58">
        <f>IF(OR(Processes!$C$60=TRUE,Processes!L$60=TRUE),IF(AND(G1130=1,H1130=1,NOT(ISTEXT(J1130))),4,IF(AND(G1130=1,H1130=1,ISTEXT(J1130)),3,IF(AND(OR(G1130=1,H1130=1),ISTEXT(J1130)),2,1))),"OoS")</f>
        <v>1</v>
      </c>
      <c r="F1130" s="57"/>
      <c r="G1130" s="59"/>
      <c r="H1130" s="59"/>
      <c r="I1130" s="59"/>
      <c r="J1130" s="59"/>
      <c r="K1130" s="59"/>
      <c r="L1130" s="59"/>
      <c r="M1130" s="59"/>
      <c r="N1130" s="59"/>
      <c r="O1130" s="63"/>
      <c r="P1130" s="370"/>
      <c r="Q1130" s="264"/>
      <c r="R1130" s="386"/>
    </row>
    <row r="1131" spans="1:18" ht="13" x14ac:dyDescent="0.25">
      <c r="A1131" s="352"/>
      <c r="B1131" s="378"/>
      <c r="C1131" s="62" t="str">
        <f>IF(ISTEXT('Organizational Unit Summary'!$B$49),'Organizational Unit Summary'!$B$49,"")</f>
        <v>P-10</v>
      </c>
      <c r="D1131" s="51" t="str">
        <f>IF('Organizational Unit Summary'!$B$24="Benchmark or Sustainment",IF(E1131="OoS","OoS",IF(E1131=1,"DM",IF(E1131=2,"PM",IF(E1131=3,"LM",IF(E1131=4,"FM"))))),IF(E1131="OoS","OoS",IF(E1131&lt;=2,"H",IF(E1131=3,"M",IF(E1131=4,"L")))))</f>
        <v>DM</v>
      </c>
      <c r="E1131" s="58">
        <f>IF(OR(Processes!$C$60=TRUE,Processes!M$60=TRUE),IF(AND(G1131=1,H1131=1,NOT(ISTEXT(J1131))),4,IF(AND(G1131=1,H1131=1,ISTEXT(J1131)),3,IF(AND(OR(G1131=1,H1131=1),ISTEXT(J1131)),2,1))),"OoS")</f>
        <v>1</v>
      </c>
      <c r="F1131" s="57"/>
      <c r="G1131" s="59"/>
      <c r="H1131" s="59"/>
      <c r="I1131" s="59"/>
      <c r="J1131" s="59"/>
      <c r="K1131" s="59"/>
      <c r="L1131" s="59"/>
      <c r="M1131" s="59"/>
      <c r="N1131" s="59"/>
      <c r="O1131" s="63"/>
      <c r="P1131" s="370"/>
      <c r="Q1131" s="264"/>
      <c r="R1131" s="386"/>
    </row>
    <row r="1132" spans="1:18" ht="13" x14ac:dyDescent="0.25">
      <c r="A1132" s="352"/>
      <c r="B1132" s="378"/>
      <c r="C1132" s="62" t="str">
        <f>IF(ISTEXT('Organizational Unit Summary'!$B$50),'Organizational Unit Summary'!$B$50,"")</f>
        <v>P-11</v>
      </c>
      <c r="D1132" s="51" t="str">
        <f>IF('Organizational Unit Summary'!$B$24="Benchmark or Sustainment",IF(E1132="OoS","OoS",IF(E1132=1,"DM",IF(E1132=2,"PM",IF(E1132=3,"LM",IF(E1132=4,"FM"))))),IF(E1132="OoS","OoS",IF(E1132&lt;=2,"H",IF(E1132=3,"M",IF(E1132=4,"L")))))</f>
        <v>DM</v>
      </c>
      <c r="E1132" s="58">
        <f>IF(OR(Processes!$C$60=TRUE,Processes!N$60=TRUE),IF(AND(G1132=1,H1132=1,NOT(ISTEXT(J1132))),4,IF(AND(G1132=1,H1132=1,ISTEXT(J1132)),3,IF(AND(OR(G1132=1,H1132=1),ISTEXT(J1132)),2,1))),"OoS")</f>
        <v>1</v>
      </c>
      <c r="F1132" s="57"/>
      <c r="G1132" s="59"/>
      <c r="H1132" s="59"/>
      <c r="I1132" s="59"/>
      <c r="J1132" s="59"/>
      <c r="K1132" s="59"/>
      <c r="L1132" s="59"/>
      <c r="M1132" s="59"/>
      <c r="N1132" s="59"/>
      <c r="O1132" s="63"/>
      <c r="P1132" s="370"/>
      <c r="Q1132" s="264"/>
      <c r="R1132" s="386"/>
    </row>
    <row r="1133" spans="1:18" ht="13" x14ac:dyDescent="0.25">
      <c r="A1133" s="352"/>
      <c r="B1133" s="378"/>
      <c r="C1133" s="62" t="str">
        <f>IF(ISTEXT('Organizational Unit Summary'!$B$51),'Organizational Unit Summary'!$B$51,"")</f>
        <v>P-12</v>
      </c>
      <c r="D1133" s="51" t="str">
        <f>IF('Organizational Unit Summary'!$B$24="Benchmark or Sustainment",IF(E1133="OoS","OoS",IF(E1133=1,"DM",IF(E1133=2,"PM",IF(E1133=3,"LM",IF(E1133=4,"FM"))))),IF(E1133="OoS","OoS",IF(E1133&lt;=2,"H",IF(E1133=3,"M",IF(E1133=4,"L")))))</f>
        <v>DM</v>
      </c>
      <c r="E1133" s="58">
        <f>IF(OR(Processes!$C$60=TRUE,Processes!O$60=TRUE),IF(AND(G1133=1,H1133=1,NOT(ISTEXT(J1133))),4,IF(AND(G1133=1,H1133=1,ISTEXT(J1133)),3,IF(AND(OR(G1133=1,H1133=1),ISTEXT(J1133)),2,1))),"OoS")</f>
        <v>1</v>
      </c>
      <c r="F1133" s="57"/>
      <c r="G1133" s="59"/>
      <c r="H1133" s="59"/>
      <c r="I1133" s="59"/>
      <c r="J1133" s="59"/>
      <c r="K1133" s="59"/>
      <c r="L1133" s="59"/>
      <c r="M1133" s="59"/>
      <c r="N1133" s="59"/>
      <c r="O1133" s="63"/>
      <c r="P1133" s="370"/>
      <c r="Q1133" s="264"/>
      <c r="R1133" s="386"/>
    </row>
    <row r="1134" spans="1:18" ht="13" x14ac:dyDescent="0.25">
      <c r="A1134" s="352"/>
      <c r="B1134" s="378"/>
      <c r="C1134" s="62" t="str">
        <f>IF(ISTEXT('Organizational Unit Summary'!$B$52),'Organizational Unit Summary'!$B$52,"")</f>
        <v>P-13</v>
      </c>
      <c r="D1134" s="51" t="str">
        <f>IF('Organizational Unit Summary'!$B$24="Benchmark or Sustainment",IF(E1134="OoS","OoS",IF(E1134=1,"DM",IF(E1134=2,"PM",IF(E1134=3,"LM",IF(E1134=4,"FM"))))),IF(E1134="OoS","OoS",IF(E1134&lt;=2,"H",IF(E1134=3,"M",IF(E1134=4,"L")))))</f>
        <v>DM</v>
      </c>
      <c r="E1134" s="58">
        <f>IF(OR(Processes!$C$60=TRUE,Processes!P$60=TRUE),IF(AND(G1134=1,H1134=1,NOT(ISTEXT(J1134))),4,IF(AND(G1134=1,H1134=1,ISTEXT(J1134)),3,IF(AND(OR(G1134=1,H1134=1),ISTEXT(J1134)),2,1))),"OoS")</f>
        <v>1</v>
      </c>
      <c r="F1134" s="57"/>
      <c r="G1134" s="59"/>
      <c r="H1134" s="59"/>
      <c r="I1134" s="59"/>
      <c r="J1134" s="59"/>
      <c r="K1134" s="59"/>
      <c r="L1134" s="59"/>
      <c r="M1134" s="59"/>
      <c r="N1134" s="59"/>
      <c r="O1134" s="63"/>
      <c r="P1134" s="370"/>
      <c r="Q1134" s="264"/>
      <c r="R1134" s="386"/>
    </row>
    <row r="1135" spans="1:18" ht="13" x14ac:dyDescent="0.25">
      <c r="A1135" s="352"/>
      <c r="B1135" s="378"/>
      <c r="C1135" s="62" t="str">
        <f>IF(ISTEXT('Organizational Unit Summary'!$B$53),'Organizational Unit Summary'!$B$53,"")</f>
        <v>P-14</v>
      </c>
      <c r="D1135" s="51" t="str">
        <f>IF('Organizational Unit Summary'!$B$24="Benchmark or Sustainment",IF(E1135="OoS","OoS",IF(E1135=1,"DM",IF(E1135=2,"PM",IF(E1135=3,"LM",IF(E1135=4,"FM"))))),IF(E1135="OoS","OoS",IF(E1135&lt;=2,"H",IF(E1135=3,"M",IF(E1135=4,"L")))))</f>
        <v>DM</v>
      </c>
      <c r="E1135" s="58">
        <f>IF(OR(Processes!$C$60=TRUE,Processes!Q$60=TRUE),IF(AND(G1135=1,H1135=1,NOT(ISTEXT(J1135))),4,IF(AND(G1135=1,H1135=1,ISTEXT(J1135)),3,IF(AND(OR(G1135=1,H1135=1),ISTEXT(J1135)),2,1))),"OoS")</f>
        <v>1</v>
      </c>
      <c r="F1135" s="57"/>
      <c r="G1135" s="59"/>
      <c r="H1135" s="59"/>
      <c r="I1135" s="59"/>
      <c r="J1135" s="59"/>
      <c r="K1135" s="59"/>
      <c r="L1135" s="59"/>
      <c r="M1135" s="59"/>
      <c r="N1135" s="59"/>
      <c r="O1135" s="63"/>
      <c r="P1135" s="370"/>
      <c r="Q1135" s="264"/>
      <c r="R1135" s="386"/>
    </row>
    <row r="1136" spans="1:18" ht="13" x14ac:dyDescent="0.25">
      <c r="A1136" s="352"/>
      <c r="B1136" s="378"/>
      <c r="C1136" s="62" t="str">
        <f>IF(ISTEXT('Organizational Unit Summary'!$B$54),'Organizational Unit Summary'!$B$54,"")</f>
        <v>P-15</v>
      </c>
      <c r="D1136" s="51" t="str">
        <f>IF('Organizational Unit Summary'!$B$24="Benchmark or Sustainment",IF(E1136="OoS","OoS",IF(E1136=1,"DM",IF(E1136=2,"PM",IF(E1136=3,"LM",IF(E1136=4,"FM"))))),IF(E1136="OoS","OoS",IF(E1136&lt;=2,"H",IF(E1136=3,"M",IF(E1136=4,"L")))))</f>
        <v>DM</v>
      </c>
      <c r="E1136" s="58">
        <f>IF(OR(Processes!$C$60=TRUE,Processes!R$60=TRUE),IF(AND(G1136=1,H1136=1,NOT(ISTEXT(J1136))),4,IF(AND(G1136=1,H1136=1,ISTEXT(J1136)),3,IF(AND(OR(G1136=1,H1136=1),ISTEXT(J1136)),2,1))),"OoS")</f>
        <v>1</v>
      </c>
      <c r="F1136" s="57"/>
      <c r="G1136" s="59"/>
      <c r="H1136" s="59"/>
      <c r="I1136" s="59"/>
      <c r="J1136" s="59"/>
      <c r="K1136" s="59"/>
      <c r="L1136" s="59"/>
      <c r="M1136" s="59"/>
      <c r="N1136" s="59"/>
      <c r="O1136" s="63"/>
      <c r="P1136" s="370"/>
      <c r="Q1136" s="264"/>
      <c r="R1136" s="386"/>
    </row>
    <row r="1137" spans="1:18" ht="13" x14ac:dyDescent="0.25">
      <c r="A1137" s="352"/>
      <c r="B1137" s="378"/>
      <c r="C1137" s="62" t="str">
        <f>IF(ISTEXT('Organizational Unit Summary'!$B$55),'Organizational Unit Summary'!$B$55,"")</f>
        <v>P-16</v>
      </c>
      <c r="D1137" s="51" t="str">
        <f>IF('Organizational Unit Summary'!$B$24="Benchmark or Sustainment",IF(E1137="OoS","OoS",IF(E1137=1,"DM",IF(E1137=2,"PM",IF(E1137=3,"LM",IF(E1137=4,"FM"))))),IF(E1137="OoS","OoS",IF(E1137&lt;=2,"H",IF(E1137=3,"M",IF(E1137=4,"L")))))</f>
        <v>DM</v>
      </c>
      <c r="E1137" s="58">
        <f>IF(OR(Processes!$C$60=TRUE,Processes!S$60=TRUE),IF(AND(G1137=1,H1137=1,NOT(ISTEXT(J1137))),4,IF(AND(G1137=1,H1137=1,ISTEXT(J1137)),3,IF(AND(OR(G1137=1,H1137=1),ISTEXT(J1137)),2,1))),"OoS")</f>
        <v>1</v>
      </c>
      <c r="F1137" s="57"/>
      <c r="G1137" s="59"/>
      <c r="H1137" s="59"/>
      <c r="I1137" s="59"/>
      <c r="J1137" s="59"/>
      <c r="K1137" s="59"/>
      <c r="L1137" s="59"/>
      <c r="M1137" s="59"/>
      <c r="N1137" s="59"/>
      <c r="O1137" s="63"/>
      <c r="P1137" s="370"/>
      <c r="Q1137" s="264"/>
      <c r="R1137" s="386"/>
    </row>
    <row r="1138" spans="1:18" ht="13" x14ac:dyDescent="0.25">
      <c r="A1138" s="352"/>
      <c r="B1138" s="378"/>
      <c r="C1138" s="62" t="str">
        <f>IF(ISTEXT('Organizational Unit Summary'!$B$56),'Organizational Unit Summary'!$B$56,"")</f>
        <v>P-17</v>
      </c>
      <c r="D1138" s="51" t="str">
        <f>IF('Organizational Unit Summary'!$B$24="Benchmark or Sustainment",IF(E1138="OoS","OoS",IF(E1138=1,"DM",IF(E1138=2,"PM",IF(E1138=3,"LM",IF(E1138=4,"FM"))))),IF(E1138="OoS","OoS",IF(E1138&lt;=2,"H",IF(E1138=3,"M",IF(E1138=4,"L")))))</f>
        <v>DM</v>
      </c>
      <c r="E1138" s="58">
        <f>IF(OR(Processes!$C$60=TRUE,Processes!T$60=TRUE),IF(AND(G1138=1,H1138=1,NOT(ISTEXT(J1138))),4,IF(AND(G1138=1,H1138=1,ISTEXT(J1138)),3,IF(AND(OR(G1138=1,H1138=1),ISTEXT(J1138)),2,1))),"OoS")</f>
        <v>1</v>
      </c>
      <c r="F1138" s="57"/>
      <c r="G1138" s="59"/>
      <c r="H1138" s="59"/>
      <c r="I1138" s="59"/>
      <c r="J1138" s="59"/>
      <c r="K1138" s="59"/>
      <c r="L1138" s="59"/>
      <c r="M1138" s="59"/>
      <c r="N1138" s="59"/>
      <c r="O1138" s="63"/>
      <c r="P1138" s="370"/>
      <c r="Q1138" s="264"/>
      <c r="R1138" s="386"/>
    </row>
    <row r="1139" spans="1:18" ht="13" x14ac:dyDescent="0.25">
      <c r="A1139" s="352"/>
      <c r="B1139" s="378"/>
      <c r="C1139" s="62" t="str">
        <f>IF(ISTEXT('Organizational Unit Summary'!$B$57),'Organizational Unit Summary'!$B$57,"")</f>
        <v>P-18</v>
      </c>
      <c r="D1139" s="51" t="str">
        <f>IF('Organizational Unit Summary'!$B$24="Benchmark or Sustainment",IF(E1139="OoS","OoS",IF(E1139=1,"DM",IF(E1139=2,"PM",IF(E1139=3,"LM",IF(E1139=4,"FM"))))),IF(E1139="OoS","OoS",IF(E1139&lt;=2,"H",IF(E1139=3,"M",IF(E1139=4,"L")))))</f>
        <v>DM</v>
      </c>
      <c r="E1139" s="58">
        <f>IF(OR(Processes!$C$60=TRUE,Processes!U$60=TRUE),IF(AND(G1139=1,H1139=1,NOT(ISTEXT(J1139))),4,IF(AND(G1139=1,H1139=1,ISTEXT(J1139)),3,IF(AND(OR(G1139=1,H1139=1),ISTEXT(J1139)),2,1))),"OoS")</f>
        <v>1</v>
      </c>
      <c r="F1139" s="57"/>
      <c r="G1139" s="59"/>
      <c r="H1139" s="59"/>
      <c r="I1139" s="59"/>
      <c r="J1139" s="59"/>
      <c r="K1139" s="59"/>
      <c r="L1139" s="59"/>
      <c r="M1139" s="59"/>
      <c r="N1139" s="59"/>
      <c r="O1139" s="63"/>
      <c r="P1139" s="370"/>
      <c r="Q1139" s="264"/>
      <c r="R1139" s="386"/>
    </row>
    <row r="1140" spans="1:18" ht="13" x14ac:dyDescent="0.25">
      <c r="A1140" s="352"/>
      <c r="B1140" s="378"/>
      <c r="C1140" s="62" t="str">
        <f>IF(ISTEXT('Organizational Unit Summary'!$B$58),'Organizational Unit Summary'!$B$58,"")</f>
        <v>P-19</v>
      </c>
      <c r="D1140" s="51" t="str">
        <f>IF('Organizational Unit Summary'!$B$24="Benchmark or Sustainment",IF(E1140="OoS","OoS",IF(E1140=1,"DM",IF(E1140=2,"PM",IF(E1140=3,"LM",IF(E1140=4,"FM"))))),IF(E1140="OoS","OoS",IF(E1140&lt;=2,"H",IF(E1140=3,"M",IF(E1140=4,"L")))))</f>
        <v>DM</v>
      </c>
      <c r="E1140" s="58">
        <f>IF(OR(Processes!$C$60=TRUE,Processes!V$60=TRUE),IF(AND(G1140=1,H1140=1,NOT(ISTEXT(J1140))),4,IF(AND(G1140=1,H1140=1,ISTEXT(J1140)),3,IF(AND(OR(G1140=1,H1140=1),ISTEXT(J1140)),2,1))),"OoS")</f>
        <v>1</v>
      </c>
      <c r="F1140" s="57"/>
      <c r="G1140" s="59"/>
      <c r="H1140" s="59"/>
      <c r="I1140" s="59"/>
      <c r="J1140" s="59"/>
      <c r="K1140" s="59"/>
      <c r="L1140" s="59"/>
      <c r="M1140" s="59"/>
      <c r="N1140" s="59"/>
      <c r="O1140" s="63"/>
      <c r="P1140" s="370"/>
      <c r="Q1140" s="264"/>
      <c r="R1140" s="386"/>
    </row>
    <row r="1141" spans="1:18" ht="13.5" thickBot="1" x14ac:dyDescent="0.3">
      <c r="A1141" s="352"/>
      <c r="B1141" s="378"/>
      <c r="C1141" s="62" t="str">
        <f>IF(ISTEXT('Organizational Unit Summary'!$B$59),'Organizational Unit Summary'!$B$59,"")</f>
        <v>P-20</v>
      </c>
      <c r="D1141" s="51" t="str">
        <f>IF('Organizational Unit Summary'!$B$24="Benchmark or Sustainment",IF(E1141="OoS","OoS",IF(E1141=1,"DM",IF(E1141=2,"PM",IF(E1141=3,"LM",IF(E1141=4,"FM"))))),IF(E1141="OoS","OoS",IF(E1141&lt;=2,"H",IF(E1141=3,"M",IF(E1141=4,"L")))))</f>
        <v>DM</v>
      </c>
      <c r="E1141" s="58">
        <f>IF(OR(Processes!$C$60=TRUE,Processes!W$60=TRUE),IF(AND(G1141=1,H1141=1,NOT(ISTEXT(J1141))),4,IF(AND(G1141=1,H1141=1,ISTEXT(J1141)),3,IF(AND(OR(G1141=1,H1141=1),ISTEXT(J1141)),2,1))),"OoS")</f>
        <v>1</v>
      </c>
      <c r="F1141" s="57"/>
      <c r="G1141" s="59"/>
      <c r="H1141" s="59"/>
      <c r="I1141" s="59"/>
      <c r="J1141" s="59"/>
      <c r="K1141" s="59"/>
      <c r="L1141" s="59"/>
      <c r="M1141" s="59"/>
      <c r="N1141" s="59"/>
      <c r="O1141" s="63"/>
      <c r="P1141" s="371"/>
      <c r="Q1141" s="264"/>
      <c r="R1141" s="386"/>
    </row>
    <row r="1142" spans="1:18" ht="13" x14ac:dyDescent="0.25">
      <c r="A1142" s="352"/>
      <c r="B1142" s="378" t="str">
        <f>IF(ISTEXT(Processes!$B$10),Processes!$B$10,"")</f>
        <v>Process 8</v>
      </c>
      <c r="C1142" s="62" t="str">
        <f>IF(ISTEXT('Organizational Unit Summary'!$B$40),'Organizational Unit Summary'!$B$40,"")</f>
        <v>P-1</v>
      </c>
      <c r="D1142" s="51" t="str">
        <f>IF('Organizational Unit Summary'!$B$24="Benchmark or Sustainment",IF(E1142="OoS","OoS",IF(E1142=1,"DM",IF(E1142=2,"PM",IF(E1142=3,"LM",IF(E1142=4,"FM"))))),IF(E1142="OoS","OoS",IF(E1142&lt;=2,"H",IF(E1142=3,"M",IF(E1142=4,"L")))))</f>
        <v>DM</v>
      </c>
      <c r="E1142" s="58">
        <f>IF(OR(Processes!$C$61=TRUE,Processes!D$61=TRUE),IF(AND(G1142=1,H1142=1,NOT(ISTEXT(J1142))),4,IF(AND(G1142=1,H1142=1,ISTEXT(J1142)),3,IF(AND(OR(G1142=1,H1142=1),ISTEXT(J1142)),2,1))),"OoS")</f>
        <v>1</v>
      </c>
      <c r="F1142" s="57"/>
      <c r="G1142" s="59"/>
      <c r="H1142" s="59"/>
      <c r="I1142" s="59"/>
      <c r="J1142" s="59"/>
      <c r="K1142" s="59"/>
      <c r="L1142" s="59"/>
      <c r="M1142" s="59"/>
      <c r="N1142" s="59"/>
      <c r="O1142" s="63"/>
      <c r="P1142" s="369"/>
      <c r="Q1142" s="264"/>
      <c r="R1142" s="386"/>
    </row>
    <row r="1143" spans="1:18" ht="13" x14ac:dyDescent="0.25">
      <c r="A1143" s="352"/>
      <c r="B1143" s="378"/>
      <c r="C1143" s="62" t="str">
        <f>IF(ISTEXT('Organizational Unit Summary'!$B$41),'Organizational Unit Summary'!$B$41,"")</f>
        <v>P-2</v>
      </c>
      <c r="D1143" s="51" t="str">
        <f>IF('Organizational Unit Summary'!$B$24="Benchmark or Sustainment",IF(E1143="OoS","OoS",IF(E1143=1,"DM",IF(E1143=2,"PM",IF(E1143=3,"LM",IF(E1143=4,"FM"))))),IF(E1143="OoS","OoS",IF(E1143&lt;=2,"H",IF(E1143=3,"M",IF(E1143=4,"L")))))</f>
        <v>DM</v>
      </c>
      <c r="E1143" s="58">
        <f>IF(OR(Processes!$C$61=TRUE,Processes!E$61=TRUE),IF(AND(G1143=1,H1143=1,NOT(ISTEXT(J1143))),4,IF(AND(G1143=1,H1143=1,ISTEXT(J1143)),3,IF(AND(OR(G1143=1,H1143=1),ISTEXT(J1143)),2,1))),"OoS")</f>
        <v>1</v>
      </c>
      <c r="F1143" s="57"/>
      <c r="G1143" s="59"/>
      <c r="H1143" s="59"/>
      <c r="I1143" s="59"/>
      <c r="J1143" s="59"/>
      <c r="K1143" s="59"/>
      <c r="L1143" s="59"/>
      <c r="M1143" s="59"/>
      <c r="N1143" s="59"/>
      <c r="O1143" s="63"/>
      <c r="P1143" s="370"/>
      <c r="Q1143" s="264"/>
      <c r="R1143" s="386"/>
    </row>
    <row r="1144" spans="1:18" ht="13" x14ac:dyDescent="0.25">
      <c r="A1144" s="352"/>
      <c r="B1144" s="378"/>
      <c r="C1144" s="62" t="str">
        <f>IF(ISTEXT('Organizational Unit Summary'!$B$42),'Organizational Unit Summary'!$B$42,"")</f>
        <v>P-3</v>
      </c>
      <c r="D1144" s="51" t="str">
        <f>IF('Organizational Unit Summary'!$B$24="Benchmark or Sustainment",IF(E1144="OoS","OoS",IF(E1144=1,"DM",IF(E1144=2,"PM",IF(E1144=3,"LM",IF(E1144=4,"FM"))))),IF(E1144="OoS","OoS",IF(E1144&lt;=2,"H",IF(E1144=3,"M",IF(E1144=4,"L")))))</f>
        <v>DM</v>
      </c>
      <c r="E1144" s="58">
        <f>IF(OR(Processes!$C$61=TRUE,Processes!F$61=TRUE),IF(AND(G1144=1,H1144=1,NOT(ISTEXT(J1144))),4,IF(AND(G1144=1,H1144=1,ISTEXT(J1144)),3,IF(AND(OR(G1144=1,H1144=1),ISTEXT(J1144)),2,1))),"OoS")</f>
        <v>1</v>
      </c>
      <c r="F1144" s="57"/>
      <c r="G1144" s="59"/>
      <c r="H1144" s="59"/>
      <c r="I1144" s="59"/>
      <c r="J1144" s="59"/>
      <c r="K1144" s="59"/>
      <c r="L1144" s="59"/>
      <c r="M1144" s="59"/>
      <c r="N1144" s="59"/>
      <c r="O1144" s="63"/>
      <c r="P1144" s="370"/>
      <c r="Q1144" s="264"/>
      <c r="R1144" s="386"/>
    </row>
    <row r="1145" spans="1:18" ht="13" x14ac:dyDescent="0.25">
      <c r="A1145" s="352"/>
      <c r="B1145" s="378"/>
      <c r="C1145" s="62" t="str">
        <f>IF(ISTEXT('Organizational Unit Summary'!$B$43),'Organizational Unit Summary'!$B$43,"")</f>
        <v>P-4</v>
      </c>
      <c r="D1145" s="51" t="str">
        <f>IF('Organizational Unit Summary'!$B$24="Benchmark or Sustainment",IF(E1145="OoS","OoS",IF(E1145=1,"DM",IF(E1145=2,"PM",IF(E1145=3,"LM",IF(E1145=4,"FM"))))),IF(E1145="OoS","OoS",IF(E1145&lt;=2,"H",IF(E1145=3,"M",IF(E1145=4,"L")))))</f>
        <v>DM</v>
      </c>
      <c r="E1145" s="58">
        <f>IF(OR(Processes!$C$61=TRUE,Processes!G$61=TRUE),IF(AND(G1145=1,H1145=1,NOT(ISTEXT(J1145))),4,IF(AND(G1145=1,H1145=1,ISTEXT(J1145)),3,IF(AND(OR(G1145=1,H1145=1),ISTEXT(J1145)),2,1))),"OoS")</f>
        <v>1</v>
      </c>
      <c r="F1145" s="57"/>
      <c r="G1145" s="59"/>
      <c r="H1145" s="59"/>
      <c r="I1145" s="59"/>
      <c r="J1145" s="59"/>
      <c r="K1145" s="59"/>
      <c r="L1145" s="59"/>
      <c r="M1145" s="59"/>
      <c r="N1145" s="59"/>
      <c r="O1145" s="63"/>
      <c r="P1145" s="370"/>
      <c r="Q1145" s="264"/>
      <c r="R1145" s="386"/>
    </row>
    <row r="1146" spans="1:18" ht="13" x14ac:dyDescent="0.25">
      <c r="A1146" s="352"/>
      <c r="B1146" s="378"/>
      <c r="C1146" s="62" t="str">
        <f>IF(ISTEXT('Organizational Unit Summary'!$B$44),'Organizational Unit Summary'!$B$44,"")</f>
        <v>P-5</v>
      </c>
      <c r="D1146" s="51" t="str">
        <f>IF('Organizational Unit Summary'!$B$24="Benchmark or Sustainment",IF(E1146="OoS","OoS",IF(E1146=1,"DM",IF(E1146=2,"PM",IF(E1146=3,"LM",IF(E1146=4,"FM"))))),IF(E1146="OoS","OoS",IF(E1146&lt;=2,"H",IF(E1146=3,"M",IF(E1146=4,"L")))))</f>
        <v>DM</v>
      </c>
      <c r="E1146" s="58">
        <f>IF(OR(Processes!$C$61=TRUE,Processes!H$61=TRUE),IF(AND(G1146=1,H1146=1,NOT(ISTEXT(J1146))),4,IF(AND(G1146=1,H1146=1,ISTEXT(J1146)),3,IF(AND(OR(G1146=1,H1146=1),ISTEXT(J1146)),2,1))),"OoS")</f>
        <v>1</v>
      </c>
      <c r="F1146" s="57"/>
      <c r="G1146" s="59"/>
      <c r="H1146" s="59"/>
      <c r="I1146" s="59"/>
      <c r="J1146" s="59"/>
      <c r="K1146" s="59"/>
      <c r="L1146" s="59"/>
      <c r="M1146" s="59"/>
      <c r="N1146" s="59"/>
      <c r="O1146" s="63"/>
      <c r="P1146" s="370"/>
      <c r="Q1146" s="264"/>
      <c r="R1146" s="386"/>
    </row>
    <row r="1147" spans="1:18" ht="13" x14ac:dyDescent="0.25">
      <c r="A1147" s="352"/>
      <c r="B1147" s="378"/>
      <c r="C1147" s="62" t="str">
        <f>IF(ISTEXT('Organizational Unit Summary'!$B$45),'Organizational Unit Summary'!$B$45,"")</f>
        <v>P-6</v>
      </c>
      <c r="D1147" s="51" t="str">
        <f>IF('Organizational Unit Summary'!$B$24="Benchmark or Sustainment",IF(E1147="OoS","OoS",IF(E1147=1,"DM",IF(E1147=2,"PM",IF(E1147=3,"LM",IF(E1147=4,"FM"))))),IF(E1147="OoS","OoS",IF(E1147&lt;=2,"H",IF(E1147=3,"M",IF(E1147=4,"L")))))</f>
        <v>DM</v>
      </c>
      <c r="E1147" s="58">
        <f>IF(OR(Processes!$C$61=TRUE,Processes!I$61=TRUE),IF(AND(G1147=1,H1147=1,NOT(ISTEXT(J1147))),4,IF(AND(G1147=1,H1147=1,ISTEXT(J1147)),3,IF(AND(OR(G1147=1,H1147=1),ISTEXT(J1147)),2,1))),"OoS")</f>
        <v>1</v>
      </c>
      <c r="F1147" s="57"/>
      <c r="G1147" s="59"/>
      <c r="H1147" s="59"/>
      <c r="I1147" s="59"/>
      <c r="J1147" s="59"/>
      <c r="K1147" s="59"/>
      <c r="L1147" s="59"/>
      <c r="M1147" s="59"/>
      <c r="N1147" s="59"/>
      <c r="O1147" s="63"/>
      <c r="P1147" s="370"/>
      <c r="Q1147" s="264"/>
      <c r="R1147" s="386"/>
    </row>
    <row r="1148" spans="1:18" ht="13" x14ac:dyDescent="0.25">
      <c r="A1148" s="352"/>
      <c r="B1148" s="378"/>
      <c r="C1148" s="62" t="str">
        <f>IF(ISTEXT('Organizational Unit Summary'!$B$46),'Organizational Unit Summary'!$B$46,"")</f>
        <v>P-7</v>
      </c>
      <c r="D1148" s="51" t="str">
        <f>IF('Organizational Unit Summary'!$B$24="Benchmark or Sustainment",IF(E1148="OoS","OoS",IF(E1148=1,"DM",IF(E1148=2,"PM",IF(E1148=3,"LM",IF(E1148=4,"FM"))))),IF(E1148="OoS","OoS",IF(E1148&lt;=2,"H",IF(E1148=3,"M",IF(E1148=4,"L")))))</f>
        <v>DM</v>
      </c>
      <c r="E1148" s="58">
        <f>IF(OR(Processes!$C$61=TRUE,Processes!J$61=TRUE),IF(AND(G1148=1,H1148=1,NOT(ISTEXT(J1148))),4,IF(AND(G1148=1,H1148=1,ISTEXT(J1148)),3,IF(AND(OR(G1148=1,H1148=1),ISTEXT(J1148)),2,1))),"OoS")</f>
        <v>1</v>
      </c>
      <c r="F1148" s="57"/>
      <c r="G1148" s="59"/>
      <c r="H1148" s="59"/>
      <c r="I1148" s="59"/>
      <c r="J1148" s="59"/>
      <c r="K1148" s="59"/>
      <c r="L1148" s="59"/>
      <c r="M1148" s="59"/>
      <c r="N1148" s="59"/>
      <c r="O1148" s="63"/>
      <c r="P1148" s="370"/>
      <c r="Q1148" s="264"/>
      <c r="R1148" s="386"/>
    </row>
    <row r="1149" spans="1:18" ht="13" x14ac:dyDescent="0.25">
      <c r="A1149" s="352"/>
      <c r="B1149" s="378"/>
      <c r="C1149" s="62" t="str">
        <f>IF(ISTEXT('Organizational Unit Summary'!$B$47),'Organizational Unit Summary'!$B$47,"")</f>
        <v>P-8</v>
      </c>
      <c r="D1149" s="51" t="str">
        <f>IF('Organizational Unit Summary'!$B$24="Benchmark or Sustainment",IF(E1149="OoS","OoS",IF(E1149=1,"DM",IF(E1149=2,"PM",IF(E1149=3,"LM",IF(E1149=4,"FM"))))),IF(E1149="OoS","OoS",IF(E1149&lt;=2,"H",IF(E1149=3,"M",IF(E1149=4,"L")))))</f>
        <v>DM</v>
      </c>
      <c r="E1149" s="58">
        <f>IF(OR(Processes!$C$61=TRUE,Processes!K$61=TRUE),IF(AND(G1149=1,H1149=1,NOT(ISTEXT(J1149))),4,IF(AND(G1149=1,H1149=1,ISTEXT(J1149)),3,IF(AND(OR(G1149=1,H1149=1),ISTEXT(J1149)),2,1))),"OoS")</f>
        <v>1</v>
      </c>
      <c r="F1149" s="57"/>
      <c r="G1149" s="59"/>
      <c r="H1149" s="59"/>
      <c r="I1149" s="59"/>
      <c r="J1149" s="59"/>
      <c r="K1149" s="59"/>
      <c r="L1149" s="59"/>
      <c r="M1149" s="59"/>
      <c r="N1149" s="59"/>
      <c r="O1149" s="63"/>
      <c r="P1149" s="370"/>
      <c r="Q1149" s="264"/>
      <c r="R1149" s="386"/>
    </row>
    <row r="1150" spans="1:18" ht="13" x14ac:dyDescent="0.25">
      <c r="A1150" s="352"/>
      <c r="B1150" s="378"/>
      <c r="C1150" s="62" t="str">
        <f>IF(ISTEXT('Organizational Unit Summary'!$B$48),'Organizational Unit Summary'!$B$48,"")</f>
        <v>P-9</v>
      </c>
      <c r="D1150" s="51" t="str">
        <f>IF('Organizational Unit Summary'!$B$24="Benchmark or Sustainment",IF(E1150="OoS","OoS",IF(E1150=1,"DM",IF(E1150=2,"PM",IF(E1150=3,"LM",IF(E1150=4,"FM"))))),IF(E1150="OoS","OoS",IF(E1150&lt;=2,"H",IF(E1150=3,"M",IF(E1150=4,"L")))))</f>
        <v>DM</v>
      </c>
      <c r="E1150" s="58">
        <f>IF(OR(Processes!$C$61=TRUE,Processes!L$61=TRUE),IF(AND(G1150=1,H1150=1,NOT(ISTEXT(J1150))),4,IF(AND(G1150=1,H1150=1,ISTEXT(J1150)),3,IF(AND(OR(G1150=1,H1150=1),ISTEXT(J1150)),2,1))),"OoS")</f>
        <v>1</v>
      </c>
      <c r="F1150" s="57"/>
      <c r="G1150" s="59"/>
      <c r="H1150" s="59"/>
      <c r="I1150" s="59"/>
      <c r="J1150" s="59"/>
      <c r="K1150" s="59"/>
      <c r="L1150" s="59"/>
      <c r="M1150" s="59"/>
      <c r="N1150" s="59"/>
      <c r="O1150" s="63"/>
      <c r="P1150" s="370"/>
      <c r="Q1150" s="264"/>
      <c r="R1150" s="386"/>
    </row>
    <row r="1151" spans="1:18" ht="13" x14ac:dyDescent="0.25">
      <c r="A1151" s="352"/>
      <c r="B1151" s="378"/>
      <c r="C1151" s="62" t="str">
        <f>IF(ISTEXT('Organizational Unit Summary'!$B$49),'Organizational Unit Summary'!$B$49,"")</f>
        <v>P-10</v>
      </c>
      <c r="D1151" s="51" t="str">
        <f>IF('Organizational Unit Summary'!$B$24="Benchmark or Sustainment",IF(E1151="OoS","OoS",IF(E1151=1,"DM",IF(E1151=2,"PM",IF(E1151=3,"LM",IF(E1151=4,"FM"))))),IF(E1151="OoS","OoS",IF(E1151&lt;=2,"H",IF(E1151=3,"M",IF(E1151=4,"L")))))</f>
        <v>DM</v>
      </c>
      <c r="E1151" s="58">
        <f>IF(OR(Processes!$C$61=TRUE,Processes!M$61=TRUE),IF(AND(G1151=1,H1151=1,NOT(ISTEXT(J1151))),4,IF(AND(G1151=1,H1151=1,ISTEXT(J1151)),3,IF(AND(OR(G1151=1,H1151=1),ISTEXT(J1151)),2,1))),"OoS")</f>
        <v>1</v>
      </c>
      <c r="F1151" s="57"/>
      <c r="G1151" s="59"/>
      <c r="H1151" s="59"/>
      <c r="I1151" s="59"/>
      <c r="J1151" s="59"/>
      <c r="K1151" s="59"/>
      <c r="L1151" s="59"/>
      <c r="M1151" s="59"/>
      <c r="N1151" s="59"/>
      <c r="O1151" s="63"/>
      <c r="P1151" s="370"/>
      <c r="Q1151" s="264"/>
      <c r="R1151" s="386"/>
    </row>
    <row r="1152" spans="1:18" ht="13" x14ac:dyDescent="0.25">
      <c r="A1152" s="352"/>
      <c r="B1152" s="378"/>
      <c r="C1152" s="62" t="str">
        <f>IF(ISTEXT('Organizational Unit Summary'!$B$50),'Organizational Unit Summary'!$B$50,"")</f>
        <v>P-11</v>
      </c>
      <c r="D1152" s="51" t="str">
        <f>IF('Organizational Unit Summary'!$B$24="Benchmark or Sustainment",IF(E1152="OoS","OoS",IF(E1152=1,"DM",IF(E1152=2,"PM",IF(E1152=3,"LM",IF(E1152=4,"FM"))))),IF(E1152="OoS","OoS",IF(E1152&lt;=2,"H",IF(E1152=3,"M",IF(E1152=4,"L")))))</f>
        <v>DM</v>
      </c>
      <c r="E1152" s="58">
        <f>IF(OR(Processes!$C$61=TRUE,Processes!N$61=TRUE),IF(AND(G1152=1,H1152=1,NOT(ISTEXT(J1152))),4,IF(AND(G1152=1,H1152=1,ISTEXT(J1152)),3,IF(AND(OR(G1152=1,H1152=1),ISTEXT(J1152)),2,1))),"OoS")</f>
        <v>1</v>
      </c>
      <c r="F1152" s="57"/>
      <c r="G1152" s="59"/>
      <c r="H1152" s="59"/>
      <c r="I1152" s="59"/>
      <c r="J1152" s="59"/>
      <c r="K1152" s="59"/>
      <c r="L1152" s="59"/>
      <c r="M1152" s="59"/>
      <c r="N1152" s="59"/>
      <c r="O1152" s="63"/>
      <c r="P1152" s="370"/>
      <c r="Q1152" s="264"/>
      <c r="R1152" s="386"/>
    </row>
    <row r="1153" spans="1:18" ht="13" x14ac:dyDescent="0.25">
      <c r="A1153" s="352"/>
      <c r="B1153" s="378"/>
      <c r="C1153" s="62" t="str">
        <f>IF(ISTEXT('Organizational Unit Summary'!$B$51),'Organizational Unit Summary'!$B$51,"")</f>
        <v>P-12</v>
      </c>
      <c r="D1153" s="51" t="str">
        <f>IF('Organizational Unit Summary'!$B$24="Benchmark or Sustainment",IF(E1153="OoS","OoS",IF(E1153=1,"DM",IF(E1153=2,"PM",IF(E1153=3,"LM",IF(E1153=4,"FM"))))),IF(E1153="OoS","OoS",IF(E1153&lt;=2,"H",IF(E1153=3,"M",IF(E1153=4,"L")))))</f>
        <v>DM</v>
      </c>
      <c r="E1153" s="58">
        <f>IF(OR(Processes!$C$61=TRUE,Processes!O$61=TRUE),IF(AND(G1153=1,H1153=1,NOT(ISTEXT(J1153))),4,IF(AND(G1153=1,H1153=1,ISTEXT(J1153)),3,IF(AND(OR(G1153=1,H1153=1),ISTEXT(J1153)),2,1))),"OoS")</f>
        <v>1</v>
      </c>
      <c r="F1153" s="57"/>
      <c r="G1153" s="59"/>
      <c r="H1153" s="59"/>
      <c r="I1153" s="59"/>
      <c r="J1153" s="59"/>
      <c r="K1153" s="59"/>
      <c r="L1153" s="59"/>
      <c r="M1153" s="59"/>
      <c r="N1153" s="59"/>
      <c r="O1153" s="63"/>
      <c r="P1153" s="370"/>
      <c r="Q1153" s="264"/>
      <c r="R1153" s="386"/>
    </row>
    <row r="1154" spans="1:18" ht="13" x14ac:dyDescent="0.25">
      <c r="A1154" s="352"/>
      <c r="B1154" s="378"/>
      <c r="C1154" s="62" t="str">
        <f>IF(ISTEXT('Organizational Unit Summary'!$B$52),'Organizational Unit Summary'!$B$52,"")</f>
        <v>P-13</v>
      </c>
      <c r="D1154" s="51" t="str">
        <f>IF('Organizational Unit Summary'!$B$24="Benchmark or Sustainment",IF(E1154="OoS","OoS",IF(E1154=1,"DM",IF(E1154=2,"PM",IF(E1154=3,"LM",IF(E1154=4,"FM"))))),IF(E1154="OoS","OoS",IF(E1154&lt;=2,"H",IF(E1154=3,"M",IF(E1154=4,"L")))))</f>
        <v>DM</v>
      </c>
      <c r="E1154" s="58">
        <f>IF(OR(Processes!$C$61=TRUE,Processes!P$61=TRUE),IF(AND(G1154=1,H1154=1,NOT(ISTEXT(J1154))),4,IF(AND(G1154=1,H1154=1,ISTEXT(J1154)),3,IF(AND(OR(G1154=1,H1154=1),ISTEXT(J1154)),2,1))),"OoS")</f>
        <v>1</v>
      </c>
      <c r="F1154" s="57"/>
      <c r="G1154" s="59"/>
      <c r="H1154" s="59"/>
      <c r="I1154" s="59"/>
      <c r="J1154" s="59"/>
      <c r="K1154" s="59"/>
      <c r="L1154" s="59"/>
      <c r="M1154" s="59"/>
      <c r="N1154" s="59"/>
      <c r="O1154" s="63"/>
      <c r="P1154" s="370"/>
      <c r="Q1154" s="264"/>
      <c r="R1154" s="386"/>
    </row>
    <row r="1155" spans="1:18" ht="13" x14ac:dyDescent="0.25">
      <c r="A1155" s="352"/>
      <c r="B1155" s="378"/>
      <c r="C1155" s="62" t="str">
        <f>IF(ISTEXT('Organizational Unit Summary'!$B$53),'Organizational Unit Summary'!$B$53,"")</f>
        <v>P-14</v>
      </c>
      <c r="D1155" s="51" t="str">
        <f>IF('Organizational Unit Summary'!$B$24="Benchmark or Sustainment",IF(E1155="OoS","OoS",IF(E1155=1,"DM",IF(E1155=2,"PM",IF(E1155=3,"LM",IF(E1155=4,"FM"))))),IF(E1155="OoS","OoS",IF(E1155&lt;=2,"H",IF(E1155=3,"M",IF(E1155=4,"L")))))</f>
        <v>DM</v>
      </c>
      <c r="E1155" s="58">
        <f>IF(OR(Processes!$C$61=TRUE,Processes!Q$61=TRUE),IF(AND(G1155=1,H1155=1,NOT(ISTEXT(J1155))),4,IF(AND(G1155=1,H1155=1,ISTEXT(J1155)),3,IF(AND(OR(G1155=1,H1155=1),ISTEXT(J1155)),2,1))),"OoS")</f>
        <v>1</v>
      </c>
      <c r="F1155" s="57"/>
      <c r="G1155" s="59"/>
      <c r="H1155" s="59"/>
      <c r="I1155" s="59"/>
      <c r="J1155" s="59"/>
      <c r="K1155" s="59"/>
      <c r="L1155" s="59"/>
      <c r="M1155" s="59"/>
      <c r="N1155" s="59"/>
      <c r="O1155" s="63"/>
      <c r="P1155" s="370"/>
      <c r="Q1155" s="264"/>
      <c r="R1155" s="386"/>
    </row>
    <row r="1156" spans="1:18" ht="13" x14ac:dyDescent="0.25">
      <c r="A1156" s="352"/>
      <c r="B1156" s="378"/>
      <c r="C1156" s="62" t="str">
        <f>IF(ISTEXT('Organizational Unit Summary'!$B$54),'Organizational Unit Summary'!$B$54,"")</f>
        <v>P-15</v>
      </c>
      <c r="D1156" s="51" t="str">
        <f>IF('Organizational Unit Summary'!$B$24="Benchmark or Sustainment",IF(E1156="OoS","OoS",IF(E1156=1,"DM",IF(E1156=2,"PM",IF(E1156=3,"LM",IF(E1156=4,"FM"))))),IF(E1156="OoS","OoS",IF(E1156&lt;=2,"H",IF(E1156=3,"M",IF(E1156=4,"L")))))</f>
        <v>DM</v>
      </c>
      <c r="E1156" s="58">
        <f>IF(OR(Processes!$C$61=TRUE,Processes!R$61=TRUE),IF(AND(G1156=1,H1156=1,NOT(ISTEXT(J1156))),4,IF(AND(G1156=1,H1156=1,ISTEXT(J1156)),3,IF(AND(OR(G1156=1,H1156=1),ISTEXT(J1156)),2,1))),"OoS")</f>
        <v>1</v>
      </c>
      <c r="F1156" s="57"/>
      <c r="G1156" s="59"/>
      <c r="H1156" s="59"/>
      <c r="I1156" s="59"/>
      <c r="J1156" s="59"/>
      <c r="K1156" s="59"/>
      <c r="L1156" s="59"/>
      <c r="M1156" s="59"/>
      <c r="N1156" s="59"/>
      <c r="O1156" s="63"/>
      <c r="P1156" s="370"/>
      <c r="Q1156" s="264"/>
      <c r="R1156" s="386"/>
    </row>
    <row r="1157" spans="1:18" ht="13" x14ac:dyDescent="0.25">
      <c r="A1157" s="352"/>
      <c r="B1157" s="378"/>
      <c r="C1157" s="62" t="str">
        <f>IF(ISTEXT('Organizational Unit Summary'!$B$55),'Organizational Unit Summary'!$B$55,"")</f>
        <v>P-16</v>
      </c>
      <c r="D1157" s="51" t="str">
        <f>IF('Organizational Unit Summary'!$B$24="Benchmark or Sustainment",IF(E1157="OoS","OoS",IF(E1157=1,"DM",IF(E1157=2,"PM",IF(E1157=3,"LM",IF(E1157=4,"FM"))))),IF(E1157="OoS","OoS",IF(E1157&lt;=2,"H",IF(E1157=3,"M",IF(E1157=4,"L")))))</f>
        <v>DM</v>
      </c>
      <c r="E1157" s="58">
        <f>IF(OR(Processes!$C$61=TRUE,Processes!S$61=TRUE),IF(AND(G1157=1,H1157=1,NOT(ISTEXT(J1157))),4,IF(AND(G1157=1,H1157=1,ISTEXT(J1157)),3,IF(AND(OR(G1157=1,H1157=1),ISTEXT(J1157)),2,1))),"OoS")</f>
        <v>1</v>
      </c>
      <c r="F1157" s="57"/>
      <c r="G1157" s="59"/>
      <c r="H1157" s="59"/>
      <c r="I1157" s="59"/>
      <c r="J1157" s="59"/>
      <c r="K1157" s="59"/>
      <c r="L1157" s="59"/>
      <c r="M1157" s="59"/>
      <c r="N1157" s="59"/>
      <c r="O1157" s="63"/>
      <c r="P1157" s="370"/>
      <c r="Q1157" s="264"/>
      <c r="R1157" s="386"/>
    </row>
    <row r="1158" spans="1:18" ht="13" x14ac:dyDescent="0.25">
      <c r="A1158" s="352"/>
      <c r="B1158" s="378"/>
      <c r="C1158" s="62" t="str">
        <f>IF(ISTEXT('Organizational Unit Summary'!$B$56),'Organizational Unit Summary'!$B$56,"")</f>
        <v>P-17</v>
      </c>
      <c r="D1158" s="51" t="str">
        <f>IF('Organizational Unit Summary'!$B$24="Benchmark or Sustainment",IF(E1158="OoS","OoS",IF(E1158=1,"DM",IF(E1158=2,"PM",IF(E1158=3,"LM",IF(E1158=4,"FM"))))),IF(E1158="OoS","OoS",IF(E1158&lt;=2,"H",IF(E1158=3,"M",IF(E1158=4,"L")))))</f>
        <v>DM</v>
      </c>
      <c r="E1158" s="58">
        <f>IF(OR(Processes!$C$61=TRUE,Processes!T$61=TRUE),IF(AND(G1158=1,H1158=1,NOT(ISTEXT(J1158))),4,IF(AND(G1158=1,H1158=1,ISTEXT(J1158)),3,IF(AND(OR(G1158=1,H1158=1),ISTEXT(J1158)),2,1))),"OoS")</f>
        <v>1</v>
      </c>
      <c r="F1158" s="57"/>
      <c r="G1158" s="59"/>
      <c r="H1158" s="59"/>
      <c r="I1158" s="59"/>
      <c r="J1158" s="59"/>
      <c r="K1158" s="59"/>
      <c r="L1158" s="59"/>
      <c r="M1158" s="59"/>
      <c r="N1158" s="59"/>
      <c r="O1158" s="63"/>
      <c r="P1158" s="370"/>
      <c r="Q1158" s="264"/>
      <c r="R1158" s="386"/>
    </row>
    <row r="1159" spans="1:18" ht="13" x14ac:dyDescent="0.25">
      <c r="A1159" s="352"/>
      <c r="B1159" s="378"/>
      <c r="C1159" s="62" t="str">
        <f>IF(ISTEXT('Organizational Unit Summary'!$B$57),'Organizational Unit Summary'!$B$57,"")</f>
        <v>P-18</v>
      </c>
      <c r="D1159" s="51" t="str">
        <f>IF('Organizational Unit Summary'!$B$24="Benchmark or Sustainment",IF(E1159="OoS","OoS",IF(E1159=1,"DM",IF(E1159=2,"PM",IF(E1159=3,"LM",IF(E1159=4,"FM"))))),IF(E1159="OoS","OoS",IF(E1159&lt;=2,"H",IF(E1159=3,"M",IF(E1159=4,"L")))))</f>
        <v>DM</v>
      </c>
      <c r="E1159" s="58">
        <f>IF(OR(Processes!$C$61=TRUE,Processes!U$61=TRUE),IF(AND(G1159=1,H1159=1,NOT(ISTEXT(J1159))),4,IF(AND(G1159=1,H1159=1,ISTEXT(J1159)),3,IF(AND(OR(G1159=1,H1159=1),ISTEXT(J1159)),2,1))),"OoS")</f>
        <v>1</v>
      </c>
      <c r="F1159" s="57"/>
      <c r="G1159" s="59"/>
      <c r="H1159" s="59"/>
      <c r="I1159" s="59"/>
      <c r="J1159" s="59"/>
      <c r="K1159" s="59"/>
      <c r="L1159" s="59"/>
      <c r="M1159" s="59"/>
      <c r="N1159" s="59"/>
      <c r="O1159" s="63"/>
      <c r="P1159" s="370"/>
      <c r="Q1159" s="264"/>
      <c r="R1159" s="386"/>
    </row>
    <row r="1160" spans="1:18" ht="13" x14ac:dyDescent="0.25">
      <c r="A1160" s="352"/>
      <c r="B1160" s="378"/>
      <c r="C1160" s="62" t="str">
        <f>IF(ISTEXT('Organizational Unit Summary'!$B$58),'Organizational Unit Summary'!$B$58,"")</f>
        <v>P-19</v>
      </c>
      <c r="D1160" s="51" t="str">
        <f>IF('Organizational Unit Summary'!$B$24="Benchmark or Sustainment",IF(E1160="OoS","OoS",IF(E1160=1,"DM",IF(E1160=2,"PM",IF(E1160=3,"LM",IF(E1160=4,"FM"))))),IF(E1160="OoS","OoS",IF(E1160&lt;=2,"H",IF(E1160=3,"M",IF(E1160=4,"L")))))</f>
        <v>DM</v>
      </c>
      <c r="E1160" s="58">
        <f>IF(OR(Processes!$C$61=TRUE,Processes!V$61=TRUE),IF(AND(G1160=1,H1160=1,NOT(ISTEXT(J1160))),4,IF(AND(G1160=1,H1160=1,ISTEXT(J1160)),3,IF(AND(OR(G1160=1,H1160=1),ISTEXT(J1160)),2,1))),"OoS")</f>
        <v>1</v>
      </c>
      <c r="F1160" s="57"/>
      <c r="G1160" s="59"/>
      <c r="H1160" s="59"/>
      <c r="I1160" s="59"/>
      <c r="J1160" s="59"/>
      <c r="K1160" s="59"/>
      <c r="L1160" s="59"/>
      <c r="M1160" s="59"/>
      <c r="N1160" s="59"/>
      <c r="O1160" s="63"/>
      <c r="P1160" s="370"/>
      <c r="Q1160" s="264"/>
      <c r="R1160" s="386"/>
    </row>
    <row r="1161" spans="1:18" ht="13.5" thickBot="1" x14ac:dyDescent="0.3">
      <c r="A1161" s="352"/>
      <c r="B1161" s="378"/>
      <c r="C1161" s="62" t="str">
        <f>IF(ISTEXT('Organizational Unit Summary'!$B$59),'Organizational Unit Summary'!$B$59,"")</f>
        <v>P-20</v>
      </c>
      <c r="D1161" s="51" t="str">
        <f>IF('Organizational Unit Summary'!$B$24="Benchmark or Sustainment",IF(E1161="OoS","OoS",IF(E1161=1,"DM",IF(E1161=2,"PM",IF(E1161=3,"LM",IF(E1161=4,"FM"))))),IF(E1161="OoS","OoS",IF(E1161&lt;=2,"H",IF(E1161=3,"M",IF(E1161=4,"L")))))</f>
        <v>DM</v>
      </c>
      <c r="E1161" s="58">
        <f>IF(OR(Processes!$C$61=TRUE,Processes!W$61=TRUE),IF(AND(G1161=1,H1161=1,NOT(ISTEXT(J1161))),4,IF(AND(G1161=1,H1161=1,ISTEXT(J1161)),3,IF(AND(OR(G1161=1,H1161=1),ISTEXT(J1161)),2,1))),"OoS")</f>
        <v>1</v>
      </c>
      <c r="F1161" s="57"/>
      <c r="G1161" s="59"/>
      <c r="H1161" s="59"/>
      <c r="I1161" s="59"/>
      <c r="J1161" s="59"/>
      <c r="K1161" s="59"/>
      <c r="L1161" s="59"/>
      <c r="M1161" s="59"/>
      <c r="N1161" s="59"/>
      <c r="O1161" s="63"/>
      <c r="P1161" s="371"/>
      <c r="Q1161" s="264"/>
      <c r="R1161" s="386"/>
    </row>
    <row r="1162" spans="1:18" ht="13" x14ac:dyDescent="0.25">
      <c r="A1162" s="352"/>
      <c r="B1162" s="378" t="str">
        <f>IF(ISTEXT(Processes!$B$11),Processes!$B$11,"")</f>
        <v>Process 9</v>
      </c>
      <c r="C1162" s="62" t="str">
        <f>IF(ISTEXT('Organizational Unit Summary'!$B$40),'Organizational Unit Summary'!$B$40,"")</f>
        <v>P-1</v>
      </c>
      <c r="D1162" s="51" t="str">
        <f>IF('Organizational Unit Summary'!$B$24="Benchmark or Sustainment",IF(E1162="OoS","OoS",IF(E1162=1,"DM",IF(E1162=2,"PM",IF(E1162=3,"LM",IF(E1162=4,"FM"))))),IF(E1162="OoS","OoS",IF(E1162&lt;=2,"H",IF(E1162=3,"M",IF(E1162=4,"L")))))</f>
        <v>DM</v>
      </c>
      <c r="E1162" s="58">
        <f>IF(OR(Processes!$C$62=TRUE,Processes!D$62=TRUE),IF(AND(G1162=1,H1162=1,NOT(ISTEXT(J1162))),4,IF(AND(G1162=1,H1162=1,ISTEXT(J1162)),3,IF(AND(OR(G1162=1,H1162=1),ISTEXT(J1162)),2,1))),"OoS")</f>
        <v>1</v>
      </c>
      <c r="F1162" s="57"/>
      <c r="G1162" s="59"/>
      <c r="H1162" s="59"/>
      <c r="I1162" s="59"/>
      <c r="J1162" s="59"/>
      <c r="K1162" s="59"/>
      <c r="L1162" s="59"/>
      <c r="M1162" s="59"/>
      <c r="N1162" s="59"/>
      <c r="O1162" s="63"/>
      <c r="P1162" s="369"/>
      <c r="Q1162" s="264"/>
      <c r="R1162" s="386"/>
    </row>
    <row r="1163" spans="1:18" ht="13" x14ac:dyDescent="0.25">
      <c r="A1163" s="352"/>
      <c r="B1163" s="378"/>
      <c r="C1163" s="62" t="str">
        <f>IF(ISTEXT('Organizational Unit Summary'!$B$41),'Organizational Unit Summary'!$B$41,"")</f>
        <v>P-2</v>
      </c>
      <c r="D1163" s="51" t="str">
        <f>IF('Organizational Unit Summary'!$B$24="Benchmark or Sustainment",IF(E1163="OoS","OoS",IF(E1163=1,"DM",IF(E1163=2,"PM",IF(E1163=3,"LM",IF(E1163=4,"FM"))))),IF(E1163="OoS","OoS",IF(E1163&lt;=2,"H",IF(E1163=3,"M",IF(E1163=4,"L")))))</f>
        <v>DM</v>
      </c>
      <c r="E1163" s="58">
        <f>IF(OR(Processes!$C$62=TRUE,Processes!E$62=TRUE),IF(AND(G1163=1,H1163=1,NOT(ISTEXT(J1163))),4,IF(AND(G1163=1,H1163=1,ISTEXT(J1163)),3,IF(AND(OR(G1163=1,H1163=1),ISTEXT(J1163)),2,1))),"OoS")</f>
        <v>1</v>
      </c>
      <c r="F1163" s="57"/>
      <c r="G1163" s="59"/>
      <c r="H1163" s="59"/>
      <c r="I1163" s="59"/>
      <c r="J1163" s="59"/>
      <c r="K1163" s="59"/>
      <c r="L1163" s="59"/>
      <c r="M1163" s="59"/>
      <c r="N1163" s="59"/>
      <c r="O1163" s="63"/>
      <c r="P1163" s="370"/>
      <c r="Q1163" s="264"/>
      <c r="R1163" s="386"/>
    </row>
    <row r="1164" spans="1:18" ht="13" x14ac:dyDescent="0.25">
      <c r="A1164" s="352"/>
      <c r="B1164" s="378"/>
      <c r="C1164" s="62" t="str">
        <f>IF(ISTEXT('Organizational Unit Summary'!$B$42),'Organizational Unit Summary'!$B$42,"")</f>
        <v>P-3</v>
      </c>
      <c r="D1164" s="51" t="str">
        <f>IF('Organizational Unit Summary'!$B$24="Benchmark or Sustainment",IF(E1164="OoS","OoS",IF(E1164=1,"DM",IF(E1164=2,"PM",IF(E1164=3,"LM",IF(E1164=4,"FM"))))),IF(E1164="OoS","OoS",IF(E1164&lt;=2,"H",IF(E1164=3,"M",IF(E1164=4,"L")))))</f>
        <v>DM</v>
      </c>
      <c r="E1164" s="58">
        <f>IF(OR(Processes!$C$62=TRUE,Processes!F$62=TRUE),IF(AND(G1164=1,H1164=1,NOT(ISTEXT(J1164))),4,IF(AND(G1164=1,H1164=1,ISTEXT(J1164)),3,IF(AND(OR(G1164=1,H1164=1),ISTEXT(J1164)),2,1))),"OoS")</f>
        <v>1</v>
      </c>
      <c r="F1164" s="57"/>
      <c r="G1164" s="59"/>
      <c r="H1164" s="59"/>
      <c r="I1164" s="59"/>
      <c r="J1164" s="59"/>
      <c r="K1164" s="59"/>
      <c r="L1164" s="59"/>
      <c r="M1164" s="59"/>
      <c r="N1164" s="59"/>
      <c r="O1164" s="63"/>
      <c r="P1164" s="370"/>
      <c r="Q1164" s="264"/>
      <c r="R1164" s="386"/>
    </row>
    <row r="1165" spans="1:18" ht="13" x14ac:dyDescent="0.25">
      <c r="A1165" s="352"/>
      <c r="B1165" s="378"/>
      <c r="C1165" s="62" t="str">
        <f>IF(ISTEXT('Organizational Unit Summary'!$B$43),'Organizational Unit Summary'!$B$43,"")</f>
        <v>P-4</v>
      </c>
      <c r="D1165" s="51" t="str">
        <f>IF('Organizational Unit Summary'!$B$24="Benchmark or Sustainment",IF(E1165="OoS","OoS",IF(E1165=1,"DM",IF(E1165=2,"PM",IF(E1165=3,"LM",IF(E1165=4,"FM"))))),IF(E1165="OoS","OoS",IF(E1165&lt;=2,"H",IF(E1165=3,"M",IF(E1165=4,"L")))))</f>
        <v>DM</v>
      </c>
      <c r="E1165" s="58">
        <f>IF(OR(Processes!$C$62=TRUE,Processes!G$62=TRUE),IF(AND(G1165=1,H1165=1,NOT(ISTEXT(J1165))),4,IF(AND(G1165=1,H1165=1,ISTEXT(J1165)),3,IF(AND(OR(G1165=1,H1165=1),ISTEXT(J1165)),2,1))),"OoS")</f>
        <v>1</v>
      </c>
      <c r="F1165" s="57"/>
      <c r="G1165" s="59"/>
      <c r="H1165" s="59"/>
      <c r="I1165" s="59"/>
      <c r="J1165" s="59"/>
      <c r="K1165" s="59"/>
      <c r="L1165" s="59"/>
      <c r="M1165" s="59"/>
      <c r="N1165" s="59"/>
      <c r="O1165" s="63"/>
      <c r="P1165" s="370"/>
      <c r="Q1165" s="264"/>
      <c r="R1165" s="386"/>
    </row>
    <row r="1166" spans="1:18" ht="13" x14ac:dyDescent="0.25">
      <c r="A1166" s="352"/>
      <c r="B1166" s="378"/>
      <c r="C1166" s="62" t="str">
        <f>IF(ISTEXT('Organizational Unit Summary'!$B$44),'Organizational Unit Summary'!$B$44,"")</f>
        <v>P-5</v>
      </c>
      <c r="D1166" s="51" t="str">
        <f>IF('Organizational Unit Summary'!$B$24="Benchmark or Sustainment",IF(E1166="OoS","OoS",IF(E1166=1,"DM",IF(E1166=2,"PM",IF(E1166=3,"LM",IF(E1166=4,"FM"))))),IF(E1166="OoS","OoS",IF(E1166&lt;=2,"H",IF(E1166=3,"M",IF(E1166=4,"L")))))</f>
        <v>DM</v>
      </c>
      <c r="E1166" s="58">
        <f>IF(OR(Processes!$C$62=TRUE,Processes!H$62=TRUE),IF(AND(G1166=1,H1166=1,NOT(ISTEXT(J1166))),4,IF(AND(G1166=1,H1166=1,ISTEXT(J1166)),3,IF(AND(OR(G1166=1,H1166=1),ISTEXT(J1166)),2,1))),"OoS")</f>
        <v>1</v>
      </c>
      <c r="F1166" s="57"/>
      <c r="G1166" s="59"/>
      <c r="H1166" s="59"/>
      <c r="I1166" s="59"/>
      <c r="J1166" s="59"/>
      <c r="K1166" s="59"/>
      <c r="L1166" s="59"/>
      <c r="M1166" s="59"/>
      <c r="N1166" s="59"/>
      <c r="O1166" s="63"/>
      <c r="P1166" s="370"/>
      <c r="Q1166" s="264"/>
      <c r="R1166" s="386"/>
    </row>
    <row r="1167" spans="1:18" ht="13" x14ac:dyDescent="0.25">
      <c r="A1167" s="352"/>
      <c r="B1167" s="378"/>
      <c r="C1167" s="62" t="str">
        <f>IF(ISTEXT('Organizational Unit Summary'!$B$45),'Organizational Unit Summary'!$B$45,"")</f>
        <v>P-6</v>
      </c>
      <c r="D1167" s="51" t="str">
        <f>IF('Organizational Unit Summary'!$B$24="Benchmark or Sustainment",IF(E1167="OoS","OoS",IF(E1167=1,"DM",IF(E1167=2,"PM",IF(E1167=3,"LM",IF(E1167=4,"FM"))))),IF(E1167="OoS","OoS",IF(E1167&lt;=2,"H",IF(E1167=3,"M",IF(E1167=4,"L")))))</f>
        <v>DM</v>
      </c>
      <c r="E1167" s="58">
        <f>IF(OR(Processes!$C$62=TRUE,Processes!I$62=TRUE),IF(AND(G1167=1,H1167=1,NOT(ISTEXT(J1167))),4,IF(AND(G1167=1,H1167=1,ISTEXT(J1167)),3,IF(AND(OR(G1167=1,H1167=1),ISTEXT(J1167)),2,1))),"OoS")</f>
        <v>1</v>
      </c>
      <c r="F1167" s="57"/>
      <c r="G1167" s="59"/>
      <c r="H1167" s="59"/>
      <c r="I1167" s="59"/>
      <c r="J1167" s="59"/>
      <c r="K1167" s="59"/>
      <c r="L1167" s="59"/>
      <c r="M1167" s="59"/>
      <c r="N1167" s="59"/>
      <c r="O1167" s="63"/>
      <c r="P1167" s="370"/>
      <c r="Q1167" s="264"/>
      <c r="R1167" s="386"/>
    </row>
    <row r="1168" spans="1:18" ht="13" x14ac:dyDescent="0.25">
      <c r="A1168" s="352"/>
      <c r="B1168" s="378"/>
      <c r="C1168" s="62" t="str">
        <f>IF(ISTEXT('Organizational Unit Summary'!$B$46),'Organizational Unit Summary'!$B$46,"")</f>
        <v>P-7</v>
      </c>
      <c r="D1168" s="51" t="str">
        <f>IF('Organizational Unit Summary'!$B$24="Benchmark or Sustainment",IF(E1168="OoS","OoS",IF(E1168=1,"DM",IF(E1168=2,"PM",IF(E1168=3,"LM",IF(E1168=4,"FM"))))),IF(E1168="OoS","OoS",IF(E1168&lt;=2,"H",IF(E1168=3,"M",IF(E1168=4,"L")))))</f>
        <v>DM</v>
      </c>
      <c r="E1168" s="58">
        <f>IF(OR(Processes!$C$62=TRUE,Processes!J$62=TRUE),IF(AND(G1168=1,H1168=1,NOT(ISTEXT(J1168))),4,IF(AND(G1168=1,H1168=1,ISTEXT(J1168)),3,IF(AND(OR(G1168=1,H1168=1),ISTEXT(J1168)),2,1))),"OoS")</f>
        <v>1</v>
      </c>
      <c r="F1168" s="57"/>
      <c r="G1168" s="59"/>
      <c r="H1168" s="59"/>
      <c r="I1168" s="59"/>
      <c r="J1168" s="59"/>
      <c r="K1168" s="59"/>
      <c r="L1168" s="59"/>
      <c r="M1168" s="59"/>
      <c r="N1168" s="59"/>
      <c r="O1168" s="63"/>
      <c r="P1168" s="370"/>
      <c r="Q1168" s="264"/>
      <c r="R1168" s="386"/>
    </row>
    <row r="1169" spans="1:18" ht="13" x14ac:dyDescent="0.25">
      <c r="A1169" s="352"/>
      <c r="B1169" s="378"/>
      <c r="C1169" s="62" t="str">
        <f>IF(ISTEXT('Organizational Unit Summary'!$B$47),'Organizational Unit Summary'!$B$47,"")</f>
        <v>P-8</v>
      </c>
      <c r="D1169" s="51" t="str">
        <f>IF('Organizational Unit Summary'!$B$24="Benchmark or Sustainment",IF(E1169="OoS","OoS",IF(E1169=1,"DM",IF(E1169=2,"PM",IF(E1169=3,"LM",IF(E1169=4,"FM"))))),IF(E1169="OoS","OoS",IF(E1169&lt;=2,"H",IF(E1169=3,"M",IF(E1169=4,"L")))))</f>
        <v>DM</v>
      </c>
      <c r="E1169" s="58">
        <f>IF(OR(Processes!$C$62=TRUE,Processes!K$62=TRUE),IF(AND(G1169=1,H1169=1,NOT(ISTEXT(J1169))),4,IF(AND(G1169=1,H1169=1,ISTEXT(J1169)),3,IF(AND(OR(G1169=1,H1169=1),ISTEXT(J1169)),2,1))),"OoS")</f>
        <v>1</v>
      </c>
      <c r="F1169" s="57"/>
      <c r="G1169" s="59"/>
      <c r="H1169" s="59"/>
      <c r="I1169" s="59"/>
      <c r="J1169" s="59"/>
      <c r="K1169" s="59"/>
      <c r="L1169" s="59"/>
      <c r="M1169" s="59"/>
      <c r="N1169" s="59"/>
      <c r="O1169" s="63"/>
      <c r="P1169" s="370"/>
      <c r="Q1169" s="264"/>
      <c r="R1169" s="386"/>
    </row>
    <row r="1170" spans="1:18" ht="13" x14ac:dyDescent="0.25">
      <c r="A1170" s="352"/>
      <c r="B1170" s="378"/>
      <c r="C1170" s="62" t="str">
        <f>IF(ISTEXT('Organizational Unit Summary'!$B$48),'Organizational Unit Summary'!$B$48,"")</f>
        <v>P-9</v>
      </c>
      <c r="D1170" s="51" t="str">
        <f>IF('Organizational Unit Summary'!$B$24="Benchmark or Sustainment",IF(E1170="OoS","OoS",IF(E1170=1,"DM",IF(E1170=2,"PM",IF(E1170=3,"LM",IF(E1170=4,"FM"))))),IF(E1170="OoS","OoS",IF(E1170&lt;=2,"H",IF(E1170=3,"M",IF(E1170=4,"L")))))</f>
        <v>DM</v>
      </c>
      <c r="E1170" s="58">
        <f>IF(OR(Processes!$C$62=TRUE,Processes!L$62=TRUE),IF(AND(G1170=1,H1170=1,NOT(ISTEXT(J1170))),4,IF(AND(G1170=1,H1170=1,ISTEXT(J1170)),3,IF(AND(OR(G1170=1,H1170=1),ISTEXT(J1170)),2,1))),"OoS")</f>
        <v>1</v>
      </c>
      <c r="F1170" s="57"/>
      <c r="G1170" s="59"/>
      <c r="H1170" s="59"/>
      <c r="I1170" s="59"/>
      <c r="J1170" s="59"/>
      <c r="K1170" s="59"/>
      <c r="L1170" s="59"/>
      <c r="M1170" s="59"/>
      <c r="N1170" s="59"/>
      <c r="O1170" s="63"/>
      <c r="P1170" s="370"/>
      <c r="Q1170" s="264"/>
      <c r="R1170" s="386"/>
    </row>
    <row r="1171" spans="1:18" ht="13" x14ac:dyDescent="0.25">
      <c r="A1171" s="352"/>
      <c r="B1171" s="378"/>
      <c r="C1171" s="62" t="str">
        <f>IF(ISTEXT('Organizational Unit Summary'!$B$49),'Organizational Unit Summary'!$B$49,"")</f>
        <v>P-10</v>
      </c>
      <c r="D1171" s="51" t="str">
        <f>IF('Organizational Unit Summary'!$B$24="Benchmark or Sustainment",IF(E1171="OoS","OoS",IF(E1171=1,"DM",IF(E1171=2,"PM",IF(E1171=3,"LM",IF(E1171=4,"FM"))))),IF(E1171="OoS","OoS",IF(E1171&lt;=2,"H",IF(E1171=3,"M",IF(E1171=4,"L")))))</f>
        <v>DM</v>
      </c>
      <c r="E1171" s="58">
        <f>IF(OR(Processes!$C$62=TRUE,Processes!M$62=TRUE),IF(AND(G1171=1,H1171=1,NOT(ISTEXT(J1171))),4,IF(AND(G1171=1,H1171=1,ISTEXT(J1171)),3,IF(AND(OR(G1171=1,H1171=1),ISTEXT(J1171)),2,1))),"OoS")</f>
        <v>1</v>
      </c>
      <c r="F1171" s="57"/>
      <c r="G1171" s="59"/>
      <c r="H1171" s="59"/>
      <c r="I1171" s="59"/>
      <c r="J1171" s="59"/>
      <c r="K1171" s="59"/>
      <c r="L1171" s="59"/>
      <c r="M1171" s="59"/>
      <c r="N1171" s="59"/>
      <c r="O1171" s="63"/>
      <c r="P1171" s="370"/>
      <c r="Q1171" s="264"/>
      <c r="R1171" s="386"/>
    </row>
    <row r="1172" spans="1:18" ht="13" x14ac:dyDescent="0.25">
      <c r="A1172" s="352"/>
      <c r="B1172" s="378"/>
      <c r="C1172" s="62" t="str">
        <f>IF(ISTEXT('Organizational Unit Summary'!$B$50),'Organizational Unit Summary'!$B$50,"")</f>
        <v>P-11</v>
      </c>
      <c r="D1172" s="51" t="str">
        <f>IF('Organizational Unit Summary'!$B$24="Benchmark or Sustainment",IF(E1172="OoS","OoS",IF(E1172=1,"DM",IF(E1172=2,"PM",IF(E1172=3,"LM",IF(E1172=4,"FM"))))),IF(E1172="OoS","OoS",IF(E1172&lt;=2,"H",IF(E1172=3,"M",IF(E1172=4,"L")))))</f>
        <v>DM</v>
      </c>
      <c r="E1172" s="58">
        <f>IF(OR(Processes!$C$62=TRUE,Processes!N$62=TRUE),IF(AND(G1172=1,H1172=1,NOT(ISTEXT(J1172))),4,IF(AND(G1172=1,H1172=1,ISTEXT(J1172)),3,IF(AND(OR(G1172=1,H1172=1),ISTEXT(J1172)),2,1))),"OoS")</f>
        <v>1</v>
      </c>
      <c r="F1172" s="57"/>
      <c r="G1172" s="59"/>
      <c r="H1172" s="59"/>
      <c r="I1172" s="59"/>
      <c r="J1172" s="59"/>
      <c r="K1172" s="59"/>
      <c r="L1172" s="59"/>
      <c r="M1172" s="59"/>
      <c r="N1172" s="59"/>
      <c r="O1172" s="63"/>
      <c r="P1172" s="370"/>
      <c r="Q1172" s="264"/>
      <c r="R1172" s="386"/>
    </row>
    <row r="1173" spans="1:18" ht="13" x14ac:dyDescent="0.25">
      <c r="A1173" s="352"/>
      <c r="B1173" s="378"/>
      <c r="C1173" s="62" t="str">
        <f>IF(ISTEXT('Organizational Unit Summary'!$B$51),'Organizational Unit Summary'!$B$51,"")</f>
        <v>P-12</v>
      </c>
      <c r="D1173" s="51" t="str">
        <f>IF('Organizational Unit Summary'!$B$24="Benchmark or Sustainment",IF(E1173="OoS","OoS",IF(E1173=1,"DM",IF(E1173=2,"PM",IF(E1173=3,"LM",IF(E1173=4,"FM"))))),IF(E1173="OoS","OoS",IF(E1173&lt;=2,"H",IF(E1173=3,"M",IF(E1173=4,"L")))))</f>
        <v>DM</v>
      </c>
      <c r="E1173" s="58">
        <f>IF(OR(Processes!$C$62=TRUE,Processes!O$62=TRUE),IF(AND(G1173=1,H1173=1,NOT(ISTEXT(J1173))),4,IF(AND(G1173=1,H1173=1,ISTEXT(J1173)),3,IF(AND(OR(G1173=1,H1173=1),ISTEXT(J1173)),2,1))),"OoS")</f>
        <v>1</v>
      </c>
      <c r="F1173" s="57"/>
      <c r="G1173" s="59"/>
      <c r="H1173" s="59"/>
      <c r="I1173" s="59"/>
      <c r="J1173" s="59"/>
      <c r="K1173" s="59"/>
      <c r="L1173" s="59"/>
      <c r="M1173" s="59"/>
      <c r="N1173" s="59"/>
      <c r="O1173" s="63"/>
      <c r="P1173" s="370"/>
      <c r="Q1173" s="264"/>
      <c r="R1173" s="386"/>
    </row>
    <row r="1174" spans="1:18" ht="13" x14ac:dyDescent="0.25">
      <c r="A1174" s="352"/>
      <c r="B1174" s="378"/>
      <c r="C1174" s="62" t="str">
        <f>IF(ISTEXT('Organizational Unit Summary'!$B$52),'Organizational Unit Summary'!$B$52,"")</f>
        <v>P-13</v>
      </c>
      <c r="D1174" s="51" t="str">
        <f>IF('Organizational Unit Summary'!$B$24="Benchmark or Sustainment",IF(E1174="OoS","OoS",IF(E1174=1,"DM",IF(E1174=2,"PM",IF(E1174=3,"LM",IF(E1174=4,"FM"))))),IF(E1174="OoS","OoS",IF(E1174&lt;=2,"H",IF(E1174=3,"M",IF(E1174=4,"L")))))</f>
        <v>DM</v>
      </c>
      <c r="E1174" s="58">
        <f>IF(OR(Processes!$C$62=TRUE,Processes!P$62=TRUE),IF(AND(G1174=1,H1174=1,NOT(ISTEXT(J1174))),4,IF(AND(G1174=1,H1174=1,ISTEXT(J1174)),3,IF(AND(OR(G1174=1,H1174=1),ISTEXT(J1174)),2,1))),"OoS")</f>
        <v>1</v>
      </c>
      <c r="F1174" s="57"/>
      <c r="G1174" s="59"/>
      <c r="H1174" s="59"/>
      <c r="I1174" s="59"/>
      <c r="J1174" s="59"/>
      <c r="K1174" s="59"/>
      <c r="L1174" s="59"/>
      <c r="M1174" s="59"/>
      <c r="N1174" s="59"/>
      <c r="O1174" s="63"/>
      <c r="P1174" s="370"/>
      <c r="Q1174" s="264"/>
      <c r="R1174" s="386"/>
    </row>
    <row r="1175" spans="1:18" ht="13" x14ac:dyDescent="0.25">
      <c r="A1175" s="352"/>
      <c r="B1175" s="378"/>
      <c r="C1175" s="62" t="str">
        <f>IF(ISTEXT('Organizational Unit Summary'!$B$53),'Organizational Unit Summary'!$B$53,"")</f>
        <v>P-14</v>
      </c>
      <c r="D1175" s="51" t="str">
        <f>IF('Organizational Unit Summary'!$B$24="Benchmark or Sustainment",IF(E1175="OoS","OoS",IF(E1175=1,"DM",IF(E1175=2,"PM",IF(E1175=3,"LM",IF(E1175=4,"FM"))))),IF(E1175="OoS","OoS",IF(E1175&lt;=2,"H",IF(E1175=3,"M",IF(E1175=4,"L")))))</f>
        <v>DM</v>
      </c>
      <c r="E1175" s="58">
        <f>IF(OR(Processes!$C$62=TRUE,Processes!Q$62=TRUE),IF(AND(G1175=1,H1175=1,NOT(ISTEXT(J1175))),4,IF(AND(G1175=1,H1175=1,ISTEXT(J1175)),3,IF(AND(OR(G1175=1,H1175=1),ISTEXT(J1175)),2,1))),"OoS")</f>
        <v>1</v>
      </c>
      <c r="F1175" s="57"/>
      <c r="G1175" s="59"/>
      <c r="H1175" s="59"/>
      <c r="I1175" s="59"/>
      <c r="J1175" s="59"/>
      <c r="K1175" s="59"/>
      <c r="L1175" s="59"/>
      <c r="M1175" s="59"/>
      <c r="N1175" s="59"/>
      <c r="O1175" s="63"/>
      <c r="P1175" s="370"/>
      <c r="Q1175" s="264"/>
      <c r="R1175" s="386"/>
    </row>
    <row r="1176" spans="1:18" ht="13" x14ac:dyDescent="0.25">
      <c r="A1176" s="352"/>
      <c r="B1176" s="378"/>
      <c r="C1176" s="62" t="str">
        <f>IF(ISTEXT('Organizational Unit Summary'!$B$54),'Organizational Unit Summary'!$B$54,"")</f>
        <v>P-15</v>
      </c>
      <c r="D1176" s="51" t="str">
        <f>IF('Organizational Unit Summary'!$B$24="Benchmark or Sustainment",IF(E1176="OoS","OoS",IF(E1176=1,"DM",IF(E1176=2,"PM",IF(E1176=3,"LM",IF(E1176=4,"FM"))))),IF(E1176="OoS","OoS",IF(E1176&lt;=2,"H",IF(E1176=3,"M",IF(E1176=4,"L")))))</f>
        <v>DM</v>
      </c>
      <c r="E1176" s="58">
        <f>IF(OR(Processes!$C$62=TRUE,Processes!R$62=TRUE),IF(AND(G1176=1,H1176=1,NOT(ISTEXT(J1176))),4,IF(AND(G1176=1,H1176=1,ISTEXT(J1176)),3,IF(AND(OR(G1176=1,H1176=1),ISTEXT(J1176)),2,1))),"OoS")</f>
        <v>1</v>
      </c>
      <c r="F1176" s="57"/>
      <c r="G1176" s="59"/>
      <c r="H1176" s="59"/>
      <c r="I1176" s="59"/>
      <c r="J1176" s="59"/>
      <c r="K1176" s="59"/>
      <c r="L1176" s="59"/>
      <c r="M1176" s="59"/>
      <c r="N1176" s="59"/>
      <c r="O1176" s="63"/>
      <c r="P1176" s="370"/>
      <c r="Q1176" s="264"/>
      <c r="R1176" s="386"/>
    </row>
    <row r="1177" spans="1:18" ht="13" x14ac:dyDescent="0.25">
      <c r="A1177" s="352"/>
      <c r="B1177" s="378"/>
      <c r="C1177" s="62" t="str">
        <f>IF(ISTEXT('Organizational Unit Summary'!$B$55),'Organizational Unit Summary'!$B$55,"")</f>
        <v>P-16</v>
      </c>
      <c r="D1177" s="51" t="str">
        <f>IF('Organizational Unit Summary'!$B$24="Benchmark or Sustainment",IF(E1177="OoS","OoS",IF(E1177=1,"DM",IF(E1177=2,"PM",IF(E1177=3,"LM",IF(E1177=4,"FM"))))),IF(E1177="OoS","OoS",IF(E1177&lt;=2,"H",IF(E1177=3,"M",IF(E1177=4,"L")))))</f>
        <v>DM</v>
      </c>
      <c r="E1177" s="58">
        <f>IF(OR(Processes!$C$62=TRUE,Processes!S$62=TRUE),IF(AND(G1177=1,H1177=1,NOT(ISTEXT(J1177))),4,IF(AND(G1177=1,H1177=1,ISTEXT(J1177)),3,IF(AND(OR(G1177=1,H1177=1),ISTEXT(J1177)),2,1))),"OoS")</f>
        <v>1</v>
      </c>
      <c r="F1177" s="57"/>
      <c r="G1177" s="59"/>
      <c r="H1177" s="59"/>
      <c r="I1177" s="59"/>
      <c r="J1177" s="59"/>
      <c r="K1177" s="59"/>
      <c r="L1177" s="59"/>
      <c r="M1177" s="59"/>
      <c r="N1177" s="59"/>
      <c r="O1177" s="63"/>
      <c r="P1177" s="370"/>
      <c r="Q1177" s="264"/>
      <c r="R1177" s="386"/>
    </row>
    <row r="1178" spans="1:18" ht="13" x14ac:dyDescent="0.25">
      <c r="A1178" s="352"/>
      <c r="B1178" s="378"/>
      <c r="C1178" s="62" t="str">
        <f>IF(ISTEXT('Organizational Unit Summary'!$B$56),'Organizational Unit Summary'!$B$56,"")</f>
        <v>P-17</v>
      </c>
      <c r="D1178" s="51" t="str">
        <f>IF('Organizational Unit Summary'!$B$24="Benchmark or Sustainment",IF(E1178="OoS","OoS",IF(E1178=1,"DM",IF(E1178=2,"PM",IF(E1178=3,"LM",IF(E1178=4,"FM"))))),IF(E1178="OoS","OoS",IF(E1178&lt;=2,"H",IF(E1178=3,"M",IF(E1178=4,"L")))))</f>
        <v>DM</v>
      </c>
      <c r="E1178" s="58">
        <f>IF(OR(Processes!$C$62=TRUE,Processes!T$62=TRUE),IF(AND(G1178=1,H1178=1,NOT(ISTEXT(J1178))),4,IF(AND(G1178=1,H1178=1,ISTEXT(J1178)),3,IF(AND(OR(G1178=1,H1178=1),ISTEXT(J1178)),2,1))),"OoS")</f>
        <v>1</v>
      </c>
      <c r="F1178" s="57"/>
      <c r="G1178" s="59"/>
      <c r="H1178" s="59"/>
      <c r="I1178" s="59"/>
      <c r="J1178" s="59"/>
      <c r="K1178" s="59"/>
      <c r="L1178" s="59"/>
      <c r="M1178" s="59"/>
      <c r="N1178" s="59"/>
      <c r="O1178" s="63"/>
      <c r="P1178" s="370"/>
      <c r="Q1178" s="264"/>
      <c r="R1178" s="386"/>
    </row>
    <row r="1179" spans="1:18" ht="13" x14ac:dyDescent="0.25">
      <c r="A1179" s="352"/>
      <c r="B1179" s="378"/>
      <c r="C1179" s="62" t="str">
        <f>IF(ISTEXT('Organizational Unit Summary'!$B$57),'Organizational Unit Summary'!$B$57,"")</f>
        <v>P-18</v>
      </c>
      <c r="D1179" s="51" t="str">
        <f>IF('Organizational Unit Summary'!$B$24="Benchmark or Sustainment",IF(E1179="OoS","OoS",IF(E1179=1,"DM",IF(E1179=2,"PM",IF(E1179=3,"LM",IF(E1179=4,"FM"))))),IF(E1179="OoS","OoS",IF(E1179&lt;=2,"H",IF(E1179=3,"M",IF(E1179=4,"L")))))</f>
        <v>DM</v>
      </c>
      <c r="E1179" s="58">
        <f>IF(OR(Processes!$C$62=TRUE,Processes!U$62=TRUE),IF(AND(G1179=1,H1179=1,NOT(ISTEXT(J1179))),4,IF(AND(G1179=1,H1179=1,ISTEXT(J1179)),3,IF(AND(OR(G1179=1,H1179=1),ISTEXT(J1179)),2,1))),"OoS")</f>
        <v>1</v>
      </c>
      <c r="F1179" s="57"/>
      <c r="G1179" s="59"/>
      <c r="H1179" s="59"/>
      <c r="I1179" s="59"/>
      <c r="J1179" s="59"/>
      <c r="K1179" s="59"/>
      <c r="L1179" s="59"/>
      <c r="M1179" s="59"/>
      <c r="N1179" s="59"/>
      <c r="O1179" s="63"/>
      <c r="P1179" s="370"/>
      <c r="Q1179" s="264"/>
      <c r="R1179" s="386"/>
    </row>
    <row r="1180" spans="1:18" ht="13" x14ac:dyDescent="0.25">
      <c r="A1180" s="352"/>
      <c r="B1180" s="378"/>
      <c r="C1180" s="62" t="str">
        <f>IF(ISTEXT('Organizational Unit Summary'!$B$58),'Organizational Unit Summary'!$B$58,"")</f>
        <v>P-19</v>
      </c>
      <c r="D1180" s="51" t="str">
        <f>IF('Organizational Unit Summary'!$B$24="Benchmark or Sustainment",IF(E1180="OoS","OoS",IF(E1180=1,"DM",IF(E1180=2,"PM",IF(E1180=3,"LM",IF(E1180=4,"FM"))))),IF(E1180="OoS","OoS",IF(E1180&lt;=2,"H",IF(E1180=3,"M",IF(E1180=4,"L")))))</f>
        <v>DM</v>
      </c>
      <c r="E1180" s="58">
        <f>IF(OR(Processes!$C$62=TRUE,Processes!V$62=TRUE),IF(AND(G1180=1,H1180=1,NOT(ISTEXT(J1180))),4,IF(AND(G1180=1,H1180=1,ISTEXT(J1180)),3,IF(AND(OR(G1180=1,H1180=1),ISTEXT(J1180)),2,1))),"OoS")</f>
        <v>1</v>
      </c>
      <c r="F1180" s="57"/>
      <c r="G1180" s="59"/>
      <c r="H1180" s="59"/>
      <c r="I1180" s="59"/>
      <c r="J1180" s="59"/>
      <c r="K1180" s="59"/>
      <c r="L1180" s="59"/>
      <c r="M1180" s="59"/>
      <c r="N1180" s="59"/>
      <c r="O1180" s="63"/>
      <c r="P1180" s="370"/>
      <c r="Q1180" s="264"/>
      <c r="R1180" s="386"/>
    </row>
    <row r="1181" spans="1:18" ht="13.5" thickBot="1" x14ac:dyDescent="0.3">
      <c r="A1181" s="352"/>
      <c r="B1181" s="378"/>
      <c r="C1181" s="62" t="str">
        <f>IF(ISTEXT('Organizational Unit Summary'!$B$59),'Organizational Unit Summary'!$B$59,"")</f>
        <v>P-20</v>
      </c>
      <c r="D1181" s="51" t="str">
        <f>IF('Organizational Unit Summary'!$B$24="Benchmark or Sustainment",IF(E1181="OoS","OoS",IF(E1181=1,"DM",IF(E1181=2,"PM",IF(E1181=3,"LM",IF(E1181=4,"FM"))))),IF(E1181="OoS","OoS",IF(E1181&lt;=2,"H",IF(E1181=3,"M",IF(E1181=4,"L")))))</f>
        <v>DM</v>
      </c>
      <c r="E1181" s="58">
        <f>IF(OR(Processes!$C$62=TRUE,Processes!W$62=TRUE),IF(AND(G1181=1,H1181=1,NOT(ISTEXT(J1181))),4,IF(AND(G1181=1,H1181=1,ISTEXT(J1181)),3,IF(AND(OR(G1181=1,H1181=1),ISTEXT(J1181)),2,1))),"OoS")</f>
        <v>1</v>
      </c>
      <c r="F1181" s="57"/>
      <c r="G1181" s="59"/>
      <c r="H1181" s="59"/>
      <c r="I1181" s="59"/>
      <c r="J1181" s="59"/>
      <c r="K1181" s="59"/>
      <c r="L1181" s="59"/>
      <c r="M1181" s="59"/>
      <c r="N1181" s="59"/>
      <c r="O1181" s="63"/>
      <c r="P1181" s="371"/>
      <c r="Q1181" s="264"/>
      <c r="R1181" s="386"/>
    </row>
    <row r="1182" spans="1:18" ht="13" x14ac:dyDescent="0.25">
      <c r="A1182" s="352"/>
      <c r="B1182" s="378" t="str">
        <f>IF(ISTEXT(Processes!$B$12),Processes!$B$12,"")</f>
        <v>Process 10</v>
      </c>
      <c r="C1182" s="62" t="str">
        <f>IF(ISTEXT('Organizational Unit Summary'!$B$40),'Organizational Unit Summary'!$B$40,"")</f>
        <v>P-1</v>
      </c>
      <c r="D1182" s="51" t="str">
        <f>IF('Organizational Unit Summary'!$B$24="Benchmark or Sustainment",IF(E1182="OoS","OoS",IF(E1182=1,"DM",IF(E1182=2,"PM",IF(E1182=3,"LM",IF(E1182=4,"FM"))))),IF(E1182="OoS","OoS",IF(E1182&lt;=2,"H",IF(E1182=3,"M",IF(E1182=4,"L")))))</f>
        <v>DM</v>
      </c>
      <c r="E1182" s="58">
        <f>IF(OR(Processes!$C$63=TRUE,Processes!D$63=TRUE),IF(AND(G1182=1,H1182=1,NOT(ISTEXT(J1182))),4,IF(AND(G1182=1,H1182=1,ISTEXT(J1182)),3,IF(AND(OR(G1182=1,H1182=1),ISTEXT(J1182)),2,1))),"OoS")</f>
        <v>1</v>
      </c>
      <c r="F1182" s="57"/>
      <c r="G1182" s="59"/>
      <c r="H1182" s="59"/>
      <c r="I1182" s="59"/>
      <c r="J1182" s="59"/>
      <c r="K1182" s="59"/>
      <c r="L1182" s="59"/>
      <c r="M1182" s="59"/>
      <c r="N1182" s="59"/>
      <c r="O1182" s="63"/>
      <c r="P1182" s="369"/>
      <c r="Q1182" s="264"/>
      <c r="R1182" s="386"/>
    </row>
    <row r="1183" spans="1:18" ht="13" x14ac:dyDescent="0.25">
      <c r="A1183" s="352"/>
      <c r="B1183" s="378"/>
      <c r="C1183" s="62" t="str">
        <f>IF(ISTEXT('Organizational Unit Summary'!$B$41),'Organizational Unit Summary'!$B$41,"")</f>
        <v>P-2</v>
      </c>
      <c r="D1183" s="51" t="str">
        <f>IF('Organizational Unit Summary'!$B$24="Benchmark or Sustainment",IF(E1183="OoS","OoS",IF(E1183=1,"DM",IF(E1183=2,"PM",IF(E1183=3,"LM",IF(E1183=4,"FM"))))),IF(E1183="OoS","OoS",IF(E1183&lt;=2,"H",IF(E1183=3,"M",IF(E1183=4,"L")))))</f>
        <v>DM</v>
      </c>
      <c r="E1183" s="58">
        <f>IF(OR(Processes!$C$63=TRUE,Processes!E$63=TRUE),IF(AND(G1183=1,H1183=1,NOT(ISTEXT(J1183))),4,IF(AND(G1183=1,H1183=1,ISTEXT(J1183)),3,IF(AND(OR(G1183=1,H1183=1),ISTEXT(J1183)),2,1))),"OoS")</f>
        <v>1</v>
      </c>
      <c r="F1183" s="57"/>
      <c r="G1183" s="59"/>
      <c r="H1183" s="59"/>
      <c r="I1183" s="59"/>
      <c r="J1183" s="59"/>
      <c r="K1183" s="59"/>
      <c r="L1183" s="59"/>
      <c r="M1183" s="59"/>
      <c r="N1183" s="59"/>
      <c r="O1183" s="63"/>
      <c r="P1183" s="370"/>
      <c r="Q1183" s="264"/>
      <c r="R1183" s="386"/>
    </row>
    <row r="1184" spans="1:18" ht="13" x14ac:dyDescent="0.25">
      <c r="A1184" s="352"/>
      <c r="B1184" s="378"/>
      <c r="C1184" s="62" t="str">
        <f>IF(ISTEXT('Organizational Unit Summary'!$B$42),'Organizational Unit Summary'!$B$42,"")</f>
        <v>P-3</v>
      </c>
      <c r="D1184" s="51" t="str">
        <f>IF('Organizational Unit Summary'!$B$24="Benchmark or Sustainment",IF(E1184="OoS","OoS",IF(E1184=1,"DM",IF(E1184=2,"PM",IF(E1184=3,"LM",IF(E1184=4,"FM"))))),IF(E1184="OoS","OoS",IF(E1184&lt;=2,"H",IF(E1184=3,"M",IF(E1184=4,"L")))))</f>
        <v>DM</v>
      </c>
      <c r="E1184" s="58">
        <f>IF(OR(Processes!$C$63=TRUE,Processes!F$63=TRUE),IF(AND(G1184=1,H1184=1,NOT(ISTEXT(J1184))),4,IF(AND(G1184=1,H1184=1,ISTEXT(J1184)),3,IF(AND(OR(G1184=1,H1184=1),ISTEXT(J1184)),2,1))),"OoS")</f>
        <v>1</v>
      </c>
      <c r="F1184" s="57"/>
      <c r="G1184" s="59"/>
      <c r="H1184" s="59"/>
      <c r="I1184" s="59"/>
      <c r="J1184" s="59"/>
      <c r="K1184" s="59"/>
      <c r="L1184" s="59"/>
      <c r="M1184" s="59"/>
      <c r="N1184" s="59"/>
      <c r="O1184" s="63"/>
      <c r="P1184" s="370"/>
      <c r="Q1184" s="264"/>
      <c r="R1184" s="386"/>
    </row>
    <row r="1185" spans="1:18" ht="13" x14ac:dyDescent="0.25">
      <c r="A1185" s="352"/>
      <c r="B1185" s="378"/>
      <c r="C1185" s="62" t="str">
        <f>IF(ISTEXT('Organizational Unit Summary'!$B$43),'Organizational Unit Summary'!$B$43,"")</f>
        <v>P-4</v>
      </c>
      <c r="D1185" s="51" t="str">
        <f>IF('Organizational Unit Summary'!$B$24="Benchmark or Sustainment",IF(E1185="OoS","OoS",IF(E1185=1,"DM",IF(E1185=2,"PM",IF(E1185=3,"LM",IF(E1185=4,"FM"))))),IF(E1185="OoS","OoS",IF(E1185&lt;=2,"H",IF(E1185=3,"M",IF(E1185=4,"L")))))</f>
        <v>DM</v>
      </c>
      <c r="E1185" s="58">
        <f>IF(OR(Processes!$C$63=TRUE,Processes!G$63=TRUE),IF(AND(G1185=1,H1185=1,NOT(ISTEXT(J1185))),4,IF(AND(G1185=1,H1185=1,ISTEXT(J1185)),3,IF(AND(OR(G1185=1,H1185=1),ISTEXT(J1185)),2,1))),"OoS")</f>
        <v>1</v>
      </c>
      <c r="F1185" s="57"/>
      <c r="G1185" s="59"/>
      <c r="H1185" s="59"/>
      <c r="I1185" s="59"/>
      <c r="J1185" s="59"/>
      <c r="K1185" s="59"/>
      <c r="L1185" s="59"/>
      <c r="M1185" s="59"/>
      <c r="N1185" s="59"/>
      <c r="O1185" s="63"/>
      <c r="P1185" s="370"/>
      <c r="Q1185" s="264"/>
      <c r="R1185" s="386"/>
    </row>
    <row r="1186" spans="1:18" ht="13" x14ac:dyDescent="0.25">
      <c r="A1186" s="352"/>
      <c r="B1186" s="378"/>
      <c r="C1186" s="62" t="str">
        <f>IF(ISTEXT('Organizational Unit Summary'!$B$44),'Organizational Unit Summary'!$B$44,"")</f>
        <v>P-5</v>
      </c>
      <c r="D1186" s="51" t="str">
        <f>IF('Organizational Unit Summary'!$B$24="Benchmark or Sustainment",IF(E1186="OoS","OoS",IF(E1186=1,"DM",IF(E1186=2,"PM",IF(E1186=3,"LM",IF(E1186=4,"FM"))))),IF(E1186="OoS","OoS",IF(E1186&lt;=2,"H",IF(E1186=3,"M",IF(E1186=4,"L")))))</f>
        <v>DM</v>
      </c>
      <c r="E1186" s="58">
        <f>IF(OR(Processes!$C$63=TRUE,Processes!H$63=TRUE),IF(AND(G1186=1,H1186=1,NOT(ISTEXT(J1186))),4,IF(AND(G1186=1,H1186=1,ISTEXT(J1186)),3,IF(AND(OR(G1186=1,H1186=1),ISTEXT(J1186)),2,1))),"OoS")</f>
        <v>1</v>
      </c>
      <c r="F1186" s="57"/>
      <c r="G1186" s="59"/>
      <c r="H1186" s="59"/>
      <c r="I1186" s="59"/>
      <c r="J1186" s="59"/>
      <c r="K1186" s="59"/>
      <c r="L1186" s="59"/>
      <c r="M1186" s="59"/>
      <c r="N1186" s="59"/>
      <c r="O1186" s="63"/>
      <c r="P1186" s="370"/>
      <c r="Q1186" s="264"/>
      <c r="R1186" s="386"/>
    </row>
    <row r="1187" spans="1:18" ht="13" x14ac:dyDescent="0.25">
      <c r="A1187" s="352"/>
      <c r="B1187" s="378"/>
      <c r="C1187" s="62" t="str">
        <f>IF(ISTEXT('Organizational Unit Summary'!$B$45),'Organizational Unit Summary'!$B$45,"")</f>
        <v>P-6</v>
      </c>
      <c r="D1187" s="51" t="str">
        <f>IF('Organizational Unit Summary'!$B$24="Benchmark or Sustainment",IF(E1187="OoS","OoS",IF(E1187=1,"DM",IF(E1187=2,"PM",IF(E1187=3,"LM",IF(E1187=4,"FM"))))),IF(E1187="OoS","OoS",IF(E1187&lt;=2,"H",IF(E1187=3,"M",IF(E1187=4,"L")))))</f>
        <v>DM</v>
      </c>
      <c r="E1187" s="58">
        <f>IF(OR(Processes!$C$63=TRUE,Processes!I$63=TRUE),IF(AND(G1187=1,H1187=1,NOT(ISTEXT(J1187))),4,IF(AND(G1187=1,H1187=1,ISTEXT(J1187)),3,IF(AND(OR(G1187=1,H1187=1),ISTEXT(J1187)),2,1))),"OoS")</f>
        <v>1</v>
      </c>
      <c r="F1187" s="57"/>
      <c r="G1187" s="59"/>
      <c r="H1187" s="59"/>
      <c r="I1187" s="59"/>
      <c r="J1187" s="59"/>
      <c r="K1187" s="59"/>
      <c r="L1187" s="59"/>
      <c r="M1187" s="59"/>
      <c r="N1187" s="59"/>
      <c r="O1187" s="63"/>
      <c r="P1187" s="370"/>
      <c r="Q1187" s="264"/>
      <c r="R1187" s="386"/>
    </row>
    <row r="1188" spans="1:18" ht="13" x14ac:dyDescent="0.25">
      <c r="A1188" s="352"/>
      <c r="B1188" s="378"/>
      <c r="C1188" s="62" t="str">
        <f>IF(ISTEXT('Organizational Unit Summary'!$B$46),'Organizational Unit Summary'!$B$46,"")</f>
        <v>P-7</v>
      </c>
      <c r="D1188" s="51" t="str">
        <f>IF('Organizational Unit Summary'!$B$24="Benchmark or Sustainment",IF(E1188="OoS","OoS",IF(E1188=1,"DM",IF(E1188=2,"PM",IF(E1188=3,"LM",IF(E1188=4,"FM"))))),IF(E1188="OoS","OoS",IF(E1188&lt;=2,"H",IF(E1188=3,"M",IF(E1188=4,"L")))))</f>
        <v>DM</v>
      </c>
      <c r="E1188" s="58">
        <f>IF(OR(Processes!$C$63=TRUE,Processes!J$63=TRUE),IF(AND(G1188=1,H1188=1,NOT(ISTEXT(J1188))),4,IF(AND(G1188=1,H1188=1,ISTEXT(J1188)),3,IF(AND(OR(G1188=1,H1188=1),ISTEXT(J1188)),2,1))),"OoS")</f>
        <v>1</v>
      </c>
      <c r="F1188" s="57"/>
      <c r="G1188" s="59"/>
      <c r="H1188" s="59"/>
      <c r="I1188" s="59"/>
      <c r="J1188" s="59"/>
      <c r="K1188" s="59"/>
      <c r="L1188" s="59"/>
      <c r="M1188" s="59"/>
      <c r="N1188" s="59"/>
      <c r="O1188" s="63"/>
      <c r="P1188" s="370"/>
      <c r="Q1188" s="264"/>
      <c r="R1188" s="386"/>
    </row>
    <row r="1189" spans="1:18" ht="13" x14ac:dyDescent="0.25">
      <c r="A1189" s="352"/>
      <c r="B1189" s="378"/>
      <c r="C1189" s="62" t="str">
        <f>IF(ISTEXT('Organizational Unit Summary'!$B$47),'Organizational Unit Summary'!$B$47,"")</f>
        <v>P-8</v>
      </c>
      <c r="D1189" s="51" t="str">
        <f>IF('Organizational Unit Summary'!$B$24="Benchmark or Sustainment",IF(E1189="OoS","OoS",IF(E1189=1,"DM",IF(E1189=2,"PM",IF(E1189=3,"LM",IF(E1189=4,"FM"))))),IF(E1189="OoS","OoS",IF(E1189&lt;=2,"H",IF(E1189=3,"M",IF(E1189=4,"L")))))</f>
        <v>DM</v>
      </c>
      <c r="E1189" s="58">
        <f>IF(OR(Processes!$C$63=TRUE,Processes!K$63=TRUE),IF(AND(G1189=1,H1189=1,NOT(ISTEXT(J1189))),4,IF(AND(G1189=1,H1189=1,ISTEXT(J1189)),3,IF(AND(OR(G1189=1,H1189=1),ISTEXT(J1189)),2,1))),"OoS")</f>
        <v>1</v>
      </c>
      <c r="F1189" s="57"/>
      <c r="G1189" s="59"/>
      <c r="H1189" s="59"/>
      <c r="I1189" s="59"/>
      <c r="J1189" s="59"/>
      <c r="K1189" s="59"/>
      <c r="L1189" s="59"/>
      <c r="M1189" s="59"/>
      <c r="N1189" s="59"/>
      <c r="O1189" s="63"/>
      <c r="P1189" s="370"/>
      <c r="Q1189" s="264"/>
      <c r="R1189" s="386"/>
    </row>
    <row r="1190" spans="1:18" ht="13" x14ac:dyDescent="0.25">
      <c r="A1190" s="352"/>
      <c r="B1190" s="378"/>
      <c r="C1190" s="62" t="str">
        <f>IF(ISTEXT('Organizational Unit Summary'!$B$48),'Organizational Unit Summary'!$B$48,"")</f>
        <v>P-9</v>
      </c>
      <c r="D1190" s="51" t="str">
        <f>IF('Organizational Unit Summary'!$B$24="Benchmark or Sustainment",IF(E1190="OoS","OoS",IF(E1190=1,"DM",IF(E1190=2,"PM",IF(E1190=3,"LM",IF(E1190=4,"FM"))))),IF(E1190="OoS","OoS",IF(E1190&lt;=2,"H",IF(E1190=3,"M",IF(E1190=4,"L")))))</f>
        <v>DM</v>
      </c>
      <c r="E1190" s="58">
        <f>IF(OR(Processes!$C$63=TRUE,Processes!L$63=TRUE),IF(AND(G1190=1,H1190=1,NOT(ISTEXT(J1190))),4,IF(AND(G1190=1,H1190=1,ISTEXT(J1190)),3,IF(AND(OR(G1190=1,H1190=1),ISTEXT(J1190)),2,1))),"OoS")</f>
        <v>1</v>
      </c>
      <c r="F1190" s="57"/>
      <c r="G1190" s="59"/>
      <c r="H1190" s="59"/>
      <c r="I1190" s="59"/>
      <c r="J1190" s="59"/>
      <c r="K1190" s="59"/>
      <c r="L1190" s="59"/>
      <c r="M1190" s="59"/>
      <c r="N1190" s="59"/>
      <c r="O1190" s="63"/>
      <c r="P1190" s="370"/>
      <c r="Q1190" s="264"/>
      <c r="R1190" s="386"/>
    </row>
    <row r="1191" spans="1:18" ht="13" x14ac:dyDescent="0.25">
      <c r="A1191" s="352"/>
      <c r="B1191" s="378"/>
      <c r="C1191" s="62" t="str">
        <f>IF(ISTEXT('Organizational Unit Summary'!$B$49),'Organizational Unit Summary'!$B$49,"")</f>
        <v>P-10</v>
      </c>
      <c r="D1191" s="51" t="str">
        <f>IF('Organizational Unit Summary'!$B$24="Benchmark or Sustainment",IF(E1191="OoS","OoS",IF(E1191=1,"DM",IF(E1191=2,"PM",IF(E1191=3,"LM",IF(E1191=4,"FM"))))),IF(E1191="OoS","OoS",IF(E1191&lt;=2,"H",IF(E1191=3,"M",IF(E1191=4,"L")))))</f>
        <v>DM</v>
      </c>
      <c r="E1191" s="58">
        <f>IF(OR(Processes!$C$63=TRUE,Processes!M$63=TRUE),IF(AND(G1191=1,H1191=1,NOT(ISTEXT(J1191))),4,IF(AND(G1191=1,H1191=1,ISTEXT(J1191)),3,IF(AND(OR(G1191=1,H1191=1),ISTEXT(J1191)),2,1))),"OoS")</f>
        <v>1</v>
      </c>
      <c r="F1191" s="57"/>
      <c r="G1191" s="59"/>
      <c r="H1191" s="59"/>
      <c r="I1191" s="59"/>
      <c r="J1191" s="59"/>
      <c r="K1191" s="59"/>
      <c r="L1191" s="59"/>
      <c r="M1191" s="59"/>
      <c r="N1191" s="59"/>
      <c r="O1191" s="63"/>
      <c r="P1191" s="370"/>
      <c r="Q1191" s="264"/>
      <c r="R1191" s="386"/>
    </row>
    <row r="1192" spans="1:18" ht="13" x14ac:dyDescent="0.25">
      <c r="A1192" s="352"/>
      <c r="B1192" s="378"/>
      <c r="C1192" s="62" t="str">
        <f>IF(ISTEXT('Organizational Unit Summary'!$B$50),'Organizational Unit Summary'!$B$50,"")</f>
        <v>P-11</v>
      </c>
      <c r="D1192" s="51" t="str">
        <f>IF('Organizational Unit Summary'!$B$24="Benchmark or Sustainment",IF(E1192="OoS","OoS",IF(E1192=1,"DM",IF(E1192=2,"PM",IF(E1192=3,"LM",IF(E1192=4,"FM"))))),IF(E1192="OoS","OoS",IF(E1192&lt;=2,"H",IF(E1192=3,"M",IF(E1192=4,"L")))))</f>
        <v>DM</v>
      </c>
      <c r="E1192" s="58">
        <f>IF(OR(Processes!$C$63=TRUE,Processes!N$63=TRUE),IF(AND(G1192=1,H1192=1,NOT(ISTEXT(J1192))),4,IF(AND(G1192=1,H1192=1,ISTEXT(J1192)),3,IF(AND(OR(G1192=1,H1192=1),ISTEXT(J1192)),2,1))),"OoS")</f>
        <v>1</v>
      </c>
      <c r="F1192" s="57"/>
      <c r="G1192" s="59"/>
      <c r="H1192" s="59"/>
      <c r="I1192" s="59"/>
      <c r="J1192" s="59"/>
      <c r="K1192" s="59"/>
      <c r="L1192" s="59"/>
      <c r="M1192" s="59"/>
      <c r="N1192" s="59"/>
      <c r="O1192" s="63"/>
      <c r="P1192" s="370"/>
      <c r="Q1192" s="264"/>
      <c r="R1192" s="386"/>
    </row>
    <row r="1193" spans="1:18" ht="13" x14ac:dyDescent="0.25">
      <c r="A1193" s="352"/>
      <c r="B1193" s="378"/>
      <c r="C1193" s="62" t="str">
        <f>IF(ISTEXT('Organizational Unit Summary'!$B$51),'Organizational Unit Summary'!$B$51,"")</f>
        <v>P-12</v>
      </c>
      <c r="D1193" s="51" t="str">
        <f>IF('Organizational Unit Summary'!$B$24="Benchmark or Sustainment",IF(E1193="OoS","OoS",IF(E1193=1,"DM",IF(E1193=2,"PM",IF(E1193=3,"LM",IF(E1193=4,"FM"))))),IF(E1193="OoS","OoS",IF(E1193&lt;=2,"H",IF(E1193=3,"M",IF(E1193=4,"L")))))</f>
        <v>DM</v>
      </c>
      <c r="E1193" s="58">
        <f>IF(OR(Processes!$C$63=TRUE,Processes!O$63=TRUE),IF(AND(G1193=1,H1193=1,NOT(ISTEXT(J1193))),4,IF(AND(G1193=1,H1193=1,ISTEXT(J1193)),3,IF(AND(OR(G1193=1,H1193=1),ISTEXT(J1193)),2,1))),"OoS")</f>
        <v>1</v>
      </c>
      <c r="F1193" s="57"/>
      <c r="G1193" s="59"/>
      <c r="H1193" s="59"/>
      <c r="I1193" s="59"/>
      <c r="J1193" s="59"/>
      <c r="K1193" s="59"/>
      <c r="L1193" s="59"/>
      <c r="M1193" s="59"/>
      <c r="N1193" s="59"/>
      <c r="O1193" s="63"/>
      <c r="P1193" s="370"/>
      <c r="Q1193" s="264"/>
      <c r="R1193" s="386"/>
    </row>
    <row r="1194" spans="1:18" ht="13" x14ac:dyDescent="0.25">
      <c r="A1194" s="352"/>
      <c r="B1194" s="378"/>
      <c r="C1194" s="62" t="str">
        <f>IF(ISTEXT('Organizational Unit Summary'!$B$52),'Organizational Unit Summary'!$B$52,"")</f>
        <v>P-13</v>
      </c>
      <c r="D1194" s="51" t="str">
        <f>IF('Organizational Unit Summary'!$B$24="Benchmark or Sustainment",IF(E1194="OoS","OoS",IF(E1194=1,"DM",IF(E1194=2,"PM",IF(E1194=3,"LM",IF(E1194=4,"FM"))))),IF(E1194="OoS","OoS",IF(E1194&lt;=2,"H",IF(E1194=3,"M",IF(E1194=4,"L")))))</f>
        <v>DM</v>
      </c>
      <c r="E1194" s="58">
        <f>IF(OR(Processes!$C$63=TRUE,Processes!P$63=TRUE),IF(AND(G1194=1,H1194=1,NOT(ISTEXT(J1194))),4,IF(AND(G1194=1,H1194=1,ISTEXT(J1194)),3,IF(AND(OR(G1194=1,H1194=1),ISTEXT(J1194)),2,1))),"OoS")</f>
        <v>1</v>
      </c>
      <c r="F1194" s="57"/>
      <c r="G1194" s="59"/>
      <c r="H1194" s="59"/>
      <c r="I1194" s="59"/>
      <c r="J1194" s="59"/>
      <c r="K1194" s="59"/>
      <c r="L1194" s="59"/>
      <c r="M1194" s="59"/>
      <c r="N1194" s="59"/>
      <c r="O1194" s="63"/>
      <c r="P1194" s="370"/>
      <c r="Q1194" s="264"/>
      <c r="R1194" s="386"/>
    </row>
    <row r="1195" spans="1:18" ht="13" x14ac:dyDescent="0.25">
      <c r="A1195" s="352"/>
      <c r="B1195" s="378"/>
      <c r="C1195" s="62" t="str">
        <f>IF(ISTEXT('Organizational Unit Summary'!$B$53),'Organizational Unit Summary'!$B$53,"")</f>
        <v>P-14</v>
      </c>
      <c r="D1195" s="51" t="str">
        <f>IF('Organizational Unit Summary'!$B$24="Benchmark or Sustainment",IF(E1195="OoS","OoS",IF(E1195=1,"DM",IF(E1195=2,"PM",IF(E1195=3,"LM",IF(E1195=4,"FM"))))),IF(E1195="OoS","OoS",IF(E1195&lt;=2,"H",IF(E1195=3,"M",IF(E1195=4,"L")))))</f>
        <v>DM</v>
      </c>
      <c r="E1195" s="58">
        <f>IF(OR(Processes!$C$63=TRUE,Processes!Q$63=TRUE),IF(AND(G1195=1,H1195=1,NOT(ISTEXT(J1195))),4,IF(AND(G1195=1,H1195=1,ISTEXT(J1195)),3,IF(AND(OR(G1195=1,H1195=1),ISTEXT(J1195)),2,1))),"OoS")</f>
        <v>1</v>
      </c>
      <c r="F1195" s="57"/>
      <c r="G1195" s="59"/>
      <c r="H1195" s="59"/>
      <c r="I1195" s="59"/>
      <c r="J1195" s="59"/>
      <c r="K1195" s="59"/>
      <c r="L1195" s="59"/>
      <c r="M1195" s="59"/>
      <c r="N1195" s="59"/>
      <c r="O1195" s="63"/>
      <c r="P1195" s="370"/>
      <c r="Q1195" s="264"/>
      <c r="R1195" s="386"/>
    </row>
    <row r="1196" spans="1:18" ht="13" x14ac:dyDescent="0.25">
      <c r="A1196" s="352"/>
      <c r="B1196" s="378"/>
      <c r="C1196" s="62" t="str">
        <f>IF(ISTEXT('Organizational Unit Summary'!$B$54),'Organizational Unit Summary'!$B$54,"")</f>
        <v>P-15</v>
      </c>
      <c r="D1196" s="51" t="str">
        <f>IF('Organizational Unit Summary'!$B$24="Benchmark or Sustainment",IF(E1196="OoS","OoS",IF(E1196=1,"DM",IF(E1196=2,"PM",IF(E1196=3,"LM",IF(E1196=4,"FM"))))),IF(E1196="OoS","OoS",IF(E1196&lt;=2,"H",IF(E1196=3,"M",IF(E1196=4,"L")))))</f>
        <v>DM</v>
      </c>
      <c r="E1196" s="58">
        <f>IF(OR(Processes!$C$63=TRUE,Processes!R$63=TRUE),IF(AND(G1196=1,H1196=1,NOT(ISTEXT(J1196))),4,IF(AND(G1196=1,H1196=1,ISTEXT(J1196)),3,IF(AND(OR(G1196=1,H1196=1),ISTEXT(J1196)),2,1))),"OoS")</f>
        <v>1</v>
      </c>
      <c r="F1196" s="57"/>
      <c r="G1196" s="59"/>
      <c r="H1196" s="59"/>
      <c r="I1196" s="59"/>
      <c r="J1196" s="59"/>
      <c r="K1196" s="59"/>
      <c r="L1196" s="59"/>
      <c r="M1196" s="59"/>
      <c r="N1196" s="59"/>
      <c r="O1196" s="63"/>
      <c r="P1196" s="370"/>
      <c r="Q1196" s="264"/>
      <c r="R1196" s="386"/>
    </row>
    <row r="1197" spans="1:18" ht="13" x14ac:dyDescent="0.25">
      <c r="A1197" s="352"/>
      <c r="B1197" s="378"/>
      <c r="C1197" s="62" t="str">
        <f>IF(ISTEXT('Organizational Unit Summary'!$B$55),'Organizational Unit Summary'!$B$55,"")</f>
        <v>P-16</v>
      </c>
      <c r="D1197" s="51" t="str">
        <f>IF('Organizational Unit Summary'!$B$24="Benchmark or Sustainment",IF(E1197="OoS","OoS",IF(E1197=1,"DM",IF(E1197=2,"PM",IF(E1197=3,"LM",IF(E1197=4,"FM"))))),IF(E1197="OoS","OoS",IF(E1197&lt;=2,"H",IF(E1197=3,"M",IF(E1197=4,"L")))))</f>
        <v>DM</v>
      </c>
      <c r="E1197" s="58">
        <f>IF(OR(Processes!$C$63=TRUE,Processes!S$63=TRUE),IF(AND(G1197=1,H1197=1,NOT(ISTEXT(J1197))),4,IF(AND(G1197=1,H1197=1,ISTEXT(J1197)),3,IF(AND(OR(G1197=1,H1197=1),ISTEXT(J1197)),2,1))),"OoS")</f>
        <v>1</v>
      </c>
      <c r="F1197" s="57"/>
      <c r="G1197" s="59"/>
      <c r="H1197" s="59"/>
      <c r="I1197" s="59"/>
      <c r="J1197" s="59"/>
      <c r="K1197" s="59"/>
      <c r="L1197" s="59"/>
      <c r="M1197" s="59"/>
      <c r="N1197" s="59"/>
      <c r="O1197" s="63"/>
      <c r="P1197" s="370"/>
      <c r="Q1197" s="264"/>
      <c r="R1197" s="386"/>
    </row>
    <row r="1198" spans="1:18" ht="13" x14ac:dyDescent="0.25">
      <c r="A1198" s="352"/>
      <c r="B1198" s="378"/>
      <c r="C1198" s="62" t="str">
        <f>IF(ISTEXT('Organizational Unit Summary'!$B$56),'Organizational Unit Summary'!$B$56,"")</f>
        <v>P-17</v>
      </c>
      <c r="D1198" s="51" t="str">
        <f>IF('Organizational Unit Summary'!$B$24="Benchmark or Sustainment",IF(E1198="OoS","OoS",IF(E1198=1,"DM",IF(E1198=2,"PM",IF(E1198=3,"LM",IF(E1198=4,"FM"))))),IF(E1198="OoS","OoS",IF(E1198&lt;=2,"H",IF(E1198=3,"M",IF(E1198=4,"L")))))</f>
        <v>DM</v>
      </c>
      <c r="E1198" s="58">
        <f>IF(OR(Processes!$C$63=TRUE,Processes!T$63=TRUE),IF(AND(G1198=1,H1198=1,NOT(ISTEXT(J1198))),4,IF(AND(G1198=1,H1198=1,ISTEXT(J1198)),3,IF(AND(OR(G1198=1,H1198=1),ISTEXT(J1198)),2,1))),"OoS")</f>
        <v>1</v>
      </c>
      <c r="F1198" s="57"/>
      <c r="G1198" s="59"/>
      <c r="H1198" s="59"/>
      <c r="I1198" s="59"/>
      <c r="J1198" s="59"/>
      <c r="K1198" s="59"/>
      <c r="L1198" s="59"/>
      <c r="M1198" s="59"/>
      <c r="N1198" s="59"/>
      <c r="O1198" s="63"/>
      <c r="P1198" s="370"/>
      <c r="Q1198" s="264"/>
      <c r="R1198" s="386"/>
    </row>
    <row r="1199" spans="1:18" ht="13" x14ac:dyDescent="0.25">
      <c r="A1199" s="352"/>
      <c r="B1199" s="378"/>
      <c r="C1199" s="62" t="str">
        <f>IF(ISTEXT('Organizational Unit Summary'!$B$57),'Organizational Unit Summary'!$B$57,"")</f>
        <v>P-18</v>
      </c>
      <c r="D1199" s="51" t="str">
        <f>IF('Organizational Unit Summary'!$B$24="Benchmark or Sustainment",IF(E1199="OoS","OoS",IF(E1199=1,"DM",IF(E1199=2,"PM",IF(E1199=3,"LM",IF(E1199=4,"FM"))))),IF(E1199="OoS","OoS",IF(E1199&lt;=2,"H",IF(E1199=3,"M",IF(E1199=4,"L")))))</f>
        <v>DM</v>
      </c>
      <c r="E1199" s="58">
        <f>IF(OR(Processes!$C$63=TRUE,Processes!U$63=TRUE),IF(AND(G1199=1,H1199=1,NOT(ISTEXT(J1199))),4,IF(AND(G1199=1,H1199=1,ISTEXT(J1199)),3,IF(AND(OR(G1199=1,H1199=1),ISTEXT(J1199)),2,1))),"OoS")</f>
        <v>1</v>
      </c>
      <c r="F1199" s="57"/>
      <c r="G1199" s="59"/>
      <c r="H1199" s="59"/>
      <c r="I1199" s="59"/>
      <c r="J1199" s="59"/>
      <c r="K1199" s="59"/>
      <c r="L1199" s="59"/>
      <c r="M1199" s="59"/>
      <c r="N1199" s="59"/>
      <c r="O1199" s="63"/>
      <c r="P1199" s="370"/>
      <c r="Q1199" s="264"/>
      <c r="R1199" s="386"/>
    </row>
    <row r="1200" spans="1:18" ht="13" x14ac:dyDescent="0.25">
      <c r="A1200" s="352"/>
      <c r="B1200" s="378"/>
      <c r="C1200" s="62" t="str">
        <f>IF(ISTEXT('Organizational Unit Summary'!$B$58),'Organizational Unit Summary'!$B$58,"")</f>
        <v>P-19</v>
      </c>
      <c r="D1200" s="51" t="str">
        <f>IF('Organizational Unit Summary'!$B$24="Benchmark or Sustainment",IF(E1200="OoS","OoS",IF(E1200=1,"DM",IF(E1200=2,"PM",IF(E1200=3,"LM",IF(E1200=4,"FM"))))),IF(E1200="OoS","OoS",IF(E1200&lt;=2,"H",IF(E1200=3,"M",IF(E1200=4,"L")))))</f>
        <v>DM</v>
      </c>
      <c r="E1200" s="58">
        <f>IF(OR(Processes!$C$63=TRUE,Processes!V$63=TRUE),IF(AND(G1200=1,H1200=1,NOT(ISTEXT(J1200))),4,IF(AND(G1200=1,H1200=1,ISTEXT(J1200)),3,IF(AND(OR(G1200=1,H1200=1),ISTEXT(J1200)),2,1))),"OoS")</f>
        <v>1</v>
      </c>
      <c r="F1200" s="57"/>
      <c r="G1200" s="59"/>
      <c r="H1200" s="59"/>
      <c r="I1200" s="59"/>
      <c r="J1200" s="59"/>
      <c r="K1200" s="59"/>
      <c r="L1200" s="59"/>
      <c r="M1200" s="59"/>
      <c r="N1200" s="59"/>
      <c r="O1200" s="63"/>
      <c r="P1200" s="370"/>
      <c r="Q1200" s="264"/>
      <c r="R1200" s="386"/>
    </row>
    <row r="1201" spans="1:18" ht="13.5" thickBot="1" x14ac:dyDescent="0.3">
      <c r="A1201" s="352"/>
      <c r="B1201" s="378"/>
      <c r="C1201" s="62" t="str">
        <f>IF(ISTEXT('Organizational Unit Summary'!$B$59),'Organizational Unit Summary'!$B$59,"")</f>
        <v>P-20</v>
      </c>
      <c r="D1201" s="51" t="str">
        <f>IF('Organizational Unit Summary'!$B$24="Benchmark or Sustainment",IF(E1201="OoS","OoS",IF(E1201=1,"DM",IF(E1201=2,"PM",IF(E1201=3,"LM",IF(E1201=4,"FM"))))),IF(E1201="OoS","OoS",IF(E1201&lt;=2,"H",IF(E1201=3,"M",IF(E1201=4,"L")))))</f>
        <v>DM</v>
      </c>
      <c r="E1201" s="58">
        <f>IF(OR(Processes!$C$63=TRUE,Processes!W$63=TRUE),IF(AND(G1201=1,H1201=1,NOT(ISTEXT(J1201))),4,IF(AND(G1201=1,H1201=1,ISTEXT(J1201)),3,IF(AND(OR(G1201=1,H1201=1),ISTEXT(J1201)),2,1))),"OoS")</f>
        <v>1</v>
      </c>
      <c r="F1201" s="57"/>
      <c r="G1201" s="59"/>
      <c r="H1201" s="59"/>
      <c r="I1201" s="59"/>
      <c r="J1201" s="59"/>
      <c r="K1201" s="59"/>
      <c r="L1201" s="59"/>
      <c r="M1201" s="59"/>
      <c r="N1201" s="59"/>
      <c r="O1201" s="63"/>
      <c r="P1201" s="371"/>
      <c r="Q1201" s="264"/>
      <c r="R1201" s="386"/>
    </row>
    <row r="1202" spans="1:18" ht="13" x14ac:dyDescent="0.25">
      <c r="A1202" s="352"/>
      <c r="B1202" s="378" t="str">
        <f>IF(ISTEXT(Processes!$B$13),Processes!$B$13,"")</f>
        <v>Process 11</v>
      </c>
      <c r="C1202" s="62" t="str">
        <f>IF(ISTEXT('Organizational Unit Summary'!$B$40),'Organizational Unit Summary'!$B$40,"")</f>
        <v>P-1</v>
      </c>
      <c r="D1202" s="51" t="str">
        <f>IF('Organizational Unit Summary'!$B$24="Benchmark or Sustainment",IF(E1202="OoS","OoS",IF(E1202=1,"DM",IF(E1202=2,"PM",IF(E1202=3,"LM",IF(E1202=4,"FM"))))),IF(E1202="OoS","OoS",IF(E1202&lt;=2,"H",IF(E1202=3,"M",IF(E1202=4,"L")))))</f>
        <v>DM</v>
      </c>
      <c r="E1202" s="58">
        <f>IF(OR(Processes!$C$64=TRUE,Processes!D$64=TRUE),IF(AND(G1202=1,H1202=1,NOT(ISTEXT(J1202))),4,IF(AND(G1202=1,H1202=1,ISTEXT(J1202)),3,IF(AND(OR(G1202=1,H1202=1),ISTEXT(J1202)),2,1))),"OoS")</f>
        <v>1</v>
      </c>
      <c r="F1202" s="57"/>
      <c r="G1202" s="59"/>
      <c r="H1202" s="59"/>
      <c r="I1202" s="59"/>
      <c r="J1202" s="59"/>
      <c r="K1202" s="59"/>
      <c r="L1202" s="59"/>
      <c r="M1202" s="59"/>
      <c r="N1202" s="59"/>
      <c r="O1202" s="63"/>
      <c r="P1202" s="369"/>
      <c r="Q1202" s="264"/>
      <c r="R1202" s="386"/>
    </row>
    <row r="1203" spans="1:18" ht="13" x14ac:dyDescent="0.25">
      <c r="A1203" s="352"/>
      <c r="B1203" s="378"/>
      <c r="C1203" s="62" t="str">
        <f>IF(ISTEXT('Organizational Unit Summary'!$B$41),'Organizational Unit Summary'!$B$41,"")</f>
        <v>P-2</v>
      </c>
      <c r="D1203" s="51" t="str">
        <f>IF('Organizational Unit Summary'!$B$24="Benchmark or Sustainment",IF(E1203="OoS","OoS",IF(E1203=1,"DM",IF(E1203=2,"PM",IF(E1203=3,"LM",IF(E1203=4,"FM"))))),IF(E1203="OoS","OoS",IF(E1203&lt;=2,"H",IF(E1203=3,"M",IF(E1203=4,"L")))))</f>
        <v>DM</v>
      </c>
      <c r="E1203" s="58">
        <f>IF(OR(Processes!$C$64=TRUE,Processes!E$64=TRUE),IF(AND(G1203=1,H1203=1,NOT(ISTEXT(J1203))),4,IF(AND(G1203=1,H1203=1,ISTEXT(J1203)),3,IF(AND(OR(G1203=1,H1203=1),ISTEXT(J1203)),2,1))),"OoS")</f>
        <v>1</v>
      </c>
      <c r="F1203" s="57"/>
      <c r="G1203" s="59"/>
      <c r="H1203" s="59"/>
      <c r="I1203" s="59"/>
      <c r="J1203" s="59"/>
      <c r="K1203" s="59"/>
      <c r="L1203" s="59"/>
      <c r="M1203" s="59"/>
      <c r="N1203" s="59"/>
      <c r="O1203" s="63"/>
      <c r="P1203" s="370"/>
      <c r="Q1203" s="264"/>
      <c r="R1203" s="386"/>
    </row>
    <row r="1204" spans="1:18" ht="13" x14ac:dyDescent="0.25">
      <c r="A1204" s="352"/>
      <c r="B1204" s="378"/>
      <c r="C1204" s="62" t="str">
        <f>IF(ISTEXT('Organizational Unit Summary'!$B$42),'Organizational Unit Summary'!$B$42,"")</f>
        <v>P-3</v>
      </c>
      <c r="D1204" s="51" t="str">
        <f>IF('Organizational Unit Summary'!$B$24="Benchmark or Sustainment",IF(E1204="OoS","OoS",IF(E1204=1,"DM",IF(E1204=2,"PM",IF(E1204=3,"LM",IF(E1204=4,"FM"))))),IF(E1204="OoS","OoS",IF(E1204&lt;=2,"H",IF(E1204=3,"M",IF(E1204=4,"L")))))</f>
        <v>DM</v>
      </c>
      <c r="E1204" s="58">
        <f>IF(OR(Processes!$C$64=TRUE,Processes!F$64=TRUE),IF(AND(G1204=1,H1204=1,NOT(ISTEXT(J1204))),4,IF(AND(G1204=1,H1204=1,ISTEXT(J1204)),3,IF(AND(OR(G1204=1,H1204=1),ISTEXT(J1204)),2,1))),"OoS")</f>
        <v>1</v>
      </c>
      <c r="F1204" s="57"/>
      <c r="G1204" s="59"/>
      <c r="H1204" s="59"/>
      <c r="I1204" s="59"/>
      <c r="J1204" s="59"/>
      <c r="K1204" s="59"/>
      <c r="L1204" s="59"/>
      <c r="M1204" s="59"/>
      <c r="N1204" s="59"/>
      <c r="O1204" s="63"/>
      <c r="P1204" s="370"/>
      <c r="Q1204" s="264"/>
      <c r="R1204" s="386"/>
    </row>
    <row r="1205" spans="1:18" ht="13" x14ac:dyDescent="0.25">
      <c r="A1205" s="352"/>
      <c r="B1205" s="378"/>
      <c r="C1205" s="62" t="str">
        <f>IF(ISTEXT('Organizational Unit Summary'!$B$43),'Organizational Unit Summary'!$B$43,"")</f>
        <v>P-4</v>
      </c>
      <c r="D1205" s="51" t="str">
        <f>IF('Organizational Unit Summary'!$B$24="Benchmark or Sustainment",IF(E1205="OoS","OoS",IF(E1205=1,"DM",IF(E1205=2,"PM",IF(E1205=3,"LM",IF(E1205=4,"FM"))))),IF(E1205="OoS","OoS",IF(E1205&lt;=2,"H",IF(E1205=3,"M",IF(E1205=4,"L")))))</f>
        <v>DM</v>
      </c>
      <c r="E1205" s="58">
        <f>IF(OR(Processes!$C$64=TRUE,Processes!G$64=TRUE),IF(AND(G1205=1,H1205=1,NOT(ISTEXT(J1205))),4,IF(AND(G1205=1,H1205=1,ISTEXT(J1205)),3,IF(AND(OR(G1205=1,H1205=1),ISTEXT(J1205)),2,1))),"OoS")</f>
        <v>1</v>
      </c>
      <c r="F1205" s="57"/>
      <c r="G1205" s="59"/>
      <c r="H1205" s="59"/>
      <c r="I1205" s="59"/>
      <c r="J1205" s="59"/>
      <c r="K1205" s="59"/>
      <c r="L1205" s="59"/>
      <c r="M1205" s="59"/>
      <c r="N1205" s="59"/>
      <c r="O1205" s="63"/>
      <c r="P1205" s="370"/>
      <c r="Q1205" s="264"/>
      <c r="R1205" s="386"/>
    </row>
    <row r="1206" spans="1:18" ht="13" x14ac:dyDescent="0.25">
      <c r="A1206" s="352"/>
      <c r="B1206" s="378"/>
      <c r="C1206" s="62" t="str">
        <f>IF(ISTEXT('Organizational Unit Summary'!$B$44),'Organizational Unit Summary'!$B$44,"")</f>
        <v>P-5</v>
      </c>
      <c r="D1206" s="51" t="str">
        <f>IF('Organizational Unit Summary'!$B$24="Benchmark or Sustainment",IF(E1206="OoS","OoS",IF(E1206=1,"DM",IF(E1206=2,"PM",IF(E1206=3,"LM",IF(E1206=4,"FM"))))),IF(E1206="OoS","OoS",IF(E1206&lt;=2,"H",IF(E1206=3,"M",IF(E1206=4,"L")))))</f>
        <v>DM</v>
      </c>
      <c r="E1206" s="58">
        <f>IF(OR(Processes!$C$64=TRUE,Processes!H$64=TRUE),IF(AND(G1206=1,H1206=1,NOT(ISTEXT(J1206))),4,IF(AND(G1206=1,H1206=1,ISTEXT(J1206)),3,IF(AND(OR(G1206=1,H1206=1),ISTEXT(J1206)),2,1))),"OoS")</f>
        <v>1</v>
      </c>
      <c r="F1206" s="57"/>
      <c r="G1206" s="59"/>
      <c r="H1206" s="59"/>
      <c r="I1206" s="59"/>
      <c r="J1206" s="59"/>
      <c r="K1206" s="59"/>
      <c r="L1206" s="59"/>
      <c r="M1206" s="59"/>
      <c r="N1206" s="59"/>
      <c r="O1206" s="63"/>
      <c r="P1206" s="370"/>
      <c r="Q1206" s="264"/>
      <c r="R1206" s="386"/>
    </row>
    <row r="1207" spans="1:18" ht="13" x14ac:dyDescent="0.25">
      <c r="A1207" s="352"/>
      <c r="B1207" s="378"/>
      <c r="C1207" s="62" t="str">
        <f>IF(ISTEXT('Organizational Unit Summary'!$B$45),'Organizational Unit Summary'!$B$45,"")</f>
        <v>P-6</v>
      </c>
      <c r="D1207" s="51" t="str">
        <f>IF('Organizational Unit Summary'!$B$24="Benchmark or Sustainment",IF(E1207="OoS","OoS",IF(E1207=1,"DM",IF(E1207=2,"PM",IF(E1207=3,"LM",IF(E1207=4,"FM"))))),IF(E1207="OoS","OoS",IF(E1207&lt;=2,"H",IF(E1207=3,"M",IF(E1207=4,"L")))))</f>
        <v>DM</v>
      </c>
      <c r="E1207" s="58">
        <f>IF(OR(Processes!$C$64=TRUE,Processes!I$64=TRUE),IF(AND(G1207=1,H1207=1,NOT(ISTEXT(J1207))),4,IF(AND(G1207=1,H1207=1,ISTEXT(J1207)),3,IF(AND(OR(G1207=1,H1207=1),ISTEXT(J1207)),2,1))),"OoS")</f>
        <v>1</v>
      </c>
      <c r="F1207" s="57"/>
      <c r="G1207" s="59"/>
      <c r="H1207" s="59"/>
      <c r="I1207" s="59"/>
      <c r="J1207" s="59"/>
      <c r="K1207" s="59"/>
      <c r="L1207" s="59"/>
      <c r="M1207" s="59"/>
      <c r="N1207" s="59"/>
      <c r="O1207" s="63"/>
      <c r="P1207" s="370"/>
      <c r="Q1207" s="264"/>
      <c r="R1207" s="386"/>
    </row>
    <row r="1208" spans="1:18" ht="13" x14ac:dyDescent="0.25">
      <c r="A1208" s="352"/>
      <c r="B1208" s="378"/>
      <c r="C1208" s="62" t="str">
        <f>IF(ISTEXT('Organizational Unit Summary'!$B$46),'Organizational Unit Summary'!$B$46,"")</f>
        <v>P-7</v>
      </c>
      <c r="D1208" s="51" t="str">
        <f>IF('Organizational Unit Summary'!$B$24="Benchmark or Sustainment",IF(E1208="OoS","OoS",IF(E1208=1,"DM",IF(E1208=2,"PM",IF(E1208=3,"LM",IF(E1208=4,"FM"))))),IF(E1208="OoS","OoS",IF(E1208&lt;=2,"H",IF(E1208=3,"M",IF(E1208=4,"L")))))</f>
        <v>DM</v>
      </c>
      <c r="E1208" s="58">
        <f>IF(OR(Processes!$C$64=TRUE,Processes!J$64=TRUE),IF(AND(G1208=1,H1208=1,NOT(ISTEXT(J1208))),4,IF(AND(G1208=1,H1208=1,ISTEXT(J1208)),3,IF(AND(OR(G1208=1,H1208=1),ISTEXT(J1208)),2,1))),"OoS")</f>
        <v>1</v>
      </c>
      <c r="F1208" s="57"/>
      <c r="G1208" s="59"/>
      <c r="H1208" s="59"/>
      <c r="I1208" s="59"/>
      <c r="J1208" s="59"/>
      <c r="K1208" s="59"/>
      <c r="L1208" s="59"/>
      <c r="M1208" s="59"/>
      <c r="N1208" s="59"/>
      <c r="O1208" s="63"/>
      <c r="P1208" s="370"/>
      <c r="Q1208" s="264"/>
      <c r="R1208" s="386"/>
    </row>
    <row r="1209" spans="1:18" ht="13" x14ac:dyDescent="0.25">
      <c r="A1209" s="352"/>
      <c r="B1209" s="378"/>
      <c r="C1209" s="62" t="str">
        <f>IF(ISTEXT('Organizational Unit Summary'!$B$47),'Organizational Unit Summary'!$B$47,"")</f>
        <v>P-8</v>
      </c>
      <c r="D1209" s="51" t="str">
        <f>IF('Organizational Unit Summary'!$B$24="Benchmark or Sustainment",IF(E1209="OoS","OoS",IF(E1209=1,"DM",IF(E1209=2,"PM",IF(E1209=3,"LM",IF(E1209=4,"FM"))))),IF(E1209="OoS","OoS",IF(E1209&lt;=2,"H",IF(E1209=3,"M",IF(E1209=4,"L")))))</f>
        <v>DM</v>
      </c>
      <c r="E1209" s="58">
        <f>IF(OR(Processes!$C$64=TRUE,Processes!K$64=TRUE),IF(AND(G1209=1,H1209=1,NOT(ISTEXT(J1209))),4,IF(AND(G1209=1,H1209=1,ISTEXT(J1209)),3,IF(AND(OR(G1209=1,H1209=1),ISTEXT(J1209)),2,1))),"OoS")</f>
        <v>1</v>
      </c>
      <c r="F1209" s="57"/>
      <c r="G1209" s="59"/>
      <c r="H1209" s="59"/>
      <c r="I1209" s="59"/>
      <c r="J1209" s="59"/>
      <c r="K1209" s="59"/>
      <c r="L1209" s="59"/>
      <c r="M1209" s="59"/>
      <c r="N1209" s="59"/>
      <c r="O1209" s="63"/>
      <c r="P1209" s="370"/>
      <c r="Q1209" s="264"/>
      <c r="R1209" s="386"/>
    </row>
    <row r="1210" spans="1:18" ht="13" x14ac:dyDescent="0.25">
      <c r="A1210" s="352"/>
      <c r="B1210" s="378"/>
      <c r="C1210" s="62" t="str">
        <f>IF(ISTEXT('Organizational Unit Summary'!$B$48),'Organizational Unit Summary'!$B$48,"")</f>
        <v>P-9</v>
      </c>
      <c r="D1210" s="51" t="str">
        <f>IF('Organizational Unit Summary'!$B$24="Benchmark or Sustainment",IF(E1210="OoS","OoS",IF(E1210=1,"DM",IF(E1210=2,"PM",IF(E1210=3,"LM",IF(E1210=4,"FM"))))),IF(E1210="OoS","OoS",IF(E1210&lt;=2,"H",IF(E1210=3,"M",IF(E1210=4,"L")))))</f>
        <v>DM</v>
      </c>
      <c r="E1210" s="58">
        <f>IF(OR(Processes!$C$64=TRUE,Processes!L$64=TRUE),IF(AND(G1210=1,H1210=1,NOT(ISTEXT(J1210))),4,IF(AND(G1210=1,H1210=1,ISTEXT(J1210)),3,IF(AND(OR(G1210=1,H1210=1),ISTEXT(J1210)),2,1))),"OoS")</f>
        <v>1</v>
      </c>
      <c r="F1210" s="57"/>
      <c r="G1210" s="59"/>
      <c r="H1210" s="59"/>
      <c r="I1210" s="59"/>
      <c r="J1210" s="59"/>
      <c r="K1210" s="59"/>
      <c r="L1210" s="59"/>
      <c r="M1210" s="59"/>
      <c r="N1210" s="59"/>
      <c r="O1210" s="63"/>
      <c r="P1210" s="370"/>
      <c r="Q1210" s="264"/>
      <c r="R1210" s="386"/>
    </row>
    <row r="1211" spans="1:18" ht="13" x14ac:dyDescent="0.25">
      <c r="A1211" s="352"/>
      <c r="B1211" s="378"/>
      <c r="C1211" s="62" t="str">
        <f>IF(ISTEXT('Organizational Unit Summary'!$B$49),'Organizational Unit Summary'!$B$49,"")</f>
        <v>P-10</v>
      </c>
      <c r="D1211" s="51" t="str">
        <f>IF('Organizational Unit Summary'!$B$24="Benchmark or Sustainment",IF(E1211="OoS","OoS",IF(E1211=1,"DM",IF(E1211=2,"PM",IF(E1211=3,"LM",IF(E1211=4,"FM"))))),IF(E1211="OoS","OoS",IF(E1211&lt;=2,"H",IF(E1211=3,"M",IF(E1211=4,"L")))))</f>
        <v>DM</v>
      </c>
      <c r="E1211" s="58">
        <f>IF(OR(Processes!$C$64=TRUE,Processes!M$64=TRUE),IF(AND(G1211=1,H1211=1,NOT(ISTEXT(J1211))),4,IF(AND(G1211=1,H1211=1,ISTEXT(J1211)),3,IF(AND(OR(G1211=1,H1211=1),ISTEXT(J1211)),2,1))),"OoS")</f>
        <v>1</v>
      </c>
      <c r="F1211" s="57"/>
      <c r="G1211" s="59"/>
      <c r="H1211" s="59"/>
      <c r="I1211" s="59"/>
      <c r="J1211" s="59"/>
      <c r="K1211" s="59"/>
      <c r="L1211" s="59"/>
      <c r="M1211" s="59"/>
      <c r="N1211" s="59"/>
      <c r="O1211" s="63"/>
      <c r="P1211" s="370"/>
      <c r="Q1211" s="264"/>
      <c r="R1211" s="386"/>
    </row>
    <row r="1212" spans="1:18" ht="13" x14ac:dyDescent="0.25">
      <c r="A1212" s="352"/>
      <c r="B1212" s="378"/>
      <c r="C1212" s="62" t="str">
        <f>IF(ISTEXT('Organizational Unit Summary'!$B$50),'Organizational Unit Summary'!$B$50,"")</f>
        <v>P-11</v>
      </c>
      <c r="D1212" s="51" t="str">
        <f>IF('Organizational Unit Summary'!$B$24="Benchmark or Sustainment",IF(E1212="OoS","OoS",IF(E1212=1,"DM",IF(E1212=2,"PM",IF(E1212=3,"LM",IF(E1212=4,"FM"))))),IF(E1212="OoS","OoS",IF(E1212&lt;=2,"H",IF(E1212=3,"M",IF(E1212=4,"L")))))</f>
        <v>DM</v>
      </c>
      <c r="E1212" s="58">
        <f>IF(OR(Processes!$C$64=TRUE,Processes!N$64=TRUE),IF(AND(G1212=1,H1212=1,NOT(ISTEXT(J1212))),4,IF(AND(G1212=1,H1212=1,ISTEXT(J1212)),3,IF(AND(OR(G1212=1,H1212=1),ISTEXT(J1212)),2,1))),"OoS")</f>
        <v>1</v>
      </c>
      <c r="F1212" s="57"/>
      <c r="G1212" s="59"/>
      <c r="H1212" s="59"/>
      <c r="I1212" s="59"/>
      <c r="J1212" s="59"/>
      <c r="K1212" s="59"/>
      <c r="L1212" s="59"/>
      <c r="M1212" s="59"/>
      <c r="N1212" s="59"/>
      <c r="O1212" s="63"/>
      <c r="P1212" s="370"/>
      <c r="Q1212" s="264"/>
      <c r="R1212" s="386"/>
    </row>
    <row r="1213" spans="1:18" ht="13" x14ac:dyDescent="0.25">
      <c r="A1213" s="352"/>
      <c r="B1213" s="378"/>
      <c r="C1213" s="62" t="str">
        <f>IF(ISTEXT('Organizational Unit Summary'!$B$51),'Organizational Unit Summary'!$B$51,"")</f>
        <v>P-12</v>
      </c>
      <c r="D1213" s="51" t="str">
        <f>IF('Organizational Unit Summary'!$B$24="Benchmark or Sustainment",IF(E1213="OoS","OoS",IF(E1213=1,"DM",IF(E1213=2,"PM",IF(E1213=3,"LM",IF(E1213=4,"FM"))))),IF(E1213="OoS","OoS",IF(E1213&lt;=2,"H",IF(E1213=3,"M",IF(E1213=4,"L")))))</f>
        <v>DM</v>
      </c>
      <c r="E1213" s="58">
        <f>IF(OR(Processes!$C$64=TRUE,Processes!O$64=TRUE),IF(AND(G1213=1,H1213=1,NOT(ISTEXT(J1213))),4,IF(AND(G1213=1,H1213=1,ISTEXT(J1213)),3,IF(AND(OR(G1213=1,H1213=1),ISTEXT(J1213)),2,1))),"OoS")</f>
        <v>1</v>
      </c>
      <c r="F1213" s="57"/>
      <c r="G1213" s="59"/>
      <c r="H1213" s="59"/>
      <c r="I1213" s="59"/>
      <c r="J1213" s="59"/>
      <c r="K1213" s="59"/>
      <c r="L1213" s="59"/>
      <c r="M1213" s="59"/>
      <c r="N1213" s="59"/>
      <c r="O1213" s="63"/>
      <c r="P1213" s="370"/>
      <c r="Q1213" s="264"/>
      <c r="R1213" s="386"/>
    </row>
    <row r="1214" spans="1:18" ht="13" x14ac:dyDescent="0.25">
      <c r="A1214" s="352"/>
      <c r="B1214" s="378"/>
      <c r="C1214" s="62" t="str">
        <f>IF(ISTEXT('Organizational Unit Summary'!$B$52),'Organizational Unit Summary'!$B$52,"")</f>
        <v>P-13</v>
      </c>
      <c r="D1214" s="51" t="str">
        <f>IF('Organizational Unit Summary'!$B$24="Benchmark or Sustainment",IF(E1214="OoS","OoS",IF(E1214=1,"DM",IF(E1214=2,"PM",IF(E1214=3,"LM",IF(E1214=4,"FM"))))),IF(E1214="OoS","OoS",IF(E1214&lt;=2,"H",IF(E1214=3,"M",IF(E1214=4,"L")))))</f>
        <v>DM</v>
      </c>
      <c r="E1214" s="58">
        <f>IF(OR(Processes!$C$64=TRUE,Processes!P$64=TRUE),IF(AND(G1214=1,H1214=1,NOT(ISTEXT(J1214))),4,IF(AND(G1214=1,H1214=1,ISTEXT(J1214)),3,IF(AND(OR(G1214=1,H1214=1),ISTEXT(J1214)),2,1))),"OoS")</f>
        <v>1</v>
      </c>
      <c r="F1214" s="57"/>
      <c r="G1214" s="59"/>
      <c r="H1214" s="59"/>
      <c r="I1214" s="59"/>
      <c r="J1214" s="59"/>
      <c r="K1214" s="59"/>
      <c r="L1214" s="59"/>
      <c r="M1214" s="59"/>
      <c r="N1214" s="59"/>
      <c r="O1214" s="63"/>
      <c r="P1214" s="370"/>
      <c r="Q1214" s="264"/>
      <c r="R1214" s="386"/>
    </row>
    <row r="1215" spans="1:18" ht="13" x14ac:dyDescent="0.25">
      <c r="A1215" s="352"/>
      <c r="B1215" s="378"/>
      <c r="C1215" s="62" t="str">
        <f>IF(ISTEXT('Organizational Unit Summary'!$B$53),'Organizational Unit Summary'!$B$53,"")</f>
        <v>P-14</v>
      </c>
      <c r="D1215" s="51" t="str">
        <f>IF('Organizational Unit Summary'!$B$24="Benchmark or Sustainment",IF(E1215="OoS","OoS",IF(E1215=1,"DM",IF(E1215=2,"PM",IF(E1215=3,"LM",IF(E1215=4,"FM"))))),IF(E1215="OoS","OoS",IF(E1215&lt;=2,"H",IF(E1215=3,"M",IF(E1215=4,"L")))))</f>
        <v>DM</v>
      </c>
      <c r="E1215" s="58">
        <f>IF(OR(Processes!$C$64=TRUE,Processes!Q$64=TRUE),IF(AND(G1215=1,H1215=1,NOT(ISTEXT(J1215))),4,IF(AND(G1215=1,H1215=1,ISTEXT(J1215)),3,IF(AND(OR(G1215=1,H1215=1),ISTEXT(J1215)),2,1))),"OoS")</f>
        <v>1</v>
      </c>
      <c r="F1215" s="57"/>
      <c r="G1215" s="59"/>
      <c r="H1215" s="59"/>
      <c r="I1215" s="59"/>
      <c r="J1215" s="59"/>
      <c r="K1215" s="59"/>
      <c r="L1215" s="59"/>
      <c r="M1215" s="59"/>
      <c r="N1215" s="59"/>
      <c r="O1215" s="63"/>
      <c r="P1215" s="370"/>
      <c r="Q1215" s="264"/>
      <c r="R1215" s="386"/>
    </row>
    <row r="1216" spans="1:18" ht="13" x14ac:dyDescent="0.25">
      <c r="A1216" s="352"/>
      <c r="B1216" s="378"/>
      <c r="C1216" s="62" t="str">
        <f>IF(ISTEXT('Organizational Unit Summary'!$B$54),'Organizational Unit Summary'!$B$54,"")</f>
        <v>P-15</v>
      </c>
      <c r="D1216" s="51" t="str">
        <f>IF('Organizational Unit Summary'!$B$24="Benchmark or Sustainment",IF(E1216="OoS","OoS",IF(E1216=1,"DM",IF(E1216=2,"PM",IF(E1216=3,"LM",IF(E1216=4,"FM"))))),IF(E1216="OoS","OoS",IF(E1216&lt;=2,"H",IF(E1216=3,"M",IF(E1216=4,"L")))))</f>
        <v>DM</v>
      </c>
      <c r="E1216" s="58">
        <f>IF(OR(Processes!$C$64=TRUE,Processes!R$64=TRUE),IF(AND(G1216=1,H1216=1,NOT(ISTEXT(J1216))),4,IF(AND(G1216=1,H1216=1,ISTEXT(J1216)),3,IF(AND(OR(G1216=1,H1216=1),ISTEXT(J1216)),2,1))),"OoS")</f>
        <v>1</v>
      </c>
      <c r="F1216" s="57"/>
      <c r="G1216" s="59"/>
      <c r="H1216" s="59"/>
      <c r="I1216" s="59"/>
      <c r="J1216" s="59"/>
      <c r="K1216" s="59"/>
      <c r="L1216" s="59"/>
      <c r="M1216" s="59"/>
      <c r="N1216" s="59"/>
      <c r="O1216" s="63"/>
      <c r="P1216" s="370"/>
      <c r="Q1216" s="264"/>
      <c r="R1216" s="386"/>
    </row>
    <row r="1217" spans="1:18" ht="13" x14ac:dyDescent="0.25">
      <c r="A1217" s="352"/>
      <c r="B1217" s="378"/>
      <c r="C1217" s="62" t="str">
        <f>IF(ISTEXT('Organizational Unit Summary'!$B$55),'Organizational Unit Summary'!$B$55,"")</f>
        <v>P-16</v>
      </c>
      <c r="D1217" s="51" t="str">
        <f>IF('Organizational Unit Summary'!$B$24="Benchmark or Sustainment",IF(E1217="OoS","OoS",IF(E1217=1,"DM",IF(E1217=2,"PM",IF(E1217=3,"LM",IF(E1217=4,"FM"))))),IF(E1217="OoS","OoS",IF(E1217&lt;=2,"H",IF(E1217=3,"M",IF(E1217=4,"L")))))</f>
        <v>DM</v>
      </c>
      <c r="E1217" s="58">
        <f>IF(OR(Processes!$C$64=TRUE,Processes!S$64=TRUE),IF(AND(G1217=1,H1217=1,NOT(ISTEXT(J1217))),4,IF(AND(G1217=1,H1217=1,ISTEXT(J1217)),3,IF(AND(OR(G1217=1,H1217=1),ISTEXT(J1217)),2,1))),"OoS")</f>
        <v>1</v>
      </c>
      <c r="F1217" s="57"/>
      <c r="G1217" s="59"/>
      <c r="H1217" s="59"/>
      <c r="I1217" s="59"/>
      <c r="J1217" s="59"/>
      <c r="K1217" s="59"/>
      <c r="L1217" s="59"/>
      <c r="M1217" s="59"/>
      <c r="N1217" s="59"/>
      <c r="O1217" s="63"/>
      <c r="P1217" s="370"/>
      <c r="Q1217" s="264"/>
      <c r="R1217" s="386"/>
    </row>
    <row r="1218" spans="1:18" ht="13" x14ac:dyDescent="0.25">
      <c r="A1218" s="352"/>
      <c r="B1218" s="378"/>
      <c r="C1218" s="62" t="str">
        <f>IF(ISTEXT('Organizational Unit Summary'!$B$56),'Organizational Unit Summary'!$B$56,"")</f>
        <v>P-17</v>
      </c>
      <c r="D1218" s="51" t="str">
        <f>IF('Organizational Unit Summary'!$B$24="Benchmark or Sustainment",IF(E1218="OoS","OoS",IF(E1218=1,"DM",IF(E1218=2,"PM",IF(E1218=3,"LM",IF(E1218=4,"FM"))))),IF(E1218="OoS","OoS",IF(E1218&lt;=2,"H",IF(E1218=3,"M",IF(E1218=4,"L")))))</f>
        <v>DM</v>
      </c>
      <c r="E1218" s="58">
        <f>IF(OR(Processes!$C$64=TRUE,Processes!T$64=TRUE),IF(AND(G1218=1,H1218=1,NOT(ISTEXT(J1218))),4,IF(AND(G1218=1,H1218=1,ISTEXT(J1218)),3,IF(AND(OR(G1218=1,H1218=1),ISTEXT(J1218)),2,1))),"OoS")</f>
        <v>1</v>
      </c>
      <c r="F1218" s="57"/>
      <c r="G1218" s="59"/>
      <c r="H1218" s="59"/>
      <c r="I1218" s="59"/>
      <c r="J1218" s="59"/>
      <c r="K1218" s="59"/>
      <c r="L1218" s="59"/>
      <c r="M1218" s="59"/>
      <c r="N1218" s="59"/>
      <c r="O1218" s="63"/>
      <c r="P1218" s="370"/>
      <c r="Q1218" s="264"/>
      <c r="R1218" s="386"/>
    </row>
    <row r="1219" spans="1:18" ht="13" x14ac:dyDescent="0.25">
      <c r="A1219" s="352"/>
      <c r="B1219" s="378"/>
      <c r="C1219" s="62" t="str">
        <f>IF(ISTEXT('Organizational Unit Summary'!$B$57),'Organizational Unit Summary'!$B$57,"")</f>
        <v>P-18</v>
      </c>
      <c r="D1219" s="51" t="str">
        <f>IF('Organizational Unit Summary'!$B$24="Benchmark or Sustainment",IF(E1219="OoS","OoS",IF(E1219=1,"DM",IF(E1219=2,"PM",IF(E1219=3,"LM",IF(E1219=4,"FM"))))),IF(E1219="OoS","OoS",IF(E1219&lt;=2,"H",IF(E1219=3,"M",IF(E1219=4,"L")))))</f>
        <v>DM</v>
      </c>
      <c r="E1219" s="58">
        <f>IF(OR(Processes!$C$64=TRUE,Processes!U$64=TRUE),IF(AND(G1219=1,H1219=1,NOT(ISTEXT(J1219))),4,IF(AND(G1219=1,H1219=1,ISTEXT(J1219)),3,IF(AND(OR(G1219=1,H1219=1),ISTEXT(J1219)),2,1))),"OoS")</f>
        <v>1</v>
      </c>
      <c r="F1219" s="57"/>
      <c r="G1219" s="59"/>
      <c r="H1219" s="59"/>
      <c r="I1219" s="59"/>
      <c r="J1219" s="59"/>
      <c r="K1219" s="59"/>
      <c r="L1219" s="59"/>
      <c r="M1219" s="59"/>
      <c r="N1219" s="59"/>
      <c r="O1219" s="63"/>
      <c r="P1219" s="370"/>
      <c r="Q1219" s="264"/>
      <c r="R1219" s="386"/>
    </row>
    <row r="1220" spans="1:18" ht="13" x14ac:dyDescent="0.25">
      <c r="A1220" s="352"/>
      <c r="B1220" s="378"/>
      <c r="C1220" s="62" t="str">
        <f>IF(ISTEXT('Organizational Unit Summary'!$B$58),'Organizational Unit Summary'!$B$58,"")</f>
        <v>P-19</v>
      </c>
      <c r="D1220" s="51" t="str">
        <f>IF('Organizational Unit Summary'!$B$24="Benchmark or Sustainment",IF(E1220="OoS","OoS",IF(E1220=1,"DM",IF(E1220=2,"PM",IF(E1220=3,"LM",IF(E1220=4,"FM"))))),IF(E1220="OoS","OoS",IF(E1220&lt;=2,"H",IF(E1220=3,"M",IF(E1220=4,"L")))))</f>
        <v>DM</v>
      </c>
      <c r="E1220" s="58">
        <f>IF(OR(Processes!$C$64=TRUE,Processes!V$64=TRUE),IF(AND(G1220=1,H1220=1,NOT(ISTEXT(J1220))),4,IF(AND(G1220=1,H1220=1,ISTEXT(J1220)),3,IF(AND(OR(G1220=1,H1220=1),ISTEXT(J1220)),2,1))),"OoS")</f>
        <v>1</v>
      </c>
      <c r="F1220" s="57"/>
      <c r="G1220" s="59"/>
      <c r="H1220" s="59"/>
      <c r="I1220" s="59"/>
      <c r="J1220" s="59"/>
      <c r="K1220" s="59"/>
      <c r="L1220" s="59"/>
      <c r="M1220" s="59"/>
      <c r="N1220" s="59"/>
      <c r="O1220" s="63"/>
      <c r="P1220" s="370"/>
      <c r="Q1220" s="264"/>
      <c r="R1220" s="386"/>
    </row>
    <row r="1221" spans="1:18" ht="13.5" thickBot="1" x14ac:dyDescent="0.3">
      <c r="A1221" s="352"/>
      <c r="B1221" s="378"/>
      <c r="C1221" s="62" t="str">
        <f>IF(ISTEXT('Organizational Unit Summary'!$B$59),'Organizational Unit Summary'!$B$59,"")</f>
        <v>P-20</v>
      </c>
      <c r="D1221" s="51" t="str">
        <f>IF('Organizational Unit Summary'!$B$24="Benchmark or Sustainment",IF(E1221="OoS","OoS",IF(E1221=1,"DM",IF(E1221=2,"PM",IF(E1221=3,"LM",IF(E1221=4,"FM"))))),IF(E1221="OoS","OoS",IF(E1221&lt;=2,"H",IF(E1221=3,"M",IF(E1221=4,"L")))))</f>
        <v>DM</v>
      </c>
      <c r="E1221" s="58">
        <f>IF(OR(Processes!$C$64=TRUE,Processes!W$64=TRUE),IF(AND(G1221=1,H1221=1,NOT(ISTEXT(J1221))),4,IF(AND(G1221=1,H1221=1,ISTEXT(J1221)),3,IF(AND(OR(G1221=1,H1221=1),ISTEXT(J1221)),2,1))),"OoS")</f>
        <v>1</v>
      </c>
      <c r="F1221" s="57"/>
      <c r="G1221" s="59"/>
      <c r="H1221" s="59"/>
      <c r="I1221" s="59"/>
      <c r="J1221" s="59"/>
      <c r="K1221" s="59"/>
      <c r="L1221" s="59"/>
      <c r="M1221" s="59"/>
      <c r="N1221" s="59"/>
      <c r="O1221" s="63"/>
      <c r="P1221" s="371"/>
      <c r="Q1221" s="264"/>
      <c r="R1221" s="386"/>
    </row>
    <row r="1222" spans="1:18" ht="13" x14ac:dyDescent="0.25">
      <c r="A1222" s="352"/>
      <c r="B1222" s="378" t="str">
        <f>IF(ISTEXT(Processes!$B$14),Processes!$B$14,"")</f>
        <v>Process 12</v>
      </c>
      <c r="C1222" s="62" t="str">
        <f>IF(ISTEXT('Organizational Unit Summary'!$B$40),'Organizational Unit Summary'!$B$40,"")</f>
        <v>P-1</v>
      </c>
      <c r="D1222" s="51" t="str">
        <f>IF('Organizational Unit Summary'!$B$24="Benchmark or Sustainment",IF(E1222="OoS","OoS",IF(E1222=1,"DM",IF(E1222=2,"PM",IF(E1222=3,"LM",IF(E1222=4,"FM"))))),IF(E1222="OoS","OoS",IF(E1222&lt;=2,"H",IF(E1222=3,"M",IF(E1222=4,"L")))))</f>
        <v>DM</v>
      </c>
      <c r="E1222" s="58">
        <f>IF(OR(Processes!$C$65=TRUE,Processes!D$65=TRUE),IF(AND(G1222=1,H1222=1,NOT(ISTEXT(J1222))),4,IF(AND(G1222=1,H1222=1,ISTEXT(J1222)),3,IF(AND(OR(G1222=1,H1222=1),ISTEXT(J1222)),2,1))),"OoS")</f>
        <v>1</v>
      </c>
      <c r="F1222" s="57"/>
      <c r="G1222" s="59"/>
      <c r="H1222" s="59"/>
      <c r="I1222" s="59"/>
      <c r="J1222" s="59"/>
      <c r="K1222" s="59"/>
      <c r="L1222" s="59"/>
      <c r="M1222" s="59"/>
      <c r="N1222" s="59"/>
      <c r="O1222" s="63"/>
      <c r="P1222" s="369"/>
      <c r="Q1222" s="264"/>
      <c r="R1222" s="386"/>
    </row>
    <row r="1223" spans="1:18" ht="13" x14ac:dyDescent="0.25">
      <c r="A1223" s="352"/>
      <c r="B1223" s="378"/>
      <c r="C1223" s="62" t="str">
        <f>IF(ISTEXT('Organizational Unit Summary'!$B$41),'Organizational Unit Summary'!$B$41,"")</f>
        <v>P-2</v>
      </c>
      <c r="D1223" s="51" t="str">
        <f>IF('Organizational Unit Summary'!$B$24="Benchmark or Sustainment",IF(E1223="OoS","OoS",IF(E1223=1,"DM",IF(E1223=2,"PM",IF(E1223=3,"LM",IF(E1223=4,"FM"))))),IF(E1223="OoS","OoS",IF(E1223&lt;=2,"H",IF(E1223=3,"M",IF(E1223=4,"L")))))</f>
        <v>DM</v>
      </c>
      <c r="E1223" s="58">
        <f>IF(OR(Processes!$C$65=TRUE,Processes!E$65=TRUE),IF(AND(G1223=1,H1223=1,NOT(ISTEXT(J1223))),4,IF(AND(G1223=1,H1223=1,ISTEXT(J1223)),3,IF(AND(OR(G1223=1,H1223=1),ISTEXT(J1223)),2,1))),"OoS")</f>
        <v>1</v>
      </c>
      <c r="F1223" s="57"/>
      <c r="G1223" s="59"/>
      <c r="H1223" s="59"/>
      <c r="I1223" s="59"/>
      <c r="J1223" s="59"/>
      <c r="K1223" s="59"/>
      <c r="L1223" s="59"/>
      <c r="M1223" s="59"/>
      <c r="N1223" s="59"/>
      <c r="O1223" s="63"/>
      <c r="P1223" s="370"/>
      <c r="Q1223" s="264"/>
      <c r="R1223" s="386"/>
    </row>
    <row r="1224" spans="1:18" ht="13" x14ac:dyDescent="0.25">
      <c r="A1224" s="352"/>
      <c r="B1224" s="378"/>
      <c r="C1224" s="62" t="str">
        <f>IF(ISTEXT('Organizational Unit Summary'!$B$42),'Organizational Unit Summary'!$B$42,"")</f>
        <v>P-3</v>
      </c>
      <c r="D1224" s="51" t="str">
        <f>IF('Organizational Unit Summary'!$B$24="Benchmark or Sustainment",IF(E1224="OoS","OoS",IF(E1224=1,"DM",IF(E1224=2,"PM",IF(E1224=3,"LM",IF(E1224=4,"FM"))))),IF(E1224="OoS","OoS",IF(E1224&lt;=2,"H",IF(E1224=3,"M",IF(E1224=4,"L")))))</f>
        <v>DM</v>
      </c>
      <c r="E1224" s="58">
        <f>IF(OR(Processes!$C$65=TRUE,Processes!F$65=TRUE),IF(AND(G1224=1,H1224=1,NOT(ISTEXT(J1224))),4,IF(AND(G1224=1,H1224=1,ISTEXT(J1224)),3,IF(AND(OR(G1224=1,H1224=1),ISTEXT(J1224)),2,1))),"OoS")</f>
        <v>1</v>
      </c>
      <c r="F1224" s="57"/>
      <c r="G1224" s="59"/>
      <c r="H1224" s="59"/>
      <c r="I1224" s="59"/>
      <c r="J1224" s="59"/>
      <c r="K1224" s="59"/>
      <c r="L1224" s="59"/>
      <c r="M1224" s="59"/>
      <c r="N1224" s="59"/>
      <c r="O1224" s="63"/>
      <c r="P1224" s="370"/>
      <c r="Q1224" s="264"/>
      <c r="R1224" s="386"/>
    </row>
    <row r="1225" spans="1:18" ht="13" x14ac:dyDescent="0.25">
      <c r="A1225" s="352"/>
      <c r="B1225" s="378"/>
      <c r="C1225" s="62" t="str">
        <f>IF(ISTEXT('Organizational Unit Summary'!$B$43),'Organizational Unit Summary'!$B$43,"")</f>
        <v>P-4</v>
      </c>
      <c r="D1225" s="51" t="str">
        <f>IF('Organizational Unit Summary'!$B$24="Benchmark or Sustainment",IF(E1225="OoS","OoS",IF(E1225=1,"DM",IF(E1225=2,"PM",IF(E1225=3,"LM",IF(E1225=4,"FM"))))),IF(E1225="OoS","OoS",IF(E1225&lt;=2,"H",IF(E1225=3,"M",IF(E1225=4,"L")))))</f>
        <v>DM</v>
      </c>
      <c r="E1225" s="58">
        <f>IF(OR(Processes!$C$65=TRUE,Processes!G$65=TRUE),IF(AND(G1225=1,H1225=1,NOT(ISTEXT(J1225))),4,IF(AND(G1225=1,H1225=1,ISTEXT(J1225)),3,IF(AND(OR(G1225=1,H1225=1),ISTEXT(J1225)),2,1))),"OoS")</f>
        <v>1</v>
      </c>
      <c r="F1225" s="57"/>
      <c r="G1225" s="59"/>
      <c r="H1225" s="59"/>
      <c r="I1225" s="59"/>
      <c r="J1225" s="59"/>
      <c r="K1225" s="59"/>
      <c r="L1225" s="59"/>
      <c r="M1225" s="59"/>
      <c r="N1225" s="59"/>
      <c r="O1225" s="63"/>
      <c r="P1225" s="370"/>
      <c r="Q1225" s="264"/>
      <c r="R1225" s="386"/>
    </row>
    <row r="1226" spans="1:18" ht="13" x14ac:dyDescent="0.25">
      <c r="A1226" s="352"/>
      <c r="B1226" s="378"/>
      <c r="C1226" s="62" t="str">
        <f>IF(ISTEXT('Organizational Unit Summary'!$B$44),'Organizational Unit Summary'!$B$44,"")</f>
        <v>P-5</v>
      </c>
      <c r="D1226" s="51" t="str">
        <f>IF('Organizational Unit Summary'!$B$24="Benchmark or Sustainment",IF(E1226="OoS","OoS",IF(E1226=1,"DM",IF(E1226=2,"PM",IF(E1226=3,"LM",IF(E1226=4,"FM"))))),IF(E1226="OoS","OoS",IF(E1226&lt;=2,"H",IF(E1226=3,"M",IF(E1226=4,"L")))))</f>
        <v>DM</v>
      </c>
      <c r="E1226" s="58">
        <f>IF(OR(Processes!$C$65=TRUE,Processes!H$65=TRUE),IF(AND(G1226=1,H1226=1,NOT(ISTEXT(J1226))),4,IF(AND(G1226=1,H1226=1,ISTEXT(J1226)),3,IF(AND(OR(G1226=1,H1226=1),ISTEXT(J1226)),2,1))),"OoS")</f>
        <v>1</v>
      </c>
      <c r="F1226" s="57"/>
      <c r="G1226" s="59"/>
      <c r="H1226" s="59"/>
      <c r="I1226" s="59"/>
      <c r="J1226" s="59"/>
      <c r="K1226" s="59"/>
      <c r="L1226" s="59"/>
      <c r="M1226" s="59"/>
      <c r="N1226" s="59"/>
      <c r="O1226" s="63"/>
      <c r="P1226" s="370"/>
      <c r="Q1226" s="264"/>
      <c r="R1226" s="386"/>
    </row>
    <row r="1227" spans="1:18" ht="13" x14ac:dyDescent="0.25">
      <c r="A1227" s="352"/>
      <c r="B1227" s="378"/>
      <c r="C1227" s="62" t="str">
        <f>IF(ISTEXT('Organizational Unit Summary'!$B$45),'Organizational Unit Summary'!$B$45,"")</f>
        <v>P-6</v>
      </c>
      <c r="D1227" s="51" t="str">
        <f>IF('Organizational Unit Summary'!$B$24="Benchmark or Sustainment",IF(E1227="OoS","OoS",IF(E1227=1,"DM",IF(E1227=2,"PM",IF(E1227=3,"LM",IF(E1227=4,"FM"))))),IF(E1227="OoS","OoS",IF(E1227&lt;=2,"H",IF(E1227=3,"M",IF(E1227=4,"L")))))</f>
        <v>DM</v>
      </c>
      <c r="E1227" s="58">
        <f>IF(OR(Processes!$C$65=TRUE,Processes!I$65=TRUE),IF(AND(G1227=1,H1227=1,NOT(ISTEXT(J1227))),4,IF(AND(G1227=1,H1227=1,ISTEXT(J1227)),3,IF(AND(OR(G1227=1,H1227=1),ISTEXT(J1227)),2,1))),"OoS")</f>
        <v>1</v>
      </c>
      <c r="F1227" s="57"/>
      <c r="G1227" s="59"/>
      <c r="H1227" s="59"/>
      <c r="I1227" s="59"/>
      <c r="J1227" s="59"/>
      <c r="K1227" s="59"/>
      <c r="L1227" s="59"/>
      <c r="M1227" s="59"/>
      <c r="N1227" s="59"/>
      <c r="O1227" s="63"/>
      <c r="P1227" s="370"/>
      <c r="Q1227" s="264"/>
      <c r="R1227" s="386"/>
    </row>
    <row r="1228" spans="1:18" ht="13" x14ac:dyDescent="0.25">
      <c r="A1228" s="352"/>
      <c r="B1228" s="378"/>
      <c r="C1228" s="62" t="str">
        <f>IF(ISTEXT('Organizational Unit Summary'!$B$46),'Organizational Unit Summary'!$B$46,"")</f>
        <v>P-7</v>
      </c>
      <c r="D1228" s="51" t="str">
        <f>IF('Organizational Unit Summary'!$B$24="Benchmark or Sustainment",IF(E1228="OoS","OoS",IF(E1228=1,"DM",IF(E1228=2,"PM",IF(E1228=3,"LM",IF(E1228=4,"FM"))))),IF(E1228="OoS","OoS",IF(E1228&lt;=2,"H",IF(E1228=3,"M",IF(E1228=4,"L")))))</f>
        <v>DM</v>
      </c>
      <c r="E1228" s="58">
        <f>IF(OR(Processes!$C$65=TRUE,Processes!J$65=TRUE),IF(AND(G1228=1,H1228=1,NOT(ISTEXT(J1228))),4,IF(AND(G1228=1,H1228=1,ISTEXT(J1228)),3,IF(AND(OR(G1228=1,H1228=1),ISTEXT(J1228)),2,1))),"OoS")</f>
        <v>1</v>
      </c>
      <c r="F1228" s="57"/>
      <c r="G1228" s="59"/>
      <c r="H1228" s="59"/>
      <c r="I1228" s="59"/>
      <c r="J1228" s="59"/>
      <c r="K1228" s="59"/>
      <c r="L1228" s="59"/>
      <c r="M1228" s="59"/>
      <c r="N1228" s="59"/>
      <c r="O1228" s="63"/>
      <c r="P1228" s="370"/>
      <c r="Q1228" s="264"/>
      <c r="R1228" s="386"/>
    </row>
    <row r="1229" spans="1:18" ht="13" x14ac:dyDescent="0.25">
      <c r="A1229" s="352"/>
      <c r="B1229" s="378"/>
      <c r="C1229" s="62" t="str">
        <f>IF(ISTEXT('Organizational Unit Summary'!$B$47),'Organizational Unit Summary'!$B$47,"")</f>
        <v>P-8</v>
      </c>
      <c r="D1229" s="51" t="str">
        <f>IF('Organizational Unit Summary'!$B$24="Benchmark or Sustainment",IF(E1229="OoS","OoS",IF(E1229=1,"DM",IF(E1229=2,"PM",IF(E1229=3,"LM",IF(E1229=4,"FM"))))),IF(E1229="OoS","OoS",IF(E1229&lt;=2,"H",IF(E1229=3,"M",IF(E1229=4,"L")))))</f>
        <v>DM</v>
      </c>
      <c r="E1229" s="58">
        <f>IF(OR(Processes!$C$65=TRUE,Processes!K$65=TRUE),IF(AND(G1229=1,H1229=1,NOT(ISTEXT(J1229))),4,IF(AND(G1229=1,H1229=1,ISTEXT(J1229)),3,IF(AND(OR(G1229=1,H1229=1),ISTEXT(J1229)),2,1))),"OoS")</f>
        <v>1</v>
      </c>
      <c r="F1229" s="57"/>
      <c r="G1229" s="59"/>
      <c r="H1229" s="59"/>
      <c r="I1229" s="59"/>
      <c r="J1229" s="59"/>
      <c r="K1229" s="59"/>
      <c r="L1229" s="59"/>
      <c r="M1229" s="59"/>
      <c r="N1229" s="59"/>
      <c r="O1229" s="63"/>
      <c r="P1229" s="370"/>
      <c r="Q1229" s="264"/>
      <c r="R1229" s="386"/>
    </row>
    <row r="1230" spans="1:18" ht="13" x14ac:dyDescent="0.25">
      <c r="A1230" s="352"/>
      <c r="B1230" s="378"/>
      <c r="C1230" s="62" t="str">
        <f>IF(ISTEXT('Organizational Unit Summary'!$B$48),'Organizational Unit Summary'!$B$48,"")</f>
        <v>P-9</v>
      </c>
      <c r="D1230" s="51" t="str">
        <f>IF('Organizational Unit Summary'!$B$24="Benchmark or Sustainment",IF(E1230="OoS","OoS",IF(E1230=1,"DM",IF(E1230=2,"PM",IF(E1230=3,"LM",IF(E1230=4,"FM"))))),IF(E1230="OoS","OoS",IF(E1230&lt;=2,"H",IF(E1230=3,"M",IF(E1230=4,"L")))))</f>
        <v>DM</v>
      </c>
      <c r="E1230" s="58">
        <f>IF(OR(Processes!$C$65=TRUE,Processes!L$65=TRUE),IF(AND(G1230=1,H1230=1,NOT(ISTEXT(J1230))),4,IF(AND(G1230=1,H1230=1,ISTEXT(J1230)),3,IF(AND(OR(G1230=1,H1230=1),ISTEXT(J1230)),2,1))),"OoS")</f>
        <v>1</v>
      </c>
      <c r="F1230" s="57"/>
      <c r="G1230" s="59"/>
      <c r="H1230" s="59"/>
      <c r="I1230" s="59"/>
      <c r="J1230" s="59"/>
      <c r="K1230" s="59"/>
      <c r="L1230" s="59"/>
      <c r="M1230" s="59"/>
      <c r="N1230" s="59"/>
      <c r="O1230" s="63"/>
      <c r="P1230" s="370"/>
      <c r="Q1230" s="264"/>
      <c r="R1230" s="386"/>
    </row>
    <row r="1231" spans="1:18" ht="13" x14ac:dyDescent="0.25">
      <c r="A1231" s="352"/>
      <c r="B1231" s="378"/>
      <c r="C1231" s="62" t="str">
        <f>IF(ISTEXT('Organizational Unit Summary'!$B$49),'Organizational Unit Summary'!$B$49,"")</f>
        <v>P-10</v>
      </c>
      <c r="D1231" s="51" t="str">
        <f>IF('Organizational Unit Summary'!$B$24="Benchmark or Sustainment",IF(E1231="OoS","OoS",IF(E1231=1,"DM",IF(E1231=2,"PM",IF(E1231=3,"LM",IF(E1231=4,"FM"))))),IF(E1231="OoS","OoS",IF(E1231&lt;=2,"H",IF(E1231=3,"M",IF(E1231=4,"L")))))</f>
        <v>DM</v>
      </c>
      <c r="E1231" s="58">
        <f>IF(OR(Processes!$C$65=TRUE,Processes!M$65=TRUE),IF(AND(G1231=1,H1231=1,NOT(ISTEXT(J1231))),4,IF(AND(G1231=1,H1231=1,ISTEXT(J1231)),3,IF(AND(OR(G1231=1,H1231=1),ISTEXT(J1231)),2,1))),"OoS")</f>
        <v>1</v>
      </c>
      <c r="F1231" s="57"/>
      <c r="G1231" s="59"/>
      <c r="H1231" s="59"/>
      <c r="I1231" s="59"/>
      <c r="J1231" s="59"/>
      <c r="K1231" s="59"/>
      <c r="L1231" s="59"/>
      <c r="M1231" s="59"/>
      <c r="N1231" s="59"/>
      <c r="O1231" s="63"/>
      <c r="P1231" s="370"/>
      <c r="Q1231" s="264"/>
      <c r="R1231" s="386"/>
    </row>
    <row r="1232" spans="1:18" ht="13" x14ac:dyDescent="0.25">
      <c r="A1232" s="352"/>
      <c r="B1232" s="378"/>
      <c r="C1232" s="62" t="str">
        <f>IF(ISTEXT('Organizational Unit Summary'!$B$50),'Organizational Unit Summary'!$B$50,"")</f>
        <v>P-11</v>
      </c>
      <c r="D1232" s="51" t="str">
        <f>IF('Organizational Unit Summary'!$B$24="Benchmark or Sustainment",IF(E1232="OoS","OoS",IF(E1232=1,"DM",IF(E1232=2,"PM",IF(E1232=3,"LM",IF(E1232=4,"FM"))))),IF(E1232="OoS","OoS",IF(E1232&lt;=2,"H",IF(E1232=3,"M",IF(E1232=4,"L")))))</f>
        <v>DM</v>
      </c>
      <c r="E1232" s="58">
        <f>IF(OR(Processes!$C$65=TRUE,Processes!N$65=TRUE),IF(AND(G1232=1,H1232=1,NOT(ISTEXT(J1232))),4,IF(AND(G1232=1,H1232=1,ISTEXT(J1232)),3,IF(AND(OR(G1232=1,H1232=1),ISTEXT(J1232)),2,1))),"OoS")</f>
        <v>1</v>
      </c>
      <c r="F1232" s="57"/>
      <c r="G1232" s="59"/>
      <c r="H1232" s="59"/>
      <c r="I1232" s="59"/>
      <c r="J1232" s="59"/>
      <c r="K1232" s="59"/>
      <c r="L1232" s="59"/>
      <c r="M1232" s="59"/>
      <c r="N1232" s="59"/>
      <c r="O1232" s="63"/>
      <c r="P1232" s="370"/>
      <c r="Q1232" s="264"/>
      <c r="R1232" s="386"/>
    </row>
    <row r="1233" spans="1:18" ht="13" x14ac:dyDescent="0.25">
      <c r="A1233" s="352"/>
      <c r="B1233" s="378"/>
      <c r="C1233" s="62" t="str">
        <f>IF(ISTEXT('Organizational Unit Summary'!$B$51),'Organizational Unit Summary'!$B$51,"")</f>
        <v>P-12</v>
      </c>
      <c r="D1233" s="51" t="str">
        <f>IF('Organizational Unit Summary'!$B$24="Benchmark or Sustainment",IF(E1233="OoS","OoS",IF(E1233=1,"DM",IF(E1233=2,"PM",IF(E1233=3,"LM",IF(E1233=4,"FM"))))),IF(E1233="OoS","OoS",IF(E1233&lt;=2,"H",IF(E1233=3,"M",IF(E1233=4,"L")))))</f>
        <v>DM</v>
      </c>
      <c r="E1233" s="58">
        <f>IF(OR(Processes!$C$65=TRUE,Processes!O$65=TRUE),IF(AND(G1233=1,H1233=1,NOT(ISTEXT(J1233))),4,IF(AND(G1233=1,H1233=1,ISTEXT(J1233)),3,IF(AND(OR(G1233=1,H1233=1),ISTEXT(J1233)),2,1))),"OoS")</f>
        <v>1</v>
      </c>
      <c r="F1233" s="57"/>
      <c r="G1233" s="59"/>
      <c r="H1233" s="59"/>
      <c r="I1233" s="59"/>
      <c r="J1233" s="59"/>
      <c r="K1233" s="59"/>
      <c r="L1233" s="59"/>
      <c r="M1233" s="59"/>
      <c r="N1233" s="59"/>
      <c r="O1233" s="63"/>
      <c r="P1233" s="370"/>
      <c r="Q1233" s="264"/>
      <c r="R1233" s="386"/>
    </row>
    <row r="1234" spans="1:18" ht="13" x14ac:dyDescent="0.25">
      <c r="A1234" s="352"/>
      <c r="B1234" s="378"/>
      <c r="C1234" s="62" t="str">
        <f>IF(ISTEXT('Organizational Unit Summary'!$B$52),'Organizational Unit Summary'!$B$52,"")</f>
        <v>P-13</v>
      </c>
      <c r="D1234" s="51" t="str">
        <f>IF('Organizational Unit Summary'!$B$24="Benchmark or Sustainment",IF(E1234="OoS","OoS",IF(E1234=1,"DM",IF(E1234=2,"PM",IF(E1234=3,"LM",IF(E1234=4,"FM"))))),IF(E1234="OoS","OoS",IF(E1234&lt;=2,"H",IF(E1234=3,"M",IF(E1234=4,"L")))))</f>
        <v>DM</v>
      </c>
      <c r="E1234" s="58">
        <f>IF(OR(Processes!$C$65=TRUE,Processes!P$65=TRUE),IF(AND(G1234=1,H1234=1,NOT(ISTEXT(J1234))),4,IF(AND(G1234=1,H1234=1,ISTEXT(J1234)),3,IF(AND(OR(G1234=1,H1234=1),ISTEXT(J1234)),2,1))),"OoS")</f>
        <v>1</v>
      </c>
      <c r="F1234" s="57"/>
      <c r="G1234" s="59"/>
      <c r="H1234" s="59"/>
      <c r="I1234" s="59"/>
      <c r="J1234" s="59"/>
      <c r="K1234" s="59"/>
      <c r="L1234" s="59"/>
      <c r="M1234" s="59"/>
      <c r="N1234" s="59"/>
      <c r="O1234" s="63"/>
      <c r="P1234" s="370"/>
      <c r="Q1234" s="264"/>
      <c r="R1234" s="386"/>
    </row>
    <row r="1235" spans="1:18" ht="13" x14ac:dyDescent="0.25">
      <c r="A1235" s="352"/>
      <c r="B1235" s="378"/>
      <c r="C1235" s="62" t="str">
        <f>IF(ISTEXT('Organizational Unit Summary'!$B$53),'Organizational Unit Summary'!$B$53,"")</f>
        <v>P-14</v>
      </c>
      <c r="D1235" s="51" t="str">
        <f>IF('Organizational Unit Summary'!$B$24="Benchmark or Sustainment",IF(E1235="OoS","OoS",IF(E1235=1,"DM",IF(E1235=2,"PM",IF(E1235=3,"LM",IF(E1235=4,"FM"))))),IF(E1235="OoS","OoS",IF(E1235&lt;=2,"H",IF(E1235=3,"M",IF(E1235=4,"L")))))</f>
        <v>DM</v>
      </c>
      <c r="E1235" s="58">
        <f>IF(OR(Processes!$C$65=TRUE,Processes!Q$65=TRUE),IF(AND(G1235=1,H1235=1,NOT(ISTEXT(J1235))),4,IF(AND(G1235=1,H1235=1,ISTEXT(J1235)),3,IF(AND(OR(G1235=1,H1235=1),ISTEXT(J1235)),2,1))),"OoS")</f>
        <v>1</v>
      </c>
      <c r="F1235" s="57"/>
      <c r="G1235" s="59"/>
      <c r="H1235" s="59"/>
      <c r="I1235" s="59"/>
      <c r="J1235" s="59"/>
      <c r="K1235" s="59"/>
      <c r="L1235" s="59"/>
      <c r="M1235" s="59"/>
      <c r="N1235" s="59"/>
      <c r="O1235" s="63"/>
      <c r="P1235" s="370"/>
      <c r="Q1235" s="264"/>
      <c r="R1235" s="386"/>
    </row>
    <row r="1236" spans="1:18" ht="13" x14ac:dyDescent="0.25">
      <c r="A1236" s="352"/>
      <c r="B1236" s="378"/>
      <c r="C1236" s="62" t="str">
        <f>IF(ISTEXT('Organizational Unit Summary'!$B$54),'Organizational Unit Summary'!$B$54,"")</f>
        <v>P-15</v>
      </c>
      <c r="D1236" s="51" t="str">
        <f>IF('Organizational Unit Summary'!$B$24="Benchmark or Sustainment",IF(E1236="OoS","OoS",IF(E1236=1,"DM",IF(E1236=2,"PM",IF(E1236=3,"LM",IF(E1236=4,"FM"))))),IF(E1236="OoS","OoS",IF(E1236&lt;=2,"H",IF(E1236=3,"M",IF(E1236=4,"L")))))</f>
        <v>DM</v>
      </c>
      <c r="E1236" s="58">
        <f>IF(OR(Processes!$C$65=TRUE,Processes!R$65=TRUE),IF(AND(G1236=1,H1236=1,NOT(ISTEXT(J1236))),4,IF(AND(G1236=1,H1236=1,ISTEXT(J1236)),3,IF(AND(OR(G1236=1,H1236=1),ISTEXT(J1236)),2,1))),"OoS")</f>
        <v>1</v>
      </c>
      <c r="F1236" s="57"/>
      <c r="G1236" s="59"/>
      <c r="H1236" s="59"/>
      <c r="I1236" s="59"/>
      <c r="J1236" s="59"/>
      <c r="K1236" s="59"/>
      <c r="L1236" s="59"/>
      <c r="M1236" s="59"/>
      <c r="N1236" s="59"/>
      <c r="O1236" s="63"/>
      <c r="P1236" s="370"/>
      <c r="Q1236" s="264"/>
      <c r="R1236" s="386"/>
    </row>
    <row r="1237" spans="1:18" ht="13" x14ac:dyDescent="0.25">
      <c r="A1237" s="352"/>
      <c r="B1237" s="378"/>
      <c r="C1237" s="62" t="str">
        <f>IF(ISTEXT('Organizational Unit Summary'!$B$55),'Organizational Unit Summary'!$B$55,"")</f>
        <v>P-16</v>
      </c>
      <c r="D1237" s="51" t="str">
        <f>IF('Organizational Unit Summary'!$B$24="Benchmark or Sustainment",IF(E1237="OoS","OoS",IF(E1237=1,"DM",IF(E1237=2,"PM",IF(E1237=3,"LM",IF(E1237=4,"FM"))))),IF(E1237="OoS","OoS",IF(E1237&lt;=2,"H",IF(E1237=3,"M",IF(E1237=4,"L")))))</f>
        <v>DM</v>
      </c>
      <c r="E1237" s="58">
        <f>IF(OR(Processes!$C$65=TRUE,Processes!S$65=TRUE),IF(AND(G1237=1,H1237=1,NOT(ISTEXT(J1237))),4,IF(AND(G1237=1,H1237=1,ISTEXT(J1237)),3,IF(AND(OR(G1237=1,H1237=1),ISTEXT(J1237)),2,1))),"OoS")</f>
        <v>1</v>
      </c>
      <c r="F1237" s="57"/>
      <c r="G1237" s="59"/>
      <c r="H1237" s="59"/>
      <c r="I1237" s="59"/>
      <c r="J1237" s="59"/>
      <c r="K1237" s="59"/>
      <c r="L1237" s="59"/>
      <c r="M1237" s="59"/>
      <c r="N1237" s="59"/>
      <c r="O1237" s="63"/>
      <c r="P1237" s="370"/>
      <c r="Q1237" s="264"/>
      <c r="R1237" s="386"/>
    </row>
    <row r="1238" spans="1:18" ht="13" x14ac:dyDescent="0.25">
      <c r="A1238" s="352"/>
      <c r="B1238" s="378"/>
      <c r="C1238" s="62" t="str">
        <f>IF(ISTEXT('Organizational Unit Summary'!$B$56),'Organizational Unit Summary'!$B$56,"")</f>
        <v>P-17</v>
      </c>
      <c r="D1238" s="51" t="str">
        <f>IF('Organizational Unit Summary'!$B$24="Benchmark or Sustainment",IF(E1238="OoS","OoS",IF(E1238=1,"DM",IF(E1238=2,"PM",IF(E1238=3,"LM",IF(E1238=4,"FM"))))),IF(E1238="OoS","OoS",IF(E1238&lt;=2,"H",IF(E1238=3,"M",IF(E1238=4,"L")))))</f>
        <v>DM</v>
      </c>
      <c r="E1238" s="58">
        <f>IF(OR(Processes!$C$65=TRUE,Processes!T$65=TRUE),IF(AND(G1238=1,H1238=1,NOT(ISTEXT(J1238))),4,IF(AND(G1238=1,H1238=1,ISTEXT(J1238)),3,IF(AND(OR(G1238=1,H1238=1),ISTEXT(J1238)),2,1))),"OoS")</f>
        <v>1</v>
      </c>
      <c r="F1238" s="57"/>
      <c r="G1238" s="59"/>
      <c r="H1238" s="59"/>
      <c r="I1238" s="59"/>
      <c r="J1238" s="59"/>
      <c r="K1238" s="59"/>
      <c r="L1238" s="59"/>
      <c r="M1238" s="59"/>
      <c r="N1238" s="59"/>
      <c r="O1238" s="63"/>
      <c r="P1238" s="370"/>
      <c r="Q1238" s="264"/>
      <c r="R1238" s="386"/>
    </row>
    <row r="1239" spans="1:18" ht="13" x14ac:dyDescent="0.25">
      <c r="A1239" s="352"/>
      <c r="B1239" s="378"/>
      <c r="C1239" s="62" t="str">
        <f>IF(ISTEXT('Organizational Unit Summary'!$B$57),'Organizational Unit Summary'!$B$57,"")</f>
        <v>P-18</v>
      </c>
      <c r="D1239" s="51" t="str">
        <f>IF('Organizational Unit Summary'!$B$24="Benchmark or Sustainment",IF(E1239="OoS","OoS",IF(E1239=1,"DM",IF(E1239=2,"PM",IF(E1239=3,"LM",IF(E1239=4,"FM"))))),IF(E1239="OoS","OoS",IF(E1239&lt;=2,"H",IF(E1239=3,"M",IF(E1239=4,"L")))))</f>
        <v>DM</v>
      </c>
      <c r="E1239" s="58">
        <f>IF(OR(Processes!$C$65=TRUE,Processes!U$65=TRUE),IF(AND(G1239=1,H1239=1,NOT(ISTEXT(J1239))),4,IF(AND(G1239=1,H1239=1,ISTEXT(J1239)),3,IF(AND(OR(G1239=1,H1239=1),ISTEXT(J1239)),2,1))),"OoS")</f>
        <v>1</v>
      </c>
      <c r="F1239" s="57"/>
      <c r="G1239" s="59"/>
      <c r="H1239" s="59"/>
      <c r="I1239" s="59"/>
      <c r="J1239" s="59"/>
      <c r="K1239" s="59"/>
      <c r="L1239" s="59"/>
      <c r="M1239" s="59"/>
      <c r="N1239" s="59"/>
      <c r="O1239" s="63"/>
      <c r="P1239" s="370"/>
      <c r="Q1239" s="264"/>
      <c r="R1239" s="386"/>
    </row>
    <row r="1240" spans="1:18" ht="13" x14ac:dyDescent="0.25">
      <c r="A1240" s="352"/>
      <c r="B1240" s="378"/>
      <c r="C1240" s="62" t="str">
        <f>IF(ISTEXT('Organizational Unit Summary'!$B$58),'Organizational Unit Summary'!$B$58,"")</f>
        <v>P-19</v>
      </c>
      <c r="D1240" s="51" t="str">
        <f>IF('Organizational Unit Summary'!$B$24="Benchmark or Sustainment",IF(E1240="OoS","OoS",IF(E1240=1,"DM",IF(E1240=2,"PM",IF(E1240=3,"LM",IF(E1240=4,"FM"))))),IF(E1240="OoS","OoS",IF(E1240&lt;=2,"H",IF(E1240=3,"M",IF(E1240=4,"L")))))</f>
        <v>DM</v>
      </c>
      <c r="E1240" s="58">
        <f>IF(OR(Processes!$C$65=TRUE,Processes!V$65=TRUE),IF(AND(G1240=1,H1240=1,NOT(ISTEXT(J1240))),4,IF(AND(G1240=1,H1240=1,ISTEXT(J1240)),3,IF(AND(OR(G1240=1,H1240=1),ISTEXT(J1240)),2,1))),"OoS")</f>
        <v>1</v>
      </c>
      <c r="F1240" s="57"/>
      <c r="G1240" s="59"/>
      <c r="H1240" s="59"/>
      <c r="I1240" s="59"/>
      <c r="J1240" s="59"/>
      <c r="K1240" s="59"/>
      <c r="L1240" s="59"/>
      <c r="M1240" s="59"/>
      <c r="N1240" s="59"/>
      <c r="O1240" s="63"/>
      <c r="P1240" s="370"/>
      <c r="Q1240" s="264"/>
      <c r="R1240" s="386"/>
    </row>
    <row r="1241" spans="1:18" ht="13.5" thickBot="1" x14ac:dyDescent="0.3">
      <c r="A1241" s="352"/>
      <c r="B1241" s="378"/>
      <c r="C1241" s="62" t="str">
        <f>IF(ISTEXT('Organizational Unit Summary'!$B$59),'Organizational Unit Summary'!$B$59,"")</f>
        <v>P-20</v>
      </c>
      <c r="D1241" s="51" t="str">
        <f>IF('Organizational Unit Summary'!$B$24="Benchmark or Sustainment",IF(E1241="OoS","OoS",IF(E1241=1,"DM",IF(E1241=2,"PM",IF(E1241=3,"LM",IF(E1241=4,"FM"))))),IF(E1241="OoS","OoS",IF(E1241&lt;=2,"H",IF(E1241=3,"M",IF(E1241=4,"L")))))</f>
        <v>DM</v>
      </c>
      <c r="E1241" s="58">
        <f>IF(OR(Processes!$C$65=TRUE,Processes!W$65=TRUE),IF(AND(G1241=1,H1241=1,NOT(ISTEXT(J1241))),4,IF(AND(G1241=1,H1241=1,ISTEXT(J1241)),3,IF(AND(OR(G1241=1,H1241=1),ISTEXT(J1241)),2,1))),"OoS")</f>
        <v>1</v>
      </c>
      <c r="F1241" s="57"/>
      <c r="G1241" s="59"/>
      <c r="H1241" s="59"/>
      <c r="I1241" s="59"/>
      <c r="J1241" s="59"/>
      <c r="K1241" s="59"/>
      <c r="L1241" s="59"/>
      <c r="M1241" s="59"/>
      <c r="N1241" s="59"/>
      <c r="O1241" s="63"/>
      <c r="P1241" s="371"/>
      <c r="Q1241" s="264"/>
      <c r="R1241" s="386"/>
    </row>
    <row r="1242" spans="1:18" ht="13" x14ac:dyDescent="0.25">
      <c r="A1242" s="352"/>
      <c r="B1242" s="378" t="str">
        <f>IF(ISTEXT(Processes!$B$15),Processes!$B$15,"")</f>
        <v>Process 13</v>
      </c>
      <c r="C1242" s="62" t="str">
        <f>IF(ISTEXT('Organizational Unit Summary'!$B$40),'Organizational Unit Summary'!$B$40,"")</f>
        <v>P-1</v>
      </c>
      <c r="D1242" s="51" t="str">
        <f>IF('Organizational Unit Summary'!$B$24="Benchmark or Sustainment",IF(E1242="OoS","OoS",IF(E1242=1,"DM",IF(E1242=2,"PM",IF(E1242=3,"LM",IF(E1242=4,"FM"))))),IF(E1242="OoS","OoS",IF(E1242&lt;=2,"H",IF(E1242=3,"M",IF(E1242=4,"L")))))</f>
        <v>DM</v>
      </c>
      <c r="E1242" s="58">
        <f>IF(OR(Processes!$C$66=TRUE,Processes!D$66=TRUE),IF(AND(G1242=1,H1242=1,NOT(ISTEXT(J1242))),4,IF(AND(G1242=1,H1242=1,ISTEXT(J1242)),3,IF(AND(OR(G1242=1,H1242=1),ISTEXT(J1242)),2,1))),"OoS")</f>
        <v>1</v>
      </c>
      <c r="F1242" s="57"/>
      <c r="G1242" s="59"/>
      <c r="H1242" s="59"/>
      <c r="I1242" s="59"/>
      <c r="J1242" s="59"/>
      <c r="K1242" s="59"/>
      <c r="L1242" s="59"/>
      <c r="M1242" s="59"/>
      <c r="N1242" s="59"/>
      <c r="O1242" s="63"/>
      <c r="P1242" s="369"/>
      <c r="Q1242" s="264"/>
      <c r="R1242" s="386"/>
    </row>
    <row r="1243" spans="1:18" ht="13" x14ac:dyDescent="0.25">
      <c r="A1243" s="352"/>
      <c r="B1243" s="378"/>
      <c r="C1243" s="62" t="str">
        <f>IF(ISTEXT('Organizational Unit Summary'!$B$41),'Organizational Unit Summary'!$B$41,"")</f>
        <v>P-2</v>
      </c>
      <c r="D1243" s="51" t="str">
        <f>IF('Organizational Unit Summary'!$B$24="Benchmark or Sustainment",IF(E1243="OoS","OoS",IF(E1243=1,"DM",IF(E1243=2,"PM",IF(E1243=3,"LM",IF(E1243=4,"FM"))))),IF(E1243="OoS","OoS",IF(E1243&lt;=2,"H",IF(E1243=3,"M",IF(E1243=4,"L")))))</f>
        <v>DM</v>
      </c>
      <c r="E1243" s="58">
        <f>IF(OR(Processes!$C$66=TRUE,Processes!E$66=TRUE),IF(AND(G1243=1,H1243=1,NOT(ISTEXT(J1243))),4,IF(AND(G1243=1,H1243=1,ISTEXT(J1243)),3,IF(AND(OR(G1243=1,H1243=1),ISTEXT(J1243)),2,1))),"OoS")</f>
        <v>1</v>
      </c>
      <c r="F1243" s="57"/>
      <c r="G1243" s="59"/>
      <c r="H1243" s="59"/>
      <c r="I1243" s="59"/>
      <c r="J1243" s="59"/>
      <c r="K1243" s="59"/>
      <c r="L1243" s="59"/>
      <c r="M1243" s="59"/>
      <c r="N1243" s="59"/>
      <c r="O1243" s="63"/>
      <c r="P1243" s="370"/>
      <c r="Q1243" s="264"/>
      <c r="R1243" s="386"/>
    </row>
    <row r="1244" spans="1:18" ht="13" x14ac:dyDescent="0.25">
      <c r="A1244" s="352"/>
      <c r="B1244" s="378"/>
      <c r="C1244" s="62" t="str">
        <f>IF(ISTEXT('Organizational Unit Summary'!$B$42),'Organizational Unit Summary'!$B$42,"")</f>
        <v>P-3</v>
      </c>
      <c r="D1244" s="51" t="str">
        <f>IF('Organizational Unit Summary'!$B$24="Benchmark or Sustainment",IF(E1244="OoS","OoS",IF(E1244=1,"DM",IF(E1244=2,"PM",IF(E1244=3,"LM",IF(E1244=4,"FM"))))),IF(E1244="OoS","OoS",IF(E1244&lt;=2,"H",IF(E1244=3,"M",IF(E1244=4,"L")))))</f>
        <v>DM</v>
      </c>
      <c r="E1244" s="58">
        <f>IF(OR(Processes!$C$66=TRUE,Processes!F$66=TRUE),IF(AND(G1244=1,H1244=1,NOT(ISTEXT(J1244))),4,IF(AND(G1244=1,H1244=1,ISTEXT(J1244)),3,IF(AND(OR(G1244=1,H1244=1),ISTEXT(J1244)),2,1))),"OoS")</f>
        <v>1</v>
      </c>
      <c r="F1244" s="57"/>
      <c r="G1244" s="59"/>
      <c r="H1244" s="59"/>
      <c r="I1244" s="59"/>
      <c r="J1244" s="59"/>
      <c r="K1244" s="59"/>
      <c r="L1244" s="59"/>
      <c r="M1244" s="59"/>
      <c r="N1244" s="59"/>
      <c r="O1244" s="63"/>
      <c r="P1244" s="370"/>
      <c r="Q1244" s="264"/>
      <c r="R1244" s="386"/>
    </row>
    <row r="1245" spans="1:18" ht="13" x14ac:dyDescent="0.25">
      <c r="A1245" s="352"/>
      <c r="B1245" s="378"/>
      <c r="C1245" s="62" t="str">
        <f>IF(ISTEXT('Organizational Unit Summary'!$B$43),'Organizational Unit Summary'!$B$43,"")</f>
        <v>P-4</v>
      </c>
      <c r="D1245" s="51" t="str">
        <f>IF('Organizational Unit Summary'!$B$24="Benchmark or Sustainment",IF(E1245="OoS","OoS",IF(E1245=1,"DM",IF(E1245=2,"PM",IF(E1245=3,"LM",IF(E1245=4,"FM"))))),IF(E1245="OoS","OoS",IF(E1245&lt;=2,"H",IF(E1245=3,"M",IF(E1245=4,"L")))))</f>
        <v>DM</v>
      </c>
      <c r="E1245" s="58">
        <f>IF(OR(Processes!$C$66=TRUE,Processes!G$66=TRUE),IF(AND(G1245=1,H1245=1,NOT(ISTEXT(J1245))),4,IF(AND(G1245=1,H1245=1,ISTEXT(J1245)),3,IF(AND(OR(G1245=1,H1245=1),ISTEXT(J1245)),2,1))),"OoS")</f>
        <v>1</v>
      </c>
      <c r="F1245" s="57"/>
      <c r="G1245" s="59"/>
      <c r="H1245" s="59"/>
      <c r="I1245" s="59"/>
      <c r="J1245" s="59"/>
      <c r="K1245" s="59"/>
      <c r="L1245" s="59"/>
      <c r="M1245" s="59"/>
      <c r="N1245" s="59"/>
      <c r="O1245" s="63"/>
      <c r="P1245" s="370"/>
      <c r="Q1245" s="264"/>
      <c r="R1245" s="386"/>
    </row>
    <row r="1246" spans="1:18" ht="13" x14ac:dyDescent="0.25">
      <c r="A1246" s="352"/>
      <c r="B1246" s="378"/>
      <c r="C1246" s="62" t="str">
        <f>IF(ISTEXT('Organizational Unit Summary'!$B$44),'Organizational Unit Summary'!$B$44,"")</f>
        <v>P-5</v>
      </c>
      <c r="D1246" s="51" t="str">
        <f>IF('Organizational Unit Summary'!$B$24="Benchmark or Sustainment",IF(E1246="OoS","OoS",IF(E1246=1,"DM",IF(E1246=2,"PM",IF(E1246=3,"LM",IF(E1246=4,"FM"))))),IF(E1246="OoS","OoS",IF(E1246&lt;=2,"H",IF(E1246=3,"M",IF(E1246=4,"L")))))</f>
        <v>DM</v>
      </c>
      <c r="E1246" s="58">
        <f>IF(OR(Processes!$C$66=TRUE,Processes!H$66=TRUE),IF(AND(G1246=1,H1246=1,NOT(ISTEXT(J1246))),4,IF(AND(G1246=1,H1246=1,ISTEXT(J1246)),3,IF(AND(OR(G1246=1,H1246=1),ISTEXT(J1246)),2,1))),"OoS")</f>
        <v>1</v>
      </c>
      <c r="F1246" s="57"/>
      <c r="G1246" s="59"/>
      <c r="H1246" s="59"/>
      <c r="I1246" s="59"/>
      <c r="J1246" s="59"/>
      <c r="K1246" s="59"/>
      <c r="L1246" s="59"/>
      <c r="M1246" s="59"/>
      <c r="N1246" s="59"/>
      <c r="O1246" s="63"/>
      <c r="P1246" s="370"/>
      <c r="Q1246" s="264"/>
      <c r="R1246" s="386"/>
    </row>
    <row r="1247" spans="1:18" ht="13" x14ac:dyDescent="0.25">
      <c r="A1247" s="352"/>
      <c r="B1247" s="378"/>
      <c r="C1247" s="62" t="str">
        <f>IF(ISTEXT('Organizational Unit Summary'!$B$45),'Organizational Unit Summary'!$B$45,"")</f>
        <v>P-6</v>
      </c>
      <c r="D1247" s="51" t="str">
        <f>IF('Organizational Unit Summary'!$B$24="Benchmark or Sustainment",IF(E1247="OoS","OoS",IF(E1247=1,"DM",IF(E1247=2,"PM",IF(E1247=3,"LM",IF(E1247=4,"FM"))))),IF(E1247="OoS","OoS",IF(E1247&lt;=2,"H",IF(E1247=3,"M",IF(E1247=4,"L")))))</f>
        <v>DM</v>
      </c>
      <c r="E1247" s="58">
        <f>IF(OR(Processes!$C$66=TRUE,Processes!I$66=TRUE),IF(AND(G1247=1,H1247=1,NOT(ISTEXT(J1247))),4,IF(AND(G1247=1,H1247=1,ISTEXT(J1247)),3,IF(AND(OR(G1247=1,H1247=1),ISTEXT(J1247)),2,1))),"OoS")</f>
        <v>1</v>
      </c>
      <c r="F1247" s="57"/>
      <c r="G1247" s="59"/>
      <c r="H1247" s="59"/>
      <c r="I1247" s="59"/>
      <c r="J1247" s="59"/>
      <c r="K1247" s="59"/>
      <c r="L1247" s="59"/>
      <c r="M1247" s="59"/>
      <c r="N1247" s="59"/>
      <c r="O1247" s="63"/>
      <c r="P1247" s="370"/>
      <c r="Q1247" s="264"/>
      <c r="R1247" s="386"/>
    </row>
    <row r="1248" spans="1:18" ht="13" x14ac:dyDescent="0.25">
      <c r="A1248" s="352"/>
      <c r="B1248" s="378"/>
      <c r="C1248" s="62" t="str">
        <f>IF(ISTEXT('Organizational Unit Summary'!$B$46),'Organizational Unit Summary'!$B$46,"")</f>
        <v>P-7</v>
      </c>
      <c r="D1248" s="51" t="str">
        <f>IF('Organizational Unit Summary'!$B$24="Benchmark or Sustainment",IF(E1248="OoS","OoS",IF(E1248=1,"DM",IF(E1248=2,"PM",IF(E1248=3,"LM",IF(E1248=4,"FM"))))),IF(E1248="OoS","OoS",IF(E1248&lt;=2,"H",IF(E1248=3,"M",IF(E1248=4,"L")))))</f>
        <v>DM</v>
      </c>
      <c r="E1248" s="58">
        <f>IF(OR(Processes!$C$66=TRUE,Processes!J$66=TRUE),IF(AND(G1248=1,H1248=1,NOT(ISTEXT(J1248))),4,IF(AND(G1248=1,H1248=1,ISTEXT(J1248)),3,IF(AND(OR(G1248=1,H1248=1),ISTEXT(J1248)),2,1))),"OoS")</f>
        <v>1</v>
      </c>
      <c r="F1248" s="57"/>
      <c r="G1248" s="59"/>
      <c r="H1248" s="59"/>
      <c r="I1248" s="59"/>
      <c r="J1248" s="59"/>
      <c r="K1248" s="59"/>
      <c r="L1248" s="59"/>
      <c r="M1248" s="59"/>
      <c r="N1248" s="59"/>
      <c r="O1248" s="63"/>
      <c r="P1248" s="370"/>
      <c r="Q1248" s="264"/>
      <c r="R1248" s="386"/>
    </row>
    <row r="1249" spans="1:18" ht="13" x14ac:dyDescent="0.25">
      <c r="A1249" s="352"/>
      <c r="B1249" s="378"/>
      <c r="C1249" s="62" t="str">
        <f>IF(ISTEXT('Organizational Unit Summary'!$B$47),'Organizational Unit Summary'!$B$47,"")</f>
        <v>P-8</v>
      </c>
      <c r="D1249" s="51" t="str">
        <f>IF('Organizational Unit Summary'!$B$24="Benchmark or Sustainment",IF(E1249="OoS","OoS",IF(E1249=1,"DM",IF(E1249=2,"PM",IF(E1249=3,"LM",IF(E1249=4,"FM"))))),IF(E1249="OoS","OoS",IF(E1249&lt;=2,"H",IF(E1249=3,"M",IF(E1249=4,"L")))))</f>
        <v>DM</v>
      </c>
      <c r="E1249" s="58">
        <f>IF(OR(Processes!$C$66=TRUE,Processes!K$66=TRUE),IF(AND(G1249=1,H1249=1,NOT(ISTEXT(J1249))),4,IF(AND(G1249=1,H1249=1,ISTEXT(J1249)),3,IF(AND(OR(G1249=1,H1249=1),ISTEXT(J1249)),2,1))),"OoS")</f>
        <v>1</v>
      </c>
      <c r="F1249" s="57"/>
      <c r="G1249" s="59"/>
      <c r="H1249" s="59"/>
      <c r="I1249" s="59"/>
      <c r="J1249" s="59"/>
      <c r="K1249" s="59"/>
      <c r="L1249" s="59"/>
      <c r="M1249" s="59"/>
      <c r="N1249" s="59"/>
      <c r="O1249" s="63"/>
      <c r="P1249" s="370"/>
      <c r="Q1249" s="264"/>
      <c r="R1249" s="386"/>
    </row>
    <row r="1250" spans="1:18" ht="13" x14ac:dyDescent="0.25">
      <c r="A1250" s="352"/>
      <c r="B1250" s="378"/>
      <c r="C1250" s="62" t="str">
        <f>IF(ISTEXT('Organizational Unit Summary'!$B$48),'Organizational Unit Summary'!$B$48,"")</f>
        <v>P-9</v>
      </c>
      <c r="D1250" s="51" t="str">
        <f>IF('Organizational Unit Summary'!$B$24="Benchmark or Sustainment",IF(E1250="OoS","OoS",IF(E1250=1,"DM",IF(E1250=2,"PM",IF(E1250=3,"LM",IF(E1250=4,"FM"))))),IF(E1250="OoS","OoS",IF(E1250&lt;=2,"H",IF(E1250=3,"M",IF(E1250=4,"L")))))</f>
        <v>DM</v>
      </c>
      <c r="E1250" s="58">
        <f>IF(OR(Processes!$C$66=TRUE,Processes!L$66=TRUE),IF(AND(G1250=1,H1250=1,NOT(ISTEXT(J1250))),4,IF(AND(G1250=1,H1250=1,ISTEXT(J1250)),3,IF(AND(OR(G1250=1,H1250=1),ISTEXT(J1250)),2,1))),"OoS")</f>
        <v>1</v>
      </c>
      <c r="F1250" s="57"/>
      <c r="G1250" s="59"/>
      <c r="H1250" s="59"/>
      <c r="I1250" s="59"/>
      <c r="J1250" s="59"/>
      <c r="K1250" s="59"/>
      <c r="L1250" s="59"/>
      <c r="M1250" s="59"/>
      <c r="N1250" s="59"/>
      <c r="O1250" s="63"/>
      <c r="P1250" s="370"/>
      <c r="Q1250" s="264"/>
      <c r="R1250" s="386"/>
    </row>
    <row r="1251" spans="1:18" ht="13" x14ac:dyDescent="0.25">
      <c r="A1251" s="352"/>
      <c r="B1251" s="378"/>
      <c r="C1251" s="62" t="str">
        <f>IF(ISTEXT('Organizational Unit Summary'!$B$49),'Organizational Unit Summary'!$B$49,"")</f>
        <v>P-10</v>
      </c>
      <c r="D1251" s="51" t="str">
        <f>IF('Organizational Unit Summary'!$B$24="Benchmark or Sustainment",IF(E1251="OoS","OoS",IF(E1251=1,"DM",IF(E1251=2,"PM",IF(E1251=3,"LM",IF(E1251=4,"FM"))))),IF(E1251="OoS","OoS",IF(E1251&lt;=2,"H",IF(E1251=3,"M",IF(E1251=4,"L")))))</f>
        <v>DM</v>
      </c>
      <c r="E1251" s="58">
        <f>IF(OR(Processes!$C$66=TRUE,Processes!M$66=TRUE),IF(AND(G1251=1,H1251=1,NOT(ISTEXT(J1251))),4,IF(AND(G1251=1,H1251=1,ISTEXT(J1251)),3,IF(AND(OR(G1251=1,H1251=1),ISTEXT(J1251)),2,1))),"OoS")</f>
        <v>1</v>
      </c>
      <c r="F1251" s="57"/>
      <c r="G1251" s="59"/>
      <c r="H1251" s="59"/>
      <c r="I1251" s="59"/>
      <c r="J1251" s="59"/>
      <c r="K1251" s="59"/>
      <c r="L1251" s="59"/>
      <c r="M1251" s="59"/>
      <c r="N1251" s="59"/>
      <c r="O1251" s="63"/>
      <c r="P1251" s="370"/>
      <c r="Q1251" s="264"/>
      <c r="R1251" s="386"/>
    </row>
    <row r="1252" spans="1:18" ht="13" x14ac:dyDescent="0.25">
      <c r="A1252" s="352"/>
      <c r="B1252" s="378"/>
      <c r="C1252" s="62" t="str">
        <f>IF(ISTEXT('Organizational Unit Summary'!$B$50),'Organizational Unit Summary'!$B$50,"")</f>
        <v>P-11</v>
      </c>
      <c r="D1252" s="51" t="str">
        <f>IF('Organizational Unit Summary'!$B$24="Benchmark or Sustainment",IF(E1252="OoS","OoS",IF(E1252=1,"DM",IF(E1252=2,"PM",IF(E1252=3,"LM",IF(E1252=4,"FM"))))),IF(E1252="OoS","OoS",IF(E1252&lt;=2,"H",IF(E1252=3,"M",IF(E1252=4,"L")))))</f>
        <v>DM</v>
      </c>
      <c r="E1252" s="58">
        <f>IF(OR(Processes!$C$66=TRUE,Processes!N$66=TRUE),IF(AND(G1252=1,H1252=1,NOT(ISTEXT(J1252))),4,IF(AND(G1252=1,H1252=1,ISTEXT(J1252)),3,IF(AND(OR(G1252=1,H1252=1),ISTEXT(J1252)),2,1))),"OoS")</f>
        <v>1</v>
      </c>
      <c r="F1252" s="57"/>
      <c r="G1252" s="59"/>
      <c r="H1252" s="59"/>
      <c r="I1252" s="59"/>
      <c r="J1252" s="59"/>
      <c r="K1252" s="59"/>
      <c r="L1252" s="59"/>
      <c r="M1252" s="59"/>
      <c r="N1252" s="59"/>
      <c r="O1252" s="63"/>
      <c r="P1252" s="370"/>
      <c r="Q1252" s="264"/>
      <c r="R1252" s="386"/>
    </row>
    <row r="1253" spans="1:18" ht="13" x14ac:dyDescent="0.25">
      <c r="A1253" s="352"/>
      <c r="B1253" s="378"/>
      <c r="C1253" s="62" t="str">
        <f>IF(ISTEXT('Organizational Unit Summary'!$B$51),'Organizational Unit Summary'!$B$51,"")</f>
        <v>P-12</v>
      </c>
      <c r="D1253" s="51" t="str">
        <f>IF('Organizational Unit Summary'!$B$24="Benchmark or Sustainment",IF(E1253="OoS","OoS",IF(E1253=1,"DM",IF(E1253=2,"PM",IF(E1253=3,"LM",IF(E1253=4,"FM"))))),IF(E1253="OoS","OoS",IF(E1253&lt;=2,"H",IF(E1253=3,"M",IF(E1253=4,"L")))))</f>
        <v>DM</v>
      </c>
      <c r="E1253" s="58">
        <f>IF(OR(Processes!$C$66=TRUE,Processes!O$66=TRUE),IF(AND(G1253=1,H1253=1,NOT(ISTEXT(J1253))),4,IF(AND(G1253=1,H1253=1,ISTEXT(J1253)),3,IF(AND(OR(G1253=1,H1253=1),ISTEXT(J1253)),2,1))),"OoS")</f>
        <v>1</v>
      </c>
      <c r="F1253" s="57"/>
      <c r="G1253" s="59"/>
      <c r="H1253" s="59"/>
      <c r="I1253" s="59"/>
      <c r="J1253" s="59"/>
      <c r="K1253" s="59"/>
      <c r="L1253" s="59"/>
      <c r="M1253" s="59"/>
      <c r="N1253" s="59"/>
      <c r="O1253" s="63"/>
      <c r="P1253" s="370"/>
      <c r="Q1253" s="264"/>
      <c r="R1253" s="386"/>
    </row>
    <row r="1254" spans="1:18" ht="13" x14ac:dyDescent="0.25">
      <c r="A1254" s="352"/>
      <c r="B1254" s="378"/>
      <c r="C1254" s="62" t="str">
        <f>IF(ISTEXT('Organizational Unit Summary'!$B$52),'Organizational Unit Summary'!$B$52,"")</f>
        <v>P-13</v>
      </c>
      <c r="D1254" s="51" t="str">
        <f>IF('Organizational Unit Summary'!$B$24="Benchmark or Sustainment",IF(E1254="OoS","OoS",IF(E1254=1,"DM",IF(E1254=2,"PM",IF(E1254=3,"LM",IF(E1254=4,"FM"))))),IF(E1254="OoS","OoS",IF(E1254&lt;=2,"H",IF(E1254=3,"M",IF(E1254=4,"L")))))</f>
        <v>DM</v>
      </c>
      <c r="E1254" s="58">
        <f>IF(OR(Processes!$C$66=TRUE,Processes!P$66=TRUE),IF(AND(G1254=1,H1254=1,NOT(ISTEXT(J1254))),4,IF(AND(G1254=1,H1254=1,ISTEXT(J1254)),3,IF(AND(OR(G1254=1,H1254=1),ISTEXT(J1254)),2,1))),"OoS")</f>
        <v>1</v>
      </c>
      <c r="F1254" s="57"/>
      <c r="G1254" s="59"/>
      <c r="H1254" s="59"/>
      <c r="I1254" s="59"/>
      <c r="J1254" s="59"/>
      <c r="K1254" s="59"/>
      <c r="L1254" s="59"/>
      <c r="M1254" s="59"/>
      <c r="N1254" s="59"/>
      <c r="O1254" s="63"/>
      <c r="P1254" s="370"/>
      <c r="Q1254" s="264"/>
      <c r="R1254" s="386"/>
    </row>
    <row r="1255" spans="1:18" ht="13" x14ac:dyDescent="0.25">
      <c r="A1255" s="352"/>
      <c r="B1255" s="378"/>
      <c r="C1255" s="62" t="str">
        <f>IF(ISTEXT('Organizational Unit Summary'!$B$53),'Organizational Unit Summary'!$B$53,"")</f>
        <v>P-14</v>
      </c>
      <c r="D1255" s="51" t="str">
        <f>IF('Organizational Unit Summary'!$B$24="Benchmark or Sustainment",IF(E1255="OoS","OoS",IF(E1255=1,"DM",IF(E1255=2,"PM",IF(E1255=3,"LM",IF(E1255=4,"FM"))))),IF(E1255="OoS","OoS",IF(E1255&lt;=2,"H",IF(E1255=3,"M",IF(E1255=4,"L")))))</f>
        <v>DM</v>
      </c>
      <c r="E1255" s="58">
        <f>IF(OR(Processes!$C$66=TRUE,Processes!Q$66=TRUE),IF(AND(G1255=1,H1255=1,NOT(ISTEXT(J1255))),4,IF(AND(G1255=1,H1255=1,ISTEXT(J1255)),3,IF(AND(OR(G1255=1,H1255=1),ISTEXT(J1255)),2,1))),"OoS")</f>
        <v>1</v>
      </c>
      <c r="F1255" s="57"/>
      <c r="G1255" s="59"/>
      <c r="H1255" s="59"/>
      <c r="I1255" s="59"/>
      <c r="J1255" s="59"/>
      <c r="K1255" s="59"/>
      <c r="L1255" s="59"/>
      <c r="M1255" s="59"/>
      <c r="N1255" s="59"/>
      <c r="O1255" s="63"/>
      <c r="P1255" s="370"/>
      <c r="Q1255" s="264"/>
      <c r="R1255" s="386"/>
    </row>
    <row r="1256" spans="1:18" ht="13" x14ac:dyDescent="0.25">
      <c r="A1256" s="352"/>
      <c r="B1256" s="378"/>
      <c r="C1256" s="62" t="str">
        <f>IF(ISTEXT('Organizational Unit Summary'!$B$54),'Organizational Unit Summary'!$B$54,"")</f>
        <v>P-15</v>
      </c>
      <c r="D1256" s="51" t="str">
        <f>IF('Organizational Unit Summary'!$B$24="Benchmark or Sustainment",IF(E1256="OoS","OoS",IF(E1256=1,"DM",IF(E1256=2,"PM",IF(E1256=3,"LM",IF(E1256=4,"FM"))))),IF(E1256="OoS","OoS",IF(E1256&lt;=2,"H",IF(E1256=3,"M",IF(E1256=4,"L")))))</f>
        <v>DM</v>
      </c>
      <c r="E1256" s="58">
        <f>IF(OR(Processes!$C$66=TRUE,Processes!R$66=TRUE),IF(AND(G1256=1,H1256=1,NOT(ISTEXT(J1256))),4,IF(AND(G1256=1,H1256=1,ISTEXT(J1256)),3,IF(AND(OR(G1256=1,H1256=1),ISTEXT(J1256)),2,1))),"OoS")</f>
        <v>1</v>
      </c>
      <c r="F1256" s="57"/>
      <c r="G1256" s="59"/>
      <c r="H1256" s="59"/>
      <c r="I1256" s="59"/>
      <c r="J1256" s="59"/>
      <c r="K1256" s="59"/>
      <c r="L1256" s="59"/>
      <c r="M1256" s="59"/>
      <c r="N1256" s="59"/>
      <c r="O1256" s="63"/>
      <c r="P1256" s="370"/>
      <c r="Q1256" s="264"/>
      <c r="R1256" s="386"/>
    </row>
    <row r="1257" spans="1:18" ht="13" x14ac:dyDescent="0.25">
      <c r="A1257" s="352"/>
      <c r="B1257" s="378"/>
      <c r="C1257" s="62" t="str">
        <f>IF(ISTEXT('Organizational Unit Summary'!$B$55),'Organizational Unit Summary'!$B$55,"")</f>
        <v>P-16</v>
      </c>
      <c r="D1257" s="51" t="str">
        <f>IF('Organizational Unit Summary'!$B$24="Benchmark or Sustainment",IF(E1257="OoS","OoS",IF(E1257=1,"DM",IF(E1257=2,"PM",IF(E1257=3,"LM",IF(E1257=4,"FM"))))),IF(E1257="OoS","OoS",IF(E1257&lt;=2,"H",IF(E1257=3,"M",IF(E1257=4,"L")))))</f>
        <v>DM</v>
      </c>
      <c r="E1257" s="58">
        <f>IF(OR(Processes!$C$66=TRUE,Processes!S$66=TRUE),IF(AND(G1257=1,H1257=1,NOT(ISTEXT(J1257))),4,IF(AND(G1257=1,H1257=1,ISTEXT(J1257)),3,IF(AND(OR(G1257=1,H1257=1),ISTEXT(J1257)),2,1))),"OoS")</f>
        <v>1</v>
      </c>
      <c r="F1257" s="57"/>
      <c r="G1257" s="59"/>
      <c r="H1257" s="59"/>
      <c r="I1257" s="59"/>
      <c r="J1257" s="59"/>
      <c r="K1257" s="59"/>
      <c r="L1257" s="59"/>
      <c r="M1257" s="59"/>
      <c r="N1257" s="59"/>
      <c r="O1257" s="63"/>
      <c r="P1257" s="370"/>
      <c r="Q1257" s="264"/>
      <c r="R1257" s="386"/>
    </row>
    <row r="1258" spans="1:18" ht="13" x14ac:dyDescent="0.25">
      <c r="A1258" s="352"/>
      <c r="B1258" s="378"/>
      <c r="C1258" s="62" t="str">
        <f>IF(ISTEXT('Organizational Unit Summary'!$B$56),'Organizational Unit Summary'!$B$56,"")</f>
        <v>P-17</v>
      </c>
      <c r="D1258" s="51" t="str">
        <f>IF('Organizational Unit Summary'!$B$24="Benchmark or Sustainment",IF(E1258="OoS","OoS",IF(E1258=1,"DM",IF(E1258=2,"PM",IF(E1258=3,"LM",IF(E1258=4,"FM"))))),IF(E1258="OoS","OoS",IF(E1258&lt;=2,"H",IF(E1258=3,"M",IF(E1258=4,"L")))))</f>
        <v>DM</v>
      </c>
      <c r="E1258" s="58">
        <f>IF(OR(Processes!$C$66=TRUE,Processes!T$66=TRUE),IF(AND(G1258=1,H1258=1,NOT(ISTEXT(J1258))),4,IF(AND(G1258=1,H1258=1,ISTEXT(J1258)),3,IF(AND(OR(G1258=1,H1258=1),ISTEXT(J1258)),2,1))),"OoS")</f>
        <v>1</v>
      </c>
      <c r="F1258" s="57"/>
      <c r="G1258" s="59"/>
      <c r="H1258" s="59"/>
      <c r="I1258" s="59"/>
      <c r="J1258" s="59"/>
      <c r="K1258" s="59"/>
      <c r="L1258" s="59"/>
      <c r="M1258" s="59"/>
      <c r="N1258" s="59"/>
      <c r="O1258" s="63"/>
      <c r="P1258" s="370"/>
      <c r="Q1258" s="264"/>
      <c r="R1258" s="386"/>
    </row>
    <row r="1259" spans="1:18" ht="13" x14ac:dyDescent="0.25">
      <c r="A1259" s="352"/>
      <c r="B1259" s="378"/>
      <c r="C1259" s="62" t="str">
        <f>IF(ISTEXT('Organizational Unit Summary'!$B$57),'Organizational Unit Summary'!$B$57,"")</f>
        <v>P-18</v>
      </c>
      <c r="D1259" s="51" t="str">
        <f>IF('Organizational Unit Summary'!$B$24="Benchmark or Sustainment",IF(E1259="OoS","OoS",IF(E1259=1,"DM",IF(E1259=2,"PM",IF(E1259=3,"LM",IF(E1259=4,"FM"))))),IF(E1259="OoS","OoS",IF(E1259&lt;=2,"H",IF(E1259=3,"M",IF(E1259=4,"L")))))</f>
        <v>DM</v>
      </c>
      <c r="E1259" s="58">
        <f>IF(OR(Processes!$C$66=TRUE,Processes!U$66=TRUE),IF(AND(G1259=1,H1259=1,NOT(ISTEXT(J1259))),4,IF(AND(G1259=1,H1259=1,ISTEXT(J1259)),3,IF(AND(OR(G1259=1,H1259=1),ISTEXT(J1259)),2,1))),"OoS")</f>
        <v>1</v>
      </c>
      <c r="F1259" s="57"/>
      <c r="G1259" s="59"/>
      <c r="H1259" s="59"/>
      <c r="I1259" s="59"/>
      <c r="J1259" s="59"/>
      <c r="K1259" s="59"/>
      <c r="L1259" s="59"/>
      <c r="M1259" s="59"/>
      <c r="N1259" s="59"/>
      <c r="O1259" s="63"/>
      <c r="P1259" s="370"/>
      <c r="Q1259" s="264"/>
      <c r="R1259" s="386"/>
    </row>
    <row r="1260" spans="1:18" ht="13" x14ac:dyDescent="0.25">
      <c r="A1260" s="352"/>
      <c r="B1260" s="378"/>
      <c r="C1260" s="62" t="str">
        <f>IF(ISTEXT('Organizational Unit Summary'!$B$58),'Organizational Unit Summary'!$B$58,"")</f>
        <v>P-19</v>
      </c>
      <c r="D1260" s="51" t="str">
        <f>IF('Organizational Unit Summary'!$B$24="Benchmark or Sustainment",IF(E1260="OoS","OoS",IF(E1260=1,"DM",IF(E1260=2,"PM",IF(E1260=3,"LM",IF(E1260=4,"FM"))))),IF(E1260="OoS","OoS",IF(E1260&lt;=2,"H",IF(E1260=3,"M",IF(E1260=4,"L")))))</f>
        <v>DM</v>
      </c>
      <c r="E1260" s="58">
        <f>IF(OR(Processes!$C$66=TRUE,Processes!V$66=TRUE),IF(AND(G1260=1,H1260=1,NOT(ISTEXT(J1260))),4,IF(AND(G1260=1,H1260=1,ISTEXT(J1260)),3,IF(AND(OR(G1260=1,H1260=1),ISTEXT(J1260)),2,1))),"OoS")</f>
        <v>1</v>
      </c>
      <c r="F1260" s="57"/>
      <c r="G1260" s="59"/>
      <c r="H1260" s="59"/>
      <c r="I1260" s="59"/>
      <c r="J1260" s="59"/>
      <c r="K1260" s="59"/>
      <c r="L1260" s="59"/>
      <c r="M1260" s="59"/>
      <c r="N1260" s="59"/>
      <c r="O1260" s="63"/>
      <c r="P1260" s="370"/>
      <c r="Q1260" s="264"/>
      <c r="R1260" s="386"/>
    </row>
    <row r="1261" spans="1:18" ht="13.5" thickBot="1" x14ac:dyDescent="0.3">
      <c r="A1261" s="352"/>
      <c r="B1261" s="378"/>
      <c r="C1261" s="62" t="str">
        <f>IF(ISTEXT('Organizational Unit Summary'!$B$59),'Organizational Unit Summary'!$B$59,"")</f>
        <v>P-20</v>
      </c>
      <c r="D1261" s="51" t="str">
        <f>IF('Organizational Unit Summary'!$B$24="Benchmark or Sustainment",IF(E1261="OoS","OoS",IF(E1261=1,"DM",IF(E1261=2,"PM",IF(E1261=3,"LM",IF(E1261=4,"FM"))))),IF(E1261="OoS","OoS",IF(E1261&lt;=2,"H",IF(E1261=3,"M",IF(E1261=4,"L")))))</f>
        <v>DM</v>
      </c>
      <c r="E1261" s="58">
        <f>IF(OR(Processes!$C$66=TRUE,Processes!W$66=TRUE),IF(AND(G1261=1,H1261=1,NOT(ISTEXT(J1261))),4,IF(AND(G1261=1,H1261=1,ISTEXT(J1261)),3,IF(AND(OR(G1261=1,H1261=1),ISTEXT(J1261)),2,1))),"OoS")</f>
        <v>1</v>
      </c>
      <c r="F1261" s="57"/>
      <c r="G1261" s="59"/>
      <c r="H1261" s="59"/>
      <c r="I1261" s="59"/>
      <c r="J1261" s="59"/>
      <c r="K1261" s="59"/>
      <c r="L1261" s="59"/>
      <c r="M1261" s="59"/>
      <c r="N1261" s="59"/>
      <c r="O1261" s="63"/>
      <c r="P1261" s="371"/>
      <c r="Q1261" s="264"/>
      <c r="R1261" s="386"/>
    </row>
    <row r="1262" spans="1:18" ht="13" x14ac:dyDescent="0.25">
      <c r="A1262" s="352"/>
      <c r="B1262" s="378" t="str">
        <f>IF(ISTEXT(Processes!$B$16),Processes!$B$16,"")</f>
        <v>Process 14</v>
      </c>
      <c r="C1262" s="62" t="str">
        <f>IF(ISTEXT('Organizational Unit Summary'!$B$40),'Organizational Unit Summary'!$B$40,"")</f>
        <v>P-1</v>
      </c>
      <c r="D1262" s="51" t="str">
        <f>IF('Organizational Unit Summary'!$B$24="Benchmark or Sustainment",IF(E1262="OoS","OoS",IF(E1262=1,"DM",IF(E1262=2,"PM",IF(E1262=3,"LM",IF(E1262=4,"FM"))))),IF(E1262="OoS","OoS",IF(E1262&lt;=2,"H",IF(E1262=3,"M",IF(E1262=4,"L")))))</f>
        <v>DM</v>
      </c>
      <c r="E1262" s="58">
        <f>IF(OR(Processes!$C$67=TRUE,Processes!D$67=TRUE),IF(AND(G1262=1,H1262=1,NOT(ISTEXT(J1262))),4,IF(AND(G1262=1,H1262=1,ISTEXT(J1262)),3,IF(AND(OR(G1262=1,H1262=1),ISTEXT(J1262)),2,1))),"OoS")</f>
        <v>1</v>
      </c>
      <c r="F1262" s="57"/>
      <c r="G1262" s="59"/>
      <c r="H1262" s="59"/>
      <c r="I1262" s="59"/>
      <c r="J1262" s="59"/>
      <c r="K1262" s="59"/>
      <c r="L1262" s="59"/>
      <c r="M1262" s="59"/>
      <c r="N1262" s="59"/>
      <c r="O1262" s="59"/>
      <c r="P1262" s="369"/>
      <c r="Q1262" s="59"/>
      <c r="R1262" s="386"/>
    </row>
    <row r="1263" spans="1:18" ht="13" x14ac:dyDescent="0.25">
      <c r="A1263" s="352"/>
      <c r="B1263" s="378"/>
      <c r="C1263" s="62" t="str">
        <f>IF(ISTEXT('Organizational Unit Summary'!$B$41),'Organizational Unit Summary'!$B$41,"")</f>
        <v>P-2</v>
      </c>
      <c r="D1263" s="51" t="str">
        <f>IF('Organizational Unit Summary'!$B$24="Benchmark or Sustainment",IF(E1263="OoS","OoS",IF(E1263=1,"DM",IF(E1263=2,"PM",IF(E1263=3,"LM",IF(E1263=4,"FM"))))),IF(E1263="OoS","OoS",IF(E1263&lt;=2,"H",IF(E1263=3,"M",IF(E1263=4,"L")))))</f>
        <v>DM</v>
      </c>
      <c r="E1263" s="58">
        <f>IF(OR(Processes!$C$67=TRUE,Processes!E$67=TRUE),IF(AND(G1263=1,H1263=1,NOT(ISTEXT(J1263))),4,IF(AND(G1263=1,H1263=1,ISTEXT(J1263)),3,IF(AND(OR(G1263=1,H1263=1),ISTEXT(J1263)),2,1))),"OoS")</f>
        <v>1</v>
      </c>
      <c r="F1263" s="57"/>
      <c r="G1263" s="59"/>
      <c r="H1263" s="59"/>
      <c r="I1263" s="59"/>
      <c r="J1263" s="59"/>
      <c r="K1263" s="59"/>
      <c r="L1263" s="59"/>
      <c r="M1263" s="59"/>
      <c r="N1263" s="59"/>
      <c r="O1263" s="59"/>
      <c r="P1263" s="370"/>
      <c r="Q1263" s="59"/>
      <c r="R1263" s="386"/>
    </row>
    <row r="1264" spans="1:18" ht="13" x14ac:dyDescent="0.25">
      <c r="A1264" s="352"/>
      <c r="B1264" s="378"/>
      <c r="C1264" s="62" t="str">
        <f>IF(ISTEXT('Organizational Unit Summary'!$B$42),'Organizational Unit Summary'!$B$42,"")</f>
        <v>P-3</v>
      </c>
      <c r="D1264" s="51" t="str">
        <f>IF('Organizational Unit Summary'!$B$24="Benchmark or Sustainment",IF(E1264="OoS","OoS",IF(E1264=1,"DM",IF(E1264=2,"PM",IF(E1264=3,"LM",IF(E1264=4,"FM"))))),IF(E1264="OoS","OoS",IF(E1264&lt;=2,"H",IF(E1264=3,"M",IF(E1264=4,"L")))))</f>
        <v>DM</v>
      </c>
      <c r="E1264" s="58">
        <f>IF(OR(Processes!$C$67=TRUE,Processes!F$67=TRUE),IF(AND(G1264=1,H1264=1,NOT(ISTEXT(J1264))),4,IF(AND(G1264=1,H1264=1,ISTEXT(J1264)),3,IF(AND(OR(G1264=1,H1264=1),ISTEXT(J1264)),2,1))),"OoS")</f>
        <v>1</v>
      </c>
      <c r="F1264" s="57"/>
      <c r="G1264" s="59"/>
      <c r="H1264" s="59"/>
      <c r="I1264" s="59"/>
      <c r="J1264" s="59"/>
      <c r="K1264" s="59"/>
      <c r="L1264" s="59"/>
      <c r="M1264" s="59"/>
      <c r="N1264" s="59"/>
      <c r="O1264" s="59"/>
      <c r="P1264" s="370"/>
      <c r="Q1264" s="59"/>
      <c r="R1264" s="386"/>
    </row>
    <row r="1265" spans="1:18" ht="13" x14ac:dyDescent="0.25">
      <c r="A1265" s="352"/>
      <c r="B1265" s="378"/>
      <c r="C1265" s="62" t="str">
        <f>IF(ISTEXT('Organizational Unit Summary'!$B$43),'Organizational Unit Summary'!$B$43,"")</f>
        <v>P-4</v>
      </c>
      <c r="D1265" s="51" t="str">
        <f>IF('Organizational Unit Summary'!$B$24="Benchmark or Sustainment",IF(E1265="OoS","OoS",IF(E1265=1,"DM",IF(E1265=2,"PM",IF(E1265=3,"LM",IF(E1265=4,"FM"))))),IF(E1265="OoS","OoS",IF(E1265&lt;=2,"H",IF(E1265=3,"M",IF(E1265=4,"L")))))</f>
        <v>DM</v>
      </c>
      <c r="E1265" s="58">
        <f>IF(OR(Processes!$C$67=TRUE,Processes!G$67=TRUE),IF(AND(G1265=1,H1265=1,NOT(ISTEXT(J1265))),4,IF(AND(G1265=1,H1265=1,ISTEXT(J1265)),3,IF(AND(OR(G1265=1,H1265=1),ISTEXT(J1265)),2,1))),"OoS")</f>
        <v>1</v>
      </c>
      <c r="F1265" s="57"/>
      <c r="G1265" s="59"/>
      <c r="H1265" s="59"/>
      <c r="I1265" s="59"/>
      <c r="J1265" s="59"/>
      <c r="K1265" s="59"/>
      <c r="L1265" s="59"/>
      <c r="M1265" s="59"/>
      <c r="N1265" s="59"/>
      <c r="O1265" s="59"/>
      <c r="P1265" s="370"/>
      <c r="Q1265" s="59"/>
      <c r="R1265" s="386"/>
    </row>
    <row r="1266" spans="1:18" ht="13" x14ac:dyDescent="0.25">
      <c r="A1266" s="352"/>
      <c r="B1266" s="378"/>
      <c r="C1266" s="62" t="str">
        <f>IF(ISTEXT('Organizational Unit Summary'!$B$44),'Organizational Unit Summary'!$B$44,"")</f>
        <v>P-5</v>
      </c>
      <c r="D1266" s="51" t="str">
        <f>IF('Organizational Unit Summary'!$B$24="Benchmark or Sustainment",IF(E1266="OoS","OoS",IF(E1266=1,"DM",IF(E1266=2,"PM",IF(E1266=3,"LM",IF(E1266=4,"FM"))))),IF(E1266="OoS","OoS",IF(E1266&lt;=2,"H",IF(E1266=3,"M",IF(E1266=4,"L")))))</f>
        <v>DM</v>
      </c>
      <c r="E1266" s="58">
        <f>IF(OR(Processes!$C$67=TRUE,Processes!H$67=TRUE),IF(AND(G1266=1,H1266=1,NOT(ISTEXT(J1266))),4,IF(AND(G1266=1,H1266=1,ISTEXT(J1266)),3,IF(AND(OR(G1266=1,H1266=1),ISTEXT(J1266)),2,1))),"OoS")</f>
        <v>1</v>
      </c>
      <c r="F1266" s="57"/>
      <c r="G1266" s="59"/>
      <c r="H1266" s="59"/>
      <c r="I1266" s="59"/>
      <c r="J1266" s="59"/>
      <c r="K1266" s="59"/>
      <c r="L1266" s="59"/>
      <c r="M1266" s="59"/>
      <c r="N1266" s="59"/>
      <c r="O1266" s="59"/>
      <c r="P1266" s="370"/>
      <c r="Q1266" s="59"/>
      <c r="R1266" s="386"/>
    </row>
    <row r="1267" spans="1:18" ht="13" x14ac:dyDescent="0.25">
      <c r="A1267" s="352"/>
      <c r="B1267" s="378"/>
      <c r="C1267" s="62" t="str">
        <f>IF(ISTEXT('Organizational Unit Summary'!$B$45),'Organizational Unit Summary'!$B$45,"")</f>
        <v>P-6</v>
      </c>
      <c r="D1267" s="51" t="str">
        <f>IF('Organizational Unit Summary'!$B$24="Benchmark or Sustainment",IF(E1267="OoS","OoS",IF(E1267=1,"DM",IF(E1267=2,"PM",IF(E1267=3,"LM",IF(E1267=4,"FM"))))),IF(E1267="OoS","OoS",IF(E1267&lt;=2,"H",IF(E1267=3,"M",IF(E1267=4,"L")))))</f>
        <v>DM</v>
      </c>
      <c r="E1267" s="58">
        <f>IF(OR(Processes!$C$67=TRUE,Processes!I$67=TRUE),IF(AND(G1267=1,H1267=1,NOT(ISTEXT(J1267))),4,IF(AND(G1267=1,H1267=1,ISTEXT(J1267)),3,IF(AND(OR(G1267=1,H1267=1),ISTEXT(J1267)),2,1))),"OoS")</f>
        <v>1</v>
      </c>
      <c r="F1267" s="57"/>
      <c r="G1267" s="59"/>
      <c r="H1267" s="59"/>
      <c r="I1267" s="59"/>
      <c r="J1267" s="59"/>
      <c r="K1267" s="59"/>
      <c r="L1267" s="59"/>
      <c r="M1267" s="59"/>
      <c r="N1267" s="59"/>
      <c r="O1267" s="59"/>
      <c r="P1267" s="370"/>
      <c r="Q1267" s="59"/>
      <c r="R1267" s="386"/>
    </row>
    <row r="1268" spans="1:18" ht="13" x14ac:dyDescent="0.25">
      <c r="A1268" s="352"/>
      <c r="B1268" s="378"/>
      <c r="C1268" s="62" t="str">
        <f>IF(ISTEXT('Organizational Unit Summary'!$B$46),'Organizational Unit Summary'!$B$46,"")</f>
        <v>P-7</v>
      </c>
      <c r="D1268" s="51" t="str">
        <f>IF('Organizational Unit Summary'!$B$24="Benchmark or Sustainment",IF(E1268="OoS","OoS",IF(E1268=1,"DM",IF(E1268=2,"PM",IF(E1268=3,"LM",IF(E1268=4,"FM"))))),IF(E1268="OoS","OoS",IF(E1268&lt;=2,"H",IF(E1268=3,"M",IF(E1268=4,"L")))))</f>
        <v>DM</v>
      </c>
      <c r="E1268" s="58">
        <f>IF(OR(Processes!$C$67=TRUE,Processes!J$67=TRUE),IF(AND(G1268=1,H1268=1,NOT(ISTEXT(J1268))),4,IF(AND(G1268=1,H1268=1,ISTEXT(J1268)),3,IF(AND(OR(G1268=1,H1268=1),ISTEXT(J1268)),2,1))),"OoS")</f>
        <v>1</v>
      </c>
      <c r="F1268" s="57"/>
      <c r="G1268" s="59"/>
      <c r="H1268" s="59"/>
      <c r="I1268" s="59"/>
      <c r="J1268" s="59"/>
      <c r="K1268" s="59"/>
      <c r="L1268" s="59"/>
      <c r="M1268" s="59"/>
      <c r="N1268" s="59"/>
      <c r="O1268" s="59"/>
      <c r="P1268" s="370"/>
      <c r="Q1268" s="59"/>
      <c r="R1268" s="386"/>
    </row>
    <row r="1269" spans="1:18" ht="13" x14ac:dyDescent="0.25">
      <c r="A1269" s="352"/>
      <c r="B1269" s="378"/>
      <c r="C1269" s="62" t="str">
        <f>IF(ISTEXT('Organizational Unit Summary'!$B$47),'Organizational Unit Summary'!$B$47,"")</f>
        <v>P-8</v>
      </c>
      <c r="D1269" s="51" t="str">
        <f>IF('Organizational Unit Summary'!$B$24="Benchmark or Sustainment",IF(E1269="OoS","OoS",IF(E1269=1,"DM",IF(E1269=2,"PM",IF(E1269=3,"LM",IF(E1269=4,"FM"))))),IF(E1269="OoS","OoS",IF(E1269&lt;=2,"H",IF(E1269=3,"M",IF(E1269=4,"L")))))</f>
        <v>DM</v>
      </c>
      <c r="E1269" s="58">
        <f>IF(OR(Processes!$C$67=TRUE,Processes!K$67=TRUE),IF(AND(G1269=1,H1269=1,NOT(ISTEXT(J1269))),4,IF(AND(G1269=1,H1269=1,ISTEXT(J1269)),3,IF(AND(OR(G1269=1,H1269=1),ISTEXT(J1269)),2,1))),"OoS")</f>
        <v>1</v>
      </c>
      <c r="F1269" s="57"/>
      <c r="G1269" s="59"/>
      <c r="H1269" s="59"/>
      <c r="I1269" s="59"/>
      <c r="J1269" s="59"/>
      <c r="K1269" s="59"/>
      <c r="L1269" s="59"/>
      <c r="M1269" s="59"/>
      <c r="N1269" s="59"/>
      <c r="O1269" s="59"/>
      <c r="P1269" s="370"/>
      <c r="Q1269" s="59"/>
      <c r="R1269" s="386"/>
    </row>
    <row r="1270" spans="1:18" ht="13" x14ac:dyDescent="0.25">
      <c r="A1270" s="352"/>
      <c r="B1270" s="378"/>
      <c r="C1270" s="62" t="str">
        <f>IF(ISTEXT('Organizational Unit Summary'!$B$48),'Organizational Unit Summary'!$B$48,"")</f>
        <v>P-9</v>
      </c>
      <c r="D1270" s="51" t="str">
        <f>IF('Organizational Unit Summary'!$B$24="Benchmark or Sustainment",IF(E1270="OoS","OoS",IF(E1270=1,"DM",IF(E1270=2,"PM",IF(E1270=3,"LM",IF(E1270=4,"FM"))))),IF(E1270="OoS","OoS",IF(E1270&lt;=2,"H",IF(E1270=3,"M",IF(E1270=4,"L")))))</f>
        <v>DM</v>
      </c>
      <c r="E1270" s="58">
        <f>IF(OR(Processes!$C$67=TRUE,Processes!L$67=TRUE),IF(AND(G1270=1,H1270=1,NOT(ISTEXT(J1270))),4,IF(AND(G1270=1,H1270=1,ISTEXT(J1270)),3,IF(AND(OR(G1270=1,H1270=1),ISTEXT(J1270)),2,1))),"OoS")</f>
        <v>1</v>
      </c>
      <c r="F1270" s="57"/>
      <c r="G1270" s="59"/>
      <c r="H1270" s="59"/>
      <c r="I1270" s="59"/>
      <c r="J1270" s="59"/>
      <c r="K1270" s="59"/>
      <c r="L1270" s="59"/>
      <c r="M1270" s="59"/>
      <c r="N1270" s="59"/>
      <c r="O1270" s="59"/>
      <c r="P1270" s="370"/>
      <c r="Q1270" s="59"/>
      <c r="R1270" s="386"/>
    </row>
    <row r="1271" spans="1:18" ht="13" x14ac:dyDescent="0.25">
      <c r="A1271" s="352"/>
      <c r="B1271" s="378"/>
      <c r="C1271" s="62" t="str">
        <f>IF(ISTEXT('Organizational Unit Summary'!$B$49),'Organizational Unit Summary'!$B$49,"")</f>
        <v>P-10</v>
      </c>
      <c r="D1271" s="51" t="str">
        <f>IF('Organizational Unit Summary'!$B$24="Benchmark or Sustainment",IF(E1271="OoS","OoS",IF(E1271=1,"DM",IF(E1271=2,"PM",IF(E1271=3,"LM",IF(E1271=4,"FM"))))),IF(E1271="OoS","OoS",IF(E1271&lt;=2,"H",IF(E1271=3,"M",IF(E1271=4,"L")))))</f>
        <v>DM</v>
      </c>
      <c r="E1271" s="58">
        <f>IF(OR(Processes!$C$67=TRUE,Processes!M$67=TRUE),IF(AND(G1271=1,H1271=1,NOT(ISTEXT(J1271))),4,IF(AND(G1271=1,H1271=1,ISTEXT(J1271)),3,IF(AND(OR(G1271=1,H1271=1),ISTEXT(J1271)),2,1))),"OoS")</f>
        <v>1</v>
      </c>
      <c r="F1271" s="57"/>
      <c r="G1271" s="59"/>
      <c r="H1271" s="59"/>
      <c r="I1271" s="59"/>
      <c r="J1271" s="59"/>
      <c r="K1271" s="59"/>
      <c r="L1271" s="59"/>
      <c r="M1271" s="59"/>
      <c r="N1271" s="59"/>
      <c r="O1271" s="59"/>
      <c r="P1271" s="370"/>
      <c r="Q1271" s="59"/>
      <c r="R1271" s="386"/>
    </row>
    <row r="1272" spans="1:18" ht="13" x14ac:dyDescent="0.25">
      <c r="A1272" s="352"/>
      <c r="B1272" s="378"/>
      <c r="C1272" s="62" t="str">
        <f>IF(ISTEXT('Organizational Unit Summary'!$B$50),'Organizational Unit Summary'!$B$50,"")</f>
        <v>P-11</v>
      </c>
      <c r="D1272" s="51" t="str">
        <f>IF('Organizational Unit Summary'!$B$24="Benchmark or Sustainment",IF(E1272="OoS","OoS",IF(E1272=1,"DM",IF(E1272=2,"PM",IF(E1272=3,"LM",IF(E1272=4,"FM"))))),IF(E1272="OoS","OoS",IF(E1272&lt;=2,"H",IF(E1272=3,"M",IF(E1272=4,"L")))))</f>
        <v>DM</v>
      </c>
      <c r="E1272" s="58">
        <f>IF(OR(Processes!$C$67=TRUE,Processes!N$67=TRUE),IF(AND(G1272=1,H1272=1,NOT(ISTEXT(J1272))),4,IF(AND(G1272=1,H1272=1,ISTEXT(J1272)),3,IF(AND(OR(G1272=1,H1272=1),ISTEXT(J1272)),2,1))),"OoS")</f>
        <v>1</v>
      </c>
      <c r="F1272" s="57"/>
      <c r="G1272" s="59"/>
      <c r="H1272" s="59"/>
      <c r="I1272" s="59"/>
      <c r="J1272" s="59"/>
      <c r="K1272" s="59"/>
      <c r="L1272" s="59"/>
      <c r="M1272" s="59"/>
      <c r="N1272" s="59"/>
      <c r="O1272" s="59"/>
      <c r="P1272" s="370"/>
      <c r="Q1272" s="59"/>
      <c r="R1272" s="386"/>
    </row>
    <row r="1273" spans="1:18" ht="13" x14ac:dyDescent="0.25">
      <c r="A1273" s="352"/>
      <c r="B1273" s="378"/>
      <c r="C1273" s="62" t="str">
        <f>IF(ISTEXT('Organizational Unit Summary'!$B$51),'Organizational Unit Summary'!$B$51,"")</f>
        <v>P-12</v>
      </c>
      <c r="D1273" s="51" t="str">
        <f>IF('Organizational Unit Summary'!$B$24="Benchmark or Sustainment",IF(E1273="OoS","OoS",IF(E1273=1,"DM",IF(E1273=2,"PM",IF(E1273=3,"LM",IF(E1273=4,"FM"))))),IF(E1273="OoS","OoS",IF(E1273&lt;=2,"H",IF(E1273=3,"M",IF(E1273=4,"L")))))</f>
        <v>DM</v>
      </c>
      <c r="E1273" s="58">
        <f>IF(OR(Processes!$C$67=TRUE,Processes!O$67=TRUE),IF(AND(G1273=1,H1273=1,NOT(ISTEXT(J1273))),4,IF(AND(G1273=1,H1273=1,ISTEXT(J1273)),3,IF(AND(OR(G1273=1,H1273=1),ISTEXT(J1273)),2,1))),"OoS")</f>
        <v>1</v>
      </c>
      <c r="F1273" s="57"/>
      <c r="G1273" s="59"/>
      <c r="H1273" s="59"/>
      <c r="I1273" s="59"/>
      <c r="J1273" s="59"/>
      <c r="K1273" s="59"/>
      <c r="L1273" s="59"/>
      <c r="M1273" s="59"/>
      <c r="N1273" s="59"/>
      <c r="O1273" s="59"/>
      <c r="P1273" s="370"/>
      <c r="Q1273" s="59"/>
      <c r="R1273" s="386"/>
    </row>
    <row r="1274" spans="1:18" ht="13" x14ac:dyDescent="0.25">
      <c r="A1274" s="352"/>
      <c r="B1274" s="378"/>
      <c r="C1274" s="62" t="str">
        <f>IF(ISTEXT('Organizational Unit Summary'!$B$52),'Organizational Unit Summary'!$B$52,"")</f>
        <v>P-13</v>
      </c>
      <c r="D1274" s="51" t="str">
        <f>IF('Organizational Unit Summary'!$B$24="Benchmark or Sustainment",IF(E1274="OoS","OoS",IF(E1274=1,"DM",IF(E1274=2,"PM",IF(E1274=3,"LM",IF(E1274=4,"FM"))))),IF(E1274="OoS","OoS",IF(E1274&lt;=2,"H",IF(E1274=3,"M",IF(E1274=4,"L")))))</f>
        <v>DM</v>
      </c>
      <c r="E1274" s="58">
        <f>IF(OR(Processes!$C$67=TRUE,Processes!P$67=TRUE),IF(AND(G1274=1,H1274=1,NOT(ISTEXT(J1274))),4,IF(AND(G1274=1,H1274=1,ISTEXT(J1274)),3,IF(AND(OR(G1274=1,H1274=1),ISTEXT(J1274)),2,1))),"OoS")</f>
        <v>1</v>
      </c>
      <c r="F1274" s="57"/>
      <c r="G1274" s="59"/>
      <c r="H1274" s="59"/>
      <c r="I1274" s="59"/>
      <c r="J1274" s="59"/>
      <c r="K1274" s="59"/>
      <c r="L1274" s="59"/>
      <c r="M1274" s="59"/>
      <c r="N1274" s="59"/>
      <c r="O1274" s="59"/>
      <c r="P1274" s="370"/>
      <c r="Q1274" s="59"/>
      <c r="R1274" s="386"/>
    </row>
    <row r="1275" spans="1:18" ht="13" x14ac:dyDescent="0.25">
      <c r="A1275" s="352"/>
      <c r="B1275" s="378"/>
      <c r="C1275" s="62" t="str">
        <f>IF(ISTEXT('Organizational Unit Summary'!$B$53),'Organizational Unit Summary'!$B$53,"")</f>
        <v>P-14</v>
      </c>
      <c r="D1275" s="51" t="str">
        <f>IF('Organizational Unit Summary'!$B$24="Benchmark or Sustainment",IF(E1275="OoS","OoS",IF(E1275=1,"DM",IF(E1275=2,"PM",IF(E1275=3,"LM",IF(E1275=4,"FM"))))),IF(E1275="OoS","OoS",IF(E1275&lt;=2,"H",IF(E1275=3,"M",IF(E1275=4,"L")))))</f>
        <v>DM</v>
      </c>
      <c r="E1275" s="58">
        <f>IF(OR(Processes!$C$67=TRUE,Processes!Q$67=TRUE),IF(AND(G1275=1,H1275=1,NOT(ISTEXT(J1275))),4,IF(AND(G1275=1,H1275=1,ISTEXT(J1275)),3,IF(AND(OR(G1275=1,H1275=1),ISTEXT(J1275)),2,1))),"OoS")</f>
        <v>1</v>
      </c>
      <c r="F1275" s="57"/>
      <c r="G1275" s="59"/>
      <c r="H1275" s="59"/>
      <c r="I1275" s="59"/>
      <c r="J1275" s="59"/>
      <c r="K1275" s="59"/>
      <c r="L1275" s="59"/>
      <c r="M1275" s="59"/>
      <c r="N1275" s="59"/>
      <c r="O1275" s="59"/>
      <c r="P1275" s="370"/>
      <c r="Q1275" s="59"/>
      <c r="R1275" s="386"/>
    </row>
    <row r="1276" spans="1:18" ht="13" x14ac:dyDescent="0.25">
      <c r="A1276" s="352"/>
      <c r="B1276" s="378"/>
      <c r="C1276" s="62" t="str">
        <f>IF(ISTEXT('Organizational Unit Summary'!$B$54),'Organizational Unit Summary'!$B$54,"")</f>
        <v>P-15</v>
      </c>
      <c r="D1276" s="51" t="str">
        <f>IF('Organizational Unit Summary'!$B$24="Benchmark or Sustainment",IF(E1276="OoS","OoS",IF(E1276=1,"DM",IF(E1276=2,"PM",IF(E1276=3,"LM",IF(E1276=4,"FM"))))),IF(E1276="OoS","OoS",IF(E1276&lt;=2,"H",IF(E1276=3,"M",IF(E1276=4,"L")))))</f>
        <v>DM</v>
      </c>
      <c r="E1276" s="58">
        <f>IF(OR(Processes!$C$67=TRUE,Processes!R$67=TRUE),IF(AND(G1276=1,H1276=1,NOT(ISTEXT(J1276))),4,IF(AND(G1276=1,H1276=1,ISTEXT(J1276)),3,IF(AND(OR(G1276=1,H1276=1),ISTEXT(J1276)),2,1))),"OoS")</f>
        <v>1</v>
      </c>
      <c r="F1276" s="57"/>
      <c r="G1276" s="59"/>
      <c r="H1276" s="59"/>
      <c r="I1276" s="59"/>
      <c r="J1276" s="59"/>
      <c r="K1276" s="59"/>
      <c r="L1276" s="59"/>
      <c r="M1276" s="59"/>
      <c r="N1276" s="59"/>
      <c r="O1276" s="59"/>
      <c r="P1276" s="370"/>
      <c r="Q1276" s="59"/>
      <c r="R1276" s="386"/>
    </row>
    <row r="1277" spans="1:18" ht="13" x14ac:dyDescent="0.25">
      <c r="A1277" s="352"/>
      <c r="B1277" s="378"/>
      <c r="C1277" s="62" t="str">
        <f>IF(ISTEXT('Organizational Unit Summary'!$B$55),'Organizational Unit Summary'!$B$55,"")</f>
        <v>P-16</v>
      </c>
      <c r="D1277" s="51" t="str">
        <f>IF('Organizational Unit Summary'!$B$24="Benchmark or Sustainment",IF(E1277="OoS","OoS",IF(E1277=1,"DM",IF(E1277=2,"PM",IF(E1277=3,"LM",IF(E1277=4,"FM"))))),IF(E1277="OoS","OoS",IF(E1277&lt;=2,"H",IF(E1277=3,"M",IF(E1277=4,"L")))))</f>
        <v>DM</v>
      </c>
      <c r="E1277" s="58">
        <f>IF(OR(Processes!$C$67=TRUE,Processes!S$67=TRUE),IF(AND(G1277=1,H1277=1,NOT(ISTEXT(J1277))),4,IF(AND(G1277=1,H1277=1,ISTEXT(J1277)),3,IF(AND(OR(G1277=1,H1277=1),ISTEXT(J1277)),2,1))),"OoS")</f>
        <v>1</v>
      </c>
      <c r="F1277" s="57"/>
      <c r="G1277" s="59"/>
      <c r="H1277" s="59"/>
      <c r="I1277" s="59"/>
      <c r="J1277" s="59"/>
      <c r="K1277" s="59"/>
      <c r="L1277" s="59"/>
      <c r="M1277" s="59"/>
      <c r="N1277" s="59"/>
      <c r="O1277" s="59"/>
      <c r="P1277" s="370"/>
      <c r="Q1277" s="59"/>
      <c r="R1277" s="386"/>
    </row>
    <row r="1278" spans="1:18" ht="13" x14ac:dyDescent="0.25">
      <c r="A1278" s="352"/>
      <c r="B1278" s="378"/>
      <c r="C1278" s="62" t="str">
        <f>IF(ISTEXT('Organizational Unit Summary'!$B$56),'Organizational Unit Summary'!$B$56,"")</f>
        <v>P-17</v>
      </c>
      <c r="D1278" s="51" t="str">
        <f>IF('Organizational Unit Summary'!$B$24="Benchmark or Sustainment",IF(E1278="OoS","OoS",IF(E1278=1,"DM",IF(E1278=2,"PM",IF(E1278=3,"LM",IF(E1278=4,"FM"))))),IF(E1278="OoS","OoS",IF(E1278&lt;=2,"H",IF(E1278=3,"M",IF(E1278=4,"L")))))</f>
        <v>DM</v>
      </c>
      <c r="E1278" s="58">
        <f>IF(OR(Processes!$C$67=TRUE,Processes!T$67=TRUE),IF(AND(G1278=1,H1278=1,NOT(ISTEXT(J1278))),4,IF(AND(G1278=1,H1278=1,ISTEXT(J1278)),3,IF(AND(OR(G1278=1,H1278=1),ISTEXT(J1278)),2,1))),"OoS")</f>
        <v>1</v>
      </c>
      <c r="F1278" s="57"/>
      <c r="G1278" s="59"/>
      <c r="H1278" s="59"/>
      <c r="I1278" s="59"/>
      <c r="J1278" s="59"/>
      <c r="K1278" s="59"/>
      <c r="L1278" s="59"/>
      <c r="M1278" s="59"/>
      <c r="N1278" s="59"/>
      <c r="O1278" s="59"/>
      <c r="P1278" s="370"/>
      <c r="Q1278" s="59"/>
      <c r="R1278" s="386"/>
    </row>
    <row r="1279" spans="1:18" ht="13" x14ac:dyDescent="0.25">
      <c r="A1279" s="352"/>
      <c r="B1279" s="378"/>
      <c r="C1279" s="62" t="str">
        <f>IF(ISTEXT('Organizational Unit Summary'!$B$57),'Organizational Unit Summary'!$B$57,"")</f>
        <v>P-18</v>
      </c>
      <c r="D1279" s="51" t="str">
        <f>IF('Organizational Unit Summary'!$B$24="Benchmark or Sustainment",IF(E1279="OoS","OoS",IF(E1279=1,"DM",IF(E1279=2,"PM",IF(E1279=3,"LM",IF(E1279=4,"FM"))))),IF(E1279="OoS","OoS",IF(E1279&lt;=2,"H",IF(E1279=3,"M",IF(E1279=4,"L")))))</f>
        <v>DM</v>
      </c>
      <c r="E1279" s="58">
        <f>IF(OR(Processes!$C$67=TRUE,Processes!U$67=TRUE),IF(AND(G1279=1,H1279=1,NOT(ISTEXT(J1279))),4,IF(AND(G1279=1,H1279=1,ISTEXT(J1279)),3,IF(AND(OR(G1279=1,H1279=1),ISTEXT(J1279)),2,1))),"OoS")</f>
        <v>1</v>
      </c>
      <c r="F1279" s="57"/>
      <c r="G1279" s="59"/>
      <c r="H1279" s="59"/>
      <c r="I1279" s="59"/>
      <c r="J1279" s="59"/>
      <c r="K1279" s="59"/>
      <c r="L1279" s="59"/>
      <c r="M1279" s="59"/>
      <c r="N1279" s="59"/>
      <c r="O1279" s="59"/>
      <c r="P1279" s="370"/>
      <c r="Q1279" s="59"/>
      <c r="R1279" s="386"/>
    </row>
    <row r="1280" spans="1:18" ht="13" x14ac:dyDescent="0.25">
      <c r="A1280" s="352"/>
      <c r="B1280" s="378"/>
      <c r="C1280" s="62" t="str">
        <f>IF(ISTEXT('Organizational Unit Summary'!$B$58),'Organizational Unit Summary'!$B$58,"")</f>
        <v>P-19</v>
      </c>
      <c r="D1280" s="51" t="str">
        <f>IF('Organizational Unit Summary'!$B$24="Benchmark or Sustainment",IF(E1280="OoS","OoS",IF(E1280=1,"DM",IF(E1280=2,"PM",IF(E1280=3,"LM",IF(E1280=4,"FM"))))),IF(E1280="OoS","OoS",IF(E1280&lt;=2,"H",IF(E1280=3,"M",IF(E1280=4,"L")))))</f>
        <v>DM</v>
      </c>
      <c r="E1280" s="58">
        <f>IF(OR(Processes!$C$67=TRUE,Processes!V$67=TRUE),IF(AND(G1280=1,H1280=1,NOT(ISTEXT(J1280))),4,IF(AND(G1280=1,H1280=1,ISTEXT(J1280)),3,IF(AND(OR(G1280=1,H1280=1),ISTEXT(J1280)),2,1))),"OoS")</f>
        <v>1</v>
      </c>
      <c r="F1280" s="57"/>
      <c r="G1280" s="59"/>
      <c r="H1280" s="59"/>
      <c r="I1280" s="59"/>
      <c r="J1280" s="59"/>
      <c r="K1280" s="59"/>
      <c r="L1280" s="59"/>
      <c r="M1280" s="59"/>
      <c r="N1280" s="59"/>
      <c r="O1280" s="59"/>
      <c r="P1280" s="370"/>
      <c r="Q1280" s="59"/>
      <c r="R1280" s="386"/>
    </row>
    <row r="1281" spans="1:18" ht="13.5" thickBot="1" x14ac:dyDescent="0.3">
      <c r="A1281" s="352"/>
      <c r="B1281" s="378"/>
      <c r="C1281" s="62" t="str">
        <f>IF(ISTEXT('Organizational Unit Summary'!$B$59),'Organizational Unit Summary'!$B$59,"")</f>
        <v>P-20</v>
      </c>
      <c r="D1281" s="51" t="str">
        <f>IF('Organizational Unit Summary'!$B$24="Benchmark or Sustainment",IF(E1281="OoS","OoS",IF(E1281=1,"DM",IF(E1281=2,"PM",IF(E1281=3,"LM",IF(E1281=4,"FM"))))),IF(E1281="OoS","OoS",IF(E1281&lt;=2,"H",IF(E1281=3,"M",IF(E1281=4,"L")))))</f>
        <v>DM</v>
      </c>
      <c r="E1281" s="58">
        <f>IF(OR(Processes!$C$67=TRUE,Processes!W$67=TRUE),IF(AND(G1281=1,H1281=1,NOT(ISTEXT(J1281))),4,IF(AND(G1281=1,H1281=1,ISTEXT(J1281)),3,IF(AND(OR(G1281=1,H1281=1),ISTEXT(J1281)),2,1))),"OoS")</f>
        <v>1</v>
      </c>
      <c r="F1281" s="57"/>
      <c r="G1281" s="59"/>
      <c r="H1281" s="59"/>
      <c r="I1281" s="59"/>
      <c r="J1281" s="59"/>
      <c r="K1281" s="59"/>
      <c r="L1281" s="59"/>
      <c r="M1281" s="59"/>
      <c r="N1281" s="59"/>
      <c r="O1281" s="59"/>
      <c r="P1281" s="371"/>
      <c r="Q1281" s="59"/>
      <c r="R1281" s="386"/>
    </row>
    <row r="1282" spans="1:18" ht="13" x14ac:dyDescent="0.25">
      <c r="A1282" s="352"/>
      <c r="B1282" s="378" t="str">
        <f>IF(ISTEXT(Processes!$B$17),Processes!$B$17,"")</f>
        <v>Process 15</v>
      </c>
      <c r="C1282" s="62" t="str">
        <f>IF(ISTEXT('Organizational Unit Summary'!$B$40),'Organizational Unit Summary'!$B$40,"")</f>
        <v>P-1</v>
      </c>
      <c r="D1282" s="51" t="str">
        <f>IF('Organizational Unit Summary'!$B$24="Benchmark or Sustainment",IF(E1282="OoS","OoS",IF(E1282=1,"DM",IF(E1282=2,"PM",IF(E1282=3,"LM",IF(E1282=4,"FM"))))),IF(E1282="OoS","OoS",IF(E1282&lt;=2,"H",IF(E1282=3,"M",IF(E1282=4,"L")))))</f>
        <v>DM</v>
      </c>
      <c r="E1282" s="58">
        <f>IF(OR(Processes!$C$68=TRUE,Processes!D$68=TRUE),IF(AND(G1282=1,H1282=1,NOT(ISTEXT(J1282))),4,IF(AND(G1282=1,H1282=1,ISTEXT(J1282)),3,IF(AND(OR(G1282=1,H1282=1),ISTEXT(J1282)),2,1))),"OoS")</f>
        <v>1</v>
      </c>
      <c r="F1282" s="57"/>
      <c r="G1282" s="59"/>
      <c r="H1282" s="59"/>
      <c r="I1282" s="59"/>
      <c r="J1282" s="59"/>
      <c r="K1282" s="59"/>
      <c r="L1282" s="59"/>
      <c r="M1282" s="59"/>
      <c r="N1282" s="59"/>
      <c r="O1282" s="59"/>
      <c r="P1282" s="369"/>
      <c r="Q1282" s="59"/>
      <c r="R1282" s="386"/>
    </row>
    <row r="1283" spans="1:18" ht="13" x14ac:dyDescent="0.25">
      <c r="A1283" s="352"/>
      <c r="B1283" s="378"/>
      <c r="C1283" s="62" t="str">
        <f>IF(ISTEXT('Organizational Unit Summary'!$B$41),'Organizational Unit Summary'!$B$41,"")</f>
        <v>P-2</v>
      </c>
      <c r="D1283" s="51" t="str">
        <f>IF('Organizational Unit Summary'!$B$24="Benchmark or Sustainment",IF(E1283="OoS","OoS",IF(E1283=1,"DM",IF(E1283=2,"PM",IF(E1283=3,"LM",IF(E1283=4,"FM"))))),IF(E1283="OoS","OoS",IF(E1283&lt;=2,"H",IF(E1283=3,"M",IF(E1283=4,"L")))))</f>
        <v>DM</v>
      </c>
      <c r="E1283" s="58">
        <f>IF(OR(Processes!$C$68=TRUE,Processes!E$68=TRUE),IF(AND(G1283=1,H1283=1,NOT(ISTEXT(J1283))),4,IF(AND(G1283=1,H1283=1,ISTEXT(J1283)),3,IF(AND(OR(G1283=1,H1283=1),ISTEXT(J1283)),2,1))),"OoS")</f>
        <v>1</v>
      </c>
      <c r="F1283" s="57"/>
      <c r="G1283" s="59"/>
      <c r="H1283" s="59"/>
      <c r="I1283" s="59"/>
      <c r="J1283" s="59"/>
      <c r="K1283" s="59"/>
      <c r="L1283" s="59"/>
      <c r="M1283" s="59"/>
      <c r="N1283" s="59"/>
      <c r="O1283" s="59"/>
      <c r="P1283" s="370"/>
      <c r="Q1283" s="59"/>
      <c r="R1283" s="386"/>
    </row>
    <row r="1284" spans="1:18" ht="13" x14ac:dyDescent="0.25">
      <c r="A1284" s="352"/>
      <c r="B1284" s="378"/>
      <c r="C1284" s="62" t="str">
        <f>IF(ISTEXT('Organizational Unit Summary'!$B$42),'Organizational Unit Summary'!$B$42,"")</f>
        <v>P-3</v>
      </c>
      <c r="D1284" s="51" t="str">
        <f>IF('Organizational Unit Summary'!$B$24="Benchmark or Sustainment",IF(E1284="OoS","OoS",IF(E1284=1,"DM",IF(E1284=2,"PM",IF(E1284=3,"LM",IF(E1284=4,"FM"))))),IF(E1284="OoS","OoS",IF(E1284&lt;=2,"H",IF(E1284=3,"M",IF(E1284=4,"L")))))</f>
        <v>DM</v>
      </c>
      <c r="E1284" s="58">
        <f>IF(OR(Processes!$C$68=TRUE,Processes!F$68=TRUE),IF(AND(G1284=1,H1284=1,NOT(ISTEXT(J1284))),4,IF(AND(G1284=1,H1284=1,ISTEXT(J1284)),3,IF(AND(OR(G1284=1,H1284=1),ISTEXT(J1284)),2,1))),"OoS")</f>
        <v>1</v>
      </c>
      <c r="F1284" s="57"/>
      <c r="G1284" s="59"/>
      <c r="H1284" s="59"/>
      <c r="I1284" s="59"/>
      <c r="J1284" s="59"/>
      <c r="K1284" s="59"/>
      <c r="L1284" s="59"/>
      <c r="M1284" s="59"/>
      <c r="N1284" s="59"/>
      <c r="O1284" s="59"/>
      <c r="P1284" s="370"/>
      <c r="Q1284" s="59"/>
      <c r="R1284" s="386"/>
    </row>
    <row r="1285" spans="1:18" ht="13" x14ac:dyDescent="0.25">
      <c r="A1285" s="352"/>
      <c r="B1285" s="378"/>
      <c r="C1285" s="62" t="str">
        <f>IF(ISTEXT('Organizational Unit Summary'!$B$43),'Organizational Unit Summary'!$B$43,"")</f>
        <v>P-4</v>
      </c>
      <c r="D1285" s="51" t="str">
        <f>IF('Organizational Unit Summary'!$B$24="Benchmark or Sustainment",IF(E1285="OoS","OoS",IF(E1285=1,"DM",IF(E1285=2,"PM",IF(E1285=3,"LM",IF(E1285=4,"FM"))))),IF(E1285="OoS","OoS",IF(E1285&lt;=2,"H",IF(E1285=3,"M",IF(E1285=4,"L")))))</f>
        <v>DM</v>
      </c>
      <c r="E1285" s="58">
        <f>IF(OR(Processes!$C$68=TRUE,Processes!G$68=TRUE),IF(AND(G1285=1,H1285=1,NOT(ISTEXT(J1285))),4,IF(AND(G1285=1,H1285=1,ISTEXT(J1285)),3,IF(AND(OR(G1285=1,H1285=1),ISTEXT(J1285)),2,1))),"OoS")</f>
        <v>1</v>
      </c>
      <c r="F1285" s="57"/>
      <c r="G1285" s="59"/>
      <c r="H1285" s="59"/>
      <c r="I1285" s="59"/>
      <c r="J1285" s="59"/>
      <c r="K1285" s="59"/>
      <c r="L1285" s="59"/>
      <c r="M1285" s="59"/>
      <c r="N1285" s="59"/>
      <c r="O1285" s="59"/>
      <c r="P1285" s="370"/>
      <c r="Q1285" s="59"/>
      <c r="R1285" s="386"/>
    </row>
    <row r="1286" spans="1:18" ht="13" x14ac:dyDescent="0.25">
      <c r="A1286" s="352"/>
      <c r="B1286" s="378"/>
      <c r="C1286" s="62" t="str">
        <f>IF(ISTEXT('Organizational Unit Summary'!$B$44),'Organizational Unit Summary'!$B$44,"")</f>
        <v>P-5</v>
      </c>
      <c r="D1286" s="51" t="str">
        <f>IF('Organizational Unit Summary'!$B$24="Benchmark or Sustainment",IF(E1286="OoS","OoS",IF(E1286=1,"DM",IF(E1286=2,"PM",IF(E1286=3,"LM",IF(E1286=4,"FM"))))),IF(E1286="OoS","OoS",IF(E1286&lt;=2,"H",IF(E1286=3,"M",IF(E1286=4,"L")))))</f>
        <v>DM</v>
      </c>
      <c r="E1286" s="58">
        <f>IF(OR(Processes!$C$68=TRUE,Processes!H$68=TRUE),IF(AND(G1286=1,H1286=1,NOT(ISTEXT(J1286))),4,IF(AND(G1286=1,H1286=1,ISTEXT(J1286)),3,IF(AND(OR(G1286=1,H1286=1),ISTEXT(J1286)),2,1))),"OoS")</f>
        <v>1</v>
      </c>
      <c r="F1286" s="57"/>
      <c r="G1286" s="59"/>
      <c r="H1286" s="59"/>
      <c r="I1286" s="59"/>
      <c r="J1286" s="59"/>
      <c r="K1286" s="59"/>
      <c r="L1286" s="59"/>
      <c r="M1286" s="59"/>
      <c r="N1286" s="59"/>
      <c r="O1286" s="59"/>
      <c r="P1286" s="370"/>
      <c r="Q1286" s="59"/>
      <c r="R1286" s="386"/>
    </row>
    <row r="1287" spans="1:18" ht="13" x14ac:dyDescent="0.25">
      <c r="A1287" s="352"/>
      <c r="B1287" s="378"/>
      <c r="C1287" s="62" t="str">
        <f>IF(ISTEXT('Organizational Unit Summary'!$B$45),'Organizational Unit Summary'!$B$45,"")</f>
        <v>P-6</v>
      </c>
      <c r="D1287" s="51" t="str">
        <f>IF('Organizational Unit Summary'!$B$24="Benchmark or Sustainment",IF(E1287="OoS","OoS",IF(E1287=1,"DM",IF(E1287=2,"PM",IF(E1287=3,"LM",IF(E1287=4,"FM"))))),IF(E1287="OoS","OoS",IF(E1287&lt;=2,"H",IF(E1287=3,"M",IF(E1287=4,"L")))))</f>
        <v>DM</v>
      </c>
      <c r="E1287" s="58">
        <f>IF(OR(Processes!$C$68=TRUE,Processes!I$68=TRUE),IF(AND(G1287=1,H1287=1,NOT(ISTEXT(J1287))),4,IF(AND(G1287=1,H1287=1,ISTEXT(J1287)),3,IF(AND(OR(G1287=1,H1287=1),ISTEXT(J1287)),2,1))),"OoS")</f>
        <v>1</v>
      </c>
      <c r="F1287" s="57"/>
      <c r="G1287" s="59"/>
      <c r="H1287" s="59"/>
      <c r="I1287" s="59"/>
      <c r="J1287" s="59"/>
      <c r="K1287" s="59"/>
      <c r="L1287" s="59"/>
      <c r="M1287" s="59"/>
      <c r="N1287" s="59"/>
      <c r="O1287" s="59"/>
      <c r="P1287" s="370"/>
      <c r="Q1287" s="59"/>
      <c r="R1287" s="386"/>
    </row>
    <row r="1288" spans="1:18" ht="13" x14ac:dyDescent="0.25">
      <c r="A1288" s="352"/>
      <c r="B1288" s="378"/>
      <c r="C1288" s="62" t="str">
        <f>IF(ISTEXT('Organizational Unit Summary'!$B$46),'Organizational Unit Summary'!$B$46,"")</f>
        <v>P-7</v>
      </c>
      <c r="D1288" s="51" t="str">
        <f>IF('Organizational Unit Summary'!$B$24="Benchmark or Sustainment",IF(E1288="OoS","OoS",IF(E1288=1,"DM",IF(E1288=2,"PM",IF(E1288=3,"LM",IF(E1288=4,"FM"))))),IF(E1288="OoS","OoS",IF(E1288&lt;=2,"H",IF(E1288=3,"M",IF(E1288=4,"L")))))</f>
        <v>DM</v>
      </c>
      <c r="E1288" s="58">
        <f>IF(OR(Processes!$C$68=TRUE,Processes!J$68=TRUE),IF(AND(G1288=1,H1288=1,NOT(ISTEXT(J1288))),4,IF(AND(G1288=1,H1288=1,ISTEXT(J1288)),3,IF(AND(OR(G1288=1,H1288=1),ISTEXT(J1288)),2,1))),"OoS")</f>
        <v>1</v>
      </c>
      <c r="F1288" s="57"/>
      <c r="G1288" s="59"/>
      <c r="H1288" s="59"/>
      <c r="I1288" s="59"/>
      <c r="J1288" s="59"/>
      <c r="K1288" s="59"/>
      <c r="L1288" s="59"/>
      <c r="M1288" s="59"/>
      <c r="N1288" s="59"/>
      <c r="O1288" s="59"/>
      <c r="P1288" s="370"/>
      <c r="Q1288" s="59"/>
      <c r="R1288" s="386"/>
    </row>
    <row r="1289" spans="1:18" ht="13" x14ac:dyDescent="0.25">
      <c r="A1289" s="352"/>
      <c r="B1289" s="378"/>
      <c r="C1289" s="62" t="str">
        <f>IF(ISTEXT('Organizational Unit Summary'!$B$47),'Organizational Unit Summary'!$B$47,"")</f>
        <v>P-8</v>
      </c>
      <c r="D1289" s="51" t="str">
        <f>IF('Organizational Unit Summary'!$B$24="Benchmark or Sustainment",IF(E1289="OoS","OoS",IF(E1289=1,"DM",IF(E1289=2,"PM",IF(E1289=3,"LM",IF(E1289=4,"FM"))))),IF(E1289="OoS","OoS",IF(E1289&lt;=2,"H",IF(E1289=3,"M",IF(E1289=4,"L")))))</f>
        <v>DM</v>
      </c>
      <c r="E1289" s="58">
        <f>IF(OR(Processes!$C$68=TRUE,Processes!K$68=TRUE),IF(AND(G1289=1,H1289=1,NOT(ISTEXT(J1289))),4,IF(AND(G1289=1,H1289=1,ISTEXT(J1289)),3,IF(AND(OR(G1289=1,H1289=1),ISTEXT(J1289)),2,1))),"OoS")</f>
        <v>1</v>
      </c>
      <c r="F1289" s="57"/>
      <c r="G1289" s="59"/>
      <c r="H1289" s="59"/>
      <c r="I1289" s="59"/>
      <c r="J1289" s="59"/>
      <c r="K1289" s="59"/>
      <c r="L1289" s="59"/>
      <c r="M1289" s="59"/>
      <c r="N1289" s="59"/>
      <c r="O1289" s="59"/>
      <c r="P1289" s="370"/>
      <c r="Q1289" s="59"/>
      <c r="R1289" s="386"/>
    </row>
    <row r="1290" spans="1:18" ht="13" x14ac:dyDescent="0.25">
      <c r="A1290" s="352"/>
      <c r="B1290" s="378"/>
      <c r="C1290" s="62" t="str">
        <f>IF(ISTEXT('Organizational Unit Summary'!$B$48),'Organizational Unit Summary'!$B$48,"")</f>
        <v>P-9</v>
      </c>
      <c r="D1290" s="51" t="str">
        <f>IF('Organizational Unit Summary'!$B$24="Benchmark or Sustainment",IF(E1290="OoS","OoS",IF(E1290=1,"DM",IF(E1290=2,"PM",IF(E1290=3,"LM",IF(E1290=4,"FM"))))),IF(E1290="OoS","OoS",IF(E1290&lt;=2,"H",IF(E1290=3,"M",IF(E1290=4,"L")))))</f>
        <v>DM</v>
      </c>
      <c r="E1290" s="58">
        <f>IF(OR(Processes!$C$68=TRUE,Processes!L$68=TRUE),IF(AND(G1290=1,H1290=1,NOT(ISTEXT(J1290))),4,IF(AND(G1290=1,H1290=1,ISTEXT(J1290)),3,IF(AND(OR(G1290=1,H1290=1),ISTEXT(J1290)),2,1))),"OoS")</f>
        <v>1</v>
      </c>
      <c r="F1290" s="57"/>
      <c r="G1290" s="59"/>
      <c r="H1290" s="59"/>
      <c r="I1290" s="59"/>
      <c r="J1290" s="59"/>
      <c r="K1290" s="59"/>
      <c r="L1290" s="59"/>
      <c r="M1290" s="59"/>
      <c r="N1290" s="59"/>
      <c r="O1290" s="59"/>
      <c r="P1290" s="370"/>
      <c r="Q1290" s="59"/>
      <c r="R1290" s="386"/>
    </row>
    <row r="1291" spans="1:18" ht="13" x14ac:dyDescent="0.25">
      <c r="A1291" s="352"/>
      <c r="B1291" s="378"/>
      <c r="C1291" s="62" t="str">
        <f>IF(ISTEXT('Organizational Unit Summary'!$B$49),'Organizational Unit Summary'!$B$49,"")</f>
        <v>P-10</v>
      </c>
      <c r="D1291" s="51" t="str">
        <f>IF('Organizational Unit Summary'!$B$24="Benchmark or Sustainment",IF(E1291="OoS","OoS",IF(E1291=1,"DM",IF(E1291=2,"PM",IF(E1291=3,"LM",IF(E1291=4,"FM"))))),IF(E1291="OoS","OoS",IF(E1291&lt;=2,"H",IF(E1291=3,"M",IF(E1291=4,"L")))))</f>
        <v>DM</v>
      </c>
      <c r="E1291" s="58">
        <f>IF(OR(Processes!$C$68=TRUE,Processes!M$68=TRUE),IF(AND(G1291=1,H1291=1,NOT(ISTEXT(J1291))),4,IF(AND(G1291=1,H1291=1,ISTEXT(J1291)),3,IF(AND(OR(G1291=1,H1291=1),ISTEXT(J1291)),2,1))),"OoS")</f>
        <v>1</v>
      </c>
      <c r="F1291" s="57"/>
      <c r="G1291" s="59"/>
      <c r="H1291" s="59"/>
      <c r="I1291" s="59"/>
      <c r="J1291" s="59"/>
      <c r="K1291" s="59"/>
      <c r="L1291" s="59"/>
      <c r="M1291" s="59"/>
      <c r="N1291" s="59"/>
      <c r="O1291" s="59"/>
      <c r="P1291" s="370"/>
      <c r="Q1291" s="59"/>
      <c r="R1291" s="386"/>
    </row>
    <row r="1292" spans="1:18" ht="13" x14ac:dyDescent="0.25">
      <c r="A1292" s="352"/>
      <c r="B1292" s="378"/>
      <c r="C1292" s="62" t="str">
        <f>IF(ISTEXT('Organizational Unit Summary'!$B$50),'Organizational Unit Summary'!$B$50,"")</f>
        <v>P-11</v>
      </c>
      <c r="D1292" s="51" t="str">
        <f>IF('Organizational Unit Summary'!$B$24="Benchmark or Sustainment",IF(E1292="OoS","OoS",IF(E1292=1,"DM",IF(E1292=2,"PM",IF(E1292=3,"LM",IF(E1292=4,"FM"))))),IF(E1292="OoS","OoS",IF(E1292&lt;=2,"H",IF(E1292=3,"M",IF(E1292=4,"L")))))</f>
        <v>DM</v>
      </c>
      <c r="E1292" s="58">
        <f>IF(OR(Processes!$C$68=TRUE,Processes!N$68=TRUE),IF(AND(G1292=1,H1292=1,NOT(ISTEXT(J1292))),4,IF(AND(G1292=1,H1292=1,ISTEXT(J1292)),3,IF(AND(OR(G1292=1,H1292=1),ISTEXT(J1292)),2,1))),"OoS")</f>
        <v>1</v>
      </c>
      <c r="F1292" s="57"/>
      <c r="G1292" s="59"/>
      <c r="H1292" s="59"/>
      <c r="I1292" s="59"/>
      <c r="J1292" s="59"/>
      <c r="K1292" s="59"/>
      <c r="L1292" s="59"/>
      <c r="M1292" s="59"/>
      <c r="N1292" s="59"/>
      <c r="O1292" s="59"/>
      <c r="P1292" s="370"/>
      <c r="Q1292" s="59"/>
      <c r="R1292" s="386"/>
    </row>
    <row r="1293" spans="1:18" ht="13" x14ac:dyDescent="0.25">
      <c r="A1293" s="352"/>
      <c r="B1293" s="378"/>
      <c r="C1293" s="62" t="str">
        <f>IF(ISTEXT('Organizational Unit Summary'!$B$51),'Organizational Unit Summary'!$B$51,"")</f>
        <v>P-12</v>
      </c>
      <c r="D1293" s="51" t="str">
        <f>IF('Organizational Unit Summary'!$B$24="Benchmark or Sustainment",IF(E1293="OoS","OoS",IF(E1293=1,"DM",IF(E1293=2,"PM",IF(E1293=3,"LM",IF(E1293=4,"FM"))))),IF(E1293="OoS","OoS",IF(E1293&lt;=2,"H",IF(E1293=3,"M",IF(E1293=4,"L")))))</f>
        <v>DM</v>
      </c>
      <c r="E1293" s="58">
        <f>IF(OR(Processes!$C$68=TRUE,Processes!O$68=TRUE),IF(AND(G1293=1,H1293=1,NOT(ISTEXT(J1293))),4,IF(AND(G1293=1,H1293=1,ISTEXT(J1293)),3,IF(AND(OR(G1293=1,H1293=1),ISTEXT(J1293)),2,1))),"OoS")</f>
        <v>1</v>
      </c>
      <c r="F1293" s="57"/>
      <c r="G1293" s="59"/>
      <c r="H1293" s="59"/>
      <c r="I1293" s="59"/>
      <c r="J1293" s="59"/>
      <c r="K1293" s="59"/>
      <c r="L1293" s="59"/>
      <c r="M1293" s="59"/>
      <c r="N1293" s="59"/>
      <c r="O1293" s="59"/>
      <c r="P1293" s="370"/>
      <c r="Q1293" s="59"/>
      <c r="R1293" s="386"/>
    </row>
    <row r="1294" spans="1:18" ht="13" x14ac:dyDescent="0.25">
      <c r="A1294" s="352"/>
      <c r="B1294" s="378"/>
      <c r="C1294" s="62" t="str">
        <f>IF(ISTEXT('Organizational Unit Summary'!$B$52),'Organizational Unit Summary'!$B$52,"")</f>
        <v>P-13</v>
      </c>
      <c r="D1294" s="51" t="str">
        <f>IF('Organizational Unit Summary'!$B$24="Benchmark or Sustainment",IF(E1294="OoS","OoS",IF(E1294=1,"DM",IF(E1294=2,"PM",IF(E1294=3,"LM",IF(E1294=4,"FM"))))),IF(E1294="OoS","OoS",IF(E1294&lt;=2,"H",IF(E1294=3,"M",IF(E1294=4,"L")))))</f>
        <v>DM</v>
      </c>
      <c r="E1294" s="58">
        <f>IF(OR(Processes!$C$68=TRUE,Processes!P$68=TRUE),IF(AND(G1294=1,H1294=1,NOT(ISTEXT(J1294))),4,IF(AND(G1294=1,H1294=1,ISTEXT(J1294)),3,IF(AND(OR(G1294=1,H1294=1),ISTEXT(J1294)),2,1))),"OoS")</f>
        <v>1</v>
      </c>
      <c r="F1294" s="57"/>
      <c r="G1294" s="59"/>
      <c r="H1294" s="59"/>
      <c r="I1294" s="59"/>
      <c r="J1294" s="59"/>
      <c r="K1294" s="59"/>
      <c r="L1294" s="59"/>
      <c r="M1294" s="59"/>
      <c r="N1294" s="59"/>
      <c r="O1294" s="59"/>
      <c r="P1294" s="370"/>
      <c r="Q1294" s="59"/>
      <c r="R1294" s="386"/>
    </row>
    <row r="1295" spans="1:18" ht="13" x14ac:dyDescent="0.25">
      <c r="A1295" s="352"/>
      <c r="B1295" s="378"/>
      <c r="C1295" s="62" t="str">
        <f>IF(ISTEXT('Organizational Unit Summary'!$B$53),'Organizational Unit Summary'!$B$53,"")</f>
        <v>P-14</v>
      </c>
      <c r="D1295" s="51" t="str">
        <f>IF('Organizational Unit Summary'!$B$24="Benchmark or Sustainment",IF(E1295="OoS","OoS",IF(E1295=1,"DM",IF(E1295=2,"PM",IF(E1295=3,"LM",IF(E1295=4,"FM"))))),IF(E1295="OoS","OoS",IF(E1295&lt;=2,"H",IF(E1295=3,"M",IF(E1295=4,"L")))))</f>
        <v>DM</v>
      </c>
      <c r="E1295" s="58">
        <f>IF(OR(Processes!$C$68=TRUE,Processes!Q$68=TRUE),IF(AND(G1295=1,H1295=1,NOT(ISTEXT(J1295))),4,IF(AND(G1295=1,H1295=1,ISTEXT(J1295)),3,IF(AND(OR(G1295=1,H1295=1),ISTEXT(J1295)),2,1))),"OoS")</f>
        <v>1</v>
      </c>
      <c r="F1295" s="57"/>
      <c r="G1295" s="59"/>
      <c r="H1295" s="59"/>
      <c r="I1295" s="59"/>
      <c r="J1295" s="59"/>
      <c r="K1295" s="59"/>
      <c r="L1295" s="59"/>
      <c r="M1295" s="59"/>
      <c r="N1295" s="59"/>
      <c r="O1295" s="59"/>
      <c r="P1295" s="370"/>
      <c r="Q1295" s="59"/>
      <c r="R1295" s="386"/>
    </row>
    <row r="1296" spans="1:18" ht="13" x14ac:dyDescent="0.25">
      <c r="A1296" s="352"/>
      <c r="B1296" s="378"/>
      <c r="C1296" s="62" t="str">
        <f>IF(ISTEXT('Organizational Unit Summary'!$B$54),'Organizational Unit Summary'!$B$54,"")</f>
        <v>P-15</v>
      </c>
      <c r="D1296" s="51" t="str">
        <f>IF('Organizational Unit Summary'!$B$24="Benchmark or Sustainment",IF(E1296="OoS","OoS",IF(E1296=1,"DM",IF(E1296=2,"PM",IF(E1296=3,"LM",IF(E1296=4,"FM"))))),IF(E1296="OoS","OoS",IF(E1296&lt;=2,"H",IF(E1296=3,"M",IF(E1296=4,"L")))))</f>
        <v>DM</v>
      </c>
      <c r="E1296" s="58">
        <f>IF(OR(Processes!$C$68=TRUE,Processes!R$68=TRUE),IF(AND(G1296=1,H1296=1,NOT(ISTEXT(J1296))),4,IF(AND(G1296=1,H1296=1,ISTEXT(J1296)),3,IF(AND(OR(G1296=1,H1296=1),ISTEXT(J1296)),2,1))),"OoS")</f>
        <v>1</v>
      </c>
      <c r="F1296" s="57"/>
      <c r="G1296" s="59"/>
      <c r="H1296" s="59"/>
      <c r="I1296" s="59"/>
      <c r="J1296" s="59"/>
      <c r="K1296" s="59"/>
      <c r="L1296" s="59"/>
      <c r="M1296" s="59"/>
      <c r="N1296" s="59"/>
      <c r="O1296" s="59"/>
      <c r="P1296" s="370"/>
      <c r="Q1296" s="59"/>
      <c r="R1296" s="386"/>
    </row>
    <row r="1297" spans="1:18" ht="13" x14ac:dyDescent="0.25">
      <c r="A1297" s="352"/>
      <c r="B1297" s="378"/>
      <c r="C1297" s="62" t="str">
        <f>IF(ISTEXT('Organizational Unit Summary'!$B$55),'Organizational Unit Summary'!$B$55,"")</f>
        <v>P-16</v>
      </c>
      <c r="D1297" s="51" t="str">
        <f>IF('Organizational Unit Summary'!$B$24="Benchmark or Sustainment",IF(E1297="OoS","OoS",IF(E1297=1,"DM",IF(E1297=2,"PM",IF(E1297=3,"LM",IF(E1297=4,"FM"))))),IF(E1297="OoS","OoS",IF(E1297&lt;=2,"H",IF(E1297=3,"M",IF(E1297=4,"L")))))</f>
        <v>DM</v>
      </c>
      <c r="E1297" s="58">
        <f>IF(OR(Processes!$C$68=TRUE,Processes!S$68=TRUE),IF(AND(G1297=1,H1297=1,NOT(ISTEXT(J1297))),4,IF(AND(G1297=1,H1297=1,ISTEXT(J1297)),3,IF(AND(OR(G1297=1,H1297=1),ISTEXT(J1297)),2,1))),"OoS")</f>
        <v>1</v>
      </c>
      <c r="F1297" s="57"/>
      <c r="G1297" s="59"/>
      <c r="H1297" s="59"/>
      <c r="I1297" s="59"/>
      <c r="J1297" s="59"/>
      <c r="K1297" s="59"/>
      <c r="L1297" s="59"/>
      <c r="M1297" s="59"/>
      <c r="N1297" s="59"/>
      <c r="O1297" s="59"/>
      <c r="P1297" s="370"/>
      <c r="Q1297" s="59"/>
      <c r="R1297" s="386"/>
    </row>
    <row r="1298" spans="1:18" ht="13" x14ac:dyDescent="0.25">
      <c r="A1298" s="352"/>
      <c r="B1298" s="378"/>
      <c r="C1298" s="62" t="str">
        <f>IF(ISTEXT('Organizational Unit Summary'!$B$56),'Organizational Unit Summary'!$B$56,"")</f>
        <v>P-17</v>
      </c>
      <c r="D1298" s="51" t="str">
        <f>IF('Organizational Unit Summary'!$B$24="Benchmark or Sustainment",IF(E1298="OoS","OoS",IF(E1298=1,"DM",IF(E1298=2,"PM",IF(E1298=3,"LM",IF(E1298=4,"FM"))))),IF(E1298="OoS","OoS",IF(E1298&lt;=2,"H",IF(E1298=3,"M",IF(E1298=4,"L")))))</f>
        <v>DM</v>
      </c>
      <c r="E1298" s="58">
        <f>IF(OR(Processes!$C$68=TRUE,Processes!T$68=TRUE),IF(AND(G1298=1,H1298=1,NOT(ISTEXT(J1298))),4,IF(AND(G1298=1,H1298=1,ISTEXT(J1298)),3,IF(AND(OR(G1298=1,H1298=1),ISTEXT(J1298)),2,1))),"OoS")</f>
        <v>1</v>
      </c>
      <c r="F1298" s="57"/>
      <c r="G1298" s="59"/>
      <c r="H1298" s="59"/>
      <c r="I1298" s="59"/>
      <c r="J1298" s="59"/>
      <c r="K1298" s="59"/>
      <c r="L1298" s="59"/>
      <c r="M1298" s="59"/>
      <c r="N1298" s="59"/>
      <c r="O1298" s="59"/>
      <c r="P1298" s="370"/>
      <c r="Q1298" s="59"/>
      <c r="R1298" s="386"/>
    </row>
    <row r="1299" spans="1:18" ht="13" x14ac:dyDescent="0.25">
      <c r="A1299" s="352"/>
      <c r="B1299" s="378"/>
      <c r="C1299" s="62" t="str">
        <f>IF(ISTEXT('Organizational Unit Summary'!$B$57),'Organizational Unit Summary'!$B$57,"")</f>
        <v>P-18</v>
      </c>
      <c r="D1299" s="51" t="str">
        <f>IF('Organizational Unit Summary'!$B$24="Benchmark or Sustainment",IF(E1299="OoS","OoS",IF(E1299=1,"DM",IF(E1299=2,"PM",IF(E1299=3,"LM",IF(E1299=4,"FM"))))),IF(E1299="OoS","OoS",IF(E1299&lt;=2,"H",IF(E1299=3,"M",IF(E1299=4,"L")))))</f>
        <v>DM</v>
      </c>
      <c r="E1299" s="58">
        <f>IF(OR(Processes!$C$68=TRUE,Processes!U$68=TRUE),IF(AND(G1299=1,H1299=1,NOT(ISTEXT(J1299))),4,IF(AND(G1299=1,H1299=1,ISTEXT(J1299)),3,IF(AND(OR(G1299=1,H1299=1),ISTEXT(J1299)),2,1))),"OoS")</f>
        <v>1</v>
      </c>
      <c r="F1299" s="57"/>
      <c r="G1299" s="59"/>
      <c r="H1299" s="59"/>
      <c r="I1299" s="59"/>
      <c r="J1299" s="59"/>
      <c r="K1299" s="59"/>
      <c r="L1299" s="59"/>
      <c r="M1299" s="59"/>
      <c r="N1299" s="59"/>
      <c r="O1299" s="59"/>
      <c r="P1299" s="370"/>
      <c r="Q1299" s="59"/>
      <c r="R1299" s="386"/>
    </row>
    <row r="1300" spans="1:18" ht="13" x14ac:dyDescent="0.25">
      <c r="A1300" s="352"/>
      <c r="B1300" s="378"/>
      <c r="C1300" s="62" t="str">
        <f>IF(ISTEXT('Organizational Unit Summary'!$B$58),'Organizational Unit Summary'!$B$58,"")</f>
        <v>P-19</v>
      </c>
      <c r="D1300" s="51" t="str">
        <f>IF('Organizational Unit Summary'!$B$24="Benchmark or Sustainment",IF(E1300="OoS","OoS",IF(E1300=1,"DM",IF(E1300=2,"PM",IF(E1300=3,"LM",IF(E1300=4,"FM"))))),IF(E1300="OoS","OoS",IF(E1300&lt;=2,"H",IF(E1300=3,"M",IF(E1300=4,"L")))))</f>
        <v>DM</v>
      </c>
      <c r="E1300" s="58">
        <f>IF(OR(Processes!$C$68=TRUE,Processes!V$68=TRUE),IF(AND(G1300=1,H1300=1,NOT(ISTEXT(J1300))),4,IF(AND(G1300=1,H1300=1,ISTEXT(J1300)),3,IF(AND(OR(G1300=1,H1300=1),ISTEXT(J1300)),2,1))),"OoS")</f>
        <v>1</v>
      </c>
      <c r="F1300" s="57"/>
      <c r="G1300" s="59"/>
      <c r="H1300" s="59"/>
      <c r="I1300" s="59"/>
      <c r="J1300" s="59"/>
      <c r="K1300" s="59"/>
      <c r="L1300" s="59"/>
      <c r="M1300" s="59"/>
      <c r="N1300" s="59"/>
      <c r="O1300" s="59"/>
      <c r="P1300" s="370"/>
      <c r="Q1300" s="59"/>
      <c r="R1300" s="386"/>
    </row>
    <row r="1301" spans="1:18" ht="13.5" thickBot="1" x14ac:dyDescent="0.3">
      <c r="A1301" s="352"/>
      <c r="B1301" s="378"/>
      <c r="C1301" s="62" t="str">
        <f>IF(ISTEXT('Organizational Unit Summary'!$B$59),'Organizational Unit Summary'!$B$59,"")</f>
        <v>P-20</v>
      </c>
      <c r="D1301" s="51" t="str">
        <f>IF('Organizational Unit Summary'!$B$24="Benchmark or Sustainment",IF(E1301="OoS","OoS",IF(E1301=1,"DM",IF(E1301=2,"PM",IF(E1301=3,"LM",IF(E1301=4,"FM"))))),IF(E1301="OoS","OoS",IF(E1301&lt;=2,"H",IF(E1301=3,"M",IF(E1301=4,"L")))))</f>
        <v>DM</v>
      </c>
      <c r="E1301" s="58">
        <f>IF(OR(Processes!$C$68=TRUE,Processes!W$68=TRUE),IF(AND(G1301=1,H1301=1,NOT(ISTEXT(J1301))),4,IF(AND(G1301=1,H1301=1,ISTEXT(J1301)),3,IF(AND(OR(G1301=1,H1301=1),ISTEXT(J1301)),2,1))),"OoS")</f>
        <v>1</v>
      </c>
      <c r="F1301" s="57"/>
      <c r="G1301" s="59"/>
      <c r="H1301" s="59"/>
      <c r="I1301" s="59"/>
      <c r="J1301" s="59"/>
      <c r="K1301" s="59"/>
      <c r="L1301" s="59"/>
      <c r="M1301" s="59"/>
      <c r="N1301" s="59"/>
      <c r="O1301" s="59"/>
      <c r="P1301" s="371"/>
      <c r="Q1301" s="59"/>
      <c r="R1301" s="386"/>
    </row>
    <row r="1302" spans="1:18" ht="13" x14ac:dyDescent="0.25">
      <c r="A1302" s="352"/>
      <c r="B1302" s="378" t="str">
        <f>IF(ISTEXT(Processes!$B$18),Processes!$B$18,"")</f>
        <v>Process 16</v>
      </c>
      <c r="C1302" s="62" t="str">
        <f>IF(ISTEXT('Organizational Unit Summary'!$B$40),'Organizational Unit Summary'!$B$40,"")</f>
        <v>P-1</v>
      </c>
      <c r="D1302" s="51" t="str">
        <f>IF('Organizational Unit Summary'!$B$24="Benchmark or Sustainment",IF(E1302="OoS","OoS",IF(E1302=1,"DM",IF(E1302=2,"PM",IF(E1302=3,"LM",IF(E1302=4,"FM"))))),IF(E1302="OoS","OoS",IF(E1302&lt;=2,"H",IF(E1302=3,"M",IF(E1302=4,"L")))))</f>
        <v>DM</v>
      </c>
      <c r="E1302" s="58">
        <f>IF(OR(Processes!$C$69=TRUE,Processes!D$69=TRUE),IF(AND(G1302=1,H1302=1,NOT(ISTEXT(J1302))),4,IF(AND(G1302=1,H1302=1,ISTEXT(J1302)),3,IF(AND(OR(G1302=1,H1302=1),ISTEXT(J1302)),2,1))),"OoS")</f>
        <v>1</v>
      </c>
      <c r="F1302" s="57"/>
      <c r="G1302" s="59"/>
      <c r="H1302" s="59"/>
      <c r="I1302" s="59"/>
      <c r="J1302" s="59"/>
      <c r="K1302" s="59"/>
      <c r="L1302" s="59"/>
      <c r="M1302" s="59"/>
      <c r="N1302" s="59"/>
      <c r="O1302" s="59"/>
      <c r="P1302" s="369"/>
      <c r="Q1302" s="59"/>
      <c r="R1302" s="386"/>
    </row>
    <row r="1303" spans="1:18" ht="13" x14ac:dyDescent="0.25">
      <c r="A1303" s="352"/>
      <c r="B1303" s="378"/>
      <c r="C1303" s="62" t="str">
        <f>IF(ISTEXT('Organizational Unit Summary'!$B$41),'Organizational Unit Summary'!$B$41,"")</f>
        <v>P-2</v>
      </c>
      <c r="D1303" s="51" t="str">
        <f>IF('Organizational Unit Summary'!$B$24="Benchmark or Sustainment",IF(E1303="OoS","OoS",IF(E1303=1,"DM",IF(E1303=2,"PM",IF(E1303=3,"LM",IF(E1303=4,"FM"))))),IF(E1303="OoS","OoS",IF(E1303&lt;=2,"H",IF(E1303=3,"M",IF(E1303=4,"L")))))</f>
        <v>DM</v>
      </c>
      <c r="E1303" s="58">
        <f>IF(OR(Processes!$C$69=TRUE,Processes!E$69=TRUE),IF(AND(G1303=1,H1303=1,NOT(ISTEXT(J1303))),4,IF(AND(G1303=1,H1303=1,ISTEXT(J1303)),3,IF(AND(OR(G1303=1,H1303=1),ISTEXT(J1303)),2,1))),"OoS")</f>
        <v>1</v>
      </c>
      <c r="F1303" s="57"/>
      <c r="G1303" s="59"/>
      <c r="H1303" s="59"/>
      <c r="I1303" s="59"/>
      <c r="J1303" s="59"/>
      <c r="K1303" s="59"/>
      <c r="L1303" s="59"/>
      <c r="M1303" s="59"/>
      <c r="N1303" s="59"/>
      <c r="O1303" s="59"/>
      <c r="P1303" s="370"/>
      <c r="Q1303" s="59"/>
      <c r="R1303" s="386"/>
    </row>
    <row r="1304" spans="1:18" ht="13" x14ac:dyDescent="0.25">
      <c r="A1304" s="352"/>
      <c r="B1304" s="378"/>
      <c r="C1304" s="62" t="str">
        <f>IF(ISTEXT('Organizational Unit Summary'!$B$42),'Organizational Unit Summary'!$B$42,"")</f>
        <v>P-3</v>
      </c>
      <c r="D1304" s="51" t="str">
        <f>IF('Organizational Unit Summary'!$B$24="Benchmark or Sustainment",IF(E1304="OoS","OoS",IF(E1304=1,"DM",IF(E1304=2,"PM",IF(E1304=3,"LM",IF(E1304=4,"FM"))))),IF(E1304="OoS","OoS",IF(E1304&lt;=2,"H",IF(E1304=3,"M",IF(E1304=4,"L")))))</f>
        <v>DM</v>
      </c>
      <c r="E1304" s="58">
        <f>IF(OR(Processes!$C$69=TRUE,Processes!F$69=TRUE),IF(AND(G1304=1,H1304=1,NOT(ISTEXT(J1304))),4,IF(AND(G1304=1,H1304=1,ISTEXT(J1304)),3,IF(AND(OR(G1304=1,H1304=1),ISTEXT(J1304)),2,1))),"OoS")</f>
        <v>1</v>
      </c>
      <c r="F1304" s="57"/>
      <c r="G1304" s="59"/>
      <c r="H1304" s="59"/>
      <c r="I1304" s="59"/>
      <c r="J1304" s="59"/>
      <c r="K1304" s="59"/>
      <c r="L1304" s="59"/>
      <c r="M1304" s="59"/>
      <c r="N1304" s="59"/>
      <c r="O1304" s="59"/>
      <c r="P1304" s="370"/>
      <c r="Q1304" s="59"/>
      <c r="R1304" s="386"/>
    </row>
    <row r="1305" spans="1:18" ht="13" x14ac:dyDescent="0.25">
      <c r="A1305" s="352"/>
      <c r="B1305" s="378"/>
      <c r="C1305" s="62" t="str">
        <f>IF(ISTEXT('Organizational Unit Summary'!$B$43),'Organizational Unit Summary'!$B$43,"")</f>
        <v>P-4</v>
      </c>
      <c r="D1305" s="51" t="str">
        <f>IF('Organizational Unit Summary'!$B$24="Benchmark or Sustainment",IF(E1305="OoS","OoS",IF(E1305=1,"DM",IF(E1305=2,"PM",IF(E1305=3,"LM",IF(E1305=4,"FM"))))),IF(E1305="OoS","OoS",IF(E1305&lt;=2,"H",IF(E1305=3,"M",IF(E1305=4,"L")))))</f>
        <v>DM</v>
      </c>
      <c r="E1305" s="58">
        <f>IF(OR(Processes!$C$69=TRUE,Processes!G$69=TRUE),IF(AND(G1305=1,H1305=1,NOT(ISTEXT(J1305))),4,IF(AND(G1305=1,H1305=1,ISTEXT(J1305)),3,IF(AND(OR(G1305=1,H1305=1),ISTEXT(J1305)),2,1))),"OoS")</f>
        <v>1</v>
      </c>
      <c r="F1305" s="57"/>
      <c r="G1305" s="59"/>
      <c r="H1305" s="59"/>
      <c r="I1305" s="59"/>
      <c r="J1305" s="59"/>
      <c r="K1305" s="59"/>
      <c r="L1305" s="59"/>
      <c r="M1305" s="59"/>
      <c r="N1305" s="59"/>
      <c r="O1305" s="59"/>
      <c r="P1305" s="370"/>
      <c r="Q1305" s="59"/>
      <c r="R1305" s="386"/>
    </row>
    <row r="1306" spans="1:18" ht="13" x14ac:dyDescent="0.25">
      <c r="A1306" s="352"/>
      <c r="B1306" s="378"/>
      <c r="C1306" s="62" t="str">
        <f>IF(ISTEXT('Organizational Unit Summary'!$B$44),'Organizational Unit Summary'!$B$44,"")</f>
        <v>P-5</v>
      </c>
      <c r="D1306" s="51" t="str">
        <f>IF('Organizational Unit Summary'!$B$24="Benchmark or Sustainment",IF(E1306="OoS","OoS",IF(E1306=1,"DM",IF(E1306=2,"PM",IF(E1306=3,"LM",IF(E1306=4,"FM"))))),IF(E1306="OoS","OoS",IF(E1306&lt;=2,"H",IF(E1306=3,"M",IF(E1306=4,"L")))))</f>
        <v>DM</v>
      </c>
      <c r="E1306" s="58">
        <f>IF(OR(Processes!$C$69=TRUE,Processes!H$69=TRUE),IF(AND(G1306=1,H1306=1,NOT(ISTEXT(J1306))),4,IF(AND(G1306=1,H1306=1,ISTEXT(J1306)),3,IF(AND(OR(G1306=1,H1306=1),ISTEXT(J1306)),2,1))),"OoS")</f>
        <v>1</v>
      </c>
      <c r="F1306" s="57"/>
      <c r="G1306" s="59"/>
      <c r="H1306" s="59"/>
      <c r="I1306" s="59"/>
      <c r="J1306" s="59"/>
      <c r="K1306" s="59"/>
      <c r="L1306" s="59"/>
      <c r="M1306" s="59"/>
      <c r="N1306" s="59"/>
      <c r="O1306" s="59"/>
      <c r="P1306" s="370"/>
      <c r="Q1306" s="59"/>
      <c r="R1306" s="386"/>
    </row>
    <row r="1307" spans="1:18" ht="13" x14ac:dyDescent="0.25">
      <c r="A1307" s="352"/>
      <c r="B1307" s="378"/>
      <c r="C1307" s="62" t="str">
        <f>IF(ISTEXT('Organizational Unit Summary'!$B$45),'Organizational Unit Summary'!$B$45,"")</f>
        <v>P-6</v>
      </c>
      <c r="D1307" s="51" t="str">
        <f>IF('Organizational Unit Summary'!$B$24="Benchmark or Sustainment",IF(E1307="OoS","OoS",IF(E1307=1,"DM",IF(E1307=2,"PM",IF(E1307=3,"LM",IF(E1307=4,"FM"))))),IF(E1307="OoS","OoS",IF(E1307&lt;=2,"H",IF(E1307=3,"M",IF(E1307=4,"L")))))</f>
        <v>DM</v>
      </c>
      <c r="E1307" s="58">
        <f>IF(OR(Processes!$C$69=TRUE,Processes!I$69=TRUE),IF(AND(G1307=1,H1307=1,NOT(ISTEXT(J1307))),4,IF(AND(G1307=1,H1307=1,ISTEXT(J1307)),3,IF(AND(OR(G1307=1,H1307=1),ISTEXT(J1307)),2,1))),"OoS")</f>
        <v>1</v>
      </c>
      <c r="F1307" s="57"/>
      <c r="G1307" s="59"/>
      <c r="H1307" s="59"/>
      <c r="I1307" s="59"/>
      <c r="J1307" s="59"/>
      <c r="K1307" s="59"/>
      <c r="L1307" s="59"/>
      <c r="M1307" s="59"/>
      <c r="N1307" s="59"/>
      <c r="O1307" s="59"/>
      <c r="P1307" s="370"/>
      <c r="Q1307" s="59"/>
      <c r="R1307" s="386"/>
    </row>
    <row r="1308" spans="1:18" ht="13" x14ac:dyDescent="0.25">
      <c r="A1308" s="352"/>
      <c r="B1308" s="378"/>
      <c r="C1308" s="62" t="str">
        <f>IF(ISTEXT('Organizational Unit Summary'!$B$46),'Organizational Unit Summary'!$B$46,"")</f>
        <v>P-7</v>
      </c>
      <c r="D1308" s="51" t="str">
        <f>IF('Organizational Unit Summary'!$B$24="Benchmark or Sustainment",IF(E1308="OoS","OoS",IF(E1308=1,"DM",IF(E1308=2,"PM",IF(E1308=3,"LM",IF(E1308=4,"FM"))))),IF(E1308="OoS","OoS",IF(E1308&lt;=2,"H",IF(E1308=3,"M",IF(E1308=4,"L")))))</f>
        <v>DM</v>
      </c>
      <c r="E1308" s="58">
        <f>IF(OR(Processes!$C$69=TRUE,Processes!J$69=TRUE),IF(AND(G1308=1,H1308=1,NOT(ISTEXT(J1308))),4,IF(AND(G1308=1,H1308=1,ISTEXT(J1308)),3,IF(AND(OR(G1308=1,H1308=1),ISTEXT(J1308)),2,1))),"OoS")</f>
        <v>1</v>
      </c>
      <c r="F1308" s="57"/>
      <c r="G1308" s="59"/>
      <c r="H1308" s="59"/>
      <c r="I1308" s="59"/>
      <c r="J1308" s="59"/>
      <c r="K1308" s="59"/>
      <c r="L1308" s="59"/>
      <c r="M1308" s="59"/>
      <c r="N1308" s="59"/>
      <c r="O1308" s="59"/>
      <c r="P1308" s="370"/>
      <c r="Q1308" s="59"/>
      <c r="R1308" s="386"/>
    </row>
    <row r="1309" spans="1:18" ht="13" x14ac:dyDescent="0.25">
      <c r="A1309" s="352"/>
      <c r="B1309" s="378"/>
      <c r="C1309" s="62" t="str">
        <f>IF(ISTEXT('Organizational Unit Summary'!$B$47),'Organizational Unit Summary'!$B$47,"")</f>
        <v>P-8</v>
      </c>
      <c r="D1309" s="51" t="str">
        <f>IF('Organizational Unit Summary'!$B$24="Benchmark or Sustainment",IF(E1309="OoS","OoS",IF(E1309=1,"DM",IF(E1309=2,"PM",IF(E1309=3,"LM",IF(E1309=4,"FM"))))),IF(E1309="OoS","OoS",IF(E1309&lt;=2,"H",IF(E1309=3,"M",IF(E1309=4,"L")))))</f>
        <v>DM</v>
      </c>
      <c r="E1309" s="58">
        <f>IF(OR(Processes!$C$69=TRUE,Processes!K$69=TRUE),IF(AND(G1309=1,H1309=1,NOT(ISTEXT(J1309))),4,IF(AND(G1309=1,H1309=1,ISTEXT(J1309)),3,IF(AND(OR(G1309=1,H1309=1),ISTEXT(J1309)),2,1))),"OoS")</f>
        <v>1</v>
      </c>
      <c r="F1309" s="57"/>
      <c r="G1309" s="59"/>
      <c r="H1309" s="59"/>
      <c r="I1309" s="59"/>
      <c r="J1309" s="59"/>
      <c r="K1309" s="59"/>
      <c r="L1309" s="59"/>
      <c r="M1309" s="59"/>
      <c r="N1309" s="59"/>
      <c r="O1309" s="59"/>
      <c r="P1309" s="370"/>
      <c r="Q1309" s="59"/>
      <c r="R1309" s="386"/>
    </row>
    <row r="1310" spans="1:18" ht="13" x14ac:dyDescent="0.25">
      <c r="A1310" s="352"/>
      <c r="B1310" s="378"/>
      <c r="C1310" s="62" t="str">
        <f>IF(ISTEXT('Organizational Unit Summary'!$B$48),'Organizational Unit Summary'!$B$48,"")</f>
        <v>P-9</v>
      </c>
      <c r="D1310" s="51" t="str">
        <f>IF('Organizational Unit Summary'!$B$24="Benchmark or Sustainment",IF(E1310="OoS","OoS",IF(E1310=1,"DM",IF(E1310=2,"PM",IF(E1310=3,"LM",IF(E1310=4,"FM"))))),IF(E1310="OoS","OoS",IF(E1310&lt;=2,"H",IF(E1310=3,"M",IF(E1310=4,"L")))))</f>
        <v>DM</v>
      </c>
      <c r="E1310" s="58">
        <f>IF(OR(Processes!$C$69=TRUE,Processes!L$69=TRUE),IF(AND(G1310=1,H1310=1,NOT(ISTEXT(J1310))),4,IF(AND(G1310=1,H1310=1,ISTEXT(J1310)),3,IF(AND(OR(G1310=1,H1310=1),ISTEXT(J1310)),2,1))),"OoS")</f>
        <v>1</v>
      </c>
      <c r="F1310" s="57"/>
      <c r="G1310" s="59"/>
      <c r="H1310" s="59"/>
      <c r="I1310" s="59"/>
      <c r="J1310" s="59"/>
      <c r="K1310" s="59"/>
      <c r="L1310" s="59"/>
      <c r="M1310" s="59"/>
      <c r="N1310" s="59"/>
      <c r="O1310" s="59"/>
      <c r="P1310" s="370"/>
      <c r="Q1310" s="59"/>
      <c r="R1310" s="386"/>
    </row>
    <row r="1311" spans="1:18" ht="13" x14ac:dyDescent="0.25">
      <c r="A1311" s="352"/>
      <c r="B1311" s="378"/>
      <c r="C1311" s="62" t="str">
        <f>IF(ISTEXT('Organizational Unit Summary'!$B$49),'Organizational Unit Summary'!$B$49,"")</f>
        <v>P-10</v>
      </c>
      <c r="D1311" s="51" t="str">
        <f>IF('Organizational Unit Summary'!$B$24="Benchmark or Sustainment",IF(E1311="OoS","OoS",IF(E1311=1,"DM",IF(E1311=2,"PM",IF(E1311=3,"LM",IF(E1311=4,"FM"))))),IF(E1311="OoS","OoS",IF(E1311&lt;=2,"H",IF(E1311=3,"M",IF(E1311=4,"L")))))</f>
        <v>DM</v>
      </c>
      <c r="E1311" s="58">
        <f>IF(OR(Processes!$C$69=TRUE,Processes!M$69=TRUE),IF(AND(G1311=1,H1311=1,NOT(ISTEXT(J1311))),4,IF(AND(G1311=1,H1311=1,ISTEXT(J1311)),3,IF(AND(OR(G1311=1,H1311=1),ISTEXT(J1311)),2,1))),"OoS")</f>
        <v>1</v>
      </c>
      <c r="F1311" s="57"/>
      <c r="G1311" s="59"/>
      <c r="H1311" s="59"/>
      <c r="I1311" s="59"/>
      <c r="J1311" s="59"/>
      <c r="K1311" s="59"/>
      <c r="L1311" s="59"/>
      <c r="M1311" s="59"/>
      <c r="N1311" s="59"/>
      <c r="O1311" s="59"/>
      <c r="P1311" s="370"/>
      <c r="Q1311" s="59"/>
      <c r="R1311" s="386"/>
    </row>
    <row r="1312" spans="1:18" ht="13" x14ac:dyDescent="0.25">
      <c r="A1312" s="352"/>
      <c r="B1312" s="378"/>
      <c r="C1312" s="62" t="str">
        <f>IF(ISTEXT('Organizational Unit Summary'!$B$50),'Organizational Unit Summary'!$B$50,"")</f>
        <v>P-11</v>
      </c>
      <c r="D1312" s="51" t="str">
        <f>IF('Organizational Unit Summary'!$B$24="Benchmark or Sustainment",IF(E1312="OoS","OoS",IF(E1312=1,"DM",IF(E1312=2,"PM",IF(E1312=3,"LM",IF(E1312=4,"FM"))))),IF(E1312="OoS","OoS",IF(E1312&lt;=2,"H",IF(E1312=3,"M",IF(E1312=4,"L")))))</f>
        <v>DM</v>
      </c>
      <c r="E1312" s="58">
        <f>IF(OR(Processes!$C$69=TRUE,Processes!N$69=TRUE),IF(AND(G1312=1,H1312=1,NOT(ISTEXT(J1312))),4,IF(AND(G1312=1,H1312=1,ISTEXT(J1312)),3,IF(AND(OR(G1312=1,H1312=1),ISTEXT(J1312)),2,1))),"OoS")</f>
        <v>1</v>
      </c>
      <c r="F1312" s="57"/>
      <c r="G1312" s="59"/>
      <c r="H1312" s="59"/>
      <c r="I1312" s="59"/>
      <c r="J1312" s="59"/>
      <c r="K1312" s="59"/>
      <c r="L1312" s="59"/>
      <c r="M1312" s="59"/>
      <c r="N1312" s="59"/>
      <c r="O1312" s="59"/>
      <c r="P1312" s="370"/>
      <c r="Q1312" s="59"/>
      <c r="R1312" s="386"/>
    </row>
    <row r="1313" spans="1:18" ht="13" x14ac:dyDescent="0.25">
      <c r="A1313" s="352"/>
      <c r="B1313" s="378"/>
      <c r="C1313" s="62" t="str">
        <f>IF(ISTEXT('Organizational Unit Summary'!$B$51),'Organizational Unit Summary'!$B$51,"")</f>
        <v>P-12</v>
      </c>
      <c r="D1313" s="51" t="str">
        <f>IF('Organizational Unit Summary'!$B$24="Benchmark or Sustainment",IF(E1313="OoS","OoS",IF(E1313=1,"DM",IF(E1313=2,"PM",IF(E1313=3,"LM",IF(E1313=4,"FM"))))),IF(E1313="OoS","OoS",IF(E1313&lt;=2,"H",IF(E1313=3,"M",IF(E1313=4,"L")))))</f>
        <v>DM</v>
      </c>
      <c r="E1313" s="58">
        <f>IF(OR(Processes!$C$69=TRUE,Processes!O$69=TRUE),IF(AND(G1313=1,H1313=1,NOT(ISTEXT(J1313))),4,IF(AND(G1313=1,H1313=1,ISTEXT(J1313)),3,IF(AND(OR(G1313=1,H1313=1),ISTEXT(J1313)),2,1))),"OoS")</f>
        <v>1</v>
      </c>
      <c r="F1313" s="57"/>
      <c r="G1313" s="59"/>
      <c r="H1313" s="59"/>
      <c r="I1313" s="59"/>
      <c r="J1313" s="59"/>
      <c r="K1313" s="59"/>
      <c r="L1313" s="59"/>
      <c r="M1313" s="59"/>
      <c r="N1313" s="59"/>
      <c r="O1313" s="59"/>
      <c r="P1313" s="370"/>
      <c r="Q1313" s="59"/>
      <c r="R1313" s="386"/>
    </row>
    <row r="1314" spans="1:18" ht="13" x14ac:dyDescent="0.25">
      <c r="A1314" s="352"/>
      <c r="B1314" s="378"/>
      <c r="C1314" s="62" t="str">
        <f>IF(ISTEXT('Organizational Unit Summary'!$B$52),'Organizational Unit Summary'!$B$52,"")</f>
        <v>P-13</v>
      </c>
      <c r="D1314" s="51" t="str">
        <f>IF('Organizational Unit Summary'!$B$24="Benchmark or Sustainment",IF(E1314="OoS","OoS",IF(E1314=1,"DM",IF(E1314=2,"PM",IF(E1314=3,"LM",IF(E1314=4,"FM"))))),IF(E1314="OoS","OoS",IF(E1314&lt;=2,"H",IF(E1314=3,"M",IF(E1314=4,"L")))))</f>
        <v>DM</v>
      </c>
      <c r="E1314" s="58">
        <f>IF(OR(Processes!$C$69=TRUE,Processes!P$69=TRUE),IF(AND(G1314=1,H1314=1,NOT(ISTEXT(J1314))),4,IF(AND(G1314=1,H1314=1,ISTEXT(J1314)),3,IF(AND(OR(G1314=1,H1314=1),ISTEXT(J1314)),2,1))),"OoS")</f>
        <v>1</v>
      </c>
      <c r="F1314" s="57"/>
      <c r="G1314" s="59"/>
      <c r="H1314" s="59"/>
      <c r="I1314" s="59"/>
      <c r="J1314" s="59"/>
      <c r="K1314" s="59"/>
      <c r="L1314" s="59"/>
      <c r="M1314" s="59"/>
      <c r="N1314" s="59"/>
      <c r="O1314" s="59"/>
      <c r="P1314" s="370"/>
      <c r="Q1314" s="59"/>
      <c r="R1314" s="386"/>
    </row>
    <row r="1315" spans="1:18" ht="13" x14ac:dyDescent="0.25">
      <c r="A1315" s="352"/>
      <c r="B1315" s="378"/>
      <c r="C1315" s="62" t="str">
        <f>IF(ISTEXT('Organizational Unit Summary'!$B$53),'Organizational Unit Summary'!$B$53,"")</f>
        <v>P-14</v>
      </c>
      <c r="D1315" s="51" t="str">
        <f>IF('Organizational Unit Summary'!$B$24="Benchmark or Sustainment",IF(E1315="OoS","OoS",IF(E1315=1,"DM",IF(E1315=2,"PM",IF(E1315=3,"LM",IF(E1315=4,"FM"))))),IF(E1315="OoS","OoS",IF(E1315&lt;=2,"H",IF(E1315=3,"M",IF(E1315=4,"L")))))</f>
        <v>DM</v>
      </c>
      <c r="E1315" s="58">
        <f>IF(OR(Processes!$C$69=TRUE,Processes!Q$69=TRUE),IF(AND(G1315=1,H1315=1,NOT(ISTEXT(J1315))),4,IF(AND(G1315=1,H1315=1,ISTEXT(J1315)),3,IF(AND(OR(G1315=1,H1315=1),ISTEXT(J1315)),2,1))),"OoS")</f>
        <v>1</v>
      </c>
      <c r="F1315" s="57"/>
      <c r="G1315" s="59"/>
      <c r="H1315" s="59"/>
      <c r="I1315" s="59"/>
      <c r="J1315" s="59"/>
      <c r="K1315" s="59"/>
      <c r="L1315" s="59"/>
      <c r="M1315" s="59"/>
      <c r="N1315" s="59"/>
      <c r="O1315" s="59"/>
      <c r="P1315" s="370"/>
      <c r="Q1315" s="59"/>
      <c r="R1315" s="386"/>
    </row>
    <row r="1316" spans="1:18" ht="13" x14ac:dyDescent="0.25">
      <c r="A1316" s="352"/>
      <c r="B1316" s="378"/>
      <c r="C1316" s="62" t="str">
        <f>IF(ISTEXT('Organizational Unit Summary'!$B$54),'Organizational Unit Summary'!$B$54,"")</f>
        <v>P-15</v>
      </c>
      <c r="D1316" s="51" t="str">
        <f>IF('Organizational Unit Summary'!$B$24="Benchmark or Sustainment",IF(E1316="OoS","OoS",IF(E1316=1,"DM",IF(E1316=2,"PM",IF(E1316=3,"LM",IF(E1316=4,"FM"))))),IF(E1316="OoS","OoS",IF(E1316&lt;=2,"H",IF(E1316=3,"M",IF(E1316=4,"L")))))</f>
        <v>DM</v>
      </c>
      <c r="E1316" s="58">
        <f>IF(OR(Processes!$C$69=TRUE,Processes!R$69=TRUE),IF(AND(G1316=1,H1316=1,NOT(ISTEXT(J1316))),4,IF(AND(G1316=1,H1316=1,ISTEXT(J1316)),3,IF(AND(OR(G1316=1,H1316=1),ISTEXT(J1316)),2,1))),"OoS")</f>
        <v>1</v>
      </c>
      <c r="F1316" s="57"/>
      <c r="G1316" s="59"/>
      <c r="H1316" s="59"/>
      <c r="I1316" s="59"/>
      <c r="J1316" s="59"/>
      <c r="K1316" s="59"/>
      <c r="L1316" s="59"/>
      <c r="M1316" s="59"/>
      <c r="N1316" s="59"/>
      <c r="O1316" s="59"/>
      <c r="P1316" s="370"/>
      <c r="Q1316" s="59"/>
      <c r="R1316" s="386"/>
    </row>
    <row r="1317" spans="1:18" ht="13" x14ac:dyDescent="0.25">
      <c r="A1317" s="352"/>
      <c r="B1317" s="378"/>
      <c r="C1317" s="62" t="str">
        <f>IF(ISTEXT('Organizational Unit Summary'!$B$55),'Organizational Unit Summary'!$B$55,"")</f>
        <v>P-16</v>
      </c>
      <c r="D1317" s="51" t="str">
        <f>IF('Organizational Unit Summary'!$B$24="Benchmark or Sustainment",IF(E1317="OoS","OoS",IF(E1317=1,"DM",IF(E1317=2,"PM",IF(E1317=3,"LM",IF(E1317=4,"FM"))))),IF(E1317="OoS","OoS",IF(E1317&lt;=2,"H",IF(E1317=3,"M",IF(E1317=4,"L")))))</f>
        <v>DM</v>
      </c>
      <c r="E1317" s="58">
        <f>IF(OR(Processes!$C$69=TRUE,Processes!S$69=TRUE),IF(AND(G1317=1,H1317=1,NOT(ISTEXT(J1317))),4,IF(AND(G1317=1,H1317=1,ISTEXT(J1317)),3,IF(AND(OR(G1317=1,H1317=1),ISTEXT(J1317)),2,1))),"OoS")</f>
        <v>1</v>
      </c>
      <c r="F1317" s="57"/>
      <c r="G1317" s="59"/>
      <c r="H1317" s="59"/>
      <c r="I1317" s="59"/>
      <c r="J1317" s="59"/>
      <c r="K1317" s="59"/>
      <c r="L1317" s="59"/>
      <c r="M1317" s="59"/>
      <c r="N1317" s="59"/>
      <c r="O1317" s="59"/>
      <c r="P1317" s="370"/>
      <c r="Q1317" s="59"/>
      <c r="R1317" s="386"/>
    </row>
    <row r="1318" spans="1:18" ht="13" x14ac:dyDescent="0.25">
      <c r="A1318" s="352"/>
      <c r="B1318" s="378"/>
      <c r="C1318" s="62" t="str">
        <f>IF(ISTEXT('Organizational Unit Summary'!$B$56),'Organizational Unit Summary'!$B$56,"")</f>
        <v>P-17</v>
      </c>
      <c r="D1318" s="51" t="str">
        <f>IF('Organizational Unit Summary'!$B$24="Benchmark or Sustainment",IF(E1318="OoS","OoS",IF(E1318=1,"DM",IF(E1318=2,"PM",IF(E1318=3,"LM",IF(E1318=4,"FM"))))),IF(E1318="OoS","OoS",IF(E1318&lt;=2,"H",IF(E1318=3,"M",IF(E1318=4,"L")))))</f>
        <v>DM</v>
      </c>
      <c r="E1318" s="58">
        <f>IF(OR(Processes!$C$69=TRUE,Processes!T$69=TRUE),IF(AND(G1318=1,H1318=1,NOT(ISTEXT(J1318))),4,IF(AND(G1318=1,H1318=1,ISTEXT(J1318)),3,IF(AND(OR(G1318=1,H1318=1),ISTEXT(J1318)),2,1))),"OoS")</f>
        <v>1</v>
      </c>
      <c r="F1318" s="57"/>
      <c r="G1318" s="59"/>
      <c r="H1318" s="59"/>
      <c r="I1318" s="59"/>
      <c r="J1318" s="59"/>
      <c r="K1318" s="59"/>
      <c r="L1318" s="59"/>
      <c r="M1318" s="59"/>
      <c r="N1318" s="59"/>
      <c r="O1318" s="59"/>
      <c r="P1318" s="370"/>
      <c r="Q1318" s="59"/>
      <c r="R1318" s="386"/>
    </row>
    <row r="1319" spans="1:18" ht="13" x14ac:dyDescent="0.25">
      <c r="A1319" s="352"/>
      <c r="B1319" s="378"/>
      <c r="C1319" s="62" t="str">
        <f>IF(ISTEXT('Organizational Unit Summary'!$B$57),'Organizational Unit Summary'!$B$57,"")</f>
        <v>P-18</v>
      </c>
      <c r="D1319" s="51" t="str">
        <f>IF('Organizational Unit Summary'!$B$24="Benchmark or Sustainment",IF(E1319="OoS","OoS",IF(E1319=1,"DM",IF(E1319=2,"PM",IF(E1319=3,"LM",IF(E1319=4,"FM"))))),IF(E1319="OoS","OoS",IF(E1319&lt;=2,"H",IF(E1319=3,"M",IF(E1319=4,"L")))))</f>
        <v>DM</v>
      </c>
      <c r="E1319" s="58">
        <f>IF(OR(Processes!$C$69=TRUE,Processes!U$69=TRUE),IF(AND(G1319=1,H1319=1,NOT(ISTEXT(J1319))),4,IF(AND(G1319=1,H1319=1,ISTEXT(J1319)),3,IF(AND(OR(G1319=1,H1319=1),ISTEXT(J1319)),2,1))),"OoS")</f>
        <v>1</v>
      </c>
      <c r="F1319" s="57"/>
      <c r="G1319" s="59"/>
      <c r="H1319" s="59"/>
      <c r="I1319" s="59"/>
      <c r="J1319" s="59"/>
      <c r="K1319" s="59"/>
      <c r="L1319" s="59"/>
      <c r="M1319" s="59"/>
      <c r="N1319" s="59"/>
      <c r="O1319" s="59"/>
      <c r="P1319" s="370"/>
      <c r="Q1319" s="59"/>
      <c r="R1319" s="386"/>
    </row>
    <row r="1320" spans="1:18" ht="13" x14ac:dyDescent="0.25">
      <c r="A1320" s="352"/>
      <c r="B1320" s="378"/>
      <c r="C1320" s="62" t="str">
        <f>IF(ISTEXT('Organizational Unit Summary'!$B$58),'Organizational Unit Summary'!$B$58,"")</f>
        <v>P-19</v>
      </c>
      <c r="D1320" s="51" t="str">
        <f>IF('Organizational Unit Summary'!$B$24="Benchmark or Sustainment",IF(E1320="OoS","OoS",IF(E1320=1,"DM",IF(E1320=2,"PM",IF(E1320=3,"LM",IF(E1320=4,"FM"))))),IF(E1320="OoS","OoS",IF(E1320&lt;=2,"H",IF(E1320=3,"M",IF(E1320=4,"L")))))</f>
        <v>DM</v>
      </c>
      <c r="E1320" s="58">
        <f>IF(OR(Processes!$C$69=TRUE,Processes!V$69=TRUE),IF(AND(G1320=1,H1320=1,NOT(ISTEXT(J1320))),4,IF(AND(G1320=1,H1320=1,ISTEXT(J1320)),3,IF(AND(OR(G1320=1,H1320=1),ISTEXT(J1320)),2,1))),"OoS")</f>
        <v>1</v>
      </c>
      <c r="F1320" s="57"/>
      <c r="G1320" s="59"/>
      <c r="H1320" s="59"/>
      <c r="I1320" s="59"/>
      <c r="J1320" s="59"/>
      <c r="K1320" s="59"/>
      <c r="L1320" s="59"/>
      <c r="M1320" s="59"/>
      <c r="N1320" s="59"/>
      <c r="O1320" s="59"/>
      <c r="P1320" s="370"/>
      <c r="Q1320" s="59"/>
      <c r="R1320" s="386"/>
    </row>
    <row r="1321" spans="1:18" ht="13.5" thickBot="1" x14ac:dyDescent="0.3">
      <c r="A1321" s="352"/>
      <c r="B1321" s="378"/>
      <c r="C1321" s="62" t="str">
        <f>IF(ISTEXT('Organizational Unit Summary'!$B$59),'Organizational Unit Summary'!$B$59,"")</f>
        <v>P-20</v>
      </c>
      <c r="D1321" s="51" t="str">
        <f>IF('Organizational Unit Summary'!$B$24="Benchmark or Sustainment",IF(E1321="OoS","OoS",IF(E1321=1,"DM",IF(E1321=2,"PM",IF(E1321=3,"LM",IF(E1321=4,"FM"))))),IF(E1321="OoS","OoS",IF(E1321&lt;=2,"H",IF(E1321=3,"M",IF(E1321=4,"L")))))</f>
        <v>DM</v>
      </c>
      <c r="E1321" s="58">
        <f>IF(OR(Processes!$C$69=TRUE,Processes!W$69=TRUE),IF(AND(G1321=1,H1321=1,NOT(ISTEXT(J1321))),4,IF(AND(G1321=1,H1321=1,ISTEXT(J1321)),3,IF(AND(OR(G1321=1,H1321=1),ISTEXT(J1321)),2,1))),"OoS")</f>
        <v>1</v>
      </c>
      <c r="F1321" s="57"/>
      <c r="G1321" s="59"/>
      <c r="H1321" s="59"/>
      <c r="I1321" s="59"/>
      <c r="J1321" s="59"/>
      <c r="K1321" s="59"/>
      <c r="L1321" s="59"/>
      <c r="M1321" s="59"/>
      <c r="N1321" s="59"/>
      <c r="O1321" s="59"/>
      <c r="P1321" s="371"/>
      <c r="Q1321" s="59"/>
      <c r="R1321" s="386"/>
    </row>
    <row r="1322" spans="1:18" ht="13" x14ac:dyDescent="0.25">
      <c r="A1322" s="352"/>
      <c r="B1322" s="378" t="str">
        <f>IF(ISTEXT(Processes!$B$19),Processes!$B$19,"")</f>
        <v>Process 17</v>
      </c>
      <c r="C1322" s="62" t="str">
        <f>IF(ISTEXT('Organizational Unit Summary'!$B$40),'Organizational Unit Summary'!$B$40,"")</f>
        <v>P-1</v>
      </c>
      <c r="D1322" s="51" t="str">
        <f>IF('Organizational Unit Summary'!$B$24="Benchmark or Sustainment",IF(E1322="OoS","OoS",IF(E1322=1,"DM",IF(E1322=2,"PM",IF(E1322=3,"LM",IF(E1322=4,"FM"))))),IF(E1322="OoS","OoS",IF(E1322&lt;=2,"H",IF(E1322=3,"M",IF(E1322=4,"L")))))</f>
        <v>DM</v>
      </c>
      <c r="E1322" s="58">
        <f>IF(OR(Processes!$C$70=TRUE,Processes!D$70=TRUE),IF(AND(G1322=1,H1322=1,NOT(ISTEXT(J1322))),4,IF(AND(G1322=1,H1322=1,ISTEXT(J1322)),3,IF(AND(OR(G1322=1,H1322=1),ISTEXT(J1322)),2,1))),"OoS")</f>
        <v>1</v>
      </c>
      <c r="F1322" s="57"/>
      <c r="G1322" s="59"/>
      <c r="H1322" s="59"/>
      <c r="I1322" s="59"/>
      <c r="J1322" s="59"/>
      <c r="K1322" s="59"/>
      <c r="L1322" s="59"/>
      <c r="M1322" s="59"/>
      <c r="N1322" s="59"/>
      <c r="O1322" s="59"/>
      <c r="P1322" s="369"/>
      <c r="Q1322" s="59"/>
      <c r="R1322" s="386"/>
    </row>
    <row r="1323" spans="1:18" ht="13" x14ac:dyDescent="0.25">
      <c r="A1323" s="352"/>
      <c r="B1323" s="378"/>
      <c r="C1323" s="62" t="str">
        <f>IF(ISTEXT('Organizational Unit Summary'!$B$41),'Organizational Unit Summary'!$B$41,"")</f>
        <v>P-2</v>
      </c>
      <c r="D1323" s="51" t="str">
        <f>IF('Organizational Unit Summary'!$B$24="Benchmark or Sustainment",IF(E1323="OoS","OoS",IF(E1323=1,"DM",IF(E1323=2,"PM",IF(E1323=3,"LM",IF(E1323=4,"FM"))))),IF(E1323="OoS","OoS",IF(E1323&lt;=2,"H",IF(E1323=3,"M",IF(E1323=4,"L")))))</f>
        <v>DM</v>
      </c>
      <c r="E1323" s="58">
        <f>IF(OR(Processes!$C$70=TRUE,Processes!E$70=TRUE),IF(AND(G1323=1,H1323=1,NOT(ISTEXT(J1323))),4,IF(AND(G1323=1,H1323=1,ISTEXT(J1323)),3,IF(AND(OR(G1323=1,H1323=1),ISTEXT(J1323)),2,1))),"OoS")</f>
        <v>1</v>
      </c>
      <c r="F1323" s="57"/>
      <c r="G1323" s="59"/>
      <c r="H1323" s="59"/>
      <c r="I1323" s="59"/>
      <c r="J1323" s="59"/>
      <c r="K1323" s="59"/>
      <c r="L1323" s="59"/>
      <c r="M1323" s="59"/>
      <c r="N1323" s="59"/>
      <c r="O1323" s="59"/>
      <c r="P1323" s="370"/>
      <c r="Q1323" s="59"/>
      <c r="R1323" s="386"/>
    </row>
    <row r="1324" spans="1:18" ht="13" x14ac:dyDescent="0.25">
      <c r="A1324" s="352"/>
      <c r="B1324" s="378"/>
      <c r="C1324" s="62" t="str">
        <f>IF(ISTEXT('Organizational Unit Summary'!$B$42),'Organizational Unit Summary'!$B$42,"")</f>
        <v>P-3</v>
      </c>
      <c r="D1324" s="51" t="str">
        <f>IF('Organizational Unit Summary'!$B$24="Benchmark or Sustainment",IF(E1324="OoS","OoS",IF(E1324=1,"DM",IF(E1324=2,"PM",IF(E1324=3,"LM",IF(E1324=4,"FM"))))),IF(E1324="OoS","OoS",IF(E1324&lt;=2,"H",IF(E1324=3,"M",IF(E1324=4,"L")))))</f>
        <v>DM</v>
      </c>
      <c r="E1324" s="58">
        <f>IF(OR(Processes!$C$70=TRUE,Processes!F$70=TRUE),IF(AND(G1324=1,H1324=1,NOT(ISTEXT(J1324))),4,IF(AND(G1324=1,H1324=1,ISTEXT(J1324)),3,IF(AND(OR(G1324=1,H1324=1),ISTEXT(J1324)),2,1))),"OoS")</f>
        <v>1</v>
      </c>
      <c r="F1324" s="57"/>
      <c r="G1324" s="59"/>
      <c r="H1324" s="59"/>
      <c r="I1324" s="59"/>
      <c r="J1324" s="59"/>
      <c r="K1324" s="59"/>
      <c r="L1324" s="59"/>
      <c r="M1324" s="59"/>
      <c r="N1324" s="59"/>
      <c r="O1324" s="59"/>
      <c r="P1324" s="370"/>
      <c r="Q1324" s="59"/>
      <c r="R1324" s="386"/>
    </row>
    <row r="1325" spans="1:18" ht="13" x14ac:dyDescent="0.25">
      <c r="A1325" s="352"/>
      <c r="B1325" s="378"/>
      <c r="C1325" s="62" t="str">
        <f>IF(ISTEXT('Organizational Unit Summary'!$B$43),'Organizational Unit Summary'!$B$43,"")</f>
        <v>P-4</v>
      </c>
      <c r="D1325" s="51" t="str">
        <f>IF('Organizational Unit Summary'!$B$24="Benchmark or Sustainment",IF(E1325="OoS","OoS",IF(E1325=1,"DM",IF(E1325=2,"PM",IF(E1325=3,"LM",IF(E1325=4,"FM"))))),IF(E1325="OoS","OoS",IF(E1325&lt;=2,"H",IF(E1325=3,"M",IF(E1325=4,"L")))))</f>
        <v>DM</v>
      </c>
      <c r="E1325" s="58">
        <f>IF(OR(Processes!$C$70=TRUE,Processes!G$70=TRUE),IF(AND(G1325=1,H1325=1,NOT(ISTEXT(J1325))),4,IF(AND(G1325=1,H1325=1,ISTEXT(J1325)),3,IF(AND(OR(G1325=1,H1325=1),ISTEXT(J1325)),2,1))),"OoS")</f>
        <v>1</v>
      </c>
      <c r="F1325" s="57"/>
      <c r="G1325" s="59"/>
      <c r="H1325" s="59"/>
      <c r="I1325" s="59"/>
      <c r="J1325" s="59"/>
      <c r="K1325" s="59"/>
      <c r="L1325" s="59"/>
      <c r="M1325" s="59"/>
      <c r="N1325" s="59"/>
      <c r="O1325" s="59"/>
      <c r="P1325" s="370"/>
      <c r="Q1325" s="59"/>
      <c r="R1325" s="386"/>
    </row>
    <row r="1326" spans="1:18" ht="13" x14ac:dyDescent="0.25">
      <c r="A1326" s="352"/>
      <c r="B1326" s="378"/>
      <c r="C1326" s="62" t="str">
        <f>IF(ISTEXT('Organizational Unit Summary'!$B$44),'Organizational Unit Summary'!$B$44,"")</f>
        <v>P-5</v>
      </c>
      <c r="D1326" s="51" t="str">
        <f>IF('Organizational Unit Summary'!$B$24="Benchmark or Sustainment",IF(E1326="OoS","OoS",IF(E1326=1,"DM",IF(E1326=2,"PM",IF(E1326=3,"LM",IF(E1326=4,"FM"))))),IF(E1326="OoS","OoS",IF(E1326&lt;=2,"H",IF(E1326=3,"M",IF(E1326=4,"L")))))</f>
        <v>DM</v>
      </c>
      <c r="E1326" s="58">
        <f>IF(OR(Processes!$C$70=TRUE,Processes!H$70=TRUE),IF(AND(G1326=1,H1326=1,NOT(ISTEXT(J1326))),4,IF(AND(G1326=1,H1326=1,ISTEXT(J1326)),3,IF(AND(OR(G1326=1,H1326=1),ISTEXT(J1326)),2,1))),"OoS")</f>
        <v>1</v>
      </c>
      <c r="F1326" s="57"/>
      <c r="G1326" s="59"/>
      <c r="H1326" s="59"/>
      <c r="I1326" s="59"/>
      <c r="J1326" s="59"/>
      <c r="K1326" s="59"/>
      <c r="L1326" s="59"/>
      <c r="M1326" s="59"/>
      <c r="N1326" s="59"/>
      <c r="O1326" s="59"/>
      <c r="P1326" s="370"/>
      <c r="Q1326" s="59"/>
      <c r="R1326" s="386"/>
    </row>
    <row r="1327" spans="1:18" ht="13" x14ac:dyDescent="0.25">
      <c r="A1327" s="352"/>
      <c r="B1327" s="378"/>
      <c r="C1327" s="62" t="str">
        <f>IF(ISTEXT('Organizational Unit Summary'!$B$45),'Organizational Unit Summary'!$B$45,"")</f>
        <v>P-6</v>
      </c>
      <c r="D1327" s="51" t="str">
        <f>IF('Organizational Unit Summary'!$B$24="Benchmark or Sustainment",IF(E1327="OoS","OoS",IF(E1327=1,"DM",IF(E1327=2,"PM",IF(E1327=3,"LM",IF(E1327=4,"FM"))))),IF(E1327="OoS","OoS",IF(E1327&lt;=2,"H",IF(E1327=3,"M",IF(E1327=4,"L")))))</f>
        <v>DM</v>
      </c>
      <c r="E1327" s="58">
        <f>IF(OR(Processes!$C$70=TRUE,Processes!I$70=TRUE),IF(AND(G1327=1,H1327=1,NOT(ISTEXT(J1327))),4,IF(AND(G1327=1,H1327=1,ISTEXT(J1327)),3,IF(AND(OR(G1327=1,H1327=1),ISTEXT(J1327)),2,1))),"OoS")</f>
        <v>1</v>
      </c>
      <c r="F1327" s="57"/>
      <c r="G1327" s="59"/>
      <c r="H1327" s="59"/>
      <c r="I1327" s="59"/>
      <c r="J1327" s="59"/>
      <c r="K1327" s="59"/>
      <c r="L1327" s="59"/>
      <c r="M1327" s="59"/>
      <c r="N1327" s="59"/>
      <c r="O1327" s="59"/>
      <c r="P1327" s="370"/>
      <c r="Q1327" s="59"/>
      <c r="R1327" s="386"/>
    </row>
    <row r="1328" spans="1:18" ht="13" x14ac:dyDescent="0.25">
      <c r="A1328" s="352"/>
      <c r="B1328" s="378"/>
      <c r="C1328" s="62" t="str">
        <f>IF(ISTEXT('Organizational Unit Summary'!$B$46),'Organizational Unit Summary'!$B$46,"")</f>
        <v>P-7</v>
      </c>
      <c r="D1328" s="51" t="str">
        <f>IF('Organizational Unit Summary'!$B$24="Benchmark or Sustainment",IF(E1328="OoS","OoS",IF(E1328=1,"DM",IF(E1328=2,"PM",IF(E1328=3,"LM",IF(E1328=4,"FM"))))),IF(E1328="OoS","OoS",IF(E1328&lt;=2,"H",IF(E1328=3,"M",IF(E1328=4,"L")))))</f>
        <v>DM</v>
      </c>
      <c r="E1328" s="58">
        <f>IF(OR(Processes!$C$70=TRUE,Processes!J$70=TRUE),IF(AND(G1328=1,H1328=1,NOT(ISTEXT(J1328))),4,IF(AND(G1328=1,H1328=1,ISTEXT(J1328)),3,IF(AND(OR(G1328=1,H1328=1),ISTEXT(J1328)),2,1))),"OoS")</f>
        <v>1</v>
      </c>
      <c r="F1328" s="57"/>
      <c r="G1328" s="59"/>
      <c r="H1328" s="59"/>
      <c r="I1328" s="59"/>
      <c r="J1328" s="59"/>
      <c r="K1328" s="59"/>
      <c r="L1328" s="59"/>
      <c r="M1328" s="59"/>
      <c r="N1328" s="59"/>
      <c r="O1328" s="59"/>
      <c r="P1328" s="370"/>
      <c r="Q1328" s="59"/>
      <c r="R1328" s="386"/>
    </row>
    <row r="1329" spans="1:18" ht="13" x14ac:dyDescent="0.25">
      <c r="A1329" s="352"/>
      <c r="B1329" s="378"/>
      <c r="C1329" s="62" t="str">
        <f>IF(ISTEXT('Organizational Unit Summary'!$B$47),'Organizational Unit Summary'!$B$47,"")</f>
        <v>P-8</v>
      </c>
      <c r="D1329" s="51" t="str">
        <f>IF('Organizational Unit Summary'!$B$24="Benchmark or Sustainment",IF(E1329="OoS","OoS",IF(E1329=1,"DM",IF(E1329=2,"PM",IF(E1329=3,"LM",IF(E1329=4,"FM"))))),IF(E1329="OoS","OoS",IF(E1329&lt;=2,"H",IF(E1329=3,"M",IF(E1329=4,"L")))))</f>
        <v>DM</v>
      </c>
      <c r="E1329" s="58">
        <f>IF(OR(Processes!$C$70=TRUE,Processes!K$70=TRUE),IF(AND(G1329=1,H1329=1,NOT(ISTEXT(J1329))),4,IF(AND(G1329=1,H1329=1,ISTEXT(J1329)),3,IF(AND(OR(G1329=1,H1329=1),ISTEXT(J1329)),2,1))),"OoS")</f>
        <v>1</v>
      </c>
      <c r="F1329" s="57"/>
      <c r="G1329" s="59"/>
      <c r="H1329" s="59"/>
      <c r="I1329" s="59"/>
      <c r="J1329" s="59"/>
      <c r="K1329" s="59"/>
      <c r="L1329" s="59"/>
      <c r="M1329" s="59"/>
      <c r="N1329" s="59"/>
      <c r="O1329" s="59"/>
      <c r="P1329" s="370"/>
      <c r="Q1329" s="59"/>
      <c r="R1329" s="386"/>
    </row>
    <row r="1330" spans="1:18" ht="13" x14ac:dyDescent="0.25">
      <c r="A1330" s="352"/>
      <c r="B1330" s="378"/>
      <c r="C1330" s="62" t="str">
        <f>IF(ISTEXT('Organizational Unit Summary'!$B$48),'Organizational Unit Summary'!$B$48,"")</f>
        <v>P-9</v>
      </c>
      <c r="D1330" s="51" t="str">
        <f>IF('Organizational Unit Summary'!$B$24="Benchmark or Sustainment",IF(E1330="OoS","OoS",IF(E1330=1,"DM",IF(E1330=2,"PM",IF(E1330=3,"LM",IF(E1330=4,"FM"))))),IF(E1330="OoS","OoS",IF(E1330&lt;=2,"H",IF(E1330=3,"M",IF(E1330=4,"L")))))</f>
        <v>DM</v>
      </c>
      <c r="E1330" s="58">
        <f>IF(OR(Processes!$C$70=TRUE,Processes!L$70=TRUE),IF(AND(G1330=1,H1330=1,NOT(ISTEXT(J1330))),4,IF(AND(G1330=1,H1330=1,ISTEXT(J1330)),3,IF(AND(OR(G1330=1,H1330=1),ISTEXT(J1330)),2,1))),"OoS")</f>
        <v>1</v>
      </c>
      <c r="F1330" s="57"/>
      <c r="G1330" s="59"/>
      <c r="H1330" s="59"/>
      <c r="I1330" s="59"/>
      <c r="J1330" s="59"/>
      <c r="K1330" s="59"/>
      <c r="L1330" s="59"/>
      <c r="M1330" s="59"/>
      <c r="N1330" s="59"/>
      <c r="O1330" s="59"/>
      <c r="P1330" s="370"/>
      <c r="Q1330" s="59"/>
      <c r="R1330" s="386"/>
    </row>
    <row r="1331" spans="1:18" ht="13" x14ac:dyDescent="0.25">
      <c r="A1331" s="352"/>
      <c r="B1331" s="378"/>
      <c r="C1331" s="62" t="str">
        <f>IF(ISTEXT('Organizational Unit Summary'!$B$49),'Organizational Unit Summary'!$B$49,"")</f>
        <v>P-10</v>
      </c>
      <c r="D1331" s="51" t="str">
        <f>IF('Organizational Unit Summary'!$B$24="Benchmark or Sustainment",IF(E1331="OoS","OoS",IF(E1331=1,"DM",IF(E1331=2,"PM",IF(E1331=3,"LM",IF(E1331=4,"FM"))))),IF(E1331="OoS","OoS",IF(E1331&lt;=2,"H",IF(E1331=3,"M",IF(E1331=4,"L")))))</f>
        <v>DM</v>
      </c>
      <c r="E1331" s="58">
        <f>IF(OR(Processes!$C$70=TRUE,Processes!M$70=TRUE),IF(AND(G1331=1,H1331=1,NOT(ISTEXT(J1331))),4,IF(AND(G1331=1,H1331=1,ISTEXT(J1331)),3,IF(AND(OR(G1331=1,H1331=1),ISTEXT(J1331)),2,1))),"OoS")</f>
        <v>1</v>
      </c>
      <c r="F1331" s="57"/>
      <c r="G1331" s="59"/>
      <c r="H1331" s="59"/>
      <c r="I1331" s="59"/>
      <c r="J1331" s="59"/>
      <c r="K1331" s="59"/>
      <c r="L1331" s="59"/>
      <c r="M1331" s="59"/>
      <c r="N1331" s="59"/>
      <c r="O1331" s="59"/>
      <c r="P1331" s="370"/>
      <c r="Q1331" s="59"/>
      <c r="R1331" s="386"/>
    </row>
    <row r="1332" spans="1:18" ht="13" x14ac:dyDescent="0.25">
      <c r="A1332" s="352"/>
      <c r="B1332" s="378"/>
      <c r="C1332" s="62" t="str">
        <f>IF(ISTEXT('Organizational Unit Summary'!$B$50),'Organizational Unit Summary'!$B$50,"")</f>
        <v>P-11</v>
      </c>
      <c r="D1332" s="51" t="str">
        <f>IF('Organizational Unit Summary'!$B$24="Benchmark or Sustainment",IF(E1332="OoS","OoS",IF(E1332=1,"DM",IF(E1332=2,"PM",IF(E1332=3,"LM",IF(E1332=4,"FM"))))),IF(E1332="OoS","OoS",IF(E1332&lt;=2,"H",IF(E1332=3,"M",IF(E1332=4,"L")))))</f>
        <v>DM</v>
      </c>
      <c r="E1332" s="58">
        <f>IF(OR(Processes!$C$70=TRUE,Processes!N$70=TRUE),IF(AND(G1332=1,H1332=1,NOT(ISTEXT(J1332))),4,IF(AND(G1332=1,H1332=1,ISTEXT(J1332)),3,IF(AND(OR(G1332=1,H1332=1),ISTEXT(J1332)),2,1))),"OoS")</f>
        <v>1</v>
      </c>
      <c r="F1332" s="57"/>
      <c r="G1332" s="59"/>
      <c r="H1332" s="59"/>
      <c r="I1332" s="59"/>
      <c r="J1332" s="59"/>
      <c r="K1332" s="59"/>
      <c r="L1332" s="59"/>
      <c r="M1332" s="59"/>
      <c r="N1332" s="59"/>
      <c r="O1332" s="59"/>
      <c r="P1332" s="370"/>
      <c r="Q1332" s="59"/>
      <c r="R1332" s="386"/>
    </row>
    <row r="1333" spans="1:18" ht="13" x14ac:dyDescent="0.25">
      <c r="A1333" s="352"/>
      <c r="B1333" s="378"/>
      <c r="C1333" s="62" t="str">
        <f>IF(ISTEXT('Organizational Unit Summary'!$B$51),'Organizational Unit Summary'!$B$51,"")</f>
        <v>P-12</v>
      </c>
      <c r="D1333" s="51" t="str">
        <f>IF('Organizational Unit Summary'!$B$24="Benchmark or Sustainment",IF(E1333="OoS","OoS",IF(E1333=1,"DM",IF(E1333=2,"PM",IF(E1333=3,"LM",IF(E1333=4,"FM"))))),IF(E1333="OoS","OoS",IF(E1333&lt;=2,"H",IF(E1333=3,"M",IF(E1333=4,"L")))))</f>
        <v>DM</v>
      </c>
      <c r="E1333" s="58">
        <f>IF(OR(Processes!$C$70=TRUE,Processes!O$70=TRUE),IF(AND(G1333=1,H1333=1,NOT(ISTEXT(J1333))),4,IF(AND(G1333=1,H1333=1,ISTEXT(J1333)),3,IF(AND(OR(G1333=1,H1333=1),ISTEXT(J1333)),2,1))),"OoS")</f>
        <v>1</v>
      </c>
      <c r="F1333" s="57"/>
      <c r="G1333" s="59"/>
      <c r="H1333" s="59"/>
      <c r="I1333" s="59"/>
      <c r="J1333" s="59"/>
      <c r="K1333" s="59"/>
      <c r="L1333" s="59"/>
      <c r="M1333" s="59"/>
      <c r="N1333" s="59"/>
      <c r="O1333" s="59"/>
      <c r="P1333" s="370"/>
      <c r="Q1333" s="59"/>
      <c r="R1333" s="386"/>
    </row>
    <row r="1334" spans="1:18" ht="13" x14ac:dyDescent="0.25">
      <c r="A1334" s="352"/>
      <c r="B1334" s="378"/>
      <c r="C1334" s="62" t="str">
        <f>IF(ISTEXT('Organizational Unit Summary'!$B$52),'Organizational Unit Summary'!$B$52,"")</f>
        <v>P-13</v>
      </c>
      <c r="D1334" s="51" t="str">
        <f>IF('Organizational Unit Summary'!$B$24="Benchmark or Sustainment",IF(E1334="OoS","OoS",IF(E1334=1,"DM",IF(E1334=2,"PM",IF(E1334=3,"LM",IF(E1334=4,"FM"))))),IF(E1334="OoS","OoS",IF(E1334&lt;=2,"H",IF(E1334=3,"M",IF(E1334=4,"L")))))</f>
        <v>DM</v>
      </c>
      <c r="E1334" s="58">
        <f>IF(OR(Processes!$C$70=TRUE,Processes!P$70=TRUE),IF(AND(G1334=1,H1334=1,NOT(ISTEXT(J1334))),4,IF(AND(G1334=1,H1334=1,ISTEXT(J1334)),3,IF(AND(OR(G1334=1,H1334=1),ISTEXT(J1334)),2,1))),"OoS")</f>
        <v>1</v>
      </c>
      <c r="F1334" s="57"/>
      <c r="G1334" s="59"/>
      <c r="H1334" s="59"/>
      <c r="I1334" s="59"/>
      <c r="J1334" s="59"/>
      <c r="K1334" s="59"/>
      <c r="L1334" s="59"/>
      <c r="M1334" s="59"/>
      <c r="N1334" s="59"/>
      <c r="O1334" s="59"/>
      <c r="P1334" s="370"/>
      <c r="Q1334" s="59"/>
      <c r="R1334" s="386"/>
    </row>
    <row r="1335" spans="1:18" ht="13" x14ac:dyDescent="0.25">
      <c r="A1335" s="352"/>
      <c r="B1335" s="378"/>
      <c r="C1335" s="62" t="str">
        <f>IF(ISTEXT('Organizational Unit Summary'!$B$53),'Organizational Unit Summary'!$B$53,"")</f>
        <v>P-14</v>
      </c>
      <c r="D1335" s="51" t="str">
        <f>IF('Organizational Unit Summary'!$B$24="Benchmark or Sustainment",IF(E1335="OoS","OoS",IF(E1335=1,"DM",IF(E1335=2,"PM",IF(E1335=3,"LM",IF(E1335=4,"FM"))))),IF(E1335="OoS","OoS",IF(E1335&lt;=2,"H",IF(E1335=3,"M",IF(E1335=4,"L")))))</f>
        <v>DM</v>
      </c>
      <c r="E1335" s="58">
        <f>IF(OR(Processes!$C$70=TRUE,Processes!Q$70=TRUE),IF(AND(G1335=1,H1335=1,NOT(ISTEXT(J1335))),4,IF(AND(G1335=1,H1335=1,ISTEXT(J1335)),3,IF(AND(OR(G1335=1,H1335=1),ISTEXT(J1335)),2,1))),"OoS")</f>
        <v>1</v>
      </c>
      <c r="F1335" s="57"/>
      <c r="G1335" s="59"/>
      <c r="H1335" s="59"/>
      <c r="I1335" s="59"/>
      <c r="J1335" s="59"/>
      <c r="K1335" s="59"/>
      <c r="L1335" s="59"/>
      <c r="M1335" s="59"/>
      <c r="N1335" s="59"/>
      <c r="O1335" s="59"/>
      <c r="P1335" s="370"/>
      <c r="Q1335" s="59"/>
      <c r="R1335" s="386"/>
    </row>
    <row r="1336" spans="1:18" ht="13" x14ac:dyDescent="0.25">
      <c r="A1336" s="352"/>
      <c r="B1336" s="378"/>
      <c r="C1336" s="62" t="str">
        <f>IF(ISTEXT('Organizational Unit Summary'!$B$54),'Organizational Unit Summary'!$B$54,"")</f>
        <v>P-15</v>
      </c>
      <c r="D1336" s="51" t="str">
        <f>IF('Organizational Unit Summary'!$B$24="Benchmark or Sustainment",IF(E1336="OoS","OoS",IF(E1336=1,"DM",IF(E1336=2,"PM",IF(E1336=3,"LM",IF(E1336=4,"FM"))))),IF(E1336="OoS","OoS",IF(E1336&lt;=2,"H",IF(E1336=3,"M",IF(E1336=4,"L")))))</f>
        <v>DM</v>
      </c>
      <c r="E1336" s="58">
        <f>IF(OR(Processes!$C$70=TRUE,Processes!R$70=TRUE),IF(AND(G1336=1,H1336=1,NOT(ISTEXT(J1336))),4,IF(AND(G1336=1,H1336=1,ISTEXT(J1336)),3,IF(AND(OR(G1336=1,H1336=1),ISTEXT(J1336)),2,1))),"OoS")</f>
        <v>1</v>
      </c>
      <c r="F1336" s="57"/>
      <c r="G1336" s="59"/>
      <c r="H1336" s="59"/>
      <c r="I1336" s="59"/>
      <c r="J1336" s="59"/>
      <c r="K1336" s="59"/>
      <c r="L1336" s="59"/>
      <c r="M1336" s="59"/>
      <c r="N1336" s="59"/>
      <c r="O1336" s="59"/>
      <c r="P1336" s="370"/>
      <c r="Q1336" s="59"/>
      <c r="R1336" s="386"/>
    </row>
    <row r="1337" spans="1:18" ht="13" x14ac:dyDescent="0.25">
      <c r="A1337" s="352"/>
      <c r="B1337" s="378"/>
      <c r="C1337" s="62" t="str">
        <f>IF(ISTEXT('Organizational Unit Summary'!$B$55),'Organizational Unit Summary'!$B$55,"")</f>
        <v>P-16</v>
      </c>
      <c r="D1337" s="51" t="str">
        <f>IF('Organizational Unit Summary'!$B$24="Benchmark or Sustainment",IF(E1337="OoS","OoS",IF(E1337=1,"DM",IF(E1337=2,"PM",IF(E1337=3,"LM",IF(E1337=4,"FM"))))),IF(E1337="OoS","OoS",IF(E1337&lt;=2,"H",IF(E1337=3,"M",IF(E1337=4,"L")))))</f>
        <v>DM</v>
      </c>
      <c r="E1337" s="58">
        <f>IF(OR(Processes!$C$70=TRUE,Processes!S$70=TRUE),IF(AND(G1337=1,H1337=1,NOT(ISTEXT(J1337))),4,IF(AND(G1337=1,H1337=1,ISTEXT(J1337)),3,IF(AND(OR(G1337=1,H1337=1),ISTEXT(J1337)),2,1))),"OoS")</f>
        <v>1</v>
      </c>
      <c r="F1337" s="57"/>
      <c r="G1337" s="59"/>
      <c r="H1337" s="59"/>
      <c r="I1337" s="59"/>
      <c r="J1337" s="59"/>
      <c r="K1337" s="59"/>
      <c r="L1337" s="59"/>
      <c r="M1337" s="59"/>
      <c r="N1337" s="59"/>
      <c r="O1337" s="59"/>
      <c r="P1337" s="370"/>
      <c r="Q1337" s="59"/>
      <c r="R1337" s="386"/>
    </row>
    <row r="1338" spans="1:18" ht="13" x14ac:dyDescent="0.25">
      <c r="A1338" s="352"/>
      <c r="B1338" s="378"/>
      <c r="C1338" s="62" t="str">
        <f>IF(ISTEXT('Organizational Unit Summary'!$B$56),'Organizational Unit Summary'!$B$56,"")</f>
        <v>P-17</v>
      </c>
      <c r="D1338" s="51" t="str">
        <f>IF('Organizational Unit Summary'!$B$24="Benchmark or Sustainment",IF(E1338="OoS","OoS",IF(E1338=1,"DM",IF(E1338=2,"PM",IF(E1338=3,"LM",IF(E1338=4,"FM"))))),IF(E1338="OoS","OoS",IF(E1338&lt;=2,"H",IF(E1338=3,"M",IF(E1338=4,"L")))))</f>
        <v>DM</v>
      </c>
      <c r="E1338" s="58">
        <f>IF(OR(Processes!$C$70=TRUE,Processes!T$70=TRUE),IF(AND(G1338=1,H1338=1,NOT(ISTEXT(J1338))),4,IF(AND(G1338=1,H1338=1,ISTEXT(J1338)),3,IF(AND(OR(G1338=1,H1338=1),ISTEXT(J1338)),2,1))),"OoS")</f>
        <v>1</v>
      </c>
      <c r="F1338" s="57"/>
      <c r="G1338" s="59"/>
      <c r="H1338" s="59"/>
      <c r="I1338" s="59"/>
      <c r="J1338" s="59"/>
      <c r="K1338" s="59"/>
      <c r="L1338" s="59"/>
      <c r="M1338" s="59"/>
      <c r="N1338" s="59"/>
      <c r="O1338" s="59"/>
      <c r="P1338" s="370"/>
      <c r="Q1338" s="59"/>
      <c r="R1338" s="386"/>
    </row>
    <row r="1339" spans="1:18" ht="13" x14ac:dyDescent="0.25">
      <c r="A1339" s="352"/>
      <c r="B1339" s="378"/>
      <c r="C1339" s="62" t="str">
        <f>IF(ISTEXT('Organizational Unit Summary'!$B$57),'Organizational Unit Summary'!$B$57,"")</f>
        <v>P-18</v>
      </c>
      <c r="D1339" s="51" t="str">
        <f>IF('Organizational Unit Summary'!$B$24="Benchmark or Sustainment",IF(E1339="OoS","OoS",IF(E1339=1,"DM",IF(E1339=2,"PM",IF(E1339=3,"LM",IF(E1339=4,"FM"))))),IF(E1339="OoS","OoS",IF(E1339&lt;=2,"H",IF(E1339=3,"M",IF(E1339=4,"L")))))</f>
        <v>DM</v>
      </c>
      <c r="E1339" s="58">
        <f>IF(OR(Processes!$C$70=TRUE,Processes!U$70=TRUE),IF(AND(G1339=1,H1339=1,NOT(ISTEXT(J1339))),4,IF(AND(G1339=1,H1339=1,ISTEXT(J1339)),3,IF(AND(OR(G1339=1,H1339=1),ISTEXT(J1339)),2,1))),"OoS")</f>
        <v>1</v>
      </c>
      <c r="F1339" s="57"/>
      <c r="G1339" s="59"/>
      <c r="H1339" s="59"/>
      <c r="I1339" s="59"/>
      <c r="J1339" s="59"/>
      <c r="K1339" s="59"/>
      <c r="L1339" s="59"/>
      <c r="M1339" s="59"/>
      <c r="N1339" s="59"/>
      <c r="O1339" s="59"/>
      <c r="P1339" s="370"/>
      <c r="Q1339" s="59"/>
      <c r="R1339" s="386"/>
    </row>
    <row r="1340" spans="1:18" ht="13" x14ac:dyDescent="0.25">
      <c r="A1340" s="352"/>
      <c r="B1340" s="378"/>
      <c r="C1340" s="62" t="str">
        <f>IF(ISTEXT('Organizational Unit Summary'!$B$58),'Organizational Unit Summary'!$B$58,"")</f>
        <v>P-19</v>
      </c>
      <c r="D1340" s="51" t="str">
        <f>IF('Organizational Unit Summary'!$B$24="Benchmark or Sustainment",IF(E1340="OoS","OoS",IF(E1340=1,"DM",IF(E1340=2,"PM",IF(E1340=3,"LM",IF(E1340=4,"FM"))))),IF(E1340="OoS","OoS",IF(E1340&lt;=2,"H",IF(E1340=3,"M",IF(E1340=4,"L")))))</f>
        <v>DM</v>
      </c>
      <c r="E1340" s="58">
        <f>IF(OR(Processes!$C$70=TRUE,Processes!V$70=TRUE),IF(AND(G1340=1,H1340=1,NOT(ISTEXT(J1340))),4,IF(AND(G1340=1,H1340=1,ISTEXT(J1340)),3,IF(AND(OR(G1340=1,H1340=1),ISTEXT(J1340)),2,1))),"OoS")</f>
        <v>1</v>
      </c>
      <c r="F1340" s="57"/>
      <c r="G1340" s="59"/>
      <c r="H1340" s="59"/>
      <c r="I1340" s="59"/>
      <c r="J1340" s="59"/>
      <c r="K1340" s="59"/>
      <c r="L1340" s="59"/>
      <c r="M1340" s="59"/>
      <c r="N1340" s="59"/>
      <c r="O1340" s="59"/>
      <c r="P1340" s="370"/>
      <c r="Q1340" s="59"/>
      <c r="R1340" s="386"/>
    </row>
    <row r="1341" spans="1:18" ht="13.5" thickBot="1" x14ac:dyDescent="0.3">
      <c r="A1341" s="352"/>
      <c r="B1341" s="378"/>
      <c r="C1341" s="62" t="str">
        <f>IF(ISTEXT('Organizational Unit Summary'!$B$59),'Organizational Unit Summary'!$B$59,"")</f>
        <v>P-20</v>
      </c>
      <c r="D1341" s="51" t="str">
        <f>IF('Organizational Unit Summary'!$B$24="Benchmark or Sustainment",IF(E1341="OoS","OoS",IF(E1341=1,"DM",IF(E1341=2,"PM",IF(E1341=3,"LM",IF(E1341=4,"FM"))))),IF(E1341="OoS","OoS",IF(E1341&lt;=2,"H",IF(E1341=3,"M",IF(E1341=4,"L")))))</f>
        <v>DM</v>
      </c>
      <c r="E1341" s="58">
        <f>IF(OR(Processes!$C$70=TRUE,Processes!W$70=TRUE),IF(AND(G1341=1,H1341=1,NOT(ISTEXT(J1341))),4,IF(AND(G1341=1,H1341=1,ISTEXT(J1341)),3,IF(AND(OR(G1341=1,H1341=1),ISTEXT(J1341)),2,1))),"OoS")</f>
        <v>1</v>
      </c>
      <c r="F1341" s="57"/>
      <c r="G1341" s="59"/>
      <c r="H1341" s="59"/>
      <c r="I1341" s="59"/>
      <c r="J1341" s="59"/>
      <c r="K1341" s="59"/>
      <c r="L1341" s="59"/>
      <c r="M1341" s="59"/>
      <c r="N1341" s="59"/>
      <c r="O1341" s="59"/>
      <c r="P1341" s="371"/>
      <c r="Q1341" s="59"/>
      <c r="R1341" s="386"/>
    </row>
    <row r="1342" spans="1:18" ht="13" x14ac:dyDescent="0.25">
      <c r="A1342" s="352"/>
      <c r="B1342" s="378" t="str">
        <f>IF(ISTEXT(Processes!$B$20),Processes!$B$20,"")</f>
        <v>Process 18</v>
      </c>
      <c r="C1342" s="62" t="str">
        <f>IF(ISTEXT('Organizational Unit Summary'!$B$40),'Organizational Unit Summary'!$B$40,"")</f>
        <v>P-1</v>
      </c>
      <c r="D1342" s="51" t="str">
        <f>IF('Organizational Unit Summary'!$B$24="Benchmark or Sustainment",IF(E1342="OoS","OoS",IF(E1342=1,"DM",IF(E1342=2,"PM",IF(E1342=3,"LM",IF(E1342=4,"FM"))))),IF(E1342="OoS","OoS",IF(E1342&lt;=2,"H",IF(E1342=3,"M",IF(E1342=4,"L")))))</f>
        <v>DM</v>
      </c>
      <c r="E1342" s="58">
        <f>IF(OR(Processes!$C$71=TRUE,Processes!D$71=TRUE),IF(AND(G1342=1,H1342=1,NOT(ISTEXT(J1342))),4,IF(AND(G1342=1,H1342=1,ISTEXT(J1342)),3,IF(AND(OR(G1342=1,H1342=1),ISTEXT(J1342)),2,1))),"OoS")</f>
        <v>1</v>
      </c>
      <c r="F1342" s="57"/>
      <c r="G1342" s="59"/>
      <c r="H1342" s="59"/>
      <c r="I1342" s="59"/>
      <c r="J1342" s="59"/>
      <c r="K1342" s="59"/>
      <c r="L1342" s="59"/>
      <c r="M1342" s="59"/>
      <c r="N1342" s="59"/>
      <c r="O1342" s="59"/>
      <c r="P1342" s="369"/>
      <c r="Q1342" s="59"/>
      <c r="R1342" s="386"/>
    </row>
    <row r="1343" spans="1:18" ht="13" x14ac:dyDescent="0.25">
      <c r="A1343" s="352"/>
      <c r="B1343" s="378"/>
      <c r="C1343" s="62" t="str">
        <f>IF(ISTEXT('Organizational Unit Summary'!$B$41),'Organizational Unit Summary'!$B$41,"")</f>
        <v>P-2</v>
      </c>
      <c r="D1343" s="51" t="str">
        <f>IF('Organizational Unit Summary'!$B$24="Benchmark or Sustainment",IF(E1343="OoS","OoS",IF(E1343=1,"DM",IF(E1343=2,"PM",IF(E1343=3,"LM",IF(E1343=4,"FM"))))),IF(E1343="OoS","OoS",IF(E1343&lt;=2,"H",IF(E1343=3,"M",IF(E1343=4,"L")))))</f>
        <v>DM</v>
      </c>
      <c r="E1343" s="58">
        <f>IF(OR(Processes!$C$71=TRUE,Processes!E$71=TRUE),IF(AND(G1343=1,H1343=1,NOT(ISTEXT(J1343))),4,IF(AND(G1343=1,H1343=1,ISTEXT(J1343)),3,IF(AND(OR(G1343=1,H1343=1),ISTEXT(J1343)),2,1))),"OoS")</f>
        <v>1</v>
      </c>
      <c r="F1343" s="57"/>
      <c r="G1343" s="59"/>
      <c r="H1343" s="59"/>
      <c r="I1343" s="59"/>
      <c r="J1343" s="59"/>
      <c r="K1343" s="59"/>
      <c r="L1343" s="59"/>
      <c r="M1343" s="59"/>
      <c r="N1343" s="59"/>
      <c r="O1343" s="59"/>
      <c r="P1343" s="370"/>
      <c r="Q1343" s="59"/>
      <c r="R1343" s="386"/>
    </row>
    <row r="1344" spans="1:18" ht="13" x14ac:dyDescent="0.25">
      <c r="A1344" s="352"/>
      <c r="B1344" s="378"/>
      <c r="C1344" s="62" t="str">
        <f>IF(ISTEXT('Organizational Unit Summary'!$B$42),'Organizational Unit Summary'!$B$42,"")</f>
        <v>P-3</v>
      </c>
      <c r="D1344" s="51" t="str">
        <f>IF('Organizational Unit Summary'!$B$24="Benchmark or Sustainment",IF(E1344="OoS","OoS",IF(E1344=1,"DM",IF(E1344=2,"PM",IF(E1344=3,"LM",IF(E1344=4,"FM"))))),IF(E1344="OoS","OoS",IF(E1344&lt;=2,"H",IF(E1344=3,"M",IF(E1344=4,"L")))))</f>
        <v>DM</v>
      </c>
      <c r="E1344" s="58">
        <f>IF(OR(Processes!$C$71=TRUE,Processes!F$71=TRUE),IF(AND(G1344=1,H1344=1,NOT(ISTEXT(J1344))),4,IF(AND(G1344=1,H1344=1,ISTEXT(J1344)),3,IF(AND(OR(G1344=1,H1344=1),ISTEXT(J1344)),2,1))),"OoS")</f>
        <v>1</v>
      </c>
      <c r="F1344" s="57"/>
      <c r="G1344" s="59"/>
      <c r="H1344" s="59"/>
      <c r="I1344" s="59"/>
      <c r="J1344" s="59"/>
      <c r="K1344" s="59"/>
      <c r="L1344" s="59"/>
      <c r="M1344" s="59"/>
      <c r="N1344" s="59"/>
      <c r="O1344" s="59"/>
      <c r="P1344" s="370"/>
      <c r="Q1344" s="59"/>
      <c r="R1344" s="386"/>
    </row>
    <row r="1345" spans="1:18" ht="13" x14ac:dyDescent="0.25">
      <c r="A1345" s="352"/>
      <c r="B1345" s="378"/>
      <c r="C1345" s="62" t="str">
        <f>IF(ISTEXT('Organizational Unit Summary'!$B$43),'Organizational Unit Summary'!$B$43,"")</f>
        <v>P-4</v>
      </c>
      <c r="D1345" s="51" t="str">
        <f>IF('Organizational Unit Summary'!$B$24="Benchmark or Sustainment",IF(E1345="OoS","OoS",IF(E1345=1,"DM",IF(E1345=2,"PM",IF(E1345=3,"LM",IF(E1345=4,"FM"))))),IF(E1345="OoS","OoS",IF(E1345&lt;=2,"H",IF(E1345=3,"M",IF(E1345=4,"L")))))</f>
        <v>DM</v>
      </c>
      <c r="E1345" s="58">
        <f>IF(OR(Processes!$C$71=TRUE,Processes!G$71=TRUE),IF(AND(G1345=1,H1345=1,NOT(ISTEXT(J1345))),4,IF(AND(G1345=1,H1345=1,ISTEXT(J1345)),3,IF(AND(OR(G1345=1,H1345=1),ISTEXT(J1345)),2,1))),"OoS")</f>
        <v>1</v>
      </c>
      <c r="F1345" s="57"/>
      <c r="G1345" s="59"/>
      <c r="H1345" s="59"/>
      <c r="I1345" s="59"/>
      <c r="J1345" s="59"/>
      <c r="K1345" s="59"/>
      <c r="L1345" s="59"/>
      <c r="M1345" s="59"/>
      <c r="N1345" s="59"/>
      <c r="O1345" s="59"/>
      <c r="P1345" s="370"/>
      <c r="Q1345" s="59"/>
      <c r="R1345" s="386"/>
    </row>
    <row r="1346" spans="1:18" ht="13" x14ac:dyDescent="0.25">
      <c r="A1346" s="352"/>
      <c r="B1346" s="378"/>
      <c r="C1346" s="62" t="str">
        <f>IF(ISTEXT('Organizational Unit Summary'!$B$44),'Organizational Unit Summary'!$B$44,"")</f>
        <v>P-5</v>
      </c>
      <c r="D1346" s="51" t="str">
        <f>IF('Organizational Unit Summary'!$B$24="Benchmark or Sustainment",IF(E1346="OoS","OoS",IF(E1346=1,"DM",IF(E1346=2,"PM",IF(E1346=3,"LM",IF(E1346=4,"FM"))))),IF(E1346="OoS","OoS",IF(E1346&lt;=2,"H",IF(E1346=3,"M",IF(E1346=4,"L")))))</f>
        <v>DM</v>
      </c>
      <c r="E1346" s="58">
        <f>IF(OR(Processes!$C$71=TRUE,Processes!H$71=TRUE),IF(AND(G1346=1,H1346=1,NOT(ISTEXT(J1346))),4,IF(AND(G1346=1,H1346=1,ISTEXT(J1346)),3,IF(AND(OR(G1346=1,H1346=1),ISTEXT(J1346)),2,1))),"OoS")</f>
        <v>1</v>
      </c>
      <c r="F1346" s="57"/>
      <c r="G1346" s="59"/>
      <c r="H1346" s="59"/>
      <c r="I1346" s="59"/>
      <c r="J1346" s="59"/>
      <c r="K1346" s="59"/>
      <c r="L1346" s="59"/>
      <c r="M1346" s="59"/>
      <c r="N1346" s="59"/>
      <c r="O1346" s="59"/>
      <c r="P1346" s="370"/>
      <c r="Q1346" s="59"/>
      <c r="R1346" s="386"/>
    </row>
    <row r="1347" spans="1:18" ht="13" x14ac:dyDescent="0.25">
      <c r="A1347" s="352"/>
      <c r="B1347" s="378"/>
      <c r="C1347" s="62" t="str">
        <f>IF(ISTEXT('Organizational Unit Summary'!$B$45),'Organizational Unit Summary'!$B$45,"")</f>
        <v>P-6</v>
      </c>
      <c r="D1347" s="51" t="str">
        <f>IF('Organizational Unit Summary'!$B$24="Benchmark or Sustainment",IF(E1347="OoS","OoS",IF(E1347=1,"DM",IF(E1347=2,"PM",IF(E1347=3,"LM",IF(E1347=4,"FM"))))),IF(E1347="OoS","OoS",IF(E1347&lt;=2,"H",IF(E1347=3,"M",IF(E1347=4,"L")))))</f>
        <v>DM</v>
      </c>
      <c r="E1347" s="58">
        <f>IF(OR(Processes!$C$71=TRUE,Processes!I$71=TRUE),IF(AND(G1347=1,H1347=1,NOT(ISTEXT(J1347))),4,IF(AND(G1347=1,H1347=1,ISTEXT(J1347)),3,IF(AND(OR(G1347=1,H1347=1),ISTEXT(J1347)),2,1))),"OoS")</f>
        <v>1</v>
      </c>
      <c r="F1347" s="57"/>
      <c r="G1347" s="59"/>
      <c r="H1347" s="59"/>
      <c r="I1347" s="59"/>
      <c r="J1347" s="59"/>
      <c r="K1347" s="59"/>
      <c r="L1347" s="59"/>
      <c r="M1347" s="59"/>
      <c r="N1347" s="59"/>
      <c r="O1347" s="59"/>
      <c r="P1347" s="370"/>
      <c r="Q1347" s="59"/>
      <c r="R1347" s="386"/>
    </row>
    <row r="1348" spans="1:18" ht="13" x14ac:dyDescent="0.25">
      <c r="A1348" s="352"/>
      <c r="B1348" s="378"/>
      <c r="C1348" s="62" t="str">
        <f>IF(ISTEXT('Organizational Unit Summary'!$B$46),'Organizational Unit Summary'!$B$46,"")</f>
        <v>P-7</v>
      </c>
      <c r="D1348" s="51" t="str">
        <f>IF('Organizational Unit Summary'!$B$24="Benchmark or Sustainment",IF(E1348="OoS","OoS",IF(E1348=1,"DM",IF(E1348=2,"PM",IF(E1348=3,"LM",IF(E1348=4,"FM"))))),IF(E1348="OoS","OoS",IF(E1348&lt;=2,"H",IF(E1348=3,"M",IF(E1348=4,"L")))))</f>
        <v>DM</v>
      </c>
      <c r="E1348" s="58">
        <f>IF(OR(Processes!$C$71=TRUE,Processes!J$71=TRUE),IF(AND(G1348=1,H1348=1,NOT(ISTEXT(J1348))),4,IF(AND(G1348=1,H1348=1,ISTEXT(J1348)),3,IF(AND(OR(G1348=1,H1348=1),ISTEXT(J1348)),2,1))),"OoS")</f>
        <v>1</v>
      </c>
      <c r="F1348" s="57"/>
      <c r="G1348" s="59"/>
      <c r="H1348" s="59"/>
      <c r="I1348" s="59"/>
      <c r="J1348" s="59"/>
      <c r="K1348" s="59"/>
      <c r="L1348" s="59"/>
      <c r="M1348" s="59"/>
      <c r="N1348" s="59"/>
      <c r="O1348" s="59"/>
      <c r="P1348" s="370"/>
      <c r="Q1348" s="59"/>
      <c r="R1348" s="386"/>
    </row>
    <row r="1349" spans="1:18" ht="13" x14ac:dyDescent="0.25">
      <c r="A1349" s="352"/>
      <c r="B1349" s="378"/>
      <c r="C1349" s="62" t="str">
        <f>IF(ISTEXT('Organizational Unit Summary'!$B$47),'Organizational Unit Summary'!$B$47,"")</f>
        <v>P-8</v>
      </c>
      <c r="D1349" s="51" t="str">
        <f>IF('Organizational Unit Summary'!$B$24="Benchmark or Sustainment",IF(E1349="OoS","OoS",IF(E1349=1,"DM",IF(E1349=2,"PM",IF(E1349=3,"LM",IF(E1349=4,"FM"))))),IF(E1349="OoS","OoS",IF(E1349&lt;=2,"H",IF(E1349=3,"M",IF(E1349=4,"L")))))</f>
        <v>DM</v>
      </c>
      <c r="E1349" s="58">
        <f>IF(OR(Processes!$C$71=TRUE,Processes!K$71=TRUE),IF(AND(G1349=1,H1349=1,NOT(ISTEXT(J1349))),4,IF(AND(G1349=1,H1349=1,ISTEXT(J1349)),3,IF(AND(OR(G1349=1,H1349=1),ISTEXT(J1349)),2,1))),"OoS")</f>
        <v>1</v>
      </c>
      <c r="F1349" s="57"/>
      <c r="G1349" s="59"/>
      <c r="H1349" s="59"/>
      <c r="I1349" s="59"/>
      <c r="J1349" s="59"/>
      <c r="K1349" s="59"/>
      <c r="L1349" s="59"/>
      <c r="M1349" s="59"/>
      <c r="N1349" s="59"/>
      <c r="O1349" s="59"/>
      <c r="P1349" s="370"/>
      <c r="Q1349" s="59"/>
      <c r="R1349" s="386"/>
    </row>
    <row r="1350" spans="1:18" ht="13" x14ac:dyDescent="0.25">
      <c r="A1350" s="352"/>
      <c r="B1350" s="378"/>
      <c r="C1350" s="62" t="str">
        <f>IF(ISTEXT('Organizational Unit Summary'!$B$48),'Organizational Unit Summary'!$B$48,"")</f>
        <v>P-9</v>
      </c>
      <c r="D1350" s="51" t="str">
        <f>IF('Organizational Unit Summary'!$B$24="Benchmark or Sustainment",IF(E1350="OoS","OoS",IF(E1350=1,"DM",IF(E1350=2,"PM",IF(E1350=3,"LM",IF(E1350=4,"FM"))))),IF(E1350="OoS","OoS",IF(E1350&lt;=2,"H",IF(E1350=3,"M",IF(E1350=4,"L")))))</f>
        <v>DM</v>
      </c>
      <c r="E1350" s="58">
        <f>IF(OR(Processes!$C$71=TRUE,Processes!L$71=TRUE),IF(AND(G1350=1,H1350=1,NOT(ISTEXT(J1350))),4,IF(AND(G1350=1,H1350=1,ISTEXT(J1350)),3,IF(AND(OR(G1350=1,H1350=1),ISTEXT(J1350)),2,1))),"OoS")</f>
        <v>1</v>
      </c>
      <c r="F1350" s="57"/>
      <c r="G1350" s="59"/>
      <c r="H1350" s="59"/>
      <c r="I1350" s="59"/>
      <c r="J1350" s="59"/>
      <c r="K1350" s="59"/>
      <c r="L1350" s="59"/>
      <c r="M1350" s="59"/>
      <c r="N1350" s="59"/>
      <c r="O1350" s="59"/>
      <c r="P1350" s="370"/>
      <c r="Q1350" s="59"/>
      <c r="R1350" s="386"/>
    </row>
    <row r="1351" spans="1:18" ht="13" x14ac:dyDescent="0.25">
      <c r="A1351" s="352"/>
      <c r="B1351" s="378"/>
      <c r="C1351" s="62" t="str">
        <f>IF(ISTEXT('Organizational Unit Summary'!$B$49),'Organizational Unit Summary'!$B$49,"")</f>
        <v>P-10</v>
      </c>
      <c r="D1351" s="51" t="str">
        <f>IF('Organizational Unit Summary'!$B$24="Benchmark or Sustainment",IF(E1351="OoS","OoS",IF(E1351=1,"DM",IF(E1351=2,"PM",IF(E1351=3,"LM",IF(E1351=4,"FM"))))),IF(E1351="OoS","OoS",IF(E1351&lt;=2,"H",IF(E1351=3,"M",IF(E1351=4,"L")))))</f>
        <v>DM</v>
      </c>
      <c r="E1351" s="58">
        <f>IF(OR(Processes!$C$71=TRUE,Processes!M$71=TRUE),IF(AND(G1351=1,H1351=1,NOT(ISTEXT(J1351))),4,IF(AND(G1351=1,H1351=1,ISTEXT(J1351)),3,IF(AND(OR(G1351=1,H1351=1),ISTEXT(J1351)),2,1))),"OoS")</f>
        <v>1</v>
      </c>
      <c r="F1351" s="57"/>
      <c r="G1351" s="59"/>
      <c r="H1351" s="59"/>
      <c r="I1351" s="59"/>
      <c r="J1351" s="59"/>
      <c r="K1351" s="59"/>
      <c r="L1351" s="59"/>
      <c r="M1351" s="59"/>
      <c r="N1351" s="59"/>
      <c r="O1351" s="59"/>
      <c r="P1351" s="370"/>
      <c r="Q1351" s="59"/>
      <c r="R1351" s="386"/>
    </row>
    <row r="1352" spans="1:18" ht="13" x14ac:dyDescent="0.25">
      <c r="A1352" s="352"/>
      <c r="B1352" s="378"/>
      <c r="C1352" s="62" t="str">
        <f>IF(ISTEXT('Organizational Unit Summary'!$B$50),'Organizational Unit Summary'!$B$50,"")</f>
        <v>P-11</v>
      </c>
      <c r="D1352" s="51" t="str">
        <f>IF('Organizational Unit Summary'!$B$24="Benchmark or Sustainment",IF(E1352="OoS","OoS",IF(E1352=1,"DM",IF(E1352=2,"PM",IF(E1352=3,"LM",IF(E1352=4,"FM"))))),IF(E1352="OoS","OoS",IF(E1352&lt;=2,"H",IF(E1352=3,"M",IF(E1352=4,"L")))))</f>
        <v>DM</v>
      </c>
      <c r="E1352" s="58">
        <f>IF(OR(Processes!$C$71=TRUE,Processes!N$71=TRUE),IF(AND(G1352=1,H1352=1,NOT(ISTEXT(J1352))),4,IF(AND(G1352=1,H1352=1,ISTEXT(J1352)),3,IF(AND(OR(G1352=1,H1352=1),ISTEXT(J1352)),2,1))),"OoS")</f>
        <v>1</v>
      </c>
      <c r="F1352" s="57"/>
      <c r="G1352" s="59"/>
      <c r="H1352" s="59"/>
      <c r="I1352" s="59"/>
      <c r="J1352" s="59"/>
      <c r="K1352" s="59"/>
      <c r="L1352" s="59"/>
      <c r="M1352" s="59"/>
      <c r="N1352" s="59"/>
      <c r="O1352" s="59"/>
      <c r="P1352" s="370"/>
      <c r="Q1352" s="59"/>
      <c r="R1352" s="386"/>
    </row>
    <row r="1353" spans="1:18" ht="13" x14ac:dyDescent="0.25">
      <c r="A1353" s="352"/>
      <c r="B1353" s="378"/>
      <c r="C1353" s="62" t="str">
        <f>IF(ISTEXT('Organizational Unit Summary'!$B$51),'Organizational Unit Summary'!$B$51,"")</f>
        <v>P-12</v>
      </c>
      <c r="D1353" s="51" t="str">
        <f>IF('Organizational Unit Summary'!$B$24="Benchmark or Sustainment",IF(E1353="OoS","OoS",IF(E1353=1,"DM",IF(E1353=2,"PM",IF(E1353=3,"LM",IF(E1353=4,"FM"))))),IF(E1353="OoS","OoS",IF(E1353&lt;=2,"H",IF(E1353=3,"M",IF(E1353=4,"L")))))</f>
        <v>DM</v>
      </c>
      <c r="E1353" s="58">
        <f>IF(OR(Processes!$C$71=TRUE,Processes!O$71=TRUE),IF(AND(G1353=1,H1353=1,NOT(ISTEXT(J1353))),4,IF(AND(G1353=1,H1353=1,ISTEXT(J1353)),3,IF(AND(OR(G1353=1,H1353=1),ISTEXT(J1353)),2,1))),"OoS")</f>
        <v>1</v>
      </c>
      <c r="F1353" s="57"/>
      <c r="G1353" s="59"/>
      <c r="H1353" s="59"/>
      <c r="I1353" s="59"/>
      <c r="J1353" s="59"/>
      <c r="K1353" s="59"/>
      <c r="L1353" s="59"/>
      <c r="M1353" s="59"/>
      <c r="N1353" s="59"/>
      <c r="O1353" s="59"/>
      <c r="P1353" s="370"/>
      <c r="Q1353" s="59"/>
      <c r="R1353" s="386"/>
    </row>
    <row r="1354" spans="1:18" ht="13" x14ac:dyDescent="0.25">
      <c r="A1354" s="352"/>
      <c r="B1354" s="378"/>
      <c r="C1354" s="62" t="str">
        <f>IF(ISTEXT('Organizational Unit Summary'!$B$52),'Organizational Unit Summary'!$B$52,"")</f>
        <v>P-13</v>
      </c>
      <c r="D1354" s="51" t="str">
        <f>IF('Organizational Unit Summary'!$B$24="Benchmark or Sustainment",IF(E1354="OoS","OoS",IF(E1354=1,"DM",IF(E1354=2,"PM",IF(E1354=3,"LM",IF(E1354=4,"FM"))))),IF(E1354="OoS","OoS",IF(E1354&lt;=2,"H",IF(E1354=3,"M",IF(E1354=4,"L")))))</f>
        <v>DM</v>
      </c>
      <c r="E1354" s="58">
        <f>IF(OR(Processes!$C$71=TRUE,Processes!P$71=TRUE),IF(AND(G1354=1,H1354=1,NOT(ISTEXT(J1354))),4,IF(AND(G1354=1,H1354=1,ISTEXT(J1354)),3,IF(AND(OR(G1354=1,H1354=1),ISTEXT(J1354)),2,1))),"OoS")</f>
        <v>1</v>
      </c>
      <c r="F1354" s="57"/>
      <c r="G1354" s="59"/>
      <c r="H1354" s="59"/>
      <c r="I1354" s="59"/>
      <c r="J1354" s="59"/>
      <c r="K1354" s="59"/>
      <c r="L1354" s="59"/>
      <c r="M1354" s="59"/>
      <c r="N1354" s="59"/>
      <c r="O1354" s="59"/>
      <c r="P1354" s="370"/>
      <c r="Q1354" s="59"/>
      <c r="R1354" s="386"/>
    </row>
    <row r="1355" spans="1:18" ht="13" x14ac:dyDescent="0.25">
      <c r="A1355" s="352"/>
      <c r="B1355" s="378"/>
      <c r="C1355" s="62" t="str">
        <f>IF(ISTEXT('Organizational Unit Summary'!$B$53),'Organizational Unit Summary'!$B$53,"")</f>
        <v>P-14</v>
      </c>
      <c r="D1355" s="51" t="str">
        <f>IF('Organizational Unit Summary'!$B$24="Benchmark or Sustainment",IF(E1355="OoS","OoS",IF(E1355=1,"DM",IF(E1355=2,"PM",IF(E1355=3,"LM",IF(E1355=4,"FM"))))),IF(E1355="OoS","OoS",IF(E1355&lt;=2,"H",IF(E1355=3,"M",IF(E1355=4,"L")))))</f>
        <v>DM</v>
      </c>
      <c r="E1355" s="58">
        <f>IF(OR(Processes!$C$71=TRUE,Processes!Q$71=TRUE),IF(AND(G1355=1,H1355=1,NOT(ISTEXT(J1355))),4,IF(AND(G1355=1,H1355=1,ISTEXT(J1355)),3,IF(AND(OR(G1355=1,H1355=1),ISTEXT(J1355)),2,1))),"OoS")</f>
        <v>1</v>
      </c>
      <c r="F1355" s="57"/>
      <c r="G1355" s="59"/>
      <c r="H1355" s="59"/>
      <c r="I1355" s="59"/>
      <c r="J1355" s="59"/>
      <c r="K1355" s="59"/>
      <c r="L1355" s="59"/>
      <c r="M1355" s="59"/>
      <c r="N1355" s="59"/>
      <c r="O1355" s="59"/>
      <c r="P1355" s="370"/>
      <c r="Q1355" s="59"/>
      <c r="R1355" s="386"/>
    </row>
    <row r="1356" spans="1:18" ht="13" x14ac:dyDescent="0.25">
      <c r="A1356" s="352"/>
      <c r="B1356" s="378"/>
      <c r="C1356" s="62" t="str">
        <f>IF(ISTEXT('Organizational Unit Summary'!$B$54),'Organizational Unit Summary'!$B$54,"")</f>
        <v>P-15</v>
      </c>
      <c r="D1356" s="51" t="str">
        <f>IF('Organizational Unit Summary'!$B$24="Benchmark or Sustainment",IF(E1356="OoS","OoS",IF(E1356=1,"DM",IF(E1356=2,"PM",IF(E1356=3,"LM",IF(E1356=4,"FM"))))),IF(E1356="OoS","OoS",IF(E1356&lt;=2,"H",IF(E1356=3,"M",IF(E1356=4,"L")))))</f>
        <v>DM</v>
      </c>
      <c r="E1356" s="58">
        <f>IF(OR(Processes!$C$71=TRUE,Processes!R$71=TRUE),IF(AND(G1356=1,H1356=1,NOT(ISTEXT(J1356))),4,IF(AND(G1356=1,H1356=1,ISTEXT(J1356)),3,IF(AND(OR(G1356=1,H1356=1),ISTEXT(J1356)),2,1))),"OoS")</f>
        <v>1</v>
      </c>
      <c r="F1356" s="57"/>
      <c r="G1356" s="59"/>
      <c r="H1356" s="59"/>
      <c r="I1356" s="59"/>
      <c r="J1356" s="59"/>
      <c r="K1356" s="59"/>
      <c r="L1356" s="59"/>
      <c r="M1356" s="59"/>
      <c r="N1356" s="59"/>
      <c r="O1356" s="59"/>
      <c r="P1356" s="370"/>
      <c r="Q1356" s="59"/>
      <c r="R1356" s="386"/>
    </row>
    <row r="1357" spans="1:18" ht="13" x14ac:dyDescent="0.25">
      <c r="A1357" s="352"/>
      <c r="B1357" s="378"/>
      <c r="C1357" s="62" t="str">
        <f>IF(ISTEXT('Organizational Unit Summary'!$B$55),'Organizational Unit Summary'!$B$55,"")</f>
        <v>P-16</v>
      </c>
      <c r="D1357" s="51" t="str">
        <f>IF('Organizational Unit Summary'!$B$24="Benchmark or Sustainment",IF(E1357="OoS","OoS",IF(E1357=1,"DM",IF(E1357=2,"PM",IF(E1357=3,"LM",IF(E1357=4,"FM"))))),IF(E1357="OoS","OoS",IF(E1357&lt;=2,"H",IF(E1357=3,"M",IF(E1357=4,"L")))))</f>
        <v>DM</v>
      </c>
      <c r="E1357" s="58">
        <f>IF(OR(Processes!$C$71=TRUE,Processes!S$71=TRUE),IF(AND(G1357=1,H1357=1,NOT(ISTEXT(J1357))),4,IF(AND(G1357=1,H1357=1,ISTEXT(J1357)),3,IF(AND(OR(G1357=1,H1357=1),ISTEXT(J1357)),2,1))),"OoS")</f>
        <v>1</v>
      </c>
      <c r="F1357" s="57"/>
      <c r="G1357" s="59"/>
      <c r="H1357" s="59"/>
      <c r="I1357" s="59"/>
      <c r="J1357" s="59"/>
      <c r="K1357" s="59"/>
      <c r="L1357" s="59"/>
      <c r="M1357" s="59"/>
      <c r="N1357" s="59"/>
      <c r="O1357" s="59"/>
      <c r="P1357" s="370"/>
      <c r="Q1357" s="59"/>
      <c r="R1357" s="386"/>
    </row>
    <row r="1358" spans="1:18" ht="13" x14ac:dyDescent="0.25">
      <c r="A1358" s="352"/>
      <c r="B1358" s="378"/>
      <c r="C1358" s="62" t="str">
        <f>IF(ISTEXT('Organizational Unit Summary'!$B$56),'Organizational Unit Summary'!$B$56,"")</f>
        <v>P-17</v>
      </c>
      <c r="D1358" s="51" t="str">
        <f>IF('Organizational Unit Summary'!$B$24="Benchmark or Sustainment",IF(E1358="OoS","OoS",IF(E1358=1,"DM",IF(E1358=2,"PM",IF(E1358=3,"LM",IF(E1358=4,"FM"))))),IF(E1358="OoS","OoS",IF(E1358&lt;=2,"H",IF(E1358=3,"M",IF(E1358=4,"L")))))</f>
        <v>DM</v>
      </c>
      <c r="E1358" s="58">
        <f>IF(OR(Processes!$C$71=TRUE,Processes!T$71=TRUE),IF(AND(G1358=1,H1358=1,NOT(ISTEXT(J1358))),4,IF(AND(G1358=1,H1358=1,ISTEXT(J1358)),3,IF(AND(OR(G1358=1,H1358=1),ISTEXT(J1358)),2,1))),"OoS")</f>
        <v>1</v>
      </c>
      <c r="F1358" s="57"/>
      <c r="G1358" s="59"/>
      <c r="H1358" s="59"/>
      <c r="I1358" s="59"/>
      <c r="J1358" s="59"/>
      <c r="K1358" s="59"/>
      <c r="L1358" s="59"/>
      <c r="M1358" s="59"/>
      <c r="N1358" s="59"/>
      <c r="O1358" s="59"/>
      <c r="P1358" s="370"/>
      <c r="Q1358" s="59"/>
      <c r="R1358" s="386"/>
    </row>
    <row r="1359" spans="1:18" ht="13" x14ac:dyDescent="0.25">
      <c r="A1359" s="352"/>
      <c r="B1359" s="378"/>
      <c r="C1359" s="62" t="str">
        <f>IF(ISTEXT('Organizational Unit Summary'!$B$57),'Organizational Unit Summary'!$B$57,"")</f>
        <v>P-18</v>
      </c>
      <c r="D1359" s="51" t="str">
        <f>IF('Organizational Unit Summary'!$B$24="Benchmark or Sustainment",IF(E1359="OoS","OoS",IF(E1359=1,"DM",IF(E1359=2,"PM",IF(E1359=3,"LM",IF(E1359=4,"FM"))))),IF(E1359="OoS","OoS",IF(E1359&lt;=2,"H",IF(E1359=3,"M",IF(E1359=4,"L")))))</f>
        <v>DM</v>
      </c>
      <c r="E1359" s="58">
        <f>IF(OR(Processes!$C$71=TRUE,Processes!U$71=TRUE),IF(AND(G1359=1,H1359=1,NOT(ISTEXT(J1359))),4,IF(AND(G1359=1,H1359=1,ISTEXT(J1359)),3,IF(AND(OR(G1359=1,H1359=1),ISTEXT(J1359)),2,1))),"OoS")</f>
        <v>1</v>
      </c>
      <c r="F1359" s="57"/>
      <c r="G1359" s="59"/>
      <c r="H1359" s="59"/>
      <c r="I1359" s="59"/>
      <c r="J1359" s="59"/>
      <c r="K1359" s="59"/>
      <c r="L1359" s="59"/>
      <c r="M1359" s="59"/>
      <c r="N1359" s="59"/>
      <c r="O1359" s="59"/>
      <c r="P1359" s="370"/>
      <c r="Q1359" s="59"/>
      <c r="R1359" s="386"/>
    </row>
    <row r="1360" spans="1:18" ht="13" x14ac:dyDescent="0.25">
      <c r="A1360" s="352"/>
      <c r="B1360" s="378"/>
      <c r="C1360" s="62" t="str">
        <f>IF(ISTEXT('Organizational Unit Summary'!$B$58),'Organizational Unit Summary'!$B$58,"")</f>
        <v>P-19</v>
      </c>
      <c r="D1360" s="51" t="str">
        <f>IF('Organizational Unit Summary'!$B$24="Benchmark or Sustainment",IF(E1360="OoS","OoS",IF(E1360=1,"DM",IF(E1360=2,"PM",IF(E1360=3,"LM",IF(E1360=4,"FM"))))),IF(E1360="OoS","OoS",IF(E1360&lt;=2,"H",IF(E1360=3,"M",IF(E1360=4,"L")))))</f>
        <v>DM</v>
      </c>
      <c r="E1360" s="58">
        <f>IF(OR(Processes!$C$71=TRUE,Processes!V$71=TRUE),IF(AND(G1360=1,H1360=1,NOT(ISTEXT(J1360))),4,IF(AND(G1360=1,H1360=1,ISTEXT(J1360)),3,IF(AND(OR(G1360=1,H1360=1),ISTEXT(J1360)),2,1))),"OoS")</f>
        <v>1</v>
      </c>
      <c r="F1360" s="57"/>
      <c r="G1360" s="59"/>
      <c r="H1360" s="59"/>
      <c r="I1360" s="59"/>
      <c r="J1360" s="59"/>
      <c r="K1360" s="59"/>
      <c r="L1360" s="59"/>
      <c r="M1360" s="59"/>
      <c r="N1360" s="59"/>
      <c r="O1360" s="59"/>
      <c r="P1360" s="370"/>
      <c r="Q1360" s="59"/>
      <c r="R1360" s="386"/>
    </row>
    <row r="1361" spans="1:18" ht="13.5" thickBot="1" x14ac:dyDescent="0.3">
      <c r="A1361" s="352"/>
      <c r="B1361" s="378"/>
      <c r="C1361" s="62" t="str">
        <f>IF(ISTEXT('Organizational Unit Summary'!$B$59),'Organizational Unit Summary'!$B$59,"")</f>
        <v>P-20</v>
      </c>
      <c r="D1361" s="51" t="str">
        <f>IF('Organizational Unit Summary'!$B$24="Benchmark or Sustainment",IF(E1361="OoS","OoS",IF(E1361=1,"DM",IF(E1361=2,"PM",IF(E1361=3,"LM",IF(E1361=4,"FM"))))),IF(E1361="OoS","OoS",IF(E1361&lt;=2,"H",IF(E1361=3,"M",IF(E1361=4,"L")))))</f>
        <v>DM</v>
      </c>
      <c r="E1361" s="58">
        <f>IF(OR(Processes!$C$71=TRUE,Processes!W$71=TRUE),IF(AND(G1361=1,H1361=1,NOT(ISTEXT(J1361))),4,IF(AND(G1361=1,H1361=1,ISTEXT(J1361)),3,IF(AND(OR(G1361=1,H1361=1),ISTEXT(J1361)),2,1))),"OoS")</f>
        <v>1</v>
      </c>
      <c r="F1361" s="57"/>
      <c r="G1361" s="59"/>
      <c r="H1361" s="59"/>
      <c r="I1361" s="59"/>
      <c r="J1361" s="59"/>
      <c r="K1361" s="59"/>
      <c r="L1361" s="59"/>
      <c r="M1361" s="59"/>
      <c r="N1361" s="59"/>
      <c r="O1361" s="59"/>
      <c r="P1361" s="371"/>
      <c r="Q1361" s="59"/>
      <c r="R1361" s="386"/>
    </row>
    <row r="1362" spans="1:18" ht="13" x14ac:dyDescent="0.25">
      <c r="A1362" s="352"/>
      <c r="B1362" s="378" t="str">
        <f>IF(ISTEXT(Processes!$B$21),Processes!$B$21,"")</f>
        <v>Process 19</v>
      </c>
      <c r="C1362" s="62" t="str">
        <f>IF(ISTEXT('Organizational Unit Summary'!$B$40),'Organizational Unit Summary'!$B$40,"")</f>
        <v>P-1</v>
      </c>
      <c r="D1362" s="51" t="str">
        <f>IF('Organizational Unit Summary'!$B$24="Benchmark or Sustainment",IF(E1362="OoS","OoS",IF(E1362=1,"DM",IF(E1362=2,"PM",IF(E1362=3,"LM",IF(E1362=4,"FM"))))),IF(E1362="OoS","OoS",IF(E1362&lt;=2,"H",IF(E1362=3,"M",IF(E1362=4,"L")))))</f>
        <v>DM</v>
      </c>
      <c r="E1362" s="58">
        <f>IF(OR(Processes!$C$72=TRUE,Processes!D$72=TRUE),IF(AND(G1362=1,H1362=1,NOT(ISTEXT(J1362))),4,IF(AND(G1362=1,H1362=1,ISTEXT(J1362)),3,IF(AND(OR(G1362=1,H1362=1),ISTEXT(J1362)),2,1))),"OoS")</f>
        <v>1</v>
      </c>
      <c r="F1362" s="57"/>
      <c r="G1362" s="59"/>
      <c r="H1362" s="59"/>
      <c r="I1362" s="59"/>
      <c r="J1362" s="59"/>
      <c r="K1362" s="59"/>
      <c r="L1362" s="59"/>
      <c r="M1362" s="59"/>
      <c r="N1362" s="59"/>
      <c r="O1362" s="59"/>
      <c r="P1362" s="369"/>
      <c r="Q1362" s="59"/>
      <c r="R1362" s="386"/>
    </row>
    <row r="1363" spans="1:18" ht="13" x14ac:dyDescent="0.25">
      <c r="A1363" s="352"/>
      <c r="B1363" s="378"/>
      <c r="C1363" s="62" t="str">
        <f>IF(ISTEXT('Organizational Unit Summary'!$B$41),'Organizational Unit Summary'!$B$41,"")</f>
        <v>P-2</v>
      </c>
      <c r="D1363" s="51" t="str">
        <f>IF('Organizational Unit Summary'!$B$24="Benchmark or Sustainment",IF(E1363="OoS","OoS",IF(E1363=1,"DM",IF(E1363=2,"PM",IF(E1363=3,"LM",IF(E1363=4,"FM"))))),IF(E1363="OoS","OoS",IF(E1363&lt;=2,"H",IF(E1363=3,"M",IF(E1363=4,"L")))))</f>
        <v>DM</v>
      </c>
      <c r="E1363" s="58">
        <f>IF(OR(Processes!$C$72=TRUE,Processes!E$72=TRUE),IF(AND(G1363=1,H1363=1,NOT(ISTEXT(J1363))),4,IF(AND(G1363=1,H1363=1,ISTEXT(J1363)),3,IF(AND(OR(G1363=1,H1363=1),ISTEXT(J1363)),2,1))),"OoS")</f>
        <v>1</v>
      </c>
      <c r="F1363" s="57"/>
      <c r="G1363" s="59"/>
      <c r="H1363" s="59"/>
      <c r="I1363" s="59"/>
      <c r="J1363" s="59"/>
      <c r="K1363" s="59"/>
      <c r="L1363" s="59"/>
      <c r="M1363" s="59"/>
      <c r="N1363" s="59"/>
      <c r="O1363" s="59"/>
      <c r="P1363" s="370"/>
      <c r="Q1363" s="59"/>
      <c r="R1363" s="386"/>
    </row>
    <row r="1364" spans="1:18" ht="13" x14ac:dyDescent="0.25">
      <c r="A1364" s="352"/>
      <c r="B1364" s="378"/>
      <c r="C1364" s="62" t="str">
        <f>IF(ISTEXT('Organizational Unit Summary'!$B$42),'Organizational Unit Summary'!$B$42,"")</f>
        <v>P-3</v>
      </c>
      <c r="D1364" s="51" t="str">
        <f>IF('Organizational Unit Summary'!$B$24="Benchmark or Sustainment",IF(E1364="OoS","OoS",IF(E1364=1,"DM",IF(E1364=2,"PM",IF(E1364=3,"LM",IF(E1364=4,"FM"))))),IF(E1364="OoS","OoS",IF(E1364&lt;=2,"H",IF(E1364=3,"M",IF(E1364=4,"L")))))</f>
        <v>DM</v>
      </c>
      <c r="E1364" s="58">
        <f>IF(OR(Processes!$C$72=TRUE,Processes!F$72=TRUE),IF(AND(G1364=1,H1364=1,NOT(ISTEXT(J1364))),4,IF(AND(G1364=1,H1364=1,ISTEXT(J1364)),3,IF(AND(OR(G1364=1,H1364=1),ISTEXT(J1364)),2,1))),"OoS")</f>
        <v>1</v>
      </c>
      <c r="F1364" s="57"/>
      <c r="G1364" s="59"/>
      <c r="H1364" s="59"/>
      <c r="I1364" s="59"/>
      <c r="J1364" s="59"/>
      <c r="K1364" s="59"/>
      <c r="L1364" s="59"/>
      <c r="M1364" s="59"/>
      <c r="N1364" s="59"/>
      <c r="O1364" s="59"/>
      <c r="P1364" s="370"/>
      <c r="Q1364" s="59"/>
      <c r="R1364" s="386"/>
    </row>
    <row r="1365" spans="1:18" ht="13" x14ac:dyDescent="0.25">
      <c r="A1365" s="352"/>
      <c r="B1365" s="378"/>
      <c r="C1365" s="62" t="str">
        <f>IF(ISTEXT('Organizational Unit Summary'!$B$43),'Organizational Unit Summary'!$B$43,"")</f>
        <v>P-4</v>
      </c>
      <c r="D1365" s="51" t="str">
        <f>IF('Organizational Unit Summary'!$B$24="Benchmark or Sustainment",IF(E1365="OoS","OoS",IF(E1365=1,"DM",IF(E1365=2,"PM",IF(E1365=3,"LM",IF(E1365=4,"FM"))))),IF(E1365="OoS","OoS",IF(E1365&lt;=2,"H",IF(E1365=3,"M",IF(E1365=4,"L")))))</f>
        <v>DM</v>
      </c>
      <c r="E1365" s="58">
        <f>IF(OR(Processes!$C$72=TRUE,Processes!G$72=TRUE),IF(AND(G1365=1,H1365=1,NOT(ISTEXT(J1365))),4,IF(AND(G1365=1,H1365=1,ISTEXT(J1365)),3,IF(AND(OR(G1365=1,H1365=1),ISTEXT(J1365)),2,1))),"OoS")</f>
        <v>1</v>
      </c>
      <c r="F1365" s="57"/>
      <c r="G1365" s="59"/>
      <c r="H1365" s="59"/>
      <c r="I1365" s="59"/>
      <c r="J1365" s="59"/>
      <c r="K1365" s="59"/>
      <c r="L1365" s="59"/>
      <c r="M1365" s="59"/>
      <c r="N1365" s="59"/>
      <c r="O1365" s="59"/>
      <c r="P1365" s="370"/>
      <c r="Q1365" s="59"/>
      <c r="R1365" s="386"/>
    </row>
    <row r="1366" spans="1:18" ht="13" x14ac:dyDescent="0.25">
      <c r="A1366" s="352"/>
      <c r="B1366" s="378"/>
      <c r="C1366" s="62" t="str">
        <f>IF(ISTEXT('Organizational Unit Summary'!$B$44),'Organizational Unit Summary'!$B$44,"")</f>
        <v>P-5</v>
      </c>
      <c r="D1366" s="51" t="str">
        <f>IF('Organizational Unit Summary'!$B$24="Benchmark or Sustainment",IF(E1366="OoS","OoS",IF(E1366=1,"DM",IF(E1366=2,"PM",IF(E1366=3,"LM",IF(E1366=4,"FM"))))),IF(E1366="OoS","OoS",IF(E1366&lt;=2,"H",IF(E1366=3,"M",IF(E1366=4,"L")))))</f>
        <v>DM</v>
      </c>
      <c r="E1366" s="58">
        <f>IF(OR(Processes!$C$72=TRUE,Processes!H$72=TRUE),IF(AND(G1366=1,H1366=1,NOT(ISTEXT(J1366))),4,IF(AND(G1366=1,H1366=1,ISTEXT(J1366)),3,IF(AND(OR(G1366=1,H1366=1),ISTEXT(J1366)),2,1))),"OoS")</f>
        <v>1</v>
      </c>
      <c r="F1366" s="57"/>
      <c r="G1366" s="59"/>
      <c r="H1366" s="59"/>
      <c r="I1366" s="59"/>
      <c r="J1366" s="59"/>
      <c r="K1366" s="59"/>
      <c r="L1366" s="59"/>
      <c r="M1366" s="59"/>
      <c r="N1366" s="59"/>
      <c r="O1366" s="59"/>
      <c r="P1366" s="370"/>
      <c r="Q1366" s="59"/>
      <c r="R1366" s="386"/>
    </row>
    <row r="1367" spans="1:18" ht="13" x14ac:dyDescent="0.25">
      <c r="A1367" s="352"/>
      <c r="B1367" s="378"/>
      <c r="C1367" s="62" t="str">
        <f>IF(ISTEXT('Organizational Unit Summary'!$B$45),'Organizational Unit Summary'!$B$45,"")</f>
        <v>P-6</v>
      </c>
      <c r="D1367" s="51" t="str">
        <f>IF('Organizational Unit Summary'!$B$24="Benchmark or Sustainment",IF(E1367="OoS","OoS",IF(E1367=1,"DM",IF(E1367=2,"PM",IF(E1367=3,"LM",IF(E1367=4,"FM"))))),IF(E1367="OoS","OoS",IF(E1367&lt;=2,"H",IF(E1367=3,"M",IF(E1367=4,"L")))))</f>
        <v>DM</v>
      </c>
      <c r="E1367" s="58">
        <f>IF(OR(Processes!$C$72=TRUE,Processes!I$72=TRUE),IF(AND(G1367=1,H1367=1,NOT(ISTEXT(J1367))),4,IF(AND(G1367=1,H1367=1,ISTEXT(J1367)),3,IF(AND(OR(G1367=1,H1367=1),ISTEXT(J1367)),2,1))),"OoS")</f>
        <v>1</v>
      </c>
      <c r="F1367" s="57"/>
      <c r="G1367" s="59"/>
      <c r="H1367" s="59"/>
      <c r="I1367" s="59"/>
      <c r="J1367" s="59"/>
      <c r="K1367" s="59"/>
      <c r="L1367" s="59"/>
      <c r="M1367" s="59"/>
      <c r="N1367" s="59"/>
      <c r="O1367" s="59"/>
      <c r="P1367" s="370"/>
      <c r="Q1367" s="59"/>
      <c r="R1367" s="386"/>
    </row>
    <row r="1368" spans="1:18" ht="13" x14ac:dyDescent="0.25">
      <c r="A1368" s="352"/>
      <c r="B1368" s="378"/>
      <c r="C1368" s="62" t="str">
        <f>IF(ISTEXT('Organizational Unit Summary'!$B$46),'Organizational Unit Summary'!$B$46,"")</f>
        <v>P-7</v>
      </c>
      <c r="D1368" s="51" t="str">
        <f>IF('Organizational Unit Summary'!$B$24="Benchmark or Sustainment",IF(E1368="OoS","OoS",IF(E1368=1,"DM",IF(E1368=2,"PM",IF(E1368=3,"LM",IF(E1368=4,"FM"))))),IF(E1368="OoS","OoS",IF(E1368&lt;=2,"H",IF(E1368=3,"M",IF(E1368=4,"L")))))</f>
        <v>DM</v>
      </c>
      <c r="E1368" s="58">
        <f>IF(OR(Processes!$C$72=TRUE,Processes!J$72=TRUE),IF(AND(G1368=1,H1368=1,NOT(ISTEXT(J1368))),4,IF(AND(G1368=1,H1368=1,ISTEXT(J1368)),3,IF(AND(OR(G1368=1,H1368=1),ISTEXT(J1368)),2,1))),"OoS")</f>
        <v>1</v>
      </c>
      <c r="F1368" s="57"/>
      <c r="G1368" s="59"/>
      <c r="H1368" s="59"/>
      <c r="I1368" s="59"/>
      <c r="J1368" s="59"/>
      <c r="K1368" s="59"/>
      <c r="L1368" s="59"/>
      <c r="M1368" s="59"/>
      <c r="N1368" s="59"/>
      <c r="O1368" s="59"/>
      <c r="P1368" s="370"/>
      <c r="Q1368" s="59"/>
      <c r="R1368" s="386"/>
    </row>
    <row r="1369" spans="1:18" ht="13" x14ac:dyDescent="0.25">
      <c r="A1369" s="352"/>
      <c r="B1369" s="378"/>
      <c r="C1369" s="62" t="str">
        <f>IF(ISTEXT('Organizational Unit Summary'!$B$47),'Organizational Unit Summary'!$B$47,"")</f>
        <v>P-8</v>
      </c>
      <c r="D1369" s="51" t="str">
        <f>IF('Organizational Unit Summary'!$B$24="Benchmark or Sustainment",IF(E1369="OoS","OoS",IF(E1369=1,"DM",IF(E1369=2,"PM",IF(E1369=3,"LM",IF(E1369=4,"FM"))))),IF(E1369="OoS","OoS",IF(E1369&lt;=2,"H",IF(E1369=3,"M",IF(E1369=4,"L")))))</f>
        <v>DM</v>
      </c>
      <c r="E1369" s="58">
        <f>IF(OR(Processes!$C$72=TRUE,Processes!K$72=TRUE),IF(AND(G1369=1,H1369=1,NOT(ISTEXT(J1369))),4,IF(AND(G1369=1,H1369=1,ISTEXT(J1369)),3,IF(AND(OR(G1369=1,H1369=1),ISTEXT(J1369)),2,1))),"OoS")</f>
        <v>1</v>
      </c>
      <c r="F1369" s="57"/>
      <c r="G1369" s="59"/>
      <c r="H1369" s="59"/>
      <c r="I1369" s="59"/>
      <c r="J1369" s="59"/>
      <c r="K1369" s="59"/>
      <c r="L1369" s="59"/>
      <c r="M1369" s="59"/>
      <c r="N1369" s="59"/>
      <c r="O1369" s="59"/>
      <c r="P1369" s="370"/>
      <c r="Q1369" s="59"/>
      <c r="R1369" s="386"/>
    </row>
    <row r="1370" spans="1:18" ht="13" x14ac:dyDescent="0.25">
      <c r="A1370" s="352"/>
      <c r="B1370" s="378"/>
      <c r="C1370" s="62" t="str">
        <f>IF(ISTEXT('Organizational Unit Summary'!$B$48),'Organizational Unit Summary'!$B$48,"")</f>
        <v>P-9</v>
      </c>
      <c r="D1370" s="51" t="str">
        <f>IF('Organizational Unit Summary'!$B$24="Benchmark or Sustainment",IF(E1370="OoS","OoS",IF(E1370=1,"DM",IF(E1370=2,"PM",IF(E1370=3,"LM",IF(E1370=4,"FM"))))),IF(E1370="OoS","OoS",IF(E1370&lt;=2,"H",IF(E1370=3,"M",IF(E1370=4,"L")))))</f>
        <v>DM</v>
      </c>
      <c r="E1370" s="58">
        <f>IF(OR(Processes!$C$72=TRUE,Processes!L$72=TRUE),IF(AND(G1370=1,H1370=1,NOT(ISTEXT(J1370))),4,IF(AND(G1370=1,H1370=1,ISTEXT(J1370)),3,IF(AND(OR(G1370=1,H1370=1),ISTEXT(J1370)),2,1))),"OoS")</f>
        <v>1</v>
      </c>
      <c r="F1370" s="57"/>
      <c r="G1370" s="59"/>
      <c r="H1370" s="59"/>
      <c r="I1370" s="59"/>
      <c r="J1370" s="59"/>
      <c r="K1370" s="59"/>
      <c r="L1370" s="59"/>
      <c r="M1370" s="59"/>
      <c r="N1370" s="59"/>
      <c r="O1370" s="59"/>
      <c r="P1370" s="370"/>
      <c r="Q1370" s="59"/>
      <c r="R1370" s="386"/>
    </row>
    <row r="1371" spans="1:18" ht="13" x14ac:dyDescent="0.25">
      <c r="A1371" s="352"/>
      <c r="B1371" s="378"/>
      <c r="C1371" s="62" t="str">
        <f>IF(ISTEXT('Organizational Unit Summary'!$B$49),'Organizational Unit Summary'!$B$49,"")</f>
        <v>P-10</v>
      </c>
      <c r="D1371" s="51" t="str">
        <f>IF('Organizational Unit Summary'!$B$24="Benchmark or Sustainment",IF(E1371="OoS","OoS",IF(E1371=1,"DM",IF(E1371=2,"PM",IF(E1371=3,"LM",IF(E1371=4,"FM"))))),IF(E1371="OoS","OoS",IF(E1371&lt;=2,"H",IF(E1371=3,"M",IF(E1371=4,"L")))))</f>
        <v>DM</v>
      </c>
      <c r="E1371" s="58">
        <f>IF(OR(Processes!$C$72=TRUE,Processes!M$72=TRUE),IF(AND(G1371=1,H1371=1,NOT(ISTEXT(J1371))),4,IF(AND(G1371=1,H1371=1,ISTEXT(J1371)),3,IF(AND(OR(G1371=1,H1371=1),ISTEXT(J1371)),2,1))),"OoS")</f>
        <v>1</v>
      </c>
      <c r="F1371" s="57"/>
      <c r="G1371" s="59"/>
      <c r="H1371" s="59"/>
      <c r="I1371" s="59"/>
      <c r="J1371" s="59"/>
      <c r="K1371" s="59"/>
      <c r="L1371" s="59"/>
      <c r="M1371" s="59"/>
      <c r="N1371" s="59"/>
      <c r="O1371" s="59"/>
      <c r="P1371" s="370"/>
      <c r="Q1371" s="59"/>
      <c r="R1371" s="386"/>
    </row>
    <row r="1372" spans="1:18" ht="13" x14ac:dyDescent="0.25">
      <c r="A1372" s="352"/>
      <c r="B1372" s="378"/>
      <c r="C1372" s="62" t="str">
        <f>IF(ISTEXT('Organizational Unit Summary'!$B$50),'Organizational Unit Summary'!$B$50,"")</f>
        <v>P-11</v>
      </c>
      <c r="D1372" s="51" t="str">
        <f>IF('Organizational Unit Summary'!$B$24="Benchmark or Sustainment",IF(E1372="OoS","OoS",IF(E1372=1,"DM",IF(E1372=2,"PM",IF(E1372=3,"LM",IF(E1372=4,"FM"))))),IF(E1372="OoS","OoS",IF(E1372&lt;=2,"H",IF(E1372=3,"M",IF(E1372=4,"L")))))</f>
        <v>DM</v>
      </c>
      <c r="E1372" s="58">
        <f>IF(OR(Processes!$C$72=TRUE,Processes!N$72=TRUE),IF(AND(G1372=1,H1372=1,NOT(ISTEXT(J1372))),4,IF(AND(G1372=1,H1372=1,ISTEXT(J1372)),3,IF(AND(OR(G1372=1,H1372=1),ISTEXT(J1372)),2,1))),"OoS")</f>
        <v>1</v>
      </c>
      <c r="F1372" s="57"/>
      <c r="G1372" s="59"/>
      <c r="H1372" s="59"/>
      <c r="I1372" s="59"/>
      <c r="J1372" s="59"/>
      <c r="K1372" s="59"/>
      <c r="L1372" s="59"/>
      <c r="M1372" s="59"/>
      <c r="N1372" s="59"/>
      <c r="O1372" s="59"/>
      <c r="P1372" s="370"/>
      <c r="Q1372" s="59"/>
      <c r="R1372" s="386"/>
    </row>
    <row r="1373" spans="1:18" ht="13" x14ac:dyDescent="0.25">
      <c r="A1373" s="352"/>
      <c r="B1373" s="378"/>
      <c r="C1373" s="62" t="str">
        <f>IF(ISTEXT('Organizational Unit Summary'!$B$51),'Organizational Unit Summary'!$B$51,"")</f>
        <v>P-12</v>
      </c>
      <c r="D1373" s="51" t="str">
        <f>IF('Organizational Unit Summary'!$B$24="Benchmark or Sustainment",IF(E1373="OoS","OoS",IF(E1373=1,"DM",IF(E1373=2,"PM",IF(E1373=3,"LM",IF(E1373=4,"FM"))))),IF(E1373="OoS","OoS",IF(E1373&lt;=2,"H",IF(E1373=3,"M",IF(E1373=4,"L")))))</f>
        <v>DM</v>
      </c>
      <c r="E1373" s="58">
        <f>IF(OR(Processes!$C$72=TRUE,Processes!O$72=TRUE),IF(AND(G1373=1,H1373=1,NOT(ISTEXT(J1373))),4,IF(AND(G1373=1,H1373=1,ISTEXT(J1373)),3,IF(AND(OR(G1373=1,H1373=1),ISTEXT(J1373)),2,1))),"OoS")</f>
        <v>1</v>
      </c>
      <c r="F1373" s="57"/>
      <c r="G1373" s="59"/>
      <c r="H1373" s="59"/>
      <c r="I1373" s="59"/>
      <c r="J1373" s="59"/>
      <c r="K1373" s="59"/>
      <c r="L1373" s="59"/>
      <c r="M1373" s="59"/>
      <c r="N1373" s="59"/>
      <c r="O1373" s="59"/>
      <c r="P1373" s="370"/>
      <c r="Q1373" s="59"/>
      <c r="R1373" s="386"/>
    </row>
    <row r="1374" spans="1:18" ht="13" x14ac:dyDescent="0.25">
      <c r="A1374" s="352"/>
      <c r="B1374" s="378"/>
      <c r="C1374" s="62" t="str">
        <f>IF(ISTEXT('Organizational Unit Summary'!$B$52),'Organizational Unit Summary'!$B$52,"")</f>
        <v>P-13</v>
      </c>
      <c r="D1374" s="51" t="str">
        <f>IF('Organizational Unit Summary'!$B$24="Benchmark or Sustainment",IF(E1374="OoS","OoS",IF(E1374=1,"DM",IF(E1374=2,"PM",IF(E1374=3,"LM",IF(E1374=4,"FM"))))),IF(E1374="OoS","OoS",IF(E1374&lt;=2,"H",IF(E1374=3,"M",IF(E1374=4,"L")))))</f>
        <v>DM</v>
      </c>
      <c r="E1374" s="58">
        <f>IF(OR(Processes!$C$72=TRUE,Processes!P$72=TRUE),IF(AND(G1374=1,H1374=1,NOT(ISTEXT(J1374))),4,IF(AND(G1374=1,H1374=1,ISTEXT(J1374)),3,IF(AND(OR(G1374=1,H1374=1),ISTEXT(J1374)),2,1))),"OoS")</f>
        <v>1</v>
      </c>
      <c r="F1374" s="57"/>
      <c r="G1374" s="59"/>
      <c r="H1374" s="59"/>
      <c r="I1374" s="59"/>
      <c r="J1374" s="59"/>
      <c r="K1374" s="59"/>
      <c r="L1374" s="59"/>
      <c r="M1374" s="59"/>
      <c r="N1374" s="59"/>
      <c r="O1374" s="59"/>
      <c r="P1374" s="370"/>
      <c r="Q1374" s="59"/>
      <c r="R1374" s="386"/>
    </row>
    <row r="1375" spans="1:18" ht="13" x14ac:dyDescent="0.25">
      <c r="A1375" s="352"/>
      <c r="B1375" s="378"/>
      <c r="C1375" s="62" t="str">
        <f>IF(ISTEXT('Organizational Unit Summary'!$B$53),'Organizational Unit Summary'!$B$53,"")</f>
        <v>P-14</v>
      </c>
      <c r="D1375" s="51" t="str">
        <f>IF('Organizational Unit Summary'!$B$24="Benchmark or Sustainment",IF(E1375="OoS","OoS",IF(E1375=1,"DM",IF(E1375=2,"PM",IF(E1375=3,"LM",IF(E1375=4,"FM"))))),IF(E1375="OoS","OoS",IF(E1375&lt;=2,"H",IF(E1375=3,"M",IF(E1375=4,"L")))))</f>
        <v>DM</v>
      </c>
      <c r="E1375" s="58">
        <f>IF(OR(Processes!$C$72=TRUE,Processes!Q$72=TRUE),IF(AND(G1375=1,H1375=1,NOT(ISTEXT(J1375))),4,IF(AND(G1375=1,H1375=1,ISTEXT(J1375)),3,IF(AND(OR(G1375=1,H1375=1),ISTEXT(J1375)),2,1))),"OoS")</f>
        <v>1</v>
      </c>
      <c r="F1375" s="57"/>
      <c r="G1375" s="59"/>
      <c r="H1375" s="59"/>
      <c r="I1375" s="59"/>
      <c r="J1375" s="59"/>
      <c r="K1375" s="59"/>
      <c r="L1375" s="59"/>
      <c r="M1375" s="59"/>
      <c r="N1375" s="59"/>
      <c r="O1375" s="59"/>
      <c r="P1375" s="370"/>
      <c r="Q1375" s="59"/>
      <c r="R1375" s="386"/>
    </row>
    <row r="1376" spans="1:18" ht="13" x14ac:dyDescent="0.25">
      <c r="A1376" s="352"/>
      <c r="B1376" s="378"/>
      <c r="C1376" s="62" t="str">
        <f>IF(ISTEXT('Organizational Unit Summary'!$B$54),'Organizational Unit Summary'!$B$54,"")</f>
        <v>P-15</v>
      </c>
      <c r="D1376" s="51" t="str">
        <f>IF('Organizational Unit Summary'!$B$24="Benchmark or Sustainment",IF(E1376="OoS","OoS",IF(E1376=1,"DM",IF(E1376=2,"PM",IF(E1376=3,"LM",IF(E1376=4,"FM"))))),IF(E1376="OoS","OoS",IF(E1376&lt;=2,"H",IF(E1376=3,"M",IF(E1376=4,"L")))))</f>
        <v>DM</v>
      </c>
      <c r="E1376" s="58">
        <f>IF(OR(Processes!$C$72=TRUE,Processes!R$72=TRUE),IF(AND(G1376=1,H1376=1,NOT(ISTEXT(J1376))),4,IF(AND(G1376=1,H1376=1,ISTEXT(J1376)),3,IF(AND(OR(G1376=1,H1376=1),ISTEXT(J1376)),2,1))),"OoS")</f>
        <v>1</v>
      </c>
      <c r="F1376" s="57"/>
      <c r="G1376" s="59"/>
      <c r="H1376" s="59"/>
      <c r="I1376" s="59"/>
      <c r="J1376" s="59"/>
      <c r="K1376" s="59"/>
      <c r="L1376" s="59"/>
      <c r="M1376" s="59"/>
      <c r="N1376" s="59"/>
      <c r="O1376" s="59"/>
      <c r="P1376" s="370"/>
      <c r="Q1376" s="59"/>
      <c r="R1376" s="386"/>
    </row>
    <row r="1377" spans="1:18" ht="13" x14ac:dyDescent="0.25">
      <c r="A1377" s="352"/>
      <c r="B1377" s="378"/>
      <c r="C1377" s="62" t="str">
        <f>IF(ISTEXT('Organizational Unit Summary'!$B$55),'Organizational Unit Summary'!$B$55,"")</f>
        <v>P-16</v>
      </c>
      <c r="D1377" s="51" t="str">
        <f>IF('Organizational Unit Summary'!$B$24="Benchmark or Sustainment",IF(E1377="OoS","OoS",IF(E1377=1,"DM",IF(E1377=2,"PM",IF(E1377=3,"LM",IF(E1377=4,"FM"))))),IF(E1377="OoS","OoS",IF(E1377&lt;=2,"H",IF(E1377=3,"M",IF(E1377=4,"L")))))</f>
        <v>DM</v>
      </c>
      <c r="E1377" s="58">
        <f>IF(OR(Processes!$C$72=TRUE,Processes!S$72=TRUE),IF(AND(G1377=1,H1377=1,NOT(ISTEXT(J1377))),4,IF(AND(G1377=1,H1377=1,ISTEXT(J1377)),3,IF(AND(OR(G1377=1,H1377=1),ISTEXT(J1377)),2,1))),"OoS")</f>
        <v>1</v>
      </c>
      <c r="F1377" s="57"/>
      <c r="G1377" s="59"/>
      <c r="H1377" s="59"/>
      <c r="I1377" s="59"/>
      <c r="J1377" s="59"/>
      <c r="K1377" s="59"/>
      <c r="L1377" s="59"/>
      <c r="M1377" s="59"/>
      <c r="N1377" s="59"/>
      <c r="O1377" s="59"/>
      <c r="P1377" s="370"/>
      <c r="Q1377" s="59"/>
      <c r="R1377" s="386"/>
    </row>
    <row r="1378" spans="1:18" ht="13" x14ac:dyDescent="0.25">
      <c r="A1378" s="352"/>
      <c r="B1378" s="378"/>
      <c r="C1378" s="62" t="str">
        <f>IF(ISTEXT('Organizational Unit Summary'!$B$56),'Organizational Unit Summary'!$B$56,"")</f>
        <v>P-17</v>
      </c>
      <c r="D1378" s="51" t="str">
        <f>IF('Organizational Unit Summary'!$B$24="Benchmark or Sustainment",IF(E1378="OoS","OoS",IF(E1378=1,"DM",IF(E1378=2,"PM",IF(E1378=3,"LM",IF(E1378=4,"FM"))))),IF(E1378="OoS","OoS",IF(E1378&lt;=2,"H",IF(E1378=3,"M",IF(E1378=4,"L")))))</f>
        <v>DM</v>
      </c>
      <c r="E1378" s="58">
        <f>IF(OR(Processes!$C$72=TRUE,Processes!T$72=TRUE),IF(AND(G1378=1,H1378=1,NOT(ISTEXT(J1378))),4,IF(AND(G1378=1,H1378=1,ISTEXT(J1378)),3,IF(AND(OR(G1378=1,H1378=1),ISTEXT(J1378)),2,1))),"OoS")</f>
        <v>1</v>
      </c>
      <c r="F1378" s="57"/>
      <c r="G1378" s="59"/>
      <c r="H1378" s="59"/>
      <c r="I1378" s="59"/>
      <c r="J1378" s="59"/>
      <c r="K1378" s="59"/>
      <c r="L1378" s="59"/>
      <c r="M1378" s="59"/>
      <c r="N1378" s="59"/>
      <c r="O1378" s="59"/>
      <c r="P1378" s="370"/>
      <c r="Q1378" s="59"/>
      <c r="R1378" s="386"/>
    </row>
    <row r="1379" spans="1:18" ht="13" x14ac:dyDescent="0.25">
      <c r="A1379" s="352"/>
      <c r="B1379" s="378"/>
      <c r="C1379" s="62" t="str">
        <f>IF(ISTEXT('Organizational Unit Summary'!$B$57),'Organizational Unit Summary'!$B$57,"")</f>
        <v>P-18</v>
      </c>
      <c r="D1379" s="51" t="str">
        <f>IF('Organizational Unit Summary'!$B$24="Benchmark or Sustainment",IF(E1379="OoS","OoS",IF(E1379=1,"DM",IF(E1379=2,"PM",IF(E1379=3,"LM",IF(E1379=4,"FM"))))),IF(E1379="OoS","OoS",IF(E1379&lt;=2,"H",IF(E1379=3,"M",IF(E1379=4,"L")))))</f>
        <v>DM</v>
      </c>
      <c r="E1379" s="58">
        <f>IF(OR(Processes!$C$72=TRUE,Processes!U$72=TRUE),IF(AND(G1379=1,H1379=1,NOT(ISTEXT(J1379))),4,IF(AND(G1379=1,H1379=1,ISTEXT(J1379)),3,IF(AND(OR(G1379=1,H1379=1),ISTEXT(J1379)),2,1))),"OoS")</f>
        <v>1</v>
      </c>
      <c r="F1379" s="57"/>
      <c r="G1379" s="59"/>
      <c r="H1379" s="59"/>
      <c r="I1379" s="59"/>
      <c r="J1379" s="59"/>
      <c r="K1379" s="59"/>
      <c r="L1379" s="59"/>
      <c r="M1379" s="59"/>
      <c r="N1379" s="59"/>
      <c r="O1379" s="59"/>
      <c r="P1379" s="370"/>
      <c r="Q1379" s="59"/>
      <c r="R1379" s="386"/>
    </row>
    <row r="1380" spans="1:18" ht="13" x14ac:dyDescent="0.25">
      <c r="A1380" s="352"/>
      <c r="B1380" s="378"/>
      <c r="C1380" s="62" t="str">
        <f>IF(ISTEXT('Organizational Unit Summary'!$B$58),'Organizational Unit Summary'!$B$58,"")</f>
        <v>P-19</v>
      </c>
      <c r="D1380" s="51" t="str">
        <f>IF('Organizational Unit Summary'!$B$24="Benchmark or Sustainment",IF(E1380="OoS","OoS",IF(E1380=1,"DM",IF(E1380=2,"PM",IF(E1380=3,"LM",IF(E1380=4,"FM"))))),IF(E1380="OoS","OoS",IF(E1380&lt;=2,"H",IF(E1380=3,"M",IF(E1380=4,"L")))))</f>
        <v>DM</v>
      </c>
      <c r="E1380" s="58">
        <f>IF(OR(Processes!$C$72=TRUE,Processes!V$72=TRUE),IF(AND(G1380=1,H1380=1,NOT(ISTEXT(J1380))),4,IF(AND(G1380=1,H1380=1,ISTEXT(J1380)),3,IF(AND(OR(G1380=1,H1380=1),ISTEXT(J1380)),2,1))),"OoS")</f>
        <v>1</v>
      </c>
      <c r="F1380" s="57"/>
      <c r="G1380" s="59"/>
      <c r="H1380" s="59"/>
      <c r="I1380" s="59"/>
      <c r="J1380" s="59"/>
      <c r="K1380" s="59"/>
      <c r="L1380" s="59"/>
      <c r="M1380" s="59"/>
      <c r="N1380" s="59"/>
      <c r="O1380" s="59"/>
      <c r="P1380" s="370"/>
      <c r="Q1380" s="59"/>
      <c r="R1380" s="386"/>
    </row>
    <row r="1381" spans="1:18" ht="13.5" thickBot="1" x14ac:dyDescent="0.3">
      <c r="A1381" s="352"/>
      <c r="B1381" s="378"/>
      <c r="C1381" s="62" t="str">
        <f>IF(ISTEXT('Organizational Unit Summary'!$B$59),'Organizational Unit Summary'!$B$59,"")</f>
        <v>P-20</v>
      </c>
      <c r="D1381" s="51" t="str">
        <f>IF('Organizational Unit Summary'!$B$24="Benchmark or Sustainment",IF(E1381="OoS","OoS",IF(E1381=1,"DM",IF(E1381=2,"PM",IF(E1381=3,"LM",IF(E1381=4,"FM"))))),IF(E1381="OoS","OoS",IF(E1381&lt;=2,"H",IF(E1381=3,"M",IF(E1381=4,"L")))))</f>
        <v>DM</v>
      </c>
      <c r="E1381" s="58">
        <f>IF(OR(Processes!$C$72=TRUE,Processes!W$72=TRUE),IF(AND(G1381=1,H1381=1,NOT(ISTEXT(J1381))),4,IF(AND(G1381=1,H1381=1,ISTEXT(J1381)),3,IF(AND(OR(G1381=1,H1381=1),ISTEXT(J1381)),2,1))),"OoS")</f>
        <v>1</v>
      </c>
      <c r="F1381" s="57"/>
      <c r="G1381" s="59"/>
      <c r="H1381" s="59"/>
      <c r="I1381" s="59"/>
      <c r="J1381" s="59"/>
      <c r="K1381" s="59"/>
      <c r="L1381" s="59"/>
      <c r="M1381" s="59"/>
      <c r="N1381" s="59"/>
      <c r="O1381" s="59"/>
      <c r="P1381" s="371"/>
      <c r="Q1381" s="59"/>
      <c r="R1381" s="386"/>
    </row>
    <row r="1382" spans="1:18" ht="13" x14ac:dyDescent="0.25">
      <c r="A1382" s="352"/>
      <c r="B1382" s="378" t="str">
        <f>IF(ISTEXT(Processes!$B$22),Processes!$B$22,"")</f>
        <v>Process 20</v>
      </c>
      <c r="C1382" s="62" t="str">
        <f>IF(ISTEXT('Organizational Unit Summary'!$B$40),'Organizational Unit Summary'!$B$40,"")</f>
        <v>P-1</v>
      </c>
      <c r="D1382" s="51" t="str">
        <f>IF('Organizational Unit Summary'!$B$24="Benchmark or Sustainment",IF(E1382="OoS","OoS",IF(E1382=1,"DM",IF(E1382=2,"PM",IF(E1382=3,"LM",IF(E1382=4,"FM"))))),IF(E1382="OoS","OoS",IF(E1382&lt;=2,"H",IF(E1382=3,"M",IF(E1382=4,"L")))))</f>
        <v>DM</v>
      </c>
      <c r="E1382" s="58">
        <f>IF(OR(Processes!$C$73=TRUE,Processes!D$73=TRUE),IF(AND(G1382=1,H1382=1,NOT(ISTEXT(J1382))),4,IF(AND(G1382=1,H1382=1,ISTEXT(J1382)),3,IF(AND(OR(G1382=1,H1382=1),ISTEXT(J1382)),2,1))),"OoS")</f>
        <v>1</v>
      </c>
      <c r="F1382" s="57"/>
      <c r="G1382" s="59"/>
      <c r="H1382" s="59"/>
      <c r="I1382" s="59"/>
      <c r="J1382" s="59"/>
      <c r="K1382" s="59"/>
      <c r="L1382" s="59"/>
      <c r="M1382" s="59"/>
      <c r="N1382" s="59"/>
      <c r="O1382" s="59"/>
      <c r="P1382" s="369"/>
      <c r="Q1382" s="59"/>
      <c r="R1382" s="386"/>
    </row>
    <row r="1383" spans="1:18" ht="13" x14ac:dyDescent="0.25">
      <c r="A1383" s="352"/>
      <c r="B1383" s="378"/>
      <c r="C1383" s="62" t="str">
        <f>IF(ISTEXT('Organizational Unit Summary'!$B$41),'Organizational Unit Summary'!$B$41,"")</f>
        <v>P-2</v>
      </c>
      <c r="D1383" s="51" t="str">
        <f>IF('Organizational Unit Summary'!$B$24="Benchmark or Sustainment",IF(E1383="OoS","OoS",IF(E1383=1,"DM",IF(E1383=2,"PM",IF(E1383=3,"LM",IF(E1383=4,"FM"))))),IF(E1383="OoS","OoS",IF(E1383&lt;=2,"H",IF(E1383=3,"M",IF(E1383=4,"L")))))</f>
        <v>DM</v>
      </c>
      <c r="E1383" s="58">
        <f>IF(OR(Processes!$C$73=TRUE,Processes!E$73=TRUE),IF(AND(G1383=1,H1383=1,NOT(ISTEXT(J1383))),4,IF(AND(G1383=1,H1383=1,ISTEXT(J1383)),3,IF(AND(OR(G1383=1,H1383=1),ISTEXT(J1383)),2,1))),"OoS")</f>
        <v>1</v>
      </c>
      <c r="F1383" s="57"/>
      <c r="G1383" s="59"/>
      <c r="H1383" s="59"/>
      <c r="I1383" s="59"/>
      <c r="J1383" s="59"/>
      <c r="K1383" s="59"/>
      <c r="L1383" s="59"/>
      <c r="M1383" s="59"/>
      <c r="N1383" s="59"/>
      <c r="O1383" s="59"/>
      <c r="P1383" s="370"/>
      <c r="Q1383" s="59"/>
      <c r="R1383" s="386"/>
    </row>
    <row r="1384" spans="1:18" ht="13" x14ac:dyDescent="0.25">
      <c r="A1384" s="352"/>
      <c r="B1384" s="378"/>
      <c r="C1384" s="62" t="str">
        <f>IF(ISTEXT('Organizational Unit Summary'!$B$42),'Organizational Unit Summary'!$B$42,"")</f>
        <v>P-3</v>
      </c>
      <c r="D1384" s="51" t="str">
        <f>IF('Organizational Unit Summary'!$B$24="Benchmark or Sustainment",IF(E1384="OoS","OoS",IF(E1384=1,"DM",IF(E1384=2,"PM",IF(E1384=3,"LM",IF(E1384=4,"FM"))))),IF(E1384="OoS","OoS",IF(E1384&lt;=2,"H",IF(E1384=3,"M",IF(E1384=4,"L")))))</f>
        <v>DM</v>
      </c>
      <c r="E1384" s="58">
        <f>IF(OR(Processes!$C$73=TRUE,Processes!F$73=TRUE),IF(AND(G1384=1,H1384=1,NOT(ISTEXT(J1384))),4,IF(AND(G1384=1,H1384=1,ISTEXT(J1384)),3,IF(AND(OR(G1384=1,H1384=1),ISTEXT(J1384)),2,1))),"OoS")</f>
        <v>1</v>
      </c>
      <c r="F1384" s="57"/>
      <c r="G1384" s="59"/>
      <c r="H1384" s="59"/>
      <c r="I1384" s="59"/>
      <c r="J1384" s="59"/>
      <c r="K1384" s="59"/>
      <c r="L1384" s="59"/>
      <c r="M1384" s="59"/>
      <c r="N1384" s="59"/>
      <c r="O1384" s="59"/>
      <c r="P1384" s="370"/>
      <c r="Q1384" s="59"/>
      <c r="R1384" s="386"/>
    </row>
    <row r="1385" spans="1:18" ht="13" x14ac:dyDescent="0.25">
      <c r="A1385" s="352"/>
      <c r="B1385" s="378"/>
      <c r="C1385" s="62" t="str">
        <f>IF(ISTEXT('Organizational Unit Summary'!$B$43),'Organizational Unit Summary'!$B$43,"")</f>
        <v>P-4</v>
      </c>
      <c r="D1385" s="51" t="str">
        <f>IF('Organizational Unit Summary'!$B$24="Benchmark or Sustainment",IF(E1385="OoS","OoS",IF(E1385=1,"DM",IF(E1385=2,"PM",IF(E1385=3,"LM",IF(E1385=4,"FM"))))),IF(E1385="OoS","OoS",IF(E1385&lt;=2,"H",IF(E1385=3,"M",IF(E1385=4,"L")))))</f>
        <v>DM</v>
      </c>
      <c r="E1385" s="58">
        <f>IF(OR(Processes!$C$73=TRUE,Processes!G$73=TRUE),IF(AND(G1385=1,H1385=1,NOT(ISTEXT(J1385))),4,IF(AND(G1385=1,H1385=1,ISTEXT(J1385)),3,IF(AND(OR(G1385=1,H1385=1),ISTEXT(J1385)),2,1))),"OoS")</f>
        <v>1</v>
      </c>
      <c r="F1385" s="57"/>
      <c r="G1385" s="59"/>
      <c r="H1385" s="59"/>
      <c r="I1385" s="59"/>
      <c r="J1385" s="59"/>
      <c r="K1385" s="59"/>
      <c r="L1385" s="59"/>
      <c r="M1385" s="59"/>
      <c r="N1385" s="59"/>
      <c r="O1385" s="59"/>
      <c r="P1385" s="370"/>
      <c r="Q1385" s="59"/>
      <c r="R1385" s="386"/>
    </row>
    <row r="1386" spans="1:18" ht="13" x14ac:dyDescent="0.25">
      <c r="A1386" s="352"/>
      <c r="B1386" s="378"/>
      <c r="C1386" s="62" t="str">
        <f>IF(ISTEXT('Organizational Unit Summary'!$B$44),'Organizational Unit Summary'!$B$44,"")</f>
        <v>P-5</v>
      </c>
      <c r="D1386" s="51" t="str">
        <f>IF('Organizational Unit Summary'!$B$24="Benchmark or Sustainment",IF(E1386="OoS","OoS",IF(E1386=1,"DM",IF(E1386=2,"PM",IF(E1386=3,"LM",IF(E1386=4,"FM"))))),IF(E1386="OoS","OoS",IF(E1386&lt;=2,"H",IF(E1386=3,"M",IF(E1386=4,"L")))))</f>
        <v>DM</v>
      </c>
      <c r="E1386" s="58">
        <f>IF(OR(Processes!$C$73=TRUE,Processes!H$73=TRUE),IF(AND(G1386=1,H1386=1,NOT(ISTEXT(J1386))),4,IF(AND(G1386=1,H1386=1,ISTEXT(J1386)),3,IF(AND(OR(G1386=1,H1386=1),ISTEXT(J1386)),2,1))),"OoS")</f>
        <v>1</v>
      </c>
      <c r="F1386" s="57"/>
      <c r="G1386" s="59"/>
      <c r="H1386" s="59"/>
      <c r="I1386" s="59"/>
      <c r="J1386" s="59"/>
      <c r="K1386" s="59"/>
      <c r="L1386" s="59"/>
      <c r="M1386" s="59"/>
      <c r="N1386" s="59"/>
      <c r="O1386" s="59"/>
      <c r="P1386" s="370"/>
      <c r="Q1386" s="59"/>
      <c r="R1386" s="386"/>
    </row>
    <row r="1387" spans="1:18" ht="13" x14ac:dyDescent="0.25">
      <c r="A1387" s="352"/>
      <c r="B1387" s="378"/>
      <c r="C1387" s="62" t="str">
        <f>IF(ISTEXT('Organizational Unit Summary'!$B$45),'Organizational Unit Summary'!$B$45,"")</f>
        <v>P-6</v>
      </c>
      <c r="D1387" s="51" t="str">
        <f>IF('Organizational Unit Summary'!$B$24="Benchmark or Sustainment",IF(E1387="OoS","OoS",IF(E1387=1,"DM",IF(E1387=2,"PM",IF(E1387=3,"LM",IF(E1387=4,"FM"))))),IF(E1387="OoS","OoS",IF(E1387&lt;=2,"H",IF(E1387=3,"M",IF(E1387=4,"L")))))</f>
        <v>DM</v>
      </c>
      <c r="E1387" s="58">
        <f>IF(OR(Processes!$C$73=TRUE,Processes!I$73=TRUE),IF(AND(G1387=1,H1387=1,NOT(ISTEXT(J1387))),4,IF(AND(G1387=1,H1387=1,ISTEXT(J1387)),3,IF(AND(OR(G1387=1,H1387=1),ISTEXT(J1387)),2,1))),"OoS")</f>
        <v>1</v>
      </c>
      <c r="F1387" s="57"/>
      <c r="G1387" s="59"/>
      <c r="H1387" s="59"/>
      <c r="I1387" s="59"/>
      <c r="J1387" s="59"/>
      <c r="K1387" s="59"/>
      <c r="L1387" s="59"/>
      <c r="M1387" s="59"/>
      <c r="N1387" s="59"/>
      <c r="O1387" s="59"/>
      <c r="P1387" s="370"/>
      <c r="Q1387" s="59"/>
      <c r="R1387" s="386"/>
    </row>
    <row r="1388" spans="1:18" ht="13" x14ac:dyDescent="0.25">
      <c r="A1388" s="352"/>
      <c r="B1388" s="378"/>
      <c r="C1388" s="62" t="str">
        <f>IF(ISTEXT('Organizational Unit Summary'!$B$46),'Organizational Unit Summary'!$B$46,"")</f>
        <v>P-7</v>
      </c>
      <c r="D1388" s="51" t="str">
        <f>IF('Organizational Unit Summary'!$B$24="Benchmark or Sustainment",IF(E1388="OoS","OoS",IF(E1388=1,"DM",IF(E1388=2,"PM",IF(E1388=3,"LM",IF(E1388=4,"FM"))))),IF(E1388="OoS","OoS",IF(E1388&lt;=2,"H",IF(E1388=3,"M",IF(E1388=4,"L")))))</f>
        <v>DM</v>
      </c>
      <c r="E1388" s="58">
        <f>IF(OR(Processes!$C$73=TRUE,Processes!J$73=TRUE),IF(AND(G1388=1,H1388=1,NOT(ISTEXT(J1388))),4,IF(AND(G1388=1,H1388=1,ISTEXT(J1388)),3,IF(AND(OR(G1388=1,H1388=1),ISTEXT(J1388)),2,1))),"OoS")</f>
        <v>1</v>
      </c>
      <c r="F1388" s="57"/>
      <c r="G1388" s="59"/>
      <c r="H1388" s="59"/>
      <c r="I1388" s="59"/>
      <c r="J1388" s="59"/>
      <c r="K1388" s="59"/>
      <c r="L1388" s="59"/>
      <c r="M1388" s="59"/>
      <c r="N1388" s="59"/>
      <c r="O1388" s="59"/>
      <c r="P1388" s="370"/>
      <c r="Q1388" s="59"/>
      <c r="R1388" s="386"/>
    </row>
    <row r="1389" spans="1:18" ht="13" x14ac:dyDescent="0.25">
      <c r="A1389" s="352"/>
      <c r="B1389" s="378"/>
      <c r="C1389" s="62" t="str">
        <f>IF(ISTEXT('Organizational Unit Summary'!$B$47),'Organizational Unit Summary'!$B$47,"")</f>
        <v>P-8</v>
      </c>
      <c r="D1389" s="51" t="str">
        <f>IF('Organizational Unit Summary'!$B$24="Benchmark or Sustainment",IF(E1389="OoS","OoS",IF(E1389=1,"DM",IF(E1389=2,"PM",IF(E1389=3,"LM",IF(E1389=4,"FM"))))),IF(E1389="OoS","OoS",IF(E1389&lt;=2,"H",IF(E1389=3,"M",IF(E1389=4,"L")))))</f>
        <v>DM</v>
      </c>
      <c r="E1389" s="58">
        <f>IF(OR(Processes!$C$73=TRUE,Processes!K$73=TRUE),IF(AND(G1389=1,H1389=1,NOT(ISTEXT(J1389))),4,IF(AND(G1389=1,H1389=1,ISTEXT(J1389)),3,IF(AND(OR(G1389=1,H1389=1),ISTEXT(J1389)),2,1))),"OoS")</f>
        <v>1</v>
      </c>
      <c r="F1389" s="57"/>
      <c r="G1389" s="59"/>
      <c r="H1389" s="59"/>
      <c r="I1389" s="59"/>
      <c r="J1389" s="59"/>
      <c r="K1389" s="59"/>
      <c r="L1389" s="59"/>
      <c r="M1389" s="59"/>
      <c r="N1389" s="59"/>
      <c r="O1389" s="59"/>
      <c r="P1389" s="370"/>
      <c r="Q1389" s="59"/>
      <c r="R1389" s="386"/>
    </row>
    <row r="1390" spans="1:18" ht="13" x14ac:dyDescent="0.25">
      <c r="A1390" s="352"/>
      <c r="B1390" s="378"/>
      <c r="C1390" s="62" t="str">
        <f>IF(ISTEXT('Organizational Unit Summary'!$B$48),'Organizational Unit Summary'!$B$48,"")</f>
        <v>P-9</v>
      </c>
      <c r="D1390" s="51" t="str">
        <f>IF('Organizational Unit Summary'!$B$24="Benchmark or Sustainment",IF(E1390="OoS","OoS",IF(E1390=1,"DM",IF(E1390=2,"PM",IF(E1390=3,"LM",IF(E1390=4,"FM"))))),IF(E1390="OoS","OoS",IF(E1390&lt;=2,"H",IF(E1390=3,"M",IF(E1390=4,"L")))))</f>
        <v>DM</v>
      </c>
      <c r="E1390" s="58">
        <f>IF(OR(Processes!$C$73=TRUE,Processes!L$73=TRUE),IF(AND(G1390=1,H1390=1,NOT(ISTEXT(J1390))),4,IF(AND(G1390=1,H1390=1,ISTEXT(J1390)),3,IF(AND(OR(G1390=1,H1390=1),ISTEXT(J1390)),2,1))),"OoS")</f>
        <v>1</v>
      </c>
      <c r="F1390" s="57"/>
      <c r="G1390" s="59"/>
      <c r="H1390" s="59"/>
      <c r="I1390" s="59"/>
      <c r="J1390" s="59"/>
      <c r="K1390" s="59"/>
      <c r="L1390" s="59"/>
      <c r="M1390" s="59"/>
      <c r="N1390" s="59"/>
      <c r="O1390" s="59"/>
      <c r="P1390" s="370"/>
      <c r="Q1390" s="59"/>
      <c r="R1390" s="386"/>
    </row>
    <row r="1391" spans="1:18" ht="13" x14ac:dyDescent="0.25">
      <c r="A1391" s="352"/>
      <c r="B1391" s="378"/>
      <c r="C1391" s="62" t="str">
        <f>IF(ISTEXT('Organizational Unit Summary'!$B$49),'Organizational Unit Summary'!$B$49,"")</f>
        <v>P-10</v>
      </c>
      <c r="D1391" s="51" t="str">
        <f>IF('Organizational Unit Summary'!$B$24="Benchmark or Sustainment",IF(E1391="OoS","OoS",IF(E1391=1,"DM",IF(E1391=2,"PM",IF(E1391=3,"LM",IF(E1391=4,"FM"))))),IF(E1391="OoS","OoS",IF(E1391&lt;=2,"H",IF(E1391=3,"M",IF(E1391=4,"L")))))</f>
        <v>DM</v>
      </c>
      <c r="E1391" s="58">
        <f>IF(OR(Processes!$C$73=TRUE,Processes!M$73=TRUE),IF(AND(G1391=1,H1391=1,NOT(ISTEXT(J1391))),4,IF(AND(G1391=1,H1391=1,ISTEXT(J1391)),3,IF(AND(OR(G1391=1,H1391=1),ISTEXT(J1391)),2,1))),"OoS")</f>
        <v>1</v>
      </c>
      <c r="F1391" s="57"/>
      <c r="G1391" s="59"/>
      <c r="H1391" s="59"/>
      <c r="I1391" s="59"/>
      <c r="J1391" s="59"/>
      <c r="K1391" s="59"/>
      <c r="L1391" s="59"/>
      <c r="M1391" s="59"/>
      <c r="N1391" s="59"/>
      <c r="O1391" s="59"/>
      <c r="P1391" s="370"/>
      <c r="Q1391" s="59"/>
      <c r="R1391" s="386"/>
    </row>
    <row r="1392" spans="1:18" ht="13" x14ac:dyDescent="0.25">
      <c r="A1392" s="352"/>
      <c r="B1392" s="378"/>
      <c r="C1392" s="62" t="str">
        <f>IF(ISTEXT('Organizational Unit Summary'!$B$50),'Organizational Unit Summary'!$B$50,"")</f>
        <v>P-11</v>
      </c>
      <c r="D1392" s="51" t="str">
        <f>IF('Organizational Unit Summary'!$B$24="Benchmark or Sustainment",IF(E1392="OoS","OoS",IF(E1392=1,"DM",IF(E1392=2,"PM",IF(E1392=3,"LM",IF(E1392=4,"FM"))))),IF(E1392="OoS","OoS",IF(E1392&lt;=2,"H",IF(E1392=3,"M",IF(E1392=4,"L")))))</f>
        <v>DM</v>
      </c>
      <c r="E1392" s="58">
        <f>IF(OR(Processes!$C$73=TRUE,Processes!N$73=TRUE),IF(AND(G1392=1,H1392=1,NOT(ISTEXT(J1392))),4,IF(AND(G1392=1,H1392=1,ISTEXT(J1392)),3,IF(AND(OR(G1392=1,H1392=1),ISTEXT(J1392)),2,1))),"OoS")</f>
        <v>1</v>
      </c>
      <c r="F1392" s="57"/>
      <c r="G1392" s="59"/>
      <c r="H1392" s="59"/>
      <c r="I1392" s="59"/>
      <c r="J1392" s="59"/>
      <c r="K1392" s="59"/>
      <c r="L1392" s="59"/>
      <c r="M1392" s="59"/>
      <c r="N1392" s="59"/>
      <c r="O1392" s="59"/>
      <c r="P1392" s="370"/>
      <c r="Q1392" s="59"/>
      <c r="R1392" s="386"/>
    </row>
    <row r="1393" spans="1:18" ht="13" x14ac:dyDescent="0.25">
      <c r="A1393" s="352"/>
      <c r="B1393" s="378"/>
      <c r="C1393" s="62" t="str">
        <f>IF(ISTEXT('Organizational Unit Summary'!$B$51),'Organizational Unit Summary'!$B$51,"")</f>
        <v>P-12</v>
      </c>
      <c r="D1393" s="51" t="str">
        <f>IF('Organizational Unit Summary'!$B$24="Benchmark or Sustainment",IF(E1393="OoS","OoS",IF(E1393=1,"DM",IF(E1393=2,"PM",IF(E1393=3,"LM",IF(E1393=4,"FM"))))),IF(E1393="OoS","OoS",IF(E1393&lt;=2,"H",IF(E1393=3,"M",IF(E1393=4,"L")))))</f>
        <v>DM</v>
      </c>
      <c r="E1393" s="58">
        <f>IF(OR(Processes!$C$73=TRUE,Processes!O$73=TRUE),IF(AND(G1393=1,H1393=1,NOT(ISTEXT(J1393))),4,IF(AND(G1393=1,H1393=1,ISTEXT(J1393)),3,IF(AND(OR(G1393=1,H1393=1),ISTEXT(J1393)),2,1))),"OoS")</f>
        <v>1</v>
      </c>
      <c r="F1393" s="57"/>
      <c r="G1393" s="59"/>
      <c r="H1393" s="59"/>
      <c r="I1393" s="59"/>
      <c r="J1393" s="59"/>
      <c r="K1393" s="59"/>
      <c r="L1393" s="59"/>
      <c r="M1393" s="59"/>
      <c r="N1393" s="59"/>
      <c r="O1393" s="59"/>
      <c r="P1393" s="370"/>
      <c r="Q1393" s="59"/>
      <c r="R1393" s="386"/>
    </row>
    <row r="1394" spans="1:18" ht="13" x14ac:dyDescent="0.25">
      <c r="A1394" s="352"/>
      <c r="B1394" s="378"/>
      <c r="C1394" s="62" t="str">
        <f>IF(ISTEXT('Organizational Unit Summary'!$B$52),'Organizational Unit Summary'!$B$52,"")</f>
        <v>P-13</v>
      </c>
      <c r="D1394" s="51" t="str">
        <f>IF('Organizational Unit Summary'!$B$24="Benchmark or Sustainment",IF(E1394="OoS","OoS",IF(E1394=1,"DM",IF(E1394=2,"PM",IF(E1394=3,"LM",IF(E1394=4,"FM"))))),IF(E1394="OoS","OoS",IF(E1394&lt;=2,"H",IF(E1394=3,"M",IF(E1394=4,"L")))))</f>
        <v>DM</v>
      </c>
      <c r="E1394" s="58">
        <f>IF(OR(Processes!$C$73=TRUE,Processes!P$73=TRUE),IF(AND(G1394=1,H1394=1,NOT(ISTEXT(J1394))),4,IF(AND(G1394=1,H1394=1,ISTEXT(J1394)),3,IF(AND(OR(G1394=1,H1394=1),ISTEXT(J1394)),2,1))),"OoS")</f>
        <v>1</v>
      </c>
      <c r="F1394" s="57"/>
      <c r="G1394" s="59"/>
      <c r="H1394" s="59"/>
      <c r="I1394" s="59"/>
      <c r="J1394" s="59"/>
      <c r="K1394" s="59"/>
      <c r="L1394" s="59"/>
      <c r="M1394" s="59"/>
      <c r="N1394" s="59"/>
      <c r="O1394" s="59"/>
      <c r="P1394" s="370"/>
      <c r="Q1394" s="59"/>
      <c r="R1394" s="386"/>
    </row>
    <row r="1395" spans="1:18" ht="13" x14ac:dyDescent="0.25">
      <c r="A1395" s="352"/>
      <c r="B1395" s="378"/>
      <c r="C1395" s="62" t="str">
        <f>IF(ISTEXT('Organizational Unit Summary'!$B$53),'Organizational Unit Summary'!$B$53,"")</f>
        <v>P-14</v>
      </c>
      <c r="D1395" s="51" t="str">
        <f>IF('Organizational Unit Summary'!$B$24="Benchmark or Sustainment",IF(E1395="OoS","OoS",IF(E1395=1,"DM",IF(E1395=2,"PM",IF(E1395=3,"LM",IF(E1395=4,"FM"))))),IF(E1395="OoS","OoS",IF(E1395&lt;=2,"H",IF(E1395=3,"M",IF(E1395=4,"L")))))</f>
        <v>DM</v>
      </c>
      <c r="E1395" s="58">
        <f>IF(OR(Processes!$C$73=TRUE,Processes!Q$73=TRUE),IF(AND(G1395=1,H1395=1,NOT(ISTEXT(J1395))),4,IF(AND(G1395=1,H1395=1,ISTEXT(J1395)),3,IF(AND(OR(G1395=1,H1395=1),ISTEXT(J1395)),2,1))),"OoS")</f>
        <v>1</v>
      </c>
      <c r="F1395" s="57"/>
      <c r="G1395" s="59"/>
      <c r="H1395" s="59"/>
      <c r="I1395" s="59"/>
      <c r="J1395" s="59"/>
      <c r="K1395" s="59"/>
      <c r="L1395" s="59"/>
      <c r="M1395" s="59"/>
      <c r="N1395" s="59"/>
      <c r="O1395" s="59"/>
      <c r="P1395" s="370"/>
      <c r="Q1395" s="59"/>
      <c r="R1395" s="386"/>
    </row>
    <row r="1396" spans="1:18" ht="13" x14ac:dyDescent="0.25">
      <c r="A1396" s="352"/>
      <c r="B1396" s="378"/>
      <c r="C1396" s="62" t="str">
        <f>IF(ISTEXT('Organizational Unit Summary'!$B$54),'Organizational Unit Summary'!$B$54,"")</f>
        <v>P-15</v>
      </c>
      <c r="D1396" s="51" t="str">
        <f>IF('Organizational Unit Summary'!$B$24="Benchmark or Sustainment",IF(E1396="OoS","OoS",IF(E1396=1,"DM",IF(E1396=2,"PM",IF(E1396=3,"LM",IF(E1396=4,"FM"))))),IF(E1396="OoS","OoS",IF(E1396&lt;=2,"H",IF(E1396=3,"M",IF(E1396=4,"L")))))</f>
        <v>DM</v>
      </c>
      <c r="E1396" s="58">
        <f>IF(OR(Processes!$C$73=TRUE,Processes!R$73=TRUE),IF(AND(G1396=1,H1396=1,NOT(ISTEXT(J1396))),4,IF(AND(G1396=1,H1396=1,ISTEXT(J1396)),3,IF(AND(OR(G1396=1,H1396=1),ISTEXT(J1396)),2,1))),"OoS")</f>
        <v>1</v>
      </c>
      <c r="F1396" s="57"/>
      <c r="G1396" s="59"/>
      <c r="H1396" s="59"/>
      <c r="I1396" s="59"/>
      <c r="J1396" s="59"/>
      <c r="K1396" s="59"/>
      <c r="L1396" s="59"/>
      <c r="M1396" s="59"/>
      <c r="N1396" s="59"/>
      <c r="O1396" s="59"/>
      <c r="P1396" s="370"/>
      <c r="Q1396" s="59"/>
      <c r="R1396" s="386"/>
    </row>
    <row r="1397" spans="1:18" ht="13" x14ac:dyDescent="0.25">
      <c r="A1397" s="352"/>
      <c r="B1397" s="378"/>
      <c r="C1397" s="62" t="str">
        <f>IF(ISTEXT('Organizational Unit Summary'!$B$55),'Organizational Unit Summary'!$B$55,"")</f>
        <v>P-16</v>
      </c>
      <c r="D1397" s="51" t="str">
        <f>IF('Organizational Unit Summary'!$B$24="Benchmark or Sustainment",IF(E1397="OoS","OoS",IF(E1397=1,"DM",IF(E1397=2,"PM",IF(E1397=3,"LM",IF(E1397=4,"FM"))))),IF(E1397="OoS","OoS",IF(E1397&lt;=2,"H",IF(E1397=3,"M",IF(E1397=4,"L")))))</f>
        <v>DM</v>
      </c>
      <c r="E1397" s="58">
        <f>IF(OR(Processes!$C$73=TRUE,Processes!S$73=TRUE),IF(AND(G1397=1,H1397=1,NOT(ISTEXT(J1397))),4,IF(AND(G1397=1,H1397=1,ISTEXT(J1397)),3,IF(AND(OR(G1397=1,H1397=1),ISTEXT(J1397)),2,1))),"OoS")</f>
        <v>1</v>
      </c>
      <c r="F1397" s="57"/>
      <c r="G1397" s="59"/>
      <c r="H1397" s="59"/>
      <c r="I1397" s="59"/>
      <c r="J1397" s="59"/>
      <c r="K1397" s="59"/>
      <c r="L1397" s="59"/>
      <c r="M1397" s="59"/>
      <c r="N1397" s="59"/>
      <c r="O1397" s="59"/>
      <c r="P1397" s="370"/>
      <c r="Q1397" s="59"/>
      <c r="R1397" s="386"/>
    </row>
    <row r="1398" spans="1:18" ht="13" x14ac:dyDescent="0.25">
      <c r="A1398" s="352"/>
      <c r="B1398" s="378"/>
      <c r="C1398" s="62" t="str">
        <f>IF(ISTEXT('Organizational Unit Summary'!$B$56),'Organizational Unit Summary'!$B$56,"")</f>
        <v>P-17</v>
      </c>
      <c r="D1398" s="51" t="str">
        <f>IF('Organizational Unit Summary'!$B$24="Benchmark or Sustainment",IF(E1398="OoS","OoS",IF(E1398=1,"DM",IF(E1398=2,"PM",IF(E1398=3,"LM",IF(E1398=4,"FM"))))),IF(E1398="OoS","OoS",IF(E1398&lt;=2,"H",IF(E1398=3,"M",IF(E1398=4,"L")))))</f>
        <v>DM</v>
      </c>
      <c r="E1398" s="58">
        <f>IF(OR(Processes!$C$73=TRUE,Processes!T$73=TRUE),IF(AND(G1398=1,H1398=1,NOT(ISTEXT(J1398))),4,IF(AND(G1398=1,H1398=1,ISTEXT(J1398)),3,IF(AND(OR(G1398=1,H1398=1),ISTEXT(J1398)),2,1))),"OoS")</f>
        <v>1</v>
      </c>
      <c r="F1398" s="57"/>
      <c r="G1398" s="59"/>
      <c r="H1398" s="59"/>
      <c r="I1398" s="59"/>
      <c r="J1398" s="59"/>
      <c r="K1398" s="59"/>
      <c r="L1398" s="59"/>
      <c r="M1398" s="59"/>
      <c r="N1398" s="59"/>
      <c r="O1398" s="59"/>
      <c r="P1398" s="370"/>
      <c r="Q1398" s="59"/>
      <c r="R1398" s="386"/>
    </row>
    <row r="1399" spans="1:18" ht="13" x14ac:dyDescent="0.25">
      <c r="A1399" s="352"/>
      <c r="B1399" s="378"/>
      <c r="C1399" s="62" t="str">
        <f>IF(ISTEXT('Organizational Unit Summary'!$B$57),'Organizational Unit Summary'!$B$57,"")</f>
        <v>P-18</v>
      </c>
      <c r="D1399" s="51" t="str">
        <f>IF('Organizational Unit Summary'!$B$24="Benchmark or Sustainment",IF(E1399="OoS","OoS",IF(E1399=1,"DM",IF(E1399=2,"PM",IF(E1399=3,"LM",IF(E1399=4,"FM"))))),IF(E1399="OoS","OoS",IF(E1399&lt;=2,"H",IF(E1399=3,"M",IF(E1399=4,"L")))))</f>
        <v>DM</v>
      </c>
      <c r="E1399" s="58">
        <f>IF(OR(Processes!$C$73=TRUE,Processes!U$73=TRUE),IF(AND(G1399=1,H1399=1,NOT(ISTEXT(J1399))),4,IF(AND(G1399=1,H1399=1,ISTEXT(J1399)),3,IF(AND(OR(G1399=1,H1399=1),ISTEXT(J1399)),2,1))),"OoS")</f>
        <v>1</v>
      </c>
      <c r="F1399" s="57"/>
      <c r="G1399" s="59"/>
      <c r="H1399" s="59"/>
      <c r="I1399" s="59"/>
      <c r="J1399" s="59"/>
      <c r="K1399" s="59"/>
      <c r="L1399" s="59"/>
      <c r="M1399" s="59"/>
      <c r="N1399" s="59"/>
      <c r="O1399" s="59"/>
      <c r="P1399" s="370"/>
      <c r="Q1399" s="59"/>
      <c r="R1399" s="386"/>
    </row>
    <row r="1400" spans="1:18" ht="13" x14ac:dyDescent="0.25">
      <c r="A1400" s="352"/>
      <c r="B1400" s="378"/>
      <c r="C1400" s="62" t="str">
        <f>IF(ISTEXT('Organizational Unit Summary'!$B$58),'Organizational Unit Summary'!$B$58,"")</f>
        <v>P-19</v>
      </c>
      <c r="D1400" s="51" t="str">
        <f>IF('Organizational Unit Summary'!$B$24="Benchmark or Sustainment",IF(E1400="OoS","OoS",IF(E1400=1,"DM",IF(E1400=2,"PM",IF(E1400=3,"LM",IF(E1400=4,"FM"))))),IF(E1400="OoS","OoS",IF(E1400&lt;=2,"H",IF(E1400=3,"M",IF(E1400=4,"L")))))</f>
        <v>DM</v>
      </c>
      <c r="E1400" s="58">
        <f>IF(OR(Processes!$C$73=TRUE,Processes!V$73=TRUE),IF(AND(G1400=1,H1400=1,NOT(ISTEXT(J1400))),4,IF(AND(G1400=1,H1400=1,ISTEXT(J1400)),3,IF(AND(OR(G1400=1,H1400=1),ISTEXT(J1400)),2,1))),"OoS")</f>
        <v>1</v>
      </c>
      <c r="F1400" s="57"/>
      <c r="G1400" s="59"/>
      <c r="H1400" s="59"/>
      <c r="I1400" s="59"/>
      <c r="J1400" s="59"/>
      <c r="K1400" s="59"/>
      <c r="L1400" s="59"/>
      <c r="M1400" s="59"/>
      <c r="N1400" s="59"/>
      <c r="O1400" s="59"/>
      <c r="P1400" s="370"/>
      <c r="Q1400" s="59"/>
      <c r="R1400" s="386"/>
    </row>
    <row r="1401" spans="1:18" ht="13.5" thickBot="1" x14ac:dyDescent="0.3">
      <c r="A1401" s="352"/>
      <c r="B1401" s="378"/>
      <c r="C1401" s="62" t="str">
        <f>IF(ISTEXT('Organizational Unit Summary'!$B$59),'Organizational Unit Summary'!$B$59,"")</f>
        <v>P-20</v>
      </c>
      <c r="D1401" s="51" t="str">
        <f>IF('Organizational Unit Summary'!$B$24="Benchmark or Sustainment",IF(E1401="OoS","OoS",IF(E1401=1,"DM",IF(E1401=2,"PM",IF(E1401=3,"LM",IF(E1401=4,"FM"))))),IF(E1401="OoS","OoS",IF(E1401&lt;=2,"H",IF(E1401=3,"M",IF(E1401=4,"L")))))</f>
        <v>DM</v>
      </c>
      <c r="E1401" s="58">
        <f>IF(OR(Processes!$C$73=TRUE,Processes!W$73=TRUE),IF(AND(G1401=1,H1401=1,NOT(ISTEXT(J1401))),4,IF(AND(G1401=1,H1401=1,ISTEXT(J1401)),3,IF(AND(OR(G1401=1,H1401=1),ISTEXT(J1401)),2,1))),"OoS")</f>
        <v>1</v>
      </c>
      <c r="F1401" s="57"/>
      <c r="G1401" s="59"/>
      <c r="H1401" s="59"/>
      <c r="I1401" s="59"/>
      <c r="J1401" s="59"/>
      <c r="K1401" s="59"/>
      <c r="L1401" s="59"/>
      <c r="M1401" s="59"/>
      <c r="N1401" s="59"/>
      <c r="O1401" s="59"/>
      <c r="P1401" s="371"/>
      <c r="Q1401" s="59"/>
      <c r="R1401" s="386"/>
    </row>
    <row r="1402" spans="1:18" ht="13" x14ac:dyDescent="0.25">
      <c r="A1402" s="352"/>
      <c r="B1402" s="378" t="str">
        <f>IF(ISTEXT(Processes!$B$23),Processes!$B$23,"")</f>
        <v>Process 21</v>
      </c>
      <c r="C1402" s="54" t="str">
        <f>IF(ISTEXT('Organizational Unit Summary'!$B$40),'Organizational Unit Summary'!$B$40,"")</f>
        <v>P-1</v>
      </c>
      <c r="D1402" s="51" t="str">
        <f>IF('Organizational Unit Summary'!$B$24="Benchmark or Sustainment",IF(E1402="OoS","OoS",IF(E1402=1,"DM",IF(E1402=2,"PM",IF(E1402=3,"LM",IF(E1402=4,"FM"))))),IF(E1402="OoS","OoS",IF(E1402&lt;=2,"H",IF(E1402=3,"M",IF(E1402=4,"L")))))</f>
        <v>DM</v>
      </c>
      <c r="E1402" s="58">
        <f>IF(OR(Processes!$C$74=TRUE,Processes!D$74=TRUE),IF(AND(G1402=1,H1402=1,NOT(ISTEXT(J1402))),4,IF(AND(G1402=1,H1402=1,ISTEXT(J1402)),3,IF(AND(OR(G1402=1,H1402=1),ISTEXT(J1402)),2,1))),"OoS")</f>
        <v>1</v>
      </c>
      <c r="F1402" s="57"/>
      <c r="G1402" s="59"/>
      <c r="H1402" s="59"/>
      <c r="I1402" s="59"/>
      <c r="J1402" s="59"/>
      <c r="K1402" s="59"/>
      <c r="L1402" s="59"/>
      <c r="M1402" s="59"/>
      <c r="N1402" s="59"/>
      <c r="O1402" s="59"/>
      <c r="P1402" s="369"/>
      <c r="Q1402" s="59"/>
      <c r="R1402" s="386"/>
    </row>
    <row r="1403" spans="1:18" ht="13" x14ac:dyDescent="0.25">
      <c r="A1403" s="352"/>
      <c r="B1403" s="378"/>
      <c r="C1403" s="54" t="str">
        <f>IF(ISTEXT('Organizational Unit Summary'!$B$41),'Organizational Unit Summary'!$B$41,"")</f>
        <v>P-2</v>
      </c>
      <c r="D1403" s="51" t="str">
        <f>IF('Organizational Unit Summary'!$B$24="Benchmark or Sustainment",IF(E1403="OoS","OoS",IF(E1403=1,"DM",IF(E1403=2,"PM",IF(E1403=3,"LM",IF(E1403=4,"FM"))))),IF(E1403="OoS","OoS",IF(E1403&lt;=2,"H",IF(E1403=3,"M",IF(E1403=4,"L")))))</f>
        <v>DM</v>
      </c>
      <c r="E1403" s="58">
        <f>IF(OR(Processes!$C$74=TRUE,Processes!E$74=TRUE),IF(AND(G1403=1,H1403=1,NOT(ISTEXT(J1403))),4,IF(AND(G1403=1,H1403=1,ISTEXT(J1403)),3,IF(AND(OR(G1403=1,H1403=1),ISTEXT(J1403)),2,1))),"OoS")</f>
        <v>1</v>
      </c>
      <c r="F1403" s="57"/>
      <c r="G1403" s="59"/>
      <c r="H1403" s="59"/>
      <c r="I1403" s="59"/>
      <c r="J1403" s="59"/>
      <c r="K1403" s="59"/>
      <c r="L1403" s="59"/>
      <c r="M1403" s="59"/>
      <c r="N1403" s="59"/>
      <c r="O1403" s="59"/>
      <c r="P1403" s="370"/>
      <c r="Q1403" s="59"/>
      <c r="R1403" s="386"/>
    </row>
    <row r="1404" spans="1:18" ht="13" x14ac:dyDescent="0.25">
      <c r="A1404" s="352"/>
      <c r="B1404" s="378"/>
      <c r="C1404" s="54" t="str">
        <f>IF(ISTEXT('Organizational Unit Summary'!$B$42),'Organizational Unit Summary'!$B$42,"")</f>
        <v>P-3</v>
      </c>
      <c r="D1404" s="51" t="str">
        <f>IF('Organizational Unit Summary'!$B$24="Benchmark or Sustainment",IF(E1404="OoS","OoS",IF(E1404=1,"DM",IF(E1404=2,"PM",IF(E1404=3,"LM",IF(E1404=4,"FM"))))),IF(E1404="OoS","OoS",IF(E1404&lt;=2,"H",IF(E1404=3,"M",IF(E1404=4,"L")))))</f>
        <v>DM</v>
      </c>
      <c r="E1404" s="58">
        <f>IF(OR(Processes!$C$74=TRUE,Processes!F$74=TRUE),IF(AND(G1404=1,H1404=1,NOT(ISTEXT(J1404))),4,IF(AND(G1404=1,H1404=1,ISTEXT(J1404)),3,IF(AND(OR(G1404=1,H1404=1),ISTEXT(J1404)),2,1))),"OoS")</f>
        <v>1</v>
      </c>
      <c r="F1404" s="57"/>
      <c r="G1404" s="59"/>
      <c r="H1404" s="59"/>
      <c r="I1404" s="59"/>
      <c r="J1404" s="59"/>
      <c r="K1404" s="59"/>
      <c r="L1404" s="59"/>
      <c r="M1404" s="59"/>
      <c r="N1404" s="59"/>
      <c r="O1404" s="59"/>
      <c r="P1404" s="370"/>
      <c r="Q1404" s="59"/>
      <c r="R1404" s="386"/>
    </row>
    <row r="1405" spans="1:18" ht="13" x14ac:dyDescent="0.25">
      <c r="A1405" s="352"/>
      <c r="B1405" s="378"/>
      <c r="C1405" s="54" t="str">
        <f>IF(ISTEXT('Organizational Unit Summary'!$B$43),'Organizational Unit Summary'!$B$43,"")</f>
        <v>P-4</v>
      </c>
      <c r="D1405" s="51" t="str">
        <f>IF('Organizational Unit Summary'!$B$24="Benchmark or Sustainment",IF(E1405="OoS","OoS",IF(E1405=1,"DM",IF(E1405=2,"PM",IF(E1405=3,"LM",IF(E1405=4,"FM"))))),IF(E1405="OoS","OoS",IF(E1405&lt;=2,"H",IF(E1405=3,"M",IF(E1405=4,"L")))))</f>
        <v>DM</v>
      </c>
      <c r="E1405" s="58">
        <f>IF(OR(Processes!$C$74=TRUE,Processes!G$74=TRUE),IF(AND(G1405=1,H1405=1,NOT(ISTEXT(J1405))),4,IF(AND(G1405=1,H1405=1,ISTEXT(J1405)),3,IF(AND(OR(G1405=1,H1405=1),ISTEXT(J1405)),2,1))),"OoS")</f>
        <v>1</v>
      </c>
      <c r="F1405" s="57"/>
      <c r="G1405" s="59"/>
      <c r="H1405" s="59"/>
      <c r="I1405" s="59"/>
      <c r="J1405" s="59"/>
      <c r="K1405" s="59"/>
      <c r="L1405" s="59"/>
      <c r="M1405" s="59"/>
      <c r="N1405" s="59"/>
      <c r="O1405" s="59"/>
      <c r="P1405" s="370"/>
      <c r="Q1405" s="59"/>
      <c r="R1405" s="386"/>
    </row>
    <row r="1406" spans="1:18" ht="13" x14ac:dyDescent="0.25">
      <c r="A1406" s="352"/>
      <c r="B1406" s="378"/>
      <c r="C1406" s="54" t="str">
        <f>IF(ISTEXT('Organizational Unit Summary'!$B$44),'Organizational Unit Summary'!$B$44,"")</f>
        <v>P-5</v>
      </c>
      <c r="D1406" s="51" t="str">
        <f>IF('Organizational Unit Summary'!$B$24="Benchmark or Sustainment",IF(E1406="OoS","OoS",IF(E1406=1,"DM",IF(E1406=2,"PM",IF(E1406=3,"LM",IF(E1406=4,"FM"))))),IF(E1406="OoS","OoS",IF(E1406&lt;=2,"H",IF(E1406=3,"M",IF(E1406=4,"L")))))</f>
        <v>DM</v>
      </c>
      <c r="E1406" s="58">
        <f>IF(OR(Processes!$C$74=TRUE,Processes!H$74=TRUE),IF(AND(G1406=1,H1406=1,NOT(ISTEXT(J1406))),4,IF(AND(G1406=1,H1406=1,ISTEXT(J1406)),3,IF(AND(OR(G1406=1,H1406=1),ISTEXT(J1406)),2,1))),"OoS")</f>
        <v>1</v>
      </c>
      <c r="F1406" s="57"/>
      <c r="G1406" s="59"/>
      <c r="H1406" s="59"/>
      <c r="I1406" s="59"/>
      <c r="J1406" s="59"/>
      <c r="K1406" s="59"/>
      <c r="L1406" s="59"/>
      <c r="M1406" s="59"/>
      <c r="N1406" s="59"/>
      <c r="O1406" s="59"/>
      <c r="P1406" s="370"/>
      <c r="Q1406" s="59"/>
      <c r="R1406" s="386"/>
    </row>
    <row r="1407" spans="1:18" ht="13" x14ac:dyDescent="0.25">
      <c r="A1407" s="352"/>
      <c r="B1407" s="378"/>
      <c r="C1407" s="54" t="str">
        <f>IF(ISTEXT('Organizational Unit Summary'!$B$45),'Organizational Unit Summary'!$B$45,"")</f>
        <v>P-6</v>
      </c>
      <c r="D1407" s="51" t="str">
        <f>IF('Organizational Unit Summary'!$B$24="Benchmark or Sustainment",IF(E1407="OoS","OoS",IF(E1407=1,"DM",IF(E1407=2,"PM",IF(E1407=3,"LM",IF(E1407=4,"FM"))))),IF(E1407="OoS","OoS",IF(E1407&lt;=2,"H",IF(E1407=3,"M",IF(E1407=4,"L")))))</f>
        <v>DM</v>
      </c>
      <c r="E1407" s="58">
        <f>IF(OR(Processes!$C$74=TRUE,Processes!I$74=TRUE),IF(AND(G1407=1,H1407=1,NOT(ISTEXT(J1407))),4,IF(AND(G1407=1,H1407=1,ISTEXT(J1407)),3,IF(AND(OR(G1407=1,H1407=1),ISTEXT(J1407)),2,1))),"OoS")</f>
        <v>1</v>
      </c>
      <c r="F1407" s="57"/>
      <c r="G1407" s="59"/>
      <c r="H1407" s="59"/>
      <c r="I1407" s="59"/>
      <c r="J1407" s="59"/>
      <c r="K1407" s="59"/>
      <c r="L1407" s="59"/>
      <c r="M1407" s="59"/>
      <c r="N1407" s="59"/>
      <c r="O1407" s="59"/>
      <c r="P1407" s="370"/>
      <c r="Q1407" s="59"/>
      <c r="R1407" s="386"/>
    </row>
    <row r="1408" spans="1:18" ht="13" x14ac:dyDescent="0.25">
      <c r="A1408" s="352"/>
      <c r="B1408" s="378"/>
      <c r="C1408" s="54" t="str">
        <f>IF(ISTEXT('Organizational Unit Summary'!$B$46),'Organizational Unit Summary'!$B$46,"")</f>
        <v>P-7</v>
      </c>
      <c r="D1408" s="51" t="str">
        <f>IF('Organizational Unit Summary'!$B$24="Benchmark or Sustainment",IF(E1408="OoS","OoS",IF(E1408=1,"DM",IF(E1408=2,"PM",IF(E1408=3,"LM",IF(E1408=4,"FM"))))),IF(E1408="OoS","OoS",IF(E1408&lt;=2,"H",IF(E1408=3,"M",IF(E1408=4,"L")))))</f>
        <v>DM</v>
      </c>
      <c r="E1408" s="58">
        <f>IF(OR(Processes!$C$74=TRUE,Processes!J$74=TRUE),IF(AND(G1408=1,H1408=1,NOT(ISTEXT(J1408))),4,IF(AND(G1408=1,H1408=1,ISTEXT(J1408)),3,IF(AND(OR(G1408=1,H1408=1),ISTEXT(J1408)),2,1))),"OoS")</f>
        <v>1</v>
      </c>
      <c r="F1408" s="57"/>
      <c r="G1408" s="59"/>
      <c r="H1408" s="59"/>
      <c r="I1408" s="59"/>
      <c r="J1408" s="59"/>
      <c r="K1408" s="59"/>
      <c r="L1408" s="59"/>
      <c r="M1408" s="59"/>
      <c r="N1408" s="59"/>
      <c r="O1408" s="59"/>
      <c r="P1408" s="370"/>
      <c r="Q1408" s="59"/>
      <c r="R1408" s="386"/>
    </row>
    <row r="1409" spans="1:18" ht="13" x14ac:dyDescent="0.25">
      <c r="A1409" s="352"/>
      <c r="B1409" s="378"/>
      <c r="C1409" s="54" t="str">
        <f>IF(ISTEXT('Organizational Unit Summary'!$B$47),'Organizational Unit Summary'!$B$47,"")</f>
        <v>P-8</v>
      </c>
      <c r="D1409" s="51" t="str">
        <f>IF('Organizational Unit Summary'!$B$24="Benchmark or Sustainment",IF(E1409="OoS","OoS",IF(E1409=1,"DM",IF(E1409=2,"PM",IF(E1409=3,"LM",IF(E1409=4,"FM"))))),IF(E1409="OoS","OoS",IF(E1409&lt;=2,"H",IF(E1409=3,"M",IF(E1409=4,"L")))))</f>
        <v>DM</v>
      </c>
      <c r="E1409" s="58">
        <f>IF(OR(Processes!$C$74=TRUE,Processes!K$74=TRUE),IF(AND(G1409=1,H1409=1,NOT(ISTEXT(J1409))),4,IF(AND(G1409=1,H1409=1,ISTEXT(J1409)),3,IF(AND(OR(G1409=1,H1409=1),ISTEXT(J1409)),2,1))),"OoS")</f>
        <v>1</v>
      </c>
      <c r="F1409" s="57"/>
      <c r="G1409" s="59"/>
      <c r="H1409" s="59"/>
      <c r="I1409" s="59"/>
      <c r="J1409" s="59"/>
      <c r="K1409" s="59"/>
      <c r="L1409" s="59"/>
      <c r="M1409" s="59"/>
      <c r="N1409" s="59"/>
      <c r="O1409" s="59"/>
      <c r="P1409" s="370"/>
      <c r="Q1409" s="59"/>
      <c r="R1409" s="386"/>
    </row>
    <row r="1410" spans="1:18" ht="13" x14ac:dyDescent="0.25">
      <c r="A1410" s="352"/>
      <c r="B1410" s="378"/>
      <c r="C1410" s="54" t="str">
        <f>IF(ISTEXT('Organizational Unit Summary'!$B$48),'Organizational Unit Summary'!$B$48,"")</f>
        <v>P-9</v>
      </c>
      <c r="D1410" s="51" t="str">
        <f>IF('Organizational Unit Summary'!$B$24="Benchmark or Sustainment",IF(E1410="OoS","OoS",IF(E1410=1,"DM",IF(E1410=2,"PM",IF(E1410=3,"LM",IF(E1410=4,"FM"))))),IF(E1410="OoS","OoS",IF(E1410&lt;=2,"H",IF(E1410=3,"M",IF(E1410=4,"L")))))</f>
        <v>DM</v>
      </c>
      <c r="E1410" s="58">
        <f>IF(OR(Processes!$C$74=TRUE,Processes!L$74=TRUE),IF(AND(G1410=1,H1410=1,NOT(ISTEXT(J1410))),4,IF(AND(G1410=1,H1410=1,ISTEXT(J1410)),3,IF(AND(OR(G1410=1,H1410=1),ISTEXT(J1410)),2,1))),"OoS")</f>
        <v>1</v>
      </c>
      <c r="F1410" s="57"/>
      <c r="G1410" s="59"/>
      <c r="H1410" s="59"/>
      <c r="I1410" s="59"/>
      <c r="J1410" s="59"/>
      <c r="K1410" s="59"/>
      <c r="L1410" s="59"/>
      <c r="M1410" s="59"/>
      <c r="N1410" s="59"/>
      <c r="O1410" s="59"/>
      <c r="P1410" s="370"/>
      <c r="Q1410" s="59"/>
      <c r="R1410" s="386"/>
    </row>
    <row r="1411" spans="1:18" ht="13" x14ac:dyDescent="0.25">
      <c r="A1411" s="352"/>
      <c r="B1411" s="378"/>
      <c r="C1411" s="54" t="str">
        <f>IF(ISTEXT('Organizational Unit Summary'!$B$49),'Organizational Unit Summary'!$B$49,"")</f>
        <v>P-10</v>
      </c>
      <c r="D1411" s="51" t="str">
        <f>IF('Organizational Unit Summary'!$B$24="Benchmark or Sustainment",IF(E1411="OoS","OoS",IF(E1411=1,"DM",IF(E1411=2,"PM",IF(E1411=3,"LM",IF(E1411=4,"FM"))))),IF(E1411="OoS","OoS",IF(E1411&lt;=2,"H",IF(E1411=3,"M",IF(E1411=4,"L")))))</f>
        <v>DM</v>
      </c>
      <c r="E1411" s="58">
        <f>IF(OR(Processes!$C$74=TRUE,Processes!M$74=TRUE),IF(AND(G1411=1,H1411=1,NOT(ISTEXT(J1411))),4,IF(AND(G1411=1,H1411=1,ISTEXT(J1411)),3,IF(AND(OR(G1411=1,H1411=1),ISTEXT(J1411)),2,1))),"OoS")</f>
        <v>1</v>
      </c>
      <c r="F1411" s="57"/>
      <c r="G1411" s="59"/>
      <c r="H1411" s="59"/>
      <c r="I1411" s="59"/>
      <c r="J1411" s="59"/>
      <c r="K1411" s="59"/>
      <c r="L1411" s="59"/>
      <c r="M1411" s="59"/>
      <c r="N1411" s="59"/>
      <c r="O1411" s="59"/>
      <c r="P1411" s="370"/>
      <c r="Q1411" s="59"/>
      <c r="R1411" s="386"/>
    </row>
    <row r="1412" spans="1:18" ht="13" x14ac:dyDescent="0.25">
      <c r="A1412" s="352"/>
      <c r="B1412" s="378"/>
      <c r="C1412" s="54" t="str">
        <f>IF(ISTEXT('Organizational Unit Summary'!$B$50),'Organizational Unit Summary'!$B$50,"")</f>
        <v>P-11</v>
      </c>
      <c r="D1412" s="51" t="str">
        <f>IF('Organizational Unit Summary'!$B$24="Benchmark or Sustainment",IF(E1412="OoS","OoS",IF(E1412=1,"DM",IF(E1412=2,"PM",IF(E1412=3,"LM",IF(E1412=4,"FM"))))),IF(E1412="OoS","OoS",IF(E1412&lt;=2,"H",IF(E1412=3,"M",IF(E1412=4,"L")))))</f>
        <v>DM</v>
      </c>
      <c r="E1412" s="58">
        <f>IF(OR(Processes!$C$74=TRUE,Processes!N$74=TRUE),IF(AND(G1412=1,H1412=1,NOT(ISTEXT(J1412))),4,IF(AND(G1412=1,H1412=1,ISTEXT(J1412)),3,IF(AND(OR(G1412=1,H1412=1),ISTEXT(J1412)),2,1))),"OoS")</f>
        <v>1</v>
      </c>
      <c r="F1412" s="57"/>
      <c r="G1412" s="59"/>
      <c r="H1412" s="59"/>
      <c r="I1412" s="59"/>
      <c r="J1412" s="59"/>
      <c r="K1412" s="59"/>
      <c r="L1412" s="59"/>
      <c r="M1412" s="59"/>
      <c r="N1412" s="59"/>
      <c r="O1412" s="59"/>
      <c r="P1412" s="370"/>
      <c r="Q1412" s="59"/>
      <c r="R1412" s="386"/>
    </row>
    <row r="1413" spans="1:18" ht="13" x14ac:dyDescent="0.25">
      <c r="A1413" s="352"/>
      <c r="B1413" s="378"/>
      <c r="C1413" s="54" t="str">
        <f>IF(ISTEXT('Organizational Unit Summary'!$B$51),'Organizational Unit Summary'!$B$51,"")</f>
        <v>P-12</v>
      </c>
      <c r="D1413" s="51" t="str">
        <f>IF('Organizational Unit Summary'!$B$24="Benchmark or Sustainment",IF(E1413="OoS","OoS",IF(E1413=1,"DM",IF(E1413=2,"PM",IF(E1413=3,"LM",IF(E1413=4,"FM"))))),IF(E1413="OoS","OoS",IF(E1413&lt;=2,"H",IF(E1413=3,"M",IF(E1413=4,"L")))))</f>
        <v>DM</v>
      </c>
      <c r="E1413" s="58">
        <f>IF(OR(Processes!$C$74=TRUE,Processes!O$74=TRUE),IF(AND(G1413=1,H1413=1,NOT(ISTEXT(J1413))),4,IF(AND(G1413=1,H1413=1,ISTEXT(J1413)),3,IF(AND(OR(G1413=1,H1413=1),ISTEXT(J1413)),2,1))),"OoS")</f>
        <v>1</v>
      </c>
      <c r="F1413" s="57"/>
      <c r="G1413" s="59"/>
      <c r="H1413" s="59"/>
      <c r="I1413" s="59"/>
      <c r="J1413" s="59"/>
      <c r="K1413" s="59"/>
      <c r="L1413" s="59"/>
      <c r="M1413" s="59"/>
      <c r="N1413" s="59"/>
      <c r="O1413" s="59"/>
      <c r="P1413" s="370"/>
      <c r="Q1413" s="59"/>
      <c r="R1413" s="386"/>
    </row>
    <row r="1414" spans="1:18" ht="13" x14ac:dyDescent="0.25">
      <c r="A1414" s="352"/>
      <c r="B1414" s="378"/>
      <c r="C1414" s="54" t="str">
        <f>IF(ISTEXT('Organizational Unit Summary'!$B$52),'Organizational Unit Summary'!$B$52,"")</f>
        <v>P-13</v>
      </c>
      <c r="D1414" s="51" t="str">
        <f>IF('Organizational Unit Summary'!$B$24="Benchmark or Sustainment",IF(E1414="OoS","OoS",IF(E1414=1,"DM",IF(E1414=2,"PM",IF(E1414=3,"LM",IF(E1414=4,"FM"))))),IF(E1414="OoS","OoS",IF(E1414&lt;=2,"H",IF(E1414=3,"M",IF(E1414=4,"L")))))</f>
        <v>DM</v>
      </c>
      <c r="E1414" s="58">
        <f>IF(OR(Processes!$C$74=TRUE,Processes!P$74=TRUE),IF(AND(G1414=1,H1414=1,NOT(ISTEXT(J1414))),4,IF(AND(G1414=1,H1414=1,ISTEXT(J1414)),3,IF(AND(OR(G1414=1,H1414=1),ISTEXT(J1414)),2,1))),"OoS")</f>
        <v>1</v>
      </c>
      <c r="F1414" s="57"/>
      <c r="G1414" s="59"/>
      <c r="H1414" s="59"/>
      <c r="I1414" s="59"/>
      <c r="J1414" s="59"/>
      <c r="K1414" s="59"/>
      <c r="L1414" s="59"/>
      <c r="M1414" s="59"/>
      <c r="N1414" s="59"/>
      <c r="O1414" s="59"/>
      <c r="P1414" s="370"/>
      <c r="Q1414" s="59"/>
      <c r="R1414" s="386"/>
    </row>
    <row r="1415" spans="1:18" ht="13" x14ac:dyDescent="0.25">
      <c r="A1415" s="352"/>
      <c r="B1415" s="378"/>
      <c r="C1415" s="54" t="str">
        <f>IF(ISTEXT('Organizational Unit Summary'!$B$53),'Organizational Unit Summary'!$B$53,"")</f>
        <v>P-14</v>
      </c>
      <c r="D1415" s="51" t="str">
        <f>IF('Organizational Unit Summary'!$B$24="Benchmark or Sustainment",IF(E1415="OoS","OoS",IF(E1415=1,"DM",IF(E1415=2,"PM",IF(E1415=3,"LM",IF(E1415=4,"FM"))))),IF(E1415="OoS","OoS",IF(E1415&lt;=2,"H",IF(E1415=3,"M",IF(E1415=4,"L")))))</f>
        <v>DM</v>
      </c>
      <c r="E1415" s="58">
        <f>IF(OR(Processes!$C$74=TRUE,Processes!Q$74=TRUE),IF(AND(G1415=1,H1415=1,NOT(ISTEXT(J1415))),4,IF(AND(G1415=1,H1415=1,ISTEXT(J1415)),3,IF(AND(OR(G1415=1,H1415=1),ISTEXT(J1415)),2,1))),"OoS")</f>
        <v>1</v>
      </c>
      <c r="F1415" s="57"/>
      <c r="G1415" s="59"/>
      <c r="H1415" s="59"/>
      <c r="I1415" s="59"/>
      <c r="J1415" s="59"/>
      <c r="K1415" s="59"/>
      <c r="L1415" s="59"/>
      <c r="M1415" s="59"/>
      <c r="N1415" s="59"/>
      <c r="O1415" s="59"/>
      <c r="P1415" s="370"/>
      <c r="Q1415" s="59"/>
      <c r="R1415" s="386"/>
    </row>
    <row r="1416" spans="1:18" ht="13" x14ac:dyDescent="0.25">
      <c r="A1416" s="352"/>
      <c r="B1416" s="378"/>
      <c r="C1416" s="54" t="str">
        <f>IF(ISTEXT('Organizational Unit Summary'!$B$54),'Organizational Unit Summary'!$B$54,"")</f>
        <v>P-15</v>
      </c>
      <c r="D1416" s="51" t="str">
        <f>IF('Organizational Unit Summary'!$B$24="Benchmark or Sustainment",IF(E1416="OoS","OoS",IF(E1416=1,"DM",IF(E1416=2,"PM",IF(E1416=3,"LM",IF(E1416=4,"FM"))))),IF(E1416="OoS","OoS",IF(E1416&lt;=2,"H",IF(E1416=3,"M",IF(E1416=4,"L")))))</f>
        <v>DM</v>
      </c>
      <c r="E1416" s="58">
        <f>IF(OR(Processes!$C$74=TRUE,Processes!R$74=TRUE),IF(AND(G1416=1,H1416=1,NOT(ISTEXT(J1416))),4,IF(AND(G1416=1,H1416=1,ISTEXT(J1416)),3,IF(AND(OR(G1416=1,H1416=1),ISTEXT(J1416)),2,1))),"OoS")</f>
        <v>1</v>
      </c>
      <c r="F1416" s="57"/>
      <c r="G1416" s="59"/>
      <c r="H1416" s="59"/>
      <c r="I1416" s="59"/>
      <c r="J1416" s="59"/>
      <c r="K1416" s="59"/>
      <c r="L1416" s="59"/>
      <c r="M1416" s="59"/>
      <c r="N1416" s="59"/>
      <c r="O1416" s="59"/>
      <c r="P1416" s="370"/>
      <c r="Q1416" s="59"/>
      <c r="R1416" s="386"/>
    </row>
    <row r="1417" spans="1:18" ht="13" x14ac:dyDescent="0.25">
      <c r="A1417" s="352"/>
      <c r="B1417" s="378"/>
      <c r="C1417" s="54" t="str">
        <f>IF(ISTEXT('Organizational Unit Summary'!$B$55),'Organizational Unit Summary'!$B$55,"")</f>
        <v>P-16</v>
      </c>
      <c r="D1417" s="51" t="str">
        <f>IF('Organizational Unit Summary'!$B$24="Benchmark or Sustainment",IF(E1417="OoS","OoS",IF(E1417=1,"DM",IF(E1417=2,"PM",IF(E1417=3,"LM",IF(E1417=4,"FM"))))),IF(E1417="OoS","OoS",IF(E1417&lt;=2,"H",IF(E1417=3,"M",IF(E1417=4,"L")))))</f>
        <v>DM</v>
      </c>
      <c r="E1417" s="58">
        <f>IF(OR(Processes!$C$74=TRUE,Processes!S$74=TRUE),IF(AND(G1417=1,H1417=1,NOT(ISTEXT(J1417))),4,IF(AND(G1417=1,H1417=1,ISTEXT(J1417)),3,IF(AND(OR(G1417=1,H1417=1),ISTEXT(J1417)),2,1))),"OoS")</f>
        <v>1</v>
      </c>
      <c r="F1417" s="57"/>
      <c r="G1417" s="59"/>
      <c r="H1417" s="59"/>
      <c r="I1417" s="59"/>
      <c r="J1417" s="59"/>
      <c r="K1417" s="59"/>
      <c r="L1417" s="59"/>
      <c r="M1417" s="59"/>
      <c r="N1417" s="59"/>
      <c r="O1417" s="59"/>
      <c r="P1417" s="370"/>
      <c r="Q1417" s="59"/>
      <c r="R1417" s="386"/>
    </row>
    <row r="1418" spans="1:18" ht="13" x14ac:dyDescent="0.25">
      <c r="A1418" s="352"/>
      <c r="B1418" s="378"/>
      <c r="C1418" s="54" t="str">
        <f>IF(ISTEXT('Organizational Unit Summary'!$B$56),'Organizational Unit Summary'!$B$56,"")</f>
        <v>P-17</v>
      </c>
      <c r="D1418" s="51" t="str">
        <f>IF('Organizational Unit Summary'!$B$24="Benchmark or Sustainment",IF(E1418="OoS","OoS",IF(E1418=1,"DM",IF(E1418=2,"PM",IF(E1418=3,"LM",IF(E1418=4,"FM"))))),IF(E1418="OoS","OoS",IF(E1418&lt;=2,"H",IF(E1418=3,"M",IF(E1418=4,"L")))))</f>
        <v>DM</v>
      </c>
      <c r="E1418" s="58">
        <f>IF(OR(Processes!$C$74=TRUE,Processes!T$74=TRUE),IF(AND(G1418=1,H1418=1,NOT(ISTEXT(J1418))),4,IF(AND(G1418=1,H1418=1,ISTEXT(J1418)),3,IF(AND(OR(G1418=1,H1418=1),ISTEXT(J1418)),2,1))),"OoS")</f>
        <v>1</v>
      </c>
      <c r="F1418" s="57"/>
      <c r="G1418" s="59"/>
      <c r="H1418" s="59"/>
      <c r="I1418" s="59"/>
      <c r="J1418" s="59"/>
      <c r="K1418" s="59"/>
      <c r="L1418" s="59"/>
      <c r="M1418" s="59"/>
      <c r="N1418" s="59"/>
      <c r="O1418" s="59"/>
      <c r="P1418" s="370"/>
      <c r="Q1418" s="59"/>
      <c r="R1418" s="386"/>
    </row>
    <row r="1419" spans="1:18" ht="13" x14ac:dyDescent="0.25">
      <c r="A1419" s="352"/>
      <c r="B1419" s="378"/>
      <c r="C1419" s="54" t="str">
        <f>IF(ISTEXT('Organizational Unit Summary'!$B$57),'Organizational Unit Summary'!$B$57,"")</f>
        <v>P-18</v>
      </c>
      <c r="D1419" s="51" t="str">
        <f>IF('Organizational Unit Summary'!$B$24="Benchmark or Sustainment",IF(E1419="OoS","OoS",IF(E1419=1,"DM",IF(E1419=2,"PM",IF(E1419=3,"LM",IF(E1419=4,"FM"))))),IF(E1419="OoS","OoS",IF(E1419&lt;=2,"H",IF(E1419=3,"M",IF(E1419=4,"L")))))</f>
        <v>DM</v>
      </c>
      <c r="E1419" s="58">
        <f>IF(OR(Processes!$C$74=TRUE,Processes!U$74=TRUE),IF(AND(G1419=1,H1419=1,NOT(ISTEXT(J1419))),4,IF(AND(G1419=1,H1419=1,ISTEXT(J1419)),3,IF(AND(OR(G1419=1,H1419=1),ISTEXT(J1419)),2,1))),"OoS")</f>
        <v>1</v>
      </c>
      <c r="F1419" s="57"/>
      <c r="G1419" s="59"/>
      <c r="H1419" s="59"/>
      <c r="I1419" s="59"/>
      <c r="J1419" s="59"/>
      <c r="K1419" s="59"/>
      <c r="L1419" s="59"/>
      <c r="M1419" s="59"/>
      <c r="N1419" s="59"/>
      <c r="O1419" s="59"/>
      <c r="P1419" s="370"/>
      <c r="Q1419" s="59"/>
      <c r="R1419" s="386"/>
    </row>
    <row r="1420" spans="1:18" ht="13" x14ac:dyDescent="0.25">
      <c r="A1420" s="352"/>
      <c r="B1420" s="378"/>
      <c r="C1420" s="54" t="str">
        <f>IF(ISTEXT('Organizational Unit Summary'!$B$58),'Organizational Unit Summary'!$B$58,"")</f>
        <v>P-19</v>
      </c>
      <c r="D1420" s="51" t="str">
        <f>IF('Organizational Unit Summary'!$B$24="Benchmark or Sustainment",IF(E1420="OoS","OoS",IF(E1420=1,"DM",IF(E1420=2,"PM",IF(E1420=3,"LM",IF(E1420=4,"FM"))))),IF(E1420="OoS","OoS",IF(E1420&lt;=2,"H",IF(E1420=3,"M",IF(E1420=4,"L")))))</f>
        <v>DM</v>
      </c>
      <c r="E1420" s="58">
        <f>IF(OR(Processes!$C$74=TRUE,Processes!V$74=TRUE),IF(AND(G1420=1,H1420=1,NOT(ISTEXT(J1420))),4,IF(AND(G1420=1,H1420=1,ISTEXT(J1420)),3,IF(AND(OR(G1420=1,H1420=1),ISTEXT(J1420)),2,1))),"OoS")</f>
        <v>1</v>
      </c>
      <c r="F1420" s="57"/>
      <c r="G1420" s="59"/>
      <c r="H1420" s="59"/>
      <c r="I1420" s="59"/>
      <c r="J1420" s="59"/>
      <c r="K1420" s="59"/>
      <c r="L1420" s="59"/>
      <c r="M1420" s="59"/>
      <c r="N1420" s="59"/>
      <c r="O1420" s="59"/>
      <c r="P1420" s="370"/>
      <c r="Q1420" s="59"/>
      <c r="R1420" s="386"/>
    </row>
    <row r="1421" spans="1:18" ht="13.5" thickBot="1" x14ac:dyDescent="0.3">
      <c r="A1421" s="352"/>
      <c r="B1421" s="378"/>
      <c r="C1421" s="54" t="str">
        <f>IF(ISTEXT('Organizational Unit Summary'!$B$59),'Organizational Unit Summary'!$B$59,"")</f>
        <v>P-20</v>
      </c>
      <c r="D1421" s="51" t="str">
        <f>IF('Organizational Unit Summary'!$B$24="Benchmark or Sustainment",IF(E1421="OoS","OoS",IF(E1421=1,"DM",IF(E1421=2,"PM",IF(E1421=3,"LM",IF(E1421=4,"FM"))))),IF(E1421="OoS","OoS",IF(E1421&lt;=2,"H",IF(E1421=3,"M",IF(E1421=4,"L")))))</f>
        <v>DM</v>
      </c>
      <c r="E1421" s="58">
        <f>IF(OR(Processes!$C$74=TRUE,Processes!W$74=TRUE),IF(AND(G1421=1,H1421=1,NOT(ISTEXT(J1421))),4,IF(AND(G1421=1,H1421=1,ISTEXT(J1421)),3,IF(AND(OR(G1421=1,H1421=1),ISTEXT(J1421)),2,1))),"OoS")</f>
        <v>1</v>
      </c>
      <c r="F1421" s="57"/>
      <c r="G1421" s="59"/>
      <c r="H1421" s="59"/>
      <c r="I1421" s="59"/>
      <c r="J1421" s="59"/>
      <c r="K1421" s="59"/>
      <c r="L1421" s="59"/>
      <c r="M1421" s="59"/>
      <c r="N1421" s="59"/>
      <c r="O1421" s="59"/>
      <c r="P1421" s="371"/>
      <c r="Q1421" s="59"/>
      <c r="R1421" s="386"/>
    </row>
    <row r="1422" spans="1:18" ht="13" x14ac:dyDescent="0.25">
      <c r="A1422" s="352"/>
      <c r="B1422" s="378" t="str">
        <f>IF(ISTEXT(Processes!$B$24),Processes!$B$24,"")</f>
        <v>Process 22</v>
      </c>
      <c r="C1422" s="54" t="str">
        <f>IF(ISTEXT('Organizational Unit Summary'!$B$40),'Organizational Unit Summary'!$B$40,"")</f>
        <v>P-1</v>
      </c>
      <c r="D1422" s="51" t="str">
        <f>IF('Organizational Unit Summary'!$B$24="Benchmark or Sustainment",IF(E1422="OoS","OoS",IF(E1422=1,"DM",IF(E1422=2,"PM",IF(E1422=3,"LM",IF(E1422=4,"FM"))))),IF(E1422="OoS","OoS",IF(E1422&lt;=2,"H",IF(E1422=3,"M",IF(E1422=4,"L")))))</f>
        <v>DM</v>
      </c>
      <c r="E1422" s="58">
        <f>IF(OR(Processes!$C$75=TRUE,Processes!D$75=TRUE),IF(AND(G1422=1,H1422=1,NOT(ISTEXT(J1422))),4,IF(AND(G1422=1,H1422=1,ISTEXT(J1422)),3,IF(AND(OR(G1422=1,H1422=1),ISTEXT(J1422)),2,1))),"OoS")</f>
        <v>1</v>
      </c>
      <c r="F1422" s="57"/>
      <c r="G1422" s="59"/>
      <c r="H1422" s="59"/>
      <c r="I1422" s="59"/>
      <c r="J1422" s="59"/>
      <c r="K1422" s="59"/>
      <c r="L1422" s="59"/>
      <c r="M1422" s="59"/>
      <c r="N1422" s="59"/>
      <c r="O1422" s="59"/>
      <c r="P1422" s="369"/>
      <c r="Q1422" s="59"/>
      <c r="R1422" s="386"/>
    </row>
    <row r="1423" spans="1:18" ht="13" x14ac:dyDescent="0.25">
      <c r="A1423" s="352"/>
      <c r="B1423" s="378"/>
      <c r="C1423" s="54" t="str">
        <f>IF(ISTEXT('Organizational Unit Summary'!$B$41),'Organizational Unit Summary'!$B$41,"")</f>
        <v>P-2</v>
      </c>
      <c r="D1423" s="51" t="str">
        <f>IF('Organizational Unit Summary'!$B$24="Benchmark or Sustainment",IF(E1423="OoS","OoS",IF(E1423=1,"DM",IF(E1423=2,"PM",IF(E1423=3,"LM",IF(E1423=4,"FM"))))),IF(E1423="OoS","OoS",IF(E1423&lt;=2,"H",IF(E1423=3,"M",IF(E1423=4,"L")))))</f>
        <v>DM</v>
      </c>
      <c r="E1423" s="58">
        <f>IF(OR(Processes!$C$75=TRUE,Processes!E$75=TRUE),IF(AND(G1423=1,H1423=1,NOT(ISTEXT(J1423))),4,IF(AND(G1423=1,H1423=1,ISTEXT(J1423)),3,IF(AND(OR(G1423=1,H1423=1),ISTEXT(J1423)),2,1))),"OoS")</f>
        <v>1</v>
      </c>
      <c r="F1423" s="57"/>
      <c r="G1423" s="59"/>
      <c r="H1423" s="59"/>
      <c r="I1423" s="59"/>
      <c r="J1423" s="59"/>
      <c r="K1423" s="59"/>
      <c r="L1423" s="59"/>
      <c r="M1423" s="59"/>
      <c r="N1423" s="59"/>
      <c r="O1423" s="59"/>
      <c r="P1423" s="370"/>
      <c r="Q1423" s="59"/>
      <c r="R1423" s="386"/>
    </row>
    <row r="1424" spans="1:18" ht="13" x14ac:dyDescent="0.25">
      <c r="A1424" s="352"/>
      <c r="B1424" s="378"/>
      <c r="C1424" s="54" t="str">
        <f>IF(ISTEXT('Organizational Unit Summary'!$B$42),'Organizational Unit Summary'!$B$42,"")</f>
        <v>P-3</v>
      </c>
      <c r="D1424" s="51" t="str">
        <f>IF('Organizational Unit Summary'!$B$24="Benchmark or Sustainment",IF(E1424="OoS","OoS",IF(E1424=1,"DM",IF(E1424=2,"PM",IF(E1424=3,"LM",IF(E1424=4,"FM"))))),IF(E1424="OoS","OoS",IF(E1424&lt;=2,"H",IF(E1424=3,"M",IF(E1424=4,"L")))))</f>
        <v>DM</v>
      </c>
      <c r="E1424" s="58">
        <f>IF(OR(Processes!$C$75=TRUE,Processes!F$75=TRUE),IF(AND(G1424=1,H1424=1,NOT(ISTEXT(J1424))),4,IF(AND(G1424=1,H1424=1,ISTEXT(J1424)),3,IF(AND(OR(G1424=1,H1424=1),ISTEXT(J1424)),2,1))),"OoS")</f>
        <v>1</v>
      </c>
      <c r="F1424" s="57"/>
      <c r="G1424" s="59"/>
      <c r="H1424" s="59"/>
      <c r="I1424" s="59"/>
      <c r="J1424" s="59"/>
      <c r="K1424" s="59"/>
      <c r="L1424" s="59"/>
      <c r="M1424" s="59"/>
      <c r="N1424" s="59"/>
      <c r="O1424" s="59"/>
      <c r="P1424" s="370"/>
      <c r="Q1424" s="59"/>
      <c r="R1424" s="386"/>
    </row>
    <row r="1425" spans="1:18" ht="13" x14ac:dyDescent="0.25">
      <c r="A1425" s="352"/>
      <c r="B1425" s="378"/>
      <c r="C1425" s="54" t="str">
        <f>IF(ISTEXT('Organizational Unit Summary'!$B$43),'Organizational Unit Summary'!$B$43,"")</f>
        <v>P-4</v>
      </c>
      <c r="D1425" s="51" t="str">
        <f>IF('Organizational Unit Summary'!$B$24="Benchmark or Sustainment",IF(E1425="OoS","OoS",IF(E1425=1,"DM",IF(E1425=2,"PM",IF(E1425=3,"LM",IF(E1425=4,"FM"))))),IF(E1425="OoS","OoS",IF(E1425&lt;=2,"H",IF(E1425=3,"M",IF(E1425=4,"L")))))</f>
        <v>DM</v>
      </c>
      <c r="E1425" s="58">
        <f>IF(OR(Processes!$C$75=TRUE,Processes!G$75=TRUE),IF(AND(G1425=1,H1425=1,NOT(ISTEXT(J1425))),4,IF(AND(G1425=1,H1425=1,ISTEXT(J1425)),3,IF(AND(OR(G1425=1,H1425=1),ISTEXT(J1425)),2,1))),"OoS")</f>
        <v>1</v>
      </c>
      <c r="F1425" s="57"/>
      <c r="G1425" s="59"/>
      <c r="H1425" s="59"/>
      <c r="I1425" s="59"/>
      <c r="J1425" s="59"/>
      <c r="K1425" s="59"/>
      <c r="L1425" s="59"/>
      <c r="M1425" s="59"/>
      <c r="N1425" s="59"/>
      <c r="O1425" s="59"/>
      <c r="P1425" s="370"/>
      <c r="Q1425" s="59"/>
      <c r="R1425" s="386"/>
    </row>
    <row r="1426" spans="1:18" ht="13" x14ac:dyDescent="0.25">
      <c r="A1426" s="352"/>
      <c r="B1426" s="378"/>
      <c r="C1426" s="54" t="str">
        <f>IF(ISTEXT('Organizational Unit Summary'!$B$44),'Organizational Unit Summary'!$B$44,"")</f>
        <v>P-5</v>
      </c>
      <c r="D1426" s="51" t="str">
        <f>IF('Organizational Unit Summary'!$B$24="Benchmark or Sustainment",IF(E1426="OoS","OoS",IF(E1426=1,"DM",IF(E1426=2,"PM",IF(E1426=3,"LM",IF(E1426=4,"FM"))))),IF(E1426="OoS","OoS",IF(E1426&lt;=2,"H",IF(E1426=3,"M",IF(E1426=4,"L")))))</f>
        <v>DM</v>
      </c>
      <c r="E1426" s="58">
        <f>IF(OR(Processes!$C$75=TRUE,Processes!H$75=TRUE),IF(AND(G1426=1,H1426=1,NOT(ISTEXT(J1426))),4,IF(AND(G1426=1,H1426=1,ISTEXT(J1426)),3,IF(AND(OR(G1426=1,H1426=1),ISTEXT(J1426)),2,1))),"OoS")</f>
        <v>1</v>
      </c>
      <c r="F1426" s="57"/>
      <c r="G1426" s="59"/>
      <c r="H1426" s="59"/>
      <c r="I1426" s="59"/>
      <c r="J1426" s="59"/>
      <c r="K1426" s="59"/>
      <c r="L1426" s="59"/>
      <c r="M1426" s="59"/>
      <c r="N1426" s="59"/>
      <c r="O1426" s="59"/>
      <c r="P1426" s="370"/>
      <c r="Q1426" s="59"/>
      <c r="R1426" s="386"/>
    </row>
    <row r="1427" spans="1:18" ht="13" x14ac:dyDescent="0.25">
      <c r="A1427" s="352"/>
      <c r="B1427" s="378"/>
      <c r="C1427" s="54" t="str">
        <f>IF(ISTEXT('Organizational Unit Summary'!$B$45),'Organizational Unit Summary'!$B$45,"")</f>
        <v>P-6</v>
      </c>
      <c r="D1427" s="51" t="str">
        <f>IF('Organizational Unit Summary'!$B$24="Benchmark or Sustainment",IF(E1427="OoS","OoS",IF(E1427=1,"DM",IF(E1427=2,"PM",IF(E1427=3,"LM",IF(E1427=4,"FM"))))),IF(E1427="OoS","OoS",IF(E1427&lt;=2,"H",IF(E1427=3,"M",IF(E1427=4,"L")))))</f>
        <v>DM</v>
      </c>
      <c r="E1427" s="58">
        <f>IF(OR(Processes!$C$75=TRUE,Processes!I$75=TRUE),IF(AND(G1427=1,H1427=1,NOT(ISTEXT(J1427))),4,IF(AND(G1427=1,H1427=1,ISTEXT(J1427)),3,IF(AND(OR(G1427=1,H1427=1),ISTEXT(J1427)),2,1))),"OoS")</f>
        <v>1</v>
      </c>
      <c r="F1427" s="57"/>
      <c r="G1427" s="59"/>
      <c r="H1427" s="59"/>
      <c r="I1427" s="59"/>
      <c r="J1427" s="59"/>
      <c r="K1427" s="59"/>
      <c r="L1427" s="59"/>
      <c r="M1427" s="59"/>
      <c r="N1427" s="59"/>
      <c r="O1427" s="59"/>
      <c r="P1427" s="370"/>
      <c r="Q1427" s="59"/>
      <c r="R1427" s="386"/>
    </row>
    <row r="1428" spans="1:18" ht="13" x14ac:dyDescent="0.25">
      <c r="A1428" s="352"/>
      <c r="B1428" s="378"/>
      <c r="C1428" s="54" t="str">
        <f>IF(ISTEXT('Organizational Unit Summary'!$B$46),'Organizational Unit Summary'!$B$46,"")</f>
        <v>P-7</v>
      </c>
      <c r="D1428" s="51" t="str">
        <f>IF('Organizational Unit Summary'!$B$24="Benchmark or Sustainment",IF(E1428="OoS","OoS",IF(E1428=1,"DM",IF(E1428=2,"PM",IF(E1428=3,"LM",IF(E1428=4,"FM"))))),IF(E1428="OoS","OoS",IF(E1428&lt;=2,"H",IF(E1428=3,"M",IF(E1428=4,"L")))))</f>
        <v>DM</v>
      </c>
      <c r="E1428" s="58">
        <f>IF(OR(Processes!$C$75=TRUE,Processes!J$75=TRUE),IF(AND(G1428=1,H1428=1,NOT(ISTEXT(J1428))),4,IF(AND(G1428=1,H1428=1,ISTEXT(J1428)),3,IF(AND(OR(G1428=1,H1428=1),ISTEXT(J1428)),2,1))),"OoS")</f>
        <v>1</v>
      </c>
      <c r="F1428" s="57"/>
      <c r="G1428" s="59"/>
      <c r="H1428" s="59"/>
      <c r="I1428" s="59"/>
      <c r="J1428" s="59"/>
      <c r="K1428" s="59"/>
      <c r="L1428" s="59"/>
      <c r="M1428" s="59"/>
      <c r="N1428" s="59"/>
      <c r="O1428" s="59"/>
      <c r="P1428" s="370"/>
      <c r="Q1428" s="59"/>
      <c r="R1428" s="386"/>
    </row>
    <row r="1429" spans="1:18" ht="13" x14ac:dyDescent="0.25">
      <c r="A1429" s="352"/>
      <c r="B1429" s="378"/>
      <c r="C1429" s="54" t="str">
        <f>IF(ISTEXT('Organizational Unit Summary'!$B$47),'Organizational Unit Summary'!$B$47,"")</f>
        <v>P-8</v>
      </c>
      <c r="D1429" s="51" t="str">
        <f>IF('Organizational Unit Summary'!$B$24="Benchmark or Sustainment",IF(E1429="OoS","OoS",IF(E1429=1,"DM",IF(E1429=2,"PM",IF(E1429=3,"LM",IF(E1429=4,"FM"))))),IF(E1429="OoS","OoS",IF(E1429&lt;=2,"H",IF(E1429=3,"M",IF(E1429=4,"L")))))</f>
        <v>DM</v>
      </c>
      <c r="E1429" s="58">
        <f>IF(OR(Processes!$C$75=TRUE,Processes!K$75=TRUE),IF(AND(G1429=1,H1429=1,NOT(ISTEXT(J1429))),4,IF(AND(G1429=1,H1429=1,ISTEXT(J1429)),3,IF(AND(OR(G1429=1,H1429=1),ISTEXT(J1429)),2,1))),"OoS")</f>
        <v>1</v>
      </c>
      <c r="F1429" s="57"/>
      <c r="G1429" s="59"/>
      <c r="H1429" s="59"/>
      <c r="I1429" s="59"/>
      <c r="J1429" s="59"/>
      <c r="K1429" s="59"/>
      <c r="L1429" s="59"/>
      <c r="M1429" s="59"/>
      <c r="N1429" s="59"/>
      <c r="O1429" s="59"/>
      <c r="P1429" s="370"/>
      <c r="Q1429" s="59"/>
      <c r="R1429" s="386"/>
    </row>
    <row r="1430" spans="1:18" ht="13" x14ac:dyDescent="0.25">
      <c r="A1430" s="352"/>
      <c r="B1430" s="378"/>
      <c r="C1430" s="54" t="str">
        <f>IF(ISTEXT('Organizational Unit Summary'!$B$48),'Organizational Unit Summary'!$B$48,"")</f>
        <v>P-9</v>
      </c>
      <c r="D1430" s="51" t="str">
        <f>IF('Organizational Unit Summary'!$B$24="Benchmark or Sustainment",IF(E1430="OoS","OoS",IF(E1430=1,"DM",IF(E1430=2,"PM",IF(E1430=3,"LM",IF(E1430=4,"FM"))))),IF(E1430="OoS","OoS",IF(E1430&lt;=2,"H",IF(E1430=3,"M",IF(E1430=4,"L")))))</f>
        <v>DM</v>
      </c>
      <c r="E1430" s="58">
        <f>IF(OR(Processes!$C$75=TRUE,Processes!L$75=TRUE),IF(AND(G1430=1,H1430=1,NOT(ISTEXT(J1430))),4,IF(AND(G1430=1,H1430=1,ISTEXT(J1430)),3,IF(AND(OR(G1430=1,H1430=1),ISTEXT(J1430)),2,1))),"OoS")</f>
        <v>1</v>
      </c>
      <c r="F1430" s="57"/>
      <c r="G1430" s="59"/>
      <c r="H1430" s="59"/>
      <c r="I1430" s="59"/>
      <c r="J1430" s="59"/>
      <c r="K1430" s="59"/>
      <c r="L1430" s="59"/>
      <c r="M1430" s="59"/>
      <c r="N1430" s="59"/>
      <c r="O1430" s="59"/>
      <c r="P1430" s="370"/>
      <c r="Q1430" s="59"/>
      <c r="R1430" s="386"/>
    </row>
    <row r="1431" spans="1:18" ht="13" x14ac:dyDescent="0.25">
      <c r="A1431" s="352"/>
      <c r="B1431" s="378"/>
      <c r="C1431" s="54" t="str">
        <f>IF(ISTEXT('Organizational Unit Summary'!$B$49),'Organizational Unit Summary'!$B$49,"")</f>
        <v>P-10</v>
      </c>
      <c r="D1431" s="51" t="str">
        <f>IF('Organizational Unit Summary'!$B$24="Benchmark or Sustainment",IF(E1431="OoS","OoS",IF(E1431=1,"DM",IF(E1431=2,"PM",IF(E1431=3,"LM",IF(E1431=4,"FM"))))),IF(E1431="OoS","OoS",IF(E1431&lt;=2,"H",IF(E1431=3,"M",IF(E1431=4,"L")))))</f>
        <v>DM</v>
      </c>
      <c r="E1431" s="58">
        <f>IF(OR(Processes!$C$75=TRUE,Processes!M$75=TRUE),IF(AND(G1431=1,H1431=1,NOT(ISTEXT(J1431))),4,IF(AND(G1431=1,H1431=1,ISTEXT(J1431)),3,IF(AND(OR(G1431=1,H1431=1),ISTEXT(J1431)),2,1))),"OoS")</f>
        <v>1</v>
      </c>
      <c r="F1431" s="57"/>
      <c r="G1431" s="59"/>
      <c r="H1431" s="59"/>
      <c r="I1431" s="59"/>
      <c r="J1431" s="59"/>
      <c r="K1431" s="59"/>
      <c r="L1431" s="59"/>
      <c r="M1431" s="59"/>
      <c r="N1431" s="59"/>
      <c r="O1431" s="59"/>
      <c r="P1431" s="370"/>
      <c r="Q1431" s="59"/>
      <c r="R1431" s="386"/>
    </row>
    <row r="1432" spans="1:18" ht="13" x14ac:dyDescent="0.25">
      <c r="A1432" s="352"/>
      <c r="B1432" s="378"/>
      <c r="C1432" s="54" t="str">
        <f>IF(ISTEXT('Organizational Unit Summary'!$B$50),'Organizational Unit Summary'!$B$50,"")</f>
        <v>P-11</v>
      </c>
      <c r="D1432" s="51" t="str">
        <f>IF('Organizational Unit Summary'!$B$24="Benchmark or Sustainment",IF(E1432="OoS","OoS",IF(E1432=1,"DM",IF(E1432=2,"PM",IF(E1432=3,"LM",IF(E1432=4,"FM"))))),IF(E1432="OoS","OoS",IF(E1432&lt;=2,"H",IF(E1432=3,"M",IF(E1432=4,"L")))))</f>
        <v>DM</v>
      </c>
      <c r="E1432" s="58">
        <f>IF(OR(Processes!$C$75=TRUE,Processes!N$75=TRUE),IF(AND(G1432=1,H1432=1,NOT(ISTEXT(J1432))),4,IF(AND(G1432=1,H1432=1,ISTEXT(J1432)),3,IF(AND(OR(G1432=1,H1432=1),ISTEXT(J1432)),2,1))),"OoS")</f>
        <v>1</v>
      </c>
      <c r="F1432" s="57"/>
      <c r="G1432" s="59"/>
      <c r="H1432" s="59"/>
      <c r="I1432" s="59"/>
      <c r="J1432" s="59"/>
      <c r="K1432" s="59"/>
      <c r="L1432" s="59"/>
      <c r="M1432" s="59"/>
      <c r="N1432" s="59"/>
      <c r="O1432" s="59"/>
      <c r="P1432" s="370"/>
      <c r="Q1432" s="59"/>
      <c r="R1432" s="386"/>
    </row>
    <row r="1433" spans="1:18" ht="13" x14ac:dyDescent="0.25">
      <c r="A1433" s="352"/>
      <c r="B1433" s="378"/>
      <c r="C1433" s="54" t="str">
        <f>IF(ISTEXT('Organizational Unit Summary'!$B$51),'Organizational Unit Summary'!$B$51,"")</f>
        <v>P-12</v>
      </c>
      <c r="D1433" s="51" t="str">
        <f>IF('Organizational Unit Summary'!$B$24="Benchmark or Sustainment",IF(E1433="OoS","OoS",IF(E1433=1,"DM",IF(E1433=2,"PM",IF(E1433=3,"LM",IF(E1433=4,"FM"))))),IF(E1433="OoS","OoS",IF(E1433&lt;=2,"H",IF(E1433=3,"M",IF(E1433=4,"L")))))</f>
        <v>DM</v>
      </c>
      <c r="E1433" s="58">
        <f>IF(OR(Processes!$C$75=TRUE,Processes!O$75=TRUE),IF(AND(G1433=1,H1433=1,NOT(ISTEXT(J1433))),4,IF(AND(G1433=1,H1433=1,ISTEXT(J1433)),3,IF(AND(OR(G1433=1,H1433=1),ISTEXT(J1433)),2,1))),"OoS")</f>
        <v>1</v>
      </c>
      <c r="F1433" s="57"/>
      <c r="G1433" s="59"/>
      <c r="H1433" s="59"/>
      <c r="I1433" s="59"/>
      <c r="J1433" s="59"/>
      <c r="K1433" s="59"/>
      <c r="L1433" s="59"/>
      <c r="M1433" s="59"/>
      <c r="N1433" s="59"/>
      <c r="O1433" s="59"/>
      <c r="P1433" s="370"/>
      <c r="Q1433" s="59"/>
      <c r="R1433" s="386"/>
    </row>
    <row r="1434" spans="1:18" ht="13" x14ac:dyDescent="0.25">
      <c r="A1434" s="352"/>
      <c r="B1434" s="378"/>
      <c r="C1434" s="54" t="str">
        <f>IF(ISTEXT('Organizational Unit Summary'!$B$52),'Organizational Unit Summary'!$B$52,"")</f>
        <v>P-13</v>
      </c>
      <c r="D1434" s="51" t="str">
        <f>IF('Organizational Unit Summary'!$B$24="Benchmark or Sustainment",IF(E1434="OoS","OoS",IF(E1434=1,"DM",IF(E1434=2,"PM",IF(E1434=3,"LM",IF(E1434=4,"FM"))))),IF(E1434="OoS","OoS",IF(E1434&lt;=2,"H",IF(E1434=3,"M",IF(E1434=4,"L")))))</f>
        <v>DM</v>
      </c>
      <c r="E1434" s="58">
        <f>IF(OR(Processes!$C$75=TRUE,Processes!P$75=TRUE),IF(AND(G1434=1,H1434=1,NOT(ISTEXT(J1434))),4,IF(AND(G1434=1,H1434=1,ISTEXT(J1434)),3,IF(AND(OR(G1434=1,H1434=1),ISTEXT(J1434)),2,1))),"OoS")</f>
        <v>1</v>
      </c>
      <c r="F1434" s="57"/>
      <c r="G1434" s="59"/>
      <c r="H1434" s="59"/>
      <c r="I1434" s="59"/>
      <c r="J1434" s="59"/>
      <c r="K1434" s="59"/>
      <c r="L1434" s="59"/>
      <c r="M1434" s="59"/>
      <c r="N1434" s="59"/>
      <c r="O1434" s="59"/>
      <c r="P1434" s="370"/>
      <c r="Q1434" s="59"/>
      <c r="R1434" s="386"/>
    </row>
    <row r="1435" spans="1:18" ht="13" x14ac:dyDescent="0.25">
      <c r="A1435" s="352"/>
      <c r="B1435" s="378"/>
      <c r="C1435" s="54" t="str">
        <f>IF(ISTEXT('Organizational Unit Summary'!$B$53),'Organizational Unit Summary'!$B$53,"")</f>
        <v>P-14</v>
      </c>
      <c r="D1435" s="51" t="str">
        <f>IF('Organizational Unit Summary'!$B$24="Benchmark or Sustainment",IF(E1435="OoS","OoS",IF(E1435=1,"DM",IF(E1435=2,"PM",IF(E1435=3,"LM",IF(E1435=4,"FM"))))),IF(E1435="OoS","OoS",IF(E1435&lt;=2,"H",IF(E1435=3,"M",IF(E1435=4,"L")))))</f>
        <v>DM</v>
      </c>
      <c r="E1435" s="58">
        <f>IF(OR(Processes!$C$75=TRUE,Processes!Q$75=TRUE),IF(AND(G1435=1,H1435=1,NOT(ISTEXT(J1435))),4,IF(AND(G1435=1,H1435=1,ISTEXT(J1435)),3,IF(AND(OR(G1435=1,H1435=1),ISTEXT(J1435)),2,1))),"OoS")</f>
        <v>1</v>
      </c>
      <c r="F1435" s="57"/>
      <c r="G1435" s="59"/>
      <c r="H1435" s="59"/>
      <c r="I1435" s="59"/>
      <c r="J1435" s="59"/>
      <c r="K1435" s="59"/>
      <c r="L1435" s="59"/>
      <c r="M1435" s="59"/>
      <c r="N1435" s="59"/>
      <c r="O1435" s="59"/>
      <c r="P1435" s="370"/>
      <c r="Q1435" s="59"/>
      <c r="R1435" s="386"/>
    </row>
    <row r="1436" spans="1:18" ht="13" x14ac:dyDescent="0.25">
      <c r="A1436" s="352"/>
      <c r="B1436" s="378"/>
      <c r="C1436" s="54" t="str">
        <f>IF(ISTEXT('Organizational Unit Summary'!$B$54),'Organizational Unit Summary'!$B$54,"")</f>
        <v>P-15</v>
      </c>
      <c r="D1436" s="51" t="str">
        <f>IF('Organizational Unit Summary'!$B$24="Benchmark or Sustainment",IF(E1436="OoS","OoS",IF(E1436=1,"DM",IF(E1436=2,"PM",IF(E1436=3,"LM",IF(E1436=4,"FM"))))),IF(E1436="OoS","OoS",IF(E1436&lt;=2,"H",IF(E1436=3,"M",IF(E1436=4,"L")))))</f>
        <v>DM</v>
      </c>
      <c r="E1436" s="58">
        <f>IF(OR(Processes!$C$75=TRUE,Processes!R$75=TRUE),IF(AND(G1436=1,H1436=1,NOT(ISTEXT(J1436))),4,IF(AND(G1436=1,H1436=1,ISTEXT(J1436)),3,IF(AND(OR(G1436=1,H1436=1),ISTEXT(J1436)),2,1))),"OoS")</f>
        <v>1</v>
      </c>
      <c r="F1436" s="57"/>
      <c r="G1436" s="59"/>
      <c r="H1436" s="59"/>
      <c r="I1436" s="59"/>
      <c r="J1436" s="59"/>
      <c r="K1436" s="59"/>
      <c r="L1436" s="59"/>
      <c r="M1436" s="59"/>
      <c r="N1436" s="59"/>
      <c r="O1436" s="59"/>
      <c r="P1436" s="370"/>
      <c r="Q1436" s="59"/>
      <c r="R1436" s="386"/>
    </row>
    <row r="1437" spans="1:18" ht="13" x14ac:dyDescent="0.25">
      <c r="A1437" s="352"/>
      <c r="B1437" s="378"/>
      <c r="C1437" s="54" t="str">
        <f>IF(ISTEXT('Organizational Unit Summary'!$B$55),'Organizational Unit Summary'!$B$55,"")</f>
        <v>P-16</v>
      </c>
      <c r="D1437" s="51" t="str">
        <f>IF('Organizational Unit Summary'!$B$24="Benchmark or Sustainment",IF(E1437="OoS","OoS",IF(E1437=1,"DM",IF(E1437=2,"PM",IF(E1437=3,"LM",IF(E1437=4,"FM"))))),IF(E1437="OoS","OoS",IF(E1437&lt;=2,"H",IF(E1437=3,"M",IF(E1437=4,"L")))))</f>
        <v>DM</v>
      </c>
      <c r="E1437" s="58">
        <f>IF(OR(Processes!$C$75=TRUE,Processes!S$75=TRUE),IF(AND(G1437=1,H1437=1,NOT(ISTEXT(J1437))),4,IF(AND(G1437=1,H1437=1,ISTEXT(J1437)),3,IF(AND(OR(G1437=1,H1437=1),ISTEXT(J1437)),2,1))),"OoS")</f>
        <v>1</v>
      </c>
      <c r="F1437" s="57"/>
      <c r="G1437" s="59"/>
      <c r="H1437" s="59"/>
      <c r="I1437" s="59"/>
      <c r="J1437" s="59"/>
      <c r="K1437" s="59"/>
      <c r="L1437" s="59"/>
      <c r="M1437" s="59"/>
      <c r="N1437" s="59"/>
      <c r="O1437" s="59"/>
      <c r="P1437" s="370"/>
      <c r="Q1437" s="59"/>
      <c r="R1437" s="386"/>
    </row>
    <row r="1438" spans="1:18" ht="13" x14ac:dyDescent="0.25">
      <c r="A1438" s="352"/>
      <c r="B1438" s="378"/>
      <c r="C1438" s="54" t="str">
        <f>IF(ISTEXT('Organizational Unit Summary'!$B$56),'Organizational Unit Summary'!$B$56,"")</f>
        <v>P-17</v>
      </c>
      <c r="D1438" s="51" t="str">
        <f>IF('Organizational Unit Summary'!$B$24="Benchmark or Sustainment",IF(E1438="OoS","OoS",IF(E1438=1,"DM",IF(E1438=2,"PM",IF(E1438=3,"LM",IF(E1438=4,"FM"))))),IF(E1438="OoS","OoS",IF(E1438&lt;=2,"H",IF(E1438=3,"M",IF(E1438=4,"L")))))</f>
        <v>DM</v>
      </c>
      <c r="E1438" s="58">
        <f>IF(OR(Processes!$C$75=TRUE,Processes!T$75=TRUE),IF(AND(G1438=1,H1438=1,NOT(ISTEXT(J1438))),4,IF(AND(G1438=1,H1438=1,ISTEXT(J1438)),3,IF(AND(OR(G1438=1,H1438=1),ISTEXT(J1438)),2,1))),"OoS")</f>
        <v>1</v>
      </c>
      <c r="F1438" s="57"/>
      <c r="G1438" s="59"/>
      <c r="H1438" s="59"/>
      <c r="I1438" s="59"/>
      <c r="J1438" s="59"/>
      <c r="K1438" s="59"/>
      <c r="L1438" s="59"/>
      <c r="M1438" s="59"/>
      <c r="N1438" s="59"/>
      <c r="O1438" s="59"/>
      <c r="P1438" s="370"/>
      <c r="Q1438" s="59"/>
      <c r="R1438" s="386"/>
    </row>
    <row r="1439" spans="1:18" ht="13" x14ac:dyDescent="0.25">
      <c r="A1439" s="352"/>
      <c r="B1439" s="378"/>
      <c r="C1439" s="54" t="str">
        <f>IF(ISTEXT('Organizational Unit Summary'!$B$57),'Organizational Unit Summary'!$B$57,"")</f>
        <v>P-18</v>
      </c>
      <c r="D1439" s="51" t="str">
        <f>IF('Organizational Unit Summary'!$B$24="Benchmark or Sustainment",IF(E1439="OoS","OoS",IF(E1439=1,"DM",IF(E1439=2,"PM",IF(E1439=3,"LM",IF(E1439=4,"FM"))))),IF(E1439="OoS","OoS",IF(E1439&lt;=2,"H",IF(E1439=3,"M",IF(E1439=4,"L")))))</f>
        <v>DM</v>
      </c>
      <c r="E1439" s="58">
        <f>IF(OR(Processes!$C$75=TRUE,Processes!U$75=TRUE),IF(AND(G1439=1,H1439=1,NOT(ISTEXT(J1439))),4,IF(AND(G1439=1,H1439=1,ISTEXT(J1439)),3,IF(AND(OR(G1439=1,H1439=1),ISTEXT(J1439)),2,1))),"OoS")</f>
        <v>1</v>
      </c>
      <c r="F1439" s="57"/>
      <c r="G1439" s="59"/>
      <c r="H1439" s="59"/>
      <c r="I1439" s="59"/>
      <c r="J1439" s="59"/>
      <c r="K1439" s="59"/>
      <c r="L1439" s="59"/>
      <c r="M1439" s="59"/>
      <c r="N1439" s="59"/>
      <c r="O1439" s="59"/>
      <c r="P1439" s="370"/>
      <c r="Q1439" s="59"/>
      <c r="R1439" s="386"/>
    </row>
    <row r="1440" spans="1:18" ht="13" x14ac:dyDescent="0.25">
      <c r="A1440" s="352"/>
      <c r="B1440" s="378"/>
      <c r="C1440" s="54" t="str">
        <f>IF(ISTEXT('Organizational Unit Summary'!$B$58),'Organizational Unit Summary'!$B$58,"")</f>
        <v>P-19</v>
      </c>
      <c r="D1440" s="51" t="str">
        <f>IF('Organizational Unit Summary'!$B$24="Benchmark or Sustainment",IF(E1440="OoS","OoS",IF(E1440=1,"DM",IF(E1440=2,"PM",IF(E1440=3,"LM",IF(E1440=4,"FM"))))),IF(E1440="OoS","OoS",IF(E1440&lt;=2,"H",IF(E1440=3,"M",IF(E1440=4,"L")))))</f>
        <v>DM</v>
      </c>
      <c r="E1440" s="58">
        <f>IF(OR(Processes!$C$75=TRUE,Processes!V$75=TRUE),IF(AND(G1440=1,H1440=1,NOT(ISTEXT(J1440))),4,IF(AND(G1440=1,H1440=1,ISTEXT(J1440)),3,IF(AND(OR(G1440=1,H1440=1),ISTEXT(J1440)),2,1))),"OoS")</f>
        <v>1</v>
      </c>
      <c r="F1440" s="57"/>
      <c r="G1440" s="59"/>
      <c r="H1440" s="59"/>
      <c r="I1440" s="59"/>
      <c r="J1440" s="59"/>
      <c r="K1440" s="59"/>
      <c r="L1440" s="59"/>
      <c r="M1440" s="59"/>
      <c r="N1440" s="59"/>
      <c r="O1440" s="59"/>
      <c r="P1440" s="370"/>
      <c r="Q1440" s="59"/>
      <c r="R1440" s="386"/>
    </row>
    <row r="1441" spans="1:18" ht="13.5" thickBot="1" x14ac:dyDescent="0.3">
      <c r="A1441" s="352"/>
      <c r="B1441" s="378"/>
      <c r="C1441" s="54" t="str">
        <f>IF(ISTEXT('Organizational Unit Summary'!$B$59),'Organizational Unit Summary'!$B$59,"")</f>
        <v>P-20</v>
      </c>
      <c r="D1441" s="51" t="str">
        <f>IF('Organizational Unit Summary'!$B$24="Benchmark or Sustainment",IF(E1441="OoS","OoS",IF(E1441=1,"DM",IF(E1441=2,"PM",IF(E1441=3,"LM",IF(E1441=4,"FM"))))),IF(E1441="OoS","OoS",IF(E1441&lt;=2,"H",IF(E1441=3,"M",IF(E1441=4,"L")))))</f>
        <v>DM</v>
      </c>
      <c r="E1441" s="58">
        <f>IF(OR(Processes!$C$75=TRUE,Processes!W$75=TRUE),IF(AND(G1441=1,H1441=1,NOT(ISTEXT(J1441))),4,IF(AND(G1441=1,H1441=1,ISTEXT(J1441)),3,IF(AND(OR(G1441=1,H1441=1),ISTEXT(J1441)),2,1))),"OoS")</f>
        <v>1</v>
      </c>
      <c r="F1441" s="57"/>
      <c r="G1441" s="59"/>
      <c r="H1441" s="59"/>
      <c r="I1441" s="59"/>
      <c r="J1441" s="59"/>
      <c r="K1441" s="59"/>
      <c r="L1441" s="59"/>
      <c r="M1441" s="59"/>
      <c r="N1441" s="59"/>
      <c r="O1441" s="59"/>
      <c r="P1441" s="371"/>
      <c r="Q1441" s="59"/>
      <c r="R1441" s="386"/>
    </row>
    <row r="1442" spans="1:18" ht="13" x14ac:dyDescent="0.25">
      <c r="A1442" s="352"/>
      <c r="B1442" s="378" t="str">
        <f>IF(ISTEXT(Processes!$B$25),Processes!$B$25,"")</f>
        <v>Process 23</v>
      </c>
      <c r="C1442" s="54" t="str">
        <f>IF(ISTEXT('Organizational Unit Summary'!$B$40),'Organizational Unit Summary'!$B$40,"")</f>
        <v>P-1</v>
      </c>
      <c r="D1442" s="51" t="str">
        <f>IF('Organizational Unit Summary'!$B$24="Benchmark or Sustainment",IF(E1442="OoS","OoS",IF(E1442=1,"DM",IF(E1442=2,"PM",IF(E1442=3,"LM",IF(E1442=4,"FM"))))),IF(E1442="OoS","OoS",IF(E1442&lt;=2,"H",IF(E1442=3,"M",IF(E1442=4,"L")))))</f>
        <v>DM</v>
      </c>
      <c r="E1442" s="58">
        <f>IF(OR(Processes!$C$76=TRUE,Processes!D$76=TRUE),IF(AND(G1442=1,H1442=1,NOT(ISTEXT(J1442))),4,IF(AND(G1442=1,H1442=1,ISTEXT(J1442)),3,IF(AND(OR(G1442=1,H1442=1),ISTEXT(J1442)),2,1))),"OoS")</f>
        <v>1</v>
      </c>
      <c r="F1442" s="57"/>
      <c r="G1442" s="59"/>
      <c r="H1442" s="59"/>
      <c r="I1442" s="59"/>
      <c r="J1442" s="59"/>
      <c r="K1442" s="59"/>
      <c r="L1442" s="59"/>
      <c r="M1442" s="59"/>
      <c r="N1442" s="59"/>
      <c r="O1442" s="59"/>
      <c r="P1442" s="369"/>
      <c r="Q1442" s="59"/>
      <c r="R1442" s="386"/>
    </row>
    <row r="1443" spans="1:18" ht="13" x14ac:dyDescent="0.25">
      <c r="A1443" s="352"/>
      <c r="B1443" s="378"/>
      <c r="C1443" s="54" t="str">
        <f>IF(ISTEXT('Organizational Unit Summary'!$B$41),'Organizational Unit Summary'!$B$41,"")</f>
        <v>P-2</v>
      </c>
      <c r="D1443" s="51" t="str">
        <f>IF('Organizational Unit Summary'!$B$24="Benchmark or Sustainment",IF(E1443="OoS","OoS",IF(E1443=1,"DM",IF(E1443=2,"PM",IF(E1443=3,"LM",IF(E1443=4,"FM"))))),IF(E1443="OoS","OoS",IF(E1443&lt;=2,"H",IF(E1443=3,"M",IF(E1443=4,"L")))))</f>
        <v>DM</v>
      </c>
      <c r="E1443" s="58">
        <f>IF(OR(Processes!$C$76=TRUE,Processes!E$76=TRUE),IF(AND(G1443=1,H1443=1,NOT(ISTEXT(J1443))),4,IF(AND(G1443=1,H1443=1,ISTEXT(J1443)),3,IF(AND(OR(G1443=1,H1443=1),ISTEXT(J1443)),2,1))),"OoS")</f>
        <v>1</v>
      </c>
      <c r="F1443" s="57"/>
      <c r="G1443" s="59"/>
      <c r="H1443" s="59"/>
      <c r="I1443" s="59"/>
      <c r="J1443" s="59"/>
      <c r="K1443" s="59"/>
      <c r="L1443" s="59"/>
      <c r="M1443" s="59"/>
      <c r="N1443" s="59"/>
      <c r="O1443" s="59"/>
      <c r="P1443" s="370"/>
      <c r="Q1443" s="59"/>
      <c r="R1443" s="386"/>
    </row>
    <row r="1444" spans="1:18" ht="13" x14ac:dyDescent="0.25">
      <c r="A1444" s="352"/>
      <c r="B1444" s="378"/>
      <c r="C1444" s="54" t="str">
        <f>IF(ISTEXT('Organizational Unit Summary'!$B$42),'Organizational Unit Summary'!$B$42,"")</f>
        <v>P-3</v>
      </c>
      <c r="D1444" s="51" t="str">
        <f>IF('Organizational Unit Summary'!$B$24="Benchmark or Sustainment",IF(E1444="OoS","OoS",IF(E1444=1,"DM",IF(E1444=2,"PM",IF(E1444=3,"LM",IF(E1444=4,"FM"))))),IF(E1444="OoS","OoS",IF(E1444&lt;=2,"H",IF(E1444=3,"M",IF(E1444=4,"L")))))</f>
        <v>DM</v>
      </c>
      <c r="E1444" s="58">
        <f>IF(OR(Processes!$C$76=TRUE,Processes!F$76=TRUE),IF(AND(G1444=1,H1444=1,NOT(ISTEXT(J1444))),4,IF(AND(G1444=1,H1444=1,ISTEXT(J1444)),3,IF(AND(OR(G1444=1,H1444=1),ISTEXT(J1444)),2,1))),"OoS")</f>
        <v>1</v>
      </c>
      <c r="F1444" s="57"/>
      <c r="G1444" s="59"/>
      <c r="H1444" s="59"/>
      <c r="I1444" s="59"/>
      <c r="J1444" s="59"/>
      <c r="K1444" s="59"/>
      <c r="L1444" s="59"/>
      <c r="M1444" s="59"/>
      <c r="N1444" s="59"/>
      <c r="O1444" s="59"/>
      <c r="P1444" s="370"/>
      <c r="Q1444" s="59"/>
      <c r="R1444" s="386"/>
    </row>
    <row r="1445" spans="1:18" ht="13" x14ac:dyDescent="0.25">
      <c r="A1445" s="352"/>
      <c r="B1445" s="378"/>
      <c r="C1445" s="54" t="str">
        <f>IF(ISTEXT('Organizational Unit Summary'!$B$43),'Organizational Unit Summary'!$B$43,"")</f>
        <v>P-4</v>
      </c>
      <c r="D1445" s="51" t="str">
        <f>IF('Organizational Unit Summary'!$B$24="Benchmark or Sustainment",IF(E1445="OoS","OoS",IF(E1445=1,"DM",IF(E1445=2,"PM",IF(E1445=3,"LM",IF(E1445=4,"FM"))))),IF(E1445="OoS","OoS",IF(E1445&lt;=2,"H",IF(E1445=3,"M",IF(E1445=4,"L")))))</f>
        <v>DM</v>
      </c>
      <c r="E1445" s="58">
        <f>IF(OR(Processes!$C$76=TRUE,Processes!G$76=TRUE),IF(AND(G1445=1,H1445=1,NOT(ISTEXT(J1445))),4,IF(AND(G1445=1,H1445=1,ISTEXT(J1445)),3,IF(AND(OR(G1445=1,H1445=1),ISTEXT(J1445)),2,1))),"OoS")</f>
        <v>1</v>
      </c>
      <c r="F1445" s="57"/>
      <c r="G1445" s="59"/>
      <c r="H1445" s="59"/>
      <c r="I1445" s="59"/>
      <c r="J1445" s="59"/>
      <c r="K1445" s="59"/>
      <c r="L1445" s="59"/>
      <c r="M1445" s="59"/>
      <c r="N1445" s="59"/>
      <c r="O1445" s="59"/>
      <c r="P1445" s="370"/>
      <c r="Q1445" s="59"/>
      <c r="R1445" s="386"/>
    </row>
    <row r="1446" spans="1:18" ht="13" x14ac:dyDescent="0.25">
      <c r="A1446" s="352"/>
      <c r="B1446" s="378"/>
      <c r="C1446" s="54" t="str">
        <f>IF(ISTEXT('Organizational Unit Summary'!$B$44),'Organizational Unit Summary'!$B$44,"")</f>
        <v>P-5</v>
      </c>
      <c r="D1446" s="51" t="str">
        <f>IF('Organizational Unit Summary'!$B$24="Benchmark or Sustainment",IF(E1446="OoS","OoS",IF(E1446=1,"DM",IF(E1446=2,"PM",IF(E1446=3,"LM",IF(E1446=4,"FM"))))),IF(E1446="OoS","OoS",IF(E1446&lt;=2,"H",IF(E1446=3,"M",IF(E1446=4,"L")))))</f>
        <v>DM</v>
      </c>
      <c r="E1446" s="58">
        <f>IF(OR(Processes!$C$76=TRUE,Processes!H$76=TRUE),IF(AND(G1446=1,H1446=1,NOT(ISTEXT(J1446))),4,IF(AND(G1446=1,H1446=1,ISTEXT(J1446)),3,IF(AND(OR(G1446=1,H1446=1),ISTEXT(J1446)),2,1))),"OoS")</f>
        <v>1</v>
      </c>
      <c r="F1446" s="57"/>
      <c r="G1446" s="59"/>
      <c r="H1446" s="59"/>
      <c r="I1446" s="59"/>
      <c r="J1446" s="59"/>
      <c r="K1446" s="59"/>
      <c r="L1446" s="59"/>
      <c r="M1446" s="59"/>
      <c r="N1446" s="59"/>
      <c r="O1446" s="59"/>
      <c r="P1446" s="370"/>
      <c r="Q1446" s="59"/>
      <c r="R1446" s="386"/>
    </row>
    <row r="1447" spans="1:18" ht="13" x14ac:dyDescent="0.25">
      <c r="A1447" s="352"/>
      <c r="B1447" s="378"/>
      <c r="C1447" s="54" t="str">
        <f>IF(ISTEXT('Organizational Unit Summary'!$B$45),'Organizational Unit Summary'!$B$45,"")</f>
        <v>P-6</v>
      </c>
      <c r="D1447" s="51" t="str">
        <f>IF('Organizational Unit Summary'!$B$24="Benchmark or Sustainment",IF(E1447="OoS","OoS",IF(E1447=1,"DM",IF(E1447=2,"PM",IF(E1447=3,"LM",IF(E1447=4,"FM"))))),IF(E1447="OoS","OoS",IF(E1447&lt;=2,"H",IF(E1447=3,"M",IF(E1447=4,"L")))))</f>
        <v>DM</v>
      </c>
      <c r="E1447" s="58">
        <f>IF(OR(Processes!$C$76=TRUE,Processes!I$76=TRUE),IF(AND(G1447=1,H1447=1,NOT(ISTEXT(J1447))),4,IF(AND(G1447=1,H1447=1,ISTEXT(J1447)),3,IF(AND(OR(G1447=1,H1447=1),ISTEXT(J1447)),2,1))),"OoS")</f>
        <v>1</v>
      </c>
      <c r="F1447" s="57"/>
      <c r="G1447" s="59"/>
      <c r="H1447" s="59"/>
      <c r="I1447" s="59"/>
      <c r="J1447" s="59"/>
      <c r="K1447" s="59"/>
      <c r="L1447" s="59"/>
      <c r="M1447" s="59"/>
      <c r="N1447" s="59"/>
      <c r="O1447" s="59"/>
      <c r="P1447" s="370"/>
      <c r="Q1447" s="59"/>
      <c r="R1447" s="386"/>
    </row>
    <row r="1448" spans="1:18" ht="13" x14ac:dyDescent="0.25">
      <c r="A1448" s="352"/>
      <c r="B1448" s="378"/>
      <c r="C1448" s="54" t="str">
        <f>IF(ISTEXT('Organizational Unit Summary'!$B$46),'Organizational Unit Summary'!$B$46,"")</f>
        <v>P-7</v>
      </c>
      <c r="D1448" s="51" t="str">
        <f>IF('Organizational Unit Summary'!$B$24="Benchmark or Sustainment",IF(E1448="OoS","OoS",IF(E1448=1,"DM",IF(E1448=2,"PM",IF(E1448=3,"LM",IF(E1448=4,"FM"))))),IF(E1448="OoS","OoS",IF(E1448&lt;=2,"H",IF(E1448=3,"M",IF(E1448=4,"L")))))</f>
        <v>DM</v>
      </c>
      <c r="E1448" s="58">
        <f>IF(OR(Processes!$C$76=TRUE,Processes!J$76=TRUE),IF(AND(G1448=1,H1448=1,NOT(ISTEXT(J1448))),4,IF(AND(G1448=1,H1448=1,ISTEXT(J1448)),3,IF(AND(OR(G1448=1,H1448=1),ISTEXT(J1448)),2,1))),"OoS")</f>
        <v>1</v>
      </c>
      <c r="F1448" s="57"/>
      <c r="G1448" s="59"/>
      <c r="H1448" s="59"/>
      <c r="I1448" s="59"/>
      <c r="J1448" s="59"/>
      <c r="K1448" s="59"/>
      <c r="L1448" s="59"/>
      <c r="M1448" s="59"/>
      <c r="N1448" s="59"/>
      <c r="O1448" s="59"/>
      <c r="P1448" s="370"/>
      <c r="Q1448" s="59"/>
      <c r="R1448" s="386"/>
    </row>
    <row r="1449" spans="1:18" ht="13" x14ac:dyDescent="0.25">
      <c r="A1449" s="352"/>
      <c r="B1449" s="378"/>
      <c r="C1449" s="54" t="str">
        <f>IF(ISTEXT('Organizational Unit Summary'!$B$47),'Organizational Unit Summary'!$B$47,"")</f>
        <v>P-8</v>
      </c>
      <c r="D1449" s="51" t="str">
        <f>IF('Organizational Unit Summary'!$B$24="Benchmark or Sustainment",IF(E1449="OoS","OoS",IF(E1449=1,"DM",IF(E1449=2,"PM",IF(E1449=3,"LM",IF(E1449=4,"FM"))))),IF(E1449="OoS","OoS",IF(E1449&lt;=2,"H",IF(E1449=3,"M",IF(E1449=4,"L")))))</f>
        <v>DM</v>
      </c>
      <c r="E1449" s="58">
        <f>IF(OR(Processes!$C$76=TRUE,Processes!K$76=TRUE),IF(AND(G1449=1,H1449=1,NOT(ISTEXT(J1449))),4,IF(AND(G1449=1,H1449=1,ISTEXT(J1449)),3,IF(AND(OR(G1449=1,H1449=1),ISTEXT(J1449)),2,1))),"OoS")</f>
        <v>1</v>
      </c>
      <c r="F1449" s="57"/>
      <c r="G1449" s="59"/>
      <c r="H1449" s="59"/>
      <c r="I1449" s="59"/>
      <c r="J1449" s="59"/>
      <c r="K1449" s="59"/>
      <c r="L1449" s="59"/>
      <c r="M1449" s="59"/>
      <c r="N1449" s="59"/>
      <c r="O1449" s="59"/>
      <c r="P1449" s="370"/>
      <c r="Q1449" s="59"/>
      <c r="R1449" s="386"/>
    </row>
    <row r="1450" spans="1:18" ht="13" x14ac:dyDescent="0.25">
      <c r="A1450" s="352"/>
      <c r="B1450" s="378"/>
      <c r="C1450" s="54" t="str">
        <f>IF(ISTEXT('Organizational Unit Summary'!$B$48),'Organizational Unit Summary'!$B$48,"")</f>
        <v>P-9</v>
      </c>
      <c r="D1450" s="51" t="str">
        <f>IF('Organizational Unit Summary'!$B$24="Benchmark or Sustainment",IF(E1450="OoS","OoS",IF(E1450=1,"DM",IF(E1450=2,"PM",IF(E1450=3,"LM",IF(E1450=4,"FM"))))),IF(E1450="OoS","OoS",IF(E1450&lt;=2,"H",IF(E1450=3,"M",IF(E1450=4,"L")))))</f>
        <v>DM</v>
      </c>
      <c r="E1450" s="58">
        <f>IF(OR(Processes!$C$76=TRUE,Processes!L$76=TRUE),IF(AND(G1450=1,H1450=1,NOT(ISTEXT(J1450))),4,IF(AND(G1450=1,H1450=1,ISTEXT(J1450)),3,IF(AND(OR(G1450=1,H1450=1),ISTEXT(J1450)),2,1))),"OoS")</f>
        <v>1</v>
      </c>
      <c r="F1450" s="57"/>
      <c r="G1450" s="59"/>
      <c r="H1450" s="59"/>
      <c r="I1450" s="59"/>
      <c r="J1450" s="59"/>
      <c r="K1450" s="59"/>
      <c r="L1450" s="59"/>
      <c r="M1450" s="59"/>
      <c r="N1450" s="59"/>
      <c r="O1450" s="59"/>
      <c r="P1450" s="370"/>
      <c r="Q1450" s="59"/>
      <c r="R1450" s="386"/>
    </row>
    <row r="1451" spans="1:18" ht="13" x14ac:dyDescent="0.25">
      <c r="A1451" s="352"/>
      <c r="B1451" s="378"/>
      <c r="C1451" s="54" t="str">
        <f>IF(ISTEXT('Organizational Unit Summary'!$B$49),'Organizational Unit Summary'!$B$49,"")</f>
        <v>P-10</v>
      </c>
      <c r="D1451" s="51" t="str">
        <f>IF('Organizational Unit Summary'!$B$24="Benchmark or Sustainment",IF(E1451="OoS","OoS",IF(E1451=1,"DM",IF(E1451=2,"PM",IF(E1451=3,"LM",IF(E1451=4,"FM"))))),IF(E1451="OoS","OoS",IF(E1451&lt;=2,"H",IF(E1451=3,"M",IF(E1451=4,"L")))))</f>
        <v>DM</v>
      </c>
      <c r="E1451" s="58">
        <f>IF(OR(Processes!$C$76=TRUE,Processes!M$76=TRUE),IF(AND(G1451=1,H1451=1,NOT(ISTEXT(J1451))),4,IF(AND(G1451=1,H1451=1,ISTEXT(J1451)),3,IF(AND(OR(G1451=1,H1451=1),ISTEXT(J1451)),2,1))),"OoS")</f>
        <v>1</v>
      </c>
      <c r="F1451" s="57"/>
      <c r="G1451" s="59"/>
      <c r="H1451" s="59"/>
      <c r="I1451" s="59"/>
      <c r="J1451" s="59"/>
      <c r="K1451" s="59"/>
      <c r="L1451" s="59"/>
      <c r="M1451" s="59"/>
      <c r="N1451" s="59"/>
      <c r="O1451" s="59"/>
      <c r="P1451" s="370"/>
      <c r="Q1451" s="59"/>
      <c r="R1451" s="386"/>
    </row>
    <row r="1452" spans="1:18" ht="13" x14ac:dyDescent="0.25">
      <c r="A1452" s="352"/>
      <c r="B1452" s="378"/>
      <c r="C1452" s="54" t="str">
        <f>IF(ISTEXT('Organizational Unit Summary'!$B$50),'Organizational Unit Summary'!$B$50,"")</f>
        <v>P-11</v>
      </c>
      <c r="D1452" s="51" t="str">
        <f>IF('Organizational Unit Summary'!$B$24="Benchmark or Sustainment",IF(E1452="OoS","OoS",IF(E1452=1,"DM",IF(E1452=2,"PM",IF(E1452=3,"LM",IF(E1452=4,"FM"))))),IF(E1452="OoS","OoS",IF(E1452&lt;=2,"H",IF(E1452=3,"M",IF(E1452=4,"L")))))</f>
        <v>DM</v>
      </c>
      <c r="E1452" s="58">
        <f>IF(OR(Processes!$C$76=TRUE,Processes!N$76=TRUE),IF(AND(G1452=1,H1452=1,NOT(ISTEXT(J1452))),4,IF(AND(G1452=1,H1452=1,ISTEXT(J1452)),3,IF(AND(OR(G1452=1,H1452=1),ISTEXT(J1452)),2,1))),"OoS")</f>
        <v>1</v>
      </c>
      <c r="F1452" s="57"/>
      <c r="G1452" s="59"/>
      <c r="H1452" s="59"/>
      <c r="I1452" s="59"/>
      <c r="J1452" s="59"/>
      <c r="K1452" s="59"/>
      <c r="L1452" s="59"/>
      <c r="M1452" s="59"/>
      <c r="N1452" s="59"/>
      <c r="O1452" s="59"/>
      <c r="P1452" s="370"/>
      <c r="Q1452" s="59"/>
      <c r="R1452" s="386"/>
    </row>
    <row r="1453" spans="1:18" ht="13" x14ac:dyDescent="0.25">
      <c r="A1453" s="352"/>
      <c r="B1453" s="378"/>
      <c r="C1453" s="54" t="str">
        <f>IF(ISTEXT('Organizational Unit Summary'!$B$51),'Organizational Unit Summary'!$B$51,"")</f>
        <v>P-12</v>
      </c>
      <c r="D1453" s="51" t="str">
        <f>IF('Organizational Unit Summary'!$B$24="Benchmark or Sustainment",IF(E1453="OoS","OoS",IF(E1453=1,"DM",IF(E1453=2,"PM",IF(E1453=3,"LM",IF(E1453=4,"FM"))))),IF(E1453="OoS","OoS",IF(E1453&lt;=2,"H",IF(E1453=3,"M",IF(E1453=4,"L")))))</f>
        <v>DM</v>
      </c>
      <c r="E1453" s="58">
        <f>IF(OR(Processes!$C$76=TRUE,Processes!O$76=TRUE),IF(AND(G1453=1,H1453=1,NOT(ISTEXT(J1453))),4,IF(AND(G1453=1,H1453=1,ISTEXT(J1453)),3,IF(AND(OR(G1453=1,H1453=1),ISTEXT(J1453)),2,1))),"OoS")</f>
        <v>1</v>
      </c>
      <c r="F1453" s="57"/>
      <c r="G1453" s="59"/>
      <c r="H1453" s="59"/>
      <c r="I1453" s="59"/>
      <c r="J1453" s="59"/>
      <c r="K1453" s="59"/>
      <c r="L1453" s="59"/>
      <c r="M1453" s="59"/>
      <c r="N1453" s="59"/>
      <c r="O1453" s="59"/>
      <c r="P1453" s="370"/>
      <c r="Q1453" s="59"/>
      <c r="R1453" s="386"/>
    </row>
    <row r="1454" spans="1:18" ht="13" x14ac:dyDescent="0.25">
      <c r="A1454" s="352"/>
      <c r="B1454" s="378"/>
      <c r="C1454" s="54" t="str">
        <f>IF(ISTEXT('Organizational Unit Summary'!$B$52),'Organizational Unit Summary'!$B$52,"")</f>
        <v>P-13</v>
      </c>
      <c r="D1454" s="51" t="str">
        <f>IF('Organizational Unit Summary'!$B$24="Benchmark or Sustainment",IF(E1454="OoS","OoS",IF(E1454=1,"DM",IF(E1454=2,"PM",IF(E1454=3,"LM",IF(E1454=4,"FM"))))),IF(E1454="OoS","OoS",IF(E1454&lt;=2,"H",IF(E1454=3,"M",IF(E1454=4,"L")))))</f>
        <v>DM</v>
      </c>
      <c r="E1454" s="58">
        <f>IF(OR(Processes!$C$76=TRUE,Processes!P$76=TRUE),IF(AND(G1454=1,H1454=1,NOT(ISTEXT(J1454))),4,IF(AND(G1454=1,H1454=1,ISTEXT(J1454)),3,IF(AND(OR(G1454=1,H1454=1),ISTEXT(J1454)),2,1))),"OoS")</f>
        <v>1</v>
      </c>
      <c r="F1454" s="57"/>
      <c r="G1454" s="59"/>
      <c r="H1454" s="59"/>
      <c r="I1454" s="59"/>
      <c r="J1454" s="59"/>
      <c r="K1454" s="59"/>
      <c r="L1454" s="59"/>
      <c r="M1454" s="59"/>
      <c r="N1454" s="59"/>
      <c r="O1454" s="59"/>
      <c r="P1454" s="370"/>
      <c r="Q1454" s="59"/>
      <c r="R1454" s="386"/>
    </row>
    <row r="1455" spans="1:18" ht="13" x14ac:dyDescent="0.25">
      <c r="A1455" s="352"/>
      <c r="B1455" s="378"/>
      <c r="C1455" s="54" t="str">
        <f>IF(ISTEXT('Organizational Unit Summary'!$B$53),'Organizational Unit Summary'!$B$53,"")</f>
        <v>P-14</v>
      </c>
      <c r="D1455" s="51" t="str">
        <f>IF('Organizational Unit Summary'!$B$24="Benchmark or Sustainment",IF(E1455="OoS","OoS",IF(E1455=1,"DM",IF(E1455=2,"PM",IF(E1455=3,"LM",IF(E1455=4,"FM"))))),IF(E1455="OoS","OoS",IF(E1455&lt;=2,"H",IF(E1455=3,"M",IF(E1455=4,"L")))))</f>
        <v>DM</v>
      </c>
      <c r="E1455" s="58">
        <f>IF(OR(Processes!$C$76=TRUE,Processes!Q$76=TRUE),IF(AND(G1455=1,H1455=1,NOT(ISTEXT(J1455))),4,IF(AND(G1455=1,H1455=1,ISTEXT(J1455)),3,IF(AND(OR(G1455=1,H1455=1),ISTEXT(J1455)),2,1))),"OoS")</f>
        <v>1</v>
      </c>
      <c r="F1455" s="57"/>
      <c r="G1455" s="59"/>
      <c r="H1455" s="59"/>
      <c r="I1455" s="59"/>
      <c r="J1455" s="59"/>
      <c r="K1455" s="59"/>
      <c r="L1455" s="59"/>
      <c r="M1455" s="59"/>
      <c r="N1455" s="59"/>
      <c r="O1455" s="59"/>
      <c r="P1455" s="370"/>
      <c r="Q1455" s="59"/>
      <c r="R1455" s="386"/>
    </row>
    <row r="1456" spans="1:18" ht="13" x14ac:dyDescent="0.25">
      <c r="A1456" s="352"/>
      <c r="B1456" s="378"/>
      <c r="C1456" s="54" t="str">
        <f>IF(ISTEXT('Organizational Unit Summary'!$B$54),'Organizational Unit Summary'!$B$54,"")</f>
        <v>P-15</v>
      </c>
      <c r="D1456" s="51" t="str">
        <f>IF('Organizational Unit Summary'!$B$24="Benchmark or Sustainment",IF(E1456="OoS","OoS",IF(E1456=1,"DM",IF(E1456=2,"PM",IF(E1456=3,"LM",IF(E1456=4,"FM"))))),IF(E1456="OoS","OoS",IF(E1456&lt;=2,"H",IF(E1456=3,"M",IF(E1456=4,"L")))))</f>
        <v>DM</v>
      </c>
      <c r="E1456" s="58">
        <f>IF(OR(Processes!$C$76=TRUE,Processes!R$76=TRUE),IF(AND(G1456=1,H1456=1,NOT(ISTEXT(J1456))),4,IF(AND(G1456=1,H1456=1,ISTEXT(J1456)),3,IF(AND(OR(G1456=1,H1456=1),ISTEXT(J1456)),2,1))),"OoS")</f>
        <v>1</v>
      </c>
      <c r="F1456" s="57"/>
      <c r="G1456" s="59"/>
      <c r="H1456" s="59"/>
      <c r="I1456" s="59"/>
      <c r="J1456" s="59"/>
      <c r="K1456" s="59"/>
      <c r="L1456" s="59"/>
      <c r="M1456" s="59"/>
      <c r="N1456" s="59"/>
      <c r="O1456" s="59"/>
      <c r="P1456" s="370"/>
      <c r="Q1456" s="59"/>
      <c r="R1456" s="386"/>
    </row>
    <row r="1457" spans="1:18" ht="13" x14ac:dyDescent="0.25">
      <c r="A1457" s="352"/>
      <c r="B1457" s="378"/>
      <c r="C1457" s="54" t="str">
        <f>IF(ISTEXT('Organizational Unit Summary'!$B$55),'Organizational Unit Summary'!$B$55,"")</f>
        <v>P-16</v>
      </c>
      <c r="D1457" s="51" t="str">
        <f>IF('Organizational Unit Summary'!$B$24="Benchmark or Sustainment",IF(E1457="OoS","OoS",IF(E1457=1,"DM",IF(E1457=2,"PM",IF(E1457=3,"LM",IF(E1457=4,"FM"))))),IF(E1457="OoS","OoS",IF(E1457&lt;=2,"H",IF(E1457=3,"M",IF(E1457=4,"L")))))</f>
        <v>DM</v>
      </c>
      <c r="E1457" s="58">
        <f>IF(OR(Processes!$C$76=TRUE,Processes!S$76=TRUE),IF(AND(G1457=1,H1457=1,NOT(ISTEXT(J1457))),4,IF(AND(G1457=1,H1457=1,ISTEXT(J1457)),3,IF(AND(OR(G1457=1,H1457=1),ISTEXT(J1457)),2,1))),"OoS")</f>
        <v>1</v>
      </c>
      <c r="F1457" s="57"/>
      <c r="G1457" s="59"/>
      <c r="H1457" s="59"/>
      <c r="I1457" s="59"/>
      <c r="J1457" s="59"/>
      <c r="K1457" s="59"/>
      <c r="L1457" s="59"/>
      <c r="M1457" s="59"/>
      <c r="N1457" s="59"/>
      <c r="O1457" s="59"/>
      <c r="P1457" s="370"/>
      <c r="Q1457" s="59"/>
      <c r="R1457" s="386"/>
    </row>
    <row r="1458" spans="1:18" ht="13" x14ac:dyDescent="0.25">
      <c r="A1458" s="352"/>
      <c r="B1458" s="378"/>
      <c r="C1458" s="54" t="str">
        <f>IF(ISTEXT('Organizational Unit Summary'!$B$56),'Organizational Unit Summary'!$B$56,"")</f>
        <v>P-17</v>
      </c>
      <c r="D1458" s="51" t="str">
        <f>IF('Organizational Unit Summary'!$B$24="Benchmark or Sustainment",IF(E1458="OoS","OoS",IF(E1458=1,"DM",IF(E1458=2,"PM",IF(E1458=3,"LM",IF(E1458=4,"FM"))))),IF(E1458="OoS","OoS",IF(E1458&lt;=2,"H",IF(E1458=3,"M",IF(E1458=4,"L")))))</f>
        <v>DM</v>
      </c>
      <c r="E1458" s="58">
        <f>IF(OR(Processes!$C$76=TRUE,Processes!T$76=TRUE),IF(AND(G1458=1,H1458=1,NOT(ISTEXT(J1458))),4,IF(AND(G1458=1,H1458=1,ISTEXT(J1458)),3,IF(AND(OR(G1458=1,H1458=1),ISTEXT(J1458)),2,1))),"OoS")</f>
        <v>1</v>
      </c>
      <c r="F1458" s="57"/>
      <c r="G1458" s="59"/>
      <c r="H1458" s="59"/>
      <c r="I1458" s="59"/>
      <c r="J1458" s="59"/>
      <c r="K1458" s="59"/>
      <c r="L1458" s="59"/>
      <c r="M1458" s="59"/>
      <c r="N1458" s="59"/>
      <c r="O1458" s="59"/>
      <c r="P1458" s="370"/>
      <c r="Q1458" s="59"/>
      <c r="R1458" s="386"/>
    </row>
    <row r="1459" spans="1:18" ht="13" x14ac:dyDescent="0.25">
      <c r="A1459" s="352"/>
      <c r="B1459" s="378"/>
      <c r="C1459" s="54" t="str">
        <f>IF(ISTEXT('Organizational Unit Summary'!$B$57),'Organizational Unit Summary'!$B$57,"")</f>
        <v>P-18</v>
      </c>
      <c r="D1459" s="51" t="str">
        <f>IF('Organizational Unit Summary'!$B$24="Benchmark or Sustainment",IF(E1459="OoS","OoS",IF(E1459=1,"DM",IF(E1459=2,"PM",IF(E1459=3,"LM",IF(E1459=4,"FM"))))),IF(E1459="OoS","OoS",IF(E1459&lt;=2,"H",IF(E1459=3,"M",IF(E1459=4,"L")))))</f>
        <v>DM</v>
      </c>
      <c r="E1459" s="58">
        <f>IF(OR(Processes!$C$76=TRUE,Processes!U$76=TRUE),IF(AND(G1459=1,H1459=1,NOT(ISTEXT(J1459))),4,IF(AND(G1459=1,H1459=1,ISTEXT(J1459)),3,IF(AND(OR(G1459=1,H1459=1),ISTEXT(J1459)),2,1))),"OoS")</f>
        <v>1</v>
      </c>
      <c r="F1459" s="57"/>
      <c r="G1459" s="59"/>
      <c r="H1459" s="59"/>
      <c r="I1459" s="59"/>
      <c r="J1459" s="59"/>
      <c r="K1459" s="59"/>
      <c r="L1459" s="59"/>
      <c r="M1459" s="59"/>
      <c r="N1459" s="59"/>
      <c r="O1459" s="59"/>
      <c r="P1459" s="370"/>
      <c r="Q1459" s="59"/>
      <c r="R1459" s="386"/>
    </row>
    <row r="1460" spans="1:18" ht="13" x14ac:dyDescent="0.25">
      <c r="A1460" s="352"/>
      <c r="B1460" s="378"/>
      <c r="C1460" s="54" t="str">
        <f>IF(ISTEXT('Organizational Unit Summary'!$B$58),'Organizational Unit Summary'!$B$58,"")</f>
        <v>P-19</v>
      </c>
      <c r="D1460" s="51" t="str">
        <f>IF('Organizational Unit Summary'!$B$24="Benchmark or Sustainment",IF(E1460="OoS","OoS",IF(E1460=1,"DM",IF(E1460=2,"PM",IF(E1460=3,"LM",IF(E1460=4,"FM"))))),IF(E1460="OoS","OoS",IF(E1460&lt;=2,"H",IF(E1460=3,"M",IF(E1460=4,"L")))))</f>
        <v>DM</v>
      </c>
      <c r="E1460" s="58">
        <f>IF(OR(Processes!$C$76=TRUE,Processes!V$76=TRUE),IF(AND(G1460=1,H1460=1,NOT(ISTEXT(J1460))),4,IF(AND(G1460=1,H1460=1,ISTEXT(J1460)),3,IF(AND(OR(G1460=1,H1460=1),ISTEXT(J1460)),2,1))),"OoS")</f>
        <v>1</v>
      </c>
      <c r="F1460" s="57"/>
      <c r="G1460" s="59"/>
      <c r="H1460" s="59"/>
      <c r="I1460" s="59"/>
      <c r="J1460" s="59"/>
      <c r="K1460" s="59"/>
      <c r="L1460" s="59"/>
      <c r="M1460" s="59"/>
      <c r="N1460" s="59"/>
      <c r="O1460" s="59"/>
      <c r="P1460" s="370"/>
      <c r="Q1460" s="59"/>
      <c r="R1460" s="386"/>
    </row>
    <row r="1461" spans="1:18" ht="13.5" thickBot="1" x14ac:dyDescent="0.3">
      <c r="A1461" s="352"/>
      <c r="B1461" s="378"/>
      <c r="C1461" s="54" t="str">
        <f>IF(ISTEXT('Organizational Unit Summary'!$B$59),'Organizational Unit Summary'!$B$59,"")</f>
        <v>P-20</v>
      </c>
      <c r="D1461" s="51" t="str">
        <f>IF('Organizational Unit Summary'!$B$24="Benchmark or Sustainment",IF(E1461="OoS","OoS",IF(E1461=1,"DM",IF(E1461=2,"PM",IF(E1461=3,"LM",IF(E1461=4,"FM"))))),IF(E1461="OoS","OoS",IF(E1461&lt;=2,"H",IF(E1461=3,"M",IF(E1461=4,"L")))))</f>
        <v>DM</v>
      </c>
      <c r="E1461" s="58">
        <f>IF(OR(Processes!$C$76=TRUE,Processes!W$76=TRUE),IF(AND(G1461=1,H1461=1,NOT(ISTEXT(J1461))),4,IF(AND(G1461=1,H1461=1,ISTEXT(J1461)),3,IF(AND(OR(G1461=1,H1461=1),ISTEXT(J1461)),2,1))),"OoS")</f>
        <v>1</v>
      </c>
      <c r="F1461" s="57"/>
      <c r="G1461" s="59"/>
      <c r="H1461" s="59"/>
      <c r="I1461" s="59"/>
      <c r="J1461" s="59"/>
      <c r="K1461" s="59"/>
      <c r="L1461" s="59"/>
      <c r="M1461" s="59"/>
      <c r="N1461" s="59"/>
      <c r="O1461" s="59"/>
      <c r="P1461" s="371"/>
      <c r="Q1461" s="59"/>
      <c r="R1461" s="386"/>
    </row>
    <row r="1462" spans="1:18" ht="13" x14ac:dyDescent="0.25">
      <c r="A1462" s="352"/>
      <c r="B1462" s="378" t="str">
        <f>IF(ISTEXT(Processes!$B$26),Processes!$B$26,"")</f>
        <v>Process 24</v>
      </c>
      <c r="C1462" s="54" t="str">
        <f>IF(ISTEXT('Organizational Unit Summary'!$B$40),'Organizational Unit Summary'!$B$40,"")</f>
        <v>P-1</v>
      </c>
      <c r="D1462" s="51" t="str">
        <f>IF('Organizational Unit Summary'!$B$24="Benchmark or Sustainment",IF(E1462="OoS","OoS",IF(E1462=1,"DM",IF(E1462=2,"PM",IF(E1462=3,"LM",IF(E1462=4,"FM"))))),IF(E1462="OoS","OoS",IF(E1462&lt;=2,"H",IF(E1462=3,"M",IF(E1462=4,"L")))))</f>
        <v>DM</v>
      </c>
      <c r="E1462" s="58">
        <f>IF(OR(Processes!$C$77=TRUE,Processes!D$77=TRUE),IF(AND(G1462=1,H1462=1,NOT(ISTEXT(J1462))),4,IF(AND(G1462=1,H1462=1,ISTEXT(J1462)),3,IF(AND(OR(G1462=1,H1462=1),ISTEXT(J1462)),2,1))),"OoS")</f>
        <v>1</v>
      </c>
      <c r="F1462" s="57"/>
      <c r="G1462" s="59"/>
      <c r="H1462" s="59"/>
      <c r="I1462" s="59"/>
      <c r="J1462" s="59"/>
      <c r="K1462" s="59"/>
      <c r="L1462" s="59"/>
      <c r="M1462" s="59"/>
      <c r="N1462" s="59"/>
      <c r="O1462" s="59"/>
      <c r="P1462" s="369"/>
      <c r="Q1462" s="59"/>
      <c r="R1462" s="386"/>
    </row>
    <row r="1463" spans="1:18" ht="13" x14ac:dyDescent="0.25">
      <c r="A1463" s="352"/>
      <c r="B1463" s="378"/>
      <c r="C1463" s="54" t="str">
        <f>IF(ISTEXT('Organizational Unit Summary'!$B$41),'Organizational Unit Summary'!$B$41,"")</f>
        <v>P-2</v>
      </c>
      <c r="D1463" s="51" t="str">
        <f>IF('Organizational Unit Summary'!$B$24="Benchmark or Sustainment",IF(E1463="OoS","OoS",IF(E1463=1,"DM",IF(E1463=2,"PM",IF(E1463=3,"LM",IF(E1463=4,"FM"))))),IF(E1463="OoS","OoS",IF(E1463&lt;=2,"H",IF(E1463=3,"M",IF(E1463=4,"L")))))</f>
        <v>DM</v>
      </c>
      <c r="E1463" s="58">
        <f>IF(OR(Processes!$C$77=TRUE,Processes!E$77=TRUE),IF(AND(G1463=1,H1463=1,NOT(ISTEXT(J1463))),4,IF(AND(G1463=1,H1463=1,ISTEXT(J1463)),3,IF(AND(OR(G1463=1,H1463=1),ISTEXT(J1463)),2,1))),"OoS")</f>
        <v>1</v>
      </c>
      <c r="F1463" s="57"/>
      <c r="G1463" s="59"/>
      <c r="H1463" s="59"/>
      <c r="I1463" s="59"/>
      <c r="J1463" s="59"/>
      <c r="K1463" s="59"/>
      <c r="L1463" s="59"/>
      <c r="M1463" s="59"/>
      <c r="N1463" s="59"/>
      <c r="O1463" s="59"/>
      <c r="P1463" s="370"/>
      <c r="Q1463" s="59"/>
      <c r="R1463" s="386"/>
    </row>
    <row r="1464" spans="1:18" ht="13" x14ac:dyDescent="0.25">
      <c r="A1464" s="352"/>
      <c r="B1464" s="378"/>
      <c r="C1464" s="54" t="str">
        <f>IF(ISTEXT('Organizational Unit Summary'!$B$42),'Organizational Unit Summary'!$B$42,"")</f>
        <v>P-3</v>
      </c>
      <c r="D1464" s="51" t="str">
        <f>IF('Organizational Unit Summary'!$B$24="Benchmark or Sustainment",IF(E1464="OoS","OoS",IF(E1464=1,"DM",IF(E1464=2,"PM",IF(E1464=3,"LM",IF(E1464=4,"FM"))))),IF(E1464="OoS","OoS",IF(E1464&lt;=2,"H",IF(E1464=3,"M",IF(E1464=4,"L")))))</f>
        <v>DM</v>
      </c>
      <c r="E1464" s="58">
        <f>IF(OR(Processes!$C$77=TRUE,Processes!F$77=TRUE),IF(AND(G1464=1,H1464=1,NOT(ISTEXT(J1464))),4,IF(AND(G1464=1,H1464=1,ISTEXT(J1464)),3,IF(AND(OR(G1464=1,H1464=1),ISTEXT(J1464)),2,1))),"OoS")</f>
        <v>1</v>
      </c>
      <c r="F1464" s="57"/>
      <c r="G1464" s="59"/>
      <c r="H1464" s="59"/>
      <c r="I1464" s="59"/>
      <c r="J1464" s="59"/>
      <c r="K1464" s="59"/>
      <c r="L1464" s="59"/>
      <c r="M1464" s="59"/>
      <c r="N1464" s="59"/>
      <c r="O1464" s="59"/>
      <c r="P1464" s="370"/>
      <c r="Q1464" s="59"/>
      <c r="R1464" s="386"/>
    </row>
    <row r="1465" spans="1:18" ht="13" x14ac:dyDescent="0.25">
      <c r="A1465" s="352"/>
      <c r="B1465" s="378"/>
      <c r="C1465" s="54" t="str">
        <f>IF(ISTEXT('Organizational Unit Summary'!$B$43),'Organizational Unit Summary'!$B$43,"")</f>
        <v>P-4</v>
      </c>
      <c r="D1465" s="51" t="str">
        <f>IF('Organizational Unit Summary'!$B$24="Benchmark or Sustainment",IF(E1465="OoS","OoS",IF(E1465=1,"DM",IF(E1465=2,"PM",IF(E1465=3,"LM",IF(E1465=4,"FM"))))),IF(E1465="OoS","OoS",IF(E1465&lt;=2,"H",IF(E1465=3,"M",IF(E1465=4,"L")))))</f>
        <v>DM</v>
      </c>
      <c r="E1465" s="58">
        <f>IF(OR(Processes!$C$77=TRUE,Processes!G$77=TRUE),IF(AND(G1465=1,H1465=1,NOT(ISTEXT(J1465))),4,IF(AND(G1465=1,H1465=1,ISTEXT(J1465)),3,IF(AND(OR(G1465=1,H1465=1),ISTEXT(J1465)),2,1))),"OoS")</f>
        <v>1</v>
      </c>
      <c r="F1465" s="57"/>
      <c r="G1465" s="59"/>
      <c r="H1465" s="59"/>
      <c r="I1465" s="59"/>
      <c r="J1465" s="59"/>
      <c r="K1465" s="59"/>
      <c r="L1465" s="59"/>
      <c r="M1465" s="59"/>
      <c r="N1465" s="59"/>
      <c r="O1465" s="59"/>
      <c r="P1465" s="370"/>
      <c r="Q1465" s="59"/>
      <c r="R1465" s="386"/>
    </row>
    <row r="1466" spans="1:18" ht="13" x14ac:dyDescent="0.25">
      <c r="A1466" s="352"/>
      <c r="B1466" s="378"/>
      <c r="C1466" s="54" t="str">
        <f>IF(ISTEXT('Organizational Unit Summary'!$B$44),'Organizational Unit Summary'!$B$44,"")</f>
        <v>P-5</v>
      </c>
      <c r="D1466" s="51" t="str">
        <f>IF('Organizational Unit Summary'!$B$24="Benchmark or Sustainment",IF(E1466="OoS","OoS",IF(E1466=1,"DM",IF(E1466=2,"PM",IF(E1466=3,"LM",IF(E1466=4,"FM"))))),IF(E1466="OoS","OoS",IF(E1466&lt;=2,"H",IF(E1466=3,"M",IF(E1466=4,"L")))))</f>
        <v>DM</v>
      </c>
      <c r="E1466" s="58">
        <f>IF(OR(Processes!$C$77=TRUE,Processes!H$77=TRUE),IF(AND(G1466=1,H1466=1,NOT(ISTEXT(J1466))),4,IF(AND(G1466=1,H1466=1,ISTEXT(J1466)),3,IF(AND(OR(G1466=1,H1466=1),ISTEXT(J1466)),2,1))),"OoS")</f>
        <v>1</v>
      </c>
      <c r="F1466" s="57"/>
      <c r="G1466" s="59"/>
      <c r="H1466" s="59"/>
      <c r="I1466" s="59"/>
      <c r="J1466" s="59"/>
      <c r="K1466" s="59"/>
      <c r="L1466" s="59"/>
      <c r="M1466" s="59"/>
      <c r="N1466" s="59"/>
      <c r="O1466" s="59"/>
      <c r="P1466" s="370"/>
      <c r="Q1466" s="59"/>
      <c r="R1466" s="386"/>
    </row>
    <row r="1467" spans="1:18" ht="13" x14ac:dyDescent="0.25">
      <c r="A1467" s="352"/>
      <c r="B1467" s="378"/>
      <c r="C1467" s="54" t="str">
        <f>IF(ISTEXT('Organizational Unit Summary'!$B$45),'Organizational Unit Summary'!$B$45,"")</f>
        <v>P-6</v>
      </c>
      <c r="D1467" s="51" t="str">
        <f>IF('Organizational Unit Summary'!$B$24="Benchmark or Sustainment",IF(E1467="OoS","OoS",IF(E1467=1,"DM",IF(E1467=2,"PM",IF(E1467=3,"LM",IF(E1467=4,"FM"))))),IF(E1467="OoS","OoS",IF(E1467&lt;=2,"H",IF(E1467=3,"M",IF(E1467=4,"L")))))</f>
        <v>DM</v>
      </c>
      <c r="E1467" s="58">
        <f>IF(OR(Processes!$C$77=TRUE,Processes!I$77=TRUE),IF(AND(G1467=1,H1467=1,NOT(ISTEXT(J1467))),4,IF(AND(G1467=1,H1467=1,ISTEXT(J1467)),3,IF(AND(OR(G1467=1,H1467=1),ISTEXT(J1467)),2,1))),"OoS")</f>
        <v>1</v>
      </c>
      <c r="F1467" s="57"/>
      <c r="G1467" s="59"/>
      <c r="H1467" s="59"/>
      <c r="I1467" s="59"/>
      <c r="J1467" s="59"/>
      <c r="K1467" s="59"/>
      <c r="L1467" s="59"/>
      <c r="M1467" s="59"/>
      <c r="N1467" s="59"/>
      <c r="O1467" s="59"/>
      <c r="P1467" s="370"/>
      <c r="Q1467" s="59"/>
      <c r="R1467" s="386"/>
    </row>
    <row r="1468" spans="1:18" ht="13" x14ac:dyDescent="0.25">
      <c r="A1468" s="352"/>
      <c r="B1468" s="378"/>
      <c r="C1468" s="54" t="str">
        <f>IF(ISTEXT('Organizational Unit Summary'!$B$46),'Organizational Unit Summary'!$B$46,"")</f>
        <v>P-7</v>
      </c>
      <c r="D1468" s="51" t="str">
        <f>IF('Organizational Unit Summary'!$B$24="Benchmark or Sustainment",IF(E1468="OoS","OoS",IF(E1468=1,"DM",IF(E1468=2,"PM",IF(E1468=3,"LM",IF(E1468=4,"FM"))))),IF(E1468="OoS","OoS",IF(E1468&lt;=2,"H",IF(E1468=3,"M",IF(E1468=4,"L")))))</f>
        <v>DM</v>
      </c>
      <c r="E1468" s="58">
        <f>IF(OR(Processes!$C$77=TRUE,Processes!J$77=TRUE),IF(AND(G1468=1,H1468=1,NOT(ISTEXT(J1468))),4,IF(AND(G1468=1,H1468=1,ISTEXT(J1468)),3,IF(AND(OR(G1468=1,H1468=1),ISTEXT(J1468)),2,1))),"OoS")</f>
        <v>1</v>
      </c>
      <c r="F1468" s="57"/>
      <c r="G1468" s="59"/>
      <c r="H1468" s="59"/>
      <c r="I1468" s="59"/>
      <c r="J1468" s="59"/>
      <c r="K1468" s="59"/>
      <c r="L1468" s="59"/>
      <c r="M1468" s="59"/>
      <c r="N1468" s="59"/>
      <c r="O1468" s="59"/>
      <c r="P1468" s="370"/>
      <c r="Q1468" s="59"/>
      <c r="R1468" s="386"/>
    </row>
    <row r="1469" spans="1:18" ht="13" x14ac:dyDescent="0.25">
      <c r="A1469" s="352"/>
      <c r="B1469" s="378"/>
      <c r="C1469" s="54" t="str">
        <f>IF(ISTEXT('Organizational Unit Summary'!$B$47),'Organizational Unit Summary'!$B$47,"")</f>
        <v>P-8</v>
      </c>
      <c r="D1469" s="51" t="str">
        <f>IF('Organizational Unit Summary'!$B$24="Benchmark or Sustainment",IF(E1469="OoS","OoS",IF(E1469=1,"DM",IF(E1469=2,"PM",IF(E1469=3,"LM",IF(E1469=4,"FM"))))),IF(E1469="OoS","OoS",IF(E1469&lt;=2,"H",IF(E1469=3,"M",IF(E1469=4,"L")))))</f>
        <v>DM</v>
      </c>
      <c r="E1469" s="58">
        <f>IF(OR(Processes!$C$77=TRUE,Processes!K$77=TRUE),IF(AND(G1469=1,H1469=1,NOT(ISTEXT(J1469))),4,IF(AND(G1469=1,H1469=1,ISTEXT(J1469)),3,IF(AND(OR(G1469=1,H1469=1),ISTEXT(J1469)),2,1))),"OoS")</f>
        <v>1</v>
      </c>
      <c r="F1469" s="57"/>
      <c r="G1469" s="59"/>
      <c r="H1469" s="59"/>
      <c r="I1469" s="59"/>
      <c r="J1469" s="59"/>
      <c r="K1469" s="59"/>
      <c r="L1469" s="59"/>
      <c r="M1469" s="59"/>
      <c r="N1469" s="59"/>
      <c r="O1469" s="59"/>
      <c r="P1469" s="370"/>
      <c r="Q1469" s="59"/>
      <c r="R1469" s="386"/>
    </row>
    <row r="1470" spans="1:18" ht="13" x14ac:dyDescent="0.25">
      <c r="A1470" s="352"/>
      <c r="B1470" s="378"/>
      <c r="C1470" s="54" t="str">
        <f>IF(ISTEXT('Organizational Unit Summary'!$B$48),'Organizational Unit Summary'!$B$48,"")</f>
        <v>P-9</v>
      </c>
      <c r="D1470" s="51" t="str">
        <f>IF('Organizational Unit Summary'!$B$24="Benchmark or Sustainment",IF(E1470="OoS","OoS",IF(E1470=1,"DM",IF(E1470=2,"PM",IF(E1470=3,"LM",IF(E1470=4,"FM"))))),IF(E1470="OoS","OoS",IF(E1470&lt;=2,"H",IF(E1470=3,"M",IF(E1470=4,"L")))))</f>
        <v>DM</v>
      </c>
      <c r="E1470" s="58">
        <f>IF(OR(Processes!$C$77=TRUE,Processes!L$77=TRUE),IF(AND(G1470=1,H1470=1,NOT(ISTEXT(J1470))),4,IF(AND(G1470=1,H1470=1,ISTEXT(J1470)),3,IF(AND(OR(G1470=1,H1470=1),ISTEXT(J1470)),2,1))),"OoS")</f>
        <v>1</v>
      </c>
      <c r="F1470" s="57"/>
      <c r="G1470" s="59"/>
      <c r="H1470" s="59"/>
      <c r="I1470" s="59"/>
      <c r="J1470" s="59"/>
      <c r="K1470" s="59"/>
      <c r="L1470" s="59"/>
      <c r="M1470" s="59"/>
      <c r="N1470" s="59"/>
      <c r="O1470" s="59"/>
      <c r="P1470" s="370"/>
      <c r="Q1470" s="59"/>
      <c r="R1470" s="386"/>
    </row>
    <row r="1471" spans="1:18" ht="13" x14ac:dyDescent="0.25">
      <c r="A1471" s="352"/>
      <c r="B1471" s="378"/>
      <c r="C1471" s="54" t="str">
        <f>IF(ISTEXT('Organizational Unit Summary'!$B$49),'Organizational Unit Summary'!$B$49,"")</f>
        <v>P-10</v>
      </c>
      <c r="D1471" s="51" t="str">
        <f>IF('Organizational Unit Summary'!$B$24="Benchmark or Sustainment",IF(E1471="OoS","OoS",IF(E1471=1,"DM",IF(E1471=2,"PM",IF(E1471=3,"LM",IF(E1471=4,"FM"))))),IF(E1471="OoS","OoS",IF(E1471&lt;=2,"H",IF(E1471=3,"M",IF(E1471=4,"L")))))</f>
        <v>DM</v>
      </c>
      <c r="E1471" s="58">
        <f>IF(OR(Processes!$C$77=TRUE,Processes!M$77=TRUE),IF(AND(G1471=1,H1471=1,NOT(ISTEXT(J1471))),4,IF(AND(G1471=1,H1471=1,ISTEXT(J1471)),3,IF(AND(OR(G1471=1,H1471=1),ISTEXT(J1471)),2,1))),"OoS")</f>
        <v>1</v>
      </c>
      <c r="F1471" s="57"/>
      <c r="G1471" s="59"/>
      <c r="H1471" s="59"/>
      <c r="I1471" s="59"/>
      <c r="J1471" s="59"/>
      <c r="K1471" s="59"/>
      <c r="L1471" s="59"/>
      <c r="M1471" s="59"/>
      <c r="N1471" s="59"/>
      <c r="O1471" s="59"/>
      <c r="P1471" s="370"/>
      <c r="Q1471" s="59"/>
      <c r="R1471" s="386"/>
    </row>
    <row r="1472" spans="1:18" ht="13" x14ac:dyDescent="0.25">
      <c r="A1472" s="352"/>
      <c r="B1472" s="378"/>
      <c r="C1472" s="54" t="str">
        <f>IF(ISTEXT('Organizational Unit Summary'!$B$50),'Organizational Unit Summary'!$B$50,"")</f>
        <v>P-11</v>
      </c>
      <c r="D1472" s="51" t="str">
        <f>IF('Organizational Unit Summary'!$B$24="Benchmark or Sustainment",IF(E1472="OoS","OoS",IF(E1472=1,"DM",IF(E1472=2,"PM",IF(E1472=3,"LM",IF(E1472=4,"FM"))))),IF(E1472="OoS","OoS",IF(E1472&lt;=2,"H",IF(E1472=3,"M",IF(E1472=4,"L")))))</f>
        <v>DM</v>
      </c>
      <c r="E1472" s="58">
        <f>IF(OR(Processes!$C$77=TRUE,Processes!N$77=TRUE),IF(AND(G1472=1,H1472=1,NOT(ISTEXT(J1472))),4,IF(AND(G1472=1,H1472=1,ISTEXT(J1472)),3,IF(AND(OR(G1472=1,H1472=1),ISTEXT(J1472)),2,1))),"OoS")</f>
        <v>1</v>
      </c>
      <c r="F1472" s="57"/>
      <c r="G1472" s="59"/>
      <c r="H1472" s="59"/>
      <c r="I1472" s="59"/>
      <c r="J1472" s="59"/>
      <c r="K1472" s="59"/>
      <c r="L1472" s="59"/>
      <c r="M1472" s="59"/>
      <c r="N1472" s="59"/>
      <c r="O1472" s="59"/>
      <c r="P1472" s="370"/>
      <c r="Q1472" s="59"/>
      <c r="R1472" s="386"/>
    </row>
    <row r="1473" spans="1:18" ht="13" x14ac:dyDescent="0.25">
      <c r="A1473" s="352"/>
      <c r="B1473" s="378"/>
      <c r="C1473" s="54" t="str">
        <f>IF(ISTEXT('Organizational Unit Summary'!$B$51),'Organizational Unit Summary'!$B$51,"")</f>
        <v>P-12</v>
      </c>
      <c r="D1473" s="51" t="str">
        <f>IF('Organizational Unit Summary'!$B$24="Benchmark or Sustainment",IF(E1473="OoS","OoS",IF(E1473=1,"DM",IF(E1473=2,"PM",IF(E1473=3,"LM",IF(E1473=4,"FM"))))),IF(E1473="OoS","OoS",IF(E1473&lt;=2,"H",IF(E1473=3,"M",IF(E1473=4,"L")))))</f>
        <v>DM</v>
      </c>
      <c r="E1473" s="58">
        <f>IF(OR(Processes!$C$77=TRUE,Processes!O$77=TRUE),IF(AND(G1473=1,H1473=1,NOT(ISTEXT(J1473))),4,IF(AND(G1473=1,H1473=1,ISTEXT(J1473)),3,IF(AND(OR(G1473=1,H1473=1),ISTEXT(J1473)),2,1))),"OoS")</f>
        <v>1</v>
      </c>
      <c r="F1473" s="57"/>
      <c r="G1473" s="59"/>
      <c r="H1473" s="59"/>
      <c r="I1473" s="59"/>
      <c r="J1473" s="59"/>
      <c r="K1473" s="59"/>
      <c r="L1473" s="59"/>
      <c r="M1473" s="59"/>
      <c r="N1473" s="59"/>
      <c r="O1473" s="59"/>
      <c r="P1473" s="370"/>
      <c r="Q1473" s="59"/>
      <c r="R1473" s="386"/>
    </row>
    <row r="1474" spans="1:18" ht="13" x14ac:dyDescent="0.25">
      <c r="A1474" s="352"/>
      <c r="B1474" s="378"/>
      <c r="C1474" s="54" t="str">
        <f>IF(ISTEXT('Organizational Unit Summary'!$B$52),'Organizational Unit Summary'!$B$52,"")</f>
        <v>P-13</v>
      </c>
      <c r="D1474" s="51" t="str">
        <f>IF('Organizational Unit Summary'!$B$24="Benchmark or Sustainment",IF(E1474="OoS","OoS",IF(E1474=1,"DM",IF(E1474=2,"PM",IF(E1474=3,"LM",IF(E1474=4,"FM"))))),IF(E1474="OoS","OoS",IF(E1474&lt;=2,"H",IF(E1474=3,"M",IF(E1474=4,"L")))))</f>
        <v>DM</v>
      </c>
      <c r="E1474" s="58">
        <f>IF(OR(Processes!$C$77=TRUE,Processes!P$77=TRUE),IF(AND(G1474=1,H1474=1,NOT(ISTEXT(J1474))),4,IF(AND(G1474=1,H1474=1,ISTEXT(J1474)),3,IF(AND(OR(G1474=1,H1474=1),ISTEXT(J1474)),2,1))),"OoS")</f>
        <v>1</v>
      </c>
      <c r="F1474" s="57"/>
      <c r="G1474" s="59"/>
      <c r="H1474" s="59"/>
      <c r="I1474" s="59"/>
      <c r="J1474" s="59"/>
      <c r="K1474" s="59"/>
      <c r="L1474" s="59"/>
      <c r="M1474" s="59"/>
      <c r="N1474" s="59"/>
      <c r="O1474" s="59"/>
      <c r="P1474" s="370"/>
      <c r="Q1474" s="59"/>
      <c r="R1474" s="386"/>
    </row>
    <row r="1475" spans="1:18" ht="13" x14ac:dyDescent="0.25">
      <c r="A1475" s="352"/>
      <c r="B1475" s="378"/>
      <c r="C1475" s="54" t="str">
        <f>IF(ISTEXT('Organizational Unit Summary'!$B$53),'Organizational Unit Summary'!$B$53,"")</f>
        <v>P-14</v>
      </c>
      <c r="D1475" s="51" t="str">
        <f>IF('Organizational Unit Summary'!$B$24="Benchmark or Sustainment",IF(E1475="OoS","OoS",IF(E1475=1,"DM",IF(E1475=2,"PM",IF(E1475=3,"LM",IF(E1475=4,"FM"))))),IF(E1475="OoS","OoS",IF(E1475&lt;=2,"H",IF(E1475=3,"M",IF(E1475=4,"L")))))</f>
        <v>DM</v>
      </c>
      <c r="E1475" s="58">
        <f>IF(OR(Processes!$C$77=TRUE,Processes!Q$77=TRUE),IF(AND(G1475=1,H1475=1,NOT(ISTEXT(J1475))),4,IF(AND(G1475=1,H1475=1,ISTEXT(J1475)),3,IF(AND(OR(G1475=1,H1475=1),ISTEXT(J1475)),2,1))),"OoS")</f>
        <v>1</v>
      </c>
      <c r="F1475" s="57"/>
      <c r="G1475" s="59"/>
      <c r="H1475" s="59"/>
      <c r="I1475" s="59"/>
      <c r="J1475" s="59"/>
      <c r="K1475" s="59"/>
      <c r="L1475" s="59"/>
      <c r="M1475" s="59"/>
      <c r="N1475" s="59"/>
      <c r="O1475" s="59"/>
      <c r="P1475" s="370"/>
      <c r="Q1475" s="59"/>
      <c r="R1475" s="386"/>
    </row>
    <row r="1476" spans="1:18" ht="13" x14ac:dyDescent="0.25">
      <c r="A1476" s="352"/>
      <c r="B1476" s="378"/>
      <c r="C1476" s="54" t="str">
        <f>IF(ISTEXT('Organizational Unit Summary'!$B$54),'Organizational Unit Summary'!$B$54,"")</f>
        <v>P-15</v>
      </c>
      <c r="D1476" s="51" t="str">
        <f>IF('Organizational Unit Summary'!$B$24="Benchmark or Sustainment",IF(E1476="OoS","OoS",IF(E1476=1,"DM",IF(E1476=2,"PM",IF(E1476=3,"LM",IF(E1476=4,"FM"))))),IF(E1476="OoS","OoS",IF(E1476&lt;=2,"H",IF(E1476=3,"M",IF(E1476=4,"L")))))</f>
        <v>DM</v>
      </c>
      <c r="E1476" s="58">
        <f>IF(OR(Processes!$C$77=TRUE,Processes!R$77=TRUE),IF(AND(G1476=1,H1476=1,NOT(ISTEXT(J1476))),4,IF(AND(G1476=1,H1476=1,ISTEXT(J1476)),3,IF(AND(OR(G1476=1,H1476=1),ISTEXT(J1476)),2,1))),"OoS")</f>
        <v>1</v>
      </c>
      <c r="F1476" s="57"/>
      <c r="G1476" s="59"/>
      <c r="H1476" s="59"/>
      <c r="I1476" s="59"/>
      <c r="J1476" s="59"/>
      <c r="K1476" s="59"/>
      <c r="L1476" s="59"/>
      <c r="M1476" s="59"/>
      <c r="N1476" s="59"/>
      <c r="O1476" s="59"/>
      <c r="P1476" s="370"/>
      <c r="Q1476" s="59"/>
      <c r="R1476" s="386"/>
    </row>
    <row r="1477" spans="1:18" ht="13" x14ac:dyDescent="0.25">
      <c r="A1477" s="352"/>
      <c r="B1477" s="378"/>
      <c r="C1477" s="54" t="str">
        <f>IF(ISTEXT('Organizational Unit Summary'!$B$55),'Organizational Unit Summary'!$B$55,"")</f>
        <v>P-16</v>
      </c>
      <c r="D1477" s="51" t="str">
        <f>IF('Organizational Unit Summary'!$B$24="Benchmark or Sustainment",IF(E1477="OoS","OoS",IF(E1477=1,"DM",IF(E1477=2,"PM",IF(E1477=3,"LM",IF(E1477=4,"FM"))))),IF(E1477="OoS","OoS",IF(E1477&lt;=2,"H",IF(E1477=3,"M",IF(E1477=4,"L")))))</f>
        <v>DM</v>
      </c>
      <c r="E1477" s="58">
        <f>IF(OR(Processes!$C$77=TRUE,Processes!S$77=TRUE),IF(AND(G1477=1,H1477=1,NOT(ISTEXT(J1477))),4,IF(AND(G1477=1,H1477=1,ISTEXT(J1477)),3,IF(AND(OR(G1477=1,H1477=1),ISTEXT(J1477)),2,1))),"OoS")</f>
        <v>1</v>
      </c>
      <c r="F1477" s="57"/>
      <c r="G1477" s="59"/>
      <c r="H1477" s="59"/>
      <c r="I1477" s="59"/>
      <c r="J1477" s="59"/>
      <c r="K1477" s="59"/>
      <c r="L1477" s="59"/>
      <c r="M1477" s="59"/>
      <c r="N1477" s="59"/>
      <c r="O1477" s="59"/>
      <c r="P1477" s="370"/>
      <c r="Q1477" s="59"/>
      <c r="R1477" s="386"/>
    </row>
    <row r="1478" spans="1:18" ht="13" x14ac:dyDescent="0.25">
      <c r="A1478" s="352"/>
      <c r="B1478" s="378"/>
      <c r="C1478" s="54" t="str">
        <f>IF(ISTEXT('Organizational Unit Summary'!$B$56),'Organizational Unit Summary'!$B$56,"")</f>
        <v>P-17</v>
      </c>
      <c r="D1478" s="51" t="str">
        <f>IF('Organizational Unit Summary'!$B$24="Benchmark or Sustainment",IF(E1478="OoS","OoS",IF(E1478=1,"DM",IF(E1478=2,"PM",IF(E1478=3,"LM",IF(E1478=4,"FM"))))),IF(E1478="OoS","OoS",IF(E1478&lt;=2,"H",IF(E1478=3,"M",IF(E1478=4,"L")))))</f>
        <v>DM</v>
      </c>
      <c r="E1478" s="58">
        <f>IF(OR(Processes!$C$77=TRUE,Processes!T$77=TRUE),IF(AND(G1478=1,H1478=1,NOT(ISTEXT(J1478))),4,IF(AND(G1478=1,H1478=1,ISTEXT(J1478)),3,IF(AND(OR(G1478=1,H1478=1),ISTEXT(J1478)),2,1))),"OoS")</f>
        <v>1</v>
      </c>
      <c r="F1478" s="57"/>
      <c r="G1478" s="59"/>
      <c r="H1478" s="59"/>
      <c r="I1478" s="59"/>
      <c r="J1478" s="59"/>
      <c r="K1478" s="59"/>
      <c r="L1478" s="59"/>
      <c r="M1478" s="59"/>
      <c r="N1478" s="59"/>
      <c r="O1478" s="59"/>
      <c r="P1478" s="370"/>
      <c r="Q1478" s="59"/>
      <c r="R1478" s="386"/>
    </row>
    <row r="1479" spans="1:18" ht="13" x14ac:dyDescent="0.25">
      <c r="A1479" s="352"/>
      <c r="B1479" s="378"/>
      <c r="C1479" s="54" t="str">
        <f>IF(ISTEXT('Organizational Unit Summary'!$B$57),'Organizational Unit Summary'!$B$57,"")</f>
        <v>P-18</v>
      </c>
      <c r="D1479" s="51" t="str">
        <f>IF('Organizational Unit Summary'!$B$24="Benchmark or Sustainment",IF(E1479="OoS","OoS",IF(E1479=1,"DM",IF(E1479=2,"PM",IF(E1479=3,"LM",IF(E1479=4,"FM"))))),IF(E1479="OoS","OoS",IF(E1479&lt;=2,"H",IF(E1479=3,"M",IF(E1479=4,"L")))))</f>
        <v>DM</v>
      </c>
      <c r="E1479" s="58">
        <f>IF(OR(Processes!$C$77=TRUE,Processes!U$77=TRUE),IF(AND(G1479=1,H1479=1,NOT(ISTEXT(J1479))),4,IF(AND(G1479=1,H1479=1,ISTEXT(J1479)),3,IF(AND(OR(G1479=1,H1479=1),ISTEXT(J1479)),2,1))),"OoS")</f>
        <v>1</v>
      </c>
      <c r="F1479" s="57"/>
      <c r="G1479" s="59"/>
      <c r="H1479" s="59"/>
      <c r="I1479" s="59"/>
      <c r="J1479" s="59"/>
      <c r="K1479" s="59"/>
      <c r="L1479" s="59"/>
      <c r="M1479" s="59"/>
      <c r="N1479" s="59"/>
      <c r="O1479" s="59"/>
      <c r="P1479" s="370"/>
      <c r="Q1479" s="59"/>
      <c r="R1479" s="386"/>
    </row>
    <row r="1480" spans="1:18" ht="13" x14ac:dyDescent="0.25">
      <c r="A1480" s="352"/>
      <c r="B1480" s="378"/>
      <c r="C1480" s="54" t="str">
        <f>IF(ISTEXT('Organizational Unit Summary'!$B$58),'Organizational Unit Summary'!$B$58,"")</f>
        <v>P-19</v>
      </c>
      <c r="D1480" s="51" t="str">
        <f>IF('Organizational Unit Summary'!$B$24="Benchmark or Sustainment",IF(E1480="OoS","OoS",IF(E1480=1,"DM",IF(E1480=2,"PM",IF(E1480=3,"LM",IF(E1480=4,"FM"))))),IF(E1480="OoS","OoS",IF(E1480&lt;=2,"H",IF(E1480=3,"M",IF(E1480=4,"L")))))</f>
        <v>DM</v>
      </c>
      <c r="E1480" s="58">
        <f>IF(OR(Processes!$C$77=TRUE,Processes!V$77=TRUE),IF(AND(G1480=1,H1480=1,NOT(ISTEXT(J1480))),4,IF(AND(G1480=1,H1480=1,ISTEXT(J1480)),3,IF(AND(OR(G1480=1,H1480=1),ISTEXT(J1480)),2,1))),"OoS")</f>
        <v>1</v>
      </c>
      <c r="F1480" s="57"/>
      <c r="G1480" s="59"/>
      <c r="H1480" s="59"/>
      <c r="I1480" s="59"/>
      <c r="J1480" s="59"/>
      <c r="K1480" s="59"/>
      <c r="L1480" s="59"/>
      <c r="M1480" s="59"/>
      <c r="N1480" s="59"/>
      <c r="O1480" s="59"/>
      <c r="P1480" s="370"/>
      <c r="Q1480" s="59"/>
      <c r="R1480" s="386"/>
    </row>
    <row r="1481" spans="1:18" ht="13.5" thickBot="1" x14ac:dyDescent="0.3">
      <c r="A1481" s="352"/>
      <c r="B1481" s="378"/>
      <c r="C1481" s="54" t="str">
        <f>IF(ISTEXT('Organizational Unit Summary'!$B$59),'Organizational Unit Summary'!$B$59,"")</f>
        <v>P-20</v>
      </c>
      <c r="D1481" s="51" t="str">
        <f>IF('Organizational Unit Summary'!$B$24="Benchmark or Sustainment",IF(E1481="OoS","OoS",IF(E1481=1,"DM",IF(E1481=2,"PM",IF(E1481=3,"LM",IF(E1481=4,"FM"))))),IF(E1481="OoS","OoS",IF(E1481&lt;=2,"H",IF(E1481=3,"M",IF(E1481=4,"L")))))</f>
        <v>DM</v>
      </c>
      <c r="E1481" s="58">
        <f>IF(OR(Processes!$C$77=TRUE,Processes!W$77=TRUE),IF(AND(G1481=1,H1481=1,NOT(ISTEXT(J1481))),4,IF(AND(G1481=1,H1481=1,ISTEXT(J1481)),3,IF(AND(OR(G1481=1,H1481=1),ISTEXT(J1481)),2,1))),"OoS")</f>
        <v>1</v>
      </c>
      <c r="F1481" s="57"/>
      <c r="G1481" s="59"/>
      <c r="H1481" s="59"/>
      <c r="I1481" s="59"/>
      <c r="J1481" s="59"/>
      <c r="K1481" s="59"/>
      <c r="L1481" s="59"/>
      <c r="M1481" s="59"/>
      <c r="N1481" s="59"/>
      <c r="O1481" s="59"/>
      <c r="P1481" s="371"/>
      <c r="Q1481" s="59"/>
      <c r="R1481" s="386"/>
    </row>
    <row r="1482" spans="1:18" ht="13" x14ac:dyDescent="0.25">
      <c r="A1482" s="352"/>
      <c r="B1482" s="378" t="str">
        <f>IF(ISTEXT(Processes!$B$27),Processes!$B$27,"")</f>
        <v>Process 25</v>
      </c>
      <c r="C1482" s="54" t="str">
        <f>IF(ISTEXT('Organizational Unit Summary'!$B$40),'Organizational Unit Summary'!$B$40,"")</f>
        <v>P-1</v>
      </c>
      <c r="D1482" s="51" t="str">
        <f>IF('Organizational Unit Summary'!$B$24="Benchmark or Sustainment",IF(E1482="OoS","OoS",IF(E1482=1,"DM",IF(E1482=2,"PM",IF(E1482=3,"LM",IF(E1482=4,"FM"))))),IF(E1482="OoS","OoS",IF(E1482&lt;=2,"H",IF(E1482=3,"M",IF(E1482=4,"L")))))</f>
        <v>DM</v>
      </c>
      <c r="E1482" s="58">
        <f>IF(OR(Processes!$C$78=TRUE,Processes!D$78=TRUE),IF(AND(G1482=1,H1482=1,NOT(ISTEXT(J1482))),4,IF(AND(G1482=1,H1482=1,ISTEXT(J1482)),3,IF(AND(OR(G1482=1,H1482=1),ISTEXT(J1482)),2,1))),"OoS")</f>
        <v>1</v>
      </c>
      <c r="F1482" s="57"/>
      <c r="G1482" s="59"/>
      <c r="H1482" s="59"/>
      <c r="I1482" s="59"/>
      <c r="J1482" s="59"/>
      <c r="K1482" s="59"/>
      <c r="L1482" s="59"/>
      <c r="M1482" s="59"/>
      <c r="N1482" s="59"/>
      <c r="O1482" s="59"/>
      <c r="P1482" s="369"/>
      <c r="Q1482" s="59"/>
      <c r="R1482" s="386"/>
    </row>
    <row r="1483" spans="1:18" ht="13" x14ac:dyDescent="0.25">
      <c r="A1483" s="352"/>
      <c r="B1483" s="378"/>
      <c r="C1483" s="54" t="str">
        <f>IF(ISTEXT('Organizational Unit Summary'!$B$41),'Organizational Unit Summary'!$B$41,"")</f>
        <v>P-2</v>
      </c>
      <c r="D1483" s="51" t="str">
        <f>IF('Organizational Unit Summary'!$B$24="Benchmark or Sustainment",IF(E1483="OoS","OoS",IF(E1483=1,"DM",IF(E1483=2,"PM",IF(E1483=3,"LM",IF(E1483=4,"FM"))))),IF(E1483="OoS","OoS",IF(E1483&lt;=2,"H",IF(E1483=3,"M",IF(E1483=4,"L")))))</f>
        <v>DM</v>
      </c>
      <c r="E1483" s="58">
        <f>IF(OR(Processes!$C$78=TRUE,Processes!E$78=TRUE),IF(AND(G1483=1,H1483=1,NOT(ISTEXT(J1483))),4,IF(AND(G1483=1,H1483=1,ISTEXT(J1483)),3,IF(AND(OR(G1483=1,H1483=1),ISTEXT(J1483)),2,1))),"OoS")</f>
        <v>1</v>
      </c>
      <c r="F1483" s="57"/>
      <c r="G1483" s="59"/>
      <c r="H1483" s="59"/>
      <c r="I1483" s="59"/>
      <c r="J1483" s="59"/>
      <c r="K1483" s="59"/>
      <c r="L1483" s="59"/>
      <c r="M1483" s="59"/>
      <c r="N1483" s="59"/>
      <c r="O1483" s="59"/>
      <c r="P1483" s="370"/>
      <c r="Q1483" s="59"/>
      <c r="R1483" s="386"/>
    </row>
    <row r="1484" spans="1:18" ht="13" x14ac:dyDescent="0.25">
      <c r="A1484" s="352"/>
      <c r="B1484" s="378"/>
      <c r="C1484" s="54" t="str">
        <f>IF(ISTEXT('Organizational Unit Summary'!$B$42),'Organizational Unit Summary'!$B$42,"")</f>
        <v>P-3</v>
      </c>
      <c r="D1484" s="51" t="str">
        <f>IF('Organizational Unit Summary'!$B$24="Benchmark or Sustainment",IF(E1484="OoS","OoS",IF(E1484=1,"DM",IF(E1484=2,"PM",IF(E1484=3,"LM",IF(E1484=4,"FM"))))),IF(E1484="OoS","OoS",IF(E1484&lt;=2,"H",IF(E1484=3,"M",IF(E1484=4,"L")))))</f>
        <v>DM</v>
      </c>
      <c r="E1484" s="58">
        <f>IF(OR(Processes!$C$78=TRUE,Processes!F$78=TRUE),IF(AND(G1484=1,H1484=1,NOT(ISTEXT(J1484))),4,IF(AND(G1484=1,H1484=1,ISTEXT(J1484)),3,IF(AND(OR(G1484=1,H1484=1),ISTEXT(J1484)),2,1))),"OoS")</f>
        <v>1</v>
      </c>
      <c r="F1484" s="57"/>
      <c r="G1484" s="59"/>
      <c r="H1484" s="59"/>
      <c r="I1484" s="59"/>
      <c r="J1484" s="59"/>
      <c r="K1484" s="59"/>
      <c r="L1484" s="59"/>
      <c r="M1484" s="59"/>
      <c r="N1484" s="59"/>
      <c r="O1484" s="59"/>
      <c r="P1484" s="370"/>
      <c r="Q1484" s="59"/>
      <c r="R1484" s="386"/>
    </row>
    <row r="1485" spans="1:18" ht="13" x14ac:dyDescent="0.25">
      <c r="A1485" s="352"/>
      <c r="B1485" s="378"/>
      <c r="C1485" s="54" t="str">
        <f>IF(ISTEXT('Organizational Unit Summary'!$B$43),'Organizational Unit Summary'!$B$43,"")</f>
        <v>P-4</v>
      </c>
      <c r="D1485" s="51" t="str">
        <f>IF('Organizational Unit Summary'!$B$24="Benchmark or Sustainment",IF(E1485="OoS","OoS",IF(E1485=1,"DM",IF(E1485=2,"PM",IF(E1485=3,"LM",IF(E1485=4,"FM"))))),IF(E1485="OoS","OoS",IF(E1485&lt;=2,"H",IF(E1485=3,"M",IF(E1485=4,"L")))))</f>
        <v>DM</v>
      </c>
      <c r="E1485" s="58">
        <f>IF(OR(Processes!$C$78=TRUE,Processes!G$78=TRUE),IF(AND(G1485=1,H1485=1,NOT(ISTEXT(J1485))),4,IF(AND(G1485=1,H1485=1,ISTEXT(J1485)),3,IF(AND(OR(G1485=1,H1485=1),ISTEXT(J1485)),2,1))),"OoS")</f>
        <v>1</v>
      </c>
      <c r="F1485" s="57"/>
      <c r="G1485" s="59"/>
      <c r="H1485" s="59"/>
      <c r="I1485" s="59"/>
      <c r="J1485" s="59"/>
      <c r="K1485" s="59"/>
      <c r="L1485" s="59"/>
      <c r="M1485" s="59"/>
      <c r="N1485" s="59"/>
      <c r="O1485" s="59"/>
      <c r="P1485" s="370"/>
      <c r="Q1485" s="59"/>
      <c r="R1485" s="386"/>
    </row>
    <row r="1486" spans="1:18" ht="13" x14ac:dyDescent="0.25">
      <c r="A1486" s="352"/>
      <c r="B1486" s="378"/>
      <c r="C1486" s="54" t="str">
        <f>IF(ISTEXT('Organizational Unit Summary'!$B$44),'Organizational Unit Summary'!$B$44,"")</f>
        <v>P-5</v>
      </c>
      <c r="D1486" s="51" t="str">
        <f>IF('Organizational Unit Summary'!$B$24="Benchmark or Sustainment",IF(E1486="OoS","OoS",IF(E1486=1,"DM",IF(E1486=2,"PM",IF(E1486=3,"LM",IF(E1486=4,"FM"))))),IF(E1486="OoS","OoS",IF(E1486&lt;=2,"H",IF(E1486=3,"M",IF(E1486=4,"L")))))</f>
        <v>DM</v>
      </c>
      <c r="E1486" s="58">
        <f>IF(OR(Processes!$C$78=TRUE,Processes!H$78=TRUE),IF(AND(G1486=1,H1486=1,NOT(ISTEXT(J1486))),4,IF(AND(G1486=1,H1486=1,ISTEXT(J1486)),3,IF(AND(OR(G1486=1,H1486=1),ISTEXT(J1486)),2,1))),"OoS")</f>
        <v>1</v>
      </c>
      <c r="F1486" s="57"/>
      <c r="G1486" s="59"/>
      <c r="H1486" s="59"/>
      <c r="I1486" s="59"/>
      <c r="J1486" s="59"/>
      <c r="K1486" s="59"/>
      <c r="L1486" s="59"/>
      <c r="M1486" s="59"/>
      <c r="N1486" s="59"/>
      <c r="O1486" s="59"/>
      <c r="P1486" s="370"/>
      <c r="Q1486" s="59"/>
      <c r="R1486" s="386"/>
    </row>
    <row r="1487" spans="1:18" ht="13" x14ac:dyDescent="0.25">
      <c r="A1487" s="352"/>
      <c r="B1487" s="378"/>
      <c r="C1487" s="54" t="str">
        <f>IF(ISTEXT('Organizational Unit Summary'!$B$45),'Organizational Unit Summary'!$B$45,"")</f>
        <v>P-6</v>
      </c>
      <c r="D1487" s="51" t="str">
        <f>IF('Organizational Unit Summary'!$B$24="Benchmark or Sustainment",IF(E1487="OoS","OoS",IF(E1487=1,"DM",IF(E1487=2,"PM",IF(E1487=3,"LM",IF(E1487=4,"FM"))))),IF(E1487="OoS","OoS",IF(E1487&lt;=2,"H",IF(E1487=3,"M",IF(E1487=4,"L")))))</f>
        <v>DM</v>
      </c>
      <c r="E1487" s="58">
        <f>IF(OR(Processes!$C$78=TRUE,Processes!I$78=TRUE),IF(AND(G1487=1,H1487=1,NOT(ISTEXT(J1487))),4,IF(AND(G1487=1,H1487=1,ISTEXT(J1487)),3,IF(AND(OR(G1487=1,H1487=1),ISTEXT(J1487)),2,1))),"OoS")</f>
        <v>1</v>
      </c>
      <c r="F1487" s="57"/>
      <c r="G1487" s="59"/>
      <c r="H1487" s="59"/>
      <c r="I1487" s="59"/>
      <c r="J1487" s="59"/>
      <c r="K1487" s="59"/>
      <c r="L1487" s="59"/>
      <c r="M1487" s="59"/>
      <c r="N1487" s="59"/>
      <c r="O1487" s="59"/>
      <c r="P1487" s="370"/>
      <c r="Q1487" s="59"/>
      <c r="R1487" s="386"/>
    </row>
    <row r="1488" spans="1:18" ht="13" x14ac:dyDescent="0.25">
      <c r="A1488" s="352"/>
      <c r="B1488" s="378"/>
      <c r="C1488" s="54" t="str">
        <f>IF(ISTEXT('Organizational Unit Summary'!$B$46),'Organizational Unit Summary'!$B$46,"")</f>
        <v>P-7</v>
      </c>
      <c r="D1488" s="51" t="str">
        <f>IF('Organizational Unit Summary'!$B$24="Benchmark or Sustainment",IF(E1488="OoS","OoS",IF(E1488=1,"DM",IF(E1488=2,"PM",IF(E1488=3,"LM",IF(E1488=4,"FM"))))),IF(E1488="OoS","OoS",IF(E1488&lt;=2,"H",IF(E1488=3,"M",IF(E1488=4,"L")))))</f>
        <v>DM</v>
      </c>
      <c r="E1488" s="58">
        <f>IF(OR(Processes!$C$78=TRUE,Processes!J$78=TRUE),IF(AND(G1488=1,H1488=1,NOT(ISTEXT(J1488))),4,IF(AND(G1488=1,H1488=1,ISTEXT(J1488)),3,IF(AND(OR(G1488=1,H1488=1),ISTEXT(J1488)),2,1))),"OoS")</f>
        <v>1</v>
      </c>
      <c r="F1488" s="57"/>
      <c r="G1488" s="59"/>
      <c r="H1488" s="59"/>
      <c r="I1488" s="59"/>
      <c r="J1488" s="59"/>
      <c r="K1488" s="59"/>
      <c r="L1488" s="59"/>
      <c r="M1488" s="59"/>
      <c r="N1488" s="59"/>
      <c r="O1488" s="59"/>
      <c r="P1488" s="370"/>
      <c r="Q1488" s="59"/>
      <c r="R1488" s="386"/>
    </row>
    <row r="1489" spans="1:18" ht="13" x14ac:dyDescent="0.25">
      <c r="A1489" s="352"/>
      <c r="B1489" s="378"/>
      <c r="C1489" s="54" t="str">
        <f>IF(ISTEXT('Organizational Unit Summary'!$B$47),'Organizational Unit Summary'!$B$47,"")</f>
        <v>P-8</v>
      </c>
      <c r="D1489" s="51" t="str">
        <f>IF('Organizational Unit Summary'!$B$24="Benchmark or Sustainment",IF(E1489="OoS","OoS",IF(E1489=1,"DM",IF(E1489=2,"PM",IF(E1489=3,"LM",IF(E1489=4,"FM"))))),IF(E1489="OoS","OoS",IF(E1489&lt;=2,"H",IF(E1489=3,"M",IF(E1489=4,"L")))))</f>
        <v>DM</v>
      </c>
      <c r="E1489" s="58">
        <f>IF(OR(Processes!$C$78=TRUE,Processes!K$78=TRUE),IF(AND(G1489=1,H1489=1,NOT(ISTEXT(J1489))),4,IF(AND(G1489=1,H1489=1,ISTEXT(J1489)),3,IF(AND(OR(G1489=1,H1489=1),ISTEXT(J1489)),2,1))),"OoS")</f>
        <v>1</v>
      </c>
      <c r="F1489" s="57"/>
      <c r="G1489" s="59"/>
      <c r="H1489" s="59"/>
      <c r="I1489" s="59"/>
      <c r="J1489" s="59"/>
      <c r="K1489" s="59"/>
      <c r="L1489" s="59"/>
      <c r="M1489" s="59"/>
      <c r="N1489" s="59"/>
      <c r="O1489" s="59"/>
      <c r="P1489" s="370"/>
      <c r="Q1489" s="59"/>
      <c r="R1489" s="386"/>
    </row>
    <row r="1490" spans="1:18" ht="13" x14ac:dyDescent="0.25">
      <c r="A1490" s="352"/>
      <c r="B1490" s="378"/>
      <c r="C1490" s="54" t="str">
        <f>IF(ISTEXT('Organizational Unit Summary'!$B$48),'Organizational Unit Summary'!$B$48,"")</f>
        <v>P-9</v>
      </c>
      <c r="D1490" s="51" t="str">
        <f>IF('Organizational Unit Summary'!$B$24="Benchmark or Sustainment",IF(E1490="OoS","OoS",IF(E1490=1,"DM",IF(E1490=2,"PM",IF(E1490=3,"LM",IF(E1490=4,"FM"))))),IF(E1490="OoS","OoS",IF(E1490&lt;=2,"H",IF(E1490=3,"M",IF(E1490=4,"L")))))</f>
        <v>DM</v>
      </c>
      <c r="E1490" s="58">
        <f>IF(OR(Processes!$C$78=TRUE,Processes!L$78=TRUE),IF(AND(G1490=1,H1490=1,NOT(ISTEXT(J1490))),4,IF(AND(G1490=1,H1490=1,ISTEXT(J1490)),3,IF(AND(OR(G1490=1,H1490=1),ISTEXT(J1490)),2,1))),"OoS")</f>
        <v>1</v>
      </c>
      <c r="F1490" s="57"/>
      <c r="G1490" s="59"/>
      <c r="H1490" s="59"/>
      <c r="I1490" s="59"/>
      <c r="J1490" s="59"/>
      <c r="K1490" s="59"/>
      <c r="L1490" s="59"/>
      <c r="M1490" s="59"/>
      <c r="N1490" s="59"/>
      <c r="O1490" s="59"/>
      <c r="P1490" s="370"/>
      <c r="Q1490" s="59"/>
      <c r="R1490" s="386"/>
    </row>
    <row r="1491" spans="1:18" ht="13" x14ac:dyDescent="0.25">
      <c r="A1491" s="352"/>
      <c r="B1491" s="378"/>
      <c r="C1491" s="54" t="str">
        <f>IF(ISTEXT('Organizational Unit Summary'!$B$49),'Organizational Unit Summary'!$B$49,"")</f>
        <v>P-10</v>
      </c>
      <c r="D1491" s="51" t="str">
        <f>IF('Organizational Unit Summary'!$B$24="Benchmark or Sustainment",IF(E1491="OoS","OoS",IF(E1491=1,"DM",IF(E1491=2,"PM",IF(E1491=3,"LM",IF(E1491=4,"FM"))))),IF(E1491="OoS","OoS",IF(E1491&lt;=2,"H",IF(E1491=3,"M",IF(E1491=4,"L")))))</f>
        <v>DM</v>
      </c>
      <c r="E1491" s="58">
        <f>IF(OR(Processes!$C$78=TRUE,Processes!M$78=TRUE),IF(AND(G1491=1,H1491=1,NOT(ISTEXT(J1491))),4,IF(AND(G1491=1,H1491=1,ISTEXT(J1491)),3,IF(AND(OR(G1491=1,H1491=1),ISTEXT(J1491)),2,1))),"OoS")</f>
        <v>1</v>
      </c>
      <c r="F1491" s="57"/>
      <c r="G1491" s="59"/>
      <c r="H1491" s="59"/>
      <c r="I1491" s="59"/>
      <c r="J1491" s="59"/>
      <c r="K1491" s="59"/>
      <c r="L1491" s="59"/>
      <c r="M1491" s="59"/>
      <c r="N1491" s="59"/>
      <c r="O1491" s="59"/>
      <c r="P1491" s="370"/>
      <c r="Q1491" s="59"/>
      <c r="R1491" s="386"/>
    </row>
    <row r="1492" spans="1:18" ht="13" x14ac:dyDescent="0.25">
      <c r="A1492" s="352"/>
      <c r="B1492" s="378"/>
      <c r="C1492" s="54" t="str">
        <f>IF(ISTEXT('Organizational Unit Summary'!$B$50),'Organizational Unit Summary'!$B$50,"")</f>
        <v>P-11</v>
      </c>
      <c r="D1492" s="51" t="str">
        <f>IF('Organizational Unit Summary'!$B$24="Benchmark or Sustainment",IF(E1492="OoS","OoS",IF(E1492=1,"DM",IF(E1492=2,"PM",IF(E1492=3,"LM",IF(E1492=4,"FM"))))),IF(E1492="OoS","OoS",IF(E1492&lt;=2,"H",IF(E1492=3,"M",IF(E1492=4,"L")))))</f>
        <v>DM</v>
      </c>
      <c r="E1492" s="58">
        <f>IF(OR(Processes!$C$78=TRUE,Processes!N$78=TRUE),IF(AND(G1492=1,H1492=1,NOT(ISTEXT(J1492))),4,IF(AND(G1492=1,H1492=1,ISTEXT(J1492)),3,IF(AND(OR(G1492=1,H1492=1),ISTEXT(J1492)),2,1))),"OoS")</f>
        <v>1</v>
      </c>
      <c r="F1492" s="57"/>
      <c r="G1492" s="59"/>
      <c r="H1492" s="59"/>
      <c r="I1492" s="59"/>
      <c r="J1492" s="59"/>
      <c r="K1492" s="59"/>
      <c r="L1492" s="59"/>
      <c r="M1492" s="59"/>
      <c r="N1492" s="59"/>
      <c r="O1492" s="59"/>
      <c r="P1492" s="370"/>
      <c r="Q1492" s="59"/>
      <c r="R1492" s="386"/>
    </row>
    <row r="1493" spans="1:18" ht="13" x14ac:dyDescent="0.25">
      <c r="A1493" s="352"/>
      <c r="B1493" s="378"/>
      <c r="C1493" s="54" t="str">
        <f>IF(ISTEXT('Organizational Unit Summary'!$B$51),'Organizational Unit Summary'!$B$51,"")</f>
        <v>P-12</v>
      </c>
      <c r="D1493" s="51" t="str">
        <f>IF('Organizational Unit Summary'!$B$24="Benchmark or Sustainment",IF(E1493="OoS","OoS",IF(E1493=1,"DM",IF(E1493=2,"PM",IF(E1493=3,"LM",IF(E1493=4,"FM"))))),IF(E1493="OoS","OoS",IF(E1493&lt;=2,"H",IF(E1493=3,"M",IF(E1493=4,"L")))))</f>
        <v>DM</v>
      </c>
      <c r="E1493" s="58">
        <f>IF(OR(Processes!$C$78=TRUE,Processes!O$78=TRUE),IF(AND(G1493=1,H1493=1,NOT(ISTEXT(J1493))),4,IF(AND(G1493=1,H1493=1,ISTEXT(J1493)),3,IF(AND(OR(G1493=1,H1493=1),ISTEXT(J1493)),2,1))),"OoS")</f>
        <v>1</v>
      </c>
      <c r="F1493" s="57"/>
      <c r="G1493" s="59"/>
      <c r="H1493" s="59"/>
      <c r="I1493" s="59"/>
      <c r="J1493" s="59"/>
      <c r="K1493" s="59"/>
      <c r="L1493" s="59"/>
      <c r="M1493" s="59"/>
      <c r="N1493" s="59"/>
      <c r="O1493" s="59"/>
      <c r="P1493" s="370"/>
      <c r="Q1493" s="59"/>
      <c r="R1493" s="386"/>
    </row>
    <row r="1494" spans="1:18" ht="13" x14ac:dyDescent="0.25">
      <c r="A1494" s="352"/>
      <c r="B1494" s="378"/>
      <c r="C1494" s="54" t="str">
        <f>IF(ISTEXT('Organizational Unit Summary'!$B$52),'Organizational Unit Summary'!$B$52,"")</f>
        <v>P-13</v>
      </c>
      <c r="D1494" s="51" t="str">
        <f>IF('Organizational Unit Summary'!$B$24="Benchmark or Sustainment",IF(E1494="OoS","OoS",IF(E1494=1,"DM",IF(E1494=2,"PM",IF(E1494=3,"LM",IF(E1494=4,"FM"))))),IF(E1494="OoS","OoS",IF(E1494&lt;=2,"H",IF(E1494=3,"M",IF(E1494=4,"L")))))</f>
        <v>DM</v>
      </c>
      <c r="E1494" s="58">
        <f>IF(OR(Processes!$C$78=TRUE,Processes!P$78=TRUE),IF(AND(G1494=1,H1494=1,NOT(ISTEXT(J1494))),4,IF(AND(G1494=1,H1494=1,ISTEXT(J1494)),3,IF(AND(OR(G1494=1,H1494=1),ISTEXT(J1494)),2,1))),"OoS")</f>
        <v>1</v>
      </c>
      <c r="F1494" s="57"/>
      <c r="G1494" s="59"/>
      <c r="H1494" s="59"/>
      <c r="I1494" s="59"/>
      <c r="J1494" s="59"/>
      <c r="K1494" s="59"/>
      <c r="L1494" s="59"/>
      <c r="M1494" s="59"/>
      <c r="N1494" s="59"/>
      <c r="O1494" s="59"/>
      <c r="P1494" s="370"/>
      <c r="Q1494" s="59"/>
      <c r="R1494" s="386"/>
    </row>
    <row r="1495" spans="1:18" ht="13" x14ac:dyDescent="0.25">
      <c r="A1495" s="352"/>
      <c r="B1495" s="378"/>
      <c r="C1495" s="54" t="str">
        <f>IF(ISTEXT('Organizational Unit Summary'!$B$53),'Organizational Unit Summary'!$B$53,"")</f>
        <v>P-14</v>
      </c>
      <c r="D1495" s="51" t="str">
        <f>IF('Organizational Unit Summary'!$B$24="Benchmark or Sustainment",IF(E1495="OoS","OoS",IF(E1495=1,"DM",IF(E1495=2,"PM",IF(E1495=3,"LM",IF(E1495=4,"FM"))))),IF(E1495="OoS","OoS",IF(E1495&lt;=2,"H",IF(E1495=3,"M",IF(E1495=4,"L")))))</f>
        <v>DM</v>
      </c>
      <c r="E1495" s="58">
        <f>IF(OR(Processes!$C$78=TRUE,Processes!Q$78=TRUE),IF(AND(G1495=1,H1495=1,NOT(ISTEXT(J1495))),4,IF(AND(G1495=1,H1495=1,ISTEXT(J1495)),3,IF(AND(OR(G1495=1,H1495=1),ISTEXT(J1495)),2,1))),"OoS")</f>
        <v>1</v>
      </c>
      <c r="F1495" s="57"/>
      <c r="G1495" s="59"/>
      <c r="H1495" s="59"/>
      <c r="I1495" s="59"/>
      <c r="J1495" s="59"/>
      <c r="K1495" s="59"/>
      <c r="L1495" s="59"/>
      <c r="M1495" s="59"/>
      <c r="N1495" s="59"/>
      <c r="O1495" s="59"/>
      <c r="P1495" s="370"/>
      <c r="Q1495" s="59"/>
      <c r="R1495" s="386"/>
    </row>
    <row r="1496" spans="1:18" ht="13" x14ac:dyDescent="0.25">
      <c r="A1496" s="352"/>
      <c r="B1496" s="378"/>
      <c r="C1496" s="54" t="str">
        <f>IF(ISTEXT('Organizational Unit Summary'!$B$54),'Organizational Unit Summary'!$B$54,"")</f>
        <v>P-15</v>
      </c>
      <c r="D1496" s="51" t="str">
        <f>IF('Organizational Unit Summary'!$B$24="Benchmark or Sustainment",IF(E1496="OoS","OoS",IF(E1496=1,"DM",IF(E1496=2,"PM",IF(E1496=3,"LM",IF(E1496=4,"FM"))))),IF(E1496="OoS","OoS",IF(E1496&lt;=2,"H",IF(E1496=3,"M",IF(E1496=4,"L")))))</f>
        <v>DM</v>
      </c>
      <c r="E1496" s="58">
        <f>IF(OR(Processes!$C$78=TRUE,Processes!R$78=TRUE),IF(AND(G1496=1,H1496=1,NOT(ISTEXT(J1496))),4,IF(AND(G1496=1,H1496=1,ISTEXT(J1496)),3,IF(AND(OR(G1496=1,H1496=1),ISTEXT(J1496)),2,1))),"OoS")</f>
        <v>1</v>
      </c>
      <c r="F1496" s="57"/>
      <c r="G1496" s="59"/>
      <c r="H1496" s="59"/>
      <c r="I1496" s="59"/>
      <c r="J1496" s="59"/>
      <c r="K1496" s="59"/>
      <c r="L1496" s="59"/>
      <c r="M1496" s="59"/>
      <c r="N1496" s="59"/>
      <c r="O1496" s="59"/>
      <c r="P1496" s="370"/>
      <c r="Q1496" s="59"/>
      <c r="R1496" s="386"/>
    </row>
    <row r="1497" spans="1:18" ht="13" x14ac:dyDescent="0.25">
      <c r="A1497" s="352"/>
      <c r="B1497" s="378"/>
      <c r="C1497" s="54" t="str">
        <f>IF(ISTEXT('Organizational Unit Summary'!$B$55),'Organizational Unit Summary'!$B$55,"")</f>
        <v>P-16</v>
      </c>
      <c r="D1497" s="51" t="str">
        <f>IF('Organizational Unit Summary'!$B$24="Benchmark or Sustainment",IF(E1497="OoS","OoS",IF(E1497=1,"DM",IF(E1497=2,"PM",IF(E1497=3,"LM",IF(E1497=4,"FM"))))),IF(E1497="OoS","OoS",IF(E1497&lt;=2,"H",IF(E1497=3,"M",IF(E1497=4,"L")))))</f>
        <v>DM</v>
      </c>
      <c r="E1497" s="58">
        <f>IF(OR(Processes!$C$78=TRUE,Processes!S$78=TRUE),IF(AND(G1497=1,H1497=1,NOT(ISTEXT(J1497))),4,IF(AND(G1497=1,H1497=1,ISTEXT(J1497)),3,IF(AND(OR(G1497=1,H1497=1),ISTEXT(J1497)),2,1))),"OoS")</f>
        <v>1</v>
      </c>
      <c r="F1497" s="57"/>
      <c r="G1497" s="59"/>
      <c r="H1497" s="59"/>
      <c r="I1497" s="59"/>
      <c r="J1497" s="59"/>
      <c r="K1497" s="59"/>
      <c r="L1497" s="59"/>
      <c r="M1497" s="59"/>
      <c r="N1497" s="59"/>
      <c r="O1497" s="59"/>
      <c r="P1497" s="370"/>
      <c r="Q1497" s="59"/>
      <c r="R1497" s="386"/>
    </row>
    <row r="1498" spans="1:18" ht="13" x14ac:dyDescent="0.25">
      <c r="A1498" s="352"/>
      <c r="B1498" s="378"/>
      <c r="C1498" s="54" t="str">
        <f>IF(ISTEXT('Organizational Unit Summary'!$B$56),'Organizational Unit Summary'!$B$56,"")</f>
        <v>P-17</v>
      </c>
      <c r="D1498" s="51" t="str">
        <f>IF('Organizational Unit Summary'!$B$24="Benchmark or Sustainment",IF(E1498="OoS","OoS",IF(E1498=1,"DM",IF(E1498=2,"PM",IF(E1498=3,"LM",IF(E1498=4,"FM"))))),IF(E1498="OoS","OoS",IF(E1498&lt;=2,"H",IF(E1498=3,"M",IF(E1498=4,"L")))))</f>
        <v>DM</v>
      </c>
      <c r="E1498" s="58">
        <f>IF(OR(Processes!$C$78=TRUE,Processes!T$78=TRUE),IF(AND(G1498=1,H1498=1,NOT(ISTEXT(J1498))),4,IF(AND(G1498=1,H1498=1,ISTEXT(J1498)),3,IF(AND(OR(G1498=1,H1498=1),ISTEXT(J1498)),2,1))),"OoS")</f>
        <v>1</v>
      </c>
      <c r="F1498" s="57"/>
      <c r="G1498" s="59"/>
      <c r="H1498" s="59"/>
      <c r="I1498" s="59"/>
      <c r="J1498" s="59"/>
      <c r="K1498" s="59"/>
      <c r="L1498" s="59"/>
      <c r="M1498" s="59"/>
      <c r="N1498" s="59"/>
      <c r="O1498" s="59"/>
      <c r="P1498" s="370"/>
      <c r="Q1498" s="59"/>
      <c r="R1498" s="386"/>
    </row>
    <row r="1499" spans="1:18" ht="13" x14ac:dyDescent="0.25">
      <c r="A1499" s="352"/>
      <c r="B1499" s="378"/>
      <c r="C1499" s="54" t="str">
        <f>IF(ISTEXT('Organizational Unit Summary'!$B$57),'Organizational Unit Summary'!$B$57,"")</f>
        <v>P-18</v>
      </c>
      <c r="D1499" s="51" t="str">
        <f>IF('Organizational Unit Summary'!$B$24="Benchmark or Sustainment",IF(E1499="OoS","OoS",IF(E1499=1,"DM",IF(E1499=2,"PM",IF(E1499=3,"LM",IF(E1499=4,"FM"))))),IF(E1499="OoS","OoS",IF(E1499&lt;=2,"H",IF(E1499=3,"M",IF(E1499=4,"L")))))</f>
        <v>DM</v>
      </c>
      <c r="E1499" s="58">
        <f>IF(OR(Processes!$C$78=TRUE,Processes!U$78=TRUE),IF(AND(G1499=1,H1499=1,NOT(ISTEXT(J1499))),4,IF(AND(G1499=1,H1499=1,ISTEXT(J1499)),3,IF(AND(OR(G1499=1,H1499=1),ISTEXT(J1499)),2,1))),"OoS")</f>
        <v>1</v>
      </c>
      <c r="F1499" s="57"/>
      <c r="G1499" s="59"/>
      <c r="H1499" s="59"/>
      <c r="I1499" s="59"/>
      <c r="J1499" s="59"/>
      <c r="K1499" s="59"/>
      <c r="L1499" s="59"/>
      <c r="M1499" s="59"/>
      <c r="N1499" s="59"/>
      <c r="O1499" s="59"/>
      <c r="P1499" s="370"/>
      <c r="Q1499" s="59"/>
      <c r="R1499" s="386"/>
    </row>
    <row r="1500" spans="1:18" ht="13" x14ac:dyDescent="0.25">
      <c r="A1500" s="352"/>
      <c r="B1500" s="378"/>
      <c r="C1500" s="54" t="str">
        <f>IF(ISTEXT('Organizational Unit Summary'!$B$58),'Organizational Unit Summary'!$B$58,"")</f>
        <v>P-19</v>
      </c>
      <c r="D1500" s="51" t="str">
        <f>IF('Organizational Unit Summary'!$B$24="Benchmark or Sustainment",IF(E1500="OoS","OoS",IF(E1500=1,"DM",IF(E1500=2,"PM",IF(E1500=3,"LM",IF(E1500=4,"FM"))))),IF(E1500="OoS","OoS",IF(E1500&lt;=2,"H",IF(E1500=3,"M",IF(E1500=4,"L")))))</f>
        <v>DM</v>
      </c>
      <c r="E1500" s="58">
        <f>IF(OR(Processes!$C$78=TRUE,Processes!V$78=TRUE),IF(AND(G1500=1,H1500=1,NOT(ISTEXT(J1500))),4,IF(AND(G1500=1,H1500=1,ISTEXT(J1500)),3,IF(AND(OR(G1500=1,H1500=1),ISTEXT(J1500)),2,1))),"OoS")</f>
        <v>1</v>
      </c>
      <c r="F1500" s="57"/>
      <c r="G1500" s="59"/>
      <c r="H1500" s="59"/>
      <c r="I1500" s="59"/>
      <c r="J1500" s="59"/>
      <c r="K1500" s="59"/>
      <c r="L1500" s="59"/>
      <c r="M1500" s="59"/>
      <c r="N1500" s="59"/>
      <c r="O1500" s="59"/>
      <c r="P1500" s="370"/>
      <c r="Q1500" s="59"/>
      <c r="R1500" s="386"/>
    </row>
    <row r="1501" spans="1:18" ht="13.5" thickBot="1" x14ac:dyDescent="0.3">
      <c r="A1501" s="353"/>
      <c r="B1501" s="378"/>
      <c r="C1501" s="54" t="str">
        <f>IF(ISTEXT('Organizational Unit Summary'!$B$59),'Organizational Unit Summary'!$B$59,"")</f>
        <v>P-20</v>
      </c>
      <c r="D1501" s="51" t="str">
        <f>IF('Organizational Unit Summary'!$B$24="Benchmark or Sustainment",IF(E1501="OoS","OoS",IF(E1501=1,"DM",IF(E1501=2,"PM",IF(E1501=3,"LM",IF(E1501=4,"FM"))))),IF(E1501="OoS","OoS",IF(E1501&lt;=2,"H",IF(E1501=3,"M",IF(E1501=4,"L")))))</f>
        <v>DM</v>
      </c>
      <c r="E1501" s="58">
        <f>IF(OR(Processes!$C$78=TRUE,Processes!W$78=TRUE),IF(AND(G1501=1,H1501=1,NOT(ISTEXT(J1501))),4,IF(AND(G1501=1,H1501=1,ISTEXT(J1501)),3,IF(AND(OR(G1501=1,H1501=1),ISTEXT(J1501)),2,1))),"OoS")</f>
        <v>1</v>
      </c>
      <c r="F1501" s="57"/>
      <c r="G1501" s="59"/>
      <c r="H1501" s="59"/>
      <c r="I1501" s="59"/>
      <c r="J1501" s="59"/>
      <c r="K1501" s="59"/>
      <c r="L1501" s="59"/>
      <c r="M1501" s="59"/>
      <c r="N1501" s="59"/>
      <c r="O1501" s="59"/>
      <c r="P1501" s="371"/>
      <c r="Q1501" s="59"/>
      <c r="R1501" s="387"/>
    </row>
    <row r="1502" spans="1:18" ht="13" x14ac:dyDescent="0.25">
      <c r="A1502" s="382" t="s">
        <v>320</v>
      </c>
      <c r="B1502" s="378" t="str">
        <f>IF(ISTEXT(Processes!$B$3),Processes!$B$3,"")</f>
        <v>Process 1</v>
      </c>
      <c r="C1502" s="62" t="str">
        <f>IF(ISTEXT('Organizational Unit Summary'!$B$40),'Organizational Unit Summary'!$B$40,"")</f>
        <v>P-1</v>
      </c>
      <c r="D1502" s="51" t="str">
        <f>IF('Organizational Unit Summary'!$B$24="Benchmark or Sustainment",IF(E1502="OoS","OoS",IF(E1502=1,"DM",IF(E1502=2,"PM",IF(E1502=3,"LM",IF(E1502=4,"FM"))))),IF(E1502="OoS","OoS",IF(E1502&lt;=2,"H",IF(E1502=3,"M",IF(E1502=4,"L")))))</f>
        <v>DM</v>
      </c>
      <c r="E1502" s="58">
        <f>IF(OR(Processes!$C$54=TRUE,Processes!D$54=TRUE),IF(AND(G1502=1,H1502=1,NOT(ISTEXT(J1502))),4,IF(AND(G1502=1,H1502=1,ISTEXT(J1502)),3,IF(AND(OR(G1502=1,H1502=1),ISTEXT(J1502)),2,1))),"OoS")</f>
        <v>1</v>
      </c>
      <c r="F1502" s="57"/>
      <c r="G1502" s="59"/>
      <c r="H1502" s="59"/>
      <c r="I1502" s="59"/>
      <c r="J1502" s="59"/>
      <c r="K1502" s="59"/>
      <c r="L1502" s="59"/>
      <c r="M1502" s="59"/>
      <c r="N1502" s="59"/>
      <c r="O1502" s="59"/>
      <c r="P1502" s="369"/>
      <c r="Q1502" s="59"/>
      <c r="R1502" s="385"/>
    </row>
    <row r="1503" spans="1:18" ht="13" x14ac:dyDescent="0.25">
      <c r="A1503" s="383"/>
      <c r="B1503" s="378"/>
      <c r="C1503" s="62" t="str">
        <f>IF(ISTEXT('Organizational Unit Summary'!$B$41),'Organizational Unit Summary'!$B$41,"")</f>
        <v>P-2</v>
      </c>
      <c r="D1503" s="51" t="str">
        <f>IF('Organizational Unit Summary'!$B$24="Benchmark or Sustainment",IF(E1503="OoS","OoS",IF(E1503=1,"DM",IF(E1503=2,"PM",IF(E1503=3,"LM",IF(E1503=4,"FM"))))),IF(E1503="OoS","OoS",IF(E1503&lt;=2,"H",IF(E1503=3,"M",IF(E1503=4,"L")))))</f>
        <v>DM</v>
      </c>
      <c r="E1503" s="58">
        <f>IF(OR(Processes!$C$54=TRUE,Processes!E$54=TRUE),IF(AND(G1503=1,H1503=1,NOT(ISTEXT(J1503))),4,IF(AND(G1503=1,H1503=1,ISTEXT(J1503)),3,IF(AND(OR(G1503=1,H1503=1),ISTEXT(J1503)),2,1))),"OoS")</f>
        <v>1</v>
      </c>
      <c r="F1503" s="57"/>
      <c r="G1503" s="59"/>
      <c r="H1503" s="59"/>
      <c r="I1503" s="59"/>
      <c r="J1503" s="59"/>
      <c r="K1503" s="59"/>
      <c r="L1503" s="59"/>
      <c r="M1503" s="59"/>
      <c r="N1503" s="59"/>
      <c r="O1503" s="59"/>
      <c r="P1503" s="370"/>
      <c r="Q1503" s="59"/>
      <c r="R1503" s="386"/>
    </row>
    <row r="1504" spans="1:18" ht="13" x14ac:dyDescent="0.25">
      <c r="A1504" s="383"/>
      <c r="B1504" s="378"/>
      <c r="C1504" s="62" t="str">
        <f>IF(ISTEXT('Organizational Unit Summary'!$B$42),'Organizational Unit Summary'!$B$42,"")</f>
        <v>P-3</v>
      </c>
      <c r="D1504" s="51" t="str">
        <f>IF('Organizational Unit Summary'!$B$24="Benchmark or Sustainment",IF(E1504="OoS","OoS",IF(E1504=1,"DM",IF(E1504=2,"PM",IF(E1504=3,"LM",IF(E1504=4,"FM"))))),IF(E1504="OoS","OoS",IF(E1504&lt;=2,"H",IF(E1504=3,"M",IF(E1504=4,"L")))))</f>
        <v>DM</v>
      </c>
      <c r="E1504" s="58">
        <f>IF(OR(Processes!$C$54=TRUE,Processes!F$54=TRUE),IF(AND(G1504=1,H1504=1,NOT(ISTEXT(J1504))),4,IF(AND(G1504=1,H1504=1,ISTEXT(J1504)),3,IF(AND(OR(G1504=1,H1504=1),ISTEXT(J1504)),2,1))),"OoS")</f>
        <v>1</v>
      </c>
      <c r="F1504" s="57"/>
      <c r="G1504" s="59"/>
      <c r="H1504" s="59"/>
      <c r="I1504" s="59"/>
      <c r="J1504" s="59"/>
      <c r="K1504" s="59"/>
      <c r="L1504" s="59"/>
      <c r="M1504" s="59"/>
      <c r="N1504" s="59"/>
      <c r="O1504" s="59"/>
      <c r="P1504" s="370"/>
      <c r="Q1504" s="59"/>
      <c r="R1504" s="386"/>
    </row>
    <row r="1505" spans="1:18" ht="13" x14ac:dyDescent="0.25">
      <c r="A1505" s="383"/>
      <c r="B1505" s="378"/>
      <c r="C1505" s="62" t="str">
        <f>IF(ISTEXT('Organizational Unit Summary'!$B$43),'Organizational Unit Summary'!$B$43,"")</f>
        <v>P-4</v>
      </c>
      <c r="D1505" s="51" t="str">
        <f>IF('Organizational Unit Summary'!$B$24="Benchmark or Sustainment",IF(E1505="OoS","OoS",IF(E1505=1,"DM",IF(E1505=2,"PM",IF(E1505=3,"LM",IF(E1505=4,"FM"))))),IF(E1505="OoS","OoS",IF(E1505&lt;=2,"H",IF(E1505=3,"M",IF(E1505=4,"L")))))</f>
        <v>DM</v>
      </c>
      <c r="E1505" s="58">
        <f>IF(OR(Processes!$C$54=TRUE,Processes!G$54=TRUE),IF(AND(G1505=1,H1505=1,NOT(ISTEXT(J1505))),4,IF(AND(G1505=1,H1505=1,ISTEXT(J1505)),3,IF(AND(OR(G1505=1,H1505=1),ISTEXT(J1505)),2,1))),"OoS")</f>
        <v>1</v>
      </c>
      <c r="F1505" s="57"/>
      <c r="G1505" s="59"/>
      <c r="H1505" s="59"/>
      <c r="I1505" s="59"/>
      <c r="J1505" s="59"/>
      <c r="K1505" s="59"/>
      <c r="L1505" s="59"/>
      <c r="M1505" s="59"/>
      <c r="N1505" s="59"/>
      <c r="O1505" s="59"/>
      <c r="P1505" s="370"/>
      <c r="Q1505" s="59"/>
      <c r="R1505" s="386"/>
    </row>
    <row r="1506" spans="1:18" ht="13" x14ac:dyDescent="0.25">
      <c r="A1506" s="383"/>
      <c r="B1506" s="378"/>
      <c r="C1506" s="62" t="str">
        <f>IF(ISTEXT('Organizational Unit Summary'!$B$44),'Organizational Unit Summary'!$B$44,"")</f>
        <v>P-5</v>
      </c>
      <c r="D1506" s="51" t="str">
        <f>IF('Organizational Unit Summary'!$B$24="Benchmark or Sustainment",IF(E1506="OoS","OoS",IF(E1506=1,"DM",IF(E1506=2,"PM",IF(E1506=3,"LM",IF(E1506=4,"FM"))))),IF(E1506="OoS","OoS",IF(E1506&lt;=2,"H",IF(E1506=3,"M",IF(E1506=4,"L")))))</f>
        <v>DM</v>
      </c>
      <c r="E1506" s="58">
        <f>IF(OR(Processes!$C$54=TRUE,Processes!H$54=TRUE),IF(AND(G1506=1,H1506=1,NOT(ISTEXT(J1506))),4,IF(AND(G1506=1,H1506=1,ISTEXT(J1506)),3,IF(AND(OR(G1506=1,H1506=1),ISTEXT(J1506)),2,1))),"OoS")</f>
        <v>1</v>
      </c>
      <c r="F1506" s="57"/>
      <c r="G1506" s="59"/>
      <c r="H1506" s="59"/>
      <c r="I1506" s="59"/>
      <c r="J1506" s="59"/>
      <c r="K1506" s="59"/>
      <c r="L1506" s="59"/>
      <c r="M1506" s="59"/>
      <c r="N1506" s="59"/>
      <c r="O1506" s="59"/>
      <c r="P1506" s="370"/>
      <c r="Q1506" s="59"/>
      <c r="R1506" s="386"/>
    </row>
    <row r="1507" spans="1:18" ht="13" x14ac:dyDescent="0.25">
      <c r="A1507" s="383"/>
      <c r="B1507" s="378"/>
      <c r="C1507" s="62" t="str">
        <f>IF(ISTEXT('Organizational Unit Summary'!$B$45),'Organizational Unit Summary'!$B$45,"")</f>
        <v>P-6</v>
      </c>
      <c r="D1507" s="51" t="str">
        <f>IF('Organizational Unit Summary'!$B$24="Benchmark or Sustainment",IF(E1507="OoS","OoS",IF(E1507=1,"DM",IF(E1507=2,"PM",IF(E1507=3,"LM",IF(E1507=4,"FM"))))),IF(E1507="OoS","OoS",IF(E1507&lt;=2,"H",IF(E1507=3,"M",IF(E1507=4,"L")))))</f>
        <v>DM</v>
      </c>
      <c r="E1507" s="58">
        <f>IF(OR(Processes!$C$54=TRUE,Processes!I$54=TRUE),IF(AND(G1507=1,H1507=1,NOT(ISTEXT(J1507))),4,IF(AND(G1507=1,H1507=1,ISTEXT(J1507)),3,IF(AND(OR(G1507=1,H1507=1),ISTEXT(J1507)),2,1))),"OoS")</f>
        <v>1</v>
      </c>
      <c r="F1507" s="57"/>
      <c r="G1507" s="59"/>
      <c r="H1507" s="59"/>
      <c r="I1507" s="59"/>
      <c r="J1507" s="59"/>
      <c r="K1507" s="59"/>
      <c r="L1507" s="59"/>
      <c r="M1507" s="59"/>
      <c r="N1507" s="59"/>
      <c r="O1507" s="59"/>
      <c r="P1507" s="370"/>
      <c r="Q1507" s="59"/>
      <c r="R1507" s="386"/>
    </row>
    <row r="1508" spans="1:18" ht="13" x14ac:dyDescent="0.25">
      <c r="A1508" s="383"/>
      <c r="B1508" s="378"/>
      <c r="C1508" s="62" t="str">
        <f>IF(ISTEXT('Organizational Unit Summary'!$B$46),'Organizational Unit Summary'!$B$46,"")</f>
        <v>P-7</v>
      </c>
      <c r="D1508" s="51" t="str">
        <f>IF('Organizational Unit Summary'!$B$24="Benchmark or Sustainment",IF(E1508="OoS","OoS",IF(E1508=1,"DM",IF(E1508=2,"PM",IF(E1508=3,"LM",IF(E1508=4,"FM"))))),IF(E1508="OoS","OoS",IF(E1508&lt;=2,"H",IF(E1508=3,"M",IF(E1508=4,"L")))))</f>
        <v>DM</v>
      </c>
      <c r="E1508" s="58">
        <f>IF(OR(Processes!$C$54=TRUE,Processes!J$54=TRUE),IF(AND(G1508=1,H1508=1,NOT(ISTEXT(J1508))),4,IF(AND(G1508=1,H1508=1,ISTEXT(J1508)),3,IF(AND(OR(G1508=1,H1508=1),ISTEXT(J1508)),2,1))),"OoS")</f>
        <v>1</v>
      </c>
      <c r="F1508" s="57"/>
      <c r="G1508" s="59"/>
      <c r="H1508" s="59"/>
      <c r="I1508" s="59"/>
      <c r="J1508" s="59"/>
      <c r="K1508" s="59"/>
      <c r="L1508" s="59"/>
      <c r="M1508" s="59"/>
      <c r="N1508" s="59"/>
      <c r="O1508" s="59"/>
      <c r="P1508" s="370"/>
      <c r="Q1508" s="59"/>
      <c r="R1508" s="386"/>
    </row>
    <row r="1509" spans="1:18" ht="13" x14ac:dyDescent="0.25">
      <c r="A1509" s="383"/>
      <c r="B1509" s="378"/>
      <c r="C1509" s="62" t="str">
        <f>IF(ISTEXT('Organizational Unit Summary'!$B$47),'Organizational Unit Summary'!$B$47,"")</f>
        <v>P-8</v>
      </c>
      <c r="D1509" s="51" t="str">
        <f>IF('Organizational Unit Summary'!$B$24="Benchmark or Sustainment",IF(E1509="OoS","OoS",IF(E1509=1,"DM",IF(E1509=2,"PM",IF(E1509=3,"LM",IF(E1509=4,"FM"))))),IF(E1509="OoS","OoS",IF(E1509&lt;=2,"H",IF(E1509=3,"M",IF(E1509=4,"L")))))</f>
        <v>DM</v>
      </c>
      <c r="E1509" s="58">
        <f>IF(OR(Processes!$C$54=TRUE,Processes!K$54=TRUE),IF(AND(G1509=1,H1509=1,NOT(ISTEXT(J1509))),4,IF(AND(G1509=1,H1509=1,ISTEXT(J1509)),3,IF(AND(OR(G1509=1,H1509=1),ISTEXT(J1509)),2,1))),"OoS")</f>
        <v>1</v>
      </c>
      <c r="F1509" s="57"/>
      <c r="G1509" s="59"/>
      <c r="H1509" s="59"/>
      <c r="I1509" s="59"/>
      <c r="J1509" s="59"/>
      <c r="K1509" s="59"/>
      <c r="L1509" s="59"/>
      <c r="M1509" s="59"/>
      <c r="N1509" s="59"/>
      <c r="O1509" s="59"/>
      <c r="P1509" s="370"/>
      <c r="Q1509" s="59"/>
      <c r="R1509" s="386"/>
    </row>
    <row r="1510" spans="1:18" ht="13" x14ac:dyDescent="0.25">
      <c r="A1510" s="383"/>
      <c r="B1510" s="378"/>
      <c r="C1510" s="62" t="str">
        <f>IF(ISTEXT('Organizational Unit Summary'!$B$48),'Organizational Unit Summary'!$B$48,"")</f>
        <v>P-9</v>
      </c>
      <c r="D1510" s="51" t="str">
        <f>IF('Organizational Unit Summary'!$B$24="Benchmark or Sustainment",IF(E1510="OoS","OoS",IF(E1510=1,"DM",IF(E1510=2,"PM",IF(E1510=3,"LM",IF(E1510=4,"FM"))))),IF(E1510="OoS","OoS",IF(E1510&lt;=2,"H",IF(E1510=3,"M",IF(E1510=4,"L")))))</f>
        <v>DM</v>
      </c>
      <c r="E1510" s="58">
        <f>IF(OR(Processes!$C$54=TRUE,Processes!L$54=TRUE),IF(AND(G1510=1,H1510=1,NOT(ISTEXT(J1510))),4,IF(AND(G1510=1,H1510=1,ISTEXT(J1510)),3,IF(AND(OR(G1510=1,H1510=1),ISTEXT(J1510)),2,1))),"OoS")</f>
        <v>1</v>
      </c>
      <c r="F1510" s="57"/>
      <c r="G1510" s="59"/>
      <c r="H1510" s="59"/>
      <c r="I1510" s="59"/>
      <c r="J1510" s="59"/>
      <c r="K1510" s="59"/>
      <c r="L1510" s="59"/>
      <c r="M1510" s="59"/>
      <c r="N1510" s="59"/>
      <c r="O1510" s="59"/>
      <c r="P1510" s="370"/>
      <c r="Q1510" s="59"/>
      <c r="R1510" s="386"/>
    </row>
    <row r="1511" spans="1:18" ht="13" x14ac:dyDescent="0.25">
      <c r="A1511" s="383"/>
      <c r="B1511" s="378"/>
      <c r="C1511" s="62" t="str">
        <f>IF(ISTEXT('Organizational Unit Summary'!$B$49),'Organizational Unit Summary'!$B$49,"")</f>
        <v>P-10</v>
      </c>
      <c r="D1511" s="51" t="str">
        <f>IF('Organizational Unit Summary'!$B$24="Benchmark or Sustainment",IF(E1511="OoS","OoS",IF(E1511=1,"DM",IF(E1511=2,"PM",IF(E1511=3,"LM",IF(E1511=4,"FM"))))),IF(E1511="OoS","OoS",IF(E1511&lt;=2,"H",IF(E1511=3,"M",IF(E1511=4,"L")))))</f>
        <v>DM</v>
      </c>
      <c r="E1511" s="58">
        <f>IF(OR(Processes!$C$54=TRUE,Processes!M$54=TRUE),IF(AND(G1511=1,H1511=1,NOT(ISTEXT(J1511))),4,IF(AND(G1511=1,H1511=1,ISTEXT(J1511)),3,IF(AND(OR(G1511=1,H1511=1),ISTEXT(J1511)),2,1))),"OoS")</f>
        <v>1</v>
      </c>
      <c r="F1511" s="57"/>
      <c r="G1511" s="59"/>
      <c r="H1511" s="59"/>
      <c r="I1511" s="59"/>
      <c r="J1511" s="59"/>
      <c r="K1511" s="59"/>
      <c r="L1511" s="59"/>
      <c r="M1511" s="59"/>
      <c r="N1511" s="59"/>
      <c r="O1511" s="59"/>
      <c r="P1511" s="370"/>
      <c r="Q1511" s="59"/>
      <c r="R1511" s="386"/>
    </row>
    <row r="1512" spans="1:18" ht="13" x14ac:dyDescent="0.25">
      <c r="A1512" s="383"/>
      <c r="B1512" s="378"/>
      <c r="C1512" s="62" t="str">
        <f>IF(ISTEXT('Organizational Unit Summary'!$B$50),'Organizational Unit Summary'!$B$50,"")</f>
        <v>P-11</v>
      </c>
      <c r="D1512" s="51" t="str">
        <f>IF('Organizational Unit Summary'!$B$24="Benchmark or Sustainment",IF(E1512="OoS","OoS",IF(E1512=1,"DM",IF(E1512=2,"PM",IF(E1512=3,"LM",IF(E1512=4,"FM"))))),IF(E1512="OoS","OoS",IF(E1512&lt;=2,"H",IF(E1512=3,"M",IF(E1512=4,"L")))))</f>
        <v>DM</v>
      </c>
      <c r="E1512" s="58">
        <f>IF(OR(Processes!$C$54=TRUE,Processes!N$54=TRUE),IF(AND(G1512=1,H1512=1,NOT(ISTEXT(J1512))),4,IF(AND(G1512=1,H1512=1,ISTEXT(J1512)),3,IF(AND(OR(G1512=1,H1512=1),ISTEXT(J1512)),2,1))),"OoS")</f>
        <v>1</v>
      </c>
      <c r="F1512" s="57"/>
      <c r="G1512" s="59"/>
      <c r="H1512" s="59"/>
      <c r="I1512" s="59"/>
      <c r="J1512" s="59"/>
      <c r="K1512" s="59"/>
      <c r="L1512" s="59"/>
      <c r="M1512" s="59"/>
      <c r="N1512" s="59"/>
      <c r="O1512" s="59"/>
      <c r="P1512" s="370"/>
      <c r="Q1512" s="59"/>
      <c r="R1512" s="386"/>
    </row>
    <row r="1513" spans="1:18" ht="13" x14ac:dyDescent="0.25">
      <c r="A1513" s="383"/>
      <c r="B1513" s="378"/>
      <c r="C1513" s="62" t="str">
        <f>IF(ISTEXT('Organizational Unit Summary'!$B$51),'Organizational Unit Summary'!$B$51,"")</f>
        <v>P-12</v>
      </c>
      <c r="D1513" s="51" t="str">
        <f>IF('Organizational Unit Summary'!$B$24="Benchmark or Sustainment",IF(E1513="OoS","OoS",IF(E1513=1,"DM",IF(E1513=2,"PM",IF(E1513=3,"LM",IF(E1513=4,"FM"))))),IF(E1513="OoS","OoS",IF(E1513&lt;=2,"H",IF(E1513=3,"M",IF(E1513=4,"L")))))</f>
        <v>DM</v>
      </c>
      <c r="E1513" s="58">
        <f>IF(OR(Processes!$C$54=TRUE,Processes!O$54=TRUE),IF(AND(G1513=1,H1513=1,NOT(ISTEXT(J1513))),4,IF(AND(G1513=1,H1513=1,ISTEXT(J1513)),3,IF(AND(OR(G1513=1,H1513=1),ISTEXT(J1513)),2,1))),"OoS")</f>
        <v>1</v>
      </c>
      <c r="F1513" s="57"/>
      <c r="G1513" s="59"/>
      <c r="H1513" s="59"/>
      <c r="I1513" s="59"/>
      <c r="J1513" s="59"/>
      <c r="K1513" s="59"/>
      <c r="L1513" s="59"/>
      <c r="M1513" s="59"/>
      <c r="N1513" s="59"/>
      <c r="O1513" s="59"/>
      <c r="P1513" s="370"/>
      <c r="Q1513" s="59"/>
      <c r="R1513" s="386"/>
    </row>
    <row r="1514" spans="1:18" ht="13" x14ac:dyDescent="0.25">
      <c r="A1514" s="383"/>
      <c r="B1514" s="378"/>
      <c r="C1514" s="62" t="str">
        <f>IF(ISTEXT('Organizational Unit Summary'!$B$52),'Organizational Unit Summary'!$B$52,"")</f>
        <v>P-13</v>
      </c>
      <c r="D1514" s="51" t="str">
        <f>IF('Organizational Unit Summary'!$B$24="Benchmark or Sustainment",IF(E1514="OoS","OoS",IF(E1514=1,"DM",IF(E1514=2,"PM",IF(E1514=3,"LM",IF(E1514=4,"FM"))))),IF(E1514="OoS","OoS",IF(E1514&lt;=2,"H",IF(E1514=3,"M",IF(E1514=4,"L")))))</f>
        <v>DM</v>
      </c>
      <c r="E1514" s="58">
        <f>IF(OR(Processes!$C$54=TRUE,Processes!P$54=TRUE),IF(AND(G1514=1,H1514=1,NOT(ISTEXT(J1514))),4,IF(AND(G1514=1,H1514=1,ISTEXT(J1514)),3,IF(AND(OR(G1514=1,H1514=1),ISTEXT(J1514)),2,1))),"OoS")</f>
        <v>1</v>
      </c>
      <c r="F1514" s="57"/>
      <c r="G1514" s="59"/>
      <c r="H1514" s="59"/>
      <c r="I1514" s="59"/>
      <c r="J1514" s="59"/>
      <c r="K1514" s="59"/>
      <c r="L1514" s="59"/>
      <c r="M1514" s="59"/>
      <c r="N1514" s="59"/>
      <c r="O1514" s="59"/>
      <c r="P1514" s="370"/>
      <c r="Q1514" s="59"/>
      <c r="R1514" s="386"/>
    </row>
    <row r="1515" spans="1:18" ht="13" x14ac:dyDescent="0.25">
      <c r="A1515" s="383"/>
      <c r="B1515" s="378"/>
      <c r="C1515" s="62" t="str">
        <f>IF(ISTEXT('Organizational Unit Summary'!$B$53),'Organizational Unit Summary'!$B$53,"")</f>
        <v>P-14</v>
      </c>
      <c r="D1515" s="51" t="str">
        <f>IF('Organizational Unit Summary'!$B$24="Benchmark or Sustainment",IF(E1515="OoS","OoS",IF(E1515=1,"DM",IF(E1515=2,"PM",IF(E1515=3,"LM",IF(E1515=4,"FM"))))),IF(E1515="OoS","OoS",IF(E1515&lt;=2,"H",IF(E1515=3,"M",IF(E1515=4,"L")))))</f>
        <v>DM</v>
      </c>
      <c r="E1515" s="58">
        <f>IF(OR(Processes!$C$54=TRUE,Processes!Q$54=TRUE),IF(AND(G1515=1,H1515=1,NOT(ISTEXT(J1515))),4,IF(AND(G1515=1,H1515=1,ISTEXT(J1515)),3,IF(AND(OR(G1515=1,H1515=1),ISTEXT(J1515)),2,1))),"OoS")</f>
        <v>1</v>
      </c>
      <c r="F1515" s="57"/>
      <c r="G1515" s="59"/>
      <c r="H1515" s="59"/>
      <c r="I1515" s="59"/>
      <c r="J1515" s="59"/>
      <c r="K1515" s="59"/>
      <c r="L1515" s="59"/>
      <c r="M1515" s="59"/>
      <c r="N1515" s="59"/>
      <c r="O1515" s="59"/>
      <c r="P1515" s="370"/>
      <c r="Q1515" s="59"/>
      <c r="R1515" s="386"/>
    </row>
    <row r="1516" spans="1:18" ht="13" x14ac:dyDescent="0.25">
      <c r="A1516" s="383"/>
      <c r="B1516" s="378"/>
      <c r="C1516" s="62" t="str">
        <f>IF(ISTEXT('Organizational Unit Summary'!$B$54),'Organizational Unit Summary'!$B$54,"")</f>
        <v>P-15</v>
      </c>
      <c r="D1516" s="51" t="str">
        <f>IF('Organizational Unit Summary'!$B$24="Benchmark or Sustainment",IF(E1516="OoS","OoS",IF(E1516=1,"DM",IF(E1516=2,"PM",IF(E1516=3,"LM",IF(E1516=4,"FM"))))),IF(E1516="OoS","OoS",IF(E1516&lt;=2,"H",IF(E1516=3,"M",IF(E1516=4,"L")))))</f>
        <v>DM</v>
      </c>
      <c r="E1516" s="58">
        <f>IF(OR(Processes!$C$54=TRUE,Processes!R$54=TRUE),IF(AND(G1516=1,H1516=1,NOT(ISTEXT(J1516))),4,IF(AND(G1516=1,H1516=1,ISTEXT(J1516)),3,IF(AND(OR(G1516=1,H1516=1),ISTEXT(J1516)),2,1))),"OoS")</f>
        <v>1</v>
      </c>
      <c r="F1516" s="57"/>
      <c r="G1516" s="59"/>
      <c r="H1516" s="59"/>
      <c r="I1516" s="59"/>
      <c r="J1516" s="59"/>
      <c r="K1516" s="59"/>
      <c r="L1516" s="59"/>
      <c r="M1516" s="59"/>
      <c r="N1516" s="59"/>
      <c r="O1516" s="59"/>
      <c r="P1516" s="370"/>
      <c r="Q1516" s="59"/>
      <c r="R1516" s="386"/>
    </row>
    <row r="1517" spans="1:18" ht="13" x14ac:dyDescent="0.25">
      <c r="A1517" s="383"/>
      <c r="B1517" s="378"/>
      <c r="C1517" s="62" t="str">
        <f>IF(ISTEXT('Organizational Unit Summary'!$B$55),'Organizational Unit Summary'!$B$55,"")</f>
        <v>P-16</v>
      </c>
      <c r="D1517" s="51" t="str">
        <f>IF('Organizational Unit Summary'!$B$24="Benchmark or Sustainment",IF(E1517="OoS","OoS",IF(E1517=1,"DM",IF(E1517=2,"PM",IF(E1517=3,"LM",IF(E1517=4,"FM"))))),IF(E1517="OoS","OoS",IF(E1517&lt;=2,"H",IF(E1517=3,"M",IF(E1517=4,"L")))))</f>
        <v>DM</v>
      </c>
      <c r="E1517" s="58">
        <f>IF(OR(Processes!$C$54=TRUE,Processes!S$54=TRUE),IF(AND(G1517=1,H1517=1,NOT(ISTEXT(J1517))),4,IF(AND(G1517=1,H1517=1,ISTEXT(J1517)),3,IF(AND(OR(G1517=1,H1517=1),ISTEXT(J1517)),2,1))),"OoS")</f>
        <v>1</v>
      </c>
      <c r="F1517" s="57"/>
      <c r="G1517" s="59"/>
      <c r="H1517" s="59"/>
      <c r="I1517" s="59"/>
      <c r="J1517" s="59"/>
      <c r="K1517" s="59"/>
      <c r="L1517" s="59"/>
      <c r="M1517" s="59"/>
      <c r="N1517" s="59"/>
      <c r="O1517" s="59"/>
      <c r="P1517" s="370"/>
      <c r="Q1517" s="59"/>
      <c r="R1517" s="386"/>
    </row>
    <row r="1518" spans="1:18" ht="13" x14ac:dyDescent="0.25">
      <c r="A1518" s="383"/>
      <c r="B1518" s="378"/>
      <c r="C1518" s="62" t="str">
        <f>IF(ISTEXT('Organizational Unit Summary'!$B$56),'Organizational Unit Summary'!$B$56,"")</f>
        <v>P-17</v>
      </c>
      <c r="D1518" s="51" t="str">
        <f>IF('Organizational Unit Summary'!$B$24="Benchmark or Sustainment",IF(E1518="OoS","OoS",IF(E1518=1,"DM",IF(E1518=2,"PM",IF(E1518=3,"LM",IF(E1518=4,"FM"))))),IF(E1518="OoS","OoS",IF(E1518&lt;=2,"H",IF(E1518=3,"M",IF(E1518=4,"L")))))</f>
        <v>DM</v>
      </c>
      <c r="E1518" s="58">
        <f>IF(OR(Processes!$C$54=TRUE,Processes!T$54=TRUE),IF(AND(G1518=1,H1518=1,NOT(ISTEXT(J1518))),4,IF(AND(G1518=1,H1518=1,ISTEXT(J1518)),3,IF(AND(OR(G1518=1,H1518=1),ISTEXT(J1518)),2,1))),"OoS")</f>
        <v>1</v>
      </c>
      <c r="F1518" s="57"/>
      <c r="G1518" s="59"/>
      <c r="H1518" s="59"/>
      <c r="I1518" s="59"/>
      <c r="J1518" s="59"/>
      <c r="K1518" s="59"/>
      <c r="L1518" s="59"/>
      <c r="M1518" s="59"/>
      <c r="N1518" s="59"/>
      <c r="O1518" s="59"/>
      <c r="P1518" s="370"/>
      <c r="Q1518" s="59"/>
      <c r="R1518" s="386"/>
    </row>
    <row r="1519" spans="1:18" ht="13" x14ac:dyDescent="0.25">
      <c r="A1519" s="383"/>
      <c r="B1519" s="378"/>
      <c r="C1519" s="62" t="str">
        <f>IF(ISTEXT('Organizational Unit Summary'!$B$57),'Organizational Unit Summary'!$B$57,"")</f>
        <v>P-18</v>
      </c>
      <c r="D1519" s="51" t="str">
        <f>IF('Organizational Unit Summary'!$B$24="Benchmark or Sustainment",IF(E1519="OoS","OoS",IF(E1519=1,"DM",IF(E1519=2,"PM",IF(E1519=3,"LM",IF(E1519=4,"FM"))))),IF(E1519="OoS","OoS",IF(E1519&lt;=2,"H",IF(E1519=3,"M",IF(E1519=4,"L")))))</f>
        <v>DM</v>
      </c>
      <c r="E1519" s="58">
        <f>IF(OR(Processes!$C$54=TRUE,Processes!U$54=TRUE),IF(AND(G1519=1,H1519=1,NOT(ISTEXT(J1519))),4,IF(AND(G1519=1,H1519=1,ISTEXT(J1519)),3,IF(AND(OR(G1519=1,H1519=1),ISTEXT(J1519)),2,1))),"OoS")</f>
        <v>1</v>
      </c>
      <c r="F1519" s="57"/>
      <c r="G1519" s="59"/>
      <c r="H1519" s="59"/>
      <c r="I1519" s="59"/>
      <c r="J1519" s="59"/>
      <c r="K1519" s="59"/>
      <c r="L1519" s="59"/>
      <c r="M1519" s="59"/>
      <c r="N1519" s="59"/>
      <c r="O1519" s="59"/>
      <c r="P1519" s="370"/>
      <c r="Q1519" s="59"/>
      <c r="R1519" s="386"/>
    </row>
    <row r="1520" spans="1:18" ht="13" x14ac:dyDescent="0.25">
      <c r="A1520" s="383"/>
      <c r="B1520" s="378"/>
      <c r="C1520" s="62" t="str">
        <f>IF(ISTEXT('Organizational Unit Summary'!$B$58),'Organizational Unit Summary'!$B$58,"")</f>
        <v>P-19</v>
      </c>
      <c r="D1520" s="51" t="str">
        <f>IF('Organizational Unit Summary'!$B$24="Benchmark or Sustainment",IF(E1520="OoS","OoS",IF(E1520=1,"DM",IF(E1520=2,"PM",IF(E1520=3,"LM",IF(E1520=4,"FM"))))),IF(E1520="OoS","OoS",IF(E1520&lt;=2,"H",IF(E1520=3,"M",IF(E1520=4,"L")))))</f>
        <v>DM</v>
      </c>
      <c r="E1520" s="58">
        <f>IF(OR(Processes!$C$54=TRUE,Processes!V$54=TRUE),IF(AND(G1520=1,H1520=1,NOT(ISTEXT(J1520))),4,IF(AND(G1520=1,H1520=1,ISTEXT(J1520)),3,IF(AND(OR(G1520=1,H1520=1),ISTEXT(J1520)),2,1))),"OoS")</f>
        <v>1</v>
      </c>
      <c r="F1520" s="57"/>
      <c r="G1520" s="59"/>
      <c r="H1520" s="59"/>
      <c r="I1520" s="59"/>
      <c r="J1520" s="59"/>
      <c r="K1520" s="59"/>
      <c r="L1520" s="59"/>
      <c r="M1520" s="59"/>
      <c r="N1520" s="59"/>
      <c r="O1520" s="59"/>
      <c r="P1520" s="370"/>
      <c r="Q1520" s="59"/>
      <c r="R1520" s="386"/>
    </row>
    <row r="1521" spans="1:18" ht="13.5" thickBot="1" x14ac:dyDescent="0.3">
      <c r="A1521" s="383"/>
      <c r="B1521" s="378"/>
      <c r="C1521" s="62" t="str">
        <f>IF(ISTEXT('Organizational Unit Summary'!$B$59),'Organizational Unit Summary'!$B$59,"")</f>
        <v>P-20</v>
      </c>
      <c r="D1521" s="51" t="str">
        <f>IF('Organizational Unit Summary'!$B$24="Benchmark or Sustainment",IF(E1521="OoS","OoS",IF(E1521=1,"DM",IF(E1521=2,"PM",IF(E1521=3,"LM",IF(E1521=4,"FM"))))),IF(E1521="OoS","OoS",IF(E1521&lt;=2,"H",IF(E1521=3,"M",IF(E1521=4,"L")))))</f>
        <v>DM</v>
      </c>
      <c r="E1521" s="58">
        <f>IF(OR(Processes!$C$54=TRUE,Processes!W$54=TRUE),IF(AND(G1521=1,H1521=1,NOT(ISTEXT(J1521))),4,IF(AND(G1521=1,H1521=1,ISTEXT(J1521)),3,IF(AND(OR(G1521=1,H1521=1),ISTEXT(J1521)),2,1))),"OoS")</f>
        <v>1</v>
      </c>
      <c r="F1521" s="57"/>
      <c r="G1521" s="59"/>
      <c r="H1521" s="59"/>
      <c r="I1521" s="59"/>
      <c r="J1521" s="59"/>
      <c r="K1521" s="59"/>
      <c r="L1521" s="59"/>
      <c r="M1521" s="59"/>
      <c r="N1521" s="59"/>
      <c r="O1521" s="59"/>
      <c r="P1521" s="371"/>
      <c r="Q1521" s="59"/>
      <c r="R1521" s="386"/>
    </row>
    <row r="1522" spans="1:18" ht="13" x14ac:dyDescent="0.25">
      <c r="A1522" s="383"/>
      <c r="B1522" s="378" t="str">
        <f>IF(ISTEXT(Processes!$B$4),Processes!$B$4,"")</f>
        <v>Process 2</v>
      </c>
      <c r="C1522" s="62" t="str">
        <f>IF(ISTEXT('Organizational Unit Summary'!$B$40),'Organizational Unit Summary'!$B$40,"")</f>
        <v>P-1</v>
      </c>
      <c r="D1522" s="51" t="str">
        <f>IF('Organizational Unit Summary'!$B$24="Benchmark or Sustainment",IF(E1522="OoS","OoS",IF(E1522=1,"DM",IF(E1522=2,"PM",IF(E1522=3,"LM",IF(E1522=4,"FM"))))),IF(E1522="OoS","OoS",IF(E1522&lt;=2,"H",IF(E1522=3,"M",IF(E1522=4,"L")))))</f>
        <v>DM</v>
      </c>
      <c r="E1522" s="58">
        <f>IF(OR(Processes!$C$55=TRUE,Processes!D$55=TRUE),IF(AND(G1522=1,H1522=1,NOT(ISTEXT(J1522))),4,IF(AND(G1522=1,H1522=1,ISTEXT(J1522)),3,IF(AND(OR(G1522=1,H1522=1),ISTEXT(J1522)),2,1))),"OoS")</f>
        <v>1</v>
      </c>
      <c r="F1522" s="57"/>
      <c r="G1522" s="59"/>
      <c r="H1522" s="59"/>
      <c r="I1522" s="59"/>
      <c r="J1522" s="59"/>
      <c r="K1522" s="59"/>
      <c r="L1522" s="59"/>
      <c r="M1522" s="59"/>
      <c r="N1522" s="59"/>
      <c r="O1522" s="59"/>
      <c r="P1522" s="369"/>
      <c r="Q1522" s="59"/>
      <c r="R1522" s="386"/>
    </row>
    <row r="1523" spans="1:18" ht="13" x14ac:dyDescent="0.25">
      <c r="A1523" s="383"/>
      <c r="B1523" s="378"/>
      <c r="C1523" s="62" t="str">
        <f>IF(ISTEXT('Organizational Unit Summary'!$B$41),'Organizational Unit Summary'!$B$41,"")</f>
        <v>P-2</v>
      </c>
      <c r="D1523" s="51" t="str">
        <f>IF('Organizational Unit Summary'!$B$24="Benchmark or Sustainment",IF(E1523="OoS","OoS",IF(E1523=1,"DM",IF(E1523=2,"PM",IF(E1523=3,"LM",IF(E1523=4,"FM"))))),IF(E1523="OoS","OoS",IF(E1523&lt;=2,"H",IF(E1523=3,"M",IF(E1523=4,"L")))))</f>
        <v>DM</v>
      </c>
      <c r="E1523" s="58">
        <f>IF(OR(Processes!$C$55=TRUE,Processes!E$55=TRUE),IF(AND(G1523=1,H1523=1,NOT(ISTEXT(J1523))),4,IF(AND(G1523=1,H1523=1,ISTEXT(J1523)),3,IF(AND(OR(G1523=1,H1523=1),ISTEXT(J1523)),2,1))),"OoS")</f>
        <v>1</v>
      </c>
      <c r="F1523" s="57"/>
      <c r="G1523" s="59"/>
      <c r="H1523" s="59"/>
      <c r="I1523" s="59"/>
      <c r="J1523" s="59"/>
      <c r="K1523" s="59"/>
      <c r="L1523" s="59"/>
      <c r="M1523" s="59"/>
      <c r="N1523" s="59"/>
      <c r="O1523" s="59"/>
      <c r="P1523" s="370"/>
      <c r="Q1523" s="59"/>
      <c r="R1523" s="386"/>
    </row>
    <row r="1524" spans="1:18" ht="13" x14ac:dyDescent="0.25">
      <c r="A1524" s="383"/>
      <c r="B1524" s="378"/>
      <c r="C1524" s="62" t="str">
        <f>IF(ISTEXT('Organizational Unit Summary'!$B$42),'Organizational Unit Summary'!$B$42,"")</f>
        <v>P-3</v>
      </c>
      <c r="D1524" s="51" t="str">
        <f>IF('Organizational Unit Summary'!$B$24="Benchmark or Sustainment",IF(E1524="OoS","OoS",IF(E1524=1,"DM",IF(E1524=2,"PM",IF(E1524=3,"LM",IF(E1524=4,"FM"))))),IF(E1524="OoS","OoS",IF(E1524&lt;=2,"H",IF(E1524=3,"M",IF(E1524=4,"L")))))</f>
        <v>DM</v>
      </c>
      <c r="E1524" s="58">
        <f>IF(OR(Processes!$C$55=TRUE,Processes!F$55=TRUE),IF(AND(G1524=1,H1524=1,NOT(ISTEXT(J1524))),4,IF(AND(G1524=1,H1524=1,ISTEXT(J1524)),3,IF(AND(OR(G1524=1,H1524=1),ISTEXT(J1524)),2,1))),"OoS")</f>
        <v>1</v>
      </c>
      <c r="F1524" s="57"/>
      <c r="G1524" s="59"/>
      <c r="H1524" s="59"/>
      <c r="I1524" s="59"/>
      <c r="J1524" s="59"/>
      <c r="K1524" s="59"/>
      <c r="L1524" s="59"/>
      <c r="M1524" s="59"/>
      <c r="N1524" s="59"/>
      <c r="O1524" s="59"/>
      <c r="P1524" s="370"/>
      <c r="Q1524" s="59"/>
      <c r="R1524" s="386"/>
    </row>
    <row r="1525" spans="1:18" ht="13" x14ac:dyDescent="0.25">
      <c r="A1525" s="383"/>
      <c r="B1525" s="378"/>
      <c r="C1525" s="62" t="str">
        <f>IF(ISTEXT('Organizational Unit Summary'!$B$43),'Organizational Unit Summary'!$B$43,"")</f>
        <v>P-4</v>
      </c>
      <c r="D1525" s="51" t="str">
        <f>IF('Organizational Unit Summary'!$B$24="Benchmark or Sustainment",IF(E1525="OoS","OoS",IF(E1525=1,"DM",IF(E1525=2,"PM",IF(E1525=3,"LM",IF(E1525=4,"FM"))))),IF(E1525="OoS","OoS",IF(E1525&lt;=2,"H",IF(E1525=3,"M",IF(E1525=4,"L")))))</f>
        <v>DM</v>
      </c>
      <c r="E1525" s="58">
        <f>IF(OR(Processes!$C$55=TRUE,Processes!G$55=TRUE),IF(AND(G1525=1,H1525=1,NOT(ISTEXT(J1525))),4,IF(AND(G1525=1,H1525=1,ISTEXT(J1525)),3,IF(AND(OR(G1525=1,H1525=1),ISTEXT(J1525)),2,1))),"OoS")</f>
        <v>1</v>
      </c>
      <c r="F1525" s="57"/>
      <c r="G1525" s="59"/>
      <c r="H1525" s="59"/>
      <c r="I1525" s="59"/>
      <c r="J1525" s="59"/>
      <c r="K1525" s="59"/>
      <c r="L1525" s="59"/>
      <c r="M1525" s="59"/>
      <c r="N1525" s="59"/>
      <c r="O1525" s="59"/>
      <c r="P1525" s="370"/>
      <c r="Q1525" s="59"/>
      <c r="R1525" s="386"/>
    </row>
    <row r="1526" spans="1:18" ht="13" x14ac:dyDescent="0.25">
      <c r="A1526" s="383"/>
      <c r="B1526" s="378"/>
      <c r="C1526" s="62" t="str">
        <f>IF(ISTEXT('Organizational Unit Summary'!$B$44),'Organizational Unit Summary'!$B$44,"")</f>
        <v>P-5</v>
      </c>
      <c r="D1526" s="51" t="str">
        <f>IF('Organizational Unit Summary'!$B$24="Benchmark or Sustainment",IF(E1526="OoS","OoS",IF(E1526=1,"DM",IF(E1526=2,"PM",IF(E1526=3,"LM",IF(E1526=4,"FM"))))),IF(E1526="OoS","OoS",IF(E1526&lt;=2,"H",IF(E1526=3,"M",IF(E1526=4,"L")))))</f>
        <v>DM</v>
      </c>
      <c r="E1526" s="58">
        <f>IF(OR(Processes!$C$55=TRUE,Processes!H$55=TRUE),IF(AND(G1526=1,H1526=1,NOT(ISTEXT(J1526))),4,IF(AND(G1526=1,H1526=1,ISTEXT(J1526)),3,IF(AND(OR(G1526=1,H1526=1),ISTEXT(J1526)),2,1))),"OoS")</f>
        <v>1</v>
      </c>
      <c r="F1526" s="57"/>
      <c r="G1526" s="59"/>
      <c r="H1526" s="59"/>
      <c r="I1526" s="59"/>
      <c r="J1526" s="59"/>
      <c r="K1526" s="59"/>
      <c r="L1526" s="59"/>
      <c r="M1526" s="59"/>
      <c r="N1526" s="59"/>
      <c r="O1526" s="59"/>
      <c r="P1526" s="370"/>
      <c r="Q1526" s="59"/>
      <c r="R1526" s="386"/>
    </row>
    <row r="1527" spans="1:18" ht="13" x14ac:dyDescent="0.25">
      <c r="A1527" s="383"/>
      <c r="B1527" s="378"/>
      <c r="C1527" s="62" t="str">
        <f>IF(ISTEXT('Organizational Unit Summary'!$B$45),'Organizational Unit Summary'!$B$45,"")</f>
        <v>P-6</v>
      </c>
      <c r="D1527" s="51" t="str">
        <f>IF('Organizational Unit Summary'!$B$24="Benchmark or Sustainment",IF(E1527="OoS","OoS",IF(E1527=1,"DM",IF(E1527=2,"PM",IF(E1527=3,"LM",IF(E1527=4,"FM"))))),IF(E1527="OoS","OoS",IF(E1527&lt;=2,"H",IF(E1527=3,"M",IF(E1527=4,"L")))))</f>
        <v>DM</v>
      </c>
      <c r="E1527" s="58">
        <f>IF(OR(Processes!$C$55=TRUE,Processes!I$55=TRUE),IF(AND(G1527=1,H1527=1,NOT(ISTEXT(J1527))),4,IF(AND(G1527=1,H1527=1,ISTEXT(J1527)),3,IF(AND(OR(G1527=1,H1527=1),ISTEXT(J1527)),2,1))),"OoS")</f>
        <v>1</v>
      </c>
      <c r="F1527" s="57"/>
      <c r="G1527" s="59"/>
      <c r="H1527" s="59"/>
      <c r="I1527" s="59"/>
      <c r="J1527" s="59"/>
      <c r="K1527" s="59"/>
      <c r="L1527" s="59"/>
      <c r="M1527" s="59"/>
      <c r="N1527" s="59"/>
      <c r="O1527" s="59"/>
      <c r="P1527" s="370"/>
      <c r="Q1527" s="59"/>
      <c r="R1527" s="386"/>
    </row>
    <row r="1528" spans="1:18" ht="13" x14ac:dyDescent="0.25">
      <c r="A1528" s="383"/>
      <c r="B1528" s="378"/>
      <c r="C1528" s="62" t="str">
        <f>IF(ISTEXT('Organizational Unit Summary'!$B$46),'Organizational Unit Summary'!$B$46,"")</f>
        <v>P-7</v>
      </c>
      <c r="D1528" s="51" t="str">
        <f>IF('Organizational Unit Summary'!$B$24="Benchmark or Sustainment",IF(E1528="OoS","OoS",IF(E1528=1,"DM",IF(E1528=2,"PM",IF(E1528=3,"LM",IF(E1528=4,"FM"))))),IF(E1528="OoS","OoS",IF(E1528&lt;=2,"H",IF(E1528=3,"M",IF(E1528=4,"L")))))</f>
        <v>DM</v>
      </c>
      <c r="E1528" s="58">
        <f>IF(OR(Processes!$C$55=TRUE,Processes!J$55=TRUE),IF(AND(G1528=1,H1528=1,NOT(ISTEXT(J1528))),4,IF(AND(G1528=1,H1528=1,ISTEXT(J1528)),3,IF(AND(OR(G1528=1,H1528=1),ISTEXT(J1528)),2,1))),"OoS")</f>
        <v>1</v>
      </c>
      <c r="F1528" s="57"/>
      <c r="G1528" s="59"/>
      <c r="H1528" s="59"/>
      <c r="I1528" s="59"/>
      <c r="J1528" s="59"/>
      <c r="K1528" s="59"/>
      <c r="L1528" s="59"/>
      <c r="M1528" s="59"/>
      <c r="N1528" s="59"/>
      <c r="O1528" s="59"/>
      <c r="P1528" s="370"/>
      <c r="Q1528" s="59"/>
      <c r="R1528" s="386"/>
    </row>
    <row r="1529" spans="1:18" ht="13" x14ac:dyDescent="0.25">
      <c r="A1529" s="383"/>
      <c r="B1529" s="378"/>
      <c r="C1529" s="62" t="str">
        <f>IF(ISTEXT('Organizational Unit Summary'!$B$47),'Organizational Unit Summary'!$B$47,"")</f>
        <v>P-8</v>
      </c>
      <c r="D1529" s="51" t="str">
        <f>IF('Organizational Unit Summary'!$B$24="Benchmark or Sustainment",IF(E1529="OoS","OoS",IF(E1529=1,"DM",IF(E1529=2,"PM",IF(E1529=3,"LM",IF(E1529=4,"FM"))))),IF(E1529="OoS","OoS",IF(E1529&lt;=2,"H",IF(E1529=3,"M",IF(E1529=4,"L")))))</f>
        <v>DM</v>
      </c>
      <c r="E1529" s="58">
        <f>IF(OR(Processes!$C$55=TRUE,Processes!K$55=TRUE),IF(AND(G1529=1,H1529=1,NOT(ISTEXT(J1529))),4,IF(AND(G1529=1,H1529=1,ISTEXT(J1529)),3,IF(AND(OR(G1529=1,H1529=1),ISTEXT(J1529)),2,1))),"OoS")</f>
        <v>1</v>
      </c>
      <c r="F1529" s="57"/>
      <c r="G1529" s="59"/>
      <c r="H1529" s="59"/>
      <c r="I1529" s="59"/>
      <c r="J1529" s="59"/>
      <c r="K1529" s="59"/>
      <c r="L1529" s="59"/>
      <c r="M1529" s="59"/>
      <c r="N1529" s="59"/>
      <c r="O1529" s="59"/>
      <c r="P1529" s="370"/>
      <c r="Q1529" s="59"/>
      <c r="R1529" s="386"/>
    </row>
    <row r="1530" spans="1:18" ht="13" x14ac:dyDescent="0.25">
      <c r="A1530" s="383"/>
      <c r="B1530" s="378"/>
      <c r="C1530" s="62" t="str">
        <f>IF(ISTEXT('Organizational Unit Summary'!$B$48),'Organizational Unit Summary'!$B$48,"")</f>
        <v>P-9</v>
      </c>
      <c r="D1530" s="51" t="str">
        <f>IF('Organizational Unit Summary'!$B$24="Benchmark or Sustainment",IF(E1530="OoS","OoS",IF(E1530=1,"DM",IF(E1530=2,"PM",IF(E1530=3,"LM",IF(E1530=4,"FM"))))),IF(E1530="OoS","OoS",IF(E1530&lt;=2,"H",IF(E1530=3,"M",IF(E1530=4,"L")))))</f>
        <v>DM</v>
      </c>
      <c r="E1530" s="58">
        <f>IF(OR(Processes!$C$55=TRUE,Processes!L$55=TRUE),IF(AND(G1530=1,H1530=1,NOT(ISTEXT(J1530))),4,IF(AND(G1530=1,H1530=1,ISTEXT(J1530)),3,IF(AND(OR(G1530=1,H1530=1),ISTEXT(J1530)),2,1))),"OoS")</f>
        <v>1</v>
      </c>
      <c r="F1530" s="57"/>
      <c r="G1530" s="59"/>
      <c r="H1530" s="59"/>
      <c r="I1530" s="59"/>
      <c r="J1530" s="59"/>
      <c r="K1530" s="59"/>
      <c r="L1530" s="59"/>
      <c r="M1530" s="59"/>
      <c r="N1530" s="59"/>
      <c r="O1530" s="59"/>
      <c r="P1530" s="370"/>
      <c r="Q1530" s="59"/>
      <c r="R1530" s="386"/>
    </row>
    <row r="1531" spans="1:18" ht="13" x14ac:dyDescent="0.25">
      <c r="A1531" s="383"/>
      <c r="B1531" s="378"/>
      <c r="C1531" s="62" t="str">
        <f>IF(ISTEXT('Organizational Unit Summary'!$B$49),'Organizational Unit Summary'!$B$49,"")</f>
        <v>P-10</v>
      </c>
      <c r="D1531" s="51" t="str">
        <f>IF('Organizational Unit Summary'!$B$24="Benchmark or Sustainment",IF(E1531="OoS","OoS",IF(E1531=1,"DM",IF(E1531=2,"PM",IF(E1531=3,"LM",IF(E1531=4,"FM"))))),IF(E1531="OoS","OoS",IF(E1531&lt;=2,"H",IF(E1531=3,"M",IF(E1531=4,"L")))))</f>
        <v>DM</v>
      </c>
      <c r="E1531" s="58">
        <f>IF(OR(Processes!$C$55=TRUE,Processes!M$55=TRUE),IF(AND(G1531=1,H1531=1,NOT(ISTEXT(J1531))),4,IF(AND(G1531=1,H1531=1,ISTEXT(J1531)),3,IF(AND(OR(G1531=1,H1531=1),ISTEXT(J1531)),2,1))),"OoS")</f>
        <v>1</v>
      </c>
      <c r="F1531" s="57"/>
      <c r="G1531" s="59"/>
      <c r="H1531" s="59"/>
      <c r="I1531" s="59"/>
      <c r="J1531" s="59"/>
      <c r="K1531" s="59"/>
      <c r="L1531" s="59"/>
      <c r="M1531" s="59"/>
      <c r="N1531" s="59"/>
      <c r="O1531" s="59"/>
      <c r="P1531" s="370"/>
      <c r="Q1531" s="59"/>
      <c r="R1531" s="386"/>
    </row>
    <row r="1532" spans="1:18" ht="13" x14ac:dyDescent="0.25">
      <c r="A1532" s="383"/>
      <c r="B1532" s="378"/>
      <c r="C1532" s="62" t="str">
        <f>IF(ISTEXT('Organizational Unit Summary'!$B$50),'Organizational Unit Summary'!$B$50,"")</f>
        <v>P-11</v>
      </c>
      <c r="D1532" s="51" t="str">
        <f>IF('Organizational Unit Summary'!$B$24="Benchmark or Sustainment",IF(E1532="OoS","OoS",IF(E1532=1,"DM",IF(E1532=2,"PM",IF(E1532=3,"LM",IF(E1532=4,"FM"))))),IF(E1532="OoS","OoS",IF(E1532&lt;=2,"H",IF(E1532=3,"M",IF(E1532=4,"L")))))</f>
        <v>DM</v>
      </c>
      <c r="E1532" s="58">
        <f>IF(OR(Processes!$C$55=TRUE,Processes!N$55=TRUE),IF(AND(G1532=1,H1532=1,NOT(ISTEXT(J1532))),4,IF(AND(G1532=1,H1532=1,ISTEXT(J1532)),3,IF(AND(OR(G1532=1,H1532=1),ISTEXT(J1532)),2,1))),"OoS")</f>
        <v>1</v>
      </c>
      <c r="F1532" s="57"/>
      <c r="G1532" s="59"/>
      <c r="H1532" s="59"/>
      <c r="I1532" s="59"/>
      <c r="J1532" s="59"/>
      <c r="K1532" s="59"/>
      <c r="L1532" s="59"/>
      <c r="M1532" s="59"/>
      <c r="N1532" s="59"/>
      <c r="O1532" s="59"/>
      <c r="P1532" s="370"/>
      <c r="Q1532" s="59"/>
      <c r="R1532" s="386"/>
    </row>
    <row r="1533" spans="1:18" ht="13" x14ac:dyDescent="0.25">
      <c r="A1533" s="383"/>
      <c r="B1533" s="378"/>
      <c r="C1533" s="62" t="str">
        <f>IF(ISTEXT('Organizational Unit Summary'!$B$51),'Organizational Unit Summary'!$B$51,"")</f>
        <v>P-12</v>
      </c>
      <c r="D1533" s="51" t="str">
        <f>IF('Organizational Unit Summary'!$B$24="Benchmark or Sustainment",IF(E1533="OoS","OoS",IF(E1533=1,"DM",IF(E1533=2,"PM",IF(E1533=3,"LM",IF(E1533=4,"FM"))))),IF(E1533="OoS","OoS",IF(E1533&lt;=2,"H",IF(E1533=3,"M",IF(E1533=4,"L")))))</f>
        <v>DM</v>
      </c>
      <c r="E1533" s="58">
        <f>IF(OR(Processes!$C$55=TRUE,Processes!O$55=TRUE),IF(AND(G1533=1,H1533=1,NOT(ISTEXT(J1533))),4,IF(AND(G1533=1,H1533=1,ISTEXT(J1533)),3,IF(AND(OR(G1533=1,H1533=1),ISTEXT(J1533)),2,1))),"OoS")</f>
        <v>1</v>
      </c>
      <c r="F1533" s="57"/>
      <c r="G1533" s="59"/>
      <c r="H1533" s="59"/>
      <c r="I1533" s="59"/>
      <c r="J1533" s="59"/>
      <c r="K1533" s="59"/>
      <c r="L1533" s="59"/>
      <c r="M1533" s="59"/>
      <c r="N1533" s="59"/>
      <c r="O1533" s="59"/>
      <c r="P1533" s="370"/>
      <c r="Q1533" s="59"/>
      <c r="R1533" s="386"/>
    </row>
    <row r="1534" spans="1:18" ht="13" x14ac:dyDescent="0.25">
      <c r="A1534" s="383"/>
      <c r="B1534" s="378"/>
      <c r="C1534" s="62" t="str">
        <f>IF(ISTEXT('Organizational Unit Summary'!$B$52),'Organizational Unit Summary'!$B$52,"")</f>
        <v>P-13</v>
      </c>
      <c r="D1534" s="51" t="str">
        <f>IF('Organizational Unit Summary'!$B$24="Benchmark or Sustainment",IF(E1534="OoS","OoS",IF(E1534=1,"DM",IF(E1534=2,"PM",IF(E1534=3,"LM",IF(E1534=4,"FM"))))),IF(E1534="OoS","OoS",IF(E1534&lt;=2,"H",IF(E1534=3,"M",IF(E1534=4,"L")))))</f>
        <v>DM</v>
      </c>
      <c r="E1534" s="58">
        <f>IF(OR(Processes!$C$55=TRUE,Processes!P$55=TRUE),IF(AND(G1534=1,H1534=1,NOT(ISTEXT(J1534))),4,IF(AND(G1534=1,H1534=1,ISTEXT(J1534)),3,IF(AND(OR(G1534=1,H1534=1),ISTEXT(J1534)),2,1))),"OoS")</f>
        <v>1</v>
      </c>
      <c r="F1534" s="57"/>
      <c r="G1534" s="59"/>
      <c r="H1534" s="59"/>
      <c r="I1534" s="59"/>
      <c r="J1534" s="59"/>
      <c r="K1534" s="59"/>
      <c r="L1534" s="59"/>
      <c r="M1534" s="59"/>
      <c r="N1534" s="59"/>
      <c r="O1534" s="59"/>
      <c r="P1534" s="370"/>
      <c r="Q1534" s="59"/>
      <c r="R1534" s="386"/>
    </row>
    <row r="1535" spans="1:18" ht="13" x14ac:dyDescent="0.25">
      <c r="A1535" s="383"/>
      <c r="B1535" s="378"/>
      <c r="C1535" s="62" t="str">
        <f>IF(ISTEXT('Organizational Unit Summary'!$B$53),'Organizational Unit Summary'!$B$53,"")</f>
        <v>P-14</v>
      </c>
      <c r="D1535" s="51" t="str">
        <f>IF('Organizational Unit Summary'!$B$24="Benchmark or Sustainment",IF(E1535="OoS","OoS",IF(E1535=1,"DM",IF(E1535=2,"PM",IF(E1535=3,"LM",IF(E1535=4,"FM"))))),IF(E1535="OoS","OoS",IF(E1535&lt;=2,"H",IF(E1535=3,"M",IF(E1535=4,"L")))))</f>
        <v>DM</v>
      </c>
      <c r="E1535" s="58">
        <f>IF(OR(Processes!$C$55=TRUE,Processes!Q$55=TRUE),IF(AND(G1535=1,H1535=1,NOT(ISTEXT(J1535))),4,IF(AND(G1535=1,H1535=1,ISTEXT(J1535)),3,IF(AND(OR(G1535=1,H1535=1),ISTEXT(J1535)),2,1))),"OoS")</f>
        <v>1</v>
      </c>
      <c r="F1535" s="57"/>
      <c r="G1535" s="59"/>
      <c r="H1535" s="59"/>
      <c r="I1535" s="59"/>
      <c r="J1535" s="59"/>
      <c r="K1535" s="59"/>
      <c r="L1535" s="59"/>
      <c r="M1535" s="59"/>
      <c r="N1535" s="59"/>
      <c r="O1535" s="59"/>
      <c r="P1535" s="370"/>
      <c r="Q1535" s="59"/>
      <c r="R1535" s="386"/>
    </row>
    <row r="1536" spans="1:18" ht="13" x14ac:dyDescent="0.25">
      <c r="A1536" s="383"/>
      <c r="B1536" s="378"/>
      <c r="C1536" s="62" t="str">
        <f>IF(ISTEXT('Organizational Unit Summary'!$B$54),'Organizational Unit Summary'!$B$54,"")</f>
        <v>P-15</v>
      </c>
      <c r="D1536" s="51" t="str">
        <f>IF('Organizational Unit Summary'!$B$24="Benchmark or Sustainment",IF(E1536="OoS","OoS",IF(E1536=1,"DM",IF(E1536=2,"PM",IF(E1536=3,"LM",IF(E1536=4,"FM"))))),IF(E1536="OoS","OoS",IF(E1536&lt;=2,"H",IF(E1536=3,"M",IF(E1536=4,"L")))))</f>
        <v>DM</v>
      </c>
      <c r="E1536" s="58">
        <f>IF(OR(Processes!$C$55=TRUE,Processes!R$55=TRUE),IF(AND(G1536=1,H1536=1,NOT(ISTEXT(J1536))),4,IF(AND(G1536=1,H1536=1,ISTEXT(J1536)),3,IF(AND(OR(G1536=1,H1536=1),ISTEXT(J1536)),2,1))),"OoS")</f>
        <v>1</v>
      </c>
      <c r="F1536" s="57"/>
      <c r="G1536" s="59"/>
      <c r="H1536" s="59"/>
      <c r="I1536" s="59"/>
      <c r="J1536" s="59"/>
      <c r="K1536" s="59"/>
      <c r="L1536" s="59"/>
      <c r="M1536" s="59"/>
      <c r="N1536" s="59"/>
      <c r="O1536" s="59"/>
      <c r="P1536" s="370"/>
      <c r="Q1536" s="59"/>
      <c r="R1536" s="386"/>
    </row>
    <row r="1537" spans="1:18" ht="13" x14ac:dyDescent="0.25">
      <c r="A1537" s="383"/>
      <c r="B1537" s="378"/>
      <c r="C1537" s="62" t="str">
        <f>IF(ISTEXT('Organizational Unit Summary'!$B$55),'Organizational Unit Summary'!$B$55,"")</f>
        <v>P-16</v>
      </c>
      <c r="D1537" s="51" t="str">
        <f>IF('Organizational Unit Summary'!$B$24="Benchmark or Sustainment",IF(E1537="OoS","OoS",IF(E1537=1,"DM",IF(E1537=2,"PM",IF(E1537=3,"LM",IF(E1537=4,"FM"))))),IF(E1537="OoS","OoS",IF(E1537&lt;=2,"H",IF(E1537=3,"M",IF(E1537=4,"L")))))</f>
        <v>DM</v>
      </c>
      <c r="E1537" s="58">
        <f>IF(OR(Processes!$C$55=TRUE,Processes!S$55=TRUE),IF(AND(G1537=1,H1537=1,NOT(ISTEXT(J1537))),4,IF(AND(G1537=1,H1537=1,ISTEXT(J1537)),3,IF(AND(OR(G1537=1,H1537=1),ISTEXT(J1537)),2,1))),"OoS")</f>
        <v>1</v>
      </c>
      <c r="F1537" s="57"/>
      <c r="G1537" s="59"/>
      <c r="H1537" s="59"/>
      <c r="I1537" s="59"/>
      <c r="J1537" s="59"/>
      <c r="K1537" s="59"/>
      <c r="L1537" s="59"/>
      <c r="M1537" s="59"/>
      <c r="N1537" s="59"/>
      <c r="O1537" s="59"/>
      <c r="P1537" s="370"/>
      <c r="Q1537" s="59"/>
      <c r="R1537" s="386"/>
    </row>
    <row r="1538" spans="1:18" ht="13" x14ac:dyDescent="0.25">
      <c r="A1538" s="383"/>
      <c r="B1538" s="378"/>
      <c r="C1538" s="62" t="str">
        <f>IF(ISTEXT('Organizational Unit Summary'!$B$56),'Organizational Unit Summary'!$B$56,"")</f>
        <v>P-17</v>
      </c>
      <c r="D1538" s="51" t="str">
        <f>IF('Organizational Unit Summary'!$B$24="Benchmark or Sustainment",IF(E1538="OoS","OoS",IF(E1538=1,"DM",IF(E1538=2,"PM",IF(E1538=3,"LM",IF(E1538=4,"FM"))))),IF(E1538="OoS","OoS",IF(E1538&lt;=2,"H",IF(E1538=3,"M",IF(E1538=4,"L")))))</f>
        <v>DM</v>
      </c>
      <c r="E1538" s="58">
        <f>IF(OR(Processes!$C$55=TRUE,Processes!T$55=TRUE),IF(AND(G1538=1,H1538=1,NOT(ISTEXT(J1538))),4,IF(AND(G1538=1,H1538=1,ISTEXT(J1538)),3,IF(AND(OR(G1538=1,H1538=1),ISTEXT(J1538)),2,1))),"OoS")</f>
        <v>1</v>
      </c>
      <c r="F1538" s="57"/>
      <c r="G1538" s="59"/>
      <c r="H1538" s="59"/>
      <c r="I1538" s="59"/>
      <c r="J1538" s="59"/>
      <c r="K1538" s="59"/>
      <c r="L1538" s="59"/>
      <c r="M1538" s="59"/>
      <c r="N1538" s="59"/>
      <c r="O1538" s="59"/>
      <c r="P1538" s="370"/>
      <c r="Q1538" s="59"/>
      <c r="R1538" s="386"/>
    </row>
    <row r="1539" spans="1:18" ht="13" x14ac:dyDescent="0.25">
      <c r="A1539" s="383"/>
      <c r="B1539" s="378"/>
      <c r="C1539" s="62" t="str">
        <f>IF(ISTEXT('Organizational Unit Summary'!$B$57),'Organizational Unit Summary'!$B$57,"")</f>
        <v>P-18</v>
      </c>
      <c r="D1539" s="51" t="str">
        <f>IF('Organizational Unit Summary'!$B$24="Benchmark or Sustainment",IF(E1539="OoS","OoS",IF(E1539=1,"DM",IF(E1539=2,"PM",IF(E1539=3,"LM",IF(E1539=4,"FM"))))),IF(E1539="OoS","OoS",IF(E1539&lt;=2,"H",IF(E1539=3,"M",IF(E1539=4,"L")))))</f>
        <v>DM</v>
      </c>
      <c r="E1539" s="58">
        <f>IF(OR(Processes!$C$55=TRUE,Processes!U$55=TRUE),IF(AND(G1539=1,H1539=1,NOT(ISTEXT(J1539))),4,IF(AND(G1539=1,H1539=1,ISTEXT(J1539)),3,IF(AND(OR(G1539=1,H1539=1),ISTEXT(J1539)),2,1))),"OoS")</f>
        <v>1</v>
      </c>
      <c r="F1539" s="57"/>
      <c r="G1539" s="59"/>
      <c r="H1539" s="59"/>
      <c r="I1539" s="59"/>
      <c r="J1539" s="59"/>
      <c r="K1539" s="59"/>
      <c r="L1539" s="59"/>
      <c r="M1539" s="59"/>
      <c r="N1539" s="59"/>
      <c r="O1539" s="59"/>
      <c r="P1539" s="370"/>
      <c r="Q1539" s="59"/>
      <c r="R1539" s="386"/>
    </row>
    <row r="1540" spans="1:18" ht="13" x14ac:dyDescent="0.25">
      <c r="A1540" s="383"/>
      <c r="B1540" s="378"/>
      <c r="C1540" s="62" t="str">
        <f>IF(ISTEXT('Organizational Unit Summary'!$B$58),'Organizational Unit Summary'!$B$58,"")</f>
        <v>P-19</v>
      </c>
      <c r="D1540" s="51" t="str">
        <f>IF('Organizational Unit Summary'!$B$24="Benchmark or Sustainment",IF(E1540="OoS","OoS",IF(E1540=1,"DM",IF(E1540=2,"PM",IF(E1540=3,"LM",IF(E1540=4,"FM"))))),IF(E1540="OoS","OoS",IF(E1540&lt;=2,"H",IF(E1540=3,"M",IF(E1540=4,"L")))))</f>
        <v>DM</v>
      </c>
      <c r="E1540" s="58">
        <f>IF(OR(Processes!$C$55=TRUE,Processes!V$55=TRUE),IF(AND(G1540=1,H1540=1,NOT(ISTEXT(J1540))),4,IF(AND(G1540=1,H1540=1,ISTEXT(J1540)),3,IF(AND(OR(G1540=1,H1540=1),ISTEXT(J1540)),2,1))),"OoS")</f>
        <v>1</v>
      </c>
      <c r="F1540" s="57"/>
      <c r="G1540" s="59"/>
      <c r="H1540" s="59"/>
      <c r="I1540" s="59"/>
      <c r="J1540" s="59"/>
      <c r="K1540" s="59"/>
      <c r="L1540" s="59"/>
      <c r="M1540" s="59"/>
      <c r="N1540" s="59"/>
      <c r="O1540" s="59"/>
      <c r="P1540" s="370"/>
      <c r="Q1540" s="59"/>
      <c r="R1540" s="386"/>
    </row>
    <row r="1541" spans="1:18" ht="13.5" thickBot="1" x14ac:dyDescent="0.3">
      <c r="A1541" s="383"/>
      <c r="B1541" s="378"/>
      <c r="C1541" s="62" t="str">
        <f>IF(ISTEXT('Organizational Unit Summary'!$B$59),'Organizational Unit Summary'!$B$59,"")</f>
        <v>P-20</v>
      </c>
      <c r="D1541" s="51" t="str">
        <f>IF('Organizational Unit Summary'!$B$24="Benchmark or Sustainment",IF(E1541="OoS","OoS",IF(E1541=1,"DM",IF(E1541=2,"PM",IF(E1541=3,"LM",IF(E1541=4,"FM"))))),IF(E1541="OoS","OoS",IF(E1541&lt;=2,"H",IF(E1541=3,"M",IF(E1541=4,"L")))))</f>
        <v>DM</v>
      </c>
      <c r="E1541" s="58">
        <f>IF(OR(Processes!$C$55=TRUE,Processes!W$55=TRUE),IF(AND(G1541=1,H1541=1,NOT(ISTEXT(J1541))),4,IF(AND(G1541=1,H1541=1,ISTEXT(J1541)),3,IF(AND(OR(G1541=1,H1541=1),ISTEXT(J1541)),2,1))),"OoS")</f>
        <v>1</v>
      </c>
      <c r="F1541" s="57"/>
      <c r="G1541" s="59"/>
      <c r="H1541" s="59"/>
      <c r="I1541" s="59"/>
      <c r="J1541" s="59"/>
      <c r="K1541" s="59"/>
      <c r="L1541" s="59"/>
      <c r="M1541" s="59"/>
      <c r="N1541" s="59"/>
      <c r="O1541" s="59"/>
      <c r="P1541" s="371"/>
      <c r="Q1541" s="59"/>
      <c r="R1541" s="386"/>
    </row>
    <row r="1542" spans="1:18" ht="12.75" customHeight="1" x14ac:dyDescent="0.25">
      <c r="A1542" s="383"/>
      <c r="B1542" s="378" t="str">
        <f>IF(ISTEXT(Processes!$B$5),Processes!$B$5,"")</f>
        <v>Process 3</v>
      </c>
      <c r="C1542" s="62" t="str">
        <f>IF(ISTEXT('Organizational Unit Summary'!$B$40),'Organizational Unit Summary'!$B$40,"")</f>
        <v>P-1</v>
      </c>
      <c r="D1542" s="51" t="str">
        <f>IF('Organizational Unit Summary'!$B$24="Benchmark or Sustainment",IF(E1542="OoS","OoS",IF(E1542=1,"DM",IF(E1542=2,"PM",IF(E1542=3,"LM",IF(E1542=4,"FM"))))),IF(E1542="OoS","OoS",IF(E1542&lt;=2,"H",IF(E1542=3,"M",IF(E1542=4,"L")))))</f>
        <v>DM</v>
      </c>
      <c r="E1542" s="58">
        <f>IF(OR(Processes!$C$56=TRUE,Processes!D$56=TRUE),IF(AND(G1542=1,H1542=1,NOT(ISTEXT(J1542))),4,IF(AND(G1542=1,H1542=1,ISTEXT(J1542)),3,IF(AND(OR(G1542=1,H1542=1),ISTEXT(J1542)),2,1))),"OoS")</f>
        <v>1</v>
      </c>
      <c r="F1542" s="57"/>
      <c r="G1542" s="59"/>
      <c r="H1542" s="59"/>
      <c r="I1542" s="59"/>
      <c r="J1542" s="59"/>
      <c r="K1542" s="59"/>
      <c r="L1542" s="59"/>
      <c r="M1542" s="59"/>
      <c r="N1542" s="59"/>
      <c r="O1542" s="59"/>
      <c r="P1542" s="369"/>
      <c r="Q1542" s="59"/>
      <c r="R1542" s="386"/>
    </row>
    <row r="1543" spans="1:18" ht="12.75" customHeight="1" x14ac:dyDescent="0.25">
      <c r="A1543" s="383"/>
      <c r="B1543" s="378"/>
      <c r="C1543" s="62" t="str">
        <f>IF(ISTEXT('Organizational Unit Summary'!$B$41),'Organizational Unit Summary'!$B$41,"")</f>
        <v>P-2</v>
      </c>
      <c r="D1543" s="51" t="str">
        <f>IF('Organizational Unit Summary'!$B$24="Benchmark or Sustainment",IF(E1543="OoS","OoS",IF(E1543=1,"DM",IF(E1543=2,"PM",IF(E1543=3,"LM",IF(E1543=4,"FM"))))),IF(E1543="OoS","OoS",IF(E1543&lt;=2,"H",IF(E1543=3,"M",IF(E1543=4,"L")))))</f>
        <v>DM</v>
      </c>
      <c r="E1543" s="58">
        <f>IF(OR(Processes!$C$56=TRUE,Processes!E$56=TRUE),IF(AND(G1543=1,H1543=1,NOT(ISTEXT(J1543))),4,IF(AND(G1543=1,H1543=1,ISTEXT(J1543)),3,IF(AND(OR(G1543=1,H1543=1),ISTEXT(J1543)),2,1))),"OoS")</f>
        <v>1</v>
      </c>
      <c r="F1543" s="57"/>
      <c r="G1543" s="59"/>
      <c r="H1543" s="59"/>
      <c r="I1543" s="59"/>
      <c r="J1543" s="59"/>
      <c r="K1543" s="59"/>
      <c r="L1543" s="59"/>
      <c r="M1543" s="59"/>
      <c r="N1543" s="59"/>
      <c r="O1543" s="59"/>
      <c r="P1543" s="370"/>
      <c r="Q1543" s="59"/>
      <c r="R1543" s="386"/>
    </row>
    <row r="1544" spans="1:18" ht="13" x14ac:dyDescent="0.25">
      <c r="A1544" s="383"/>
      <c r="B1544" s="378"/>
      <c r="C1544" s="62" t="str">
        <f>IF(ISTEXT('Organizational Unit Summary'!$B$42),'Organizational Unit Summary'!$B$42,"")</f>
        <v>P-3</v>
      </c>
      <c r="D1544" s="51" t="str">
        <f>IF('Organizational Unit Summary'!$B$24="Benchmark or Sustainment",IF(E1544="OoS","OoS",IF(E1544=1,"DM",IF(E1544=2,"PM",IF(E1544=3,"LM",IF(E1544=4,"FM"))))),IF(E1544="OoS","OoS",IF(E1544&lt;=2,"H",IF(E1544=3,"M",IF(E1544=4,"L")))))</f>
        <v>DM</v>
      </c>
      <c r="E1544" s="58">
        <f>IF(OR(Processes!$C$56=TRUE,Processes!F$56=TRUE),IF(AND(G1544=1,H1544=1,NOT(ISTEXT(J1544))),4,IF(AND(G1544=1,H1544=1,ISTEXT(J1544)),3,IF(AND(OR(G1544=1,H1544=1),ISTEXT(J1544)),2,1))),"OoS")</f>
        <v>1</v>
      </c>
      <c r="F1544" s="57"/>
      <c r="G1544" s="59"/>
      <c r="H1544" s="59"/>
      <c r="I1544" s="59"/>
      <c r="J1544" s="59"/>
      <c r="K1544" s="59"/>
      <c r="L1544" s="59"/>
      <c r="M1544" s="59"/>
      <c r="N1544" s="59"/>
      <c r="O1544" s="59"/>
      <c r="P1544" s="370"/>
      <c r="Q1544" s="59"/>
      <c r="R1544" s="386"/>
    </row>
    <row r="1545" spans="1:18" ht="12.75" customHeight="1" x14ac:dyDescent="0.25">
      <c r="A1545" s="383"/>
      <c r="B1545" s="378"/>
      <c r="C1545" s="62" t="str">
        <f>IF(ISTEXT('Organizational Unit Summary'!$B$43),'Organizational Unit Summary'!$B$43,"")</f>
        <v>P-4</v>
      </c>
      <c r="D1545" s="51" t="str">
        <f>IF('Organizational Unit Summary'!$B$24="Benchmark or Sustainment",IF(E1545="OoS","OoS",IF(E1545=1,"DM",IF(E1545=2,"PM",IF(E1545=3,"LM",IF(E1545=4,"FM"))))),IF(E1545="OoS","OoS",IF(E1545&lt;=2,"H",IF(E1545=3,"M",IF(E1545=4,"L")))))</f>
        <v>DM</v>
      </c>
      <c r="E1545" s="58">
        <f>IF(OR(Processes!$C$56=TRUE,Processes!G$56=TRUE),IF(AND(G1545=1,H1545=1,NOT(ISTEXT(J1545))),4,IF(AND(G1545=1,H1545=1,ISTEXT(J1545)),3,IF(AND(OR(G1545=1,H1545=1),ISTEXT(J1545)),2,1))),"OoS")</f>
        <v>1</v>
      </c>
      <c r="F1545" s="57"/>
      <c r="G1545" s="59"/>
      <c r="H1545" s="59"/>
      <c r="I1545" s="59"/>
      <c r="J1545" s="59"/>
      <c r="K1545" s="59"/>
      <c r="L1545" s="59"/>
      <c r="M1545" s="59"/>
      <c r="N1545" s="59"/>
      <c r="O1545" s="59"/>
      <c r="P1545" s="370"/>
      <c r="Q1545" s="59"/>
      <c r="R1545" s="386"/>
    </row>
    <row r="1546" spans="1:18" ht="12.75" customHeight="1" x14ac:dyDescent="0.25">
      <c r="A1546" s="383"/>
      <c r="B1546" s="378"/>
      <c r="C1546" s="62" t="str">
        <f>IF(ISTEXT('Organizational Unit Summary'!$B$44),'Organizational Unit Summary'!$B$44,"")</f>
        <v>P-5</v>
      </c>
      <c r="D1546" s="51" t="str">
        <f>IF('Organizational Unit Summary'!$B$24="Benchmark or Sustainment",IF(E1546="OoS","OoS",IF(E1546=1,"DM",IF(E1546=2,"PM",IF(E1546=3,"LM",IF(E1546=4,"FM"))))),IF(E1546="OoS","OoS",IF(E1546&lt;=2,"H",IF(E1546=3,"M",IF(E1546=4,"L")))))</f>
        <v>DM</v>
      </c>
      <c r="E1546" s="58">
        <f>IF(OR(Processes!$C$56=TRUE,Processes!H$56=TRUE),IF(AND(G1546=1,H1546=1,NOT(ISTEXT(J1546))),4,IF(AND(G1546=1,H1546=1,ISTEXT(J1546)),3,IF(AND(OR(G1546=1,H1546=1),ISTEXT(J1546)),2,1))),"OoS")</f>
        <v>1</v>
      </c>
      <c r="F1546" s="57"/>
      <c r="G1546" s="59"/>
      <c r="H1546" s="59"/>
      <c r="I1546" s="59"/>
      <c r="J1546" s="59"/>
      <c r="K1546" s="59"/>
      <c r="L1546" s="59"/>
      <c r="M1546" s="59"/>
      <c r="N1546" s="59"/>
      <c r="O1546" s="59"/>
      <c r="P1546" s="370"/>
      <c r="Q1546" s="59"/>
      <c r="R1546" s="386"/>
    </row>
    <row r="1547" spans="1:18" ht="12.75" customHeight="1" x14ac:dyDescent="0.25">
      <c r="A1547" s="383"/>
      <c r="B1547" s="378"/>
      <c r="C1547" s="62" t="str">
        <f>IF(ISTEXT('Organizational Unit Summary'!$B$45),'Organizational Unit Summary'!$B$45,"")</f>
        <v>P-6</v>
      </c>
      <c r="D1547" s="51" t="str">
        <f>IF('Organizational Unit Summary'!$B$24="Benchmark or Sustainment",IF(E1547="OoS","OoS",IF(E1547=1,"DM",IF(E1547=2,"PM",IF(E1547=3,"LM",IF(E1547=4,"FM"))))),IF(E1547="OoS","OoS",IF(E1547&lt;=2,"H",IF(E1547=3,"M",IF(E1547=4,"L")))))</f>
        <v>DM</v>
      </c>
      <c r="E1547" s="58">
        <f>IF(OR(Processes!$C$56=TRUE,Processes!I$56=TRUE),IF(AND(G1547=1,H1547=1,NOT(ISTEXT(J1547))),4,IF(AND(G1547=1,H1547=1,ISTEXT(J1547)),3,IF(AND(OR(G1547=1,H1547=1),ISTEXT(J1547)),2,1))),"OoS")</f>
        <v>1</v>
      </c>
      <c r="F1547" s="57"/>
      <c r="G1547" s="59"/>
      <c r="H1547" s="59"/>
      <c r="I1547" s="59"/>
      <c r="J1547" s="59"/>
      <c r="K1547" s="59"/>
      <c r="L1547" s="59"/>
      <c r="M1547" s="59"/>
      <c r="N1547" s="59"/>
      <c r="O1547" s="59"/>
      <c r="P1547" s="370"/>
      <c r="Q1547" s="59"/>
      <c r="R1547" s="386"/>
    </row>
    <row r="1548" spans="1:18" ht="12.75" customHeight="1" x14ac:dyDescent="0.25">
      <c r="A1548" s="383"/>
      <c r="B1548" s="378"/>
      <c r="C1548" s="62" t="str">
        <f>IF(ISTEXT('Organizational Unit Summary'!$B$46),'Organizational Unit Summary'!$B$46,"")</f>
        <v>P-7</v>
      </c>
      <c r="D1548" s="51" t="str">
        <f>IF('Organizational Unit Summary'!$B$24="Benchmark or Sustainment",IF(E1548="OoS","OoS",IF(E1548=1,"DM",IF(E1548=2,"PM",IF(E1548=3,"LM",IF(E1548=4,"FM"))))),IF(E1548="OoS","OoS",IF(E1548&lt;=2,"H",IF(E1548=3,"M",IF(E1548=4,"L")))))</f>
        <v>DM</v>
      </c>
      <c r="E1548" s="58">
        <f>IF(OR(Processes!$C$56=TRUE,Processes!J$56=TRUE),IF(AND(G1548=1,H1548=1,NOT(ISTEXT(J1548))),4,IF(AND(G1548=1,H1548=1,ISTEXT(J1548)),3,IF(AND(OR(G1548=1,H1548=1),ISTEXT(J1548)),2,1))),"OoS")</f>
        <v>1</v>
      </c>
      <c r="F1548" s="57"/>
      <c r="G1548" s="59"/>
      <c r="H1548" s="59"/>
      <c r="I1548" s="59"/>
      <c r="J1548" s="59"/>
      <c r="K1548" s="59"/>
      <c r="L1548" s="59"/>
      <c r="M1548" s="59"/>
      <c r="N1548" s="59"/>
      <c r="O1548" s="59"/>
      <c r="P1548" s="370"/>
      <c r="Q1548" s="59"/>
      <c r="R1548" s="386"/>
    </row>
    <row r="1549" spans="1:18" ht="12.75" customHeight="1" x14ac:dyDescent="0.25">
      <c r="A1549" s="383"/>
      <c r="B1549" s="378"/>
      <c r="C1549" s="62" t="str">
        <f>IF(ISTEXT('Organizational Unit Summary'!$B$47),'Organizational Unit Summary'!$B$47,"")</f>
        <v>P-8</v>
      </c>
      <c r="D1549" s="51" t="str">
        <f>IF('Organizational Unit Summary'!$B$24="Benchmark or Sustainment",IF(E1549="OoS","OoS",IF(E1549=1,"DM",IF(E1549=2,"PM",IF(E1549=3,"LM",IF(E1549=4,"FM"))))),IF(E1549="OoS","OoS",IF(E1549&lt;=2,"H",IF(E1549=3,"M",IF(E1549=4,"L")))))</f>
        <v>DM</v>
      </c>
      <c r="E1549" s="58">
        <f>IF(OR(Processes!$C$56=TRUE,Processes!K$56=TRUE),IF(AND(G1549=1,H1549=1,NOT(ISTEXT(J1549))),4,IF(AND(G1549=1,H1549=1,ISTEXT(J1549)),3,IF(AND(OR(G1549=1,H1549=1),ISTEXT(J1549)),2,1))),"OoS")</f>
        <v>1</v>
      </c>
      <c r="F1549" s="57"/>
      <c r="G1549" s="59"/>
      <c r="H1549" s="59"/>
      <c r="I1549" s="59"/>
      <c r="J1549" s="59"/>
      <c r="K1549" s="59"/>
      <c r="L1549" s="59"/>
      <c r="M1549" s="59"/>
      <c r="N1549" s="59"/>
      <c r="O1549" s="59"/>
      <c r="P1549" s="370"/>
      <c r="Q1549" s="59"/>
      <c r="R1549" s="386"/>
    </row>
    <row r="1550" spans="1:18" ht="12.75" customHeight="1" x14ac:dyDescent="0.25">
      <c r="A1550" s="383"/>
      <c r="B1550" s="378"/>
      <c r="C1550" s="62" t="str">
        <f>IF(ISTEXT('Organizational Unit Summary'!$B$48),'Organizational Unit Summary'!$B$48,"")</f>
        <v>P-9</v>
      </c>
      <c r="D1550" s="51" t="str">
        <f>IF('Organizational Unit Summary'!$B$24="Benchmark or Sustainment",IF(E1550="OoS","OoS",IF(E1550=1,"DM",IF(E1550=2,"PM",IF(E1550=3,"LM",IF(E1550=4,"FM"))))),IF(E1550="OoS","OoS",IF(E1550&lt;=2,"H",IF(E1550=3,"M",IF(E1550=4,"L")))))</f>
        <v>DM</v>
      </c>
      <c r="E1550" s="58">
        <f>IF(OR(Processes!$C$56=TRUE,Processes!L$56=TRUE),IF(AND(G1550=1,H1550=1,NOT(ISTEXT(J1550))),4,IF(AND(G1550=1,H1550=1,ISTEXT(J1550)),3,IF(AND(OR(G1550=1,H1550=1),ISTEXT(J1550)),2,1))),"OoS")</f>
        <v>1</v>
      </c>
      <c r="F1550" s="57"/>
      <c r="G1550" s="59"/>
      <c r="H1550" s="59"/>
      <c r="I1550" s="59"/>
      <c r="J1550" s="59"/>
      <c r="K1550" s="59"/>
      <c r="L1550" s="59"/>
      <c r="M1550" s="59"/>
      <c r="N1550" s="59"/>
      <c r="O1550" s="59"/>
      <c r="P1550" s="370"/>
      <c r="Q1550" s="59"/>
      <c r="R1550" s="386"/>
    </row>
    <row r="1551" spans="1:18" ht="12.75" customHeight="1" x14ac:dyDescent="0.25">
      <c r="A1551" s="383"/>
      <c r="B1551" s="378"/>
      <c r="C1551" s="62" t="str">
        <f>IF(ISTEXT('Organizational Unit Summary'!$B$49),'Organizational Unit Summary'!$B$49,"")</f>
        <v>P-10</v>
      </c>
      <c r="D1551" s="51" t="str">
        <f>IF('Organizational Unit Summary'!$B$24="Benchmark or Sustainment",IF(E1551="OoS","OoS",IF(E1551=1,"DM",IF(E1551=2,"PM",IF(E1551=3,"LM",IF(E1551=4,"FM"))))),IF(E1551="OoS","OoS",IF(E1551&lt;=2,"H",IF(E1551=3,"M",IF(E1551=4,"L")))))</f>
        <v>DM</v>
      </c>
      <c r="E1551" s="58">
        <f>IF(OR(Processes!$C$56=TRUE,Processes!M$56=TRUE),IF(AND(G1551=1,H1551=1,NOT(ISTEXT(J1551))),4,IF(AND(G1551=1,H1551=1,ISTEXT(J1551)),3,IF(AND(OR(G1551=1,H1551=1),ISTEXT(J1551)),2,1))),"OoS")</f>
        <v>1</v>
      </c>
      <c r="F1551" s="57"/>
      <c r="G1551" s="59"/>
      <c r="H1551" s="59"/>
      <c r="I1551" s="59"/>
      <c r="J1551" s="59"/>
      <c r="K1551" s="59"/>
      <c r="L1551" s="59"/>
      <c r="M1551" s="59"/>
      <c r="N1551" s="59"/>
      <c r="O1551" s="59"/>
      <c r="P1551" s="370"/>
      <c r="Q1551" s="59"/>
      <c r="R1551" s="386"/>
    </row>
    <row r="1552" spans="1:18" ht="12.75" customHeight="1" x14ac:dyDescent="0.25">
      <c r="A1552" s="383"/>
      <c r="B1552" s="378"/>
      <c r="C1552" s="62" t="str">
        <f>IF(ISTEXT('Organizational Unit Summary'!$B$50),'Organizational Unit Summary'!$B$50,"")</f>
        <v>P-11</v>
      </c>
      <c r="D1552" s="51" t="str">
        <f>IF('Organizational Unit Summary'!$B$24="Benchmark or Sustainment",IF(E1552="OoS","OoS",IF(E1552=1,"DM",IF(E1552=2,"PM",IF(E1552=3,"LM",IF(E1552=4,"FM"))))),IF(E1552="OoS","OoS",IF(E1552&lt;=2,"H",IF(E1552=3,"M",IF(E1552=4,"L")))))</f>
        <v>DM</v>
      </c>
      <c r="E1552" s="58">
        <f>IF(OR(Processes!$C$56=TRUE,Processes!N$56=TRUE),IF(AND(G1552=1,H1552=1,NOT(ISTEXT(J1552))),4,IF(AND(G1552=1,H1552=1,ISTEXT(J1552)),3,IF(AND(OR(G1552=1,H1552=1),ISTEXT(J1552)),2,1))),"OoS")</f>
        <v>1</v>
      </c>
      <c r="F1552" s="57"/>
      <c r="G1552" s="59"/>
      <c r="H1552" s="59"/>
      <c r="I1552" s="59"/>
      <c r="J1552" s="59"/>
      <c r="K1552" s="59"/>
      <c r="L1552" s="59"/>
      <c r="M1552" s="59"/>
      <c r="N1552" s="59"/>
      <c r="O1552" s="59"/>
      <c r="P1552" s="370"/>
      <c r="Q1552" s="59"/>
      <c r="R1552" s="386"/>
    </row>
    <row r="1553" spans="1:18" ht="12.75" customHeight="1" x14ac:dyDescent="0.25">
      <c r="A1553" s="383"/>
      <c r="B1553" s="378"/>
      <c r="C1553" s="62" t="str">
        <f>IF(ISTEXT('Organizational Unit Summary'!$B$51),'Organizational Unit Summary'!$B$51,"")</f>
        <v>P-12</v>
      </c>
      <c r="D1553" s="51" t="str">
        <f>IF('Organizational Unit Summary'!$B$24="Benchmark or Sustainment",IF(E1553="OoS","OoS",IF(E1553=1,"DM",IF(E1553=2,"PM",IF(E1553=3,"LM",IF(E1553=4,"FM"))))),IF(E1553="OoS","OoS",IF(E1553&lt;=2,"H",IF(E1553=3,"M",IF(E1553=4,"L")))))</f>
        <v>DM</v>
      </c>
      <c r="E1553" s="58">
        <f>IF(OR(Processes!$C$56=TRUE,Processes!O$56=TRUE),IF(AND(G1553=1,H1553=1,NOT(ISTEXT(J1553))),4,IF(AND(G1553=1,H1553=1,ISTEXT(J1553)),3,IF(AND(OR(G1553=1,H1553=1),ISTEXT(J1553)),2,1))),"OoS")</f>
        <v>1</v>
      </c>
      <c r="F1553" s="57"/>
      <c r="G1553" s="59"/>
      <c r="H1553" s="59"/>
      <c r="I1553" s="59"/>
      <c r="J1553" s="59"/>
      <c r="K1553" s="59"/>
      <c r="L1553" s="59"/>
      <c r="M1553" s="59"/>
      <c r="N1553" s="59"/>
      <c r="O1553" s="59"/>
      <c r="P1553" s="370"/>
      <c r="Q1553" s="59"/>
      <c r="R1553" s="386"/>
    </row>
    <row r="1554" spans="1:18" ht="12.75" customHeight="1" x14ac:dyDescent="0.25">
      <c r="A1554" s="383"/>
      <c r="B1554" s="378"/>
      <c r="C1554" s="62" t="str">
        <f>IF(ISTEXT('Organizational Unit Summary'!$B$52),'Organizational Unit Summary'!$B$52,"")</f>
        <v>P-13</v>
      </c>
      <c r="D1554" s="51" t="str">
        <f>IF('Organizational Unit Summary'!$B$24="Benchmark or Sustainment",IF(E1554="OoS","OoS",IF(E1554=1,"DM",IF(E1554=2,"PM",IF(E1554=3,"LM",IF(E1554=4,"FM"))))),IF(E1554="OoS","OoS",IF(E1554&lt;=2,"H",IF(E1554=3,"M",IF(E1554=4,"L")))))</f>
        <v>DM</v>
      </c>
      <c r="E1554" s="58">
        <f>IF(OR(Processes!$C$56=TRUE,Processes!P$56=TRUE),IF(AND(G1554=1,H1554=1,NOT(ISTEXT(J1554))),4,IF(AND(G1554=1,H1554=1,ISTEXT(J1554)),3,IF(AND(OR(G1554=1,H1554=1),ISTEXT(J1554)),2,1))),"OoS")</f>
        <v>1</v>
      </c>
      <c r="F1554" s="57"/>
      <c r="G1554" s="59"/>
      <c r="H1554" s="59"/>
      <c r="I1554" s="59"/>
      <c r="J1554" s="59"/>
      <c r="K1554" s="59"/>
      <c r="L1554" s="59"/>
      <c r="M1554" s="59"/>
      <c r="N1554" s="59"/>
      <c r="O1554" s="59"/>
      <c r="P1554" s="370"/>
      <c r="Q1554" s="59"/>
      <c r="R1554" s="386"/>
    </row>
    <row r="1555" spans="1:18" ht="12.75" customHeight="1" x14ac:dyDescent="0.25">
      <c r="A1555" s="383"/>
      <c r="B1555" s="378"/>
      <c r="C1555" s="62" t="str">
        <f>IF(ISTEXT('Organizational Unit Summary'!$B$53),'Organizational Unit Summary'!$B$53,"")</f>
        <v>P-14</v>
      </c>
      <c r="D1555" s="51" t="str">
        <f>IF('Organizational Unit Summary'!$B$24="Benchmark or Sustainment",IF(E1555="OoS","OoS",IF(E1555=1,"DM",IF(E1555=2,"PM",IF(E1555=3,"LM",IF(E1555=4,"FM"))))),IF(E1555="OoS","OoS",IF(E1555&lt;=2,"H",IF(E1555=3,"M",IF(E1555=4,"L")))))</f>
        <v>DM</v>
      </c>
      <c r="E1555" s="58">
        <f>IF(OR(Processes!$C$56=TRUE,Processes!Q$56=TRUE),IF(AND(G1555=1,H1555=1,NOT(ISTEXT(J1555))),4,IF(AND(G1555=1,H1555=1,ISTEXT(J1555)),3,IF(AND(OR(G1555=1,H1555=1),ISTEXT(J1555)),2,1))),"OoS")</f>
        <v>1</v>
      </c>
      <c r="F1555" s="57"/>
      <c r="G1555" s="59"/>
      <c r="H1555" s="59"/>
      <c r="I1555" s="59"/>
      <c r="J1555" s="59"/>
      <c r="K1555" s="59"/>
      <c r="L1555" s="59"/>
      <c r="M1555" s="59"/>
      <c r="N1555" s="59"/>
      <c r="O1555" s="59"/>
      <c r="P1555" s="370"/>
      <c r="Q1555" s="59"/>
      <c r="R1555" s="386"/>
    </row>
    <row r="1556" spans="1:18" ht="12.75" customHeight="1" x14ac:dyDescent="0.25">
      <c r="A1556" s="383"/>
      <c r="B1556" s="378"/>
      <c r="C1556" s="62" t="str">
        <f>IF(ISTEXT('Organizational Unit Summary'!$B$54),'Organizational Unit Summary'!$B$54,"")</f>
        <v>P-15</v>
      </c>
      <c r="D1556" s="51" t="str">
        <f>IF('Organizational Unit Summary'!$B$24="Benchmark or Sustainment",IF(E1556="OoS","OoS",IF(E1556=1,"DM",IF(E1556=2,"PM",IF(E1556=3,"LM",IF(E1556=4,"FM"))))),IF(E1556="OoS","OoS",IF(E1556&lt;=2,"H",IF(E1556=3,"M",IF(E1556=4,"L")))))</f>
        <v>DM</v>
      </c>
      <c r="E1556" s="58">
        <f>IF(OR(Processes!$C$56=TRUE,Processes!R$56=TRUE),IF(AND(G1556=1,H1556=1,NOT(ISTEXT(J1556))),4,IF(AND(G1556=1,H1556=1,ISTEXT(J1556)),3,IF(AND(OR(G1556=1,H1556=1),ISTEXT(J1556)),2,1))),"OoS")</f>
        <v>1</v>
      </c>
      <c r="F1556" s="57"/>
      <c r="G1556" s="59"/>
      <c r="H1556" s="59"/>
      <c r="I1556" s="59"/>
      <c r="J1556" s="59"/>
      <c r="K1556" s="59"/>
      <c r="L1556" s="59"/>
      <c r="M1556" s="59"/>
      <c r="N1556" s="59"/>
      <c r="O1556" s="59"/>
      <c r="P1556" s="370"/>
      <c r="Q1556" s="59"/>
      <c r="R1556" s="386"/>
    </row>
    <row r="1557" spans="1:18" ht="12.75" customHeight="1" x14ac:dyDescent="0.25">
      <c r="A1557" s="383"/>
      <c r="B1557" s="378"/>
      <c r="C1557" s="62" t="str">
        <f>IF(ISTEXT('Organizational Unit Summary'!$B$55),'Organizational Unit Summary'!$B$55,"")</f>
        <v>P-16</v>
      </c>
      <c r="D1557" s="51" t="str">
        <f>IF('Organizational Unit Summary'!$B$24="Benchmark or Sustainment",IF(E1557="OoS","OoS",IF(E1557=1,"DM",IF(E1557=2,"PM",IF(E1557=3,"LM",IF(E1557=4,"FM"))))),IF(E1557="OoS","OoS",IF(E1557&lt;=2,"H",IF(E1557=3,"M",IF(E1557=4,"L")))))</f>
        <v>DM</v>
      </c>
      <c r="E1557" s="58">
        <f>IF(OR(Processes!$C$56=TRUE,Processes!S$56=TRUE),IF(AND(G1557=1,H1557=1,NOT(ISTEXT(J1557))),4,IF(AND(G1557=1,H1557=1,ISTEXT(J1557)),3,IF(AND(OR(G1557=1,H1557=1),ISTEXT(J1557)),2,1))),"OoS")</f>
        <v>1</v>
      </c>
      <c r="F1557" s="57"/>
      <c r="G1557" s="59"/>
      <c r="H1557" s="59"/>
      <c r="I1557" s="59"/>
      <c r="J1557" s="59"/>
      <c r="K1557" s="59"/>
      <c r="L1557" s="59"/>
      <c r="M1557" s="59"/>
      <c r="N1557" s="59"/>
      <c r="O1557" s="59"/>
      <c r="P1557" s="370"/>
      <c r="Q1557" s="59"/>
      <c r="R1557" s="386"/>
    </row>
    <row r="1558" spans="1:18" ht="12.75" customHeight="1" x14ac:dyDescent="0.25">
      <c r="A1558" s="383"/>
      <c r="B1558" s="378"/>
      <c r="C1558" s="62" t="str">
        <f>IF(ISTEXT('Organizational Unit Summary'!$B$56),'Organizational Unit Summary'!$B$56,"")</f>
        <v>P-17</v>
      </c>
      <c r="D1558" s="51" t="str">
        <f>IF('Organizational Unit Summary'!$B$24="Benchmark or Sustainment",IF(E1558="OoS","OoS",IF(E1558=1,"DM",IF(E1558=2,"PM",IF(E1558=3,"LM",IF(E1558=4,"FM"))))),IF(E1558="OoS","OoS",IF(E1558&lt;=2,"H",IF(E1558=3,"M",IF(E1558=4,"L")))))</f>
        <v>DM</v>
      </c>
      <c r="E1558" s="58">
        <f>IF(OR(Processes!$C$56=TRUE,Processes!T$56=TRUE),IF(AND(G1558=1,H1558=1,NOT(ISTEXT(J1558))),4,IF(AND(G1558=1,H1558=1,ISTEXT(J1558)),3,IF(AND(OR(G1558=1,H1558=1),ISTEXT(J1558)),2,1))),"OoS")</f>
        <v>1</v>
      </c>
      <c r="F1558" s="57"/>
      <c r="G1558" s="59"/>
      <c r="H1558" s="59"/>
      <c r="I1558" s="59"/>
      <c r="J1558" s="59"/>
      <c r="K1558" s="59"/>
      <c r="L1558" s="59"/>
      <c r="M1558" s="59"/>
      <c r="N1558" s="59"/>
      <c r="O1558" s="59"/>
      <c r="P1558" s="370"/>
      <c r="Q1558" s="59"/>
      <c r="R1558" s="386"/>
    </row>
    <row r="1559" spans="1:18" ht="12.75" customHeight="1" x14ac:dyDescent="0.25">
      <c r="A1559" s="383"/>
      <c r="B1559" s="378"/>
      <c r="C1559" s="62" t="str">
        <f>IF(ISTEXT('Organizational Unit Summary'!$B$57),'Organizational Unit Summary'!$B$57,"")</f>
        <v>P-18</v>
      </c>
      <c r="D1559" s="51" t="str">
        <f>IF('Organizational Unit Summary'!$B$24="Benchmark or Sustainment",IF(E1559="OoS","OoS",IF(E1559=1,"DM",IF(E1559=2,"PM",IF(E1559=3,"LM",IF(E1559=4,"FM"))))),IF(E1559="OoS","OoS",IF(E1559&lt;=2,"H",IF(E1559=3,"M",IF(E1559=4,"L")))))</f>
        <v>DM</v>
      </c>
      <c r="E1559" s="58">
        <f>IF(OR(Processes!$C$56=TRUE,Processes!U$56=TRUE),IF(AND(G1559=1,H1559=1,NOT(ISTEXT(J1559))),4,IF(AND(G1559=1,H1559=1,ISTEXT(J1559)),3,IF(AND(OR(G1559=1,H1559=1),ISTEXT(J1559)),2,1))),"OoS")</f>
        <v>1</v>
      </c>
      <c r="F1559" s="57"/>
      <c r="G1559" s="59"/>
      <c r="H1559" s="59"/>
      <c r="I1559" s="59"/>
      <c r="J1559" s="59"/>
      <c r="K1559" s="59"/>
      <c r="L1559" s="59"/>
      <c r="M1559" s="59"/>
      <c r="N1559" s="59"/>
      <c r="O1559" s="59"/>
      <c r="P1559" s="370"/>
      <c r="Q1559" s="59"/>
      <c r="R1559" s="386"/>
    </row>
    <row r="1560" spans="1:18" ht="12.75" customHeight="1" x14ac:dyDescent="0.25">
      <c r="A1560" s="383"/>
      <c r="B1560" s="378"/>
      <c r="C1560" s="62" t="str">
        <f>IF(ISTEXT('Organizational Unit Summary'!$B$58),'Organizational Unit Summary'!$B$58,"")</f>
        <v>P-19</v>
      </c>
      <c r="D1560" s="51" t="str">
        <f>IF('Organizational Unit Summary'!$B$24="Benchmark or Sustainment",IF(E1560="OoS","OoS",IF(E1560=1,"DM",IF(E1560=2,"PM",IF(E1560=3,"LM",IF(E1560=4,"FM"))))),IF(E1560="OoS","OoS",IF(E1560&lt;=2,"H",IF(E1560=3,"M",IF(E1560=4,"L")))))</f>
        <v>DM</v>
      </c>
      <c r="E1560" s="58">
        <f>IF(OR(Processes!$C$56=TRUE,Processes!V$56=TRUE),IF(AND(G1560=1,H1560=1,NOT(ISTEXT(J1560))),4,IF(AND(G1560=1,H1560=1,ISTEXT(J1560)),3,IF(AND(OR(G1560=1,H1560=1),ISTEXT(J1560)),2,1))),"OoS")</f>
        <v>1</v>
      </c>
      <c r="F1560" s="57"/>
      <c r="G1560" s="59"/>
      <c r="H1560" s="59"/>
      <c r="I1560" s="59"/>
      <c r="J1560" s="59"/>
      <c r="K1560" s="59"/>
      <c r="L1560" s="59"/>
      <c r="M1560" s="59"/>
      <c r="N1560" s="59"/>
      <c r="O1560" s="59"/>
      <c r="P1560" s="370"/>
      <c r="Q1560" s="59"/>
      <c r="R1560" s="386"/>
    </row>
    <row r="1561" spans="1:18" ht="12.75" customHeight="1" thickBot="1" x14ac:dyDescent="0.3">
      <c r="A1561" s="383"/>
      <c r="B1561" s="378"/>
      <c r="C1561" s="62" t="str">
        <f>IF(ISTEXT('Organizational Unit Summary'!$B$59),'Organizational Unit Summary'!$B$59,"")</f>
        <v>P-20</v>
      </c>
      <c r="D1561" s="51" t="str">
        <f>IF('Organizational Unit Summary'!$B$24="Benchmark or Sustainment",IF(E1561="OoS","OoS",IF(E1561=1,"DM",IF(E1561=2,"PM",IF(E1561=3,"LM",IF(E1561=4,"FM"))))),IF(E1561="OoS","OoS",IF(E1561&lt;=2,"H",IF(E1561=3,"M",IF(E1561=4,"L")))))</f>
        <v>DM</v>
      </c>
      <c r="E1561" s="58">
        <f>IF(OR(Processes!$C$56=TRUE,Processes!W$56=TRUE),IF(AND(G1561=1,H1561=1,NOT(ISTEXT(J1561))),4,IF(AND(G1561=1,H1561=1,ISTEXT(J1561)),3,IF(AND(OR(G1561=1,H1561=1),ISTEXT(J1561)),2,1))),"OoS")</f>
        <v>1</v>
      </c>
      <c r="F1561" s="57"/>
      <c r="G1561" s="59"/>
      <c r="H1561" s="59"/>
      <c r="I1561" s="59"/>
      <c r="J1561" s="59"/>
      <c r="K1561" s="59"/>
      <c r="L1561" s="59"/>
      <c r="M1561" s="59"/>
      <c r="N1561" s="59"/>
      <c r="O1561" s="59"/>
      <c r="P1561" s="371"/>
      <c r="Q1561" s="59"/>
      <c r="R1561" s="386"/>
    </row>
    <row r="1562" spans="1:18" ht="12.75" customHeight="1" x14ac:dyDescent="0.25">
      <c r="A1562" s="383"/>
      <c r="B1562" s="378" t="str">
        <f>IF(ISTEXT(Processes!$B$6),Processes!$B$6,"")</f>
        <v>Process 4</v>
      </c>
      <c r="C1562" s="62" t="str">
        <f>IF(ISTEXT('Organizational Unit Summary'!$B$40),'Organizational Unit Summary'!$B$40,"")</f>
        <v>P-1</v>
      </c>
      <c r="D1562" s="51" t="str">
        <f>IF('Organizational Unit Summary'!$B$24="Benchmark or Sustainment",IF(E1562="OoS","OoS",IF(E1562=1,"DM",IF(E1562=2,"PM",IF(E1562=3,"LM",IF(E1562=4,"FM"))))),IF(E1562="OoS","OoS",IF(E1562&lt;=2,"H",IF(E1562=3,"M",IF(E1562=4,"L")))))</f>
        <v>DM</v>
      </c>
      <c r="E1562" s="58">
        <f>IF(OR(Processes!$C$57=TRUE,Processes!D$57=TRUE),IF(AND(G1562=1,H1562=1,NOT(ISTEXT(J1562))),4,IF(AND(G1562=1,H1562=1,ISTEXT(J1562)),3,IF(AND(OR(G1562=1,H1562=1),ISTEXT(J1562)),2,1))),"OoS")</f>
        <v>1</v>
      </c>
      <c r="F1562" s="57"/>
      <c r="G1562" s="59"/>
      <c r="H1562" s="59"/>
      <c r="I1562" s="59"/>
      <c r="J1562" s="59"/>
      <c r="K1562" s="59"/>
      <c r="L1562" s="59"/>
      <c r="M1562" s="59"/>
      <c r="N1562" s="59"/>
      <c r="O1562" s="59"/>
      <c r="P1562" s="369"/>
      <c r="Q1562" s="59"/>
      <c r="R1562" s="386"/>
    </row>
    <row r="1563" spans="1:18" ht="12.75" customHeight="1" x14ac:dyDescent="0.25">
      <c r="A1563" s="383"/>
      <c r="B1563" s="378"/>
      <c r="C1563" s="62" t="str">
        <f>IF(ISTEXT('Organizational Unit Summary'!$B$41),'Organizational Unit Summary'!$B$41,"")</f>
        <v>P-2</v>
      </c>
      <c r="D1563" s="51" t="str">
        <f>IF('Organizational Unit Summary'!$B$24="Benchmark or Sustainment",IF(E1563="OoS","OoS",IF(E1563=1,"DM",IF(E1563=2,"PM",IF(E1563=3,"LM",IF(E1563=4,"FM"))))),IF(E1563="OoS","OoS",IF(E1563&lt;=2,"H",IF(E1563=3,"M",IF(E1563=4,"L")))))</f>
        <v>DM</v>
      </c>
      <c r="E1563" s="58">
        <f>IF(OR(Processes!$C$57=TRUE,Processes!E$57=TRUE),IF(AND(G1563=1,H1563=1,NOT(ISTEXT(J1563))),4,IF(AND(G1563=1,H1563=1,ISTEXT(J1563)),3,IF(AND(OR(G1563=1,H1563=1),ISTEXT(J1563)),2,1))),"OoS")</f>
        <v>1</v>
      </c>
      <c r="F1563" s="57"/>
      <c r="G1563" s="59"/>
      <c r="H1563" s="59"/>
      <c r="I1563" s="59"/>
      <c r="J1563" s="59"/>
      <c r="K1563" s="59"/>
      <c r="L1563" s="59"/>
      <c r="M1563" s="59"/>
      <c r="N1563" s="59"/>
      <c r="O1563" s="59"/>
      <c r="P1563" s="370"/>
      <c r="Q1563" s="59"/>
      <c r="R1563" s="386"/>
    </row>
    <row r="1564" spans="1:18" ht="12.75" customHeight="1" x14ac:dyDescent="0.25">
      <c r="A1564" s="383"/>
      <c r="B1564" s="378"/>
      <c r="C1564" s="62" t="str">
        <f>IF(ISTEXT('Organizational Unit Summary'!$B$42),'Organizational Unit Summary'!$B$42,"")</f>
        <v>P-3</v>
      </c>
      <c r="D1564" s="51" t="str">
        <f>IF('Organizational Unit Summary'!$B$24="Benchmark or Sustainment",IF(E1564="OoS","OoS",IF(E1564=1,"DM",IF(E1564=2,"PM",IF(E1564=3,"LM",IF(E1564=4,"FM"))))),IF(E1564="OoS","OoS",IF(E1564&lt;=2,"H",IF(E1564=3,"M",IF(E1564=4,"L")))))</f>
        <v>DM</v>
      </c>
      <c r="E1564" s="58">
        <f>IF(OR(Processes!$C$57=TRUE,Processes!F$57=TRUE),IF(AND(G1564=1,H1564=1,NOT(ISTEXT(J1564))),4,IF(AND(G1564=1,H1564=1,ISTEXT(J1564)),3,IF(AND(OR(G1564=1,H1564=1),ISTEXT(J1564)),2,1))),"OoS")</f>
        <v>1</v>
      </c>
      <c r="F1564" s="57"/>
      <c r="G1564" s="59"/>
      <c r="H1564" s="59"/>
      <c r="I1564" s="59"/>
      <c r="J1564" s="59"/>
      <c r="K1564" s="59"/>
      <c r="L1564" s="59"/>
      <c r="M1564" s="59"/>
      <c r="N1564" s="59"/>
      <c r="O1564" s="59"/>
      <c r="P1564" s="370"/>
      <c r="Q1564" s="59"/>
      <c r="R1564" s="386"/>
    </row>
    <row r="1565" spans="1:18" ht="13" x14ac:dyDescent="0.25">
      <c r="A1565" s="383"/>
      <c r="B1565" s="378"/>
      <c r="C1565" s="62" t="str">
        <f>IF(ISTEXT('Organizational Unit Summary'!$B$43),'Organizational Unit Summary'!$B$43,"")</f>
        <v>P-4</v>
      </c>
      <c r="D1565" s="51" t="str">
        <f>IF('Organizational Unit Summary'!$B$24="Benchmark or Sustainment",IF(E1565="OoS","OoS",IF(E1565=1,"DM",IF(E1565=2,"PM",IF(E1565=3,"LM",IF(E1565=4,"FM"))))),IF(E1565="OoS","OoS",IF(E1565&lt;=2,"H",IF(E1565=3,"M",IF(E1565=4,"L")))))</f>
        <v>DM</v>
      </c>
      <c r="E1565" s="58">
        <f>IF(OR(Processes!$C$57=TRUE,Processes!G$57=TRUE),IF(AND(G1565=1,H1565=1,NOT(ISTEXT(J1565))),4,IF(AND(G1565=1,H1565=1,ISTEXT(J1565)),3,IF(AND(OR(G1565=1,H1565=1),ISTEXT(J1565)),2,1))),"OoS")</f>
        <v>1</v>
      </c>
      <c r="F1565" s="57"/>
      <c r="G1565" s="59"/>
      <c r="H1565" s="59"/>
      <c r="I1565" s="59"/>
      <c r="J1565" s="59"/>
      <c r="K1565" s="59"/>
      <c r="L1565" s="59"/>
      <c r="M1565" s="59"/>
      <c r="N1565" s="59"/>
      <c r="O1565" s="59"/>
      <c r="P1565" s="370"/>
      <c r="Q1565" s="59"/>
      <c r="R1565" s="386"/>
    </row>
    <row r="1566" spans="1:18" ht="12.75" customHeight="1" x14ac:dyDescent="0.25">
      <c r="A1566" s="383"/>
      <c r="B1566" s="378"/>
      <c r="C1566" s="62" t="str">
        <f>IF(ISTEXT('Organizational Unit Summary'!$B$44),'Organizational Unit Summary'!$B$44,"")</f>
        <v>P-5</v>
      </c>
      <c r="D1566" s="51" t="str">
        <f>IF('Organizational Unit Summary'!$B$24="Benchmark or Sustainment",IF(E1566="OoS","OoS",IF(E1566=1,"DM",IF(E1566=2,"PM",IF(E1566=3,"LM",IF(E1566=4,"FM"))))),IF(E1566="OoS","OoS",IF(E1566&lt;=2,"H",IF(E1566=3,"M",IF(E1566=4,"L")))))</f>
        <v>DM</v>
      </c>
      <c r="E1566" s="58">
        <f>IF(OR(Processes!$C$57=TRUE,Processes!H$57=TRUE),IF(AND(G1566=1,H1566=1,NOT(ISTEXT(J1566))),4,IF(AND(G1566=1,H1566=1,ISTEXT(J1566)),3,IF(AND(OR(G1566=1,H1566=1),ISTEXT(J1566)),2,1))),"OoS")</f>
        <v>1</v>
      </c>
      <c r="F1566" s="57"/>
      <c r="G1566" s="59"/>
      <c r="H1566" s="59"/>
      <c r="I1566" s="59"/>
      <c r="J1566" s="59"/>
      <c r="K1566" s="59"/>
      <c r="L1566" s="59"/>
      <c r="M1566" s="59"/>
      <c r="N1566" s="59"/>
      <c r="O1566" s="59"/>
      <c r="P1566" s="370"/>
      <c r="Q1566" s="59"/>
      <c r="R1566" s="386"/>
    </row>
    <row r="1567" spans="1:18" ht="12.75" customHeight="1" x14ac:dyDescent="0.25">
      <c r="A1567" s="383"/>
      <c r="B1567" s="378"/>
      <c r="C1567" s="62" t="str">
        <f>IF(ISTEXT('Organizational Unit Summary'!$B$45),'Organizational Unit Summary'!$B$45,"")</f>
        <v>P-6</v>
      </c>
      <c r="D1567" s="51" t="str">
        <f>IF('Organizational Unit Summary'!$B$24="Benchmark or Sustainment",IF(E1567="OoS","OoS",IF(E1567=1,"DM",IF(E1567=2,"PM",IF(E1567=3,"LM",IF(E1567=4,"FM"))))),IF(E1567="OoS","OoS",IF(E1567&lt;=2,"H",IF(E1567=3,"M",IF(E1567=4,"L")))))</f>
        <v>DM</v>
      </c>
      <c r="E1567" s="58">
        <f>IF(OR(Processes!$C$57=TRUE,Processes!I$57=TRUE),IF(AND(G1567=1,H1567=1,NOT(ISTEXT(J1567))),4,IF(AND(G1567=1,H1567=1,ISTEXT(J1567)),3,IF(AND(OR(G1567=1,H1567=1),ISTEXT(J1567)),2,1))),"OoS")</f>
        <v>1</v>
      </c>
      <c r="F1567" s="57"/>
      <c r="G1567" s="59"/>
      <c r="H1567" s="59"/>
      <c r="I1567" s="59"/>
      <c r="J1567" s="59"/>
      <c r="K1567" s="59"/>
      <c r="L1567" s="59"/>
      <c r="M1567" s="59"/>
      <c r="N1567" s="59"/>
      <c r="O1567" s="59"/>
      <c r="P1567" s="370"/>
      <c r="Q1567" s="59"/>
      <c r="R1567" s="386"/>
    </row>
    <row r="1568" spans="1:18" ht="12.75" customHeight="1" x14ac:dyDescent="0.25">
      <c r="A1568" s="383"/>
      <c r="B1568" s="378"/>
      <c r="C1568" s="62" t="str">
        <f>IF(ISTEXT('Organizational Unit Summary'!$B$46),'Organizational Unit Summary'!$B$46,"")</f>
        <v>P-7</v>
      </c>
      <c r="D1568" s="51" t="str">
        <f>IF('Organizational Unit Summary'!$B$24="Benchmark or Sustainment",IF(E1568="OoS","OoS",IF(E1568=1,"DM",IF(E1568=2,"PM",IF(E1568=3,"LM",IF(E1568=4,"FM"))))),IF(E1568="OoS","OoS",IF(E1568&lt;=2,"H",IF(E1568=3,"M",IF(E1568=4,"L")))))</f>
        <v>DM</v>
      </c>
      <c r="E1568" s="58">
        <f>IF(OR(Processes!$C$57=TRUE,Processes!J$57=TRUE),IF(AND(G1568=1,H1568=1,NOT(ISTEXT(J1568))),4,IF(AND(G1568=1,H1568=1,ISTEXT(J1568)),3,IF(AND(OR(G1568=1,H1568=1),ISTEXT(J1568)),2,1))),"OoS")</f>
        <v>1</v>
      </c>
      <c r="F1568" s="57"/>
      <c r="G1568" s="59"/>
      <c r="H1568" s="59"/>
      <c r="I1568" s="59"/>
      <c r="J1568" s="59"/>
      <c r="K1568" s="59"/>
      <c r="L1568" s="59"/>
      <c r="M1568" s="59"/>
      <c r="N1568" s="59"/>
      <c r="O1568" s="59"/>
      <c r="P1568" s="370"/>
      <c r="Q1568" s="59"/>
      <c r="R1568" s="386"/>
    </row>
    <row r="1569" spans="1:18" ht="12.75" customHeight="1" x14ac:dyDescent="0.25">
      <c r="A1569" s="383"/>
      <c r="B1569" s="378"/>
      <c r="C1569" s="62" t="str">
        <f>IF(ISTEXT('Organizational Unit Summary'!$B$47),'Organizational Unit Summary'!$B$47,"")</f>
        <v>P-8</v>
      </c>
      <c r="D1569" s="51" t="str">
        <f>IF('Organizational Unit Summary'!$B$24="Benchmark or Sustainment",IF(E1569="OoS","OoS",IF(E1569=1,"DM",IF(E1569=2,"PM",IF(E1569=3,"LM",IF(E1569=4,"FM"))))),IF(E1569="OoS","OoS",IF(E1569&lt;=2,"H",IF(E1569=3,"M",IF(E1569=4,"L")))))</f>
        <v>DM</v>
      </c>
      <c r="E1569" s="58">
        <f>IF(OR(Processes!$C$57=TRUE,Processes!K$57=TRUE),IF(AND(G1569=1,H1569=1,NOT(ISTEXT(J1569))),4,IF(AND(G1569=1,H1569=1,ISTEXT(J1569)),3,IF(AND(OR(G1569=1,H1569=1),ISTEXT(J1569)),2,1))),"OoS")</f>
        <v>1</v>
      </c>
      <c r="F1569" s="57"/>
      <c r="G1569" s="59"/>
      <c r="H1569" s="59"/>
      <c r="I1569" s="59"/>
      <c r="J1569" s="59"/>
      <c r="K1569" s="59"/>
      <c r="L1569" s="59"/>
      <c r="M1569" s="59"/>
      <c r="N1569" s="59"/>
      <c r="O1569" s="59"/>
      <c r="P1569" s="370"/>
      <c r="Q1569" s="59"/>
      <c r="R1569" s="386"/>
    </row>
    <row r="1570" spans="1:18" ht="12.75" customHeight="1" x14ac:dyDescent="0.25">
      <c r="A1570" s="383"/>
      <c r="B1570" s="378"/>
      <c r="C1570" s="62" t="str">
        <f>IF(ISTEXT('Organizational Unit Summary'!$B$48),'Organizational Unit Summary'!$B$48,"")</f>
        <v>P-9</v>
      </c>
      <c r="D1570" s="51" t="str">
        <f>IF('Organizational Unit Summary'!$B$24="Benchmark or Sustainment",IF(E1570="OoS","OoS",IF(E1570=1,"DM",IF(E1570=2,"PM",IF(E1570=3,"LM",IF(E1570=4,"FM"))))),IF(E1570="OoS","OoS",IF(E1570&lt;=2,"H",IF(E1570=3,"M",IF(E1570=4,"L")))))</f>
        <v>DM</v>
      </c>
      <c r="E1570" s="58">
        <f>IF(OR(Processes!$C$57=TRUE,Processes!L$57=TRUE),IF(AND(G1570=1,H1570=1,NOT(ISTEXT(J1570))),4,IF(AND(G1570=1,H1570=1,ISTEXT(J1570)),3,IF(AND(OR(G1570=1,H1570=1),ISTEXT(J1570)),2,1))),"OoS")</f>
        <v>1</v>
      </c>
      <c r="F1570" s="57"/>
      <c r="G1570" s="59"/>
      <c r="H1570" s="59"/>
      <c r="I1570" s="59"/>
      <c r="J1570" s="59"/>
      <c r="K1570" s="59"/>
      <c r="L1570" s="59"/>
      <c r="M1570" s="59"/>
      <c r="N1570" s="59"/>
      <c r="O1570" s="59"/>
      <c r="P1570" s="370"/>
      <c r="Q1570" s="59"/>
      <c r="R1570" s="386"/>
    </row>
    <row r="1571" spans="1:18" ht="12.75" customHeight="1" x14ac:dyDescent="0.25">
      <c r="A1571" s="383"/>
      <c r="B1571" s="378"/>
      <c r="C1571" s="62" t="str">
        <f>IF(ISTEXT('Organizational Unit Summary'!$B$49),'Organizational Unit Summary'!$B$49,"")</f>
        <v>P-10</v>
      </c>
      <c r="D1571" s="51" t="str">
        <f>IF('Organizational Unit Summary'!$B$24="Benchmark or Sustainment",IF(E1571="OoS","OoS",IF(E1571=1,"DM",IF(E1571=2,"PM",IF(E1571=3,"LM",IF(E1571=4,"FM"))))),IF(E1571="OoS","OoS",IF(E1571&lt;=2,"H",IF(E1571=3,"M",IF(E1571=4,"L")))))</f>
        <v>DM</v>
      </c>
      <c r="E1571" s="58">
        <f>IF(OR(Processes!$C$57=TRUE,Processes!M$57=TRUE),IF(AND(G1571=1,H1571=1,NOT(ISTEXT(J1571))),4,IF(AND(G1571=1,H1571=1,ISTEXT(J1571)),3,IF(AND(OR(G1571=1,H1571=1),ISTEXT(J1571)),2,1))),"OoS")</f>
        <v>1</v>
      </c>
      <c r="F1571" s="57"/>
      <c r="G1571" s="59"/>
      <c r="H1571" s="59"/>
      <c r="I1571" s="59"/>
      <c r="J1571" s="59"/>
      <c r="K1571" s="59"/>
      <c r="L1571" s="59"/>
      <c r="M1571" s="59"/>
      <c r="N1571" s="59"/>
      <c r="O1571" s="59"/>
      <c r="P1571" s="370"/>
      <c r="Q1571" s="59"/>
      <c r="R1571" s="386"/>
    </row>
    <row r="1572" spans="1:18" ht="12.75" customHeight="1" x14ac:dyDescent="0.25">
      <c r="A1572" s="383"/>
      <c r="B1572" s="378"/>
      <c r="C1572" s="62" t="str">
        <f>IF(ISTEXT('Organizational Unit Summary'!$B$50),'Organizational Unit Summary'!$B$50,"")</f>
        <v>P-11</v>
      </c>
      <c r="D1572" s="51" t="str">
        <f>IF('Organizational Unit Summary'!$B$24="Benchmark or Sustainment",IF(E1572="OoS","OoS",IF(E1572=1,"DM",IF(E1572=2,"PM",IF(E1572=3,"LM",IF(E1572=4,"FM"))))),IF(E1572="OoS","OoS",IF(E1572&lt;=2,"H",IF(E1572=3,"M",IF(E1572=4,"L")))))</f>
        <v>DM</v>
      </c>
      <c r="E1572" s="58">
        <f>IF(OR(Processes!$C$57=TRUE,Processes!N$57=TRUE),IF(AND(G1572=1,H1572=1,NOT(ISTEXT(J1572))),4,IF(AND(G1572=1,H1572=1,ISTEXT(J1572)),3,IF(AND(OR(G1572=1,H1572=1),ISTEXT(J1572)),2,1))),"OoS")</f>
        <v>1</v>
      </c>
      <c r="F1572" s="57"/>
      <c r="G1572" s="59"/>
      <c r="H1572" s="59"/>
      <c r="I1572" s="59"/>
      <c r="J1572" s="59"/>
      <c r="K1572" s="59"/>
      <c r="L1572" s="59"/>
      <c r="M1572" s="59"/>
      <c r="N1572" s="59"/>
      <c r="O1572" s="59"/>
      <c r="P1572" s="370"/>
      <c r="Q1572" s="59"/>
      <c r="R1572" s="386"/>
    </row>
    <row r="1573" spans="1:18" ht="12.75" customHeight="1" x14ac:dyDescent="0.25">
      <c r="A1573" s="383"/>
      <c r="B1573" s="378"/>
      <c r="C1573" s="62" t="str">
        <f>IF(ISTEXT('Organizational Unit Summary'!$B$51),'Organizational Unit Summary'!$B$51,"")</f>
        <v>P-12</v>
      </c>
      <c r="D1573" s="51" t="str">
        <f>IF('Organizational Unit Summary'!$B$24="Benchmark or Sustainment",IF(E1573="OoS","OoS",IF(E1573=1,"DM",IF(E1573=2,"PM",IF(E1573=3,"LM",IF(E1573=4,"FM"))))),IF(E1573="OoS","OoS",IF(E1573&lt;=2,"H",IF(E1573=3,"M",IF(E1573=4,"L")))))</f>
        <v>DM</v>
      </c>
      <c r="E1573" s="58">
        <f>IF(OR(Processes!$C$57=TRUE,Processes!O$57=TRUE),IF(AND(G1573=1,H1573=1,NOT(ISTEXT(J1573))),4,IF(AND(G1573=1,H1573=1,ISTEXT(J1573)),3,IF(AND(OR(G1573=1,H1573=1),ISTEXT(J1573)),2,1))),"OoS")</f>
        <v>1</v>
      </c>
      <c r="F1573" s="57"/>
      <c r="G1573" s="59"/>
      <c r="H1573" s="59"/>
      <c r="I1573" s="59"/>
      <c r="J1573" s="59"/>
      <c r="K1573" s="59"/>
      <c r="L1573" s="59"/>
      <c r="M1573" s="59"/>
      <c r="N1573" s="59"/>
      <c r="O1573" s="59"/>
      <c r="P1573" s="370"/>
      <c r="Q1573" s="59"/>
      <c r="R1573" s="386"/>
    </row>
    <row r="1574" spans="1:18" ht="12.75" customHeight="1" x14ac:dyDescent="0.25">
      <c r="A1574" s="383"/>
      <c r="B1574" s="378"/>
      <c r="C1574" s="62" t="str">
        <f>IF(ISTEXT('Organizational Unit Summary'!$B$52),'Organizational Unit Summary'!$B$52,"")</f>
        <v>P-13</v>
      </c>
      <c r="D1574" s="51" t="str">
        <f>IF('Organizational Unit Summary'!$B$24="Benchmark or Sustainment",IF(E1574="OoS","OoS",IF(E1574=1,"DM",IF(E1574=2,"PM",IF(E1574=3,"LM",IF(E1574=4,"FM"))))),IF(E1574="OoS","OoS",IF(E1574&lt;=2,"H",IF(E1574=3,"M",IF(E1574=4,"L")))))</f>
        <v>DM</v>
      </c>
      <c r="E1574" s="58">
        <f>IF(OR(Processes!$C$57=TRUE,Processes!P$57=TRUE),IF(AND(G1574=1,H1574=1,NOT(ISTEXT(J1574))),4,IF(AND(G1574=1,H1574=1,ISTEXT(J1574)),3,IF(AND(OR(G1574=1,H1574=1),ISTEXT(J1574)),2,1))),"OoS")</f>
        <v>1</v>
      </c>
      <c r="F1574" s="57"/>
      <c r="G1574" s="59"/>
      <c r="H1574" s="59"/>
      <c r="I1574" s="59"/>
      <c r="J1574" s="59"/>
      <c r="K1574" s="59"/>
      <c r="L1574" s="59"/>
      <c r="M1574" s="59"/>
      <c r="N1574" s="59"/>
      <c r="O1574" s="59"/>
      <c r="P1574" s="370"/>
      <c r="Q1574" s="59"/>
      <c r="R1574" s="386"/>
    </row>
    <row r="1575" spans="1:18" ht="12.75" customHeight="1" x14ac:dyDescent="0.25">
      <c r="A1575" s="383"/>
      <c r="B1575" s="378"/>
      <c r="C1575" s="62" t="str">
        <f>IF(ISTEXT('Organizational Unit Summary'!$B$53),'Organizational Unit Summary'!$B$53,"")</f>
        <v>P-14</v>
      </c>
      <c r="D1575" s="51" t="str">
        <f>IF('Organizational Unit Summary'!$B$24="Benchmark or Sustainment",IF(E1575="OoS","OoS",IF(E1575=1,"DM",IF(E1575=2,"PM",IF(E1575=3,"LM",IF(E1575=4,"FM"))))),IF(E1575="OoS","OoS",IF(E1575&lt;=2,"H",IF(E1575=3,"M",IF(E1575=4,"L")))))</f>
        <v>DM</v>
      </c>
      <c r="E1575" s="58">
        <f>IF(OR(Processes!$C$57=TRUE,Processes!Q$57=TRUE),IF(AND(G1575=1,H1575=1,NOT(ISTEXT(J1575))),4,IF(AND(G1575=1,H1575=1,ISTEXT(J1575)),3,IF(AND(OR(G1575=1,H1575=1),ISTEXT(J1575)),2,1))),"OoS")</f>
        <v>1</v>
      </c>
      <c r="F1575" s="57"/>
      <c r="G1575" s="59"/>
      <c r="H1575" s="59"/>
      <c r="I1575" s="59"/>
      <c r="J1575" s="59"/>
      <c r="K1575" s="59"/>
      <c r="L1575" s="59"/>
      <c r="M1575" s="59"/>
      <c r="N1575" s="59"/>
      <c r="O1575" s="59"/>
      <c r="P1575" s="370"/>
      <c r="Q1575" s="59"/>
      <c r="R1575" s="386"/>
    </row>
    <row r="1576" spans="1:18" ht="12.75" customHeight="1" x14ac:dyDescent="0.25">
      <c r="A1576" s="383"/>
      <c r="B1576" s="378"/>
      <c r="C1576" s="62" t="str">
        <f>IF(ISTEXT('Organizational Unit Summary'!$B$54),'Organizational Unit Summary'!$B$54,"")</f>
        <v>P-15</v>
      </c>
      <c r="D1576" s="51" t="str">
        <f>IF('Organizational Unit Summary'!$B$24="Benchmark or Sustainment",IF(E1576="OoS","OoS",IF(E1576=1,"DM",IF(E1576=2,"PM",IF(E1576=3,"LM",IF(E1576=4,"FM"))))),IF(E1576="OoS","OoS",IF(E1576&lt;=2,"H",IF(E1576=3,"M",IF(E1576=4,"L")))))</f>
        <v>DM</v>
      </c>
      <c r="E1576" s="58">
        <f>IF(OR(Processes!$C$57=TRUE,Processes!R$57=TRUE),IF(AND(G1576=1,H1576=1,NOT(ISTEXT(J1576))),4,IF(AND(G1576=1,H1576=1,ISTEXT(J1576)),3,IF(AND(OR(G1576=1,H1576=1),ISTEXT(J1576)),2,1))),"OoS")</f>
        <v>1</v>
      </c>
      <c r="F1576" s="57"/>
      <c r="G1576" s="59"/>
      <c r="H1576" s="59"/>
      <c r="I1576" s="59"/>
      <c r="J1576" s="59"/>
      <c r="K1576" s="59"/>
      <c r="L1576" s="59"/>
      <c r="M1576" s="59"/>
      <c r="N1576" s="59"/>
      <c r="O1576" s="59"/>
      <c r="P1576" s="370"/>
      <c r="Q1576" s="59"/>
      <c r="R1576" s="386"/>
    </row>
    <row r="1577" spans="1:18" ht="12.75" customHeight="1" x14ac:dyDescent="0.25">
      <c r="A1577" s="383"/>
      <c r="B1577" s="378"/>
      <c r="C1577" s="62" t="str">
        <f>IF(ISTEXT('Organizational Unit Summary'!$B$55),'Organizational Unit Summary'!$B$55,"")</f>
        <v>P-16</v>
      </c>
      <c r="D1577" s="51" t="str">
        <f>IF('Organizational Unit Summary'!$B$24="Benchmark or Sustainment",IF(E1577="OoS","OoS",IF(E1577=1,"DM",IF(E1577=2,"PM",IF(E1577=3,"LM",IF(E1577=4,"FM"))))),IF(E1577="OoS","OoS",IF(E1577&lt;=2,"H",IF(E1577=3,"M",IF(E1577=4,"L")))))</f>
        <v>DM</v>
      </c>
      <c r="E1577" s="58">
        <f>IF(OR(Processes!$C$57=TRUE,Processes!S$57=TRUE),IF(AND(G1577=1,H1577=1,NOT(ISTEXT(J1577))),4,IF(AND(G1577=1,H1577=1,ISTEXT(J1577)),3,IF(AND(OR(G1577=1,H1577=1),ISTEXT(J1577)),2,1))),"OoS")</f>
        <v>1</v>
      </c>
      <c r="F1577" s="57"/>
      <c r="G1577" s="59"/>
      <c r="H1577" s="59"/>
      <c r="I1577" s="59"/>
      <c r="J1577" s="59"/>
      <c r="K1577" s="59"/>
      <c r="L1577" s="59"/>
      <c r="M1577" s="59"/>
      <c r="N1577" s="59"/>
      <c r="O1577" s="59"/>
      <c r="P1577" s="370"/>
      <c r="Q1577" s="59"/>
      <c r="R1577" s="386"/>
    </row>
    <row r="1578" spans="1:18" ht="12.75" customHeight="1" x14ac:dyDescent="0.25">
      <c r="A1578" s="383"/>
      <c r="B1578" s="378"/>
      <c r="C1578" s="62" t="str">
        <f>IF(ISTEXT('Organizational Unit Summary'!$B$56),'Organizational Unit Summary'!$B$56,"")</f>
        <v>P-17</v>
      </c>
      <c r="D1578" s="51" t="str">
        <f>IF('Organizational Unit Summary'!$B$24="Benchmark or Sustainment",IF(E1578="OoS","OoS",IF(E1578=1,"DM",IF(E1578=2,"PM",IF(E1578=3,"LM",IF(E1578=4,"FM"))))),IF(E1578="OoS","OoS",IF(E1578&lt;=2,"H",IF(E1578=3,"M",IF(E1578=4,"L")))))</f>
        <v>DM</v>
      </c>
      <c r="E1578" s="58">
        <f>IF(OR(Processes!$C$57=TRUE,Processes!T$57=TRUE),IF(AND(G1578=1,H1578=1,NOT(ISTEXT(J1578))),4,IF(AND(G1578=1,H1578=1,ISTEXT(J1578)),3,IF(AND(OR(G1578=1,H1578=1),ISTEXT(J1578)),2,1))),"OoS")</f>
        <v>1</v>
      </c>
      <c r="F1578" s="57"/>
      <c r="G1578" s="59"/>
      <c r="H1578" s="59"/>
      <c r="I1578" s="59"/>
      <c r="J1578" s="59"/>
      <c r="K1578" s="59"/>
      <c r="L1578" s="59"/>
      <c r="M1578" s="59"/>
      <c r="N1578" s="59"/>
      <c r="O1578" s="59"/>
      <c r="P1578" s="370"/>
      <c r="Q1578" s="59"/>
      <c r="R1578" s="386"/>
    </row>
    <row r="1579" spans="1:18" ht="12.75" customHeight="1" x14ac:dyDescent="0.25">
      <c r="A1579" s="383"/>
      <c r="B1579" s="378"/>
      <c r="C1579" s="62" t="str">
        <f>IF(ISTEXT('Organizational Unit Summary'!$B$57),'Organizational Unit Summary'!$B$57,"")</f>
        <v>P-18</v>
      </c>
      <c r="D1579" s="51" t="str">
        <f>IF('Organizational Unit Summary'!$B$24="Benchmark or Sustainment",IF(E1579="OoS","OoS",IF(E1579=1,"DM",IF(E1579=2,"PM",IF(E1579=3,"LM",IF(E1579=4,"FM"))))),IF(E1579="OoS","OoS",IF(E1579&lt;=2,"H",IF(E1579=3,"M",IF(E1579=4,"L")))))</f>
        <v>DM</v>
      </c>
      <c r="E1579" s="58">
        <f>IF(OR(Processes!$C$57=TRUE,Processes!U$57=TRUE),IF(AND(G1579=1,H1579=1,NOT(ISTEXT(J1579))),4,IF(AND(G1579=1,H1579=1,ISTEXT(J1579)),3,IF(AND(OR(G1579=1,H1579=1),ISTEXT(J1579)),2,1))),"OoS")</f>
        <v>1</v>
      </c>
      <c r="F1579" s="57"/>
      <c r="G1579" s="59"/>
      <c r="H1579" s="59"/>
      <c r="I1579" s="59"/>
      <c r="J1579" s="59"/>
      <c r="K1579" s="59"/>
      <c r="L1579" s="59"/>
      <c r="M1579" s="59"/>
      <c r="N1579" s="59"/>
      <c r="O1579" s="59"/>
      <c r="P1579" s="370"/>
      <c r="Q1579" s="59"/>
      <c r="R1579" s="386"/>
    </row>
    <row r="1580" spans="1:18" ht="12.75" customHeight="1" x14ac:dyDescent="0.25">
      <c r="A1580" s="383"/>
      <c r="B1580" s="378"/>
      <c r="C1580" s="62" t="str">
        <f>IF(ISTEXT('Organizational Unit Summary'!$B$58),'Organizational Unit Summary'!$B$58,"")</f>
        <v>P-19</v>
      </c>
      <c r="D1580" s="51" t="str">
        <f>IF('Organizational Unit Summary'!$B$24="Benchmark or Sustainment",IF(E1580="OoS","OoS",IF(E1580=1,"DM",IF(E1580=2,"PM",IF(E1580=3,"LM",IF(E1580=4,"FM"))))),IF(E1580="OoS","OoS",IF(E1580&lt;=2,"H",IF(E1580=3,"M",IF(E1580=4,"L")))))</f>
        <v>DM</v>
      </c>
      <c r="E1580" s="58">
        <f>IF(OR(Processes!$C$57=TRUE,Processes!V$57=TRUE),IF(AND(G1580=1,H1580=1,NOT(ISTEXT(J1580))),4,IF(AND(G1580=1,H1580=1,ISTEXT(J1580)),3,IF(AND(OR(G1580=1,H1580=1),ISTEXT(J1580)),2,1))),"OoS")</f>
        <v>1</v>
      </c>
      <c r="F1580" s="57"/>
      <c r="G1580" s="59"/>
      <c r="H1580" s="59"/>
      <c r="I1580" s="59"/>
      <c r="J1580" s="59"/>
      <c r="K1580" s="59"/>
      <c r="L1580" s="59"/>
      <c r="M1580" s="59"/>
      <c r="N1580" s="59"/>
      <c r="O1580" s="59"/>
      <c r="P1580" s="370"/>
      <c r="Q1580" s="59"/>
      <c r="R1580" s="386"/>
    </row>
    <row r="1581" spans="1:18" ht="12.75" customHeight="1" thickBot="1" x14ac:dyDescent="0.3">
      <c r="A1581" s="383"/>
      <c r="B1581" s="378"/>
      <c r="C1581" s="62" t="str">
        <f>IF(ISTEXT('Organizational Unit Summary'!$B$59),'Organizational Unit Summary'!$B$59,"")</f>
        <v>P-20</v>
      </c>
      <c r="D1581" s="51" t="str">
        <f>IF('Organizational Unit Summary'!$B$24="Benchmark or Sustainment",IF(E1581="OoS","OoS",IF(E1581=1,"DM",IF(E1581=2,"PM",IF(E1581=3,"LM",IF(E1581=4,"FM"))))),IF(E1581="OoS","OoS",IF(E1581&lt;=2,"H",IF(E1581=3,"M",IF(E1581=4,"L")))))</f>
        <v>DM</v>
      </c>
      <c r="E1581" s="58">
        <f>IF(OR(Processes!$C$57=TRUE,Processes!W$57=TRUE),IF(AND(G1581=1,H1581=1,NOT(ISTEXT(J1581))),4,IF(AND(G1581=1,H1581=1,ISTEXT(J1581)),3,IF(AND(OR(G1581=1,H1581=1),ISTEXT(J1581)),2,1))),"OoS")</f>
        <v>1</v>
      </c>
      <c r="F1581" s="57"/>
      <c r="G1581" s="59"/>
      <c r="H1581" s="59"/>
      <c r="I1581" s="59"/>
      <c r="J1581" s="59"/>
      <c r="K1581" s="59"/>
      <c r="L1581" s="59"/>
      <c r="M1581" s="59"/>
      <c r="N1581" s="59"/>
      <c r="O1581" s="59"/>
      <c r="P1581" s="371"/>
      <c r="Q1581" s="59"/>
      <c r="R1581" s="386"/>
    </row>
    <row r="1582" spans="1:18" ht="12.75" customHeight="1" x14ac:dyDescent="0.25">
      <c r="A1582" s="383"/>
      <c r="B1582" s="378" t="str">
        <f>IF(ISTEXT(Processes!$B$7),Processes!$B$7,"")</f>
        <v>Process 5</v>
      </c>
      <c r="C1582" s="62" t="str">
        <f>IF(ISTEXT('Organizational Unit Summary'!$B$40),'Organizational Unit Summary'!$B$40,"")</f>
        <v>P-1</v>
      </c>
      <c r="D1582" s="51" t="str">
        <f>IF('Organizational Unit Summary'!$B$24="Benchmark or Sustainment",IF(E1582="OoS","OoS",IF(E1582=1,"DM",IF(E1582=2,"PM",IF(E1582=3,"LM",IF(E1582=4,"FM"))))),IF(E1582="OoS","OoS",IF(E1582&lt;=2,"H",IF(E1582=3,"M",IF(E1582=4,"L")))))</f>
        <v>DM</v>
      </c>
      <c r="E1582" s="58">
        <f>IF(OR(Processes!$C$58=TRUE,Processes!D$58=TRUE),IF(AND(G1582=1,H1582=1,NOT(ISTEXT(J1582))),4,IF(AND(G1582=1,H1582=1,ISTEXT(J1582)),3,IF(AND(OR(G1582=1,H1582=1),ISTEXT(J1582)),2,1))),"OoS")</f>
        <v>1</v>
      </c>
      <c r="F1582" s="57"/>
      <c r="G1582" s="59"/>
      <c r="H1582" s="59"/>
      <c r="I1582" s="59"/>
      <c r="J1582" s="59"/>
      <c r="K1582" s="59"/>
      <c r="L1582" s="59"/>
      <c r="M1582" s="59"/>
      <c r="N1582" s="59"/>
      <c r="O1582" s="59"/>
      <c r="P1582" s="369"/>
      <c r="Q1582" s="59"/>
      <c r="R1582" s="386"/>
    </row>
    <row r="1583" spans="1:18" ht="12.75" customHeight="1" x14ac:dyDescent="0.25">
      <c r="A1583" s="383"/>
      <c r="B1583" s="378"/>
      <c r="C1583" s="62" t="str">
        <f>IF(ISTEXT('Organizational Unit Summary'!$B$41),'Organizational Unit Summary'!$B$41,"")</f>
        <v>P-2</v>
      </c>
      <c r="D1583" s="51" t="str">
        <f>IF('Organizational Unit Summary'!$B$24="Benchmark or Sustainment",IF(E1583="OoS","OoS",IF(E1583=1,"DM",IF(E1583=2,"PM",IF(E1583=3,"LM",IF(E1583=4,"FM"))))),IF(E1583="OoS","OoS",IF(E1583&lt;=2,"H",IF(E1583=3,"M",IF(E1583=4,"L")))))</f>
        <v>DM</v>
      </c>
      <c r="E1583" s="58">
        <f>IF(OR(Processes!$C$58=TRUE,Processes!E$58=TRUE),IF(AND(G1583=1,H1583=1,NOT(ISTEXT(J1583))),4,IF(AND(G1583=1,H1583=1,ISTEXT(J1583)),3,IF(AND(OR(G1583=1,H1583=1),ISTEXT(J1583)),2,1))),"OoS")</f>
        <v>1</v>
      </c>
      <c r="F1583" s="57"/>
      <c r="G1583" s="59"/>
      <c r="H1583" s="59"/>
      <c r="I1583" s="59"/>
      <c r="J1583" s="59"/>
      <c r="K1583" s="59"/>
      <c r="L1583" s="59"/>
      <c r="M1583" s="59"/>
      <c r="N1583" s="59"/>
      <c r="O1583" s="59"/>
      <c r="P1583" s="370"/>
      <c r="Q1583" s="59"/>
      <c r="R1583" s="386"/>
    </row>
    <row r="1584" spans="1:18" ht="12.75" customHeight="1" x14ac:dyDescent="0.25">
      <c r="A1584" s="383"/>
      <c r="B1584" s="378"/>
      <c r="C1584" s="62" t="str">
        <f>IF(ISTEXT('Organizational Unit Summary'!$B$42),'Organizational Unit Summary'!$B$42,"")</f>
        <v>P-3</v>
      </c>
      <c r="D1584" s="51" t="str">
        <f>IF('Organizational Unit Summary'!$B$24="Benchmark or Sustainment",IF(E1584="OoS","OoS",IF(E1584=1,"DM",IF(E1584=2,"PM",IF(E1584=3,"LM",IF(E1584=4,"FM"))))),IF(E1584="OoS","OoS",IF(E1584&lt;=2,"H",IF(E1584=3,"M",IF(E1584=4,"L")))))</f>
        <v>DM</v>
      </c>
      <c r="E1584" s="58">
        <f>IF(OR(Processes!$C$58=TRUE,Processes!F$58=TRUE),IF(AND(G1584=1,H1584=1,NOT(ISTEXT(J1584))),4,IF(AND(G1584=1,H1584=1,ISTEXT(J1584)),3,IF(AND(OR(G1584=1,H1584=1),ISTEXT(J1584)),2,1))),"OoS")</f>
        <v>1</v>
      </c>
      <c r="F1584" s="57"/>
      <c r="G1584" s="59"/>
      <c r="H1584" s="59"/>
      <c r="I1584" s="59"/>
      <c r="J1584" s="59"/>
      <c r="K1584" s="59"/>
      <c r="L1584" s="59"/>
      <c r="M1584" s="59"/>
      <c r="N1584" s="59"/>
      <c r="O1584" s="59"/>
      <c r="P1584" s="370"/>
      <c r="Q1584" s="59"/>
      <c r="R1584" s="386"/>
    </row>
    <row r="1585" spans="1:18" ht="12.75" customHeight="1" x14ac:dyDescent="0.25">
      <c r="A1585" s="383"/>
      <c r="B1585" s="378"/>
      <c r="C1585" s="62" t="str">
        <f>IF(ISTEXT('Organizational Unit Summary'!$B$43),'Organizational Unit Summary'!$B$43,"")</f>
        <v>P-4</v>
      </c>
      <c r="D1585" s="51" t="str">
        <f>IF('Organizational Unit Summary'!$B$24="Benchmark or Sustainment",IF(E1585="OoS","OoS",IF(E1585=1,"DM",IF(E1585=2,"PM",IF(E1585=3,"LM",IF(E1585=4,"FM"))))),IF(E1585="OoS","OoS",IF(E1585&lt;=2,"H",IF(E1585=3,"M",IF(E1585=4,"L")))))</f>
        <v>DM</v>
      </c>
      <c r="E1585" s="58">
        <f>IF(OR(Processes!$C$58=TRUE,Processes!G$58=TRUE),IF(AND(G1585=1,H1585=1,NOT(ISTEXT(J1585))),4,IF(AND(G1585=1,H1585=1,ISTEXT(J1585)),3,IF(AND(OR(G1585=1,H1585=1),ISTEXT(J1585)),2,1))),"OoS")</f>
        <v>1</v>
      </c>
      <c r="F1585" s="57"/>
      <c r="G1585" s="59"/>
      <c r="H1585" s="59"/>
      <c r="I1585" s="59"/>
      <c r="J1585" s="59"/>
      <c r="K1585" s="59"/>
      <c r="L1585" s="59"/>
      <c r="M1585" s="59"/>
      <c r="N1585" s="59"/>
      <c r="O1585" s="59"/>
      <c r="P1585" s="370"/>
      <c r="Q1585" s="59"/>
      <c r="R1585" s="386"/>
    </row>
    <row r="1586" spans="1:18" ht="12.75" customHeight="1" x14ac:dyDescent="0.25">
      <c r="A1586" s="383"/>
      <c r="B1586" s="378"/>
      <c r="C1586" s="62" t="str">
        <f>IF(ISTEXT('Organizational Unit Summary'!$B$44),'Organizational Unit Summary'!$B$44,"")</f>
        <v>P-5</v>
      </c>
      <c r="D1586" s="51" t="str">
        <f>IF('Organizational Unit Summary'!$B$24="Benchmark or Sustainment",IF(E1586="OoS","OoS",IF(E1586=1,"DM",IF(E1586=2,"PM",IF(E1586=3,"LM",IF(E1586=4,"FM"))))),IF(E1586="OoS","OoS",IF(E1586&lt;=2,"H",IF(E1586=3,"M",IF(E1586=4,"L")))))</f>
        <v>DM</v>
      </c>
      <c r="E1586" s="58">
        <f>IF(OR(Processes!$C$58=TRUE,Processes!H$58=TRUE),IF(AND(G1586=1,H1586=1,NOT(ISTEXT(J1586))),4,IF(AND(G1586=1,H1586=1,ISTEXT(J1586)),3,IF(AND(OR(G1586=1,H1586=1),ISTEXT(J1586)),2,1))),"OoS")</f>
        <v>1</v>
      </c>
      <c r="F1586" s="57"/>
      <c r="G1586" s="59"/>
      <c r="H1586" s="59"/>
      <c r="I1586" s="59"/>
      <c r="J1586" s="59"/>
      <c r="K1586" s="59"/>
      <c r="L1586" s="59"/>
      <c r="M1586" s="59"/>
      <c r="N1586" s="59"/>
      <c r="O1586" s="59"/>
      <c r="P1586" s="370"/>
      <c r="Q1586" s="59"/>
      <c r="R1586" s="386"/>
    </row>
    <row r="1587" spans="1:18" ht="12.75" customHeight="1" x14ac:dyDescent="0.25">
      <c r="A1587" s="383"/>
      <c r="B1587" s="378"/>
      <c r="C1587" s="62" t="str">
        <f>IF(ISTEXT('Organizational Unit Summary'!$B$45),'Organizational Unit Summary'!$B$45,"")</f>
        <v>P-6</v>
      </c>
      <c r="D1587" s="51" t="str">
        <f>IF('Organizational Unit Summary'!$B$24="Benchmark or Sustainment",IF(E1587="OoS","OoS",IF(E1587=1,"DM",IF(E1587=2,"PM",IF(E1587=3,"LM",IF(E1587=4,"FM"))))),IF(E1587="OoS","OoS",IF(E1587&lt;=2,"H",IF(E1587=3,"M",IF(E1587=4,"L")))))</f>
        <v>DM</v>
      </c>
      <c r="E1587" s="58">
        <f>IF(OR(Processes!$C$58=TRUE,Processes!I$58=TRUE),IF(AND(G1587=1,H1587=1,NOT(ISTEXT(J1587))),4,IF(AND(G1587=1,H1587=1,ISTEXT(J1587)),3,IF(AND(OR(G1587=1,H1587=1),ISTEXT(J1587)),2,1))),"OoS")</f>
        <v>1</v>
      </c>
      <c r="F1587" s="57"/>
      <c r="G1587" s="59"/>
      <c r="H1587" s="59"/>
      <c r="I1587" s="59"/>
      <c r="J1587" s="59"/>
      <c r="K1587" s="59"/>
      <c r="L1587" s="59"/>
      <c r="M1587" s="59"/>
      <c r="N1587" s="59"/>
      <c r="O1587" s="59"/>
      <c r="P1587" s="370"/>
      <c r="Q1587" s="59"/>
      <c r="R1587" s="386"/>
    </row>
    <row r="1588" spans="1:18" ht="12.75" customHeight="1" x14ac:dyDescent="0.25">
      <c r="A1588" s="383"/>
      <c r="B1588" s="378"/>
      <c r="C1588" s="62" t="str">
        <f>IF(ISTEXT('Organizational Unit Summary'!$B$46),'Organizational Unit Summary'!$B$46,"")</f>
        <v>P-7</v>
      </c>
      <c r="D1588" s="51" t="str">
        <f>IF('Organizational Unit Summary'!$B$24="Benchmark or Sustainment",IF(E1588="OoS","OoS",IF(E1588=1,"DM",IF(E1588=2,"PM",IF(E1588=3,"LM",IF(E1588=4,"FM"))))),IF(E1588="OoS","OoS",IF(E1588&lt;=2,"H",IF(E1588=3,"M",IF(E1588=4,"L")))))</f>
        <v>DM</v>
      </c>
      <c r="E1588" s="58">
        <f>IF(OR(Processes!$C$58=TRUE,Processes!J$58=TRUE),IF(AND(G1588=1,H1588=1,NOT(ISTEXT(J1588))),4,IF(AND(G1588=1,H1588=1,ISTEXT(J1588)),3,IF(AND(OR(G1588=1,H1588=1),ISTEXT(J1588)),2,1))),"OoS")</f>
        <v>1</v>
      </c>
      <c r="F1588" s="57"/>
      <c r="G1588" s="59"/>
      <c r="H1588" s="59"/>
      <c r="I1588" s="59"/>
      <c r="J1588" s="59"/>
      <c r="K1588" s="59"/>
      <c r="L1588" s="59"/>
      <c r="M1588" s="59"/>
      <c r="N1588" s="59"/>
      <c r="O1588" s="59"/>
      <c r="P1588" s="370"/>
      <c r="Q1588" s="59"/>
      <c r="R1588" s="386"/>
    </row>
    <row r="1589" spans="1:18" ht="12.75" customHeight="1" x14ac:dyDescent="0.25">
      <c r="A1589" s="383"/>
      <c r="B1589" s="378"/>
      <c r="C1589" s="62" t="str">
        <f>IF(ISTEXT('Organizational Unit Summary'!$B$47),'Organizational Unit Summary'!$B$47,"")</f>
        <v>P-8</v>
      </c>
      <c r="D1589" s="51" t="str">
        <f>IF('Organizational Unit Summary'!$B$24="Benchmark or Sustainment",IF(E1589="OoS","OoS",IF(E1589=1,"DM",IF(E1589=2,"PM",IF(E1589=3,"LM",IF(E1589=4,"FM"))))),IF(E1589="OoS","OoS",IF(E1589&lt;=2,"H",IF(E1589=3,"M",IF(E1589=4,"L")))))</f>
        <v>DM</v>
      </c>
      <c r="E1589" s="58">
        <f>IF(OR(Processes!$C$58=TRUE,Processes!K$58=TRUE),IF(AND(G1589=1,H1589=1,NOT(ISTEXT(J1589))),4,IF(AND(G1589=1,H1589=1,ISTEXT(J1589)),3,IF(AND(OR(G1589=1,H1589=1),ISTEXT(J1589)),2,1))),"OoS")</f>
        <v>1</v>
      </c>
      <c r="F1589" s="57"/>
      <c r="G1589" s="59"/>
      <c r="H1589" s="59"/>
      <c r="I1589" s="59"/>
      <c r="J1589" s="59"/>
      <c r="K1589" s="59"/>
      <c r="L1589" s="59"/>
      <c r="M1589" s="59"/>
      <c r="N1589" s="59"/>
      <c r="O1589" s="59"/>
      <c r="P1589" s="370"/>
      <c r="Q1589" s="59"/>
      <c r="R1589" s="386"/>
    </row>
    <row r="1590" spans="1:18" ht="12.75" customHeight="1" x14ac:dyDescent="0.25">
      <c r="A1590" s="383"/>
      <c r="B1590" s="378"/>
      <c r="C1590" s="62" t="str">
        <f>IF(ISTEXT('Organizational Unit Summary'!$B$48),'Organizational Unit Summary'!$B$48,"")</f>
        <v>P-9</v>
      </c>
      <c r="D1590" s="51" t="str">
        <f>IF('Organizational Unit Summary'!$B$24="Benchmark or Sustainment",IF(E1590="OoS","OoS",IF(E1590=1,"DM",IF(E1590=2,"PM",IF(E1590=3,"LM",IF(E1590=4,"FM"))))),IF(E1590="OoS","OoS",IF(E1590&lt;=2,"H",IF(E1590=3,"M",IF(E1590=4,"L")))))</f>
        <v>DM</v>
      </c>
      <c r="E1590" s="58">
        <f>IF(OR(Processes!$C$58=TRUE,Processes!L$58=TRUE),IF(AND(G1590=1,H1590=1,NOT(ISTEXT(J1590))),4,IF(AND(G1590=1,H1590=1,ISTEXT(J1590)),3,IF(AND(OR(G1590=1,H1590=1),ISTEXT(J1590)),2,1))),"OoS")</f>
        <v>1</v>
      </c>
      <c r="F1590" s="57"/>
      <c r="G1590" s="59"/>
      <c r="H1590" s="59"/>
      <c r="I1590" s="59"/>
      <c r="J1590" s="59"/>
      <c r="K1590" s="59"/>
      <c r="L1590" s="59"/>
      <c r="M1590" s="59"/>
      <c r="N1590" s="59"/>
      <c r="O1590" s="59"/>
      <c r="P1590" s="370"/>
      <c r="Q1590" s="59"/>
      <c r="R1590" s="386"/>
    </row>
    <row r="1591" spans="1:18" ht="12.75" customHeight="1" x14ac:dyDescent="0.25">
      <c r="A1591" s="383"/>
      <c r="B1591" s="378"/>
      <c r="C1591" s="62" t="str">
        <f>IF(ISTEXT('Organizational Unit Summary'!$B$49),'Organizational Unit Summary'!$B$49,"")</f>
        <v>P-10</v>
      </c>
      <c r="D1591" s="51" t="str">
        <f>IF('Organizational Unit Summary'!$B$24="Benchmark or Sustainment",IF(E1591="OoS","OoS",IF(E1591=1,"DM",IF(E1591=2,"PM",IF(E1591=3,"LM",IF(E1591=4,"FM"))))),IF(E1591="OoS","OoS",IF(E1591&lt;=2,"H",IF(E1591=3,"M",IF(E1591=4,"L")))))</f>
        <v>DM</v>
      </c>
      <c r="E1591" s="58">
        <f>IF(OR(Processes!$C$58=TRUE,Processes!M$58=TRUE),IF(AND(G1591=1,H1591=1,NOT(ISTEXT(J1591))),4,IF(AND(G1591=1,H1591=1,ISTEXT(J1591)),3,IF(AND(OR(G1591=1,H1591=1),ISTEXT(J1591)),2,1))),"OoS")</f>
        <v>1</v>
      </c>
      <c r="F1591" s="57"/>
      <c r="G1591" s="59"/>
      <c r="H1591" s="59"/>
      <c r="I1591" s="59"/>
      <c r="J1591" s="59"/>
      <c r="K1591" s="59"/>
      <c r="L1591" s="59"/>
      <c r="M1591" s="59"/>
      <c r="N1591" s="59"/>
      <c r="O1591" s="59"/>
      <c r="P1591" s="370"/>
      <c r="Q1591" s="59"/>
      <c r="R1591" s="386"/>
    </row>
    <row r="1592" spans="1:18" ht="12.75" customHeight="1" x14ac:dyDescent="0.25">
      <c r="A1592" s="383"/>
      <c r="B1592" s="378"/>
      <c r="C1592" s="62" t="str">
        <f>IF(ISTEXT('Organizational Unit Summary'!$B$50),'Organizational Unit Summary'!$B$50,"")</f>
        <v>P-11</v>
      </c>
      <c r="D1592" s="51" t="str">
        <f>IF('Organizational Unit Summary'!$B$24="Benchmark or Sustainment",IF(E1592="OoS","OoS",IF(E1592=1,"DM",IF(E1592=2,"PM",IF(E1592=3,"LM",IF(E1592=4,"FM"))))),IF(E1592="OoS","OoS",IF(E1592&lt;=2,"H",IF(E1592=3,"M",IF(E1592=4,"L")))))</f>
        <v>DM</v>
      </c>
      <c r="E1592" s="58">
        <f>IF(OR(Processes!$C$58=TRUE,Processes!N$58=TRUE),IF(AND(G1592=1,H1592=1,NOT(ISTEXT(J1592))),4,IF(AND(G1592=1,H1592=1,ISTEXT(J1592)),3,IF(AND(OR(G1592=1,H1592=1),ISTEXT(J1592)),2,1))),"OoS")</f>
        <v>1</v>
      </c>
      <c r="F1592" s="57"/>
      <c r="G1592" s="59"/>
      <c r="H1592" s="59"/>
      <c r="I1592" s="59"/>
      <c r="J1592" s="59"/>
      <c r="K1592" s="59"/>
      <c r="L1592" s="59"/>
      <c r="M1592" s="59"/>
      <c r="N1592" s="59"/>
      <c r="O1592" s="59"/>
      <c r="P1592" s="370"/>
      <c r="Q1592" s="59"/>
      <c r="R1592" s="386"/>
    </row>
    <row r="1593" spans="1:18" ht="12.75" customHeight="1" x14ac:dyDescent="0.25">
      <c r="A1593" s="383"/>
      <c r="B1593" s="378"/>
      <c r="C1593" s="62" t="str">
        <f>IF(ISTEXT('Organizational Unit Summary'!$B$51),'Organizational Unit Summary'!$B$51,"")</f>
        <v>P-12</v>
      </c>
      <c r="D1593" s="51" t="str">
        <f>IF('Organizational Unit Summary'!$B$24="Benchmark or Sustainment",IF(E1593="OoS","OoS",IF(E1593=1,"DM",IF(E1593=2,"PM",IF(E1593=3,"LM",IF(E1593=4,"FM"))))),IF(E1593="OoS","OoS",IF(E1593&lt;=2,"H",IF(E1593=3,"M",IF(E1593=4,"L")))))</f>
        <v>DM</v>
      </c>
      <c r="E1593" s="58">
        <f>IF(OR(Processes!$C$58=TRUE,Processes!O$58=TRUE),IF(AND(G1593=1,H1593=1,NOT(ISTEXT(J1593))),4,IF(AND(G1593=1,H1593=1,ISTEXT(J1593)),3,IF(AND(OR(G1593=1,H1593=1),ISTEXT(J1593)),2,1))),"OoS")</f>
        <v>1</v>
      </c>
      <c r="F1593" s="57"/>
      <c r="G1593" s="59"/>
      <c r="H1593" s="59"/>
      <c r="I1593" s="59"/>
      <c r="J1593" s="59"/>
      <c r="K1593" s="59"/>
      <c r="L1593" s="59"/>
      <c r="M1593" s="59"/>
      <c r="N1593" s="59"/>
      <c r="O1593" s="59"/>
      <c r="P1593" s="370"/>
      <c r="Q1593" s="59"/>
      <c r="R1593" s="386"/>
    </row>
    <row r="1594" spans="1:18" ht="12.75" customHeight="1" x14ac:dyDescent="0.25">
      <c r="A1594" s="383"/>
      <c r="B1594" s="378"/>
      <c r="C1594" s="62" t="str">
        <f>IF(ISTEXT('Organizational Unit Summary'!$B$52),'Organizational Unit Summary'!$B$52,"")</f>
        <v>P-13</v>
      </c>
      <c r="D1594" s="51" t="str">
        <f>IF('Organizational Unit Summary'!$B$24="Benchmark or Sustainment",IF(E1594="OoS","OoS",IF(E1594=1,"DM",IF(E1594=2,"PM",IF(E1594=3,"LM",IF(E1594=4,"FM"))))),IF(E1594="OoS","OoS",IF(E1594&lt;=2,"H",IF(E1594=3,"M",IF(E1594=4,"L")))))</f>
        <v>DM</v>
      </c>
      <c r="E1594" s="58">
        <f>IF(OR(Processes!$C$58=TRUE,Processes!P$58=TRUE),IF(AND(G1594=1,H1594=1,NOT(ISTEXT(J1594))),4,IF(AND(G1594=1,H1594=1,ISTEXT(J1594)),3,IF(AND(OR(G1594=1,H1594=1),ISTEXT(J1594)),2,1))),"OoS")</f>
        <v>1</v>
      </c>
      <c r="F1594" s="57"/>
      <c r="G1594" s="59"/>
      <c r="H1594" s="59"/>
      <c r="I1594" s="59"/>
      <c r="J1594" s="59"/>
      <c r="K1594" s="59"/>
      <c r="L1594" s="59"/>
      <c r="M1594" s="59"/>
      <c r="N1594" s="59"/>
      <c r="O1594" s="59"/>
      <c r="P1594" s="370"/>
      <c r="Q1594" s="59"/>
      <c r="R1594" s="386"/>
    </row>
    <row r="1595" spans="1:18" ht="12.75" customHeight="1" x14ac:dyDescent="0.25">
      <c r="A1595" s="383"/>
      <c r="B1595" s="378"/>
      <c r="C1595" s="62" t="str">
        <f>IF(ISTEXT('Organizational Unit Summary'!$B$53),'Organizational Unit Summary'!$B$53,"")</f>
        <v>P-14</v>
      </c>
      <c r="D1595" s="51" t="str">
        <f>IF('Organizational Unit Summary'!$B$24="Benchmark or Sustainment",IF(E1595="OoS","OoS",IF(E1595=1,"DM",IF(E1595=2,"PM",IF(E1595=3,"LM",IF(E1595=4,"FM"))))),IF(E1595="OoS","OoS",IF(E1595&lt;=2,"H",IF(E1595=3,"M",IF(E1595=4,"L")))))</f>
        <v>DM</v>
      </c>
      <c r="E1595" s="58">
        <f>IF(OR(Processes!$C$58=TRUE,Processes!Q$58=TRUE),IF(AND(G1595=1,H1595=1,NOT(ISTEXT(J1595))),4,IF(AND(G1595=1,H1595=1,ISTEXT(J1595)),3,IF(AND(OR(G1595=1,H1595=1),ISTEXT(J1595)),2,1))),"OoS")</f>
        <v>1</v>
      </c>
      <c r="F1595" s="57"/>
      <c r="G1595" s="59"/>
      <c r="H1595" s="59"/>
      <c r="I1595" s="59"/>
      <c r="J1595" s="59"/>
      <c r="K1595" s="59"/>
      <c r="L1595" s="59"/>
      <c r="M1595" s="59"/>
      <c r="N1595" s="59"/>
      <c r="O1595" s="59"/>
      <c r="P1595" s="370"/>
      <c r="Q1595" s="59"/>
      <c r="R1595" s="386"/>
    </row>
    <row r="1596" spans="1:18" ht="12.75" customHeight="1" x14ac:dyDescent="0.25">
      <c r="A1596" s="383"/>
      <c r="B1596" s="378"/>
      <c r="C1596" s="62" t="str">
        <f>IF(ISTEXT('Organizational Unit Summary'!$B$54),'Organizational Unit Summary'!$B$54,"")</f>
        <v>P-15</v>
      </c>
      <c r="D1596" s="51" t="str">
        <f>IF('Organizational Unit Summary'!$B$24="Benchmark or Sustainment",IF(E1596="OoS","OoS",IF(E1596=1,"DM",IF(E1596=2,"PM",IF(E1596=3,"LM",IF(E1596=4,"FM"))))),IF(E1596="OoS","OoS",IF(E1596&lt;=2,"H",IF(E1596=3,"M",IF(E1596=4,"L")))))</f>
        <v>DM</v>
      </c>
      <c r="E1596" s="58">
        <f>IF(OR(Processes!$C$58=TRUE,Processes!R$58=TRUE),IF(AND(G1596=1,H1596=1,NOT(ISTEXT(J1596))),4,IF(AND(G1596=1,H1596=1,ISTEXT(J1596)),3,IF(AND(OR(G1596=1,H1596=1),ISTEXT(J1596)),2,1))),"OoS")</f>
        <v>1</v>
      </c>
      <c r="F1596" s="57"/>
      <c r="G1596" s="59"/>
      <c r="H1596" s="59"/>
      <c r="I1596" s="59"/>
      <c r="J1596" s="59"/>
      <c r="K1596" s="59"/>
      <c r="L1596" s="59"/>
      <c r="M1596" s="59"/>
      <c r="N1596" s="59"/>
      <c r="O1596" s="59"/>
      <c r="P1596" s="370"/>
      <c r="Q1596" s="59"/>
      <c r="R1596" s="386"/>
    </row>
    <row r="1597" spans="1:18" ht="12.75" customHeight="1" x14ac:dyDescent="0.25">
      <c r="A1597" s="383"/>
      <c r="B1597" s="378"/>
      <c r="C1597" s="62" t="str">
        <f>IF(ISTEXT('Organizational Unit Summary'!$B$55),'Organizational Unit Summary'!$B$55,"")</f>
        <v>P-16</v>
      </c>
      <c r="D1597" s="51" t="str">
        <f>IF('Organizational Unit Summary'!$B$24="Benchmark or Sustainment",IF(E1597="OoS","OoS",IF(E1597=1,"DM",IF(E1597=2,"PM",IF(E1597=3,"LM",IF(E1597=4,"FM"))))),IF(E1597="OoS","OoS",IF(E1597&lt;=2,"H",IF(E1597=3,"M",IF(E1597=4,"L")))))</f>
        <v>DM</v>
      </c>
      <c r="E1597" s="58">
        <f>IF(OR(Processes!$C$58=TRUE,Processes!S$58=TRUE),IF(AND(G1597=1,H1597=1,NOT(ISTEXT(J1597))),4,IF(AND(G1597=1,H1597=1,ISTEXT(J1597)),3,IF(AND(OR(G1597=1,H1597=1),ISTEXT(J1597)),2,1))),"OoS")</f>
        <v>1</v>
      </c>
      <c r="F1597" s="57"/>
      <c r="G1597" s="59"/>
      <c r="H1597" s="59"/>
      <c r="I1597" s="59"/>
      <c r="J1597" s="59"/>
      <c r="K1597" s="59"/>
      <c r="L1597" s="59"/>
      <c r="M1597" s="59"/>
      <c r="N1597" s="59"/>
      <c r="O1597" s="59"/>
      <c r="P1597" s="370"/>
      <c r="Q1597" s="59"/>
      <c r="R1597" s="386"/>
    </row>
    <row r="1598" spans="1:18" ht="12.75" customHeight="1" x14ac:dyDescent="0.25">
      <c r="A1598" s="383"/>
      <c r="B1598" s="378"/>
      <c r="C1598" s="62" t="str">
        <f>IF(ISTEXT('Organizational Unit Summary'!$B$56),'Organizational Unit Summary'!$B$56,"")</f>
        <v>P-17</v>
      </c>
      <c r="D1598" s="51" t="str">
        <f>IF('Organizational Unit Summary'!$B$24="Benchmark or Sustainment",IF(E1598="OoS","OoS",IF(E1598=1,"DM",IF(E1598=2,"PM",IF(E1598=3,"LM",IF(E1598=4,"FM"))))),IF(E1598="OoS","OoS",IF(E1598&lt;=2,"H",IF(E1598=3,"M",IF(E1598=4,"L")))))</f>
        <v>DM</v>
      </c>
      <c r="E1598" s="58">
        <f>IF(OR(Processes!$C$58=TRUE,Processes!T$58=TRUE),IF(AND(G1598=1,H1598=1,NOT(ISTEXT(J1598))),4,IF(AND(G1598=1,H1598=1,ISTEXT(J1598)),3,IF(AND(OR(G1598=1,H1598=1),ISTEXT(J1598)),2,1))),"OoS")</f>
        <v>1</v>
      </c>
      <c r="F1598" s="57"/>
      <c r="G1598" s="59"/>
      <c r="H1598" s="59"/>
      <c r="I1598" s="59"/>
      <c r="J1598" s="59"/>
      <c r="K1598" s="59"/>
      <c r="L1598" s="59"/>
      <c r="M1598" s="59"/>
      <c r="N1598" s="59"/>
      <c r="O1598" s="59"/>
      <c r="P1598" s="370"/>
      <c r="Q1598" s="59"/>
      <c r="R1598" s="386"/>
    </row>
    <row r="1599" spans="1:18" ht="12.75" customHeight="1" x14ac:dyDescent="0.25">
      <c r="A1599" s="383"/>
      <c r="B1599" s="378"/>
      <c r="C1599" s="62" t="str">
        <f>IF(ISTEXT('Organizational Unit Summary'!$B$57),'Organizational Unit Summary'!$B$57,"")</f>
        <v>P-18</v>
      </c>
      <c r="D1599" s="51" t="str">
        <f>IF('Organizational Unit Summary'!$B$24="Benchmark or Sustainment",IF(E1599="OoS","OoS",IF(E1599=1,"DM",IF(E1599=2,"PM",IF(E1599=3,"LM",IF(E1599=4,"FM"))))),IF(E1599="OoS","OoS",IF(E1599&lt;=2,"H",IF(E1599=3,"M",IF(E1599=4,"L")))))</f>
        <v>DM</v>
      </c>
      <c r="E1599" s="58">
        <f>IF(OR(Processes!$C$58=TRUE,Processes!U$58=TRUE),IF(AND(G1599=1,H1599=1,NOT(ISTEXT(J1599))),4,IF(AND(G1599=1,H1599=1,ISTEXT(J1599)),3,IF(AND(OR(G1599=1,H1599=1),ISTEXT(J1599)),2,1))),"OoS")</f>
        <v>1</v>
      </c>
      <c r="F1599" s="57"/>
      <c r="G1599" s="59"/>
      <c r="H1599" s="59"/>
      <c r="I1599" s="59"/>
      <c r="J1599" s="59"/>
      <c r="K1599" s="59"/>
      <c r="L1599" s="59"/>
      <c r="M1599" s="59"/>
      <c r="N1599" s="59"/>
      <c r="O1599" s="59"/>
      <c r="P1599" s="370"/>
      <c r="Q1599" s="59"/>
      <c r="R1599" s="386"/>
    </row>
    <row r="1600" spans="1:18" ht="12.75" customHeight="1" x14ac:dyDescent="0.25">
      <c r="A1600" s="383"/>
      <c r="B1600" s="378"/>
      <c r="C1600" s="62" t="str">
        <f>IF(ISTEXT('Organizational Unit Summary'!$B$58),'Organizational Unit Summary'!$B$58,"")</f>
        <v>P-19</v>
      </c>
      <c r="D1600" s="51" t="str">
        <f>IF('Organizational Unit Summary'!$B$24="Benchmark or Sustainment",IF(E1600="OoS","OoS",IF(E1600=1,"DM",IF(E1600=2,"PM",IF(E1600=3,"LM",IF(E1600=4,"FM"))))),IF(E1600="OoS","OoS",IF(E1600&lt;=2,"H",IF(E1600=3,"M",IF(E1600=4,"L")))))</f>
        <v>DM</v>
      </c>
      <c r="E1600" s="58">
        <f>IF(OR(Processes!$C$58=TRUE,Processes!V$58=TRUE),IF(AND(G1600=1,H1600=1,NOT(ISTEXT(J1600))),4,IF(AND(G1600=1,H1600=1,ISTEXT(J1600)),3,IF(AND(OR(G1600=1,H1600=1),ISTEXT(J1600)),2,1))),"OoS")</f>
        <v>1</v>
      </c>
      <c r="F1600" s="57"/>
      <c r="G1600" s="59"/>
      <c r="H1600" s="59"/>
      <c r="I1600" s="59"/>
      <c r="J1600" s="59"/>
      <c r="K1600" s="59"/>
      <c r="L1600" s="59"/>
      <c r="M1600" s="59"/>
      <c r="N1600" s="59"/>
      <c r="O1600" s="59"/>
      <c r="P1600" s="370"/>
      <c r="Q1600" s="59"/>
      <c r="R1600" s="386"/>
    </row>
    <row r="1601" spans="1:18" ht="12.75" customHeight="1" thickBot="1" x14ac:dyDescent="0.3">
      <c r="A1601" s="383"/>
      <c r="B1601" s="378"/>
      <c r="C1601" s="62" t="str">
        <f>IF(ISTEXT('Organizational Unit Summary'!$B$59),'Organizational Unit Summary'!$B$59,"")</f>
        <v>P-20</v>
      </c>
      <c r="D1601" s="51" t="str">
        <f>IF('Organizational Unit Summary'!$B$24="Benchmark or Sustainment",IF(E1601="OoS","OoS",IF(E1601=1,"DM",IF(E1601=2,"PM",IF(E1601=3,"LM",IF(E1601=4,"FM"))))),IF(E1601="OoS","OoS",IF(E1601&lt;=2,"H",IF(E1601=3,"M",IF(E1601=4,"L")))))</f>
        <v>DM</v>
      </c>
      <c r="E1601" s="58">
        <f>IF(OR(Processes!$C$58=TRUE,Processes!W$58=TRUE),IF(AND(G1601=1,H1601=1,NOT(ISTEXT(J1601))),4,IF(AND(G1601=1,H1601=1,ISTEXT(J1601)),3,IF(AND(OR(G1601=1,H1601=1),ISTEXT(J1601)),2,1))),"OoS")</f>
        <v>1</v>
      </c>
      <c r="F1601" s="57"/>
      <c r="G1601" s="59"/>
      <c r="H1601" s="59"/>
      <c r="I1601" s="59"/>
      <c r="J1601" s="59"/>
      <c r="K1601" s="59"/>
      <c r="L1601" s="59"/>
      <c r="M1601" s="59"/>
      <c r="N1601" s="59"/>
      <c r="O1601" s="59"/>
      <c r="P1601" s="371"/>
      <c r="Q1601" s="59"/>
      <c r="R1601" s="386"/>
    </row>
    <row r="1602" spans="1:18" ht="12.75" customHeight="1" x14ac:dyDescent="0.25">
      <c r="A1602" s="383"/>
      <c r="B1602" s="378" t="str">
        <f>IF(ISTEXT(Processes!$B$8),Processes!$B$8,"")</f>
        <v>Process 6</v>
      </c>
      <c r="C1602" s="62" t="str">
        <f>IF(ISTEXT('Organizational Unit Summary'!$B$40),'Organizational Unit Summary'!$B$40,"")</f>
        <v>P-1</v>
      </c>
      <c r="D1602" s="51" t="str">
        <f>IF('Organizational Unit Summary'!$B$24="Benchmark or Sustainment",IF(E1602="OoS","OoS",IF(E1602=1,"DM",IF(E1602=2,"PM",IF(E1602=3,"LM",IF(E1602=4,"FM"))))),IF(E1602="OoS","OoS",IF(E1602&lt;=2,"H",IF(E1602=3,"M",IF(E1602=4,"L")))))</f>
        <v>DM</v>
      </c>
      <c r="E1602" s="58">
        <f>IF(OR(Processes!$C$59=TRUE,Processes!D$59=TRUE),IF(AND(G1602=1,H1602=1,NOT(ISTEXT(J1602))),4,IF(AND(G1602=1,H1602=1,ISTEXT(J1602)),3,IF(AND(OR(G1602=1,H1602=1),ISTEXT(J1602)),2,1))),"OoS")</f>
        <v>1</v>
      </c>
      <c r="F1602" s="57"/>
      <c r="G1602" s="59"/>
      <c r="H1602" s="59"/>
      <c r="I1602" s="59"/>
      <c r="J1602" s="59"/>
      <c r="K1602" s="59"/>
      <c r="L1602" s="59"/>
      <c r="M1602" s="59"/>
      <c r="N1602" s="59"/>
      <c r="O1602" s="59"/>
      <c r="P1602" s="369"/>
      <c r="Q1602" s="59"/>
      <c r="R1602" s="386"/>
    </row>
    <row r="1603" spans="1:18" ht="12.75" customHeight="1" x14ac:dyDescent="0.25">
      <c r="A1603" s="383"/>
      <c r="B1603" s="378"/>
      <c r="C1603" s="62" t="str">
        <f>IF(ISTEXT('Organizational Unit Summary'!$B$41),'Organizational Unit Summary'!$B$41,"")</f>
        <v>P-2</v>
      </c>
      <c r="D1603" s="51" t="str">
        <f>IF('Organizational Unit Summary'!$B$24="Benchmark or Sustainment",IF(E1603="OoS","OoS",IF(E1603=1,"DM",IF(E1603=2,"PM",IF(E1603=3,"LM",IF(E1603=4,"FM"))))),IF(E1603="OoS","OoS",IF(E1603&lt;=2,"H",IF(E1603=3,"M",IF(E1603=4,"L")))))</f>
        <v>DM</v>
      </c>
      <c r="E1603" s="58">
        <f>IF(OR(Processes!$C$59=TRUE,Processes!E$59=TRUE),IF(AND(G1603=1,H1603=1,NOT(ISTEXT(J1603))),4,IF(AND(G1603=1,H1603=1,ISTEXT(J1603)),3,IF(AND(OR(G1603=1,H1603=1),ISTEXT(J1603)),2,1))),"OoS")</f>
        <v>1</v>
      </c>
      <c r="F1603" s="57"/>
      <c r="G1603" s="59"/>
      <c r="H1603" s="59"/>
      <c r="I1603" s="59"/>
      <c r="J1603" s="59"/>
      <c r="K1603" s="59"/>
      <c r="L1603" s="59"/>
      <c r="M1603" s="59"/>
      <c r="N1603" s="59"/>
      <c r="O1603" s="59"/>
      <c r="P1603" s="370"/>
      <c r="Q1603" s="59"/>
      <c r="R1603" s="386"/>
    </row>
    <row r="1604" spans="1:18" ht="12.75" customHeight="1" x14ac:dyDescent="0.25">
      <c r="A1604" s="383"/>
      <c r="B1604" s="378"/>
      <c r="C1604" s="62" t="str">
        <f>IF(ISTEXT('Organizational Unit Summary'!$B$42),'Organizational Unit Summary'!$B$42,"")</f>
        <v>P-3</v>
      </c>
      <c r="D1604" s="51" t="str">
        <f>IF('Organizational Unit Summary'!$B$24="Benchmark or Sustainment",IF(E1604="OoS","OoS",IF(E1604=1,"DM",IF(E1604=2,"PM",IF(E1604=3,"LM",IF(E1604=4,"FM"))))),IF(E1604="OoS","OoS",IF(E1604&lt;=2,"H",IF(E1604=3,"M",IF(E1604=4,"L")))))</f>
        <v>DM</v>
      </c>
      <c r="E1604" s="58">
        <f>IF(OR(Processes!$C$59=TRUE,Processes!F$59=TRUE),IF(AND(G1604=1,H1604=1,NOT(ISTEXT(J1604))),4,IF(AND(G1604=1,H1604=1,ISTEXT(J1604)),3,IF(AND(OR(G1604=1,H1604=1),ISTEXT(J1604)),2,1))),"OoS")</f>
        <v>1</v>
      </c>
      <c r="F1604" s="57"/>
      <c r="G1604" s="59"/>
      <c r="H1604" s="59"/>
      <c r="I1604" s="59"/>
      <c r="J1604" s="59"/>
      <c r="K1604" s="59"/>
      <c r="L1604" s="59"/>
      <c r="M1604" s="59"/>
      <c r="N1604" s="59"/>
      <c r="O1604" s="59"/>
      <c r="P1604" s="370"/>
      <c r="Q1604" s="59"/>
      <c r="R1604" s="386"/>
    </row>
    <row r="1605" spans="1:18" ht="12.75" customHeight="1" x14ac:dyDescent="0.25">
      <c r="A1605" s="383"/>
      <c r="B1605" s="378"/>
      <c r="C1605" s="62" t="str">
        <f>IF(ISTEXT('Organizational Unit Summary'!$B$43),'Organizational Unit Summary'!$B$43,"")</f>
        <v>P-4</v>
      </c>
      <c r="D1605" s="51" t="str">
        <f>IF('Organizational Unit Summary'!$B$24="Benchmark or Sustainment",IF(E1605="OoS","OoS",IF(E1605=1,"DM",IF(E1605=2,"PM",IF(E1605=3,"LM",IF(E1605=4,"FM"))))),IF(E1605="OoS","OoS",IF(E1605&lt;=2,"H",IF(E1605=3,"M",IF(E1605=4,"L")))))</f>
        <v>DM</v>
      </c>
      <c r="E1605" s="58">
        <f>IF(OR(Processes!$C$59=TRUE,Processes!G$59=TRUE),IF(AND(G1605=1,H1605=1,NOT(ISTEXT(J1605))),4,IF(AND(G1605=1,H1605=1,ISTEXT(J1605)),3,IF(AND(OR(G1605=1,H1605=1),ISTEXT(J1605)),2,1))),"OoS")</f>
        <v>1</v>
      </c>
      <c r="F1605" s="57"/>
      <c r="G1605" s="59"/>
      <c r="H1605" s="59"/>
      <c r="I1605" s="59"/>
      <c r="J1605" s="59"/>
      <c r="K1605" s="59"/>
      <c r="L1605" s="59"/>
      <c r="M1605" s="59"/>
      <c r="N1605" s="59"/>
      <c r="O1605" s="59"/>
      <c r="P1605" s="370"/>
      <c r="Q1605" s="59"/>
      <c r="R1605" s="386"/>
    </row>
    <row r="1606" spans="1:18" ht="12.75" customHeight="1" x14ac:dyDescent="0.25">
      <c r="A1606" s="383"/>
      <c r="B1606" s="378"/>
      <c r="C1606" s="62" t="str">
        <f>IF(ISTEXT('Organizational Unit Summary'!$B$44),'Organizational Unit Summary'!$B$44,"")</f>
        <v>P-5</v>
      </c>
      <c r="D1606" s="51" t="str">
        <f>IF('Organizational Unit Summary'!$B$24="Benchmark or Sustainment",IF(E1606="OoS","OoS",IF(E1606=1,"DM",IF(E1606=2,"PM",IF(E1606=3,"LM",IF(E1606=4,"FM"))))),IF(E1606="OoS","OoS",IF(E1606&lt;=2,"H",IF(E1606=3,"M",IF(E1606=4,"L")))))</f>
        <v>DM</v>
      </c>
      <c r="E1606" s="58">
        <f>IF(OR(Processes!$C$59=TRUE,Processes!H$59=TRUE),IF(AND(G1606=1,H1606=1,NOT(ISTEXT(J1606))),4,IF(AND(G1606=1,H1606=1,ISTEXT(J1606)),3,IF(AND(OR(G1606=1,H1606=1),ISTEXT(J1606)),2,1))),"OoS")</f>
        <v>1</v>
      </c>
      <c r="F1606" s="57"/>
      <c r="G1606" s="59"/>
      <c r="H1606" s="59"/>
      <c r="I1606" s="59"/>
      <c r="J1606" s="59"/>
      <c r="K1606" s="59"/>
      <c r="L1606" s="59"/>
      <c r="M1606" s="59"/>
      <c r="N1606" s="59"/>
      <c r="O1606" s="59"/>
      <c r="P1606" s="370"/>
      <c r="Q1606" s="59"/>
      <c r="R1606" s="386"/>
    </row>
    <row r="1607" spans="1:18" ht="12.75" customHeight="1" x14ac:dyDescent="0.25">
      <c r="A1607" s="383"/>
      <c r="B1607" s="378"/>
      <c r="C1607" s="62" t="str">
        <f>IF(ISTEXT('Organizational Unit Summary'!$B$45),'Organizational Unit Summary'!$B$45,"")</f>
        <v>P-6</v>
      </c>
      <c r="D1607" s="51" t="str">
        <f>IF('Organizational Unit Summary'!$B$24="Benchmark or Sustainment",IF(E1607="OoS","OoS",IF(E1607=1,"DM",IF(E1607=2,"PM",IF(E1607=3,"LM",IF(E1607=4,"FM"))))),IF(E1607="OoS","OoS",IF(E1607&lt;=2,"H",IF(E1607=3,"M",IF(E1607=4,"L")))))</f>
        <v>DM</v>
      </c>
      <c r="E1607" s="58">
        <f>IF(OR(Processes!$C$59=TRUE,Processes!I$59=TRUE),IF(AND(G1607=1,H1607=1,NOT(ISTEXT(J1607))),4,IF(AND(G1607=1,H1607=1,ISTEXT(J1607)),3,IF(AND(OR(G1607=1,H1607=1),ISTEXT(J1607)),2,1))),"OoS")</f>
        <v>1</v>
      </c>
      <c r="F1607" s="57"/>
      <c r="G1607" s="59"/>
      <c r="H1607" s="59"/>
      <c r="I1607" s="59"/>
      <c r="J1607" s="59"/>
      <c r="K1607" s="59"/>
      <c r="L1607" s="59"/>
      <c r="M1607" s="59"/>
      <c r="N1607" s="59"/>
      <c r="O1607" s="59"/>
      <c r="P1607" s="370"/>
      <c r="Q1607" s="59"/>
      <c r="R1607" s="386"/>
    </row>
    <row r="1608" spans="1:18" ht="12.75" customHeight="1" x14ac:dyDescent="0.25">
      <c r="A1608" s="383"/>
      <c r="B1608" s="378"/>
      <c r="C1608" s="62" t="str">
        <f>IF(ISTEXT('Organizational Unit Summary'!$B$46),'Organizational Unit Summary'!$B$46,"")</f>
        <v>P-7</v>
      </c>
      <c r="D1608" s="51" t="str">
        <f>IF('Organizational Unit Summary'!$B$24="Benchmark or Sustainment",IF(E1608="OoS","OoS",IF(E1608=1,"DM",IF(E1608=2,"PM",IF(E1608=3,"LM",IF(E1608=4,"FM"))))),IF(E1608="OoS","OoS",IF(E1608&lt;=2,"H",IF(E1608=3,"M",IF(E1608=4,"L")))))</f>
        <v>DM</v>
      </c>
      <c r="E1608" s="58">
        <f>IF(OR(Processes!$C$59=TRUE,Processes!J$59=TRUE),IF(AND(G1608=1,H1608=1,NOT(ISTEXT(J1608))),4,IF(AND(G1608=1,H1608=1,ISTEXT(J1608)),3,IF(AND(OR(G1608=1,H1608=1),ISTEXT(J1608)),2,1))),"OoS")</f>
        <v>1</v>
      </c>
      <c r="F1608" s="57"/>
      <c r="G1608" s="59"/>
      <c r="H1608" s="59"/>
      <c r="I1608" s="59"/>
      <c r="J1608" s="59"/>
      <c r="K1608" s="59"/>
      <c r="L1608" s="59"/>
      <c r="M1608" s="59"/>
      <c r="N1608" s="59"/>
      <c r="O1608" s="59"/>
      <c r="P1608" s="370"/>
      <c r="Q1608" s="59"/>
      <c r="R1608" s="386"/>
    </row>
    <row r="1609" spans="1:18" ht="12.75" customHeight="1" x14ac:dyDescent="0.25">
      <c r="A1609" s="383"/>
      <c r="B1609" s="378"/>
      <c r="C1609" s="62" t="str">
        <f>IF(ISTEXT('Organizational Unit Summary'!$B$47),'Organizational Unit Summary'!$B$47,"")</f>
        <v>P-8</v>
      </c>
      <c r="D1609" s="51" t="str">
        <f>IF('Organizational Unit Summary'!$B$24="Benchmark or Sustainment",IF(E1609="OoS","OoS",IF(E1609=1,"DM",IF(E1609=2,"PM",IF(E1609=3,"LM",IF(E1609=4,"FM"))))),IF(E1609="OoS","OoS",IF(E1609&lt;=2,"H",IF(E1609=3,"M",IF(E1609=4,"L")))))</f>
        <v>DM</v>
      </c>
      <c r="E1609" s="58">
        <f>IF(OR(Processes!$C$59=TRUE,Processes!K$59=TRUE),IF(AND(G1609=1,H1609=1,NOT(ISTEXT(J1609))),4,IF(AND(G1609=1,H1609=1,ISTEXT(J1609)),3,IF(AND(OR(G1609=1,H1609=1),ISTEXT(J1609)),2,1))),"OoS")</f>
        <v>1</v>
      </c>
      <c r="F1609" s="57"/>
      <c r="G1609" s="59"/>
      <c r="H1609" s="59"/>
      <c r="I1609" s="59"/>
      <c r="J1609" s="59"/>
      <c r="K1609" s="59"/>
      <c r="L1609" s="59"/>
      <c r="M1609" s="59"/>
      <c r="N1609" s="59"/>
      <c r="O1609" s="59"/>
      <c r="P1609" s="370"/>
      <c r="Q1609" s="59"/>
      <c r="R1609" s="386"/>
    </row>
    <row r="1610" spans="1:18" ht="12.75" customHeight="1" x14ac:dyDescent="0.25">
      <c r="A1610" s="383"/>
      <c r="B1610" s="378"/>
      <c r="C1610" s="62" t="str">
        <f>IF(ISTEXT('Organizational Unit Summary'!$B$48),'Organizational Unit Summary'!$B$48,"")</f>
        <v>P-9</v>
      </c>
      <c r="D1610" s="51" t="str">
        <f>IF('Organizational Unit Summary'!$B$24="Benchmark or Sustainment",IF(E1610="OoS","OoS",IF(E1610=1,"DM",IF(E1610=2,"PM",IF(E1610=3,"LM",IF(E1610=4,"FM"))))),IF(E1610="OoS","OoS",IF(E1610&lt;=2,"H",IF(E1610=3,"M",IF(E1610=4,"L")))))</f>
        <v>DM</v>
      </c>
      <c r="E1610" s="58">
        <f>IF(OR(Processes!$C$59=TRUE,Processes!L$59=TRUE),IF(AND(G1610=1,H1610=1,NOT(ISTEXT(J1610))),4,IF(AND(G1610=1,H1610=1,ISTEXT(J1610)),3,IF(AND(OR(G1610=1,H1610=1),ISTEXT(J1610)),2,1))),"OoS")</f>
        <v>1</v>
      </c>
      <c r="F1610" s="57"/>
      <c r="G1610" s="59"/>
      <c r="H1610" s="59"/>
      <c r="I1610" s="59"/>
      <c r="J1610" s="59"/>
      <c r="K1610" s="59"/>
      <c r="L1610" s="59"/>
      <c r="M1610" s="59"/>
      <c r="N1610" s="59"/>
      <c r="O1610" s="59"/>
      <c r="P1610" s="370"/>
      <c r="Q1610" s="59"/>
      <c r="R1610" s="386"/>
    </row>
    <row r="1611" spans="1:18" ht="12.75" customHeight="1" x14ac:dyDescent="0.25">
      <c r="A1611" s="383"/>
      <c r="B1611" s="378"/>
      <c r="C1611" s="62" t="str">
        <f>IF(ISTEXT('Organizational Unit Summary'!$B$49),'Organizational Unit Summary'!$B$49,"")</f>
        <v>P-10</v>
      </c>
      <c r="D1611" s="51" t="str">
        <f>IF('Organizational Unit Summary'!$B$24="Benchmark or Sustainment",IF(E1611="OoS","OoS",IF(E1611=1,"DM",IF(E1611=2,"PM",IF(E1611=3,"LM",IF(E1611=4,"FM"))))),IF(E1611="OoS","OoS",IF(E1611&lt;=2,"H",IF(E1611=3,"M",IF(E1611=4,"L")))))</f>
        <v>DM</v>
      </c>
      <c r="E1611" s="58">
        <f>IF(OR(Processes!$C$59=TRUE,Processes!M$59=TRUE),IF(AND(G1611=1,H1611=1,NOT(ISTEXT(J1611))),4,IF(AND(G1611=1,H1611=1,ISTEXT(J1611)),3,IF(AND(OR(G1611=1,H1611=1),ISTEXT(J1611)),2,1))),"OoS")</f>
        <v>1</v>
      </c>
      <c r="F1611" s="57"/>
      <c r="G1611" s="59"/>
      <c r="H1611" s="59"/>
      <c r="I1611" s="59"/>
      <c r="J1611" s="59"/>
      <c r="K1611" s="59"/>
      <c r="L1611" s="59"/>
      <c r="M1611" s="59"/>
      <c r="N1611" s="59"/>
      <c r="O1611" s="59"/>
      <c r="P1611" s="370"/>
      <c r="Q1611" s="59"/>
      <c r="R1611" s="386"/>
    </row>
    <row r="1612" spans="1:18" ht="12.75" customHeight="1" x14ac:dyDescent="0.25">
      <c r="A1612" s="383"/>
      <c r="B1612" s="378"/>
      <c r="C1612" s="62" t="str">
        <f>IF(ISTEXT('Organizational Unit Summary'!$B$50),'Organizational Unit Summary'!$B$50,"")</f>
        <v>P-11</v>
      </c>
      <c r="D1612" s="51" t="str">
        <f>IF('Organizational Unit Summary'!$B$24="Benchmark or Sustainment",IF(E1612="OoS","OoS",IF(E1612=1,"DM",IF(E1612=2,"PM",IF(E1612=3,"LM",IF(E1612=4,"FM"))))),IF(E1612="OoS","OoS",IF(E1612&lt;=2,"H",IF(E1612=3,"M",IF(E1612=4,"L")))))</f>
        <v>DM</v>
      </c>
      <c r="E1612" s="58">
        <f>IF(OR(Processes!$C$59=TRUE,Processes!N$59=TRUE),IF(AND(G1612=1,H1612=1,NOT(ISTEXT(J1612))),4,IF(AND(G1612=1,H1612=1,ISTEXT(J1612)),3,IF(AND(OR(G1612=1,H1612=1),ISTEXT(J1612)),2,1))),"OoS")</f>
        <v>1</v>
      </c>
      <c r="F1612" s="57"/>
      <c r="G1612" s="59"/>
      <c r="H1612" s="59"/>
      <c r="I1612" s="59"/>
      <c r="J1612" s="59"/>
      <c r="K1612" s="59"/>
      <c r="L1612" s="59"/>
      <c r="M1612" s="59"/>
      <c r="N1612" s="59"/>
      <c r="O1612" s="59"/>
      <c r="P1612" s="370"/>
      <c r="Q1612" s="59"/>
      <c r="R1612" s="386"/>
    </row>
    <row r="1613" spans="1:18" ht="12.75" customHeight="1" x14ac:dyDescent="0.25">
      <c r="A1613" s="383"/>
      <c r="B1613" s="378"/>
      <c r="C1613" s="62" t="str">
        <f>IF(ISTEXT('Organizational Unit Summary'!$B$51),'Organizational Unit Summary'!$B$51,"")</f>
        <v>P-12</v>
      </c>
      <c r="D1613" s="51" t="str">
        <f>IF('Organizational Unit Summary'!$B$24="Benchmark or Sustainment",IF(E1613="OoS","OoS",IF(E1613=1,"DM",IF(E1613=2,"PM",IF(E1613=3,"LM",IF(E1613=4,"FM"))))),IF(E1613="OoS","OoS",IF(E1613&lt;=2,"H",IF(E1613=3,"M",IF(E1613=4,"L")))))</f>
        <v>DM</v>
      </c>
      <c r="E1613" s="58">
        <f>IF(OR(Processes!$C$59=TRUE,Processes!O$59=TRUE),IF(AND(G1613=1,H1613=1,NOT(ISTEXT(J1613))),4,IF(AND(G1613=1,H1613=1,ISTEXT(J1613)),3,IF(AND(OR(G1613=1,H1613=1),ISTEXT(J1613)),2,1))),"OoS")</f>
        <v>1</v>
      </c>
      <c r="F1613" s="57"/>
      <c r="G1613" s="59"/>
      <c r="H1613" s="59"/>
      <c r="I1613" s="59"/>
      <c r="J1613" s="59"/>
      <c r="K1613" s="59"/>
      <c r="L1613" s="59"/>
      <c r="M1613" s="59"/>
      <c r="N1613" s="59"/>
      <c r="O1613" s="59"/>
      <c r="P1613" s="370"/>
      <c r="Q1613" s="59"/>
      <c r="R1613" s="386"/>
    </row>
    <row r="1614" spans="1:18" ht="12.75" customHeight="1" x14ac:dyDescent="0.25">
      <c r="A1614" s="383"/>
      <c r="B1614" s="378"/>
      <c r="C1614" s="62" t="str">
        <f>IF(ISTEXT('Organizational Unit Summary'!$B$52),'Organizational Unit Summary'!$B$52,"")</f>
        <v>P-13</v>
      </c>
      <c r="D1614" s="51" t="str">
        <f>IF('Organizational Unit Summary'!$B$24="Benchmark or Sustainment",IF(E1614="OoS","OoS",IF(E1614=1,"DM",IF(E1614=2,"PM",IF(E1614=3,"LM",IF(E1614=4,"FM"))))),IF(E1614="OoS","OoS",IF(E1614&lt;=2,"H",IF(E1614=3,"M",IF(E1614=4,"L")))))</f>
        <v>DM</v>
      </c>
      <c r="E1614" s="58">
        <f>IF(OR(Processes!$C$59=TRUE,Processes!P$59=TRUE),IF(AND(G1614=1,H1614=1,NOT(ISTEXT(J1614))),4,IF(AND(G1614=1,H1614=1,ISTEXT(J1614)),3,IF(AND(OR(G1614=1,H1614=1),ISTEXT(J1614)),2,1))),"OoS")</f>
        <v>1</v>
      </c>
      <c r="F1614" s="57"/>
      <c r="G1614" s="59"/>
      <c r="H1614" s="59"/>
      <c r="I1614" s="59"/>
      <c r="J1614" s="59"/>
      <c r="K1614" s="59"/>
      <c r="L1614" s="59"/>
      <c r="M1614" s="59"/>
      <c r="N1614" s="59"/>
      <c r="O1614" s="59"/>
      <c r="P1614" s="370"/>
      <c r="Q1614" s="59"/>
      <c r="R1614" s="386"/>
    </row>
    <row r="1615" spans="1:18" ht="12.75" customHeight="1" x14ac:dyDescent="0.25">
      <c r="A1615" s="383"/>
      <c r="B1615" s="378"/>
      <c r="C1615" s="62" t="str">
        <f>IF(ISTEXT('Organizational Unit Summary'!$B$53),'Organizational Unit Summary'!$B$53,"")</f>
        <v>P-14</v>
      </c>
      <c r="D1615" s="51" t="str">
        <f>IF('Organizational Unit Summary'!$B$24="Benchmark or Sustainment",IF(E1615="OoS","OoS",IF(E1615=1,"DM",IF(E1615=2,"PM",IF(E1615=3,"LM",IF(E1615=4,"FM"))))),IF(E1615="OoS","OoS",IF(E1615&lt;=2,"H",IF(E1615=3,"M",IF(E1615=4,"L")))))</f>
        <v>DM</v>
      </c>
      <c r="E1615" s="58">
        <f>IF(OR(Processes!$C$59=TRUE,Processes!Q$59=TRUE),IF(AND(G1615=1,H1615=1,NOT(ISTEXT(J1615))),4,IF(AND(G1615=1,H1615=1,ISTEXT(J1615)),3,IF(AND(OR(G1615=1,H1615=1),ISTEXT(J1615)),2,1))),"OoS")</f>
        <v>1</v>
      </c>
      <c r="F1615" s="57"/>
      <c r="G1615" s="59"/>
      <c r="H1615" s="59"/>
      <c r="I1615" s="59"/>
      <c r="J1615" s="59"/>
      <c r="K1615" s="59"/>
      <c r="L1615" s="59"/>
      <c r="M1615" s="59"/>
      <c r="N1615" s="59"/>
      <c r="O1615" s="59"/>
      <c r="P1615" s="370"/>
      <c r="Q1615" s="59"/>
      <c r="R1615" s="386"/>
    </row>
    <row r="1616" spans="1:18" ht="12.75" customHeight="1" x14ac:dyDescent="0.25">
      <c r="A1616" s="383"/>
      <c r="B1616" s="378"/>
      <c r="C1616" s="62" t="str">
        <f>IF(ISTEXT('Organizational Unit Summary'!$B$54),'Organizational Unit Summary'!$B$54,"")</f>
        <v>P-15</v>
      </c>
      <c r="D1616" s="51" t="str">
        <f>IF('Organizational Unit Summary'!$B$24="Benchmark or Sustainment",IF(E1616="OoS","OoS",IF(E1616=1,"DM",IF(E1616=2,"PM",IF(E1616=3,"LM",IF(E1616=4,"FM"))))),IF(E1616="OoS","OoS",IF(E1616&lt;=2,"H",IF(E1616=3,"M",IF(E1616=4,"L")))))</f>
        <v>DM</v>
      </c>
      <c r="E1616" s="58">
        <f>IF(OR(Processes!$C$59=TRUE,Processes!R$59=TRUE),IF(AND(G1616=1,H1616=1,NOT(ISTEXT(J1616))),4,IF(AND(G1616=1,H1616=1,ISTEXT(J1616)),3,IF(AND(OR(G1616=1,H1616=1),ISTEXT(J1616)),2,1))),"OoS")</f>
        <v>1</v>
      </c>
      <c r="F1616" s="57"/>
      <c r="G1616" s="59"/>
      <c r="H1616" s="59"/>
      <c r="I1616" s="59"/>
      <c r="J1616" s="59"/>
      <c r="K1616" s="59"/>
      <c r="L1616" s="59"/>
      <c r="M1616" s="59"/>
      <c r="N1616" s="59"/>
      <c r="O1616" s="59"/>
      <c r="P1616" s="370"/>
      <c r="Q1616" s="59"/>
      <c r="R1616" s="386"/>
    </row>
    <row r="1617" spans="1:18" ht="12.75" customHeight="1" x14ac:dyDescent="0.25">
      <c r="A1617" s="383"/>
      <c r="B1617" s="378"/>
      <c r="C1617" s="62" t="str">
        <f>IF(ISTEXT('Organizational Unit Summary'!$B$55),'Organizational Unit Summary'!$B$55,"")</f>
        <v>P-16</v>
      </c>
      <c r="D1617" s="51" t="str">
        <f>IF('Organizational Unit Summary'!$B$24="Benchmark or Sustainment",IF(E1617="OoS","OoS",IF(E1617=1,"DM",IF(E1617=2,"PM",IF(E1617=3,"LM",IF(E1617=4,"FM"))))),IF(E1617="OoS","OoS",IF(E1617&lt;=2,"H",IF(E1617=3,"M",IF(E1617=4,"L")))))</f>
        <v>DM</v>
      </c>
      <c r="E1617" s="58">
        <f>IF(OR(Processes!$C$59=TRUE,Processes!S$59=TRUE),IF(AND(G1617=1,H1617=1,NOT(ISTEXT(J1617))),4,IF(AND(G1617=1,H1617=1,ISTEXT(J1617)),3,IF(AND(OR(G1617=1,H1617=1),ISTEXT(J1617)),2,1))),"OoS")</f>
        <v>1</v>
      </c>
      <c r="F1617" s="57"/>
      <c r="G1617" s="59"/>
      <c r="H1617" s="59"/>
      <c r="I1617" s="59"/>
      <c r="J1617" s="59"/>
      <c r="K1617" s="59"/>
      <c r="L1617" s="59"/>
      <c r="M1617" s="59"/>
      <c r="N1617" s="59"/>
      <c r="O1617" s="59"/>
      <c r="P1617" s="370"/>
      <c r="Q1617" s="59"/>
      <c r="R1617" s="386"/>
    </row>
    <row r="1618" spans="1:18" ht="12.75" customHeight="1" x14ac:dyDescent="0.25">
      <c r="A1618" s="383"/>
      <c r="B1618" s="378"/>
      <c r="C1618" s="62" t="str">
        <f>IF(ISTEXT('Organizational Unit Summary'!$B$56),'Organizational Unit Summary'!$B$56,"")</f>
        <v>P-17</v>
      </c>
      <c r="D1618" s="51" t="str">
        <f>IF('Organizational Unit Summary'!$B$24="Benchmark or Sustainment",IF(E1618="OoS","OoS",IF(E1618=1,"DM",IF(E1618=2,"PM",IF(E1618=3,"LM",IF(E1618=4,"FM"))))),IF(E1618="OoS","OoS",IF(E1618&lt;=2,"H",IF(E1618=3,"M",IF(E1618=4,"L")))))</f>
        <v>DM</v>
      </c>
      <c r="E1618" s="58">
        <f>IF(OR(Processes!$C$59=TRUE,Processes!T$59=TRUE),IF(AND(G1618=1,H1618=1,NOT(ISTEXT(J1618))),4,IF(AND(G1618=1,H1618=1,ISTEXT(J1618)),3,IF(AND(OR(G1618=1,H1618=1),ISTEXT(J1618)),2,1))),"OoS")</f>
        <v>1</v>
      </c>
      <c r="F1618" s="57"/>
      <c r="G1618" s="59"/>
      <c r="H1618" s="59"/>
      <c r="I1618" s="59"/>
      <c r="J1618" s="59"/>
      <c r="K1618" s="59"/>
      <c r="L1618" s="59"/>
      <c r="M1618" s="59"/>
      <c r="N1618" s="59"/>
      <c r="O1618" s="59"/>
      <c r="P1618" s="370"/>
      <c r="Q1618" s="59"/>
      <c r="R1618" s="386"/>
    </row>
    <row r="1619" spans="1:18" ht="12.75" customHeight="1" x14ac:dyDescent="0.25">
      <c r="A1619" s="383"/>
      <c r="B1619" s="378"/>
      <c r="C1619" s="62" t="str">
        <f>IF(ISTEXT('Organizational Unit Summary'!$B$57),'Organizational Unit Summary'!$B$57,"")</f>
        <v>P-18</v>
      </c>
      <c r="D1619" s="51" t="str">
        <f>IF('Organizational Unit Summary'!$B$24="Benchmark or Sustainment",IF(E1619="OoS","OoS",IF(E1619=1,"DM",IF(E1619=2,"PM",IF(E1619=3,"LM",IF(E1619=4,"FM"))))),IF(E1619="OoS","OoS",IF(E1619&lt;=2,"H",IF(E1619=3,"M",IF(E1619=4,"L")))))</f>
        <v>DM</v>
      </c>
      <c r="E1619" s="58">
        <f>IF(OR(Processes!$C$59=TRUE,Processes!U$59=TRUE),IF(AND(G1619=1,H1619=1,NOT(ISTEXT(J1619))),4,IF(AND(G1619=1,H1619=1,ISTEXT(J1619)),3,IF(AND(OR(G1619=1,H1619=1),ISTEXT(J1619)),2,1))),"OoS")</f>
        <v>1</v>
      </c>
      <c r="F1619" s="57"/>
      <c r="G1619" s="59"/>
      <c r="H1619" s="59"/>
      <c r="I1619" s="59"/>
      <c r="J1619" s="59"/>
      <c r="K1619" s="59"/>
      <c r="L1619" s="59"/>
      <c r="M1619" s="59"/>
      <c r="N1619" s="59"/>
      <c r="O1619" s="59"/>
      <c r="P1619" s="370"/>
      <c r="Q1619" s="59"/>
      <c r="R1619" s="386"/>
    </row>
    <row r="1620" spans="1:18" ht="12.75" customHeight="1" x14ac:dyDescent="0.25">
      <c r="A1620" s="383"/>
      <c r="B1620" s="378"/>
      <c r="C1620" s="62" t="str">
        <f>IF(ISTEXT('Organizational Unit Summary'!$B$58),'Organizational Unit Summary'!$B$58,"")</f>
        <v>P-19</v>
      </c>
      <c r="D1620" s="51" t="str">
        <f>IF('Organizational Unit Summary'!$B$24="Benchmark or Sustainment",IF(E1620="OoS","OoS",IF(E1620=1,"DM",IF(E1620=2,"PM",IF(E1620=3,"LM",IF(E1620=4,"FM"))))),IF(E1620="OoS","OoS",IF(E1620&lt;=2,"H",IF(E1620=3,"M",IF(E1620=4,"L")))))</f>
        <v>DM</v>
      </c>
      <c r="E1620" s="58">
        <f>IF(OR(Processes!$C$59=TRUE,Processes!V$59=TRUE),IF(AND(G1620=1,H1620=1,NOT(ISTEXT(J1620))),4,IF(AND(G1620=1,H1620=1,ISTEXT(J1620)),3,IF(AND(OR(G1620=1,H1620=1),ISTEXT(J1620)),2,1))),"OoS")</f>
        <v>1</v>
      </c>
      <c r="F1620" s="57"/>
      <c r="G1620" s="59"/>
      <c r="H1620" s="59"/>
      <c r="I1620" s="59"/>
      <c r="J1620" s="59"/>
      <c r="K1620" s="59"/>
      <c r="L1620" s="59"/>
      <c r="M1620" s="59"/>
      <c r="N1620" s="59"/>
      <c r="O1620" s="59"/>
      <c r="P1620" s="370"/>
      <c r="Q1620" s="59"/>
      <c r="R1620" s="386"/>
    </row>
    <row r="1621" spans="1:18" ht="12.75" customHeight="1" thickBot="1" x14ac:dyDescent="0.3">
      <c r="A1621" s="383"/>
      <c r="B1621" s="378"/>
      <c r="C1621" s="62" t="str">
        <f>IF(ISTEXT('Organizational Unit Summary'!$B$59),'Organizational Unit Summary'!$B$59,"")</f>
        <v>P-20</v>
      </c>
      <c r="D1621" s="51" t="str">
        <f>IF('Organizational Unit Summary'!$B$24="Benchmark or Sustainment",IF(E1621="OoS","OoS",IF(E1621=1,"DM",IF(E1621=2,"PM",IF(E1621=3,"LM",IF(E1621=4,"FM"))))),IF(E1621="OoS","OoS",IF(E1621&lt;=2,"H",IF(E1621=3,"M",IF(E1621=4,"L")))))</f>
        <v>DM</v>
      </c>
      <c r="E1621" s="58">
        <f>IF(OR(Processes!$C$59=TRUE,Processes!W$59=TRUE),IF(AND(G1621=1,H1621=1,NOT(ISTEXT(J1621))),4,IF(AND(G1621=1,H1621=1,ISTEXT(J1621)),3,IF(AND(OR(G1621=1,H1621=1),ISTEXT(J1621)),2,1))),"OoS")</f>
        <v>1</v>
      </c>
      <c r="F1621" s="57"/>
      <c r="G1621" s="59"/>
      <c r="H1621" s="59"/>
      <c r="I1621" s="59"/>
      <c r="J1621" s="59"/>
      <c r="K1621" s="59"/>
      <c r="L1621" s="59"/>
      <c r="M1621" s="59"/>
      <c r="N1621" s="59"/>
      <c r="O1621" s="59"/>
      <c r="P1621" s="371"/>
      <c r="Q1621" s="59"/>
      <c r="R1621" s="386"/>
    </row>
    <row r="1622" spans="1:18" ht="12.75" customHeight="1" x14ac:dyDescent="0.25">
      <c r="A1622" s="383"/>
      <c r="B1622" s="378" t="str">
        <f>IF(ISTEXT(Processes!$B$9),Processes!$B$9,"")</f>
        <v>Process 7</v>
      </c>
      <c r="C1622" s="62" t="str">
        <f>IF(ISTEXT('Organizational Unit Summary'!$B$40),'Organizational Unit Summary'!$B$40,"")</f>
        <v>P-1</v>
      </c>
      <c r="D1622" s="51" t="str">
        <f>IF('Organizational Unit Summary'!$B$24="Benchmark or Sustainment",IF(E1622="OoS","OoS",IF(E1622=1,"DM",IF(E1622=2,"PM",IF(E1622=3,"LM",IF(E1622=4,"FM"))))),IF(E1622="OoS","OoS",IF(E1622&lt;=2,"H",IF(E1622=3,"M",IF(E1622=4,"L")))))</f>
        <v>DM</v>
      </c>
      <c r="E1622" s="58">
        <f>IF(OR(Processes!$C$60=TRUE,Processes!D$60=TRUE),IF(AND(G1622=1,H1622=1,NOT(ISTEXT(J1622))),4,IF(AND(G1622=1,H1622=1,ISTEXT(J1622)),3,IF(AND(OR(G1622=1,H1622=1),ISTEXT(J1622)),2,1))),"OoS")</f>
        <v>1</v>
      </c>
      <c r="F1622" s="57"/>
      <c r="G1622" s="59"/>
      <c r="H1622" s="59"/>
      <c r="I1622" s="59"/>
      <c r="J1622" s="59"/>
      <c r="K1622" s="59"/>
      <c r="L1622" s="59"/>
      <c r="M1622" s="59"/>
      <c r="N1622" s="59"/>
      <c r="O1622" s="59"/>
      <c r="P1622" s="369"/>
      <c r="Q1622" s="59"/>
      <c r="R1622" s="386"/>
    </row>
    <row r="1623" spans="1:18" ht="12.75" customHeight="1" x14ac:dyDescent="0.25">
      <c r="A1623" s="383"/>
      <c r="B1623" s="378"/>
      <c r="C1623" s="62" t="str">
        <f>IF(ISTEXT('Organizational Unit Summary'!$B$41),'Organizational Unit Summary'!$B$41,"")</f>
        <v>P-2</v>
      </c>
      <c r="D1623" s="51" t="str">
        <f>IF('Organizational Unit Summary'!$B$24="Benchmark or Sustainment",IF(E1623="OoS","OoS",IF(E1623=1,"DM",IF(E1623=2,"PM",IF(E1623=3,"LM",IF(E1623=4,"FM"))))),IF(E1623="OoS","OoS",IF(E1623&lt;=2,"H",IF(E1623=3,"M",IF(E1623=4,"L")))))</f>
        <v>DM</v>
      </c>
      <c r="E1623" s="58">
        <f>IF(OR(Processes!$C$60=TRUE,Processes!E$60=TRUE),IF(AND(G1623=1,H1623=1,NOT(ISTEXT(J1623))),4,IF(AND(G1623=1,H1623=1,ISTEXT(J1623)),3,IF(AND(OR(G1623=1,H1623=1),ISTEXT(J1623)),2,1))),"OoS")</f>
        <v>1</v>
      </c>
      <c r="F1623" s="57"/>
      <c r="G1623" s="59"/>
      <c r="H1623" s="59"/>
      <c r="I1623" s="59"/>
      <c r="J1623" s="59"/>
      <c r="K1623" s="59"/>
      <c r="L1623" s="59"/>
      <c r="M1623" s="59"/>
      <c r="N1623" s="59"/>
      <c r="O1623" s="59"/>
      <c r="P1623" s="370"/>
      <c r="Q1623" s="59"/>
      <c r="R1623" s="386"/>
    </row>
    <row r="1624" spans="1:18" ht="12.75" customHeight="1" x14ac:dyDescent="0.25">
      <c r="A1624" s="383"/>
      <c r="B1624" s="378"/>
      <c r="C1624" s="62" t="str">
        <f>IF(ISTEXT('Organizational Unit Summary'!$B$42),'Organizational Unit Summary'!$B$42,"")</f>
        <v>P-3</v>
      </c>
      <c r="D1624" s="51" t="str">
        <f>IF('Organizational Unit Summary'!$B$24="Benchmark or Sustainment",IF(E1624="OoS","OoS",IF(E1624=1,"DM",IF(E1624=2,"PM",IF(E1624=3,"LM",IF(E1624=4,"FM"))))),IF(E1624="OoS","OoS",IF(E1624&lt;=2,"H",IF(E1624=3,"M",IF(E1624=4,"L")))))</f>
        <v>DM</v>
      </c>
      <c r="E1624" s="58">
        <f>IF(OR(Processes!$C$60=TRUE,Processes!F$60=TRUE),IF(AND(G1624=1,H1624=1,NOT(ISTEXT(J1624))),4,IF(AND(G1624=1,H1624=1,ISTEXT(J1624)),3,IF(AND(OR(G1624=1,H1624=1),ISTEXT(J1624)),2,1))),"OoS")</f>
        <v>1</v>
      </c>
      <c r="F1624" s="57"/>
      <c r="G1624" s="59"/>
      <c r="H1624" s="59"/>
      <c r="I1624" s="59"/>
      <c r="J1624" s="59"/>
      <c r="K1624" s="59"/>
      <c r="L1624" s="59"/>
      <c r="M1624" s="59"/>
      <c r="N1624" s="59"/>
      <c r="O1624" s="59"/>
      <c r="P1624" s="370"/>
      <c r="Q1624" s="59"/>
      <c r="R1624" s="386"/>
    </row>
    <row r="1625" spans="1:18" ht="12.75" customHeight="1" x14ac:dyDescent="0.25">
      <c r="A1625" s="383"/>
      <c r="B1625" s="378"/>
      <c r="C1625" s="62" t="str">
        <f>IF(ISTEXT('Organizational Unit Summary'!$B$43),'Organizational Unit Summary'!$B$43,"")</f>
        <v>P-4</v>
      </c>
      <c r="D1625" s="51" t="str">
        <f>IF('Organizational Unit Summary'!$B$24="Benchmark or Sustainment",IF(E1625="OoS","OoS",IF(E1625=1,"DM",IF(E1625=2,"PM",IF(E1625=3,"LM",IF(E1625=4,"FM"))))),IF(E1625="OoS","OoS",IF(E1625&lt;=2,"H",IF(E1625=3,"M",IF(E1625=4,"L")))))</f>
        <v>DM</v>
      </c>
      <c r="E1625" s="58">
        <f>IF(OR(Processes!$C$60=TRUE,Processes!G$60=TRUE),IF(AND(G1625=1,H1625=1,NOT(ISTEXT(J1625))),4,IF(AND(G1625=1,H1625=1,ISTEXT(J1625)),3,IF(AND(OR(G1625=1,H1625=1),ISTEXT(J1625)),2,1))),"OoS")</f>
        <v>1</v>
      </c>
      <c r="F1625" s="57"/>
      <c r="G1625" s="59"/>
      <c r="H1625" s="59"/>
      <c r="I1625" s="59"/>
      <c r="J1625" s="59"/>
      <c r="K1625" s="59"/>
      <c r="L1625" s="59"/>
      <c r="M1625" s="59"/>
      <c r="N1625" s="59"/>
      <c r="O1625" s="59"/>
      <c r="P1625" s="370"/>
      <c r="Q1625" s="59"/>
      <c r="R1625" s="386"/>
    </row>
    <row r="1626" spans="1:18" ht="12.75" customHeight="1" x14ac:dyDescent="0.25">
      <c r="A1626" s="383"/>
      <c r="B1626" s="378"/>
      <c r="C1626" s="62" t="str">
        <f>IF(ISTEXT('Organizational Unit Summary'!$B$44),'Organizational Unit Summary'!$B$44,"")</f>
        <v>P-5</v>
      </c>
      <c r="D1626" s="51" t="str">
        <f>IF('Organizational Unit Summary'!$B$24="Benchmark or Sustainment",IF(E1626="OoS","OoS",IF(E1626=1,"DM",IF(E1626=2,"PM",IF(E1626=3,"LM",IF(E1626=4,"FM"))))),IF(E1626="OoS","OoS",IF(E1626&lt;=2,"H",IF(E1626=3,"M",IF(E1626=4,"L")))))</f>
        <v>DM</v>
      </c>
      <c r="E1626" s="58">
        <f>IF(OR(Processes!$C$60=TRUE,Processes!H$60=TRUE),IF(AND(G1626=1,H1626=1,NOT(ISTEXT(J1626))),4,IF(AND(G1626=1,H1626=1,ISTEXT(J1626)),3,IF(AND(OR(G1626=1,H1626=1),ISTEXT(J1626)),2,1))),"OoS")</f>
        <v>1</v>
      </c>
      <c r="F1626" s="57"/>
      <c r="G1626" s="59"/>
      <c r="H1626" s="59"/>
      <c r="I1626" s="59"/>
      <c r="J1626" s="59"/>
      <c r="K1626" s="59"/>
      <c r="L1626" s="59"/>
      <c r="M1626" s="59"/>
      <c r="N1626" s="59"/>
      <c r="O1626" s="59"/>
      <c r="P1626" s="370"/>
      <c r="Q1626" s="59"/>
      <c r="R1626" s="386"/>
    </row>
    <row r="1627" spans="1:18" ht="12.75" customHeight="1" x14ac:dyDescent="0.25">
      <c r="A1627" s="383"/>
      <c r="B1627" s="378"/>
      <c r="C1627" s="62" t="str">
        <f>IF(ISTEXT('Organizational Unit Summary'!$B$45),'Organizational Unit Summary'!$B$45,"")</f>
        <v>P-6</v>
      </c>
      <c r="D1627" s="51" t="str">
        <f>IF('Organizational Unit Summary'!$B$24="Benchmark or Sustainment",IF(E1627="OoS","OoS",IF(E1627=1,"DM",IF(E1627=2,"PM",IF(E1627=3,"LM",IF(E1627=4,"FM"))))),IF(E1627="OoS","OoS",IF(E1627&lt;=2,"H",IF(E1627=3,"M",IF(E1627=4,"L")))))</f>
        <v>DM</v>
      </c>
      <c r="E1627" s="58">
        <f>IF(OR(Processes!$C$60=TRUE,Processes!I$60=TRUE),IF(AND(G1627=1,H1627=1,NOT(ISTEXT(J1627))),4,IF(AND(G1627=1,H1627=1,ISTEXT(J1627)),3,IF(AND(OR(G1627=1,H1627=1),ISTEXT(J1627)),2,1))),"OoS")</f>
        <v>1</v>
      </c>
      <c r="F1627" s="57"/>
      <c r="G1627" s="59"/>
      <c r="H1627" s="59"/>
      <c r="I1627" s="59"/>
      <c r="J1627" s="59"/>
      <c r="K1627" s="59"/>
      <c r="L1627" s="59"/>
      <c r="M1627" s="59"/>
      <c r="N1627" s="59"/>
      <c r="O1627" s="59"/>
      <c r="P1627" s="370"/>
      <c r="Q1627" s="59"/>
      <c r="R1627" s="386"/>
    </row>
    <row r="1628" spans="1:18" ht="12.75" customHeight="1" x14ac:dyDescent="0.25">
      <c r="A1628" s="383"/>
      <c r="B1628" s="378"/>
      <c r="C1628" s="62" t="str">
        <f>IF(ISTEXT('Organizational Unit Summary'!$B$46),'Organizational Unit Summary'!$B$46,"")</f>
        <v>P-7</v>
      </c>
      <c r="D1628" s="51" t="str">
        <f>IF('Organizational Unit Summary'!$B$24="Benchmark or Sustainment",IF(E1628="OoS","OoS",IF(E1628=1,"DM",IF(E1628=2,"PM",IF(E1628=3,"LM",IF(E1628=4,"FM"))))),IF(E1628="OoS","OoS",IF(E1628&lt;=2,"H",IF(E1628=3,"M",IF(E1628=4,"L")))))</f>
        <v>DM</v>
      </c>
      <c r="E1628" s="58">
        <f>IF(OR(Processes!$C$60=TRUE,Processes!J$60=TRUE),IF(AND(G1628=1,H1628=1,NOT(ISTEXT(J1628))),4,IF(AND(G1628=1,H1628=1,ISTEXT(J1628)),3,IF(AND(OR(G1628=1,H1628=1),ISTEXT(J1628)),2,1))),"OoS")</f>
        <v>1</v>
      </c>
      <c r="F1628" s="57"/>
      <c r="G1628" s="59"/>
      <c r="H1628" s="59"/>
      <c r="I1628" s="59"/>
      <c r="J1628" s="59"/>
      <c r="K1628" s="59"/>
      <c r="L1628" s="59"/>
      <c r="M1628" s="59"/>
      <c r="N1628" s="59"/>
      <c r="O1628" s="59"/>
      <c r="P1628" s="370"/>
      <c r="Q1628" s="59"/>
      <c r="R1628" s="386"/>
    </row>
    <row r="1629" spans="1:18" ht="12.75" customHeight="1" x14ac:dyDescent="0.25">
      <c r="A1629" s="383"/>
      <c r="B1629" s="378"/>
      <c r="C1629" s="62" t="str">
        <f>IF(ISTEXT('Organizational Unit Summary'!$B$47),'Organizational Unit Summary'!$B$47,"")</f>
        <v>P-8</v>
      </c>
      <c r="D1629" s="51" t="str">
        <f>IF('Organizational Unit Summary'!$B$24="Benchmark or Sustainment",IF(E1629="OoS","OoS",IF(E1629=1,"DM",IF(E1629=2,"PM",IF(E1629=3,"LM",IF(E1629=4,"FM"))))),IF(E1629="OoS","OoS",IF(E1629&lt;=2,"H",IF(E1629=3,"M",IF(E1629=4,"L")))))</f>
        <v>DM</v>
      </c>
      <c r="E1629" s="58">
        <f>IF(OR(Processes!$C$60=TRUE,Processes!K$60=TRUE),IF(AND(G1629=1,H1629=1,NOT(ISTEXT(J1629))),4,IF(AND(G1629=1,H1629=1,ISTEXT(J1629)),3,IF(AND(OR(G1629=1,H1629=1),ISTEXT(J1629)),2,1))),"OoS")</f>
        <v>1</v>
      </c>
      <c r="F1629" s="57"/>
      <c r="G1629" s="59"/>
      <c r="H1629" s="59"/>
      <c r="I1629" s="59"/>
      <c r="J1629" s="59"/>
      <c r="K1629" s="59"/>
      <c r="L1629" s="59"/>
      <c r="M1629" s="59"/>
      <c r="N1629" s="59"/>
      <c r="O1629" s="59"/>
      <c r="P1629" s="370"/>
      <c r="Q1629" s="59"/>
      <c r="R1629" s="386"/>
    </row>
    <row r="1630" spans="1:18" ht="12.75" customHeight="1" x14ac:dyDescent="0.25">
      <c r="A1630" s="383"/>
      <c r="B1630" s="378"/>
      <c r="C1630" s="62" t="str">
        <f>IF(ISTEXT('Organizational Unit Summary'!$B$48),'Organizational Unit Summary'!$B$48,"")</f>
        <v>P-9</v>
      </c>
      <c r="D1630" s="51" t="str">
        <f>IF('Organizational Unit Summary'!$B$24="Benchmark or Sustainment",IF(E1630="OoS","OoS",IF(E1630=1,"DM",IF(E1630=2,"PM",IF(E1630=3,"LM",IF(E1630=4,"FM"))))),IF(E1630="OoS","OoS",IF(E1630&lt;=2,"H",IF(E1630=3,"M",IF(E1630=4,"L")))))</f>
        <v>DM</v>
      </c>
      <c r="E1630" s="58">
        <f>IF(OR(Processes!$C$60=TRUE,Processes!L$60=TRUE),IF(AND(G1630=1,H1630=1,NOT(ISTEXT(J1630))),4,IF(AND(G1630=1,H1630=1,ISTEXT(J1630)),3,IF(AND(OR(G1630=1,H1630=1),ISTEXT(J1630)),2,1))),"OoS")</f>
        <v>1</v>
      </c>
      <c r="F1630" s="57"/>
      <c r="G1630" s="59"/>
      <c r="H1630" s="59"/>
      <c r="I1630" s="59"/>
      <c r="J1630" s="59"/>
      <c r="K1630" s="59"/>
      <c r="L1630" s="59"/>
      <c r="M1630" s="59"/>
      <c r="N1630" s="59"/>
      <c r="O1630" s="59"/>
      <c r="P1630" s="370"/>
      <c r="Q1630" s="59"/>
      <c r="R1630" s="386"/>
    </row>
    <row r="1631" spans="1:18" ht="12.75" customHeight="1" x14ac:dyDescent="0.25">
      <c r="A1631" s="383"/>
      <c r="B1631" s="378"/>
      <c r="C1631" s="62" t="str">
        <f>IF(ISTEXT('Organizational Unit Summary'!$B$49),'Organizational Unit Summary'!$B$49,"")</f>
        <v>P-10</v>
      </c>
      <c r="D1631" s="51" t="str">
        <f>IF('Organizational Unit Summary'!$B$24="Benchmark or Sustainment",IF(E1631="OoS","OoS",IF(E1631=1,"DM",IF(E1631=2,"PM",IF(E1631=3,"LM",IF(E1631=4,"FM"))))),IF(E1631="OoS","OoS",IF(E1631&lt;=2,"H",IF(E1631=3,"M",IF(E1631=4,"L")))))</f>
        <v>DM</v>
      </c>
      <c r="E1631" s="58">
        <f>IF(OR(Processes!$C$60=TRUE,Processes!M$60=TRUE),IF(AND(G1631=1,H1631=1,NOT(ISTEXT(J1631))),4,IF(AND(G1631=1,H1631=1,ISTEXT(J1631)),3,IF(AND(OR(G1631=1,H1631=1),ISTEXT(J1631)),2,1))),"OoS")</f>
        <v>1</v>
      </c>
      <c r="F1631" s="57"/>
      <c r="G1631" s="59"/>
      <c r="H1631" s="59"/>
      <c r="I1631" s="59"/>
      <c r="J1631" s="59"/>
      <c r="K1631" s="59"/>
      <c r="L1631" s="59"/>
      <c r="M1631" s="59"/>
      <c r="N1631" s="59"/>
      <c r="O1631" s="59"/>
      <c r="P1631" s="370"/>
      <c r="Q1631" s="59"/>
      <c r="R1631" s="386"/>
    </row>
    <row r="1632" spans="1:18" ht="12.75" customHeight="1" x14ac:dyDescent="0.25">
      <c r="A1632" s="383"/>
      <c r="B1632" s="378"/>
      <c r="C1632" s="62" t="str">
        <f>IF(ISTEXT('Organizational Unit Summary'!$B$50),'Organizational Unit Summary'!$B$50,"")</f>
        <v>P-11</v>
      </c>
      <c r="D1632" s="51" t="str">
        <f>IF('Organizational Unit Summary'!$B$24="Benchmark or Sustainment",IF(E1632="OoS","OoS",IF(E1632=1,"DM",IF(E1632=2,"PM",IF(E1632=3,"LM",IF(E1632=4,"FM"))))),IF(E1632="OoS","OoS",IF(E1632&lt;=2,"H",IF(E1632=3,"M",IF(E1632=4,"L")))))</f>
        <v>DM</v>
      </c>
      <c r="E1632" s="58">
        <f>IF(OR(Processes!$C$60=TRUE,Processes!N$60=TRUE),IF(AND(G1632=1,H1632=1,NOT(ISTEXT(J1632))),4,IF(AND(G1632=1,H1632=1,ISTEXT(J1632)),3,IF(AND(OR(G1632=1,H1632=1),ISTEXT(J1632)),2,1))),"OoS")</f>
        <v>1</v>
      </c>
      <c r="F1632" s="57"/>
      <c r="G1632" s="59"/>
      <c r="H1632" s="59"/>
      <c r="I1632" s="59"/>
      <c r="J1632" s="59"/>
      <c r="K1632" s="59"/>
      <c r="L1632" s="59"/>
      <c r="M1632" s="59"/>
      <c r="N1632" s="59"/>
      <c r="O1632" s="59"/>
      <c r="P1632" s="370"/>
      <c r="Q1632" s="59"/>
      <c r="R1632" s="386"/>
    </row>
    <row r="1633" spans="1:18" ht="12.75" customHeight="1" x14ac:dyDescent="0.25">
      <c r="A1633" s="383"/>
      <c r="B1633" s="378"/>
      <c r="C1633" s="62" t="str">
        <f>IF(ISTEXT('Organizational Unit Summary'!$B$51),'Organizational Unit Summary'!$B$51,"")</f>
        <v>P-12</v>
      </c>
      <c r="D1633" s="51" t="str">
        <f>IF('Organizational Unit Summary'!$B$24="Benchmark or Sustainment",IF(E1633="OoS","OoS",IF(E1633=1,"DM",IF(E1633=2,"PM",IF(E1633=3,"LM",IF(E1633=4,"FM"))))),IF(E1633="OoS","OoS",IF(E1633&lt;=2,"H",IF(E1633=3,"M",IF(E1633=4,"L")))))</f>
        <v>DM</v>
      </c>
      <c r="E1633" s="58">
        <f>IF(OR(Processes!$C$60=TRUE,Processes!O$60=TRUE),IF(AND(G1633=1,H1633=1,NOT(ISTEXT(J1633))),4,IF(AND(G1633=1,H1633=1,ISTEXT(J1633)),3,IF(AND(OR(G1633=1,H1633=1),ISTEXT(J1633)),2,1))),"OoS")</f>
        <v>1</v>
      </c>
      <c r="F1633" s="57"/>
      <c r="G1633" s="59"/>
      <c r="H1633" s="59"/>
      <c r="I1633" s="59"/>
      <c r="J1633" s="59"/>
      <c r="K1633" s="59"/>
      <c r="L1633" s="59"/>
      <c r="M1633" s="59"/>
      <c r="N1633" s="59"/>
      <c r="O1633" s="59"/>
      <c r="P1633" s="370"/>
      <c r="Q1633" s="59"/>
      <c r="R1633" s="386"/>
    </row>
    <row r="1634" spans="1:18" ht="12.75" customHeight="1" x14ac:dyDescent="0.25">
      <c r="A1634" s="383"/>
      <c r="B1634" s="378"/>
      <c r="C1634" s="62" t="str">
        <f>IF(ISTEXT('Organizational Unit Summary'!$B$52),'Organizational Unit Summary'!$B$52,"")</f>
        <v>P-13</v>
      </c>
      <c r="D1634" s="51" t="str">
        <f>IF('Organizational Unit Summary'!$B$24="Benchmark or Sustainment",IF(E1634="OoS","OoS",IF(E1634=1,"DM",IF(E1634=2,"PM",IF(E1634=3,"LM",IF(E1634=4,"FM"))))),IF(E1634="OoS","OoS",IF(E1634&lt;=2,"H",IF(E1634=3,"M",IF(E1634=4,"L")))))</f>
        <v>DM</v>
      </c>
      <c r="E1634" s="58">
        <f>IF(OR(Processes!$C$60=TRUE,Processes!P$60=TRUE),IF(AND(G1634=1,H1634=1,NOT(ISTEXT(J1634))),4,IF(AND(G1634=1,H1634=1,ISTEXT(J1634)),3,IF(AND(OR(G1634=1,H1634=1),ISTEXT(J1634)),2,1))),"OoS")</f>
        <v>1</v>
      </c>
      <c r="F1634" s="57"/>
      <c r="G1634" s="59"/>
      <c r="H1634" s="59"/>
      <c r="I1634" s="59"/>
      <c r="J1634" s="59"/>
      <c r="K1634" s="59"/>
      <c r="L1634" s="59"/>
      <c r="M1634" s="59"/>
      <c r="N1634" s="59"/>
      <c r="O1634" s="59"/>
      <c r="P1634" s="370"/>
      <c r="Q1634" s="59"/>
      <c r="R1634" s="386"/>
    </row>
    <row r="1635" spans="1:18" ht="12.75" customHeight="1" x14ac:dyDescent="0.25">
      <c r="A1635" s="383"/>
      <c r="B1635" s="378"/>
      <c r="C1635" s="62" t="str">
        <f>IF(ISTEXT('Organizational Unit Summary'!$B$53),'Organizational Unit Summary'!$B$53,"")</f>
        <v>P-14</v>
      </c>
      <c r="D1635" s="51" t="str">
        <f>IF('Organizational Unit Summary'!$B$24="Benchmark or Sustainment",IF(E1635="OoS","OoS",IF(E1635=1,"DM",IF(E1635=2,"PM",IF(E1635=3,"LM",IF(E1635=4,"FM"))))),IF(E1635="OoS","OoS",IF(E1635&lt;=2,"H",IF(E1635=3,"M",IF(E1635=4,"L")))))</f>
        <v>DM</v>
      </c>
      <c r="E1635" s="58">
        <f>IF(OR(Processes!$C$60=TRUE,Processes!Q$60=TRUE),IF(AND(G1635=1,H1635=1,NOT(ISTEXT(J1635))),4,IF(AND(G1635=1,H1635=1,ISTEXT(J1635)),3,IF(AND(OR(G1635=1,H1635=1),ISTEXT(J1635)),2,1))),"OoS")</f>
        <v>1</v>
      </c>
      <c r="F1635" s="57"/>
      <c r="G1635" s="59"/>
      <c r="H1635" s="59"/>
      <c r="I1635" s="59"/>
      <c r="J1635" s="59"/>
      <c r="K1635" s="59"/>
      <c r="L1635" s="59"/>
      <c r="M1635" s="59"/>
      <c r="N1635" s="59"/>
      <c r="O1635" s="59"/>
      <c r="P1635" s="370"/>
      <c r="Q1635" s="59"/>
      <c r="R1635" s="386"/>
    </row>
    <row r="1636" spans="1:18" ht="12.75" customHeight="1" x14ac:dyDescent="0.25">
      <c r="A1636" s="383"/>
      <c r="B1636" s="378"/>
      <c r="C1636" s="62" t="str">
        <f>IF(ISTEXT('Organizational Unit Summary'!$B$54),'Organizational Unit Summary'!$B$54,"")</f>
        <v>P-15</v>
      </c>
      <c r="D1636" s="51" t="str">
        <f>IF('Organizational Unit Summary'!$B$24="Benchmark or Sustainment",IF(E1636="OoS","OoS",IF(E1636=1,"DM",IF(E1636=2,"PM",IF(E1636=3,"LM",IF(E1636=4,"FM"))))),IF(E1636="OoS","OoS",IF(E1636&lt;=2,"H",IF(E1636=3,"M",IF(E1636=4,"L")))))</f>
        <v>DM</v>
      </c>
      <c r="E1636" s="58">
        <f>IF(OR(Processes!$C$60=TRUE,Processes!R$60=TRUE),IF(AND(G1636=1,H1636=1,NOT(ISTEXT(J1636))),4,IF(AND(G1636=1,H1636=1,ISTEXT(J1636)),3,IF(AND(OR(G1636=1,H1636=1),ISTEXT(J1636)),2,1))),"OoS")</f>
        <v>1</v>
      </c>
      <c r="F1636" s="57"/>
      <c r="G1636" s="59"/>
      <c r="H1636" s="59"/>
      <c r="I1636" s="59"/>
      <c r="J1636" s="59"/>
      <c r="K1636" s="59"/>
      <c r="L1636" s="59"/>
      <c r="M1636" s="59"/>
      <c r="N1636" s="59"/>
      <c r="O1636" s="59"/>
      <c r="P1636" s="370"/>
      <c r="Q1636" s="59"/>
      <c r="R1636" s="386"/>
    </row>
    <row r="1637" spans="1:18" ht="12.75" customHeight="1" x14ac:dyDescent="0.25">
      <c r="A1637" s="383"/>
      <c r="B1637" s="378"/>
      <c r="C1637" s="62" t="str">
        <f>IF(ISTEXT('Organizational Unit Summary'!$B$55),'Organizational Unit Summary'!$B$55,"")</f>
        <v>P-16</v>
      </c>
      <c r="D1637" s="51" t="str">
        <f>IF('Organizational Unit Summary'!$B$24="Benchmark or Sustainment",IF(E1637="OoS","OoS",IF(E1637=1,"DM",IF(E1637=2,"PM",IF(E1637=3,"LM",IF(E1637=4,"FM"))))),IF(E1637="OoS","OoS",IF(E1637&lt;=2,"H",IF(E1637=3,"M",IF(E1637=4,"L")))))</f>
        <v>DM</v>
      </c>
      <c r="E1637" s="58">
        <f>IF(OR(Processes!$C$60=TRUE,Processes!S$60=TRUE),IF(AND(G1637=1,H1637=1,NOT(ISTEXT(J1637))),4,IF(AND(G1637=1,H1637=1,ISTEXT(J1637)),3,IF(AND(OR(G1637=1,H1637=1),ISTEXT(J1637)),2,1))),"OoS")</f>
        <v>1</v>
      </c>
      <c r="F1637" s="57"/>
      <c r="G1637" s="59"/>
      <c r="H1637" s="59"/>
      <c r="I1637" s="59"/>
      <c r="J1637" s="59"/>
      <c r="K1637" s="59"/>
      <c r="L1637" s="59"/>
      <c r="M1637" s="59"/>
      <c r="N1637" s="59"/>
      <c r="O1637" s="59"/>
      <c r="P1637" s="370"/>
      <c r="Q1637" s="59"/>
      <c r="R1637" s="386"/>
    </row>
    <row r="1638" spans="1:18" ht="12.75" customHeight="1" x14ac:dyDescent="0.25">
      <c r="A1638" s="383"/>
      <c r="B1638" s="378"/>
      <c r="C1638" s="62" t="str">
        <f>IF(ISTEXT('Organizational Unit Summary'!$B$56),'Organizational Unit Summary'!$B$56,"")</f>
        <v>P-17</v>
      </c>
      <c r="D1638" s="51" t="str">
        <f>IF('Organizational Unit Summary'!$B$24="Benchmark or Sustainment",IF(E1638="OoS","OoS",IF(E1638=1,"DM",IF(E1638=2,"PM",IF(E1638=3,"LM",IF(E1638=4,"FM"))))),IF(E1638="OoS","OoS",IF(E1638&lt;=2,"H",IF(E1638=3,"M",IF(E1638=4,"L")))))</f>
        <v>DM</v>
      </c>
      <c r="E1638" s="58">
        <f>IF(OR(Processes!$C$60=TRUE,Processes!T$60=TRUE),IF(AND(G1638=1,H1638=1,NOT(ISTEXT(J1638))),4,IF(AND(G1638=1,H1638=1,ISTEXT(J1638)),3,IF(AND(OR(G1638=1,H1638=1),ISTEXT(J1638)),2,1))),"OoS")</f>
        <v>1</v>
      </c>
      <c r="F1638" s="57"/>
      <c r="G1638" s="59"/>
      <c r="H1638" s="59"/>
      <c r="I1638" s="59"/>
      <c r="J1638" s="59"/>
      <c r="K1638" s="59"/>
      <c r="L1638" s="59"/>
      <c r="M1638" s="59"/>
      <c r="N1638" s="59"/>
      <c r="O1638" s="59"/>
      <c r="P1638" s="370"/>
      <c r="Q1638" s="59"/>
      <c r="R1638" s="386"/>
    </row>
    <row r="1639" spans="1:18" ht="12.75" customHeight="1" x14ac:dyDescent="0.25">
      <c r="A1639" s="383"/>
      <c r="B1639" s="378"/>
      <c r="C1639" s="62" t="str">
        <f>IF(ISTEXT('Organizational Unit Summary'!$B$57),'Organizational Unit Summary'!$B$57,"")</f>
        <v>P-18</v>
      </c>
      <c r="D1639" s="51" t="str">
        <f>IF('Organizational Unit Summary'!$B$24="Benchmark or Sustainment",IF(E1639="OoS","OoS",IF(E1639=1,"DM",IF(E1639=2,"PM",IF(E1639=3,"LM",IF(E1639=4,"FM"))))),IF(E1639="OoS","OoS",IF(E1639&lt;=2,"H",IF(E1639=3,"M",IF(E1639=4,"L")))))</f>
        <v>DM</v>
      </c>
      <c r="E1639" s="58">
        <f>IF(OR(Processes!$C$60=TRUE,Processes!U$60=TRUE),IF(AND(G1639=1,H1639=1,NOT(ISTEXT(J1639))),4,IF(AND(G1639=1,H1639=1,ISTEXT(J1639)),3,IF(AND(OR(G1639=1,H1639=1),ISTEXT(J1639)),2,1))),"OoS")</f>
        <v>1</v>
      </c>
      <c r="F1639" s="57"/>
      <c r="G1639" s="59"/>
      <c r="H1639" s="59"/>
      <c r="I1639" s="59"/>
      <c r="J1639" s="59"/>
      <c r="K1639" s="59"/>
      <c r="L1639" s="59"/>
      <c r="M1639" s="59"/>
      <c r="N1639" s="59"/>
      <c r="O1639" s="59"/>
      <c r="P1639" s="370"/>
      <c r="Q1639" s="59"/>
      <c r="R1639" s="386"/>
    </row>
    <row r="1640" spans="1:18" ht="12.75" customHeight="1" x14ac:dyDescent="0.25">
      <c r="A1640" s="383"/>
      <c r="B1640" s="378"/>
      <c r="C1640" s="62" t="str">
        <f>IF(ISTEXT('Organizational Unit Summary'!$B$58),'Organizational Unit Summary'!$B$58,"")</f>
        <v>P-19</v>
      </c>
      <c r="D1640" s="51" t="str">
        <f>IF('Organizational Unit Summary'!$B$24="Benchmark or Sustainment",IF(E1640="OoS","OoS",IF(E1640=1,"DM",IF(E1640=2,"PM",IF(E1640=3,"LM",IF(E1640=4,"FM"))))),IF(E1640="OoS","OoS",IF(E1640&lt;=2,"H",IF(E1640=3,"M",IF(E1640=4,"L")))))</f>
        <v>DM</v>
      </c>
      <c r="E1640" s="58">
        <f>IF(OR(Processes!$C$60=TRUE,Processes!V$60=TRUE),IF(AND(G1640=1,H1640=1,NOT(ISTEXT(J1640))),4,IF(AND(G1640=1,H1640=1,ISTEXT(J1640)),3,IF(AND(OR(G1640=1,H1640=1),ISTEXT(J1640)),2,1))),"OoS")</f>
        <v>1</v>
      </c>
      <c r="F1640" s="57"/>
      <c r="G1640" s="59"/>
      <c r="H1640" s="59"/>
      <c r="I1640" s="59"/>
      <c r="J1640" s="59"/>
      <c r="K1640" s="59"/>
      <c r="L1640" s="59"/>
      <c r="M1640" s="59"/>
      <c r="N1640" s="59"/>
      <c r="O1640" s="59"/>
      <c r="P1640" s="370"/>
      <c r="Q1640" s="59"/>
      <c r="R1640" s="386"/>
    </row>
    <row r="1641" spans="1:18" ht="12.75" customHeight="1" thickBot="1" x14ac:dyDescent="0.3">
      <c r="A1641" s="383"/>
      <c r="B1641" s="378"/>
      <c r="C1641" s="62" t="str">
        <f>IF(ISTEXT('Organizational Unit Summary'!$B$59),'Organizational Unit Summary'!$B$59,"")</f>
        <v>P-20</v>
      </c>
      <c r="D1641" s="51" t="str">
        <f>IF('Organizational Unit Summary'!$B$24="Benchmark or Sustainment",IF(E1641="OoS","OoS",IF(E1641=1,"DM",IF(E1641=2,"PM",IF(E1641=3,"LM",IF(E1641=4,"FM"))))),IF(E1641="OoS","OoS",IF(E1641&lt;=2,"H",IF(E1641=3,"M",IF(E1641=4,"L")))))</f>
        <v>DM</v>
      </c>
      <c r="E1641" s="58">
        <f>IF(OR(Processes!$C$60=TRUE,Processes!W$60=TRUE),IF(AND(G1641=1,H1641=1,NOT(ISTEXT(J1641))),4,IF(AND(G1641=1,H1641=1,ISTEXT(J1641)),3,IF(AND(OR(G1641=1,H1641=1),ISTEXT(J1641)),2,1))),"OoS")</f>
        <v>1</v>
      </c>
      <c r="F1641" s="57"/>
      <c r="G1641" s="59"/>
      <c r="H1641" s="59"/>
      <c r="I1641" s="59"/>
      <c r="J1641" s="59"/>
      <c r="K1641" s="59"/>
      <c r="L1641" s="59"/>
      <c r="M1641" s="59"/>
      <c r="N1641" s="59"/>
      <c r="O1641" s="59"/>
      <c r="P1641" s="371"/>
      <c r="Q1641" s="59"/>
      <c r="R1641" s="386"/>
    </row>
    <row r="1642" spans="1:18" ht="12.75" customHeight="1" x14ac:dyDescent="0.25">
      <c r="A1642" s="383"/>
      <c r="B1642" s="378" t="str">
        <f>IF(ISTEXT(Processes!$B$10),Processes!$B$10,"")</f>
        <v>Process 8</v>
      </c>
      <c r="C1642" s="62" t="str">
        <f>IF(ISTEXT('Organizational Unit Summary'!$B$40),'Organizational Unit Summary'!$B$40,"")</f>
        <v>P-1</v>
      </c>
      <c r="D1642" s="51" t="str">
        <f>IF('Organizational Unit Summary'!$B$24="Benchmark or Sustainment",IF(E1642="OoS","OoS",IF(E1642=1,"DM",IF(E1642=2,"PM",IF(E1642=3,"LM",IF(E1642=4,"FM"))))),IF(E1642="OoS","OoS",IF(E1642&lt;=2,"H",IF(E1642=3,"M",IF(E1642=4,"L")))))</f>
        <v>DM</v>
      </c>
      <c r="E1642" s="58">
        <f>IF(OR(Processes!$C$61=TRUE,Processes!D$61=TRUE),IF(AND(G1642=1,H1642=1,NOT(ISTEXT(J1642))),4,IF(AND(G1642=1,H1642=1,ISTEXT(J1642)),3,IF(AND(OR(G1642=1,H1642=1),ISTEXT(J1642)),2,1))),"OoS")</f>
        <v>1</v>
      </c>
      <c r="F1642" s="57"/>
      <c r="G1642" s="59"/>
      <c r="H1642" s="59"/>
      <c r="I1642" s="59"/>
      <c r="J1642" s="59"/>
      <c r="K1642" s="59"/>
      <c r="L1642" s="59"/>
      <c r="M1642" s="59"/>
      <c r="N1642" s="59"/>
      <c r="O1642" s="59"/>
      <c r="P1642" s="369"/>
      <c r="Q1642" s="59"/>
      <c r="R1642" s="386"/>
    </row>
    <row r="1643" spans="1:18" ht="12.75" customHeight="1" x14ac:dyDescent="0.25">
      <c r="A1643" s="383"/>
      <c r="B1643" s="378"/>
      <c r="C1643" s="62" t="str">
        <f>IF(ISTEXT('Organizational Unit Summary'!$B$41),'Organizational Unit Summary'!$B$41,"")</f>
        <v>P-2</v>
      </c>
      <c r="D1643" s="51" t="str">
        <f>IF('Organizational Unit Summary'!$B$24="Benchmark or Sustainment",IF(E1643="OoS","OoS",IF(E1643=1,"DM",IF(E1643=2,"PM",IF(E1643=3,"LM",IF(E1643=4,"FM"))))),IF(E1643="OoS","OoS",IF(E1643&lt;=2,"H",IF(E1643=3,"M",IF(E1643=4,"L")))))</f>
        <v>DM</v>
      </c>
      <c r="E1643" s="58">
        <f>IF(OR(Processes!$C$61=TRUE,Processes!E$61=TRUE),IF(AND(G1643=1,H1643=1,NOT(ISTEXT(J1643))),4,IF(AND(G1643=1,H1643=1,ISTEXT(J1643)),3,IF(AND(OR(G1643=1,H1643=1),ISTEXT(J1643)),2,1))),"OoS")</f>
        <v>1</v>
      </c>
      <c r="F1643" s="57"/>
      <c r="G1643" s="59"/>
      <c r="H1643" s="59"/>
      <c r="I1643" s="59"/>
      <c r="J1643" s="59"/>
      <c r="K1643" s="59"/>
      <c r="L1643" s="59"/>
      <c r="M1643" s="59"/>
      <c r="N1643" s="59"/>
      <c r="O1643" s="59"/>
      <c r="P1643" s="370"/>
      <c r="Q1643" s="59"/>
      <c r="R1643" s="386"/>
    </row>
    <row r="1644" spans="1:18" ht="12.75" customHeight="1" x14ac:dyDescent="0.25">
      <c r="A1644" s="383"/>
      <c r="B1644" s="378"/>
      <c r="C1644" s="62" t="str">
        <f>IF(ISTEXT('Organizational Unit Summary'!$B$42),'Organizational Unit Summary'!$B$42,"")</f>
        <v>P-3</v>
      </c>
      <c r="D1644" s="51" t="str">
        <f>IF('Organizational Unit Summary'!$B$24="Benchmark or Sustainment",IF(E1644="OoS","OoS",IF(E1644=1,"DM",IF(E1644=2,"PM",IF(E1644=3,"LM",IF(E1644=4,"FM"))))),IF(E1644="OoS","OoS",IF(E1644&lt;=2,"H",IF(E1644=3,"M",IF(E1644=4,"L")))))</f>
        <v>DM</v>
      </c>
      <c r="E1644" s="58">
        <f>IF(OR(Processes!$C$61=TRUE,Processes!F$61=TRUE),IF(AND(G1644=1,H1644=1,NOT(ISTEXT(J1644))),4,IF(AND(G1644=1,H1644=1,ISTEXT(J1644)),3,IF(AND(OR(G1644=1,H1644=1),ISTEXT(J1644)),2,1))),"OoS")</f>
        <v>1</v>
      </c>
      <c r="F1644" s="57"/>
      <c r="G1644" s="59"/>
      <c r="H1644" s="59"/>
      <c r="I1644" s="59"/>
      <c r="J1644" s="59"/>
      <c r="K1644" s="59"/>
      <c r="L1644" s="59"/>
      <c r="M1644" s="59"/>
      <c r="N1644" s="59"/>
      <c r="O1644" s="59"/>
      <c r="P1644" s="370"/>
      <c r="Q1644" s="59"/>
      <c r="R1644" s="386"/>
    </row>
    <row r="1645" spans="1:18" ht="12.75" customHeight="1" x14ac:dyDescent="0.25">
      <c r="A1645" s="383"/>
      <c r="B1645" s="378"/>
      <c r="C1645" s="62" t="str">
        <f>IF(ISTEXT('Organizational Unit Summary'!$B$43),'Organizational Unit Summary'!$B$43,"")</f>
        <v>P-4</v>
      </c>
      <c r="D1645" s="51" t="str">
        <f>IF('Organizational Unit Summary'!$B$24="Benchmark or Sustainment",IF(E1645="OoS","OoS",IF(E1645=1,"DM",IF(E1645=2,"PM",IF(E1645=3,"LM",IF(E1645=4,"FM"))))),IF(E1645="OoS","OoS",IF(E1645&lt;=2,"H",IF(E1645=3,"M",IF(E1645=4,"L")))))</f>
        <v>DM</v>
      </c>
      <c r="E1645" s="58">
        <f>IF(OR(Processes!$C$61=TRUE,Processes!G$61=TRUE),IF(AND(G1645=1,H1645=1,NOT(ISTEXT(J1645))),4,IF(AND(G1645=1,H1645=1,ISTEXT(J1645)),3,IF(AND(OR(G1645=1,H1645=1),ISTEXT(J1645)),2,1))),"OoS")</f>
        <v>1</v>
      </c>
      <c r="F1645" s="57"/>
      <c r="G1645" s="59"/>
      <c r="H1645" s="59"/>
      <c r="I1645" s="59"/>
      <c r="J1645" s="59"/>
      <c r="K1645" s="59"/>
      <c r="L1645" s="59"/>
      <c r="M1645" s="59"/>
      <c r="N1645" s="59"/>
      <c r="O1645" s="59"/>
      <c r="P1645" s="370"/>
      <c r="Q1645" s="59"/>
      <c r="R1645" s="386"/>
    </row>
    <row r="1646" spans="1:18" ht="12.75" customHeight="1" x14ac:dyDescent="0.25">
      <c r="A1646" s="383"/>
      <c r="B1646" s="378"/>
      <c r="C1646" s="62" t="str">
        <f>IF(ISTEXT('Organizational Unit Summary'!$B$44),'Organizational Unit Summary'!$B$44,"")</f>
        <v>P-5</v>
      </c>
      <c r="D1646" s="51" t="str">
        <f>IF('Organizational Unit Summary'!$B$24="Benchmark or Sustainment",IF(E1646="OoS","OoS",IF(E1646=1,"DM",IF(E1646=2,"PM",IF(E1646=3,"LM",IF(E1646=4,"FM"))))),IF(E1646="OoS","OoS",IF(E1646&lt;=2,"H",IF(E1646=3,"M",IF(E1646=4,"L")))))</f>
        <v>DM</v>
      </c>
      <c r="E1646" s="58">
        <f>IF(OR(Processes!$C$61=TRUE,Processes!H$61=TRUE),IF(AND(G1646=1,H1646=1,NOT(ISTEXT(J1646))),4,IF(AND(G1646=1,H1646=1,ISTEXT(J1646)),3,IF(AND(OR(G1646=1,H1646=1),ISTEXT(J1646)),2,1))),"OoS")</f>
        <v>1</v>
      </c>
      <c r="F1646" s="57"/>
      <c r="G1646" s="59"/>
      <c r="H1646" s="59"/>
      <c r="I1646" s="59"/>
      <c r="J1646" s="59"/>
      <c r="K1646" s="59"/>
      <c r="L1646" s="59"/>
      <c r="M1646" s="59"/>
      <c r="N1646" s="59"/>
      <c r="O1646" s="59"/>
      <c r="P1646" s="370"/>
      <c r="Q1646" s="59"/>
      <c r="R1646" s="386"/>
    </row>
    <row r="1647" spans="1:18" ht="12.75" customHeight="1" x14ac:dyDescent="0.25">
      <c r="A1647" s="383"/>
      <c r="B1647" s="378"/>
      <c r="C1647" s="62" t="str">
        <f>IF(ISTEXT('Organizational Unit Summary'!$B$45),'Organizational Unit Summary'!$B$45,"")</f>
        <v>P-6</v>
      </c>
      <c r="D1647" s="51" t="str">
        <f>IF('Organizational Unit Summary'!$B$24="Benchmark or Sustainment",IF(E1647="OoS","OoS",IF(E1647=1,"DM",IF(E1647=2,"PM",IF(E1647=3,"LM",IF(E1647=4,"FM"))))),IF(E1647="OoS","OoS",IF(E1647&lt;=2,"H",IF(E1647=3,"M",IF(E1647=4,"L")))))</f>
        <v>DM</v>
      </c>
      <c r="E1647" s="58">
        <f>IF(OR(Processes!$C$61=TRUE,Processes!I$61=TRUE),IF(AND(G1647=1,H1647=1,NOT(ISTEXT(J1647))),4,IF(AND(G1647=1,H1647=1,ISTEXT(J1647)),3,IF(AND(OR(G1647=1,H1647=1),ISTEXT(J1647)),2,1))),"OoS")</f>
        <v>1</v>
      </c>
      <c r="F1647" s="57"/>
      <c r="G1647" s="59"/>
      <c r="H1647" s="59"/>
      <c r="I1647" s="59"/>
      <c r="J1647" s="59"/>
      <c r="K1647" s="59"/>
      <c r="L1647" s="59"/>
      <c r="M1647" s="59"/>
      <c r="N1647" s="59"/>
      <c r="O1647" s="59"/>
      <c r="P1647" s="370"/>
      <c r="Q1647" s="59"/>
      <c r="R1647" s="386"/>
    </row>
    <row r="1648" spans="1:18" ht="12.75" customHeight="1" x14ac:dyDescent="0.25">
      <c r="A1648" s="383"/>
      <c r="B1648" s="378"/>
      <c r="C1648" s="62" t="str">
        <f>IF(ISTEXT('Organizational Unit Summary'!$B$46),'Organizational Unit Summary'!$B$46,"")</f>
        <v>P-7</v>
      </c>
      <c r="D1648" s="51" t="str">
        <f>IF('Organizational Unit Summary'!$B$24="Benchmark or Sustainment",IF(E1648="OoS","OoS",IF(E1648=1,"DM",IF(E1648=2,"PM",IF(E1648=3,"LM",IF(E1648=4,"FM"))))),IF(E1648="OoS","OoS",IF(E1648&lt;=2,"H",IF(E1648=3,"M",IF(E1648=4,"L")))))</f>
        <v>DM</v>
      </c>
      <c r="E1648" s="58">
        <f>IF(OR(Processes!$C$61=TRUE,Processes!J$61=TRUE),IF(AND(G1648=1,H1648=1,NOT(ISTEXT(J1648))),4,IF(AND(G1648=1,H1648=1,ISTEXT(J1648)),3,IF(AND(OR(G1648=1,H1648=1),ISTEXT(J1648)),2,1))),"OoS")</f>
        <v>1</v>
      </c>
      <c r="F1648" s="57"/>
      <c r="G1648" s="59"/>
      <c r="H1648" s="59"/>
      <c r="I1648" s="59"/>
      <c r="J1648" s="59"/>
      <c r="K1648" s="59"/>
      <c r="L1648" s="59"/>
      <c r="M1648" s="59"/>
      <c r="N1648" s="59"/>
      <c r="O1648" s="59"/>
      <c r="P1648" s="370"/>
      <c r="Q1648" s="59"/>
      <c r="R1648" s="386"/>
    </row>
    <row r="1649" spans="1:18" ht="12.75" customHeight="1" x14ac:dyDescent="0.25">
      <c r="A1649" s="383"/>
      <c r="B1649" s="378"/>
      <c r="C1649" s="62" t="str">
        <f>IF(ISTEXT('Organizational Unit Summary'!$B$47),'Organizational Unit Summary'!$B$47,"")</f>
        <v>P-8</v>
      </c>
      <c r="D1649" s="51" t="str">
        <f>IF('Organizational Unit Summary'!$B$24="Benchmark or Sustainment",IF(E1649="OoS","OoS",IF(E1649=1,"DM",IF(E1649=2,"PM",IF(E1649=3,"LM",IF(E1649=4,"FM"))))),IF(E1649="OoS","OoS",IF(E1649&lt;=2,"H",IF(E1649=3,"M",IF(E1649=4,"L")))))</f>
        <v>DM</v>
      </c>
      <c r="E1649" s="58">
        <f>IF(OR(Processes!$C$61=TRUE,Processes!K$61=TRUE),IF(AND(G1649=1,H1649=1,NOT(ISTEXT(J1649))),4,IF(AND(G1649=1,H1649=1,ISTEXT(J1649)),3,IF(AND(OR(G1649=1,H1649=1),ISTEXT(J1649)),2,1))),"OoS")</f>
        <v>1</v>
      </c>
      <c r="F1649" s="57"/>
      <c r="G1649" s="59"/>
      <c r="H1649" s="59"/>
      <c r="I1649" s="59"/>
      <c r="J1649" s="59"/>
      <c r="K1649" s="59"/>
      <c r="L1649" s="59"/>
      <c r="M1649" s="59"/>
      <c r="N1649" s="59"/>
      <c r="O1649" s="59"/>
      <c r="P1649" s="370"/>
      <c r="Q1649" s="59"/>
      <c r="R1649" s="386"/>
    </row>
    <row r="1650" spans="1:18" ht="12.75" customHeight="1" x14ac:dyDescent="0.25">
      <c r="A1650" s="383"/>
      <c r="B1650" s="378"/>
      <c r="C1650" s="62" t="str">
        <f>IF(ISTEXT('Organizational Unit Summary'!$B$48),'Organizational Unit Summary'!$B$48,"")</f>
        <v>P-9</v>
      </c>
      <c r="D1650" s="51" t="str">
        <f>IF('Organizational Unit Summary'!$B$24="Benchmark or Sustainment",IF(E1650="OoS","OoS",IF(E1650=1,"DM",IF(E1650=2,"PM",IF(E1650=3,"LM",IF(E1650=4,"FM"))))),IF(E1650="OoS","OoS",IF(E1650&lt;=2,"H",IF(E1650=3,"M",IF(E1650=4,"L")))))</f>
        <v>DM</v>
      </c>
      <c r="E1650" s="58">
        <f>IF(OR(Processes!$C$61=TRUE,Processes!L$61=TRUE),IF(AND(G1650=1,H1650=1,NOT(ISTEXT(J1650))),4,IF(AND(G1650=1,H1650=1,ISTEXT(J1650)),3,IF(AND(OR(G1650=1,H1650=1),ISTEXT(J1650)),2,1))),"OoS")</f>
        <v>1</v>
      </c>
      <c r="F1650" s="57"/>
      <c r="G1650" s="59"/>
      <c r="H1650" s="59"/>
      <c r="I1650" s="59"/>
      <c r="J1650" s="59"/>
      <c r="K1650" s="59"/>
      <c r="L1650" s="59"/>
      <c r="M1650" s="59"/>
      <c r="N1650" s="59"/>
      <c r="O1650" s="59"/>
      <c r="P1650" s="370"/>
      <c r="Q1650" s="59"/>
      <c r="R1650" s="386"/>
    </row>
    <row r="1651" spans="1:18" ht="12.75" customHeight="1" x14ac:dyDescent="0.25">
      <c r="A1651" s="383"/>
      <c r="B1651" s="378"/>
      <c r="C1651" s="62" t="str">
        <f>IF(ISTEXT('Organizational Unit Summary'!$B$49),'Organizational Unit Summary'!$B$49,"")</f>
        <v>P-10</v>
      </c>
      <c r="D1651" s="51" t="str">
        <f>IF('Organizational Unit Summary'!$B$24="Benchmark or Sustainment",IF(E1651="OoS","OoS",IF(E1651=1,"DM",IF(E1651=2,"PM",IF(E1651=3,"LM",IF(E1651=4,"FM"))))),IF(E1651="OoS","OoS",IF(E1651&lt;=2,"H",IF(E1651=3,"M",IF(E1651=4,"L")))))</f>
        <v>DM</v>
      </c>
      <c r="E1651" s="58">
        <f>IF(OR(Processes!$C$61=TRUE,Processes!M$61=TRUE),IF(AND(G1651=1,H1651=1,NOT(ISTEXT(J1651))),4,IF(AND(G1651=1,H1651=1,ISTEXT(J1651)),3,IF(AND(OR(G1651=1,H1651=1),ISTEXT(J1651)),2,1))),"OoS")</f>
        <v>1</v>
      </c>
      <c r="F1651" s="57"/>
      <c r="G1651" s="59"/>
      <c r="H1651" s="59"/>
      <c r="I1651" s="59"/>
      <c r="J1651" s="59"/>
      <c r="K1651" s="59"/>
      <c r="L1651" s="59"/>
      <c r="M1651" s="59"/>
      <c r="N1651" s="59"/>
      <c r="O1651" s="59"/>
      <c r="P1651" s="370"/>
      <c r="Q1651" s="59"/>
      <c r="R1651" s="386"/>
    </row>
    <row r="1652" spans="1:18" ht="12.75" customHeight="1" x14ac:dyDescent="0.25">
      <c r="A1652" s="383"/>
      <c r="B1652" s="378"/>
      <c r="C1652" s="62" t="str">
        <f>IF(ISTEXT('Organizational Unit Summary'!$B$50),'Organizational Unit Summary'!$B$50,"")</f>
        <v>P-11</v>
      </c>
      <c r="D1652" s="51" t="str">
        <f>IF('Organizational Unit Summary'!$B$24="Benchmark or Sustainment",IF(E1652="OoS","OoS",IF(E1652=1,"DM",IF(E1652=2,"PM",IF(E1652=3,"LM",IF(E1652=4,"FM"))))),IF(E1652="OoS","OoS",IF(E1652&lt;=2,"H",IF(E1652=3,"M",IF(E1652=4,"L")))))</f>
        <v>DM</v>
      </c>
      <c r="E1652" s="58">
        <f>IF(OR(Processes!$C$61=TRUE,Processes!N$61=TRUE),IF(AND(G1652=1,H1652=1,NOT(ISTEXT(J1652))),4,IF(AND(G1652=1,H1652=1,ISTEXT(J1652)),3,IF(AND(OR(G1652=1,H1652=1),ISTEXT(J1652)),2,1))),"OoS")</f>
        <v>1</v>
      </c>
      <c r="F1652" s="57"/>
      <c r="G1652" s="59"/>
      <c r="H1652" s="59"/>
      <c r="I1652" s="59"/>
      <c r="J1652" s="59"/>
      <c r="K1652" s="59"/>
      <c r="L1652" s="59"/>
      <c r="M1652" s="59"/>
      <c r="N1652" s="59"/>
      <c r="O1652" s="59"/>
      <c r="P1652" s="370"/>
      <c r="Q1652" s="59"/>
      <c r="R1652" s="386"/>
    </row>
    <row r="1653" spans="1:18" ht="12.75" customHeight="1" x14ac:dyDescent="0.25">
      <c r="A1653" s="383"/>
      <c r="B1653" s="378"/>
      <c r="C1653" s="62" t="str">
        <f>IF(ISTEXT('Organizational Unit Summary'!$B$51),'Organizational Unit Summary'!$B$51,"")</f>
        <v>P-12</v>
      </c>
      <c r="D1653" s="51" t="str">
        <f>IF('Organizational Unit Summary'!$B$24="Benchmark or Sustainment",IF(E1653="OoS","OoS",IF(E1653=1,"DM",IF(E1653=2,"PM",IF(E1653=3,"LM",IF(E1653=4,"FM"))))),IF(E1653="OoS","OoS",IF(E1653&lt;=2,"H",IF(E1653=3,"M",IF(E1653=4,"L")))))</f>
        <v>DM</v>
      </c>
      <c r="E1653" s="58">
        <f>IF(OR(Processes!$C$61=TRUE,Processes!O$61=TRUE),IF(AND(G1653=1,H1653=1,NOT(ISTEXT(J1653))),4,IF(AND(G1653=1,H1653=1,ISTEXT(J1653)),3,IF(AND(OR(G1653=1,H1653=1),ISTEXT(J1653)),2,1))),"OoS")</f>
        <v>1</v>
      </c>
      <c r="F1653" s="57"/>
      <c r="G1653" s="59"/>
      <c r="H1653" s="59"/>
      <c r="I1653" s="59"/>
      <c r="J1653" s="59"/>
      <c r="K1653" s="59"/>
      <c r="L1653" s="59"/>
      <c r="M1653" s="59"/>
      <c r="N1653" s="59"/>
      <c r="O1653" s="59"/>
      <c r="P1653" s="370"/>
      <c r="Q1653" s="59"/>
      <c r="R1653" s="386"/>
    </row>
    <row r="1654" spans="1:18" ht="12.75" customHeight="1" x14ac:dyDescent="0.25">
      <c r="A1654" s="383"/>
      <c r="B1654" s="378"/>
      <c r="C1654" s="62" t="str">
        <f>IF(ISTEXT('Organizational Unit Summary'!$B$52),'Organizational Unit Summary'!$B$52,"")</f>
        <v>P-13</v>
      </c>
      <c r="D1654" s="51" t="str">
        <f>IF('Organizational Unit Summary'!$B$24="Benchmark or Sustainment",IF(E1654="OoS","OoS",IF(E1654=1,"DM",IF(E1654=2,"PM",IF(E1654=3,"LM",IF(E1654=4,"FM"))))),IF(E1654="OoS","OoS",IF(E1654&lt;=2,"H",IF(E1654=3,"M",IF(E1654=4,"L")))))</f>
        <v>DM</v>
      </c>
      <c r="E1654" s="58">
        <f>IF(OR(Processes!$C$61=TRUE,Processes!P$61=TRUE),IF(AND(G1654=1,H1654=1,NOT(ISTEXT(J1654))),4,IF(AND(G1654=1,H1654=1,ISTEXT(J1654)),3,IF(AND(OR(G1654=1,H1654=1),ISTEXT(J1654)),2,1))),"OoS")</f>
        <v>1</v>
      </c>
      <c r="F1654" s="57"/>
      <c r="G1654" s="59"/>
      <c r="H1654" s="59"/>
      <c r="I1654" s="59"/>
      <c r="J1654" s="59"/>
      <c r="K1654" s="59"/>
      <c r="L1654" s="59"/>
      <c r="M1654" s="59"/>
      <c r="N1654" s="59"/>
      <c r="O1654" s="59"/>
      <c r="P1654" s="370"/>
      <c r="Q1654" s="59"/>
      <c r="R1654" s="386"/>
    </row>
    <row r="1655" spans="1:18" ht="12.75" customHeight="1" x14ac:dyDescent="0.25">
      <c r="A1655" s="383"/>
      <c r="B1655" s="378"/>
      <c r="C1655" s="62" t="str">
        <f>IF(ISTEXT('Organizational Unit Summary'!$B$53),'Organizational Unit Summary'!$B$53,"")</f>
        <v>P-14</v>
      </c>
      <c r="D1655" s="51" t="str">
        <f>IF('Organizational Unit Summary'!$B$24="Benchmark or Sustainment",IF(E1655="OoS","OoS",IF(E1655=1,"DM",IF(E1655=2,"PM",IF(E1655=3,"LM",IF(E1655=4,"FM"))))),IF(E1655="OoS","OoS",IF(E1655&lt;=2,"H",IF(E1655=3,"M",IF(E1655=4,"L")))))</f>
        <v>DM</v>
      </c>
      <c r="E1655" s="58">
        <f>IF(OR(Processes!$C$61=TRUE,Processes!Q$61=TRUE),IF(AND(G1655=1,H1655=1,NOT(ISTEXT(J1655))),4,IF(AND(G1655=1,H1655=1,ISTEXT(J1655)),3,IF(AND(OR(G1655=1,H1655=1),ISTEXT(J1655)),2,1))),"OoS")</f>
        <v>1</v>
      </c>
      <c r="F1655" s="57"/>
      <c r="G1655" s="59"/>
      <c r="H1655" s="59"/>
      <c r="I1655" s="59"/>
      <c r="J1655" s="59"/>
      <c r="K1655" s="59"/>
      <c r="L1655" s="59"/>
      <c r="M1655" s="59"/>
      <c r="N1655" s="59"/>
      <c r="O1655" s="59"/>
      <c r="P1655" s="370"/>
      <c r="Q1655" s="59"/>
      <c r="R1655" s="386"/>
    </row>
    <row r="1656" spans="1:18" ht="12.75" customHeight="1" x14ac:dyDescent="0.25">
      <c r="A1656" s="383"/>
      <c r="B1656" s="378"/>
      <c r="C1656" s="62" t="str">
        <f>IF(ISTEXT('Organizational Unit Summary'!$B$54),'Organizational Unit Summary'!$B$54,"")</f>
        <v>P-15</v>
      </c>
      <c r="D1656" s="51" t="str">
        <f>IF('Organizational Unit Summary'!$B$24="Benchmark or Sustainment",IF(E1656="OoS","OoS",IF(E1656=1,"DM",IF(E1656=2,"PM",IF(E1656=3,"LM",IF(E1656=4,"FM"))))),IF(E1656="OoS","OoS",IF(E1656&lt;=2,"H",IF(E1656=3,"M",IF(E1656=4,"L")))))</f>
        <v>DM</v>
      </c>
      <c r="E1656" s="58">
        <f>IF(OR(Processes!$C$61=TRUE,Processes!R$61=TRUE),IF(AND(G1656=1,H1656=1,NOT(ISTEXT(J1656))),4,IF(AND(G1656=1,H1656=1,ISTEXT(J1656)),3,IF(AND(OR(G1656=1,H1656=1),ISTEXT(J1656)),2,1))),"OoS")</f>
        <v>1</v>
      </c>
      <c r="F1656" s="57"/>
      <c r="G1656" s="59"/>
      <c r="H1656" s="59"/>
      <c r="I1656" s="59"/>
      <c r="J1656" s="59"/>
      <c r="K1656" s="59"/>
      <c r="L1656" s="59"/>
      <c r="M1656" s="59"/>
      <c r="N1656" s="59"/>
      <c r="O1656" s="59"/>
      <c r="P1656" s="370"/>
      <c r="Q1656" s="59"/>
      <c r="R1656" s="386"/>
    </row>
    <row r="1657" spans="1:18" ht="12.75" customHeight="1" x14ac:dyDescent="0.25">
      <c r="A1657" s="383"/>
      <c r="B1657" s="378"/>
      <c r="C1657" s="62" t="str">
        <f>IF(ISTEXT('Organizational Unit Summary'!$B$55),'Organizational Unit Summary'!$B$55,"")</f>
        <v>P-16</v>
      </c>
      <c r="D1657" s="51" t="str">
        <f>IF('Organizational Unit Summary'!$B$24="Benchmark or Sustainment",IF(E1657="OoS","OoS",IF(E1657=1,"DM",IF(E1657=2,"PM",IF(E1657=3,"LM",IF(E1657=4,"FM"))))),IF(E1657="OoS","OoS",IF(E1657&lt;=2,"H",IF(E1657=3,"M",IF(E1657=4,"L")))))</f>
        <v>DM</v>
      </c>
      <c r="E1657" s="58">
        <f>IF(OR(Processes!$C$61=TRUE,Processes!S$61=TRUE),IF(AND(G1657=1,H1657=1,NOT(ISTEXT(J1657))),4,IF(AND(G1657=1,H1657=1,ISTEXT(J1657)),3,IF(AND(OR(G1657=1,H1657=1),ISTEXT(J1657)),2,1))),"OoS")</f>
        <v>1</v>
      </c>
      <c r="F1657" s="57"/>
      <c r="G1657" s="59"/>
      <c r="H1657" s="59"/>
      <c r="I1657" s="59"/>
      <c r="J1657" s="59"/>
      <c r="K1657" s="59"/>
      <c r="L1657" s="59"/>
      <c r="M1657" s="59"/>
      <c r="N1657" s="59"/>
      <c r="O1657" s="59"/>
      <c r="P1657" s="370"/>
      <c r="Q1657" s="59"/>
      <c r="R1657" s="386"/>
    </row>
    <row r="1658" spans="1:18" ht="12.75" customHeight="1" x14ac:dyDescent="0.25">
      <c r="A1658" s="383"/>
      <c r="B1658" s="378"/>
      <c r="C1658" s="62" t="str">
        <f>IF(ISTEXT('Organizational Unit Summary'!$B$56),'Organizational Unit Summary'!$B$56,"")</f>
        <v>P-17</v>
      </c>
      <c r="D1658" s="51" t="str">
        <f>IF('Organizational Unit Summary'!$B$24="Benchmark or Sustainment",IF(E1658="OoS","OoS",IF(E1658=1,"DM",IF(E1658=2,"PM",IF(E1658=3,"LM",IF(E1658=4,"FM"))))),IF(E1658="OoS","OoS",IF(E1658&lt;=2,"H",IF(E1658=3,"M",IF(E1658=4,"L")))))</f>
        <v>DM</v>
      </c>
      <c r="E1658" s="58">
        <f>IF(OR(Processes!$C$61=TRUE,Processes!T$61=TRUE),IF(AND(G1658=1,H1658=1,NOT(ISTEXT(J1658))),4,IF(AND(G1658=1,H1658=1,ISTEXT(J1658)),3,IF(AND(OR(G1658=1,H1658=1),ISTEXT(J1658)),2,1))),"OoS")</f>
        <v>1</v>
      </c>
      <c r="F1658" s="57"/>
      <c r="G1658" s="59"/>
      <c r="H1658" s="59"/>
      <c r="I1658" s="59"/>
      <c r="J1658" s="59"/>
      <c r="K1658" s="59"/>
      <c r="L1658" s="59"/>
      <c r="M1658" s="59"/>
      <c r="N1658" s="59"/>
      <c r="O1658" s="59"/>
      <c r="P1658" s="370"/>
      <c r="Q1658" s="59"/>
      <c r="R1658" s="386"/>
    </row>
    <row r="1659" spans="1:18" ht="12.75" customHeight="1" x14ac:dyDescent="0.25">
      <c r="A1659" s="383"/>
      <c r="B1659" s="378"/>
      <c r="C1659" s="62" t="str">
        <f>IF(ISTEXT('Organizational Unit Summary'!$B$57),'Organizational Unit Summary'!$B$57,"")</f>
        <v>P-18</v>
      </c>
      <c r="D1659" s="51" t="str">
        <f>IF('Organizational Unit Summary'!$B$24="Benchmark or Sustainment",IF(E1659="OoS","OoS",IF(E1659=1,"DM",IF(E1659=2,"PM",IF(E1659=3,"LM",IF(E1659=4,"FM"))))),IF(E1659="OoS","OoS",IF(E1659&lt;=2,"H",IF(E1659=3,"M",IF(E1659=4,"L")))))</f>
        <v>DM</v>
      </c>
      <c r="E1659" s="58">
        <f>IF(OR(Processes!$C$61=TRUE,Processes!U$61=TRUE),IF(AND(G1659=1,H1659=1,NOT(ISTEXT(J1659))),4,IF(AND(G1659=1,H1659=1,ISTEXT(J1659)),3,IF(AND(OR(G1659=1,H1659=1),ISTEXT(J1659)),2,1))),"OoS")</f>
        <v>1</v>
      </c>
      <c r="F1659" s="57"/>
      <c r="G1659" s="59"/>
      <c r="H1659" s="59"/>
      <c r="I1659" s="59"/>
      <c r="J1659" s="59"/>
      <c r="K1659" s="59"/>
      <c r="L1659" s="59"/>
      <c r="M1659" s="59"/>
      <c r="N1659" s="59"/>
      <c r="O1659" s="59"/>
      <c r="P1659" s="370"/>
      <c r="Q1659" s="59"/>
      <c r="R1659" s="386"/>
    </row>
    <row r="1660" spans="1:18" ht="12.75" customHeight="1" x14ac:dyDescent="0.25">
      <c r="A1660" s="383"/>
      <c r="B1660" s="378"/>
      <c r="C1660" s="62" t="str">
        <f>IF(ISTEXT('Organizational Unit Summary'!$B$58),'Organizational Unit Summary'!$B$58,"")</f>
        <v>P-19</v>
      </c>
      <c r="D1660" s="51" t="str">
        <f>IF('Organizational Unit Summary'!$B$24="Benchmark or Sustainment",IF(E1660="OoS","OoS",IF(E1660=1,"DM",IF(E1660=2,"PM",IF(E1660=3,"LM",IF(E1660=4,"FM"))))),IF(E1660="OoS","OoS",IF(E1660&lt;=2,"H",IF(E1660=3,"M",IF(E1660=4,"L")))))</f>
        <v>DM</v>
      </c>
      <c r="E1660" s="58">
        <f>IF(OR(Processes!$C$61=TRUE,Processes!V$61=TRUE),IF(AND(G1660=1,H1660=1,NOT(ISTEXT(J1660))),4,IF(AND(G1660=1,H1660=1,ISTEXT(J1660)),3,IF(AND(OR(G1660=1,H1660=1),ISTEXT(J1660)),2,1))),"OoS")</f>
        <v>1</v>
      </c>
      <c r="F1660" s="57"/>
      <c r="G1660" s="59"/>
      <c r="H1660" s="59"/>
      <c r="I1660" s="59"/>
      <c r="J1660" s="59"/>
      <c r="K1660" s="59"/>
      <c r="L1660" s="59"/>
      <c r="M1660" s="59"/>
      <c r="N1660" s="59"/>
      <c r="O1660" s="59"/>
      <c r="P1660" s="370"/>
      <c r="Q1660" s="59"/>
      <c r="R1660" s="386"/>
    </row>
    <row r="1661" spans="1:18" ht="12.75" customHeight="1" thickBot="1" x14ac:dyDescent="0.3">
      <c r="A1661" s="383"/>
      <c r="B1661" s="378"/>
      <c r="C1661" s="62" t="str">
        <f>IF(ISTEXT('Organizational Unit Summary'!$B$59),'Organizational Unit Summary'!$B$59,"")</f>
        <v>P-20</v>
      </c>
      <c r="D1661" s="51" t="str">
        <f>IF('Organizational Unit Summary'!$B$24="Benchmark or Sustainment",IF(E1661="OoS","OoS",IF(E1661=1,"DM",IF(E1661=2,"PM",IF(E1661=3,"LM",IF(E1661=4,"FM"))))),IF(E1661="OoS","OoS",IF(E1661&lt;=2,"H",IF(E1661=3,"M",IF(E1661=4,"L")))))</f>
        <v>DM</v>
      </c>
      <c r="E1661" s="58">
        <f>IF(OR(Processes!$C$61=TRUE,Processes!W$61=TRUE),IF(AND(G1661=1,H1661=1,NOT(ISTEXT(J1661))),4,IF(AND(G1661=1,H1661=1,ISTEXT(J1661)),3,IF(AND(OR(G1661=1,H1661=1),ISTEXT(J1661)),2,1))),"OoS")</f>
        <v>1</v>
      </c>
      <c r="F1661" s="57"/>
      <c r="G1661" s="59"/>
      <c r="H1661" s="59"/>
      <c r="I1661" s="59"/>
      <c r="J1661" s="59"/>
      <c r="K1661" s="59"/>
      <c r="L1661" s="59"/>
      <c r="M1661" s="59"/>
      <c r="N1661" s="59"/>
      <c r="O1661" s="59"/>
      <c r="P1661" s="371"/>
      <c r="Q1661" s="59"/>
      <c r="R1661" s="386"/>
    </row>
    <row r="1662" spans="1:18" ht="12.75" customHeight="1" x14ac:dyDescent="0.25">
      <c r="A1662" s="383"/>
      <c r="B1662" s="378" t="str">
        <f>IF(ISTEXT(Processes!$B$11),Processes!$B$11,"")</f>
        <v>Process 9</v>
      </c>
      <c r="C1662" s="62" t="str">
        <f>IF(ISTEXT('Organizational Unit Summary'!$B$40),'Organizational Unit Summary'!$B$40,"")</f>
        <v>P-1</v>
      </c>
      <c r="D1662" s="51" t="str">
        <f>IF('Organizational Unit Summary'!$B$24="Benchmark or Sustainment",IF(E1662="OoS","OoS",IF(E1662=1,"DM",IF(E1662=2,"PM",IF(E1662=3,"LM",IF(E1662=4,"FM"))))),IF(E1662="OoS","OoS",IF(E1662&lt;=2,"H",IF(E1662=3,"M",IF(E1662=4,"L")))))</f>
        <v>DM</v>
      </c>
      <c r="E1662" s="58">
        <f>IF(OR(Processes!$C$62=TRUE,Processes!D$62=TRUE),IF(AND(G1662=1,H1662=1,NOT(ISTEXT(J1662))),4,IF(AND(G1662=1,H1662=1,ISTEXT(J1662)),3,IF(AND(OR(G1662=1,H1662=1),ISTEXT(J1662)),2,1))),"OoS")</f>
        <v>1</v>
      </c>
      <c r="F1662" s="57"/>
      <c r="G1662" s="59"/>
      <c r="H1662" s="59"/>
      <c r="I1662" s="59"/>
      <c r="J1662" s="59"/>
      <c r="K1662" s="59"/>
      <c r="L1662" s="59"/>
      <c r="M1662" s="59"/>
      <c r="N1662" s="59"/>
      <c r="O1662" s="59"/>
      <c r="P1662" s="369"/>
      <c r="Q1662" s="59"/>
      <c r="R1662" s="386"/>
    </row>
    <row r="1663" spans="1:18" ht="12.75" customHeight="1" x14ac:dyDescent="0.25">
      <c r="A1663" s="383"/>
      <c r="B1663" s="378"/>
      <c r="C1663" s="62" t="str">
        <f>IF(ISTEXT('Organizational Unit Summary'!$B$41),'Organizational Unit Summary'!$B$41,"")</f>
        <v>P-2</v>
      </c>
      <c r="D1663" s="51" t="str">
        <f>IF('Organizational Unit Summary'!$B$24="Benchmark or Sustainment",IF(E1663="OoS","OoS",IF(E1663=1,"DM",IF(E1663=2,"PM",IF(E1663=3,"LM",IF(E1663=4,"FM"))))),IF(E1663="OoS","OoS",IF(E1663&lt;=2,"H",IF(E1663=3,"M",IF(E1663=4,"L")))))</f>
        <v>DM</v>
      </c>
      <c r="E1663" s="58">
        <f>IF(OR(Processes!$C$62=TRUE,Processes!E$62=TRUE),IF(AND(G1663=1,H1663=1,NOT(ISTEXT(J1663))),4,IF(AND(G1663=1,H1663=1,ISTEXT(J1663)),3,IF(AND(OR(G1663=1,H1663=1),ISTEXT(J1663)),2,1))),"OoS")</f>
        <v>1</v>
      </c>
      <c r="F1663" s="57"/>
      <c r="G1663" s="59"/>
      <c r="H1663" s="59"/>
      <c r="I1663" s="59"/>
      <c r="J1663" s="59"/>
      <c r="K1663" s="59"/>
      <c r="L1663" s="59"/>
      <c r="M1663" s="59"/>
      <c r="N1663" s="59"/>
      <c r="O1663" s="59"/>
      <c r="P1663" s="370"/>
      <c r="Q1663" s="59"/>
      <c r="R1663" s="386"/>
    </row>
    <row r="1664" spans="1:18" ht="12.75" customHeight="1" x14ac:dyDescent="0.25">
      <c r="A1664" s="383"/>
      <c r="B1664" s="378"/>
      <c r="C1664" s="62" t="str">
        <f>IF(ISTEXT('Organizational Unit Summary'!$B$42),'Organizational Unit Summary'!$B$42,"")</f>
        <v>P-3</v>
      </c>
      <c r="D1664" s="51" t="str">
        <f>IF('Organizational Unit Summary'!$B$24="Benchmark or Sustainment",IF(E1664="OoS","OoS",IF(E1664=1,"DM",IF(E1664=2,"PM",IF(E1664=3,"LM",IF(E1664=4,"FM"))))),IF(E1664="OoS","OoS",IF(E1664&lt;=2,"H",IF(E1664=3,"M",IF(E1664=4,"L")))))</f>
        <v>DM</v>
      </c>
      <c r="E1664" s="58">
        <f>IF(OR(Processes!$C$62=TRUE,Processes!F$62=TRUE),IF(AND(G1664=1,H1664=1,NOT(ISTEXT(J1664))),4,IF(AND(G1664=1,H1664=1,ISTEXT(J1664)),3,IF(AND(OR(G1664=1,H1664=1),ISTEXT(J1664)),2,1))),"OoS")</f>
        <v>1</v>
      </c>
      <c r="F1664" s="57"/>
      <c r="G1664" s="59"/>
      <c r="H1664" s="59"/>
      <c r="I1664" s="59"/>
      <c r="J1664" s="59"/>
      <c r="K1664" s="59"/>
      <c r="L1664" s="59"/>
      <c r="M1664" s="59"/>
      <c r="N1664" s="59"/>
      <c r="O1664" s="59"/>
      <c r="P1664" s="370"/>
      <c r="Q1664" s="59"/>
      <c r="R1664" s="386"/>
    </row>
    <row r="1665" spans="1:18" ht="12.75" customHeight="1" x14ac:dyDescent="0.25">
      <c r="A1665" s="383"/>
      <c r="B1665" s="378"/>
      <c r="C1665" s="62" t="str">
        <f>IF(ISTEXT('Organizational Unit Summary'!$B$43),'Organizational Unit Summary'!$B$43,"")</f>
        <v>P-4</v>
      </c>
      <c r="D1665" s="51" t="str">
        <f>IF('Organizational Unit Summary'!$B$24="Benchmark or Sustainment",IF(E1665="OoS","OoS",IF(E1665=1,"DM",IF(E1665=2,"PM",IF(E1665=3,"LM",IF(E1665=4,"FM"))))),IF(E1665="OoS","OoS",IF(E1665&lt;=2,"H",IF(E1665=3,"M",IF(E1665=4,"L")))))</f>
        <v>DM</v>
      </c>
      <c r="E1665" s="58">
        <f>IF(OR(Processes!$C$62=TRUE,Processes!G$62=TRUE),IF(AND(G1665=1,H1665=1,NOT(ISTEXT(J1665))),4,IF(AND(G1665=1,H1665=1,ISTEXT(J1665)),3,IF(AND(OR(G1665=1,H1665=1),ISTEXT(J1665)),2,1))),"OoS")</f>
        <v>1</v>
      </c>
      <c r="F1665" s="57"/>
      <c r="G1665" s="59"/>
      <c r="H1665" s="59"/>
      <c r="I1665" s="59"/>
      <c r="J1665" s="59"/>
      <c r="K1665" s="59"/>
      <c r="L1665" s="59"/>
      <c r="M1665" s="59"/>
      <c r="N1665" s="59"/>
      <c r="O1665" s="59"/>
      <c r="P1665" s="370"/>
      <c r="Q1665" s="59"/>
      <c r="R1665" s="386"/>
    </row>
    <row r="1666" spans="1:18" ht="12.75" customHeight="1" x14ac:dyDescent="0.25">
      <c r="A1666" s="383"/>
      <c r="B1666" s="378"/>
      <c r="C1666" s="62" t="str">
        <f>IF(ISTEXT('Organizational Unit Summary'!$B$44),'Organizational Unit Summary'!$B$44,"")</f>
        <v>P-5</v>
      </c>
      <c r="D1666" s="51" t="str">
        <f>IF('Organizational Unit Summary'!$B$24="Benchmark or Sustainment",IF(E1666="OoS","OoS",IF(E1666=1,"DM",IF(E1666=2,"PM",IF(E1666=3,"LM",IF(E1666=4,"FM"))))),IF(E1666="OoS","OoS",IF(E1666&lt;=2,"H",IF(E1666=3,"M",IF(E1666=4,"L")))))</f>
        <v>DM</v>
      </c>
      <c r="E1666" s="58">
        <f>IF(OR(Processes!$C$62=TRUE,Processes!H$62=TRUE),IF(AND(G1666=1,H1666=1,NOT(ISTEXT(J1666))),4,IF(AND(G1666=1,H1666=1,ISTEXT(J1666)),3,IF(AND(OR(G1666=1,H1666=1),ISTEXT(J1666)),2,1))),"OoS")</f>
        <v>1</v>
      </c>
      <c r="F1666" s="57"/>
      <c r="G1666" s="59"/>
      <c r="H1666" s="59"/>
      <c r="I1666" s="59"/>
      <c r="J1666" s="59"/>
      <c r="K1666" s="59"/>
      <c r="L1666" s="59"/>
      <c r="M1666" s="59"/>
      <c r="N1666" s="59"/>
      <c r="O1666" s="59"/>
      <c r="P1666" s="370"/>
      <c r="Q1666" s="59"/>
      <c r="R1666" s="386"/>
    </row>
    <row r="1667" spans="1:18" ht="12.75" customHeight="1" x14ac:dyDescent="0.25">
      <c r="A1667" s="383"/>
      <c r="B1667" s="378"/>
      <c r="C1667" s="62" t="str">
        <f>IF(ISTEXT('Organizational Unit Summary'!$B$45),'Organizational Unit Summary'!$B$45,"")</f>
        <v>P-6</v>
      </c>
      <c r="D1667" s="51" t="str">
        <f>IF('Organizational Unit Summary'!$B$24="Benchmark or Sustainment",IF(E1667="OoS","OoS",IF(E1667=1,"DM",IF(E1667=2,"PM",IF(E1667=3,"LM",IF(E1667=4,"FM"))))),IF(E1667="OoS","OoS",IF(E1667&lt;=2,"H",IF(E1667=3,"M",IF(E1667=4,"L")))))</f>
        <v>DM</v>
      </c>
      <c r="E1667" s="58">
        <f>IF(OR(Processes!$C$62=TRUE,Processes!I$62=TRUE),IF(AND(G1667=1,H1667=1,NOT(ISTEXT(J1667))),4,IF(AND(G1667=1,H1667=1,ISTEXT(J1667)),3,IF(AND(OR(G1667=1,H1667=1),ISTEXT(J1667)),2,1))),"OoS")</f>
        <v>1</v>
      </c>
      <c r="F1667" s="57"/>
      <c r="G1667" s="59"/>
      <c r="H1667" s="59"/>
      <c r="I1667" s="59"/>
      <c r="J1667" s="59"/>
      <c r="K1667" s="59"/>
      <c r="L1667" s="59"/>
      <c r="M1667" s="59"/>
      <c r="N1667" s="59"/>
      <c r="O1667" s="59"/>
      <c r="P1667" s="370"/>
      <c r="Q1667" s="59"/>
      <c r="R1667" s="386"/>
    </row>
    <row r="1668" spans="1:18" ht="12.75" customHeight="1" x14ac:dyDescent="0.25">
      <c r="A1668" s="383"/>
      <c r="B1668" s="378"/>
      <c r="C1668" s="62" t="str">
        <f>IF(ISTEXT('Organizational Unit Summary'!$B$46),'Organizational Unit Summary'!$B$46,"")</f>
        <v>P-7</v>
      </c>
      <c r="D1668" s="51" t="str">
        <f>IF('Organizational Unit Summary'!$B$24="Benchmark or Sustainment",IF(E1668="OoS","OoS",IF(E1668=1,"DM",IF(E1668=2,"PM",IF(E1668=3,"LM",IF(E1668=4,"FM"))))),IF(E1668="OoS","OoS",IF(E1668&lt;=2,"H",IF(E1668=3,"M",IF(E1668=4,"L")))))</f>
        <v>DM</v>
      </c>
      <c r="E1668" s="58">
        <f>IF(OR(Processes!$C$62=TRUE,Processes!J$62=TRUE),IF(AND(G1668=1,H1668=1,NOT(ISTEXT(J1668))),4,IF(AND(G1668=1,H1668=1,ISTEXT(J1668)),3,IF(AND(OR(G1668=1,H1668=1),ISTEXT(J1668)),2,1))),"OoS")</f>
        <v>1</v>
      </c>
      <c r="F1668" s="57"/>
      <c r="G1668" s="59"/>
      <c r="H1668" s="59"/>
      <c r="I1668" s="59"/>
      <c r="J1668" s="59"/>
      <c r="K1668" s="59"/>
      <c r="L1668" s="59"/>
      <c r="M1668" s="59"/>
      <c r="N1668" s="59"/>
      <c r="O1668" s="59"/>
      <c r="P1668" s="370"/>
      <c r="Q1668" s="59"/>
      <c r="R1668" s="386"/>
    </row>
    <row r="1669" spans="1:18" ht="12.75" customHeight="1" x14ac:dyDescent="0.25">
      <c r="A1669" s="383"/>
      <c r="B1669" s="378"/>
      <c r="C1669" s="62" t="str">
        <f>IF(ISTEXT('Organizational Unit Summary'!$B$47),'Organizational Unit Summary'!$B$47,"")</f>
        <v>P-8</v>
      </c>
      <c r="D1669" s="51" t="str">
        <f>IF('Organizational Unit Summary'!$B$24="Benchmark or Sustainment",IF(E1669="OoS","OoS",IF(E1669=1,"DM",IF(E1669=2,"PM",IF(E1669=3,"LM",IF(E1669=4,"FM"))))),IF(E1669="OoS","OoS",IF(E1669&lt;=2,"H",IF(E1669=3,"M",IF(E1669=4,"L")))))</f>
        <v>DM</v>
      </c>
      <c r="E1669" s="58">
        <f>IF(OR(Processes!$C$62=TRUE,Processes!K$62=TRUE),IF(AND(G1669=1,H1669=1,NOT(ISTEXT(J1669))),4,IF(AND(G1669=1,H1669=1,ISTEXT(J1669)),3,IF(AND(OR(G1669=1,H1669=1),ISTEXT(J1669)),2,1))),"OoS")</f>
        <v>1</v>
      </c>
      <c r="F1669" s="57"/>
      <c r="G1669" s="59"/>
      <c r="H1669" s="59"/>
      <c r="I1669" s="59"/>
      <c r="J1669" s="59"/>
      <c r="K1669" s="59"/>
      <c r="L1669" s="59"/>
      <c r="M1669" s="59"/>
      <c r="N1669" s="59"/>
      <c r="O1669" s="59"/>
      <c r="P1669" s="370"/>
      <c r="Q1669" s="59"/>
      <c r="R1669" s="386"/>
    </row>
    <row r="1670" spans="1:18" ht="12.75" customHeight="1" x14ac:dyDescent="0.25">
      <c r="A1670" s="383"/>
      <c r="B1670" s="378"/>
      <c r="C1670" s="62" t="str">
        <f>IF(ISTEXT('Organizational Unit Summary'!$B$48),'Organizational Unit Summary'!$B$48,"")</f>
        <v>P-9</v>
      </c>
      <c r="D1670" s="51" t="str">
        <f>IF('Organizational Unit Summary'!$B$24="Benchmark or Sustainment",IF(E1670="OoS","OoS",IF(E1670=1,"DM",IF(E1670=2,"PM",IF(E1670=3,"LM",IF(E1670=4,"FM"))))),IF(E1670="OoS","OoS",IF(E1670&lt;=2,"H",IF(E1670=3,"M",IF(E1670=4,"L")))))</f>
        <v>DM</v>
      </c>
      <c r="E1670" s="58">
        <f>IF(OR(Processes!$C$62=TRUE,Processes!L$62=TRUE),IF(AND(G1670=1,H1670=1,NOT(ISTEXT(J1670))),4,IF(AND(G1670=1,H1670=1,ISTEXT(J1670)),3,IF(AND(OR(G1670=1,H1670=1),ISTEXT(J1670)),2,1))),"OoS")</f>
        <v>1</v>
      </c>
      <c r="F1670" s="57"/>
      <c r="G1670" s="59"/>
      <c r="H1670" s="59"/>
      <c r="I1670" s="59"/>
      <c r="J1670" s="59"/>
      <c r="K1670" s="59"/>
      <c r="L1670" s="59"/>
      <c r="M1670" s="59"/>
      <c r="N1670" s="59"/>
      <c r="O1670" s="59"/>
      <c r="P1670" s="370"/>
      <c r="Q1670" s="59"/>
      <c r="R1670" s="386"/>
    </row>
    <row r="1671" spans="1:18" ht="12.75" customHeight="1" x14ac:dyDescent="0.25">
      <c r="A1671" s="383"/>
      <c r="B1671" s="378"/>
      <c r="C1671" s="62" t="str">
        <f>IF(ISTEXT('Organizational Unit Summary'!$B$49),'Organizational Unit Summary'!$B$49,"")</f>
        <v>P-10</v>
      </c>
      <c r="D1671" s="51" t="str">
        <f>IF('Organizational Unit Summary'!$B$24="Benchmark or Sustainment",IF(E1671="OoS","OoS",IF(E1671=1,"DM",IF(E1671=2,"PM",IF(E1671=3,"LM",IF(E1671=4,"FM"))))),IF(E1671="OoS","OoS",IF(E1671&lt;=2,"H",IF(E1671=3,"M",IF(E1671=4,"L")))))</f>
        <v>DM</v>
      </c>
      <c r="E1671" s="58">
        <f>IF(OR(Processes!$C$62=TRUE,Processes!M$62=TRUE),IF(AND(G1671=1,H1671=1,NOT(ISTEXT(J1671))),4,IF(AND(G1671=1,H1671=1,ISTEXT(J1671)),3,IF(AND(OR(G1671=1,H1671=1),ISTEXT(J1671)),2,1))),"OoS")</f>
        <v>1</v>
      </c>
      <c r="F1671" s="57"/>
      <c r="G1671" s="59"/>
      <c r="H1671" s="59"/>
      <c r="I1671" s="59"/>
      <c r="J1671" s="59"/>
      <c r="K1671" s="59"/>
      <c r="L1671" s="59"/>
      <c r="M1671" s="59"/>
      <c r="N1671" s="59"/>
      <c r="O1671" s="59"/>
      <c r="P1671" s="370"/>
      <c r="Q1671" s="59"/>
      <c r="R1671" s="386"/>
    </row>
    <row r="1672" spans="1:18" ht="12.75" customHeight="1" x14ac:dyDescent="0.25">
      <c r="A1672" s="383"/>
      <c r="B1672" s="378"/>
      <c r="C1672" s="62" t="str">
        <f>IF(ISTEXT('Organizational Unit Summary'!$B$50),'Organizational Unit Summary'!$B$50,"")</f>
        <v>P-11</v>
      </c>
      <c r="D1672" s="51" t="str">
        <f>IF('Organizational Unit Summary'!$B$24="Benchmark or Sustainment",IF(E1672="OoS","OoS",IF(E1672=1,"DM",IF(E1672=2,"PM",IF(E1672=3,"LM",IF(E1672=4,"FM"))))),IF(E1672="OoS","OoS",IF(E1672&lt;=2,"H",IF(E1672=3,"M",IF(E1672=4,"L")))))</f>
        <v>DM</v>
      </c>
      <c r="E1672" s="58">
        <f>IF(OR(Processes!$C$62=TRUE,Processes!N$62=TRUE),IF(AND(G1672=1,H1672=1,NOT(ISTEXT(J1672))),4,IF(AND(G1672=1,H1672=1,ISTEXT(J1672)),3,IF(AND(OR(G1672=1,H1672=1),ISTEXT(J1672)),2,1))),"OoS")</f>
        <v>1</v>
      </c>
      <c r="F1672" s="57"/>
      <c r="G1672" s="59"/>
      <c r="H1672" s="59"/>
      <c r="I1672" s="59"/>
      <c r="J1672" s="59"/>
      <c r="K1672" s="59"/>
      <c r="L1672" s="59"/>
      <c r="M1672" s="59"/>
      <c r="N1672" s="59"/>
      <c r="O1672" s="59"/>
      <c r="P1672" s="370"/>
      <c r="Q1672" s="59"/>
      <c r="R1672" s="386"/>
    </row>
    <row r="1673" spans="1:18" ht="12.75" customHeight="1" x14ac:dyDescent="0.25">
      <c r="A1673" s="383"/>
      <c r="B1673" s="378"/>
      <c r="C1673" s="62" t="str">
        <f>IF(ISTEXT('Organizational Unit Summary'!$B$51),'Organizational Unit Summary'!$B$51,"")</f>
        <v>P-12</v>
      </c>
      <c r="D1673" s="51" t="str">
        <f>IF('Organizational Unit Summary'!$B$24="Benchmark or Sustainment",IF(E1673="OoS","OoS",IF(E1673=1,"DM",IF(E1673=2,"PM",IF(E1673=3,"LM",IF(E1673=4,"FM"))))),IF(E1673="OoS","OoS",IF(E1673&lt;=2,"H",IF(E1673=3,"M",IF(E1673=4,"L")))))</f>
        <v>DM</v>
      </c>
      <c r="E1673" s="58">
        <f>IF(OR(Processes!$C$62=TRUE,Processes!O$62=TRUE),IF(AND(G1673=1,H1673=1,NOT(ISTEXT(J1673))),4,IF(AND(G1673=1,H1673=1,ISTEXT(J1673)),3,IF(AND(OR(G1673=1,H1673=1),ISTEXT(J1673)),2,1))),"OoS")</f>
        <v>1</v>
      </c>
      <c r="F1673" s="57"/>
      <c r="G1673" s="59"/>
      <c r="H1673" s="59"/>
      <c r="I1673" s="59"/>
      <c r="J1673" s="59"/>
      <c r="K1673" s="59"/>
      <c r="L1673" s="59"/>
      <c r="M1673" s="59"/>
      <c r="N1673" s="59"/>
      <c r="O1673" s="59"/>
      <c r="P1673" s="370"/>
      <c r="Q1673" s="59"/>
      <c r="R1673" s="386"/>
    </row>
    <row r="1674" spans="1:18" ht="12.75" customHeight="1" x14ac:dyDescent="0.25">
      <c r="A1674" s="383"/>
      <c r="B1674" s="378"/>
      <c r="C1674" s="62" t="str">
        <f>IF(ISTEXT('Organizational Unit Summary'!$B$52),'Organizational Unit Summary'!$B$52,"")</f>
        <v>P-13</v>
      </c>
      <c r="D1674" s="51" t="str">
        <f>IF('Organizational Unit Summary'!$B$24="Benchmark or Sustainment",IF(E1674="OoS","OoS",IF(E1674=1,"DM",IF(E1674=2,"PM",IF(E1674=3,"LM",IF(E1674=4,"FM"))))),IF(E1674="OoS","OoS",IF(E1674&lt;=2,"H",IF(E1674=3,"M",IF(E1674=4,"L")))))</f>
        <v>DM</v>
      </c>
      <c r="E1674" s="58">
        <f>IF(OR(Processes!$C$62=TRUE,Processes!P$62=TRUE),IF(AND(G1674=1,H1674=1,NOT(ISTEXT(J1674))),4,IF(AND(G1674=1,H1674=1,ISTEXT(J1674)),3,IF(AND(OR(G1674=1,H1674=1),ISTEXT(J1674)),2,1))),"OoS")</f>
        <v>1</v>
      </c>
      <c r="F1674" s="57"/>
      <c r="G1674" s="59"/>
      <c r="H1674" s="59"/>
      <c r="I1674" s="59"/>
      <c r="J1674" s="59"/>
      <c r="K1674" s="59"/>
      <c r="L1674" s="59"/>
      <c r="M1674" s="59"/>
      <c r="N1674" s="59"/>
      <c r="O1674" s="59"/>
      <c r="P1674" s="370"/>
      <c r="Q1674" s="59"/>
      <c r="R1674" s="386"/>
    </row>
    <row r="1675" spans="1:18" ht="12.75" customHeight="1" x14ac:dyDescent="0.25">
      <c r="A1675" s="383"/>
      <c r="B1675" s="378"/>
      <c r="C1675" s="62" t="str">
        <f>IF(ISTEXT('Organizational Unit Summary'!$B$53),'Organizational Unit Summary'!$B$53,"")</f>
        <v>P-14</v>
      </c>
      <c r="D1675" s="51" t="str">
        <f>IF('Organizational Unit Summary'!$B$24="Benchmark or Sustainment",IF(E1675="OoS","OoS",IF(E1675=1,"DM",IF(E1675=2,"PM",IF(E1675=3,"LM",IF(E1675=4,"FM"))))),IF(E1675="OoS","OoS",IF(E1675&lt;=2,"H",IF(E1675=3,"M",IF(E1675=4,"L")))))</f>
        <v>DM</v>
      </c>
      <c r="E1675" s="58">
        <f>IF(OR(Processes!$C$62=TRUE,Processes!Q$62=TRUE),IF(AND(G1675=1,H1675=1,NOT(ISTEXT(J1675))),4,IF(AND(G1675=1,H1675=1,ISTEXT(J1675)),3,IF(AND(OR(G1675=1,H1675=1),ISTEXT(J1675)),2,1))),"OoS")</f>
        <v>1</v>
      </c>
      <c r="F1675" s="57"/>
      <c r="G1675" s="59"/>
      <c r="H1675" s="59"/>
      <c r="I1675" s="59"/>
      <c r="J1675" s="59"/>
      <c r="K1675" s="59"/>
      <c r="L1675" s="59"/>
      <c r="M1675" s="59"/>
      <c r="N1675" s="59"/>
      <c r="O1675" s="59"/>
      <c r="P1675" s="370"/>
      <c r="Q1675" s="59"/>
      <c r="R1675" s="386"/>
    </row>
    <row r="1676" spans="1:18" ht="12.75" customHeight="1" x14ac:dyDescent="0.25">
      <c r="A1676" s="383"/>
      <c r="B1676" s="378"/>
      <c r="C1676" s="62" t="str">
        <f>IF(ISTEXT('Organizational Unit Summary'!$B$54),'Organizational Unit Summary'!$B$54,"")</f>
        <v>P-15</v>
      </c>
      <c r="D1676" s="51" t="str">
        <f>IF('Organizational Unit Summary'!$B$24="Benchmark or Sustainment",IF(E1676="OoS","OoS",IF(E1676=1,"DM",IF(E1676=2,"PM",IF(E1676=3,"LM",IF(E1676=4,"FM"))))),IF(E1676="OoS","OoS",IF(E1676&lt;=2,"H",IF(E1676=3,"M",IF(E1676=4,"L")))))</f>
        <v>DM</v>
      </c>
      <c r="E1676" s="58">
        <f>IF(OR(Processes!$C$62=TRUE,Processes!R$62=TRUE),IF(AND(G1676=1,H1676=1,NOT(ISTEXT(J1676))),4,IF(AND(G1676=1,H1676=1,ISTEXT(J1676)),3,IF(AND(OR(G1676=1,H1676=1),ISTEXT(J1676)),2,1))),"OoS")</f>
        <v>1</v>
      </c>
      <c r="F1676" s="57"/>
      <c r="G1676" s="59"/>
      <c r="H1676" s="59"/>
      <c r="I1676" s="59"/>
      <c r="J1676" s="59"/>
      <c r="K1676" s="59"/>
      <c r="L1676" s="59"/>
      <c r="M1676" s="59"/>
      <c r="N1676" s="59"/>
      <c r="O1676" s="59"/>
      <c r="P1676" s="370"/>
      <c r="Q1676" s="59"/>
      <c r="R1676" s="386"/>
    </row>
    <row r="1677" spans="1:18" ht="12.75" customHeight="1" x14ac:dyDescent="0.25">
      <c r="A1677" s="383"/>
      <c r="B1677" s="378"/>
      <c r="C1677" s="62" t="str">
        <f>IF(ISTEXT('Organizational Unit Summary'!$B$55),'Organizational Unit Summary'!$B$55,"")</f>
        <v>P-16</v>
      </c>
      <c r="D1677" s="51" t="str">
        <f>IF('Organizational Unit Summary'!$B$24="Benchmark or Sustainment",IF(E1677="OoS","OoS",IF(E1677=1,"DM",IF(E1677=2,"PM",IF(E1677=3,"LM",IF(E1677=4,"FM"))))),IF(E1677="OoS","OoS",IF(E1677&lt;=2,"H",IF(E1677=3,"M",IF(E1677=4,"L")))))</f>
        <v>DM</v>
      </c>
      <c r="E1677" s="58">
        <f>IF(OR(Processes!$C$62=TRUE,Processes!S$62=TRUE),IF(AND(G1677=1,H1677=1,NOT(ISTEXT(J1677))),4,IF(AND(G1677=1,H1677=1,ISTEXT(J1677)),3,IF(AND(OR(G1677=1,H1677=1),ISTEXT(J1677)),2,1))),"OoS")</f>
        <v>1</v>
      </c>
      <c r="F1677" s="57"/>
      <c r="G1677" s="59"/>
      <c r="H1677" s="59"/>
      <c r="I1677" s="59"/>
      <c r="J1677" s="59"/>
      <c r="K1677" s="59"/>
      <c r="L1677" s="59"/>
      <c r="M1677" s="59"/>
      <c r="N1677" s="59"/>
      <c r="O1677" s="59"/>
      <c r="P1677" s="370"/>
      <c r="Q1677" s="59"/>
      <c r="R1677" s="386"/>
    </row>
    <row r="1678" spans="1:18" ht="12.75" customHeight="1" x14ac:dyDescent="0.25">
      <c r="A1678" s="383"/>
      <c r="B1678" s="378"/>
      <c r="C1678" s="62" t="str">
        <f>IF(ISTEXT('Organizational Unit Summary'!$B$56),'Organizational Unit Summary'!$B$56,"")</f>
        <v>P-17</v>
      </c>
      <c r="D1678" s="51" t="str">
        <f>IF('Organizational Unit Summary'!$B$24="Benchmark or Sustainment",IF(E1678="OoS","OoS",IF(E1678=1,"DM",IF(E1678=2,"PM",IF(E1678=3,"LM",IF(E1678=4,"FM"))))),IF(E1678="OoS","OoS",IF(E1678&lt;=2,"H",IF(E1678=3,"M",IF(E1678=4,"L")))))</f>
        <v>DM</v>
      </c>
      <c r="E1678" s="58">
        <f>IF(OR(Processes!$C$62=TRUE,Processes!T$62=TRUE),IF(AND(G1678=1,H1678=1,NOT(ISTEXT(J1678))),4,IF(AND(G1678=1,H1678=1,ISTEXT(J1678)),3,IF(AND(OR(G1678=1,H1678=1),ISTEXT(J1678)),2,1))),"OoS")</f>
        <v>1</v>
      </c>
      <c r="F1678" s="57"/>
      <c r="G1678" s="59"/>
      <c r="H1678" s="59"/>
      <c r="I1678" s="59"/>
      <c r="J1678" s="59"/>
      <c r="K1678" s="59"/>
      <c r="L1678" s="59"/>
      <c r="M1678" s="59"/>
      <c r="N1678" s="59"/>
      <c r="O1678" s="59"/>
      <c r="P1678" s="370"/>
      <c r="Q1678" s="59"/>
      <c r="R1678" s="386"/>
    </row>
    <row r="1679" spans="1:18" ht="12.75" customHeight="1" x14ac:dyDescent="0.25">
      <c r="A1679" s="383"/>
      <c r="B1679" s="378"/>
      <c r="C1679" s="62" t="str">
        <f>IF(ISTEXT('Organizational Unit Summary'!$B$57),'Organizational Unit Summary'!$B$57,"")</f>
        <v>P-18</v>
      </c>
      <c r="D1679" s="51" t="str">
        <f>IF('Organizational Unit Summary'!$B$24="Benchmark or Sustainment",IF(E1679="OoS","OoS",IF(E1679=1,"DM",IF(E1679=2,"PM",IF(E1679=3,"LM",IF(E1679=4,"FM"))))),IF(E1679="OoS","OoS",IF(E1679&lt;=2,"H",IF(E1679=3,"M",IF(E1679=4,"L")))))</f>
        <v>DM</v>
      </c>
      <c r="E1679" s="58">
        <f>IF(OR(Processes!$C$62=TRUE,Processes!U$62=TRUE),IF(AND(G1679=1,H1679=1,NOT(ISTEXT(J1679))),4,IF(AND(G1679=1,H1679=1,ISTEXT(J1679)),3,IF(AND(OR(G1679=1,H1679=1),ISTEXT(J1679)),2,1))),"OoS")</f>
        <v>1</v>
      </c>
      <c r="F1679" s="57"/>
      <c r="G1679" s="59"/>
      <c r="H1679" s="59"/>
      <c r="I1679" s="59"/>
      <c r="J1679" s="59"/>
      <c r="K1679" s="59"/>
      <c r="L1679" s="59"/>
      <c r="M1679" s="59"/>
      <c r="N1679" s="59"/>
      <c r="O1679" s="59"/>
      <c r="P1679" s="370"/>
      <c r="Q1679" s="59"/>
      <c r="R1679" s="386"/>
    </row>
    <row r="1680" spans="1:18" ht="12.75" customHeight="1" x14ac:dyDescent="0.25">
      <c r="A1680" s="383"/>
      <c r="B1680" s="378"/>
      <c r="C1680" s="62" t="str">
        <f>IF(ISTEXT('Organizational Unit Summary'!$B$58),'Organizational Unit Summary'!$B$58,"")</f>
        <v>P-19</v>
      </c>
      <c r="D1680" s="51" t="str">
        <f>IF('Organizational Unit Summary'!$B$24="Benchmark or Sustainment",IF(E1680="OoS","OoS",IF(E1680=1,"DM",IF(E1680=2,"PM",IF(E1680=3,"LM",IF(E1680=4,"FM"))))),IF(E1680="OoS","OoS",IF(E1680&lt;=2,"H",IF(E1680=3,"M",IF(E1680=4,"L")))))</f>
        <v>DM</v>
      </c>
      <c r="E1680" s="58">
        <f>IF(OR(Processes!$C$62=TRUE,Processes!V$62=TRUE),IF(AND(G1680=1,H1680=1,NOT(ISTEXT(J1680))),4,IF(AND(G1680=1,H1680=1,ISTEXT(J1680)),3,IF(AND(OR(G1680=1,H1680=1),ISTEXT(J1680)),2,1))),"OoS")</f>
        <v>1</v>
      </c>
      <c r="F1680" s="57"/>
      <c r="G1680" s="59"/>
      <c r="H1680" s="59"/>
      <c r="I1680" s="59"/>
      <c r="J1680" s="59"/>
      <c r="K1680" s="59"/>
      <c r="L1680" s="59"/>
      <c r="M1680" s="59"/>
      <c r="N1680" s="59"/>
      <c r="O1680" s="59"/>
      <c r="P1680" s="370"/>
      <c r="Q1680" s="59"/>
      <c r="R1680" s="386"/>
    </row>
    <row r="1681" spans="1:18" ht="12.75" customHeight="1" thickBot="1" x14ac:dyDescent="0.3">
      <c r="A1681" s="383"/>
      <c r="B1681" s="378"/>
      <c r="C1681" s="62" t="str">
        <f>IF(ISTEXT('Organizational Unit Summary'!$B$59),'Organizational Unit Summary'!$B$59,"")</f>
        <v>P-20</v>
      </c>
      <c r="D1681" s="51" t="str">
        <f>IF('Organizational Unit Summary'!$B$24="Benchmark or Sustainment",IF(E1681="OoS","OoS",IF(E1681=1,"DM",IF(E1681=2,"PM",IF(E1681=3,"LM",IF(E1681=4,"FM"))))),IF(E1681="OoS","OoS",IF(E1681&lt;=2,"H",IF(E1681=3,"M",IF(E1681=4,"L")))))</f>
        <v>DM</v>
      </c>
      <c r="E1681" s="58">
        <f>IF(OR(Processes!$C$62=TRUE,Processes!W$62=TRUE),IF(AND(G1681=1,H1681=1,NOT(ISTEXT(J1681))),4,IF(AND(G1681=1,H1681=1,ISTEXT(J1681)),3,IF(AND(OR(G1681=1,H1681=1),ISTEXT(J1681)),2,1))),"OoS")</f>
        <v>1</v>
      </c>
      <c r="F1681" s="57"/>
      <c r="G1681" s="59"/>
      <c r="H1681" s="59"/>
      <c r="I1681" s="59"/>
      <c r="J1681" s="59"/>
      <c r="K1681" s="59"/>
      <c r="L1681" s="59"/>
      <c r="M1681" s="59"/>
      <c r="N1681" s="59"/>
      <c r="O1681" s="59"/>
      <c r="P1681" s="371"/>
      <c r="Q1681" s="59"/>
      <c r="R1681" s="386"/>
    </row>
    <row r="1682" spans="1:18" ht="12.75" customHeight="1" x14ac:dyDescent="0.25">
      <c r="A1682" s="383"/>
      <c r="B1682" s="378" t="str">
        <f>IF(ISTEXT(Processes!$B$12),Processes!$B$12,"")</f>
        <v>Process 10</v>
      </c>
      <c r="C1682" s="62" t="str">
        <f>IF(ISTEXT('Organizational Unit Summary'!$B$40),'Organizational Unit Summary'!$B$40,"")</f>
        <v>P-1</v>
      </c>
      <c r="D1682" s="51" t="str">
        <f>IF('Organizational Unit Summary'!$B$24="Benchmark or Sustainment",IF(E1682="OoS","OoS",IF(E1682=1,"DM",IF(E1682=2,"PM",IF(E1682=3,"LM",IF(E1682=4,"FM"))))),IF(E1682="OoS","OoS",IF(E1682&lt;=2,"H",IF(E1682=3,"M",IF(E1682=4,"L")))))</f>
        <v>DM</v>
      </c>
      <c r="E1682" s="58">
        <f>IF(OR(Processes!$C$63=TRUE,Processes!D$63=TRUE),IF(AND(G1682=1,H1682=1,NOT(ISTEXT(J1682))),4,IF(AND(G1682=1,H1682=1,ISTEXT(J1682)),3,IF(AND(OR(G1682=1,H1682=1),ISTEXT(J1682)),2,1))),"OoS")</f>
        <v>1</v>
      </c>
      <c r="F1682" s="57"/>
      <c r="G1682" s="59"/>
      <c r="H1682" s="59"/>
      <c r="I1682" s="59"/>
      <c r="J1682" s="59"/>
      <c r="K1682" s="59"/>
      <c r="L1682" s="59"/>
      <c r="M1682" s="59"/>
      <c r="N1682" s="59"/>
      <c r="O1682" s="59"/>
      <c r="P1682" s="369"/>
      <c r="Q1682" s="59"/>
      <c r="R1682" s="386"/>
    </row>
    <row r="1683" spans="1:18" ht="12.75" customHeight="1" x14ac:dyDescent="0.25">
      <c r="A1683" s="383"/>
      <c r="B1683" s="378"/>
      <c r="C1683" s="62" t="str">
        <f>IF(ISTEXT('Organizational Unit Summary'!$B$41),'Organizational Unit Summary'!$B$41,"")</f>
        <v>P-2</v>
      </c>
      <c r="D1683" s="51" t="str">
        <f>IF('Organizational Unit Summary'!$B$24="Benchmark or Sustainment",IF(E1683="OoS","OoS",IF(E1683=1,"DM",IF(E1683=2,"PM",IF(E1683=3,"LM",IF(E1683=4,"FM"))))),IF(E1683="OoS","OoS",IF(E1683&lt;=2,"H",IF(E1683=3,"M",IF(E1683=4,"L")))))</f>
        <v>DM</v>
      </c>
      <c r="E1683" s="58">
        <f>IF(OR(Processes!$C$63=TRUE,Processes!E$63=TRUE),IF(AND(G1683=1,H1683=1,NOT(ISTEXT(J1683))),4,IF(AND(G1683=1,H1683=1,ISTEXT(J1683)),3,IF(AND(OR(G1683=1,H1683=1),ISTEXT(J1683)),2,1))),"OoS")</f>
        <v>1</v>
      </c>
      <c r="F1683" s="57"/>
      <c r="G1683" s="59"/>
      <c r="H1683" s="59"/>
      <c r="I1683" s="59"/>
      <c r="J1683" s="59"/>
      <c r="K1683" s="59"/>
      <c r="L1683" s="59"/>
      <c r="M1683" s="59"/>
      <c r="N1683" s="59"/>
      <c r="O1683" s="59"/>
      <c r="P1683" s="370"/>
      <c r="Q1683" s="59"/>
      <c r="R1683" s="386"/>
    </row>
    <row r="1684" spans="1:18" ht="12.75" customHeight="1" x14ac:dyDescent="0.25">
      <c r="A1684" s="383"/>
      <c r="B1684" s="378"/>
      <c r="C1684" s="62" t="str">
        <f>IF(ISTEXT('Organizational Unit Summary'!$B$42),'Organizational Unit Summary'!$B$42,"")</f>
        <v>P-3</v>
      </c>
      <c r="D1684" s="51" t="str">
        <f>IF('Organizational Unit Summary'!$B$24="Benchmark or Sustainment",IF(E1684="OoS","OoS",IF(E1684=1,"DM",IF(E1684=2,"PM",IF(E1684=3,"LM",IF(E1684=4,"FM"))))),IF(E1684="OoS","OoS",IF(E1684&lt;=2,"H",IF(E1684=3,"M",IF(E1684=4,"L")))))</f>
        <v>DM</v>
      </c>
      <c r="E1684" s="58">
        <f>IF(OR(Processes!$C$63=TRUE,Processes!F$63=TRUE),IF(AND(G1684=1,H1684=1,NOT(ISTEXT(J1684))),4,IF(AND(G1684=1,H1684=1,ISTEXT(J1684)),3,IF(AND(OR(G1684=1,H1684=1),ISTEXT(J1684)),2,1))),"OoS")</f>
        <v>1</v>
      </c>
      <c r="F1684" s="57"/>
      <c r="G1684" s="59"/>
      <c r="H1684" s="59"/>
      <c r="I1684" s="59"/>
      <c r="J1684" s="59"/>
      <c r="K1684" s="59"/>
      <c r="L1684" s="59"/>
      <c r="M1684" s="59"/>
      <c r="N1684" s="59"/>
      <c r="O1684" s="59"/>
      <c r="P1684" s="370"/>
      <c r="Q1684" s="59"/>
      <c r="R1684" s="386"/>
    </row>
    <row r="1685" spans="1:18" ht="12.75" customHeight="1" x14ac:dyDescent="0.25">
      <c r="A1685" s="383"/>
      <c r="B1685" s="378"/>
      <c r="C1685" s="62" t="str">
        <f>IF(ISTEXT('Organizational Unit Summary'!$B$43),'Organizational Unit Summary'!$B$43,"")</f>
        <v>P-4</v>
      </c>
      <c r="D1685" s="51" t="str">
        <f>IF('Organizational Unit Summary'!$B$24="Benchmark or Sustainment",IF(E1685="OoS","OoS",IF(E1685=1,"DM",IF(E1685=2,"PM",IF(E1685=3,"LM",IF(E1685=4,"FM"))))),IF(E1685="OoS","OoS",IF(E1685&lt;=2,"H",IF(E1685=3,"M",IF(E1685=4,"L")))))</f>
        <v>DM</v>
      </c>
      <c r="E1685" s="58">
        <f>IF(OR(Processes!$C$63=TRUE,Processes!G$63=TRUE),IF(AND(G1685=1,H1685=1,NOT(ISTEXT(J1685))),4,IF(AND(G1685=1,H1685=1,ISTEXT(J1685)),3,IF(AND(OR(G1685=1,H1685=1),ISTEXT(J1685)),2,1))),"OoS")</f>
        <v>1</v>
      </c>
      <c r="F1685" s="57"/>
      <c r="G1685" s="59"/>
      <c r="H1685" s="59"/>
      <c r="I1685" s="59"/>
      <c r="J1685" s="59"/>
      <c r="K1685" s="59"/>
      <c r="L1685" s="59"/>
      <c r="M1685" s="59"/>
      <c r="N1685" s="59"/>
      <c r="O1685" s="59"/>
      <c r="P1685" s="370"/>
      <c r="Q1685" s="59"/>
      <c r="R1685" s="386"/>
    </row>
    <row r="1686" spans="1:18" ht="12.75" customHeight="1" x14ac:dyDescent="0.25">
      <c r="A1686" s="383"/>
      <c r="B1686" s="378"/>
      <c r="C1686" s="62" t="str">
        <f>IF(ISTEXT('Organizational Unit Summary'!$B$44),'Organizational Unit Summary'!$B$44,"")</f>
        <v>P-5</v>
      </c>
      <c r="D1686" s="51" t="str">
        <f>IF('Organizational Unit Summary'!$B$24="Benchmark or Sustainment",IF(E1686="OoS","OoS",IF(E1686=1,"DM",IF(E1686=2,"PM",IF(E1686=3,"LM",IF(E1686=4,"FM"))))),IF(E1686="OoS","OoS",IF(E1686&lt;=2,"H",IF(E1686=3,"M",IF(E1686=4,"L")))))</f>
        <v>DM</v>
      </c>
      <c r="E1686" s="58">
        <f>IF(OR(Processes!$C$63=TRUE,Processes!H$63=TRUE),IF(AND(G1686=1,H1686=1,NOT(ISTEXT(J1686))),4,IF(AND(G1686=1,H1686=1,ISTEXT(J1686)),3,IF(AND(OR(G1686=1,H1686=1),ISTEXT(J1686)),2,1))),"OoS")</f>
        <v>1</v>
      </c>
      <c r="F1686" s="57"/>
      <c r="G1686" s="59"/>
      <c r="H1686" s="59"/>
      <c r="I1686" s="59"/>
      <c r="J1686" s="59"/>
      <c r="K1686" s="59"/>
      <c r="L1686" s="59"/>
      <c r="M1686" s="59"/>
      <c r="N1686" s="59"/>
      <c r="O1686" s="59"/>
      <c r="P1686" s="370"/>
      <c r="Q1686" s="59"/>
      <c r="R1686" s="386"/>
    </row>
    <row r="1687" spans="1:18" ht="12.75" customHeight="1" x14ac:dyDescent="0.25">
      <c r="A1687" s="383"/>
      <c r="B1687" s="378"/>
      <c r="C1687" s="62" t="str">
        <f>IF(ISTEXT('Organizational Unit Summary'!$B$45),'Organizational Unit Summary'!$B$45,"")</f>
        <v>P-6</v>
      </c>
      <c r="D1687" s="51" t="str">
        <f>IF('Organizational Unit Summary'!$B$24="Benchmark or Sustainment",IF(E1687="OoS","OoS",IF(E1687=1,"DM",IF(E1687=2,"PM",IF(E1687=3,"LM",IF(E1687=4,"FM"))))),IF(E1687="OoS","OoS",IF(E1687&lt;=2,"H",IF(E1687=3,"M",IF(E1687=4,"L")))))</f>
        <v>DM</v>
      </c>
      <c r="E1687" s="58">
        <f>IF(OR(Processes!$C$63=TRUE,Processes!I$63=TRUE),IF(AND(G1687=1,H1687=1,NOT(ISTEXT(J1687))),4,IF(AND(G1687=1,H1687=1,ISTEXT(J1687)),3,IF(AND(OR(G1687=1,H1687=1),ISTEXT(J1687)),2,1))),"OoS")</f>
        <v>1</v>
      </c>
      <c r="F1687" s="57"/>
      <c r="G1687" s="59"/>
      <c r="H1687" s="59"/>
      <c r="I1687" s="59"/>
      <c r="J1687" s="59"/>
      <c r="K1687" s="59"/>
      <c r="L1687" s="59"/>
      <c r="M1687" s="59"/>
      <c r="N1687" s="59"/>
      <c r="O1687" s="59"/>
      <c r="P1687" s="370"/>
      <c r="Q1687" s="59"/>
      <c r="R1687" s="386"/>
    </row>
    <row r="1688" spans="1:18" ht="12.75" customHeight="1" x14ac:dyDescent="0.25">
      <c r="A1688" s="383"/>
      <c r="B1688" s="378"/>
      <c r="C1688" s="62" t="str">
        <f>IF(ISTEXT('Organizational Unit Summary'!$B$46),'Organizational Unit Summary'!$B$46,"")</f>
        <v>P-7</v>
      </c>
      <c r="D1688" s="51" t="str">
        <f>IF('Organizational Unit Summary'!$B$24="Benchmark or Sustainment",IF(E1688="OoS","OoS",IF(E1688=1,"DM",IF(E1688=2,"PM",IF(E1688=3,"LM",IF(E1688=4,"FM"))))),IF(E1688="OoS","OoS",IF(E1688&lt;=2,"H",IF(E1688=3,"M",IF(E1688=4,"L")))))</f>
        <v>DM</v>
      </c>
      <c r="E1688" s="58">
        <f>IF(OR(Processes!$C$63=TRUE,Processes!J$63=TRUE),IF(AND(G1688=1,H1688=1,NOT(ISTEXT(J1688))),4,IF(AND(G1688=1,H1688=1,ISTEXT(J1688)),3,IF(AND(OR(G1688=1,H1688=1),ISTEXT(J1688)),2,1))),"OoS")</f>
        <v>1</v>
      </c>
      <c r="F1688" s="57"/>
      <c r="G1688" s="59"/>
      <c r="H1688" s="59"/>
      <c r="I1688" s="59"/>
      <c r="J1688" s="59"/>
      <c r="K1688" s="59"/>
      <c r="L1688" s="59"/>
      <c r="M1688" s="59"/>
      <c r="N1688" s="59"/>
      <c r="O1688" s="59"/>
      <c r="P1688" s="370"/>
      <c r="Q1688" s="59"/>
      <c r="R1688" s="386"/>
    </row>
    <row r="1689" spans="1:18" ht="12.75" customHeight="1" x14ac:dyDescent="0.25">
      <c r="A1689" s="383"/>
      <c r="B1689" s="378"/>
      <c r="C1689" s="62" t="str">
        <f>IF(ISTEXT('Organizational Unit Summary'!$B$47),'Organizational Unit Summary'!$B$47,"")</f>
        <v>P-8</v>
      </c>
      <c r="D1689" s="51" t="str">
        <f>IF('Organizational Unit Summary'!$B$24="Benchmark or Sustainment",IF(E1689="OoS","OoS",IF(E1689=1,"DM",IF(E1689=2,"PM",IF(E1689=3,"LM",IF(E1689=4,"FM"))))),IF(E1689="OoS","OoS",IF(E1689&lt;=2,"H",IF(E1689=3,"M",IF(E1689=4,"L")))))</f>
        <v>DM</v>
      </c>
      <c r="E1689" s="58">
        <f>IF(OR(Processes!$C$63=TRUE,Processes!K$63=TRUE),IF(AND(G1689=1,H1689=1,NOT(ISTEXT(J1689))),4,IF(AND(G1689=1,H1689=1,ISTEXT(J1689)),3,IF(AND(OR(G1689=1,H1689=1),ISTEXT(J1689)),2,1))),"OoS")</f>
        <v>1</v>
      </c>
      <c r="F1689" s="57"/>
      <c r="G1689" s="59"/>
      <c r="H1689" s="59"/>
      <c r="I1689" s="59"/>
      <c r="J1689" s="59"/>
      <c r="K1689" s="59"/>
      <c r="L1689" s="59"/>
      <c r="M1689" s="59"/>
      <c r="N1689" s="59"/>
      <c r="O1689" s="59"/>
      <c r="P1689" s="370"/>
      <c r="Q1689" s="59"/>
      <c r="R1689" s="386"/>
    </row>
    <row r="1690" spans="1:18" ht="12.75" customHeight="1" x14ac:dyDescent="0.25">
      <c r="A1690" s="383"/>
      <c r="B1690" s="378"/>
      <c r="C1690" s="62" t="str">
        <f>IF(ISTEXT('Organizational Unit Summary'!$B$48),'Organizational Unit Summary'!$B$48,"")</f>
        <v>P-9</v>
      </c>
      <c r="D1690" s="51" t="str">
        <f>IF('Organizational Unit Summary'!$B$24="Benchmark or Sustainment",IF(E1690="OoS","OoS",IF(E1690=1,"DM",IF(E1690=2,"PM",IF(E1690=3,"LM",IF(E1690=4,"FM"))))),IF(E1690="OoS","OoS",IF(E1690&lt;=2,"H",IF(E1690=3,"M",IF(E1690=4,"L")))))</f>
        <v>DM</v>
      </c>
      <c r="E1690" s="58">
        <f>IF(OR(Processes!$C$63=TRUE,Processes!L$63=TRUE),IF(AND(G1690=1,H1690=1,NOT(ISTEXT(J1690))),4,IF(AND(G1690=1,H1690=1,ISTEXT(J1690)),3,IF(AND(OR(G1690=1,H1690=1),ISTEXT(J1690)),2,1))),"OoS")</f>
        <v>1</v>
      </c>
      <c r="F1690" s="57"/>
      <c r="G1690" s="59"/>
      <c r="H1690" s="59"/>
      <c r="I1690" s="59"/>
      <c r="J1690" s="59"/>
      <c r="K1690" s="59"/>
      <c r="L1690" s="59"/>
      <c r="M1690" s="59"/>
      <c r="N1690" s="59"/>
      <c r="O1690" s="59"/>
      <c r="P1690" s="370"/>
      <c r="Q1690" s="59"/>
      <c r="R1690" s="386"/>
    </row>
    <row r="1691" spans="1:18" ht="12.75" customHeight="1" x14ac:dyDescent="0.25">
      <c r="A1691" s="383"/>
      <c r="B1691" s="378"/>
      <c r="C1691" s="62" t="str">
        <f>IF(ISTEXT('Organizational Unit Summary'!$B$49),'Organizational Unit Summary'!$B$49,"")</f>
        <v>P-10</v>
      </c>
      <c r="D1691" s="51" t="str">
        <f>IF('Organizational Unit Summary'!$B$24="Benchmark or Sustainment",IF(E1691="OoS","OoS",IF(E1691=1,"DM",IF(E1691=2,"PM",IF(E1691=3,"LM",IF(E1691=4,"FM"))))),IF(E1691="OoS","OoS",IF(E1691&lt;=2,"H",IF(E1691=3,"M",IF(E1691=4,"L")))))</f>
        <v>DM</v>
      </c>
      <c r="E1691" s="58">
        <f>IF(OR(Processes!$C$63=TRUE,Processes!M$63=TRUE),IF(AND(G1691=1,H1691=1,NOT(ISTEXT(J1691))),4,IF(AND(G1691=1,H1691=1,ISTEXT(J1691)),3,IF(AND(OR(G1691=1,H1691=1),ISTEXT(J1691)),2,1))),"OoS")</f>
        <v>1</v>
      </c>
      <c r="F1691" s="57"/>
      <c r="G1691" s="59"/>
      <c r="H1691" s="59"/>
      <c r="I1691" s="59"/>
      <c r="J1691" s="59"/>
      <c r="K1691" s="59"/>
      <c r="L1691" s="59"/>
      <c r="M1691" s="59"/>
      <c r="N1691" s="59"/>
      <c r="O1691" s="59"/>
      <c r="P1691" s="370"/>
      <c r="Q1691" s="59"/>
      <c r="R1691" s="386"/>
    </row>
    <row r="1692" spans="1:18" ht="12.75" customHeight="1" x14ac:dyDescent="0.25">
      <c r="A1692" s="383"/>
      <c r="B1692" s="378"/>
      <c r="C1692" s="62" t="str">
        <f>IF(ISTEXT('Organizational Unit Summary'!$B$50),'Organizational Unit Summary'!$B$50,"")</f>
        <v>P-11</v>
      </c>
      <c r="D1692" s="51" t="str">
        <f>IF('Organizational Unit Summary'!$B$24="Benchmark or Sustainment",IF(E1692="OoS","OoS",IF(E1692=1,"DM",IF(E1692=2,"PM",IF(E1692=3,"LM",IF(E1692=4,"FM"))))),IF(E1692="OoS","OoS",IF(E1692&lt;=2,"H",IF(E1692=3,"M",IF(E1692=4,"L")))))</f>
        <v>DM</v>
      </c>
      <c r="E1692" s="58">
        <f>IF(OR(Processes!$C$63=TRUE,Processes!N$63=TRUE),IF(AND(G1692=1,H1692=1,NOT(ISTEXT(J1692))),4,IF(AND(G1692=1,H1692=1,ISTEXT(J1692)),3,IF(AND(OR(G1692=1,H1692=1),ISTEXT(J1692)),2,1))),"OoS")</f>
        <v>1</v>
      </c>
      <c r="F1692" s="57"/>
      <c r="G1692" s="59"/>
      <c r="H1692" s="59"/>
      <c r="I1692" s="59"/>
      <c r="J1692" s="59"/>
      <c r="K1692" s="59"/>
      <c r="L1692" s="59"/>
      <c r="M1692" s="59"/>
      <c r="N1692" s="59"/>
      <c r="O1692" s="59"/>
      <c r="P1692" s="370"/>
      <c r="Q1692" s="59"/>
      <c r="R1692" s="386"/>
    </row>
    <row r="1693" spans="1:18" ht="12.75" customHeight="1" x14ac:dyDescent="0.25">
      <c r="A1693" s="383"/>
      <c r="B1693" s="378"/>
      <c r="C1693" s="62" t="str">
        <f>IF(ISTEXT('Organizational Unit Summary'!$B$51),'Organizational Unit Summary'!$B$51,"")</f>
        <v>P-12</v>
      </c>
      <c r="D1693" s="51" t="str">
        <f>IF('Organizational Unit Summary'!$B$24="Benchmark or Sustainment",IF(E1693="OoS","OoS",IF(E1693=1,"DM",IF(E1693=2,"PM",IF(E1693=3,"LM",IF(E1693=4,"FM"))))),IF(E1693="OoS","OoS",IF(E1693&lt;=2,"H",IF(E1693=3,"M",IF(E1693=4,"L")))))</f>
        <v>DM</v>
      </c>
      <c r="E1693" s="58">
        <f>IF(OR(Processes!$C$63=TRUE,Processes!O$63=TRUE),IF(AND(G1693=1,H1693=1,NOT(ISTEXT(J1693))),4,IF(AND(G1693=1,H1693=1,ISTEXT(J1693)),3,IF(AND(OR(G1693=1,H1693=1),ISTEXT(J1693)),2,1))),"OoS")</f>
        <v>1</v>
      </c>
      <c r="F1693" s="57"/>
      <c r="G1693" s="59"/>
      <c r="H1693" s="59"/>
      <c r="I1693" s="59"/>
      <c r="J1693" s="59"/>
      <c r="K1693" s="59"/>
      <c r="L1693" s="59"/>
      <c r="M1693" s="59"/>
      <c r="N1693" s="59"/>
      <c r="O1693" s="59"/>
      <c r="P1693" s="370"/>
      <c r="Q1693" s="59"/>
      <c r="R1693" s="386"/>
    </row>
    <row r="1694" spans="1:18" ht="12.75" customHeight="1" x14ac:dyDescent="0.25">
      <c r="A1694" s="383"/>
      <c r="B1694" s="378"/>
      <c r="C1694" s="62" t="str">
        <f>IF(ISTEXT('Organizational Unit Summary'!$B$52),'Organizational Unit Summary'!$B$52,"")</f>
        <v>P-13</v>
      </c>
      <c r="D1694" s="51" t="str">
        <f>IF('Organizational Unit Summary'!$B$24="Benchmark or Sustainment",IF(E1694="OoS","OoS",IF(E1694=1,"DM",IF(E1694=2,"PM",IF(E1694=3,"LM",IF(E1694=4,"FM"))))),IF(E1694="OoS","OoS",IF(E1694&lt;=2,"H",IF(E1694=3,"M",IF(E1694=4,"L")))))</f>
        <v>DM</v>
      </c>
      <c r="E1694" s="58">
        <f>IF(OR(Processes!$C$63=TRUE,Processes!P$63=TRUE),IF(AND(G1694=1,H1694=1,NOT(ISTEXT(J1694))),4,IF(AND(G1694=1,H1694=1,ISTEXT(J1694)),3,IF(AND(OR(G1694=1,H1694=1),ISTEXT(J1694)),2,1))),"OoS")</f>
        <v>1</v>
      </c>
      <c r="F1694" s="57"/>
      <c r="G1694" s="59"/>
      <c r="H1694" s="59"/>
      <c r="I1694" s="59"/>
      <c r="J1694" s="59"/>
      <c r="K1694" s="59"/>
      <c r="L1694" s="59"/>
      <c r="M1694" s="59"/>
      <c r="N1694" s="59"/>
      <c r="O1694" s="59"/>
      <c r="P1694" s="370"/>
      <c r="Q1694" s="59"/>
      <c r="R1694" s="386"/>
    </row>
    <row r="1695" spans="1:18" ht="12.75" customHeight="1" x14ac:dyDescent="0.25">
      <c r="A1695" s="383"/>
      <c r="B1695" s="378"/>
      <c r="C1695" s="62" t="str">
        <f>IF(ISTEXT('Organizational Unit Summary'!$B$53),'Organizational Unit Summary'!$B$53,"")</f>
        <v>P-14</v>
      </c>
      <c r="D1695" s="51" t="str">
        <f>IF('Organizational Unit Summary'!$B$24="Benchmark or Sustainment",IF(E1695="OoS","OoS",IF(E1695=1,"DM",IF(E1695=2,"PM",IF(E1695=3,"LM",IF(E1695=4,"FM"))))),IF(E1695="OoS","OoS",IF(E1695&lt;=2,"H",IF(E1695=3,"M",IF(E1695=4,"L")))))</f>
        <v>DM</v>
      </c>
      <c r="E1695" s="58">
        <f>IF(OR(Processes!$C$63=TRUE,Processes!Q$63=TRUE),IF(AND(G1695=1,H1695=1,NOT(ISTEXT(J1695))),4,IF(AND(G1695=1,H1695=1,ISTEXT(J1695)),3,IF(AND(OR(G1695=1,H1695=1),ISTEXT(J1695)),2,1))),"OoS")</f>
        <v>1</v>
      </c>
      <c r="F1695" s="57"/>
      <c r="G1695" s="59"/>
      <c r="H1695" s="59"/>
      <c r="I1695" s="59"/>
      <c r="J1695" s="59"/>
      <c r="K1695" s="59"/>
      <c r="L1695" s="59"/>
      <c r="M1695" s="59"/>
      <c r="N1695" s="59"/>
      <c r="O1695" s="59"/>
      <c r="P1695" s="370"/>
      <c r="Q1695" s="59"/>
      <c r="R1695" s="386"/>
    </row>
    <row r="1696" spans="1:18" ht="12.75" customHeight="1" x14ac:dyDescent="0.25">
      <c r="A1696" s="383"/>
      <c r="B1696" s="378"/>
      <c r="C1696" s="62" t="str">
        <f>IF(ISTEXT('Organizational Unit Summary'!$B$54),'Organizational Unit Summary'!$B$54,"")</f>
        <v>P-15</v>
      </c>
      <c r="D1696" s="51" t="str">
        <f>IF('Organizational Unit Summary'!$B$24="Benchmark or Sustainment",IF(E1696="OoS","OoS",IF(E1696=1,"DM",IF(E1696=2,"PM",IF(E1696=3,"LM",IF(E1696=4,"FM"))))),IF(E1696="OoS","OoS",IF(E1696&lt;=2,"H",IF(E1696=3,"M",IF(E1696=4,"L")))))</f>
        <v>DM</v>
      </c>
      <c r="E1696" s="58">
        <f>IF(OR(Processes!$C$63=TRUE,Processes!R$63=TRUE),IF(AND(G1696=1,H1696=1,NOT(ISTEXT(J1696))),4,IF(AND(G1696=1,H1696=1,ISTEXT(J1696)),3,IF(AND(OR(G1696=1,H1696=1),ISTEXT(J1696)),2,1))),"OoS")</f>
        <v>1</v>
      </c>
      <c r="F1696" s="57"/>
      <c r="G1696" s="59"/>
      <c r="H1696" s="59"/>
      <c r="I1696" s="59"/>
      <c r="J1696" s="59"/>
      <c r="K1696" s="59"/>
      <c r="L1696" s="59"/>
      <c r="M1696" s="59"/>
      <c r="N1696" s="59"/>
      <c r="O1696" s="59"/>
      <c r="P1696" s="370"/>
      <c r="Q1696" s="59"/>
      <c r="R1696" s="386"/>
    </row>
    <row r="1697" spans="1:18" ht="12.75" customHeight="1" x14ac:dyDescent="0.25">
      <c r="A1697" s="383"/>
      <c r="B1697" s="378"/>
      <c r="C1697" s="62" t="str">
        <f>IF(ISTEXT('Organizational Unit Summary'!$B$55),'Organizational Unit Summary'!$B$55,"")</f>
        <v>P-16</v>
      </c>
      <c r="D1697" s="51" t="str">
        <f>IF('Organizational Unit Summary'!$B$24="Benchmark or Sustainment",IF(E1697="OoS","OoS",IF(E1697=1,"DM",IF(E1697=2,"PM",IF(E1697=3,"LM",IF(E1697=4,"FM"))))),IF(E1697="OoS","OoS",IF(E1697&lt;=2,"H",IF(E1697=3,"M",IF(E1697=4,"L")))))</f>
        <v>DM</v>
      </c>
      <c r="E1697" s="58">
        <f>IF(OR(Processes!$C$63=TRUE,Processes!S$63=TRUE),IF(AND(G1697=1,H1697=1,NOT(ISTEXT(J1697))),4,IF(AND(G1697=1,H1697=1,ISTEXT(J1697)),3,IF(AND(OR(G1697=1,H1697=1),ISTEXT(J1697)),2,1))),"OoS")</f>
        <v>1</v>
      </c>
      <c r="F1697" s="57"/>
      <c r="G1697" s="59"/>
      <c r="H1697" s="59"/>
      <c r="I1697" s="59"/>
      <c r="J1697" s="59"/>
      <c r="K1697" s="59"/>
      <c r="L1697" s="59"/>
      <c r="M1697" s="59"/>
      <c r="N1697" s="59"/>
      <c r="O1697" s="59"/>
      <c r="P1697" s="370"/>
      <c r="Q1697" s="59"/>
      <c r="R1697" s="386"/>
    </row>
    <row r="1698" spans="1:18" ht="12.75" customHeight="1" x14ac:dyDescent="0.25">
      <c r="A1698" s="383"/>
      <c r="B1698" s="378"/>
      <c r="C1698" s="62" t="str">
        <f>IF(ISTEXT('Organizational Unit Summary'!$B$56),'Organizational Unit Summary'!$B$56,"")</f>
        <v>P-17</v>
      </c>
      <c r="D1698" s="51" t="str">
        <f>IF('Organizational Unit Summary'!$B$24="Benchmark or Sustainment",IF(E1698="OoS","OoS",IF(E1698=1,"DM",IF(E1698=2,"PM",IF(E1698=3,"LM",IF(E1698=4,"FM"))))),IF(E1698="OoS","OoS",IF(E1698&lt;=2,"H",IF(E1698=3,"M",IF(E1698=4,"L")))))</f>
        <v>DM</v>
      </c>
      <c r="E1698" s="58">
        <f>IF(OR(Processes!$C$63=TRUE,Processes!T$63=TRUE),IF(AND(G1698=1,H1698=1,NOT(ISTEXT(J1698))),4,IF(AND(G1698=1,H1698=1,ISTEXT(J1698)),3,IF(AND(OR(G1698=1,H1698=1),ISTEXT(J1698)),2,1))),"OoS")</f>
        <v>1</v>
      </c>
      <c r="F1698" s="57"/>
      <c r="G1698" s="59"/>
      <c r="H1698" s="59"/>
      <c r="I1698" s="59"/>
      <c r="J1698" s="59"/>
      <c r="K1698" s="59"/>
      <c r="L1698" s="59"/>
      <c r="M1698" s="59"/>
      <c r="N1698" s="59"/>
      <c r="O1698" s="59"/>
      <c r="P1698" s="370"/>
      <c r="Q1698" s="59"/>
      <c r="R1698" s="386"/>
    </row>
    <row r="1699" spans="1:18" ht="12.75" customHeight="1" x14ac:dyDescent="0.25">
      <c r="A1699" s="383"/>
      <c r="B1699" s="378"/>
      <c r="C1699" s="62" t="str">
        <f>IF(ISTEXT('Organizational Unit Summary'!$B$57),'Organizational Unit Summary'!$B$57,"")</f>
        <v>P-18</v>
      </c>
      <c r="D1699" s="51" t="str">
        <f>IF('Organizational Unit Summary'!$B$24="Benchmark or Sustainment",IF(E1699="OoS","OoS",IF(E1699=1,"DM",IF(E1699=2,"PM",IF(E1699=3,"LM",IF(E1699=4,"FM"))))),IF(E1699="OoS","OoS",IF(E1699&lt;=2,"H",IF(E1699=3,"M",IF(E1699=4,"L")))))</f>
        <v>DM</v>
      </c>
      <c r="E1699" s="58">
        <f>IF(OR(Processes!$C$63=TRUE,Processes!U$63=TRUE),IF(AND(G1699=1,H1699=1,NOT(ISTEXT(J1699))),4,IF(AND(G1699=1,H1699=1,ISTEXT(J1699)),3,IF(AND(OR(G1699=1,H1699=1),ISTEXT(J1699)),2,1))),"OoS")</f>
        <v>1</v>
      </c>
      <c r="F1699" s="57"/>
      <c r="G1699" s="59"/>
      <c r="H1699" s="59"/>
      <c r="I1699" s="59"/>
      <c r="J1699" s="59"/>
      <c r="K1699" s="59"/>
      <c r="L1699" s="59"/>
      <c r="M1699" s="59"/>
      <c r="N1699" s="59"/>
      <c r="O1699" s="59"/>
      <c r="P1699" s="370"/>
      <c r="Q1699" s="59"/>
      <c r="R1699" s="386"/>
    </row>
    <row r="1700" spans="1:18" ht="12.75" customHeight="1" x14ac:dyDescent="0.25">
      <c r="A1700" s="383"/>
      <c r="B1700" s="378"/>
      <c r="C1700" s="62" t="str">
        <f>IF(ISTEXT('Organizational Unit Summary'!$B$58),'Organizational Unit Summary'!$B$58,"")</f>
        <v>P-19</v>
      </c>
      <c r="D1700" s="51" t="str">
        <f>IF('Organizational Unit Summary'!$B$24="Benchmark or Sustainment",IF(E1700="OoS","OoS",IF(E1700=1,"DM",IF(E1700=2,"PM",IF(E1700=3,"LM",IF(E1700=4,"FM"))))),IF(E1700="OoS","OoS",IF(E1700&lt;=2,"H",IF(E1700=3,"M",IF(E1700=4,"L")))))</f>
        <v>DM</v>
      </c>
      <c r="E1700" s="58">
        <f>IF(OR(Processes!$C$63=TRUE,Processes!V$63=TRUE),IF(AND(G1700=1,H1700=1,NOT(ISTEXT(J1700))),4,IF(AND(G1700=1,H1700=1,ISTEXT(J1700)),3,IF(AND(OR(G1700=1,H1700=1),ISTEXT(J1700)),2,1))),"OoS")</f>
        <v>1</v>
      </c>
      <c r="F1700" s="57"/>
      <c r="G1700" s="59"/>
      <c r="H1700" s="59"/>
      <c r="I1700" s="59"/>
      <c r="J1700" s="59"/>
      <c r="K1700" s="59"/>
      <c r="L1700" s="59"/>
      <c r="M1700" s="59"/>
      <c r="N1700" s="59"/>
      <c r="O1700" s="59"/>
      <c r="P1700" s="370"/>
      <c r="Q1700" s="59"/>
      <c r="R1700" s="386"/>
    </row>
    <row r="1701" spans="1:18" ht="12.75" customHeight="1" thickBot="1" x14ac:dyDescent="0.3">
      <c r="A1701" s="383"/>
      <c r="B1701" s="378"/>
      <c r="C1701" s="62" t="str">
        <f>IF(ISTEXT('Organizational Unit Summary'!$B$59),'Organizational Unit Summary'!$B$59,"")</f>
        <v>P-20</v>
      </c>
      <c r="D1701" s="51" t="str">
        <f>IF('Organizational Unit Summary'!$B$24="Benchmark or Sustainment",IF(E1701="OoS","OoS",IF(E1701=1,"DM",IF(E1701=2,"PM",IF(E1701=3,"LM",IF(E1701=4,"FM"))))),IF(E1701="OoS","OoS",IF(E1701&lt;=2,"H",IF(E1701=3,"M",IF(E1701=4,"L")))))</f>
        <v>DM</v>
      </c>
      <c r="E1701" s="58">
        <f>IF(OR(Processes!$C$63=TRUE,Processes!W$63=TRUE),IF(AND(G1701=1,H1701=1,NOT(ISTEXT(J1701))),4,IF(AND(G1701=1,H1701=1,ISTEXT(J1701)),3,IF(AND(OR(G1701=1,H1701=1),ISTEXT(J1701)),2,1))),"OoS")</f>
        <v>1</v>
      </c>
      <c r="F1701" s="57"/>
      <c r="G1701" s="59"/>
      <c r="H1701" s="59"/>
      <c r="I1701" s="59"/>
      <c r="J1701" s="59"/>
      <c r="K1701" s="59"/>
      <c r="L1701" s="59"/>
      <c r="M1701" s="59"/>
      <c r="N1701" s="59"/>
      <c r="O1701" s="59"/>
      <c r="P1701" s="371"/>
      <c r="Q1701" s="59"/>
      <c r="R1701" s="386"/>
    </row>
    <row r="1702" spans="1:18" ht="12.75" customHeight="1" x14ac:dyDescent="0.25">
      <c r="A1702" s="383"/>
      <c r="B1702" s="378" t="str">
        <f>IF(ISTEXT(Processes!$B$13),Processes!$B$13,"")</f>
        <v>Process 11</v>
      </c>
      <c r="C1702" s="62" t="str">
        <f>IF(ISTEXT('Organizational Unit Summary'!$B$40),'Organizational Unit Summary'!$B$40,"")</f>
        <v>P-1</v>
      </c>
      <c r="D1702" s="51" t="str">
        <f>IF('Organizational Unit Summary'!$B$24="Benchmark or Sustainment",IF(E1702="OoS","OoS",IF(E1702=1,"DM",IF(E1702=2,"PM",IF(E1702=3,"LM",IF(E1702=4,"FM"))))),IF(E1702="OoS","OoS",IF(E1702&lt;=2,"H",IF(E1702=3,"M",IF(E1702=4,"L")))))</f>
        <v>DM</v>
      </c>
      <c r="E1702" s="58">
        <f>IF(OR(Processes!$C$64=TRUE,Processes!D$64=TRUE),IF(AND(G1702=1,H1702=1,NOT(ISTEXT(J1702))),4,IF(AND(G1702=1,H1702=1,ISTEXT(J1702)),3,IF(AND(OR(G1702=1,H1702=1),ISTEXT(J1702)),2,1))),"OoS")</f>
        <v>1</v>
      </c>
      <c r="F1702" s="57"/>
      <c r="G1702" s="59"/>
      <c r="H1702" s="59"/>
      <c r="I1702" s="59"/>
      <c r="J1702" s="59"/>
      <c r="K1702" s="59"/>
      <c r="L1702" s="59"/>
      <c r="M1702" s="59"/>
      <c r="N1702" s="59"/>
      <c r="O1702" s="59"/>
      <c r="P1702" s="369"/>
      <c r="Q1702" s="59"/>
      <c r="R1702" s="386"/>
    </row>
    <row r="1703" spans="1:18" ht="12.75" customHeight="1" x14ac:dyDescent="0.25">
      <c r="A1703" s="383"/>
      <c r="B1703" s="378"/>
      <c r="C1703" s="62" t="str">
        <f>IF(ISTEXT('Organizational Unit Summary'!$B$41),'Organizational Unit Summary'!$B$41,"")</f>
        <v>P-2</v>
      </c>
      <c r="D1703" s="51" t="str">
        <f>IF('Organizational Unit Summary'!$B$24="Benchmark or Sustainment",IF(E1703="OoS","OoS",IF(E1703=1,"DM",IF(E1703=2,"PM",IF(E1703=3,"LM",IF(E1703=4,"FM"))))),IF(E1703="OoS","OoS",IF(E1703&lt;=2,"H",IF(E1703=3,"M",IF(E1703=4,"L")))))</f>
        <v>DM</v>
      </c>
      <c r="E1703" s="58">
        <f>IF(OR(Processes!$C$64=TRUE,Processes!E$64=TRUE),IF(AND(G1703=1,H1703=1,NOT(ISTEXT(J1703))),4,IF(AND(G1703=1,H1703=1,ISTEXT(J1703)),3,IF(AND(OR(G1703=1,H1703=1),ISTEXT(J1703)),2,1))),"OoS")</f>
        <v>1</v>
      </c>
      <c r="F1703" s="57"/>
      <c r="G1703" s="59"/>
      <c r="H1703" s="59"/>
      <c r="I1703" s="59"/>
      <c r="J1703" s="59"/>
      <c r="K1703" s="59"/>
      <c r="L1703" s="59"/>
      <c r="M1703" s="59"/>
      <c r="N1703" s="59"/>
      <c r="O1703" s="59"/>
      <c r="P1703" s="370"/>
      <c r="Q1703" s="59"/>
      <c r="R1703" s="386"/>
    </row>
    <row r="1704" spans="1:18" ht="12.75" customHeight="1" x14ac:dyDescent="0.25">
      <c r="A1704" s="383"/>
      <c r="B1704" s="378"/>
      <c r="C1704" s="62" t="str">
        <f>IF(ISTEXT('Organizational Unit Summary'!$B$42),'Organizational Unit Summary'!$B$42,"")</f>
        <v>P-3</v>
      </c>
      <c r="D1704" s="51" t="str">
        <f>IF('Organizational Unit Summary'!$B$24="Benchmark or Sustainment",IF(E1704="OoS","OoS",IF(E1704=1,"DM",IF(E1704=2,"PM",IF(E1704=3,"LM",IF(E1704=4,"FM"))))),IF(E1704="OoS","OoS",IF(E1704&lt;=2,"H",IF(E1704=3,"M",IF(E1704=4,"L")))))</f>
        <v>DM</v>
      </c>
      <c r="E1704" s="58">
        <f>IF(OR(Processes!$C$64=TRUE,Processes!F$64=TRUE),IF(AND(G1704=1,H1704=1,NOT(ISTEXT(J1704))),4,IF(AND(G1704=1,H1704=1,ISTEXT(J1704)),3,IF(AND(OR(G1704=1,H1704=1),ISTEXT(J1704)),2,1))),"OoS")</f>
        <v>1</v>
      </c>
      <c r="F1704" s="57"/>
      <c r="G1704" s="59"/>
      <c r="H1704" s="59"/>
      <c r="I1704" s="59"/>
      <c r="J1704" s="59"/>
      <c r="K1704" s="59"/>
      <c r="L1704" s="59"/>
      <c r="M1704" s="59"/>
      <c r="N1704" s="59"/>
      <c r="O1704" s="59"/>
      <c r="P1704" s="370"/>
      <c r="Q1704" s="59"/>
      <c r="R1704" s="386"/>
    </row>
    <row r="1705" spans="1:18" ht="12.75" customHeight="1" x14ac:dyDescent="0.25">
      <c r="A1705" s="383"/>
      <c r="B1705" s="378"/>
      <c r="C1705" s="62" t="str">
        <f>IF(ISTEXT('Organizational Unit Summary'!$B$43),'Organizational Unit Summary'!$B$43,"")</f>
        <v>P-4</v>
      </c>
      <c r="D1705" s="51" t="str">
        <f>IF('Organizational Unit Summary'!$B$24="Benchmark or Sustainment",IF(E1705="OoS","OoS",IF(E1705=1,"DM",IF(E1705=2,"PM",IF(E1705=3,"LM",IF(E1705=4,"FM"))))),IF(E1705="OoS","OoS",IF(E1705&lt;=2,"H",IF(E1705=3,"M",IF(E1705=4,"L")))))</f>
        <v>DM</v>
      </c>
      <c r="E1705" s="58">
        <f>IF(OR(Processes!$C$64=TRUE,Processes!G$64=TRUE),IF(AND(G1705=1,H1705=1,NOT(ISTEXT(J1705))),4,IF(AND(G1705=1,H1705=1,ISTEXT(J1705)),3,IF(AND(OR(G1705=1,H1705=1),ISTEXT(J1705)),2,1))),"OoS")</f>
        <v>1</v>
      </c>
      <c r="F1705" s="57"/>
      <c r="G1705" s="59"/>
      <c r="H1705" s="59"/>
      <c r="I1705" s="59"/>
      <c r="J1705" s="59"/>
      <c r="K1705" s="59"/>
      <c r="L1705" s="59"/>
      <c r="M1705" s="59"/>
      <c r="N1705" s="59"/>
      <c r="O1705" s="59"/>
      <c r="P1705" s="370"/>
      <c r="Q1705" s="59"/>
      <c r="R1705" s="386"/>
    </row>
    <row r="1706" spans="1:18" ht="12.75" customHeight="1" x14ac:dyDescent="0.25">
      <c r="A1706" s="383"/>
      <c r="B1706" s="378"/>
      <c r="C1706" s="62" t="str">
        <f>IF(ISTEXT('Organizational Unit Summary'!$B$44),'Organizational Unit Summary'!$B$44,"")</f>
        <v>P-5</v>
      </c>
      <c r="D1706" s="51" t="str">
        <f>IF('Organizational Unit Summary'!$B$24="Benchmark or Sustainment",IF(E1706="OoS","OoS",IF(E1706=1,"DM",IF(E1706=2,"PM",IF(E1706=3,"LM",IF(E1706=4,"FM"))))),IF(E1706="OoS","OoS",IF(E1706&lt;=2,"H",IF(E1706=3,"M",IF(E1706=4,"L")))))</f>
        <v>DM</v>
      </c>
      <c r="E1706" s="58">
        <f>IF(OR(Processes!$C$64=TRUE,Processes!H$64=TRUE),IF(AND(G1706=1,H1706=1,NOT(ISTEXT(J1706))),4,IF(AND(G1706=1,H1706=1,ISTEXT(J1706)),3,IF(AND(OR(G1706=1,H1706=1),ISTEXT(J1706)),2,1))),"OoS")</f>
        <v>1</v>
      </c>
      <c r="F1706" s="57"/>
      <c r="G1706" s="59"/>
      <c r="H1706" s="59"/>
      <c r="I1706" s="59"/>
      <c r="J1706" s="59"/>
      <c r="K1706" s="59"/>
      <c r="L1706" s="59"/>
      <c r="M1706" s="59"/>
      <c r="N1706" s="59"/>
      <c r="O1706" s="59"/>
      <c r="P1706" s="370"/>
      <c r="Q1706" s="59"/>
      <c r="R1706" s="386"/>
    </row>
    <row r="1707" spans="1:18" ht="12.75" customHeight="1" x14ac:dyDescent="0.25">
      <c r="A1707" s="383"/>
      <c r="B1707" s="378"/>
      <c r="C1707" s="62" t="str">
        <f>IF(ISTEXT('Organizational Unit Summary'!$B$45),'Organizational Unit Summary'!$B$45,"")</f>
        <v>P-6</v>
      </c>
      <c r="D1707" s="51" t="str">
        <f>IF('Organizational Unit Summary'!$B$24="Benchmark or Sustainment",IF(E1707="OoS","OoS",IF(E1707=1,"DM",IF(E1707=2,"PM",IF(E1707=3,"LM",IF(E1707=4,"FM"))))),IF(E1707="OoS","OoS",IF(E1707&lt;=2,"H",IF(E1707=3,"M",IF(E1707=4,"L")))))</f>
        <v>DM</v>
      </c>
      <c r="E1707" s="58">
        <f>IF(OR(Processes!$C$64=TRUE,Processes!I$64=TRUE),IF(AND(G1707=1,H1707=1,NOT(ISTEXT(J1707))),4,IF(AND(G1707=1,H1707=1,ISTEXT(J1707)),3,IF(AND(OR(G1707=1,H1707=1),ISTEXT(J1707)),2,1))),"OoS")</f>
        <v>1</v>
      </c>
      <c r="F1707" s="57"/>
      <c r="G1707" s="59"/>
      <c r="H1707" s="59"/>
      <c r="I1707" s="59"/>
      <c r="J1707" s="59"/>
      <c r="K1707" s="59"/>
      <c r="L1707" s="59"/>
      <c r="M1707" s="59"/>
      <c r="N1707" s="59"/>
      <c r="O1707" s="59"/>
      <c r="P1707" s="370"/>
      <c r="Q1707" s="59"/>
      <c r="R1707" s="386"/>
    </row>
    <row r="1708" spans="1:18" ht="12.75" customHeight="1" x14ac:dyDescent="0.25">
      <c r="A1708" s="383"/>
      <c r="B1708" s="378"/>
      <c r="C1708" s="62" t="str">
        <f>IF(ISTEXT('Organizational Unit Summary'!$B$46),'Organizational Unit Summary'!$B$46,"")</f>
        <v>P-7</v>
      </c>
      <c r="D1708" s="51" t="str">
        <f>IF('Organizational Unit Summary'!$B$24="Benchmark or Sustainment",IF(E1708="OoS","OoS",IF(E1708=1,"DM",IF(E1708=2,"PM",IF(E1708=3,"LM",IF(E1708=4,"FM"))))),IF(E1708="OoS","OoS",IF(E1708&lt;=2,"H",IF(E1708=3,"M",IF(E1708=4,"L")))))</f>
        <v>DM</v>
      </c>
      <c r="E1708" s="58">
        <f>IF(OR(Processes!$C$64=TRUE,Processes!J$64=TRUE),IF(AND(G1708=1,H1708=1,NOT(ISTEXT(J1708))),4,IF(AND(G1708=1,H1708=1,ISTEXT(J1708)),3,IF(AND(OR(G1708=1,H1708=1),ISTEXT(J1708)),2,1))),"OoS")</f>
        <v>1</v>
      </c>
      <c r="F1708" s="57"/>
      <c r="G1708" s="59"/>
      <c r="H1708" s="59"/>
      <c r="I1708" s="59"/>
      <c r="J1708" s="59"/>
      <c r="K1708" s="59"/>
      <c r="L1708" s="59"/>
      <c r="M1708" s="59"/>
      <c r="N1708" s="59"/>
      <c r="O1708" s="59"/>
      <c r="P1708" s="370"/>
      <c r="Q1708" s="59"/>
      <c r="R1708" s="386"/>
    </row>
    <row r="1709" spans="1:18" ht="12.75" customHeight="1" x14ac:dyDescent="0.25">
      <c r="A1709" s="383"/>
      <c r="B1709" s="378"/>
      <c r="C1709" s="62" t="str">
        <f>IF(ISTEXT('Organizational Unit Summary'!$B$47),'Organizational Unit Summary'!$B$47,"")</f>
        <v>P-8</v>
      </c>
      <c r="D1709" s="51" t="str">
        <f>IF('Organizational Unit Summary'!$B$24="Benchmark or Sustainment",IF(E1709="OoS","OoS",IF(E1709=1,"DM",IF(E1709=2,"PM",IF(E1709=3,"LM",IF(E1709=4,"FM"))))),IF(E1709="OoS","OoS",IF(E1709&lt;=2,"H",IF(E1709=3,"M",IF(E1709=4,"L")))))</f>
        <v>DM</v>
      </c>
      <c r="E1709" s="58">
        <f>IF(OR(Processes!$C$64=TRUE,Processes!K$64=TRUE),IF(AND(G1709=1,H1709=1,NOT(ISTEXT(J1709))),4,IF(AND(G1709=1,H1709=1,ISTEXT(J1709)),3,IF(AND(OR(G1709=1,H1709=1),ISTEXT(J1709)),2,1))),"OoS")</f>
        <v>1</v>
      </c>
      <c r="F1709" s="57"/>
      <c r="G1709" s="59"/>
      <c r="H1709" s="59"/>
      <c r="I1709" s="59"/>
      <c r="J1709" s="59"/>
      <c r="K1709" s="59"/>
      <c r="L1709" s="59"/>
      <c r="M1709" s="59"/>
      <c r="N1709" s="59"/>
      <c r="O1709" s="59"/>
      <c r="P1709" s="370"/>
      <c r="Q1709" s="59"/>
      <c r="R1709" s="386"/>
    </row>
    <row r="1710" spans="1:18" ht="12.75" customHeight="1" x14ac:dyDescent="0.25">
      <c r="A1710" s="383"/>
      <c r="B1710" s="378"/>
      <c r="C1710" s="62" t="str">
        <f>IF(ISTEXT('Organizational Unit Summary'!$B$48),'Organizational Unit Summary'!$B$48,"")</f>
        <v>P-9</v>
      </c>
      <c r="D1710" s="51" t="str">
        <f>IF('Organizational Unit Summary'!$B$24="Benchmark or Sustainment",IF(E1710="OoS","OoS",IF(E1710=1,"DM",IF(E1710=2,"PM",IF(E1710=3,"LM",IF(E1710=4,"FM"))))),IF(E1710="OoS","OoS",IF(E1710&lt;=2,"H",IF(E1710=3,"M",IF(E1710=4,"L")))))</f>
        <v>DM</v>
      </c>
      <c r="E1710" s="58">
        <f>IF(OR(Processes!$C$64=TRUE,Processes!L$64=TRUE),IF(AND(G1710=1,H1710=1,NOT(ISTEXT(J1710))),4,IF(AND(G1710=1,H1710=1,ISTEXT(J1710)),3,IF(AND(OR(G1710=1,H1710=1),ISTEXT(J1710)),2,1))),"OoS")</f>
        <v>1</v>
      </c>
      <c r="F1710" s="57"/>
      <c r="G1710" s="59"/>
      <c r="H1710" s="59"/>
      <c r="I1710" s="59"/>
      <c r="J1710" s="59"/>
      <c r="K1710" s="59"/>
      <c r="L1710" s="59"/>
      <c r="M1710" s="59"/>
      <c r="N1710" s="59"/>
      <c r="O1710" s="59"/>
      <c r="P1710" s="370"/>
      <c r="Q1710" s="59"/>
      <c r="R1710" s="386"/>
    </row>
    <row r="1711" spans="1:18" ht="12.75" customHeight="1" x14ac:dyDescent="0.25">
      <c r="A1711" s="383"/>
      <c r="B1711" s="378"/>
      <c r="C1711" s="62" t="str">
        <f>IF(ISTEXT('Organizational Unit Summary'!$B$49),'Organizational Unit Summary'!$B$49,"")</f>
        <v>P-10</v>
      </c>
      <c r="D1711" s="51" t="str">
        <f>IF('Organizational Unit Summary'!$B$24="Benchmark or Sustainment",IF(E1711="OoS","OoS",IF(E1711=1,"DM",IF(E1711=2,"PM",IF(E1711=3,"LM",IF(E1711=4,"FM"))))),IF(E1711="OoS","OoS",IF(E1711&lt;=2,"H",IF(E1711=3,"M",IF(E1711=4,"L")))))</f>
        <v>DM</v>
      </c>
      <c r="E1711" s="58">
        <f>IF(OR(Processes!$C$64=TRUE,Processes!M$64=TRUE),IF(AND(G1711=1,H1711=1,NOT(ISTEXT(J1711))),4,IF(AND(G1711=1,H1711=1,ISTEXT(J1711)),3,IF(AND(OR(G1711=1,H1711=1),ISTEXT(J1711)),2,1))),"OoS")</f>
        <v>1</v>
      </c>
      <c r="F1711" s="57"/>
      <c r="G1711" s="59"/>
      <c r="H1711" s="59"/>
      <c r="I1711" s="59"/>
      <c r="J1711" s="59"/>
      <c r="K1711" s="59"/>
      <c r="L1711" s="59"/>
      <c r="M1711" s="59"/>
      <c r="N1711" s="59"/>
      <c r="O1711" s="59"/>
      <c r="P1711" s="370"/>
      <c r="Q1711" s="59"/>
      <c r="R1711" s="386"/>
    </row>
    <row r="1712" spans="1:18" ht="12.75" customHeight="1" x14ac:dyDescent="0.25">
      <c r="A1712" s="383"/>
      <c r="B1712" s="378"/>
      <c r="C1712" s="62" t="str">
        <f>IF(ISTEXT('Organizational Unit Summary'!$B$50),'Organizational Unit Summary'!$B$50,"")</f>
        <v>P-11</v>
      </c>
      <c r="D1712" s="51" t="str">
        <f>IF('Organizational Unit Summary'!$B$24="Benchmark or Sustainment",IF(E1712="OoS","OoS",IF(E1712=1,"DM",IF(E1712=2,"PM",IF(E1712=3,"LM",IF(E1712=4,"FM"))))),IF(E1712="OoS","OoS",IF(E1712&lt;=2,"H",IF(E1712=3,"M",IF(E1712=4,"L")))))</f>
        <v>DM</v>
      </c>
      <c r="E1712" s="58">
        <f>IF(OR(Processes!$C$64=TRUE,Processes!N$64=TRUE),IF(AND(G1712=1,H1712=1,NOT(ISTEXT(J1712))),4,IF(AND(G1712=1,H1712=1,ISTEXT(J1712)),3,IF(AND(OR(G1712=1,H1712=1),ISTEXT(J1712)),2,1))),"OoS")</f>
        <v>1</v>
      </c>
      <c r="F1712" s="57"/>
      <c r="G1712" s="59"/>
      <c r="H1712" s="59"/>
      <c r="I1712" s="59"/>
      <c r="J1712" s="59"/>
      <c r="K1712" s="59"/>
      <c r="L1712" s="59"/>
      <c r="M1712" s="59"/>
      <c r="N1712" s="59"/>
      <c r="O1712" s="59"/>
      <c r="P1712" s="370"/>
      <c r="Q1712" s="59"/>
      <c r="R1712" s="386"/>
    </row>
    <row r="1713" spans="1:18" ht="12.75" customHeight="1" x14ac:dyDescent="0.25">
      <c r="A1713" s="383"/>
      <c r="B1713" s="378"/>
      <c r="C1713" s="62" t="str">
        <f>IF(ISTEXT('Organizational Unit Summary'!$B$51),'Organizational Unit Summary'!$B$51,"")</f>
        <v>P-12</v>
      </c>
      <c r="D1713" s="51" t="str">
        <f>IF('Organizational Unit Summary'!$B$24="Benchmark or Sustainment",IF(E1713="OoS","OoS",IF(E1713=1,"DM",IF(E1713=2,"PM",IF(E1713=3,"LM",IF(E1713=4,"FM"))))),IF(E1713="OoS","OoS",IF(E1713&lt;=2,"H",IF(E1713=3,"M",IF(E1713=4,"L")))))</f>
        <v>DM</v>
      </c>
      <c r="E1713" s="58">
        <f>IF(OR(Processes!$C$64=TRUE,Processes!O$64=TRUE),IF(AND(G1713=1,H1713=1,NOT(ISTEXT(J1713))),4,IF(AND(G1713=1,H1713=1,ISTEXT(J1713)),3,IF(AND(OR(G1713=1,H1713=1),ISTEXT(J1713)),2,1))),"OoS")</f>
        <v>1</v>
      </c>
      <c r="F1713" s="57"/>
      <c r="G1713" s="59"/>
      <c r="H1713" s="59"/>
      <c r="I1713" s="59"/>
      <c r="J1713" s="59"/>
      <c r="K1713" s="59"/>
      <c r="L1713" s="59"/>
      <c r="M1713" s="59"/>
      <c r="N1713" s="59"/>
      <c r="O1713" s="59"/>
      <c r="P1713" s="370"/>
      <c r="Q1713" s="59"/>
      <c r="R1713" s="386"/>
    </row>
    <row r="1714" spans="1:18" ht="12.75" customHeight="1" x14ac:dyDescent="0.25">
      <c r="A1714" s="383"/>
      <c r="B1714" s="378"/>
      <c r="C1714" s="62" t="str">
        <f>IF(ISTEXT('Organizational Unit Summary'!$B$52),'Organizational Unit Summary'!$B$52,"")</f>
        <v>P-13</v>
      </c>
      <c r="D1714" s="51" t="str">
        <f>IF('Organizational Unit Summary'!$B$24="Benchmark or Sustainment",IF(E1714="OoS","OoS",IF(E1714=1,"DM",IF(E1714=2,"PM",IF(E1714=3,"LM",IF(E1714=4,"FM"))))),IF(E1714="OoS","OoS",IF(E1714&lt;=2,"H",IF(E1714=3,"M",IF(E1714=4,"L")))))</f>
        <v>DM</v>
      </c>
      <c r="E1714" s="58">
        <f>IF(OR(Processes!$C$64=TRUE,Processes!P$64=TRUE),IF(AND(G1714=1,H1714=1,NOT(ISTEXT(J1714))),4,IF(AND(G1714=1,H1714=1,ISTEXT(J1714)),3,IF(AND(OR(G1714=1,H1714=1),ISTEXT(J1714)),2,1))),"OoS")</f>
        <v>1</v>
      </c>
      <c r="F1714" s="57"/>
      <c r="G1714" s="59"/>
      <c r="H1714" s="59"/>
      <c r="I1714" s="59"/>
      <c r="J1714" s="59"/>
      <c r="K1714" s="59"/>
      <c r="L1714" s="59"/>
      <c r="M1714" s="59"/>
      <c r="N1714" s="59"/>
      <c r="O1714" s="59"/>
      <c r="P1714" s="370"/>
      <c r="Q1714" s="59"/>
      <c r="R1714" s="386"/>
    </row>
    <row r="1715" spans="1:18" ht="12.75" customHeight="1" x14ac:dyDescent="0.25">
      <c r="A1715" s="383"/>
      <c r="B1715" s="378"/>
      <c r="C1715" s="62" t="str">
        <f>IF(ISTEXT('Organizational Unit Summary'!$B$53),'Organizational Unit Summary'!$B$53,"")</f>
        <v>P-14</v>
      </c>
      <c r="D1715" s="51" t="str">
        <f>IF('Organizational Unit Summary'!$B$24="Benchmark or Sustainment",IF(E1715="OoS","OoS",IF(E1715=1,"DM",IF(E1715=2,"PM",IF(E1715=3,"LM",IF(E1715=4,"FM"))))),IF(E1715="OoS","OoS",IF(E1715&lt;=2,"H",IF(E1715=3,"M",IF(E1715=4,"L")))))</f>
        <v>DM</v>
      </c>
      <c r="E1715" s="58">
        <f>IF(OR(Processes!$C$64=TRUE,Processes!Q$64=TRUE),IF(AND(G1715=1,H1715=1,NOT(ISTEXT(J1715))),4,IF(AND(G1715=1,H1715=1,ISTEXT(J1715)),3,IF(AND(OR(G1715=1,H1715=1),ISTEXT(J1715)),2,1))),"OoS")</f>
        <v>1</v>
      </c>
      <c r="F1715" s="57"/>
      <c r="G1715" s="59"/>
      <c r="H1715" s="59"/>
      <c r="I1715" s="59"/>
      <c r="J1715" s="59"/>
      <c r="K1715" s="59"/>
      <c r="L1715" s="59"/>
      <c r="M1715" s="59"/>
      <c r="N1715" s="59"/>
      <c r="O1715" s="59"/>
      <c r="P1715" s="370"/>
      <c r="Q1715" s="59"/>
      <c r="R1715" s="386"/>
    </row>
    <row r="1716" spans="1:18" ht="12.75" customHeight="1" x14ac:dyDescent="0.25">
      <c r="A1716" s="383"/>
      <c r="B1716" s="378"/>
      <c r="C1716" s="62" t="str">
        <f>IF(ISTEXT('Organizational Unit Summary'!$B$54),'Organizational Unit Summary'!$B$54,"")</f>
        <v>P-15</v>
      </c>
      <c r="D1716" s="51" t="str">
        <f>IF('Organizational Unit Summary'!$B$24="Benchmark or Sustainment",IF(E1716="OoS","OoS",IF(E1716=1,"DM",IF(E1716=2,"PM",IF(E1716=3,"LM",IF(E1716=4,"FM"))))),IF(E1716="OoS","OoS",IF(E1716&lt;=2,"H",IF(E1716=3,"M",IF(E1716=4,"L")))))</f>
        <v>DM</v>
      </c>
      <c r="E1716" s="58">
        <f>IF(OR(Processes!$C$64=TRUE,Processes!R$64=TRUE),IF(AND(G1716=1,H1716=1,NOT(ISTEXT(J1716))),4,IF(AND(G1716=1,H1716=1,ISTEXT(J1716)),3,IF(AND(OR(G1716=1,H1716=1),ISTEXT(J1716)),2,1))),"OoS")</f>
        <v>1</v>
      </c>
      <c r="F1716" s="57"/>
      <c r="G1716" s="59"/>
      <c r="H1716" s="59"/>
      <c r="I1716" s="59"/>
      <c r="J1716" s="59"/>
      <c r="K1716" s="59"/>
      <c r="L1716" s="59"/>
      <c r="M1716" s="59"/>
      <c r="N1716" s="59"/>
      <c r="O1716" s="59"/>
      <c r="P1716" s="370"/>
      <c r="Q1716" s="59"/>
      <c r="R1716" s="386"/>
    </row>
    <row r="1717" spans="1:18" ht="12.75" customHeight="1" x14ac:dyDescent="0.25">
      <c r="A1717" s="383"/>
      <c r="B1717" s="378"/>
      <c r="C1717" s="62" t="str">
        <f>IF(ISTEXT('Organizational Unit Summary'!$B$55),'Organizational Unit Summary'!$B$55,"")</f>
        <v>P-16</v>
      </c>
      <c r="D1717" s="51" t="str">
        <f>IF('Organizational Unit Summary'!$B$24="Benchmark or Sustainment",IF(E1717="OoS","OoS",IF(E1717=1,"DM",IF(E1717=2,"PM",IF(E1717=3,"LM",IF(E1717=4,"FM"))))),IF(E1717="OoS","OoS",IF(E1717&lt;=2,"H",IF(E1717=3,"M",IF(E1717=4,"L")))))</f>
        <v>DM</v>
      </c>
      <c r="E1717" s="58">
        <f>IF(OR(Processes!$C$64=TRUE,Processes!S$64=TRUE),IF(AND(G1717=1,H1717=1,NOT(ISTEXT(J1717))),4,IF(AND(G1717=1,H1717=1,ISTEXT(J1717)),3,IF(AND(OR(G1717=1,H1717=1),ISTEXT(J1717)),2,1))),"OoS")</f>
        <v>1</v>
      </c>
      <c r="F1717" s="57"/>
      <c r="G1717" s="59"/>
      <c r="H1717" s="59"/>
      <c r="I1717" s="59"/>
      <c r="J1717" s="59"/>
      <c r="K1717" s="59"/>
      <c r="L1717" s="59"/>
      <c r="M1717" s="59"/>
      <c r="N1717" s="59"/>
      <c r="O1717" s="59"/>
      <c r="P1717" s="370"/>
      <c r="Q1717" s="59"/>
      <c r="R1717" s="386"/>
    </row>
    <row r="1718" spans="1:18" ht="12.75" customHeight="1" x14ac:dyDescent="0.25">
      <c r="A1718" s="383"/>
      <c r="B1718" s="378"/>
      <c r="C1718" s="62" t="str">
        <f>IF(ISTEXT('Organizational Unit Summary'!$B$56),'Organizational Unit Summary'!$B$56,"")</f>
        <v>P-17</v>
      </c>
      <c r="D1718" s="51" t="str">
        <f>IF('Organizational Unit Summary'!$B$24="Benchmark or Sustainment",IF(E1718="OoS","OoS",IF(E1718=1,"DM",IF(E1718=2,"PM",IF(E1718=3,"LM",IF(E1718=4,"FM"))))),IF(E1718="OoS","OoS",IF(E1718&lt;=2,"H",IF(E1718=3,"M",IF(E1718=4,"L")))))</f>
        <v>DM</v>
      </c>
      <c r="E1718" s="58">
        <f>IF(OR(Processes!$C$64=TRUE,Processes!T$64=TRUE),IF(AND(G1718=1,H1718=1,NOT(ISTEXT(J1718))),4,IF(AND(G1718=1,H1718=1,ISTEXT(J1718)),3,IF(AND(OR(G1718=1,H1718=1),ISTEXT(J1718)),2,1))),"OoS")</f>
        <v>1</v>
      </c>
      <c r="F1718" s="57"/>
      <c r="G1718" s="59"/>
      <c r="H1718" s="59"/>
      <c r="I1718" s="59"/>
      <c r="J1718" s="59"/>
      <c r="K1718" s="59"/>
      <c r="L1718" s="59"/>
      <c r="M1718" s="59"/>
      <c r="N1718" s="59"/>
      <c r="O1718" s="59"/>
      <c r="P1718" s="370"/>
      <c r="Q1718" s="59"/>
      <c r="R1718" s="386"/>
    </row>
    <row r="1719" spans="1:18" ht="12.75" customHeight="1" x14ac:dyDescent="0.25">
      <c r="A1719" s="383"/>
      <c r="B1719" s="378"/>
      <c r="C1719" s="62" t="str">
        <f>IF(ISTEXT('Organizational Unit Summary'!$B$57),'Organizational Unit Summary'!$B$57,"")</f>
        <v>P-18</v>
      </c>
      <c r="D1719" s="51" t="str">
        <f>IF('Organizational Unit Summary'!$B$24="Benchmark or Sustainment",IF(E1719="OoS","OoS",IF(E1719=1,"DM",IF(E1719=2,"PM",IF(E1719=3,"LM",IF(E1719=4,"FM"))))),IF(E1719="OoS","OoS",IF(E1719&lt;=2,"H",IF(E1719=3,"M",IF(E1719=4,"L")))))</f>
        <v>DM</v>
      </c>
      <c r="E1719" s="58">
        <f>IF(OR(Processes!$C$64=TRUE,Processes!U$64=TRUE),IF(AND(G1719=1,H1719=1,NOT(ISTEXT(J1719))),4,IF(AND(G1719=1,H1719=1,ISTEXT(J1719)),3,IF(AND(OR(G1719=1,H1719=1),ISTEXT(J1719)),2,1))),"OoS")</f>
        <v>1</v>
      </c>
      <c r="F1719" s="57"/>
      <c r="G1719" s="59"/>
      <c r="H1719" s="59"/>
      <c r="I1719" s="59"/>
      <c r="J1719" s="59"/>
      <c r="K1719" s="59"/>
      <c r="L1719" s="59"/>
      <c r="M1719" s="59"/>
      <c r="N1719" s="59"/>
      <c r="O1719" s="59"/>
      <c r="P1719" s="370"/>
      <c r="Q1719" s="59"/>
      <c r="R1719" s="386"/>
    </row>
    <row r="1720" spans="1:18" ht="12.75" customHeight="1" x14ac:dyDescent="0.25">
      <c r="A1720" s="383"/>
      <c r="B1720" s="378"/>
      <c r="C1720" s="62" t="str">
        <f>IF(ISTEXT('Organizational Unit Summary'!$B$58),'Organizational Unit Summary'!$B$58,"")</f>
        <v>P-19</v>
      </c>
      <c r="D1720" s="51" t="str">
        <f>IF('Organizational Unit Summary'!$B$24="Benchmark or Sustainment",IF(E1720="OoS","OoS",IF(E1720=1,"DM",IF(E1720=2,"PM",IF(E1720=3,"LM",IF(E1720=4,"FM"))))),IF(E1720="OoS","OoS",IF(E1720&lt;=2,"H",IF(E1720=3,"M",IF(E1720=4,"L")))))</f>
        <v>DM</v>
      </c>
      <c r="E1720" s="58">
        <f>IF(OR(Processes!$C$64=TRUE,Processes!V$64=TRUE),IF(AND(G1720=1,H1720=1,NOT(ISTEXT(J1720))),4,IF(AND(G1720=1,H1720=1,ISTEXT(J1720)),3,IF(AND(OR(G1720=1,H1720=1),ISTEXT(J1720)),2,1))),"OoS")</f>
        <v>1</v>
      </c>
      <c r="F1720" s="57"/>
      <c r="G1720" s="59"/>
      <c r="H1720" s="59"/>
      <c r="I1720" s="59"/>
      <c r="J1720" s="59"/>
      <c r="K1720" s="59"/>
      <c r="L1720" s="59"/>
      <c r="M1720" s="59"/>
      <c r="N1720" s="59"/>
      <c r="O1720" s="59"/>
      <c r="P1720" s="370"/>
      <c r="Q1720" s="59"/>
      <c r="R1720" s="386"/>
    </row>
    <row r="1721" spans="1:18" ht="12.75" customHeight="1" thickBot="1" x14ac:dyDescent="0.3">
      <c r="A1721" s="383"/>
      <c r="B1721" s="378"/>
      <c r="C1721" s="62" t="str">
        <f>IF(ISTEXT('Organizational Unit Summary'!$B$59),'Organizational Unit Summary'!$B$59,"")</f>
        <v>P-20</v>
      </c>
      <c r="D1721" s="51" t="str">
        <f>IF('Organizational Unit Summary'!$B$24="Benchmark or Sustainment",IF(E1721="OoS","OoS",IF(E1721=1,"DM",IF(E1721=2,"PM",IF(E1721=3,"LM",IF(E1721=4,"FM"))))),IF(E1721="OoS","OoS",IF(E1721&lt;=2,"H",IF(E1721=3,"M",IF(E1721=4,"L")))))</f>
        <v>DM</v>
      </c>
      <c r="E1721" s="58">
        <f>IF(OR(Processes!$C$64=TRUE,Processes!W$64=TRUE),IF(AND(G1721=1,H1721=1,NOT(ISTEXT(J1721))),4,IF(AND(G1721=1,H1721=1,ISTEXT(J1721)),3,IF(AND(OR(G1721=1,H1721=1),ISTEXT(J1721)),2,1))),"OoS")</f>
        <v>1</v>
      </c>
      <c r="F1721" s="57"/>
      <c r="G1721" s="59"/>
      <c r="H1721" s="59"/>
      <c r="I1721" s="59"/>
      <c r="J1721" s="59"/>
      <c r="K1721" s="59"/>
      <c r="L1721" s="59"/>
      <c r="M1721" s="59"/>
      <c r="N1721" s="59"/>
      <c r="O1721" s="59"/>
      <c r="P1721" s="371"/>
      <c r="Q1721" s="59"/>
      <c r="R1721" s="386"/>
    </row>
    <row r="1722" spans="1:18" ht="12.75" customHeight="1" x14ac:dyDescent="0.25">
      <c r="A1722" s="383"/>
      <c r="B1722" s="378" t="str">
        <f>IF(ISTEXT(Processes!$B$14),Processes!$B$14,"")</f>
        <v>Process 12</v>
      </c>
      <c r="C1722" s="62" t="str">
        <f>IF(ISTEXT('Organizational Unit Summary'!$B$40),'Organizational Unit Summary'!$B$40,"")</f>
        <v>P-1</v>
      </c>
      <c r="D1722" s="51" t="str">
        <f>IF('Organizational Unit Summary'!$B$24="Benchmark or Sustainment",IF(E1722="OoS","OoS",IF(E1722=1,"DM",IF(E1722=2,"PM",IF(E1722=3,"LM",IF(E1722=4,"FM"))))),IF(E1722="OoS","OoS",IF(E1722&lt;=2,"H",IF(E1722=3,"M",IF(E1722=4,"L")))))</f>
        <v>DM</v>
      </c>
      <c r="E1722" s="58">
        <f>IF(OR(Processes!$C$65=TRUE,Processes!D$65=TRUE),IF(AND(G1722=1,H1722=1,NOT(ISTEXT(J1722))),4,IF(AND(G1722=1,H1722=1,ISTEXT(J1722)),3,IF(AND(OR(G1722=1,H1722=1),ISTEXT(J1722)),2,1))),"OoS")</f>
        <v>1</v>
      </c>
      <c r="F1722" s="57"/>
      <c r="G1722" s="59"/>
      <c r="H1722" s="59"/>
      <c r="I1722" s="59"/>
      <c r="J1722" s="59"/>
      <c r="K1722" s="59"/>
      <c r="L1722" s="59"/>
      <c r="M1722" s="59"/>
      <c r="N1722" s="59"/>
      <c r="O1722" s="59"/>
      <c r="P1722" s="369"/>
      <c r="Q1722" s="59"/>
      <c r="R1722" s="386"/>
    </row>
    <row r="1723" spans="1:18" ht="12.75" customHeight="1" x14ac:dyDescent="0.25">
      <c r="A1723" s="383"/>
      <c r="B1723" s="378"/>
      <c r="C1723" s="62" t="str">
        <f>IF(ISTEXT('Organizational Unit Summary'!$B$41),'Organizational Unit Summary'!$B$41,"")</f>
        <v>P-2</v>
      </c>
      <c r="D1723" s="51" t="str">
        <f>IF('Organizational Unit Summary'!$B$24="Benchmark or Sustainment",IF(E1723="OoS","OoS",IF(E1723=1,"DM",IF(E1723=2,"PM",IF(E1723=3,"LM",IF(E1723=4,"FM"))))),IF(E1723="OoS","OoS",IF(E1723&lt;=2,"H",IF(E1723=3,"M",IF(E1723=4,"L")))))</f>
        <v>DM</v>
      </c>
      <c r="E1723" s="58">
        <f>IF(OR(Processes!$C$65=TRUE,Processes!E$65=TRUE),IF(AND(G1723=1,H1723=1,NOT(ISTEXT(J1723))),4,IF(AND(G1723=1,H1723=1,ISTEXT(J1723)),3,IF(AND(OR(G1723=1,H1723=1),ISTEXT(J1723)),2,1))),"OoS")</f>
        <v>1</v>
      </c>
      <c r="F1723" s="57"/>
      <c r="G1723" s="59"/>
      <c r="H1723" s="59"/>
      <c r="I1723" s="59"/>
      <c r="J1723" s="59"/>
      <c r="K1723" s="59"/>
      <c r="L1723" s="59"/>
      <c r="M1723" s="59"/>
      <c r="N1723" s="59"/>
      <c r="O1723" s="59"/>
      <c r="P1723" s="370"/>
      <c r="Q1723" s="59"/>
      <c r="R1723" s="386"/>
    </row>
    <row r="1724" spans="1:18" ht="12.75" customHeight="1" x14ac:dyDescent="0.25">
      <c r="A1724" s="383"/>
      <c r="B1724" s="378"/>
      <c r="C1724" s="62" t="str">
        <f>IF(ISTEXT('Organizational Unit Summary'!$B$42),'Organizational Unit Summary'!$B$42,"")</f>
        <v>P-3</v>
      </c>
      <c r="D1724" s="51" t="str">
        <f>IF('Organizational Unit Summary'!$B$24="Benchmark or Sustainment",IF(E1724="OoS","OoS",IF(E1724=1,"DM",IF(E1724=2,"PM",IF(E1724=3,"LM",IF(E1724=4,"FM"))))),IF(E1724="OoS","OoS",IF(E1724&lt;=2,"H",IF(E1724=3,"M",IF(E1724=4,"L")))))</f>
        <v>DM</v>
      </c>
      <c r="E1724" s="58">
        <f>IF(OR(Processes!$C$65=TRUE,Processes!F$65=TRUE),IF(AND(G1724=1,H1724=1,NOT(ISTEXT(J1724))),4,IF(AND(G1724=1,H1724=1,ISTEXT(J1724)),3,IF(AND(OR(G1724=1,H1724=1),ISTEXT(J1724)),2,1))),"OoS")</f>
        <v>1</v>
      </c>
      <c r="F1724" s="57"/>
      <c r="G1724" s="59"/>
      <c r="H1724" s="59"/>
      <c r="I1724" s="59"/>
      <c r="J1724" s="59"/>
      <c r="K1724" s="59"/>
      <c r="L1724" s="59"/>
      <c r="M1724" s="59"/>
      <c r="N1724" s="59"/>
      <c r="O1724" s="59"/>
      <c r="P1724" s="370"/>
      <c r="Q1724" s="59"/>
      <c r="R1724" s="386"/>
    </row>
    <row r="1725" spans="1:18" ht="12.75" customHeight="1" x14ac:dyDescent="0.25">
      <c r="A1725" s="383"/>
      <c r="B1725" s="378"/>
      <c r="C1725" s="62" t="str">
        <f>IF(ISTEXT('Organizational Unit Summary'!$B$43),'Organizational Unit Summary'!$B$43,"")</f>
        <v>P-4</v>
      </c>
      <c r="D1725" s="51" t="str">
        <f>IF('Organizational Unit Summary'!$B$24="Benchmark or Sustainment",IF(E1725="OoS","OoS",IF(E1725=1,"DM",IF(E1725=2,"PM",IF(E1725=3,"LM",IF(E1725=4,"FM"))))),IF(E1725="OoS","OoS",IF(E1725&lt;=2,"H",IF(E1725=3,"M",IF(E1725=4,"L")))))</f>
        <v>DM</v>
      </c>
      <c r="E1725" s="58">
        <f>IF(OR(Processes!$C$65=TRUE,Processes!G$65=TRUE),IF(AND(G1725=1,H1725=1,NOT(ISTEXT(J1725))),4,IF(AND(G1725=1,H1725=1,ISTEXT(J1725)),3,IF(AND(OR(G1725=1,H1725=1),ISTEXT(J1725)),2,1))),"OoS")</f>
        <v>1</v>
      </c>
      <c r="F1725" s="57"/>
      <c r="G1725" s="59"/>
      <c r="H1725" s="59"/>
      <c r="I1725" s="59"/>
      <c r="J1725" s="59"/>
      <c r="K1725" s="59"/>
      <c r="L1725" s="59"/>
      <c r="M1725" s="59"/>
      <c r="N1725" s="59"/>
      <c r="O1725" s="59"/>
      <c r="P1725" s="370"/>
      <c r="Q1725" s="59"/>
      <c r="R1725" s="386"/>
    </row>
    <row r="1726" spans="1:18" ht="12.75" customHeight="1" x14ac:dyDescent="0.25">
      <c r="A1726" s="383"/>
      <c r="B1726" s="378"/>
      <c r="C1726" s="62" t="str">
        <f>IF(ISTEXT('Organizational Unit Summary'!$B$44),'Organizational Unit Summary'!$B$44,"")</f>
        <v>P-5</v>
      </c>
      <c r="D1726" s="51" t="str">
        <f>IF('Organizational Unit Summary'!$B$24="Benchmark or Sustainment",IF(E1726="OoS","OoS",IF(E1726=1,"DM",IF(E1726=2,"PM",IF(E1726=3,"LM",IF(E1726=4,"FM"))))),IF(E1726="OoS","OoS",IF(E1726&lt;=2,"H",IF(E1726=3,"M",IF(E1726=4,"L")))))</f>
        <v>DM</v>
      </c>
      <c r="E1726" s="58">
        <f>IF(OR(Processes!$C$65=TRUE,Processes!H$65=TRUE),IF(AND(G1726=1,H1726=1,NOT(ISTEXT(J1726))),4,IF(AND(G1726=1,H1726=1,ISTEXT(J1726)),3,IF(AND(OR(G1726=1,H1726=1),ISTEXT(J1726)),2,1))),"OoS")</f>
        <v>1</v>
      </c>
      <c r="F1726" s="57"/>
      <c r="G1726" s="59"/>
      <c r="H1726" s="59"/>
      <c r="I1726" s="59"/>
      <c r="J1726" s="59"/>
      <c r="K1726" s="59"/>
      <c r="L1726" s="59"/>
      <c r="M1726" s="59"/>
      <c r="N1726" s="59"/>
      <c r="O1726" s="59"/>
      <c r="P1726" s="370"/>
      <c r="Q1726" s="59"/>
      <c r="R1726" s="386"/>
    </row>
    <row r="1727" spans="1:18" ht="12.75" customHeight="1" x14ac:dyDescent="0.25">
      <c r="A1727" s="383"/>
      <c r="B1727" s="378"/>
      <c r="C1727" s="62" t="str">
        <f>IF(ISTEXT('Organizational Unit Summary'!$B$45),'Organizational Unit Summary'!$B$45,"")</f>
        <v>P-6</v>
      </c>
      <c r="D1727" s="51" t="str">
        <f>IF('Organizational Unit Summary'!$B$24="Benchmark or Sustainment",IF(E1727="OoS","OoS",IF(E1727=1,"DM",IF(E1727=2,"PM",IF(E1727=3,"LM",IF(E1727=4,"FM"))))),IF(E1727="OoS","OoS",IF(E1727&lt;=2,"H",IF(E1727=3,"M",IF(E1727=4,"L")))))</f>
        <v>DM</v>
      </c>
      <c r="E1727" s="58">
        <f>IF(OR(Processes!$C$65=TRUE,Processes!I$65=TRUE),IF(AND(G1727=1,H1727=1,NOT(ISTEXT(J1727))),4,IF(AND(G1727=1,H1727=1,ISTEXT(J1727)),3,IF(AND(OR(G1727=1,H1727=1),ISTEXT(J1727)),2,1))),"OoS")</f>
        <v>1</v>
      </c>
      <c r="F1727" s="57"/>
      <c r="G1727" s="59"/>
      <c r="H1727" s="59"/>
      <c r="I1727" s="59"/>
      <c r="J1727" s="59"/>
      <c r="K1727" s="59"/>
      <c r="L1727" s="59"/>
      <c r="M1727" s="59"/>
      <c r="N1727" s="59"/>
      <c r="O1727" s="59"/>
      <c r="P1727" s="370"/>
      <c r="Q1727" s="59"/>
      <c r="R1727" s="386"/>
    </row>
    <row r="1728" spans="1:18" ht="12.75" customHeight="1" x14ac:dyDescent="0.25">
      <c r="A1728" s="383"/>
      <c r="B1728" s="378"/>
      <c r="C1728" s="62" t="str">
        <f>IF(ISTEXT('Organizational Unit Summary'!$B$46),'Organizational Unit Summary'!$B$46,"")</f>
        <v>P-7</v>
      </c>
      <c r="D1728" s="51" t="str">
        <f>IF('Organizational Unit Summary'!$B$24="Benchmark or Sustainment",IF(E1728="OoS","OoS",IF(E1728=1,"DM",IF(E1728=2,"PM",IF(E1728=3,"LM",IF(E1728=4,"FM"))))),IF(E1728="OoS","OoS",IF(E1728&lt;=2,"H",IF(E1728=3,"M",IF(E1728=4,"L")))))</f>
        <v>DM</v>
      </c>
      <c r="E1728" s="58">
        <f>IF(OR(Processes!$C$65=TRUE,Processes!J$65=TRUE),IF(AND(G1728=1,H1728=1,NOT(ISTEXT(J1728))),4,IF(AND(G1728=1,H1728=1,ISTEXT(J1728)),3,IF(AND(OR(G1728=1,H1728=1),ISTEXT(J1728)),2,1))),"OoS")</f>
        <v>1</v>
      </c>
      <c r="F1728" s="57"/>
      <c r="G1728" s="59"/>
      <c r="H1728" s="59"/>
      <c r="I1728" s="59"/>
      <c r="J1728" s="59"/>
      <c r="K1728" s="59"/>
      <c r="L1728" s="59"/>
      <c r="M1728" s="59"/>
      <c r="N1728" s="59"/>
      <c r="O1728" s="59"/>
      <c r="P1728" s="370"/>
      <c r="Q1728" s="59"/>
      <c r="R1728" s="386"/>
    </row>
    <row r="1729" spans="1:18" ht="12.75" customHeight="1" x14ac:dyDescent="0.25">
      <c r="A1729" s="383"/>
      <c r="B1729" s="378"/>
      <c r="C1729" s="62" t="str">
        <f>IF(ISTEXT('Organizational Unit Summary'!$B$47),'Organizational Unit Summary'!$B$47,"")</f>
        <v>P-8</v>
      </c>
      <c r="D1729" s="51" t="str">
        <f>IF('Organizational Unit Summary'!$B$24="Benchmark or Sustainment",IF(E1729="OoS","OoS",IF(E1729=1,"DM",IF(E1729=2,"PM",IF(E1729=3,"LM",IF(E1729=4,"FM"))))),IF(E1729="OoS","OoS",IF(E1729&lt;=2,"H",IF(E1729=3,"M",IF(E1729=4,"L")))))</f>
        <v>DM</v>
      </c>
      <c r="E1729" s="58">
        <f>IF(OR(Processes!$C$65=TRUE,Processes!K$65=TRUE),IF(AND(G1729=1,H1729=1,NOT(ISTEXT(J1729))),4,IF(AND(G1729=1,H1729=1,ISTEXT(J1729)),3,IF(AND(OR(G1729=1,H1729=1),ISTEXT(J1729)),2,1))),"OoS")</f>
        <v>1</v>
      </c>
      <c r="F1729" s="57"/>
      <c r="G1729" s="59"/>
      <c r="H1729" s="59"/>
      <c r="I1729" s="59"/>
      <c r="J1729" s="59"/>
      <c r="K1729" s="59"/>
      <c r="L1729" s="59"/>
      <c r="M1729" s="59"/>
      <c r="N1729" s="59"/>
      <c r="O1729" s="59"/>
      <c r="P1729" s="370"/>
      <c r="Q1729" s="59"/>
      <c r="R1729" s="386"/>
    </row>
    <row r="1730" spans="1:18" ht="12.75" customHeight="1" x14ac:dyDescent="0.25">
      <c r="A1730" s="383"/>
      <c r="B1730" s="378"/>
      <c r="C1730" s="62" t="str">
        <f>IF(ISTEXT('Organizational Unit Summary'!$B$48),'Organizational Unit Summary'!$B$48,"")</f>
        <v>P-9</v>
      </c>
      <c r="D1730" s="51" t="str">
        <f>IF('Organizational Unit Summary'!$B$24="Benchmark or Sustainment",IF(E1730="OoS","OoS",IF(E1730=1,"DM",IF(E1730=2,"PM",IF(E1730=3,"LM",IF(E1730=4,"FM"))))),IF(E1730="OoS","OoS",IF(E1730&lt;=2,"H",IF(E1730=3,"M",IF(E1730=4,"L")))))</f>
        <v>DM</v>
      </c>
      <c r="E1730" s="58">
        <f>IF(OR(Processes!$C$65=TRUE,Processes!L$65=TRUE),IF(AND(G1730=1,H1730=1,NOT(ISTEXT(J1730))),4,IF(AND(G1730=1,H1730=1,ISTEXT(J1730)),3,IF(AND(OR(G1730=1,H1730=1),ISTEXT(J1730)),2,1))),"OoS")</f>
        <v>1</v>
      </c>
      <c r="F1730" s="57"/>
      <c r="G1730" s="59"/>
      <c r="H1730" s="59"/>
      <c r="I1730" s="59"/>
      <c r="J1730" s="59"/>
      <c r="K1730" s="59"/>
      <c r="L1730" s="59"/>
      <c r="M1730" s="59"/>
      <c r="N1730" s="59"/>
      <c r="O1730" s="59"/>
      <c r="P1730" s="370"/>
      <c r="Q1730" s="59"/>
      <c r="R1730" s="386"/>
    </row>
    <row r="1731" spans="1:18" ht="12.75" customHeight="1" x14ac:dyDescent="0.25">
      <c r="A1731" s="383"/>
      <c r="B1731" s="378"/>
      <c r="C1731" s="62" t="str">
        <f>IF(ISTEXT('Organizational Unit Summary'!$B$49),'Organizational Unit Summary'!$B$49,"")</f>
        <v>P-10</v>
      </c>
      <c r="D1731" s="51" t="str">
        <f>IF('Organizational Unit Summary'!$B$24="Benchmark or Sustainment",IF(E1731="OoS","OoS",IF(E1731=1,"DM",IF(E1731=2,"PM",IF(E1731=3,"LM",IF(E1731=4,"FM"))))),IF(E1731="OoS","OoS",IF(E1731&lt;=2,"H",IF(E1731=3,"M",IF(E1731=4,"L")))))</f>
        <v>DM</v>
      </c>
      <c r="E1731" s="58">
        <f>IF(OR(Processes!$C$65=TRUE,Processes!M$65=TRUE),IF(AND(G1731=1,H1731=1,NOT(ISTEXT(J1731))),4,IF(AND(G1731=1,H1731=1,ISTEXT(J1731)),3,IF(AND(OR(G1731=1,H1731=1),ISTEXT(J1731)),2,1))),"OoS")</f>
        <v>1</v>
      </c>
      <c r="F1731" s="57"/>
      <c r="G1731" s="59"/>
      <c r="H1731" s="59"/>
      <c r="I1731" s="59"/>
      <c r="J1731" s="59"/>
      <c r="K1731" s="59"/>
      <c r="L1731" s="59"/>
      <c r="M1731" s="59"/>
      <c r="N1731" s="59"/>
      <c r="O1731" s="59"/>
      <c r="P1731" s="370"/>
      <c r="Q1731" s="59"/>
      <c r="R1731" s="386"/>
    </row>
    <row r="1732" spans="1:18" ht="12.75" customHeight="1" x14ac:dyDescent="0.25">
      <c r="A1732" s="383"/>
      <c r="B1732" s="378"/>
      <c r="C1732" s="62" t="str">
        <f>IF(ISTEXT('Organizational Unit Summary'!$B$50),'Organizational Unit Summary'!$B$50,"")</f>
        <v>P-11</v>
      </c>
      <c r="D1732" s="51" t="str">
        <f>IF('Organizational Unit Summary'!$B$24="Benchmark or Sustainment",IF(E1732="OoS","OoS",IF(E1732=1,"DM",IF(E1732=2,"PM",IF(E1732=3,"LM",IF(E1732=4,"FM"))))),IF(E1732="OoS","OoS",IF(E1732&lt;=2,"H",IF(E1732=3,"M",IF(E1732=4,"L")))))</f>
        <v>DM</v>
      </c>
      <c r="E1732" s="58">
        <f>IF(OR(Processes!$C$65=TRUE,Processes!N$65=TRUE),IF(AND(G1732=1,H1732=1,NOT(ISTEXT(J1732))),4,IF(AND(G1732=1,H1732=1,ISTEXT(J1732)),3,IF(AND(OR(G1732=1,H1732=1),ISTEXT(J1732)),2,1))),"OoS")</f>
        <v>1</v>
      </c>
      <c r="F1732" s="57"/>
      <c r="G1732" s="59"/>
      <c r="H1732" s="59"/>
      <c r="I1732" s="59"/>
      <c r="J1732" s="59"/>
      <c r="K1732" s="59"/>
      <c r="L1732" s="59"/>
      <c r="M1732" s="59"/>
      <c r="N1732" s="59"/>
      <c r="O1732" s="59"/>
      <c r="P1732" s="370"/>
      <c r="Q1732" s="59"/>
      <c r="R1732" s="386"/>
    </row>
    <row r="1733" spans="1:18" ht="12.75" customHeight="1" x14ac:dyDescent="0.25">
      <c r="A1733" s="383"/>
      <c r="B1733" s="378"/>
      <c r="C1733" s="62" t="str">
        <f>IF(ISTEXT('Organizational Unit Summary'!$B$51),'Organizational Unit Summary'!$B$51,"")</f>
        <v>P-12</v>
      </c>
      <c r="D1733" s="51" t="str">
        <f>IF('Organizational Unit Summary'!$B$24="Benchmark or Sustainment",IF(E1733="OoS","OoS",IF(E1733=1,"DM",IF(E1733=2,"PM",IF(E1733=3,"LM",IF(E1733=4,"FM"))))),IF(E1733="OoS","OoS",IF(E1733&lt;=2,"H",IF(E1733=3,"M",IF(E1733=4,"L")))))</f>
        <v>DM</v>
      </c>
      <c r="E1733" s="58">
        <f>IF(OR(Processes!$C$65=TRUE,Processes!O$65=TRUE),IF(AND(G1733=1,H1733=1,NOT(ISTEXT(J1733))),4,IF(AND(G1733=1,H1733=1,ISTEXT(J1733)),3,IF(AND(OR(G1733=1,H1733=1),ISTEXT(J1733)),2,1))),"OoS")</f>
        <v>1</v>
      </c>
      <c r="F1733" s="57"/>
      <c r="G1733" s="59"/>
      <c r="H1733" s="59"/>
      <c r="I1733" s="59"/>
      <c r="J1733" s="59"/>
      <c r="K1733" s="59"/>
      <c r="L1733" s="59"/>
      <c r="M1733" s="59"/>
      <c r="N1733" s="59"/>
      <c r="O1733" s="59"/>
      <c r="P1733" s="370"/>
      <c r="Q1733" s="59"/>
      <c r="R1733" s="386"/>
    </row>
    <row r="1734" spans="1:18" ht="12.75" customHeight="1" x14ac:dyDescent="0.25">
      <c r="A1734" s="383"/>
      <c r="B1734" s="378"/>
      <c r="C1734" s="62" t="str">
        <f>IF(ISTEXT('Organizational Unit Summary'!$B$52),'Organizational Unit Summary'!$B$52,"")</f>
        <v>P-13</v>
      </c>
      <c r="D1734" s="51" t="str">
        <f>IF('Organizational Unit Summary'!$B$24="Benchmark or Sustainment",IF(E1734="OoS","OoS",IF(E1734=1,"DM",IF(E1734=2,"PM",IF(E1734=3,"LM",IF(E1734=4,"FM"))))),IF(E1734="OoS","OoS",IF(E1734&lt;=2,"H",IF(E1734=3,"M",IF(E1734=4,"L")))))</f>
        <v>DM</v>
      </c>
      <c r="E1734" s="58">
        <f>IF(OR(Processes!$C$65=TRUE,Processes!P$65=TRUE),IF(AND(G1734=1,H1734=1,NOT(ISTEXT(J1734))),4,IF(AND(G1734=1,H1734=1,ISTEXT(J1734)),3,IF(AND(OR(G1734=1,H1734=1),ISTEXT(J1734)),2,1))),"OoS")</f>
        <v>1</v>
      </c>
      <c r="F1734" s="57"/>
      <c r="G1734" s="59"/>
      <c r="H1734" s="59"/>
      <c r="I1734" s="59"/>
      <c r="J1734" s="59"/>
      <c r="K1734" s="59"/>
      <c r="L1734" s="59"/>
      <c r="M1734" s="59"/>
      <c r="N1734" s="59"/>
      <c r="O1734" s="59"/>
      <c r="P1734" s="370"/>
      <c r="Q1734" s="59"/>
      <c r="R1734" s="386"/>
    </row>
    <row r="1735" spans="1:18" ht="12.75" customHeight="1" x14ac:dyDescent="0.25">
      <c r="A1735" s="383"/>
      <c r="B1735" s="378"/>
      <c r="C1735" s="62" t="str">
        <f>IF(ISTEXT('Organizational Unit Summary'!$B$53),'Organizational Unit Summary'!$B$53,"")</f>
        <v>P-14</v>
      </c>
      <c r="D1735" s="51" t="str">
        <f>IF('Organizational Unit Summary'!$B$24="Benchmark or Sustainment",IF(E1735="OoS","OoS",IF(E1735=1,"DM",IF(E1735=2,"PM",IF(E1735=3,"LM",IF(E1735=4,"FM"))))),IF(E1735="OoS","OoS",IF(E1735&lt;=2,"H",IF(E1735=3,"M",IF(E1735=4,"L")))))</f>
        <v>DM</v>
      </c>
      <c r="E1735" s="58">
        <f>IF(OR(Processes!$C$65=TRUE,Processes!Q$65=TRUE),IF(AND(G1735=1,H1735=1,NOT(ISTEXT(J1735))),4,IF(AND(G1735=1,H1735=1,ISTEXT(J1735)),3,IF(AND(OR(G1735=1,H1735=1),ISTEXT(J1735)),2,1))),"OoS")</f>
        <v>1</v>
      </c>
      <c r="F1735" s="57"/>
      <c r="G1735" s="59"/>
      <c r="H1735" s="59"/>
      <c r="I1735" s="59"/>
      <c r="J1735" s="59"/>
      <c r="K1735" s="59"/>
      <c r="L1735" s="59"/>
      <c r="M1735" s="59"/>
      <c r="N1735" s="59"/>
      <c r="O1735" s="59"/>
      <c r="P1735" s="370"/>
      <c r="Q1735" s="59"/>
      <c r="R1735" s="386"/>
    </row>
    <row r="1736" spans="1:18" ht="12.75" customHeight="1" x14ac:dyDescent="0.25">
      <c r="A1736" s="383"/>
      <c r="B1736" s="378"/>
      <c r="C1736" s="62" t="str">
        <f>IF(ISTEXT('Organizational Unit Summary'!$B$54),'Organizational Unit Summary'!$B$54,"")</f>
        <v>P-15</v>
      </c>
      <c r="D1736" s="51" t="str">
        <f>IF('Organizational Unit Summary'!$B$24="Benchmark or Sustainment",IF(E1736="OoS","OoS",IF(E1736=1,"DM",IF(E1736=2,"PM",IF(E1736=3,"LM",IF(E1736=4,"FM"))))),IF(E1736="OoS","OoS",IF(E1736&lt;=2,"H",IF(E1736=3,"M",IF(E1736=4,"L")))))</f>
        <v>DM</v>
      </c>
      <c r="E1736" s="58">
        <f>IF(OR(Processes!$C$65=TRUE,Processes!R$65=TRUE),IF(AND(G1736=1,H1736=1,NOT(ISTEXT(J1736))),4,IF(AND(G1736=1,H1736=1,ISTEXT(J1736)),3,IF(AND(OR(G1736=1,H1736=1),ISTEXT(J1736)),2,1))),"OoS")</f>
        <v>1</v>
      </c>
      <c r="F1736" s="57"/>
      <c r="G1736" s="59"/>
      <c r="H1736" s="59"/>
      <c r="I1736" s="59"/>
      <c r="J1736" s="59"/>
      <c r="K1736" s="59"/>
      <c r="L1736" s="59"/>
      <c r="M1736" s="59"/>
      <c r="N1736" s="59"/>
      <c r="O1736" s="59"/>
      <c r="P1736" s="370"/>
      <c r="Q1736" s="59"/>
      <c r="R1736" s="386"/>
    </row>
    <row r="1737" spans="1:18" ht="12.75" customHeight="1" x14ac:dyDescent="0.25">
      <c r="A1737" s="383"/>
      <c r="B1737" s="378"/>
      <c r="C1737" s="62" t="str">
        <f>IF(ISTEXT('Organizational Unit Summary'!$B$55),'Organizational Unit Summary'!$B$55,"")</f>
        <v>P-16</v>
      </c>
      <c r="D1737" s="51" t="str">
        <f>IF('Organizational Unit Summary'!$B$24="Benchmark or Sustainment",IF(E1737="OoS","OoS",IF(E1737=1,"DM",IF(E1737=2,"PM",IF(E1737=3,"LM",IF(E1737=4,"FM"))))),IF(E1737="OoS","OoS",IF(E1737&lt;=2,"H",IF(E1737=3,"M",IF(E1737=4,"L")))))</f>
        <v>DM</v>
      </c>
      <c r="E1737" s="58">
        <f>IF(OR(Processes!$C$65=TRUE,Processes!S$65=TRUE),IF(AND(G1737=1,H1737=1,NOT(ISTEXT(J1737))),4,IF(AND(G1737=1,H1737=1,ISTEXT(J1737)),3,IF(AND(OR(G1737=1,H1737=1),ISTEXT(J1737)),2,1))),"OoS")</f>
        <v>1</v>
      </c>
      <c r="F1737" s="57"/>
      <c r="G1737" s="59"/>
      <c r="H1737" s="59"/>
      <c r="I1737" s="59"/>
      <c r="J1737" s="59"/>
      <c r="K1737" s="59"/>
      <c r="L1737" s="59"/>
      <c r="M1737" s="59"/>
      <c r="N1737" s="59"/>
      <c r="O1737" s="59"/>
      <c r="P1737" s="370"/>
      <c r="Q1737" s="59"/>
      <c r="R1737" s="386"/>
    </row>
    <row r="1738" spans="1:18" ht="12.75" customHeight="1" x14ac:dyDescent="0.25">
      <c r="A1738" s="383"/>
      <c r="B1738" s="378"/>
      <c r="C1738" s="62" t="str">
        <f>IF(ISTEXT('Organizational Unit Summary'!$B$56),'Organizational Unit Summary'!$B$56,"")</f>
        <v>P-17</v>
      </c>
      <c r="D1738" s="51" t="str">
        <f>IF('Organizational Unit Summary'!$B$24="Benchmark or Sustainment",IF(E1738="OoS","OoS",IF(E1738=1,"DM",IF(E1738=2,"PM",IF(E1738=3,"LM",IF(E1738=4,"FM"))))),IF(E1738="OoS","OoS",IF(E1738&lt;=2,"H",IF(E1738=3,"M",IF(E1738=4,"L")))))</f>
        <v>DM</v>
      </c>
      <c r="E1738" s="58">
        <f>IF(OR(Processes!$C$65=TRUE,Processes!T$65=TRUE),IF(AND(G1738=1,H1738=1,NOT(ISTEXT(J1738))),4,IF(AND(G1738=1,H1738=1,ISTEXT(J1738)),3,IF(AND(OR(G1738=1,H1738=1),ISTEXT(J1738)),2,1))),"OoS")</f>
        <v>1</v>
      </c>
      <c r="F1738" s="57"/>
      <c r="G1738" s="59"/>
      <c r="H1738" s="59"/>
      <c r="I1738" s="59"/>
      <c r="J1738" s="59"/>
      <c r="K1738" s="59"/>
      <c r="L1738" s="59"/>
      <c r="M1738" s="59"/>
      <c r="N1738" s="59"/>
      <c r="O1738" s="59"/>
      <c r="P1738" s="370"/>
      <c r="Q1738" s="59"/>
      <c r="R1738" s="386"/>
    </row>
    <row r="1739" spans="1:18" ht="12.75" customHeight="1" x14ac:dyDescent="0.25">
      <c r="A1739" s="383"/>
      <c r="B1739" s="378"/>
      <c r="C1739" s="62" t="str">
        <f>IF(ISTEXT('Organizational Unit Summary'!$B$57),'Organizational Unit Summary'!$B$57,"")</f>
        <v>P-18</v>
      </c>
      <c r="D1739" s="51" t="str">
        <f>IF('Organizational Unit Summary'!$B$24="Benchmark or Sustainment",IF(E1739="OoS","OoS",IF(E1739=1,"DM",IF(E1739=2,"PM",IF(E1739=3,"LM",IF(E1739=4,"FM"))))),IF(E1739="OoS","OoS",IF(E1739&lt;=2,"H",IF(E1739=3,"M",IF(E1739=4,"L")))))</f>
        <v>DM</v>
      </c>
      <c r="E1739" s="58">
        <f>IF(OR(Processes!$C$65=TRUE,Processes!U$65=TRUE),IF(AND(G1739=1,H1739=1,NOT(ISTEXT(J1739))),4,IF(AND(G1739=1,H1739=1,ISTEXT(J1739)),3,IF(AND(OR(G1739=1,H1739=1),ISTEXT(J1739)),2,1))),"OoS")</f>
        <v>1</v>
      </c>
      <c r="F1739" s="57"/>
      <c r="G1739" s="59"/>
      <c r="H1739" s="59"/>
      <c r="I1739" s="59"/>
      <c r="J1739" s="59"/>
      <c r="K1739" s="59"/>
      <c r="L1739" s="59"/>
      <c r="M1739" s="59"/>
      <c r="N1739" s="59"/>
      <c r="O1739" s="59"/>
      <c r="P1739" s="370"/>
      <c r="Q1739" s="59"/>
      <c r="R1739" s="386"/>
    </row>
    <row r="1740" spans="1:18" ht="12.75" customHeight="1" x14ac:dyDescent="0.25">
      <c r="A1740" s="383"/>
      <c r="B1740" s="378"/>
      <c r="C1740" s="62" t="str">
        <f>IF(ISTEXT('Organizational Unit Summary'!$B$58),'Organizational Unit Summary'!$B$58,"")</f>
        <v>P-19</v>
      </c>
      <c r="D1740" s="51" t="str">
        <f>IF('Organizational Unit Summary'!$B$24="Benchmark or Sustainment",IF(E1740="OoS","OoS",IF(E1740=1,"DM",IF(E1740=2,"PM",IF(E1740=3,"LM",IF(E1740=4,"FM"))))),IF(E1740="OoS","OoS",IF(E1740&lt;=2,"H",IF(E1740=3,"M",IF(E1740=4,"L")))))</f>
        <v>DM</v>
      </c>
      <c r="E1740" s="58">
        <f>IF(OR(Processes!$C$65=TRUE,Processes!V$65=TRUE),IF(AND(G1740=1,H1740=1,NOT(ISTEXT(J1740))),4,IF(AND(G1740=1,H1740=1,ISTEXT(J1740)),3,IF(AND(OR(G1740=1,H1740=1),ISTEXT(J1740)),2,1))),"OoS")</f>
        <v>1</v>
      </c>
      <c r="F1740" s="57"/>
      <c r="G1740" s="59"/>
      <c r="H1740" s="59"/>
      <c r="I1740" s="59"/>
      <c r="J1740" s="59"/>
      <c r="K1740" s="59"/>
      <c r="L1740" s="59"/>
      <c r="M1740" s="59"/>
      <c r="N1740" s="59"/>
      <c r="O1740" s="59"/>
      <c r="P1740" s="370"/>
      <c r="Q1740" s="59"/>
      <c r="R1740" s="386"/>
    </row>
    <row r="1741" spans="1:18" ht="12.75" customHeight="1" thickBot="1" x14ac:dyDescent="0.3">
      <c r="A1741" s="383"/>
      <c r="B1741" s="378"/>
      <c r="C1741" s="62" t="str">
        <f>IF(ISTEXT('Organizational Unit Summary'!$B$59),'Organizational Unit Summary'!$B$59,"")</f>
        <v>P-20</v>
      </c>
      <c r="D1741" s="51" t="str">
        <f>IF('Organizational Unit Summary'!$B$24="Benchmark or Sustainment",IF(E1741="OoS","OoS",IF(E1741=1,"DM",IF(E1741=2,"PM",IF(E1741=3,"LM",IF(E1741=4,"FM"))))),IF(E1741="OoS","OoS",IF(E1741&lt;=2,"H",IF(E1741=3,"M",IF(E1741=4,"L")))))</f>
        <v>DM</v>
      </c>
      <c r="E1741" s="58">
        <f>IF(OR(Processes!$C$65=TRUE,Processes!W$65=TRUE),IF(AND(G1741=1,H1741=1,NOT(ISTEXT(J1741))),4,IF(AND(G1741=1,H1741=1,ISTEXT(J1741)),3,IF(AND(OR(G1741=1,H1741=1),ISTEXT(J1741)),2,1))),"OoS")</f>
        <v>1</v>
      </c>
      <c r="F1741" s="57"/>
      <c r="G1741" s="59"/>
      <c r="H1741" s="59"/>
      <c r="I1741" s="59"/>
      <c r="J1741" s="59"/>
      <c r="K1741" s="59"/>
      <c r="L1741" s="59"/>
      <c r="M1741" s="59"/>
      <c r="N1741" s="59"/>
      <c r="O1741" s="59"/>
      <c r="P1741" s="371"/>
      <c r="Q1741" s="59"/>
      <c r="R1741" s="386"/>
    </row>
    <row r="1742" spans="1:18" ht="12.75" customHeight="1" x14ac:dyDescent="0.25">
      <c r="A1742" s="383"/>
      <c r="B1742" s="378" t="str">
        <f>IF(ISTEXT(Processes!$B$15),Processes!$B$15,"")</f>
        <v>Process 13</v>
      </c>
      <c r="C1742" s="62" t="str">
        <f>IF(ISTEXT('Organizational Unit Summary'!$B$40),'Organizational Unit Summary'!$B$40,"")</f>
        <v>P-1</v>
      </c>
      <c r="D1742" s="51" t="str">
        <f>IF('Organizational Unit Summary'!$B$24="Benchmark or Sustainment",IF(E1742="OoS","OoS",IF(E1742=1,"DM",IF(E1742=2,"PM",IF(E1742=3,"LM",IF(E1742=4,"FM"))))),IF(E1742="OoS","OoS",IF(E1742&lt;=2,"H",IF(E1742=3,"M",IF(E1742=4,"L")))))</f>
        <v>DM</v>
      </c>
      <c r="E1742" s="58">
        <f>IF(OR(Processes!$C$66=TRUE,Processes!D$66=TRUE),IF(AND(G1742=1,H1742=1,NOT(ISTEXT(J1742))),4,IF(AND(G1742=1,H1742=1,ISTEXT(J1742)),3,IF(AND(OR(G1742=1,H1742=1),ISTEXT(J1742)),2,1))),"OoS")</f>
        <v>1</v>
      </c>
      <c r="F1742" s="57"/>
      <c r="G1742" s="59"/>
      <c r="H1742" s="59"/>
      <c r="I1742" s="59"/>
      <c r="J1742" s="59"/>
      <c r="K1742" s="59"/>
      <c r="L1742" s="59"/>
      <c r="M1742" s="59"/>
      <c r="N1742" s="59"/>
      <c r="O1742" s="59"/>
      <c r="P1742" s="369"/>
      <c r="Q1742" s="59"/>
      <c r="R1742" s="386"/>
    </row>
    <row r="1743" spans="1:18" ht="12.75" customHeight="1" x14ac:dyDescent="0.25">
      <c r="A1743" s="383"/>
      <c r="B1743" s="378"/>
      <c r="C1743" s="62" t="str">
        <f>IF(ISTEXT('Organizational Unit Summary'!$B$41),'Organizational Unit Summary'!$B$41,"")</f>
        <v>P-2</v>
      </c>
      <c r="D1743" s="51" t="str">
        <f>IF('Organizational Unit Summary'!$B$24="Benchmark or Sustainment",IF(E1743="OoS","OoS",IF(E1743=1,"DM",IF(E1743=2,"PM",IF(E1743=3,"LM",IF(E1743=4,"FM"))))),IF(E1743="OoS","OoS",IF(E1743&lt;=2,"H",IF(E1743=3,"M",IF(E1743=4,"L")))))</f>
        <v>DM</v>
      </c>
      <c r="E1743" s="58">
        <f>IF(OR(Processes!$C$66=TRUE,Processes!E$66=TRUE),IF(AND(G1743=1,H1743=1,NOT(ISTEXT(J1743))),4,IF(AND(G1743=1,H1743=1,ISTEXT(J1743)),3,IF(AND(OR(G1743=1,H1743=1),ISTEXT(J1743)),2,1))),"OoS")</f>
        <v>1</v>
      </c>
      <c r="F1743" s="57"/>
      <c r="G1743" s="59"/>
      <c r="H1743" s="59"/>
      <c r="I1743" s="59"/>
      <c r="J1743" s="59"/>
      <c r="K1743" s="59"/>
      <c r="L1743" s="59"/>
      <c r="M1743" s="59"/>
      <c r="N1743" s="59"/>
      <c r="O1743" s="59"/>
      <c r="P1743" s="370"/>
      <c r="Q1743" s="59"/>
      <c r="R1743" s="386"/>
    </row>
    <row r="1744" spans="1:18" ht="12.75" customHeight="1" x14ac:dyDescent="0.25">
      <c r="A1744" s="383"/>
      <c r="B1744" s="378"/>
      <c r="C1744" s="62" t="str">
        <f>IF(ISTEXT('Organizational Unit Summary'!$B$42),'Organizational Unit Summary'!$B$42,"")</f>
        <v>P-3</v>
      </c>
      <c r="D1744" s="51" t="str">
        <f>IF('Organizational Unit Summary'!$B$24="Benchmark or Sustainment",IF(E1744="OoS","OoS",IF(E1744=1,"DM",IF(E1744=2,"PM",IF(E1744=3,"LM",IF(E1744=4,"FM"))))),IF(E1744="OoS","OoS",IF(E1744&lt;=2,"H",IF(E1744=3,"M",IF(E1744=4,"L")))))</f>
        <v>DM</v>
      </c>
      <c r="E1744" s="58">
        <f>IF(OR(Processes!$C$66=TRUE,Processes!F$66=TRUE),IF(AND(G1744=1,H1744=1,NOT(ISTEXT(J1744))),4,IF(AND(G1744=1,H1744=1,ISTEXT(J1744)),3,IF(AND(OR(G1744=1,H1744=1),ISTEXT(J1744)),2,1))),"OoS")</f>
        <v>1</v>
      </c>
      <c r="F1744" s="57"/>
      <c r="G1744" s="59"/>
      <c r="H1744" s="59"/>
      <c r="I1744" s="59"/>
      <c r="J1744" s="59"/>
      <c r="K1744" s="59"/>
      <c r="L1744" s="59"/>
      <c r="M1744" s="59"/>
      <c r="N1744" s="59"/>
      <c r="O1744" s="59"/>
      <c r="P1744" s="370"/>
      <c r="Q1744" s="59"/>
      <c r="R1744" s="386"/>
    </row>
    <row r="1745" spans="1:18" ht="12.75" customHeight="1" x14ac:dyDescent="0.25">
      <c r="A1745" s="383"/>
      <c r="B1745" s="378"/>
      <c r="C1745" s="62" t="str">
        <f>IF(ISTEXT('Organizational Unit Summary'!$B$43),'Organizational Unit Summary'!$B$43,"")</f>
        <v>P-4</v>
      </c>
      <c r="D1745" s="51" t="str">
        <f>IF('Organizational Unit Summary'!$B$24="Benchmark or Sustainment",IF(E1745="OoS","OoS",IF(E1745=1,"DM",IF(E1745=2,"PM",IF(E1745=3,"LM",IF(E1745=4,"FM"))))),IF(E1745="OoS","OoS",IF(E1745&lt;=2,"H",IF(E1745=3,"M",IF(E1745=4,"L")))))</f>
        <v>DM</v>
      </c>
      <c r="E1745" s="58">
        <f>IF(OR(Processes!$C$66=TRUE,Processes!G$66=TRUE),IF(AND(G1745=1,H1745=1,NOT(ISTEXT(J1745))),4,IF(AND(G1745=1,H1745=1,ISTEXT(J1745)),3,IF(AND(OR(G1745=1,H1745=1),ISTEXT(J1745)),2,1))),"OoS")</f>
        <v>1</v>
      </c>
      <c r="F1745" s="57"/>
      <c r="G1745" s="59"/>
      <c r="H1745" s="59"/>
      <c r="I1745" s="59"/>
      <c r="J1745" s="59"/>
      <c r="K1745" s="59"/>
      <c r="L1745" s="59"/>
      <c r="M1745" s="59"/>
      <c r="N1745" s="59"/>
      <c r="O1745" s="59"/>
      <c r="P1745" s="370"/>
      <c r="Q1745" s="59"/>
      <c r="R1745" s="386"/>
    </row>
    <row r="1746" spans="1:18" ht="12.75" customHeight="1" x14ac:dyDescent="0.25">
      <c r="A1746" s="383"/>
      <c r="B1746" s="378"/>
      <c r="C1746" s="62" t="str">
        <f>IF(ISTEXT('Organizational Unit Summary'!$B$44),'Organizational Unit Summary'!$B$44,"")</f>
        <v>P-5</v>
      </c>
      <c r="D1746" s="51" t="str">
        <f>IF('Organizational Unit Summary'!$B$24="Benchmark or Sustainment",IF(E1746="OoS","OoS",IF(E1746=1,"DM",IF(E1746=2,"PM",IF(E1746=3,"LM",IF(E1746=4,"FM"))))),IF(E1746="OoS","OoS",IF(E1746&lt;=2,"H",IF(E1746=3,"M",IF(E1746=4,"L")))))</f>
        <v>DM</v>
      </c>
      <c r="E1746" s="58">
        <f>IF(OR(Processes!$C$66=TRUE,Processes!H$66=TRUE),IF(AND(G1746=1,H1746=1,NOT(ISTEXT(J1746))),4,IF(AND(G1746=1,H1746=1,ISTEXT(J1746)),3,IF(AND(OR(G1746=1,H1746=1),ISTEXT(J1746)),2,1))),"OoS")</f>
        <v>1</v>
      </c>
      <c r="F1746" s="57"/>
      <c r="G1746" s="59"/>
      <c r="H1746" s="59"/>
      <c r="I1746" s="59"/>
      <c r="J1746" s="59"/>
      <c r="K1746" s="59"/>
      <c r="L1746" s="59"/>
      <c r="M1746" s="59"/>
      <c r="N1746" s="59"/>
      <c r="O1746" s="59"/>
      <c r="P1746" s="370"/>
      <c r="Q1746" s="59"/>
      <c r="R1746" s="386"/>
    </row>
    <row r="1747" spans="1:18" ht="12.75" customHeight="1" x14ac:dyDescent="0.25">
      <c r="A1747" s="383"/>
      <c r="B1747" s="378"/>
      <c r="C1747" s="62" t="str">
        <f>IF(ISTEXT('Organizational Unit Summary'!$B$45),'Organizational Unit Summary'!$B$45,"")</f>
        <v>P-6</v>
      </c>
      <c r="D1747" s="51" t="str">
        <f>IF('Organizational Unit Summary'!$B$24="Benchmark or Sustainment",IF(E1747="OoS","OoS",IF(E1747=1,"DM",IF(E1747=2,"PM",IF(E1747=3,"LM",IF(E1747=4,"FM"))))),IF(E1747="OoS","OoS",IF(E1747&lt;=2,"H",IF(E1747=3,"M",IF(E1747=4,"L")))))</f>
        <v>DM</v>
      </c>
      <c r="E1747" s="58">
        <f>IF(OR(Processes!$C$66=TRUE,Processes!I$66=TRUE),IF(AND(G1747=1,H1747=1,NOT(ISTEXT(J1747))),4,IF(AND(G1747=1,H1747=1,ISTEXT(J1747)),3,IF(AND(OR(G1747=1,H1747=1),ISTEXT(J1747)),2,1))),"OoS")</f>
        <v>1</v>
      </c>
      <c r="F1747" s="57"/>
      <c r="G1747" s="59"/>
      <c r="H1747" s="59"/>
      <c r="I1747" s="59"/>
      <c r="J1747" s="59"/>
      <c r="K1747" s="59"/>
      <c r="L1747" s="59"/>
      <c r="M1747" s="59"/>
      <c r="N1747" s="59"/>
      <c r="O1747" s="59"/>
      <c r="P1747" s="370"/>
      <c r="Q1747" s="59"/>
      <c r="R1747" s="386"/>
    </row>
    <row r="1748" spans="1:18" ht="12.75" customHeight="1" x14ac:dyDescent="0.25">
      <c r="A1748" s="383"/>
      <c r="B1748" s="378"/>
      <c r="C1748" s="62" t="str">
        <f>IF(ISTEXT('Organizational Unit Summary'!$B$46),'Organizational Unit Summary'!$B$46,"")</f>
        <v>P-7</v>
      </c>
      <c r="D1748" s="51" t="str">
        <f>IF('Organizational Unit Summary'!$B$24="Benchmark or Sustainment",IF(E1748="OoS","OoS",IF(E1748=1,"DM",IF(E1748=2,"PM",IF(E1748=3,"LM",IF(E1748=4,"FM"))))),IF(E1748="OoS","OoS",IF(E1748&lt;=2,"H",IF(E1748=3,"M",IF(E1748=4,"L")))))</f>
        <v>DM</v>
      </c>
      <c r="E1748" s="58">
        <f>IF(OR(Processes!$C$66=TRUE,Processes!J$66=TRUE),IF(AND(G1748=1,H1748=1,NOT(ISTEXT(J1748))),4,IF(AND(G1748=1,H1748=1,ISTEXT(J1748)),3,IF(AND(OR(G1748=1,H1748=1),ISTEXT(J1748)),2,1))),"OoS")</f>
        <v>1</v>
      </c>
      <c r="F1748" s="57"/>
      <c r="G1748" s="59"/>
      <c r="H1748" s="59"/>
      <c r="I1748" s="59"/>
      <c r="J1748" s="59"/>
      <c r="K1748" s="59"/>
      <c r="L1748" s="59"/>
      <c r="M1748" s="59"/>
      <c r="N1748" s="59"/>
      <c r="O1748" s="59"/>
      <c r="P1748" s="370"/>
      <c r="Q1748" s="59"/>
      <c r="R1748" s="386"/>
    </row>
    <row r="1749" spans="1:18" ht="12.75" customHeight="1" x14ac:dyDescent="0.25">
      <c r="A1749" s="383"/>
      <c r="B1749" s="378"/>
      <c r="C1749" s="62" t="str">
        <f>IF(ISTEXT('Organizational Unit Summary'!$B$47),'Organizational Unit Summary'!$B$47,"")</f>
        <v>P-8</v>
      </c>
      <c r="D1749" s="51" t="str">
        <f>IF('Organizational Unit Summary'!$B$24="Benchmark or Sustainment",IF(E1749="OoS","OoS",IF(E1749=1,"DM",IF(E1749=2,"PM",IF(E1749=3,"LM",IF(E1749=4,"FM"))))),IF(E1749="OoS","OoS",IF(E1749&lt;=2,"H",IF(E1749=3,"M",IF(E1749=4,"L")))))</f>
        <v>DM</v>
      </c>
      <c r="E1749" s="58">
        <f>IF(OR(Processes!$C$66=TRUE,Processes!K$66=TRUE),IF(AND(G1749=1,H1749=1,NOT(ISTEXT(J1749))),4,IF(AND(G1749=1,H1749=1,ISTEXT(J1749)),3,IF(AND(OR(G1749=1,H1749=1),ISTEXT(J1749)),2,1))),"OoS")</f>
        <v>1</v>
      </c>
      <c r="F1749" s="57"/>
      <c r="G1749" s="59"/>
      <c r="H1749" s="59"/>
      <c r="I1749" s="59"/>
      <c r="J1749" s="59"/>
      <c r="K1749" s="59"/>
      <c r="L1749" s="59"/>
      <c r="M1749" s="59"/>
      <c r="N1749" s="59"/>
      <c r="O1749" s="59"/>
      <c r="P1749" s="370"/>
      <c r="Q1749" s="59"/>
      <c r="R1749" s="386"/>
    </row>
    <row r="1750" spans="1:18" ht="12.75" customHeight="1" x14ac:dyDescent="0.25">
      <c r="A1750" s="383"/>
      <c r="B1750" s="378"/>
      <c r="C1750" s="62" t="str">
        <f>IF(ISTEXT('Organizational Unit Summary'!$B$48),'Organizational Unit Summary'!$B$48,"")</f>
        <v>P-9</v>
      </c>
      <c r="D1750" s="51" t="str">
        <f>IF('Organizational Unit Summary'!$B$24="Benchmark or Sustainment",IF(E1750="OoS","OoS",IF(E1750=1,"DM",IF(E1750=2,"PM",IF(E1750=3,"LM",IF(E1750=4,"FM"))))),IF(E1750="OoS","OoS",IF(E1750&lt;=2,"H",IF(E1750=3,"M",IF(E1750=4,"L")))))</f>
        <v>DM</v>
      </c>
      <c r="E1750" s="58">
        <f>IF(OR(Processes!$C$66=TRUE,Processes!L$66=TRUE),IF(AND(G1750=1,H1750=1,NOT(ISTEXT(J1750))),4,IF(AND(G1750=1,H1750=1,ISTEXT(J1750)),3,IF(AND(OR(G1750=1,H1750=1),ISTEXT(J1750)),2,1))),"OoS")</f>
        <v>1</v>
      </c>
      <c r="F1750" s="57"/>
      <c r="G1750" s="59"/>
      <c r="H1750" s="59"/>
      <c r="I1750" s="59"/>
      <c r="J1750" s="59"/>
      <c r="K1750" s="59"/>
      <c r="L1750" s="59"/>
      <c r="M1750" s="59"/>
      <c r="N1750" s="59"/>
      <c r="O1750" s="59"/>
      <c r="P1750" s="370"/>
      <c r="Q1750" s="59"/>
      <c r="R1750" s="386"/>
    </row>
    <row r="1751" spans="1:18" ht="12.75" customHeight="1" x14ac:dyDescent="0.25">
      <c r="A1751" s="383"/>
      <c r="B1751" s="378"/>
      <c r="C1751" s="62" t="str">
        <f>IF(ISTEXT('Organizational Unit Summary'!$B$49),'Organizational Unit Summary'!$B$49,"")</f>
        <v>P-10</v>
      </c>
      <c r="D1751" s="51" t="str">
        <f>IF('Organizational Unit Summary'!$B$24="Benchmark or Sustainment",IF(E1751="OoS","OoS",IF(E1751=1,"DM",IF(E1751=2,"PM",IF(E1751=3,"LM",IF(E1751=4,"FM"))))),IF(E1751="OoS","OoS",IF(E1751&lt;=2,"H",IF(E1751=3,"M",IF(E1751=4,"L")))))</f>
        <v>DM</v>
      </c>
      <c r="E1751" s="58">
        <f>IF(OR(Processes!$C$66=TRUE,Processes!M$66=TRUE),IF(AND(G1751=1,H1751=1,NOT(ISTEXT(J1751))),4,IF(AND(G1751=1,H1751=1,ISTEXT(J1751)),3,IF(AND(OR(G1751=1,H1751=1),ISTEXT(J1751)),2,1))),"OoS")</f>
        <v>1</v>
      </c>
      <c r="F1751" s="57"/>
      <c r="G1751" s="59"/>
      <c r="H1751" s="59"/>
      <c r="I1751" s="59"/>
      <c r="J1751" s="59"/>
      <c r="K1751" s="59"/>
      <c r="L1751" s="59"/>
      <c r="M1751" s="59"/>
      <c r="N1751" s="59"/>
      <c r="O1751" s="59"/>
      <c r="P1751" s="370"/>
      <c r="Q1751" s="59"/>
      <c r="R1751" s="386"/>
    </row>
    <row r="1752" spans="1:18" ht="12.75" customHeight="1" x14ac:dyDescent="0.25">
      <c r="A1752" s="383"/>
      <c r="B1752" s="378"/>
      <c r="C1752" s="62" t="str">
        <f>IF(ISTEXT('Organizational Unit Summary'!$B$50),'Organizational Unit Summary'!$B$50,"")</f>
        <v>P-11</v>
      </c>
      <c r="D1752" s="51" t="str">
        <f>IF('Organizational Unit Summary'!$B$24="Benchmark or Sustainment",IF(E1752="OoS","OoS",IF(E1752=1,"DM",IF(E1752=2,"PM",IF(E1752=3,"LM",IF(E1752=4,"FM"))))),IF(E1752="OoS","OoS",IF(E1752&lt;=2,"H",IF(E1752=3,"M",IF(E1752=4,"L")))))</f>
        <v>DM</v>
      </c>
      <c r="E1752" s="58">
        <f>IF(OR(Processes!$C$66=TRUE,Processes!N$66=TRUE),IF(AND(G1752=1,H1752=1,NOT(ISTEXT(J1752))),4,IF(AND(G1752=1,H1752=1,ISTEXT(J1752)),3,IF(AND(OR(G1752=1,H1752=1),ISTEXT(J1752)),2,1))),"OoS")</f>
        <v>1</v>
      </c>
      <c r="F1752" s="57"/>
      <c r="G1752" s="59"/>
      <c r="H1752" s="59"/>
      <c r="I1752" s="59"/>
      <c r="J1752" s="59"/>
      <c r="K1752" s="59"/>
      <c r="L1752" s="59"/>
      <c r="M1752" s="59"/>
      <c r="N1752" s="59"/>
      <c r="O1752" s="59"/>
      <c r="P1752" s="370"/>
      <c r="Q1752" s="59"/>
      <c r="R1752" s="386"/>
    </row>
    <row r="1753" spans="1:18" ht="12.75" customHeight="1" x14ac:dyDescent="0.25">
      <c r="A1753" s="383"/>
      <c r="B1753" s="378"/>
      <c r="C1753" s="62" t="str">
        <f>IF(ISTEXT('Organizational Unit Summary'!$B$51),'Organizational Unit Summary'!$B$51,"")</f>
        <v>P-12</v>
      </c>
      <c r="D1753" s="51" t="str">
        <f>IF('Organizational Unit Summary'!$B$24="Benchmark or Sustainment",IF(E1753="OoS","OoS",IF(E1753=1,"DM",IF(E1753=2,"PM",IF(E1753=3,"LM",IF(E1753=4,"FM"))))),IF(E1753="OoS","OoS",IF(E1753&lt;=2,"H",IF(E1753=3,"M",IF(E1753=4,"L")))))</f>
        <v>DM</v>
      </c>
      <c r="E1753" s="58">
        <f>IF(OR(Processes!$C$66=TRUE,Processes!O$66=TRUE),IF(AND(G1753=1,H1753=1,NOT(ISTEXT(J1753))),4,IF(AND(G1753=1,H1753=1,ISTEXT(J1753)),3,IF(AND(OR(G1753=1,H1753=1),ISTEXT(J1753)),2,1))),"OoS")</f>
        <v>1</v>
      </c>
      <c r="F1753" s="57"/>
      <c r="G1753" s="59"/>
      <c r="H1753" s="59"/>
      <c r="I1753" s="59"/>
      <c r="J1753" s="59"/>
      <c r="K1753" s="59"/>
      <c r="L1753" s="59"/>
      <c r="M1753" s="59"/>
      <c r="N1753" s="59"/>
      <c r="O1753" s="59"/>
      <c r="P1753" s="370"/>
      <c r="Q1753" s="59"/>
      <c r="R1753" s="386"/>
    </row>
    <row r="1754" spans="1:18" ht="12.75" customHeight="1" x14ac:dyDescent="0.25">
      <c r="A1754" s="383"/>
      <c r="B1754" s="378"/>
      <c r="C1754" s="62" t="str">
        <f>IF(ISTEXT('Organizational Unit Summary'!$B$52),'Organizational Unit Summary'!$B$52,"")</f>
        <v>P-13</v>
      </c>
      <c r="D1754" s="51" t="str">
        <f>IF('Organizational Unit Summary'!$B$24="Benchmark or Sustainment",IF(E1754="OoS","OoS",IF(E1754=1,"DM",IF(E1754=2,"PM",IF(E1754=3,"LM",IF(E1754=4,"FM"))))),IF(E1754="OoS","OoS",IF(E1754&lt;=2,"H",IF(E1754=3,"M",IF(E1754=4,"L")))))</f>
        <v>DM</v>
      </c>
      <c r="E1754" s="58">
        <f>IF(OR(Processes!$C$66=TRUE,Processes!P$66=TRUE),IF(AND(G1754=1,H1754=1,NOT(ISTEXT(J1754))),4,IF(AND(G1754=1,H1754=1,ISTEXT(J1754)),3,IF(AND(OR(G1754=1,H1754=1),ISTEXT(J1754)),2,1))),"OoS")</f>
        <v>1</v>
      </c>
      <c r="F1754" s="57"/>
      <c r="G1754" s="59"/>
      <c r="H1754" s="59"/>
      <c r="I1754" s="59"/>
      <c r="J1754" s="59"/>
      <c r="K1754" s="59"/>
      <c r="L1754" s="59"/>
      <c r="M1754" s="59"/>
      <c r="N1754" s="59"/>
      <c r="O1754" s="59"/>
      <c r="P1754" s="370"/>
      <c r="Q1754" s="59"/>
      <c r="R1754" s="386"/>
    </row>
    <row r="1755" spans="1:18" ht="12.75" customHeight="1" x14ac:dyDescent="0.25">
      <c r="A1755" s="383"/>
      <c r="B1755" s="378"/>
      <c r="C1755" s="62" t="str">
        <f>IF(ISTEXT('Organizational Unit Summary'!$B$53),'Organizational Unit Summary'!$B$53,"")</f>
        <v>P-14</v>
      </c>
      <c r="D1755" s="51" t="str">
        <f>IF('Organizational Unit Summary'!$B$24="Benchmark or Sustainment",IF(E1755="OoS","OoS",IF(E1755=1,"DM",IF(E1755=2,"PM",IF(E1755=3,"LM",IF(E1755=4,"FM"))))),IF(E1755="OoS","OoS",IF(E1755&lt;=2,"H",IF(E1755=3,"M",IF(E1755=4,"L")))))</f>
        <v>DM</v>
      </c>
      <c r="E1755" s="58">
        <f>IF(OR(Processes!$C$66=TRUE,Processes!Q$66=TRUE),IF(AND(G1755=1,H1755=1,NOT(ISTEXT(J1755))),4,IF(AND(G1755=1,H1755=1,ISTEXT(J1755)),3,IF(AND(OR(G1755=1,H1755=1),ISTEXT(J1755)),2,1))),"OoS")</f>
        <v>1</v>
      </c>
      <c r="F1755" s="57"/>
      <c r="G1755" s="59"/>
      <c r="H1755" s="59"/>
      <c r="I1755" s="59"/>
      <c r="J1755" s="59"/>
      <c r="K1755" s="59"/>
      <c r="L1755" s="59"/>
      <c r="M1755" s="59"/>
      <c r="N1755" s="59"/>
      <c r="O1755" s="59"/>
      <c r="P1755" s="370"/>
      <c r="Q1755" s="59"/>
      <c r="R1755" s="386"/>
    </row>
    <row r="1756" spans="1:18" ht="12.75" customHeight="1" x14ac:dyDescent="0.25">
      <c r="A1756" s="383"/>
      <c r="B1756" s="378"/>
      <c r="C1756" s="62" t="str">
        <f>IF(ISTEXT('Organizational Unit Summary'!$B$54),'Organizational Unit Summary'!$B$54,"")</f>
        <v>P-15</v>
      </c>
      <c r="D1756" s="51" t="str">
        <f>IF('Organizational Unit Summary'!$B$24="Benchmark or Sustainment",IF(E1756="OoS","OoS",IF(E1756=1,"DM",IF(E1756=2,"PM",IF(E1756=3,"LM",IF(E1756=4,"FM"))))),IF(E1756="OoS","OoS",IF(E1756&lt;=2,"H",IF(E1756=3,"M",IF(E1756=4,"L")))))</f>
        <v>DM</v>
      </c>
      <c r="E1756" s="58">
        <f>IF(OR(Processes!$C$66=TRUE,Processes!R$66=TRUE),IF(AND(G1756=1,H1756=1,NOT(ISTEXT(J1756))),4,IF(AND(G1756=1,H1756=1,ISTEXT(J1756)),3,IF(AND(OR(G1756=1,H1756=1),ISTEXT(J1756)),2,1))),"OoS")</f>
        <v>1</v>
      </c>
      <c r="F1756" s="57"/>
      <c r="G1756" s="59"/>
      <c r="H1756" s="59"/>
      <c r="I1756" s="59"/>
      <c r="J1756" s="59"/>
      <c r="K1756" s="59"/>
      <c r="L1756" s="59"/>
      <c r="M1756" s="59"/>
      <c r="N1756" s="59"/>
      <c r="O1756" s="59"/>
      <c r="P1756" s="370"/>
      <c r="Q1756" s="59"/>
      <c r="R1756" s="386"/>
    </row>
    <row r="1757" spans="1:18" ht="12.75" customHeight="1" x14ac:dyDescent="0.25">
      <c r="A1757" s="383"/>
      <c r="B1757" s="378"/>
      <c r="C1757" s="62" t="str">
        <f>IF(ISTEXT('Organizational Unit Summary'!$B$55),'Organizational Unit Summary'!$B$55,"")</f>
        <v>P-16</v>
      </c>
      <c r="D1757" s="51" t="str">
        <f>IF('Organizational Unit Summary'!$B$24="Benchmark or Sustainment",IF(E1757="OoS","OoS",IF(E1757=1,"DM",IF(E1757=2,"PM",IF(E1757=3,"LM",IF(E1757=4,"FM"))))),IF(E1757="OoS","OoS",IF(E1757&lt;=2,"H",IF(E1757=3,"M",IF(E1757=4,"L")))))</f>
        <v>DM</v>
      </c>
      <c r="E1757" s="58">
        <f>IF(OR(Processes!$C$66=TRUE,Processes!S$66=TRUE),IF(AND(G1757=1,H1757=1,NOT(ISTEXT(J1757))),4,IF(AND(G1757=1,H1757=1,ISTEXT(J1757)),3,IF(AND(OR(G1757=1,H1757=1),ISTEXT(J1757)),2,1))),"OoS")</f>
        <v>1</v>
      </c>
      <c r="F1757" s="57"/>
      <c r="G1757" s="59"/>
      <c r="H1757" s="59"/>
      <c r="I1757" s="59"/>
      <c r="J1757" s="59"/>
      <c r="K1757" s="59"/>
      <c r="L1757" s="59"/>
      <c r="M1757" s="59"/>
      <c r="N1757" s="59"/>
      <c r="O1757" s="59"/>
      <c r="P1757" s="370"/>
      <c r="Q1757" s="59"/>
      <c r="R1757" s="386"/>
    </row>
    <row r="1758" spans="1:18" ht="12.75" customHeight="1" x14ac:dyDescent="0.25">
      <c r="A1758" s="383"/>
      <c r="B1758" s="378"/>
      <c r="C1758" s="62" t="str">
        <f>IF(ISTEXT('Organizational Unit Summary'!$B$56),'Organizational Unit Summary'!$B$56,"")</f>
        <v>P-17</v>
      </c>
      <c r="D1758" s="51" t="str">
        <f>IF('Organizational Unit Summary'!$B$24="Benchmark or Sustainment",IF(E1758="OoS","OoS",IF(E1758=1,"DM",IF(E1758=2,"PM",IF(E1758=3,"LM",IF(E1758=4,"FM"))))),IF(E1758="OoS","OoS",IF(E1758&lt;=2,"H",IF(E1758=3,"M",IF(E1758=4,"L")))))</f>
        <v>DM</v>
      </c>
      <c r="E1758" s="58">
        <f>IF(OR(Processes!$C$66=TRUE,Processes!T$66=TRUE),IF(AND(G1758=1,H1758=1,NOT(ISTEXT(J1758))),4,IF(AND(G1758=1,H1758=1,ISTEXT(J1758)),3,IF(AND(OR(G1758=1,H1758=1),ISTEXT(J1758)),2,1))),"OoS")</f>
        <v>1</v>
      </c>
      <c r="F1758" s="57"/>
      <c r="G1758" s="59"/>
      <c r="H1758" s="59"/>
      <c r="I1758" s="59"/>
      <c r="J1758" s="59"/>
      <c r="K1758" s="59"/>
      <c r="L1758" s="59"/>
      <c r="M1758" s="59"/>
      <c r="N1758" s="59"/>
      <c r="O1758" s="59"/>
      <c r="P1758" s="370"/>
      <c r="Q1758" s="59"/>
      <c r="R1758" s="386"/>
    </row>
    <row r="1759" spans="1:18" ht="12.75" customHeight="1" x14ac:dyDescent="0.25">
      <c r="A1759" s="383"/>
      <c r="B1759" s="378"/>
      <c r="C1759" s="62" t="str">
        <f>IF(ISTEXT('Organizational Unit Summary'!$B$57),'Organizational Unit Summary'!$B$57,"")</f>
        <v>P-18</v>
      </c>
      <c r="D1759" s="51" t="str">
        <f>IF('Organizational Unit Summary'!$B$24="Benchmark or Sustainment",IF(E1759="OoS","OoS",IF(E1759=1,"DM",IF(E1759=2,"PM",IF(E1759=3,"LM",IF(E1759=4,"FM"))))),IF(E1759="OoS","OoS",IF(E1759&lt;=2,"H",IF(E1759=3,"M",IF(E1759=4,"L")))))</f>
        <v>DM</v>
      </c>
      <c r="E1759" s="58">
        <f>IF(OR(Processes!$C$66=TRUE,Processes!U$66=TRUE),IF(AND(G1759=1,H1759=1,NOT(ISTEXT(J1759))),4,IF(AND(G1759=1,H1759=1,ISTEXT(J1759)),3,IF(AND(OR(G1759=1,H1759=1),ISTEXT(J1759)),2,1))),"OoS")</f>
        <v>1</v>
      </c>
      <c r="F1759" s="57"/>
      <c r="G1759" s="59"/>
      <c r="H1759" s="59"/>
      <c r="I1759" s="59"/>
      <c r="J1759" s="59"/>
      <c r="K1759" s="59"/>
      <c r="L1759" s="59"/>
      <c r="M1759" s="59"/>
      <c r="N1759" s="59"/>
      <c r="O1759" s="59"/>
      <c r="P1759" s="370"/>
      <c r="Q1759" s="59"/>
      <c r="R1759" s="386"/>
    </row>
    <row r="1760" spans="1:18" ht="12.75" customHeight="1" x14ac:dyDescent="0.25">
      <c r="A1760" s="383"/>
      <c r="B1760" s="378"/>
      <c r="C1760" s="62" t="str">
        <f>IF(ISTEXT('Organizational Unit Summary'!$B$58),'Organizational Unit Summary'!$B$58,"")</f>
        <v>P-19</v>
      </c>
      <c r="D1760" s="51" t="str">
        <f>IF('Organizational Unit Summary'!$B$24="Benchmark or Sustainment",IF(E1760="OoS","OoS",IF(E1760=1,"DM",IF(E1760=2,"PM",IF(E1760=3,"LM",IF(E1760=4,"FM"))))),IF(E1760="OoS","OoS",IF(E1760&lt;=2,"H",IF(E1760=3,"M",IF(E1760=4,"L")))))</f>
        <v>DM</v>
      </c>
      <c r="E1760" s="58">
        <f>IF(OR(Processes!$C$66=TRUE,Processes!V$66=TRUE),IF(AND(G1760=1,H1760=1,NOT(ISTEXT(J1760))),4,IF(AND(G1760=1,H1760=1,ISTEXT(J1760)),3,IF(AND(OR(G1760=1,H1760=1),ISTEXT(J1760)),2,1))),"OoS")</f>
        <v>1</v>
      </c>
      <c r="F1760" s="57"/>
      <c r="G1760" s="59"/>
      <c r="H1760" s="59"/>
      <c r="I1760" s="59"/>
      <c r="J1760" s="59"/>
      <c r="K1760" s="59"/>
      <c r="L1760" s="59"/>
      <c r="M1760" s="59"/>
      <c r="N1760" s="59"/>
      <c r="O1760" s="59"/>
      <c r="P1760" s="370"/>
      <c r="Q1760" s="59"/>
      <c r="R1760" s="386"/>
    </row>
    <row r="1761" spans="1:18" ht="12.75" customHeight="1" thickBot="1" x14ac:dyDescent="0.3">
      <c r="A1761" s="383"/>
      <c r="B1761" s="378"/>
      <c r="C1761" s="62" t="str">
        <f>IF(ISTEXT('Organizational Unit Summary'!$B$59),'Organizational Unit Summary'!$B$59,"")</f>
        <v>P-20</v>
      </c>
      <c r="D1761" s="51" t="str">
        <f>IF('Organizational Unit Summary'!$B$24="Benchmark or Sustainment",IF(E1761="OoS","OoS",IF(E1761=1,"DM",IF(E1761=2,"PM",IF(E1761=3,"LM",IF(E1761=4,"FM"))))),IF(E1761="OoS","OoS",IF(E1761&lt;=2,"H",IF(E1761=3,"M",IF(E1761=4,"L")))))</f>
        <v>DM</v>
      </c>
      <c r="E1761" s="58">
        <f>IF(OR(Processes!$C$66=TRUE,Processes!W$66=TRUE),IF(AND(G1761=1,H1761=1,NOT(ISTEXT(J1761))),4,IF(AND(G1761=1,H1761=1,ISTEXT(J1761)),3,IF(AND(OR(G1761=1,H1761=1),ISTEXT(J1761)),2,1))),"OoS")</f>
        <v>1</v>
      </c>
      <c r="F1761" s="57"/>
      <c r="G1761" s="59"/>
      <c r="H1761" s="59"/>
      <c r="I1761" s="59"/>
      <c r="J1761" s="59"/>
      <c r="K1761" s="59"/>
      <c r="L1761" s="59"/>
      <c r="M1761" s="59"/>
      <c r="N1761" s="59"/>
      <c r="O1761" s="59"/>
      <c r="P1761" s="371"/>
      <c r="Q1761" s="59"/>
      <c r="R1761" s="386"/>
    </row>
    <row r="1762" spans="1:18" ht="12.75" customHeight="1" x14ac:dyDescent="0.25">
      <c r="A1762" s="383"/>
      <c r="B1762" s="378" t="str">
        <f>IF(ISTEXT(Processes!$B$16),Processes!$B$16,"")</f>
        <v>Process 14</v>
      </c>
      <c r="C1762" s="62" t="str">
        <f>IF(ISTEXT('Organizational Unit Summary'!$B$40),'Organizational Unit Summary'!$B$40,"")</f>
        <v>P-1</v>
      </c>
      <c r="D1762" s="51" t="str">
        <f>IF('Organizational Unit Summary'!$B$24="Benchmark or Sustainment",IF(E1762="OoS","OoS",IF(E1762=1,"DM",IF(E1762=2,"PM",IF(E1762=3,"LM",IF(E1762=4,"FM"))))),IF(E1762="OoS","OoS",IF(E1762&lt;=2,"H",IF(E1762=3,"M",IF(E1762=4,"L")))))</f>
        <v>DM</v>
      </c>
      <c r="E1762" s="58">
        <f>IF(OR(Processes!$C$67=TRUE,Processes!D$67=TRUE),IF(AND(G1762=1,H1762=1,NOT(ISTEXT(J1762))),4,IF(AND(G1762=1,H1762=1,ISTEXT(J1762)),3,IF(AND(OR(G1762=1,H1762=1),ISTEXT(J1762)),2,1))),"OoS")</f>
        <v>1</v>
      </c>
      <c r="F1762" s="57"/>
      <c r="G1762" s="59"/>
      <c r="H1762" s="59"/>
      <c r="I1762" s="59"/>
      <c r="J1762" s="59"/>
      <c r="K1762" s="59"/>
      <c r="L1762" s="59"/>
      <c r="M1762" s="59"/>
      <c r="N1762" s="59"/>
      <c r="O1762" s="59"/>
      <c r="P1762" s="369"/>
      <c r="Q1762" s="59"/>
      <c r="R1762" s="386"/>
    </row>
    <row r="1763" spans="1:18" ht="12.75" customHeight="1" x14ac:dyDescent="0.25">
      <c r="A1763" s="383"/>
      <c r="B1763" s="378"/>
      <c r="C1763" s="62" t="str">
        <f>IF(ISTEXT('Organizational Unit Summary'!$B$41),'Organizational Unit Summary'!$B$41,"")</f>
        <v>P-2</v>
      </c>
      <c r="D1763" s="51" t="str">
        <f>IF('Organizational Unit Summary'!$B$24="Benchmark or Sustainment",IF(E1763="OoS","OoS",IF(E1763=1,"DM",IF(E1763=2,"PM",IF(E1763=3,"LM",IF(E1763=4,"FM"))))),IF(E1763="OoS","OoS",IF(E1763&lt;=2,"H",IF(E1763=3,"M",IF(E1763=4,"L")))))</f>
        <v>DM</v>
      </c>
      <c r="E1763" s="58">
        <f>IF(OR(Processes!$C$67=TRUE,Processes!E$67=TRUE),IF(AND(G1763=1,H1763=1,NOT(ISTEXT(J1763))),4,IF(AND(G1763=1,H1763=1,ISTEXT(J1763)),3,IF(AND(OR(G1763=1,H1763=1),ISTEXT(J1763)),2,1))),"OoS")</f>
        <v>1</v>
      </c>
      <c r="F1763" s="57"/>
      <c r="G1763" s="59"/>
      <c r="H1763" s="59"/>
      <c r="I1763" s="59"/>
      <c r="J1763" s="59"/>
      <c r="K1763" s="59"/>
      <c r="L1763" s="59"/>
      <c r="M1763" s="59"/>
      <c r="N1763" s="59"/>
      <c r="O1763" s="59"/>
      <c r="P1763" s="370"/>
      <c r="Q1763" s="59"/>
      <c r="R1763" s="386"/>
    </row>
    <row r="1764" spans="1:18" ht="12.75" customHeight="1" x14ac:dyDescent="0.25">
      <c r="A1764" s="383"/>
      <c r="B1764" s="378"/>
      <c r="C1764" s="62" t="str">
        <f>IF(ISTEXT('Organizational Unit Summary'!$B$42),'Organizational Unit Summary'!$B$42,"")</f>
        <v>P-3</v>
      </c>
      <c r="D1764" s="51" t="str">
        <f>IF('Organizational Unit Summary'!$B$24="Benchmark or Sustainment",IF(E1764="OoS","OoS",IF(E1764=1,"DM",IF(E1764=2,"PM",IF(E1764=3,"LM",IF(E1764=4,"FM"))))),IF(E1764="OoS","OoS",IF(E1764&lt;=2,"H",IF(E1764=3,"M",IF(E1764=4,"L")))))</f>
        <v>DM</v>
      </c>
      <c r="E1764" s="58">
        <f>IF(OR(Processes!$C$67=TRUE,Processes!F$67=TRUE),IF(AND(G1764=1,H1764=1,NOT(ISTEXT(J1764))),4,IF(AND(G1764=1,H1764=1,ISTEXT(J1764)),3,IF(AND(OR(G1764=1,H1764=1),ISTEXT(J1764)),2,1))),"OoS")</f>
        <v>1</v>
      </c>
      <c r="F1764" s="57"/>
      <c r="G1764" s="59"/>
      <c r="H1764" s="59"/>
      <c r="I1764" s="59"/>
      <c r="J1764" s="59"/>
      <c r="K1764" s="59"/>
      <c r="L1764" s="59"/>
      <c r="M1764" s="59"/>
      <c r="N1764" s="59"/>
      <c r="O1764" s="59"/>
      <c r="P1764" s="370"/>
      <c r="Q1764" s="59"/>
      <c r="R1764" s="386"/>
    </row>
    <row r="1765" spans="1:18" ht="12.75" customHeight="1" x14ac:dyDescent="0.25">
      <c r="A1765" s="383"/>
      <c r="B1765" s="378"/>
      <c r="C1765" s="62" t="str">
        <f>IF(ISTEXT('Organizational Unit Summary'!$B$43),'Organizational Unit Summary'!$B$43,"")</f>
        <v>P-4</v>
      </c>
      <c r="D1765" s="51" t="str">
        <f>IF('Organizational Unit Summary'!$B$24="Benchmark or Sustainment",IF(E1765="OoS","OoS",IF(E1765=1,"DM",IF(E1765=2,"PM",IF(E1765=3,"LM",IF(E1765=4,"FM"))))),IF(E1765="OoS","OoS",IF(E1765&lt;=2,"H",IF(E1765=3,"M",IF(E1765=4,"L")))))</f>
        <v>DM</v>
      </c>
      <c r="E1765" s="58">
        <f>IF(OR(Processes!$C$67=TRUE,Processes!G$67=TRUE),IF(AND(G1765=1,H1765=1,NOT(ISTEXT(J1765))),4,IF(AND(G1765=1,H1765=1,ISTEXT(J1765)),3,IF(AND(OR(G1765=1,H1765=1),ISTEXT(J1765)),2,1))),"OoS")</f>
        <v>1</v>
      </c>
      <c r="F1765" s="57"/>
      <c r="G1765" s="59"/>
      <c r="H1765" s="59"/>
      <c r="I1765" s="59"/>
      <c r="J1765" s="59"/>
      <c r="K1765" s="59"/>
      <c r="L1765" s="59"/>
      <c r="M1765" s="59"/>
      <c r="N1765" s="59"/>
      <c r="O1765" s="59"/>
      <c r="P1765" s="370"/>
      <c r="Q1765" s="59"/>
      <c r="R1765" s="386"/>
    </row>
    <row r="1766" spans="1:18" ht="12.75" customHeight="1" x14ac:dyDescent="0.25">
      <c r="A1766" s="383"/>
      <c r="B1766" s="378"/>
      <c r="C1766" s="62" t="str">
        <f>IF(ISTEXT('Organizational Unit Summary'!$B$44),'Organizational Unit Summary'!$B$44,"")</f>
        <v>P-5</v>
      </c>
      <c r="D1766" s="51" t="str">
        <f>IF('Organizational Unit Summary'!$B$24="Benchmark or Sustainment",IF(E1766="OoS","OoS",IF(E1766=1,"DM",IF(E1766=2,"PM",IF(E1766=3,"LM",IF(E1766=4,"FM"))))),IF(E1766="OoS","OoS",IF(E1766&lt;=2,"H",IF(E1766=3,"M",IF(E1766=4,"L")))))</f>
        <v>DM</v>
      </c>
      <c r="E1766" s="58">
        <f>IF(OR(Processes!$C$67=TRUE,Processes!H$67=TRUE),IF(AND(G1766=1,H1766=1,NOT(ISTEXT(J1766))),4,IF(AND(G1766=1,H1766=1,ISTEXT(J1766)),3,IF(AND(OR(G1766=1,H1766=1),ISTEXT(J1766)),2,1))),"OoS")</f>
        <v>1</v>
      </c>
      <c r="F1766" s="57"/>
      <c r="G1766" s="59"/>
      <c r="H1766" s="59"/>
      <c r="I1766" s="59"/>
      <c r="J1766" s="59"/>
      <c r="K1766" s="59"/>
      <c r="L1766" s="59"/>
      <c r="M1766" s="59"/>
      <c r="N1766" s="59"/>
      <c r="O1766" s="59"/>
      <c r="P1766" s="370"/>
      <c r="Q1766" s="59"/>
      <c r="R1766" s="386"/>
    </row>
    <row r="1767" spans="1:18" ht="12.75" customHeight="1" x14ac:dyDescent="0.25">
      <c r="A1767" s="383"/>
      <c r="B1767" s="378"/>
      <c r="C1767" s="62" t="str">
        <f>IF(ISTEXT('Organizational Unit Summary'!$B$45),'Organizational Unit Summary'!$B$45,"")</f>
        <v>P-6</v>
      </c>
      <c r="D1767" s="51" t="str">
        <f>IF('Organizational Unit Summary'!$B$24="Benchmark or Sustainment",IF(E1767="OoS","OoS",IF(E1767=1,"DM",IF(E1767=2,"PM",IF(E1767=3,"LM",IF(E1767=4,"FM"))))),IF(E1767="OoS","OoS",IF(E1767&lt;=2,"H",IF(E1767=3,"M",IF(E1767=4,"L")))))</f>
        <v>DM</v>
      </c>
      <c r="E1767" s="58">
        <f>IF(OR(Processes!$C$67=TRUE,Processes!I$67=TRUE),IF(AND(G1767=1,H1767=1,NOT(ISTEXT(J1767))),4,IF(AND(G1767=1,H1767=1,ISTEXT(J1767)),3,IF(AND(OR(G1767=1,H1767=1),ISTEXT(J1767)),2,1))),"OoS")</f>
        <v>1</v>
      </c>
      <c r="F1767" s="57"/>
      <c r="G1767" s="59"/>
      <c r="H1767" s="59"/>
      <c r="I1767" s="59"/>
      <c r="J1767" s="59"/>
      <c r="K1767" s="59"/>
      <c r="L1767" s="59"/>
      <c r="M1767" s="59"/>
      <c r="N1767" s="59"/>
      <c r="O1767" s="59"/>
      <c r="P1767" s="370"/>
      <c r="Q1767" s="59"/>
      <c r="R1767" s="386"/>
    </row>
    <row r="1768" spans="1:18" ht="12.75" customHeight="1" x14ac:dyDescent="0.25">
      <c r="A1768" s="383"/>
      <c r="B1768" s="378"/>
      <c r="C1768" s="62" t="str">
        <f>IF(ISTEXT('Organizational Unit Summary'!$B$46),'Organizational Unit Summary'!$B$46,"")</f>
        <v>P-7</v>
      </c>
      <c r="D1768" s="51" t="str">
        <f>IF('Organizational Unit Summary'!$B$24="Benchmark or Sustainment",IF(E1768="OoS","OoS",IF(E1768=1,"DM",IF(E1768=2,"PM",IF(E1768=3,"LM",IF(E1768=4,"FM"))))),IF(E1768="OoS","OoS",IF(E1768&lt;=2,"H",IF(E1768=3,"M",IF(E1768=4,"L")))))</f>
        <v>DM</v>
      </c>
      <c r="E1768" s="58">
        <f>IF(OR(Processes!$C$67=TRUE,Processes!J$67=TRUE),IF(AND(G1768=1,H1768=1,NOT(ISTEXT(J1768))),4,IF(AND(G1768=1,H1768=1,ISTEXT(J1768)),3,IF(AND(OR(G1768=1,H1768=1),ISTEXT(J1768)),2,1))),"OoS")</f>
        <v>1</v>
      </c>
      <c r="F1768" s="57"/>
      <c r="G1768" s="59"/>
      <c r="H1768" s="59"/>
      <c r="I1768" s="59"/>
      <c r="J1768" s="59"/>
      <c r="K1768" s="59"/>
      <c r="L1768" s="59"/>
      <c r="M1768" s="59"/>
      <c r="N1768" s="59"/>
      <c r="O1768" s="59"/>
      <c r="P1768" s="370"/>
      <c r="Q1768" s="59"/>
      <c r="R1768" s="386"/>
    </row>
    <row r="1769" spans="1:18" ht="12.75" customHeight="1" x14ac:dyDescent="0.25">
      <c r="A1769" s="383"/>
      <c r="B1769" s="378"/>
      <c r="C1769" s="62" t="str">
        <f>IF(ISTEXT('Organizational Unit Summary'!$B$47),'Organizational Unit Summary'!$B$47,"")</f>
        <v>P-8</v>
      </c>
      <c r="D1769" s="51" t="str">
        <f>IF('Organizational Unit Summary'!$B$24="Benchmark or Sustainment",IF(E1769="OoS","OoS",IF(E1769=1,"DM",IF(E1769=2,"PM",IF(E1769=3,"LM",IF(E1769=4,"FM"))))),IF(E1769="OoS","OoS",IF(E1769&lt;=2,"H",IF(E1769=3,"M",IF(E1769=4,"L")))))</f>
        <v>DM</v>
      </c>
      <c r="E1769" s="58">
        <f>IF(OR(Processes!$C$67=TRUE,Processes!K$67=TRUE),IF(AND(G1769=1,H1769=1,NOT(ISTEXT(J1769))),4,IF(AND(G1769=1,H1769=1,ISTEXT(J1769)),3,IF(AND(OR(G1769=1,H1769=1),ISTEXT(J1769)),2,1))),"OoS")</f>
        <v>1</v>
      </c>
      <c r="F1769" s="57"/>
      <c r="G1769" s="59"/>
      <c r="H1769" s="59"/>
      <c r="I1769" s="59"/>
      <c r="J1769" s="59"/>
      <c r="K1769" s="59"/>
      <c r="L1769" s="59"/>
      <c r="M1769" s="59"/>
      <c r="N1769" s="59"/>
      <c r="O1769" s="59"/>
      <c r="P1769" s="370"/>
      <c r="Q1769" s="59"/>
      <c r="R1769" s="386"/>
    </row>
    <row r="1770" spans="1:18" ht="12.75" customHeight="1" x14ac:dyDescent="0.25">
      <c r="A1770" s="383"/>
      <c r="B1770" s="378"/>
      <c r="C1770" s="62" t="str">
        <f>IF(ISTEXT('Organizational Unit Summary'!$B$48),'Organizational Unit Summary'!$B$48,"")</f>
        <v>P-9</v>
      </c>
      <c r="D1770" s="51" t="str">
        <f>IF('Organizational Unit Summary'!$B$24="Benchmark or Sustainment",IF(E1770="OoS","OoS",IF(E1770=1,"DM",IF(E1770=2,"PM",IF(E1770=3,"LM",IF(E1770=4,"FM"))))),IF(E1770="OoS","OoS",IF(E1770&lt;=2,"H",IF(E1770=3,"M",IF(E1770=4,"L")))))</f>
        <v>DM</v>
      </c>
      <c r="E1770" s="58">
        <f>IF(OR(Processes!$C$67=TRUE,Processes!L$67=TRUE),IF(AND(G1770=1,H1770=1,NOT(ISTEXT(J1770))),4,IF(AND(G1770=1,H1770=1,ISTEXT(J1770)),3,IF(AND(OR(G1770=1,H1770=1),ISTEXT(J1770)),2,1))),"OoS")</f>
        <v>1</v>
      </c>
      <c r="F1770" s="57"/>
      <c r="G1770" s="59"/>
      <c r="H1770" s="59"/>
      <c r="I1770" s="59"/>
      <c r="J1770" s="59"/>
      <c r="K1770" s="59"/>
      <c r="L1770" s="59"/>
      <c r="M1770" s="59"/>
      <c r="N1770" s="59"/>
      <c r="O1770" s="59"/>
      <c r="P1770" s="370"/>
      <c r="Q1770" s="59"/>
      <c r="R1770" s="386"/>
    </row>
    <row r="1771" spans="1:18" ht="12.75" customHeight="1" x14ac:dyDescent="0.25">
      <c r="A1771" s="383"/>
      <c r="B1771" s="378"/>
      <c r="C1771" s="62" t="str">
        <f>IF(ISTEXT('Organizational Unit Summary'!$B$49),'Organizational Unit Summary'!$B$49,"")</f>
        <v>P-10</v>
      </c>
      <c r="D1771" s="51" t="str">
        <f>IF('Organizational Unit Summary'!$B$24="Benchmark or Sustainment",IF(E1771="OoS","OoS",IF(E1771=1,"DM",IF(E1771=2,"PM",IF(E1771=3,"LM",IF(E1771=4,"FM"))))),IF(E1771="OoS","OoS",IF(E1771&lt;=2,"H",IF(E1771=3,"M",IF(E1771=4,"L")))))</f>
        <v>DM</v>
      </c>
      <c r="E1771" s="58">
        <f>IF(OR(Processes!$C$67=TRUE,Processes!M$67=TRUE),IF(AND(G1771=1,H1771=1,NOT(ISTEXT(J1771))),4,IF(AND(G1771=1,H1771=1,ISTEXT(J1771)),3,IF(AND(OR(G1771=1,H1771=1),ISTEXT(J1771)),2,1))),"OoS")</f>
        <v>1</v>
      </c>
      <c r="F1771" s="57"/>
      <c r="G1771" s="59"/>
      <c r="H1771" s="59"/>
      <c r="I1771" s="59"/>
      <c r="J1771" s="59"/>
      <c r="K1771" s="59"/>
      <c r="L1771" s="59"/>
      <c r="M1771" s="59"/>
      <c r="N1771" s="59"/>
      <c r="O1771" s="59"/>
      <c r="P1771" s="370"/>
      <c r="Q1771" s="59"/>
      <c r="R1771" s="386"/>
    </row>
    <row r="1772" spans="1:18" ht="12.75" customHeight="1" x14ac:dyDescent="0.25">
      <c r="A1772" s="383"/>
      <c r="B1772" s="378"/>
      <c r="C1772" s="62" t="str">
        <f>IF(ISTEXT('Organizational Unit Summary'!$B$50),'Organizational Unit Summary'!$B$50,"")</f>
        <v>P-11</v>
      </c>
      <c r="D1772" s="51" t="str">
        <f>IF('Organizational Unit Summary'!$B$24="Benchmark or Sustainment",IF(E1772="OoS","OoS",IF(E1772=1,"DM",IF(E1772=2,"PM",IF(E1772=3,"LM",IF(E1772=4,"FM"))))),IF(E1772="OoS","OoS",IF(E1772&lt;=2,"H",IF(E1772=3,"M",IF(E1772=4,"L")))))</f>
        <v>DM</v>
      </c>
      <c r="E1772" s="58">
        <f>IF(OR(Processes!$C$67=TRUE,Processes!N$67=TRUE),IF(AND(G1772=1,H1772=1,NOT(ISTEXT(J1772))),4,IF(AND(G1772=1,H1772=1,ISTEXT(J1772)),3,IF(AND(OR(G1772=1,H1772=1),ISTEXT(J1772)),2,1))),"OoS")</f>
        <v>1</v>
      </c>
      <c r="F1772" s="57"/>
      <c r="G1772" s="59"/>
      <c r="H1772" s="59"/>
      <c r="I1772" s="59"/>
      <c r="J1772" s="59"/>
      <c r="K1772" s="59"/>
      <c r="L1772" s="59"/>
      <c r="M1772" s="59"/>
      <c r="N1772" s="59"/>
      <c r="O1772" s="59"/>
      <c r="P1772" s="370"/>
      <c r="Q1772" s="59"/>
      <c r="R1772" s="386"/>
    </row>
    <row r="1773" spans="1:18" ht="12.75" customHeight="1" x14ac:dyDescent="0.25">
      <c r="A1773" s="383"/>
      <c r="B1773" s="378"/>
      <c r="C1773" s="62" t="str">
        <f>IF(ISTEXT('Organizational Unit Summary'!$B$51),'Organizational Unit Summary'!$B$51,"")</f>
        <v>P-12</v>
      </c>
      <c r="D1773" s="51" t="str">
        <f>IF('Organizational Unit Summary'!$B$24="Benchmark or Sustainment",IF(E1773="OoS","OoS",IF(E1773=1,"DM",IF(E1773=2,"PM",IF(E1773=3,"LM",IF(E1773=4,"FM"))))),IF(E1773="OoS","OoS",IF(E1773&lt;=2,"H",IF(E1773=3,"M",IF(E1773=4,"L")))))</f>
        <v>DM</v>
      </c>
      <c r="E1773" s="58">
        <f>IF(OR(Processes!$C$67=TRUE,Processes!O$67=TRUE),IF(AND(G1773=1,H1773=1,NOT(ISTEXT(J1773))),4,IF(AND(G1773=1,H1773=1,ISTEXT(J1773)),3,IF(AND(OR(G1773=1,H1773=1),ISTEXT(J1773)),2,1))),"OoS")</f>
        <v>1</v>
      </c>
      <c r="F1773" s="57"/>
      <c r="G1773" s="59"/>
      <c r="H1773" s="59"/>
      <c r="I1773" s="59"/>
      <c r="J1773" s="59"/>
      <c r="K1773" s="59"/>
      <c r="L1773" s="59"/>
      <c r="M1773" s="59"/>
      <c r="N1773" s="59"/>
      <c r="O1773" s="59"/>
      <c r="P1773" s="370"/>
      <c r="Q1773" s="59"/>
      <c r="R1773" s="386"/>
    </row>
    <row r="1774" spans="1:18" ht="12.75" customHeight="1" x14ac:dyDescent="0.25">
      <c r="A1774" s="383"/>
      <c r="B1774" s="378"/>
      <c r="C1774" s="62" t="str">
        <f>IF(ISTEXT('Organizational Unit Summary'!$B$52),'Organizational Unit Summary'!$B$52,"")</f>
        <v>P-13</v>
      </c>
      <c r="D1774" s="51" t="str">
        <f>IF('Organizational Unit Summary'!$B$24="Benchmark or Sustainment",IF(E1774="OoS","OoS",IF(E1774=1,"DM",IF(E1774=2,"PM",IF(E1774=3,"LM",IF(E1774=4,"FM"))))),IF(E1774="OoS","OoS",IF(E1774&lt;=2,"H",IF(E1774=3,"M",IF(E1774=4,"L")))))</f>
        <v>DM</v>
      </c>
      <c r="E1774" s="58">
        <f>IF(OR(Processes!$C$67=TRUE,Processes!P$67=TRUE),IF(AND(G1774=1,H1774=1,NOT(ISTEXT(J1774))),4,IF(AND(G1774=1,H1774=1,ISTEXT(J1774)),3,IF(AND(OR(G1774=1,H1774=1),ISTEXT(J1774)),2,1))),"OoS")</f>
        <v>1</v>
      </c>
      <c r="F1774" s="57"/>
      <c r="G1774" s="59"/>
      <c r="H1774" s="59"/>
      <c r="I1774" s="59"/>
      <c r="J1774" s="59"/>
      <c r="K1774" s="59"/>
      <c r="L1774" s="59"/>
      <c r="M1774" s="59"/>
      <c r="N1774" s="59"/>
      <c r="O1774" s="59"/>
      <c r="P1774" s="370"/>
      <c r="Q1774" s="59"/>
      <c r="R1774" s="386"/>
    </row>
    <row r="1775" spans="1:18" ht="12.75" customHeight="1" x14ac:dyDescent="0.25">
      <c r="A1775" s="383"/>
      <c r="B1775" s="378"/>
      <c r="C1775" s="62" t="str">
        <f>IF(ISTEXT('Organizational Unit Summary'!$B$53),'Organizational Unit Summary'!$B$53,"")</f>
        <v>P-14</v>
      </c>
      <c r="D1775" s="51" t="str">
        <f>IF('Organizational Unit Summary'!$B$24="Benchmark or Sustainment",IF(E1775="OoS","OoS",IF(E1775=1,"DM",IF(E1775=2,"PM",IF(E1775=3,"LM",IF(E1775=4,"FM"))))),IF(E1775="OoS","OoS",IF(E1775&lt;=2,"H",IF(E1775=3,"M",IF(E1775=4,"L")))))</f>
        <v>DM</v>
      </c>
      <c r="E1775" s="58">
        <f>IF(OR(Processes!$C$67=TRUE,Processes!Q$67=TRUE),IF(AND(G1775=1,H1775=1,NOT(ISTEXT(J1775))),4,IF(AND(G1775=1,H1775=1,ISTEXT(J1775)),3,IF(AND(OR(G1775=1,H1775=1),ISTEXT(J1775)),2,1))),"OoS")</f>
        <v>1</v>
      </c>
      <c r="F1775" s="57"/>
      <c r="G1775" s="59"/>
      <c r="H1775" s="59"/>
      <c r="I1775" s="59"/>
      <c r="J1775" s="59"/>
      <c r="K1775" s="59"/>
      <c r="L1775" s="59"/>
      <c r="M1775" s="59"/>
      <c r="N1775" s="59"/>
      <c r="O1775" s="59"/>
      <c r="P1775" s="370"/>
      <c r="Q1775" s="59"/>
      <c r="R1775" s="386"/>
    </row>
    <row r="1776" spans="1:18" ht="12.75" customHeight="1" x14ac:dyDescent="0.25">
      <c r="A1776" s="383"/>
      <c r="B1776" s="378"/>
      <c r="C1776" s="62" t="str">
        <f>IF(ISTEXT('Organizational Unit Summary'!$B$54),'Organizational Unit Summary'!$B$54,"")</f>
        <v>P-15</v>
      </c>
      <c r="D1776" s="51" t="str">
        <f>IF('Organizational Unit Summary'!$B$24="Benchmark or Sustainment",IF(E1776="OoS","OoS",IF(E1776=1,"DM",IF(E1776=2,"PM",IF(E1776=3,"LM",IF(E1776=4,"FM"))))),IF(E1776="OoS","OoS",IF(E1776&lt;=2,"H",IF(E1776=3,"M",IF(E1776=4,"L")))))</f>
        <v>DM</v>
      </c>
      <c r="E1776" s="58">
        <f>IF(OR(Processes!$C$67=TRUE,Processes!R$67=TRUE),IF(AND(G1776=1,H1776=1,NOT(ISTEXT(J1776))),4,IF(AND(G1776=1,H1776=1,ISTEXT(J1776)),3,IF(AND(OR(G1776=1,H1776=1),ISTEXT(J1776)),2,1))),"OoS")</f>
        <v>1</v>
      </c>
      <c r="F1776" s="57"/>
      <c r="G1776" s="59"/>
      <c r="H1776" s="59"/>
      <c r="I1776" s="59"/>
      <c r="J1776" s="59"/>
      <c r="K1776" s="59"/>
      <c r="L1776" s="59"/>
      <c r="M1776" s="59"/>
      <c r="N1776" s="59"/>
      <c r="O1776" s="59"/>
      <c r="P1776" s="370"/>
      <c r="Q1776" s="59"/>
      <c r="R1776" s="386"/>
    </row>
    <row r="1777" spans="1:18" ht="12.75" customHeight="1" x14ac:dyDescent="0.25">
      <c r="A1777" s="383"/>
      <c r="B1777" s="378"/>
      <c r="C1777" s="62" t="str">
        <f>IF(ISTEXT('Organizational Unit Summary'!$B$55),'Organizational Unit Summary'!$B$55,"")</f>
        <v>P-16</v>
      </c>
      <c r="D1777" s="51" t="str">
        <f>IF('Organizational Unit Summary'!$B$24="Benchmark or Sustainment",IF(E1777="OoS","OoS",IF(E1777=1,"DM",IF(E1777=2,"PM",IF(E1777=3,"LM",IF(E1777=4,"FM"))))),IF(E1777="OoS","OoS",IF(E1777&lt;=2,"H",IF(E1777=3,"M",IF(E1777=4,"L")))))</f>
        <v>DM</v>
      </c>
      <c r="E1777" s="58">
        <f>IF(OR(Processes!$C$67=TRUE,Processes!S$67=TRUE),IF(AND(G1777=1,H1777=1,NOT(ISTEXT(J1777))),4,IF(AND(G1777=1,H1777=1,ISTEXT(J1777)),3,IF(AND(OR(G1777=1,H1777=1),ISTEXT(J1777)),2,1))),"OoS")</f>
        <v>1</v>
      </c>
      <c r="F1777" s="57"/>
      <c r="G1777" s="59"/>
      <c r="H1777" s="59"/>
      <c r="I1777" s="59"/>
      <c r="J1777" s="59"/>
      <c r="K1777" s="59"/>
      <c r="L1777" s="59"/>
      <c r="M1777" s="59"/>
      <c r="N1777" s="59"/>
      <c r="O1777" s="59"/>
      <c r="P1777" s="370"/>
      <c r="Q1777" s="59"/>
      <c r="R1777" s="386"/>
    </row>
    <row r="1778" spans="1:18" ht="12.75" customHeight="1" x14ac:dyDescent="0.25">
      <c r="A1778" s="383"/>
      <c r="B1778" s="378"/>
      <c r="C1778" s="62" t="str">
        <f>IF(ISTEXT('Organizational Unit Summary'!$B$56),'Organizational Unit Summary'!$B$56,"")</f>
        <v>P-17</v>
      </c>
      <c r="D1778" s="51" t="str">
        <f>IF('Organizational Unit Summary'!$B$24="Benchmark or Sustainment",IF(E1778="OoS","OoS",IF(E1778=1,"DM",IF(E1778=2,"PM",IF(E1778=3,"LM",IF(E1778=4,"FM"))))),IF(E1778="OoS","OoS",IF(E1778&lt;=2,"H",IF(E1778=3,"M",IF(E1778=4,"L")))))</f>
        <v>DM</v>
      </c>
      <c r="E1778" s="58">
        <f>IF(OR(Processes!$C$67=TRUE,Processes!T$67=TRUE),IF(AND(G1778=1,H1778=1,NOT(ISTEXT(J1778))),4,IF(AND(G1778=1,H1778=1,ISTEXT(J1778)),3,IF(AND(OR(G1778=1,H1778=1),ISTEXT(J1778)),2,1))),"OoS")</f>
        <v>1</v>
      </c>
      <c r="F1778" s="57"/>
      <c r="G1778" s="59"/>
      <c r="H1778" s="59"/>
      <c r="I1778" s="59"/>
      <c r="J1778" s="59"/>
      <c r="K1778" s="59"/>
      <c r="L1778" s="59"/>
      <c r="M1778" s="59"/>
      <c r="N1778" s="59"/>
      <c r="O1778" s="59"/>
      <c r="P1778" s="370"/>
      <c r="Q1778" s="59"/>
      <c r="R1778" s="386"/>
    </row>
    <row r="1779" spans="1:18" ht="12.75" customHeight="1" x14ac:dyDescent="0.25">
      <c r="A1779" s="383"/>
      <c r="B1779" s="378"/>
      <c r="C1779" s="62" t="str">
        <f>IF(ISTEXT('Organizational Unit Summary'!$B$57),'Organizational Unit Summary'!$B$57,"")</f>
        <v>P-18</v>
      </c>
      <c r="D1779" s="51" t="str">
        <f>IF('Organizational Unit Summary'!$B$24="Benchmark or Sustainment",IF(E1779="OoS","OoS",IF(E1779=1,"DM",IF(E1779=2,"PM",IF(E1779=3,"LM",IF(E1779=4,"FM"))))),IF(E1779="OoS","OoS",IF(E1779&lt;=2,"H",IF(E1779=3,"M",IF(E1779=4,"L")))))</f>
        <v>DM</v>
      </c>
      <c r="E1779" s="58">
        <f>IF(OR(Processes!$C$67=TRUE,Processes!U$67=TRUE),IF(AND(G1779=1,H1779=1,NOT(ISTEXT(J1779))),4,IF(AND(G1779=1,H1779=1,ISTEXT(J1779)),3,IF(AND(OR(G1779=1,H1779=1),ISTEXT(J1779)),2,1))),"OoS")</f>
        <v>1</v>
      </c>
      <c r="F1779" s="57"/>
      <c r="G1779" s="59"/>
      <c r="H1779" s="59"/>
      <c r="I1779" s="59"/>
      <c r="J1779" s="59"/>
      <c r="K1779" s="59"/>
      <c r="L1779" s="59"/>
      <c r="M1779" s="59"/>
      <c r="N1779" s="59"/>
      <c r="O1779" s="59"/>
      <c r="P1779" s="370"/>
      <c r="Q1779" s="59"/>
      <c r="R1779" s="386"/>
    </row>
    <row r="1780" spans="1:18" ht="12.75" customHeight="1" x14ac:dyDescent="0.25">
      <c r="A1780" s="383"/>
      <c r="B1780" s="378"/>
      <c r="C1780" s="62" t="str">
        <f>IF(ISTEXT('Organizational Unit Summary'!$B$58),'Organizational Unit Summary'!$B$58,"")</f>
        <v>P-19</v>
      </c>
      <c r="D1780" s="51" t="str">
        <f>IF('Organizational Unit Summary'!$B$24="Benchmark or Sustainment",IF(E1780="OoS","OoS",IF(E1780=1,"DM",IF(E1780=2,"PM",IF(E1780=3,"LM",IF(E1780=4,"FM"))))),IF(E1780="OoS","OoS",IF(E1780&lt;=2,"H",IF(E1780=3,"M",IF(E1780=4,"L")))))</f>
        <v>DM</v>
      </c>
      <c r="E1780" s="58">
        <f>IF(OR(Processes!$C$67=TRUE,Processes!V$67=TRUE),IF(AND(G1780=1,H1780=1,NOT(ISTEXT(J1780))),4,IF(AND(G1780=1,H1780=1,ISTEXT(J1780)),3,IF(AND(OR(G1780=1,H1780=1),ISTEXT(J1780)),2,1))),"OoS")</f>
        <v>1</v>
      </c>
      <c r="F1780" s="57"/>
      <c r="G1780" s="59"/>
      <c r="H1780" s="59"/>
      <c r="I1780" s="59"/>
      <c r="J1780" s="59"/>
      <c r="K1780" s="59"/>
      <c r="L1780" s="59"/>
      <c r="M1780" s="59"/>
      <c r="N1780" s="59"/>
      <c r="O1780" s="59"/>
      <c r="P1780" s="370"/>
      <c r="Q1780" s="59"/>
      <c r="R1780" s="386"/>
    </row>
    <row r="1781" spans="1:18" ht="12.75" customHeight="1" thickBot="1" x14ac:dyDescent="0.3">
      <c r="A1781" s="383"/>
      <c r="B1781" s="378"/>
      <c r="C1781" s="62" t="str">
        <f>IF(ISTEXT('Organizational Unit Summary'!$B$59),'Organizational Unit Summary'!$B$59,"")</f>
        <v>P-20</v>
      </c>
      <c r="D1781" s="51" t="str">
        <f>IF('Organizational Unit Summary'!$B$24="Benchmark or Sustainment",IF(E1781="OoS","OoS",IF(E1781=1,"DM",IF(E1781=2,"PM",IF(E1781=3,"LM",IF(E1781=4,"FM"))))),IF(E1781="OoS","OoS",IF(E1781&lt;=2,"H",IF(E1781=3,"M",IF(E1781=4,"L")))))</f>
        <v>DM</v>
      </c>
      <c r="E1781" s="58">
        <f>IF(OR(Processes!$C$67=TRUE,Processes!W$67=TRUE),IF(AND(G1781=1,H1781=1,NOT(ISTEXT(J1781))),4,IF(AND(G1781=1,H1781=1,ISTEXT(J1781)),3,IF(AND(OR(G1781=1,H1781=1),ISTEXT(J1781)),2,1))),"OoS")</f>
        <v>1</v>
      </c>
      <c r="F1781" s="57"/>
      <c r="G1781" s="59"/>
      <c r="H1781" s="59"/>
      <c r="I1781" s="59"/>
      <c r="J1781" s="59"/>
      <c r="K1781" s="59"/>
      <c r="L1781" s="59"/>
      <c r="M1781" s="59"/>
      <c r="N1781" s="59"/>
      <c r="O1781" s="59"/>
      <c r="P1781" s="371"/>
      <c r="Q1781" s="59"/>
      <c r="R1781" s="386"/>
    </row>
    <row r="1782" spans="1:18" ht="12.75" customHeight="1" x14ac:dyDescent="0.25">
      <c r="A1782" s="383"/>
      <c r="B1782" s="378" t="str">
        <f>IF(ISTEXT(Processes!$B$17),Processes!$B$17,"")</f>
        <v>Process 15</v>
      </c>
      <c r="C1782" s="62" t="str">
        <f>IF(ISTEXT('Organizational Unit Summary'!$B$40),'Organizational Unit Summary'!$B$40,"")</f>
        <v>P-1</v>
      </c>
      <c r="D1782" s="51" t="str">
        <f>IF('Organizational Unit Summary'!$B$24="Benchmark or Sustainment",IF(E1782="OoS","OoS",IF(E1782=1,"DM",IF(E1782=2,"PM",IF(E1782=3,"LM",IF(E1782=4,"FM"))))),IF(E1782="OoS","OoS",IF(E1782&lt;=2,"H",IF(E1782=3,"M",IF(E1782=4,"L")))))</f>
        <v>DM</v>
      </c>
      <c r="E1782" s="58">
        <f>IF(OR(Processes!$C$68=TRUE,Processes!D$68=TRUE),IF(AND(G1782=1,H1782=1,NOT(ISTEXT(J1782))),4,IF(AND(G1782=1,H1782=1,ISTEXT(J1782)),3,IF(AND(OR(G1782=1,H1782=1),ISTEXT(J1782)),2,1))),"OoS")</f>
        <v>1</v>
      </c>
      <c r="F1782" s="57"/>
      <c r="G1782" s="59"/>
      <c r="H1782" s="59"/>
      <c r="I1782" s="59"/>
      <c r="J1782" s="59"/>
      <c r="K1782" s="59"/>
      <c r="L1782" s="59"/>
      <c r="M1782" s="59"/>
      <c r="N1782" s="59"/>
      <c r="O1782" s="59"/>
      <c r="P1782" s="369"/>
      <c r="Q1782" s="59"/>
      <c r="R1782" s="386"/>
    </row>
    <row r="1783" spans="1:18" ht="12.75" customHeight="1" x14ac:dyDescent="0.25">
      <c r="A1783" s="383"/>
      <c r="B1783" s="378"/>
      <c r="C1783" s="62" t="str">
        <f>IF(ISTEXT('Organizational Unit Summary'!$B$41),'Organizational Unit Summary'!$B$41,"")</f>
        <v>P-2</v>
      </c>
      <c r="D1783" s="51" t="str">
        <f>IF('Organizational Unit Summary'!$B$24="Benchmark or Sustainment",IF(E1783="OoS","OoS",IF(E1783=1,"DM",IF(E1783=2,"PM",IF(E1783=3,"LM",IF(E1783=4,"FM"))))),IF(E1783="OoS","OoS",IF(E1783&lt;=2,"H",IF(E1783=3,"M",IF(E1783=4,"L")))))</f>
        <v>DM</v>
      </c>
      <c r="E1783" s="58">
        <f>IF(OR(Processes!$C$68=TRUE,Processes!E$68=TRUE),IF(AND(G1783=1,H1783=1,NOT(ISTEXT(J1783))),4,IF(AND(G1783=1,H1783=1,ISTEXT(J1783)),3,IF(AND(OR(G1783=1,H1783=1),ISTEXT(J1783)),2,1))),"OoS")</f>
        <v>1</v>
      </c>
      <c r="F1783" s="57"/>
      <c r="G1783" s="59"/>
      <c r="H1783" s="59"/>
      <c r="I1783" s="59"/>
      <c r="J1783" s="59"/>
      <c r="K1783" s="59"/>
      <c r="L1783" s="59"/>
      <c r="M1783" s="59"/>
      <c r="N1783" s="59"/>
      <c r="O1783" s="59"/>
      <c r="P1783" s="370"/>
      <c r="Q1783" s="59"/>
      <c r="R1783" s="386"/>
    </row>
    <row r="1784" spans="1:18" ht="12.75" customHeight="1" x14ac:dyDescent="0.25">
      <c r="A1784" s="383"/>
      <c r="B1784" s="378"/>
      <c r="C1784" s="62" t="str">
        <f>IF(ISTEXT('Organizational Unit Summary'!$B$42),'Organizational Unit Summary'!$B$42,"")</f>
        <v>P-3</v>
      </c>
      <c r="D1784" s="51" t="str">
        <f>IF('Organizational Unit Summary'!$B$24="Benchmark or Sustainment",IF(E1784="OoS","OoS",IF(E1784=1,"DM",IF(E1784=2,"PM",IF(E1784=3,"LM",IF(E1784=4,"FM"))))),IF(E1784="OoS","OoS",IF(E1784&lt;=2,"H",IF(E1784=3,"M",IF(E1784=4,"L")))))</f>
        <v>DM</v>
      </c>
      <c r="E1784" s="58">
        <f>IF(OR(Processes!$C$68=TRUE,Processes!F$68=TRUE),IF(AND(G1784=1,H1784=1,NOT(ISTEXT(J1784))),4,IF(AND(G1784=1,H1784=1,ISTEXT(J1784)),3,IF(AND(OR(G1784=1,H1784=1),ISTEXT(J1784)),2,1))),"OoS")</f>
        <v>1</v>
      </c>
      <c r="F1784" s="57"/>
      <c r="G1784" s="59"/>
      <c r="H1784" s="59"/>
      <c r="I1784" s="59"/>
      <c r="J1784" s="59"/>
      <c r="K1784" s="59"/>
      <c r="L1784" s="59"/>
      <c r="M1784" s="59"/>
      <c r="N1784" s="59"/>
      <c r="O1784" s="59"/>
      <c r="P1784" s="370"/>
      <c r="Q1784" s="59"/>
      <c r="R1784" s="386"/>
    </row>
    <row r="1785" spans="1:18" ht="12.75" customHeight="1" x14ac:dyDescent="0.25">
      <c r="A1785" s="383"/>
      <c r="B1785" s="378"/>
      <c r="C1785" s="62" t="str">
        <f>IF(ISTEXT('Organizational Unit Summary'!$B$43),'Organizational Unit Summary'!$B$43,"")</f>
        <v>P-4</v>
      </c>
      <c r="D1785" s="51" t="str">
        <f>IF('Organizational Unit Summary'!$B$24="Benchmark or Sustainment",IF(E1785="OoS","OoS",IF(E1785=1,"DM",IF(E1785=2,"PM",IF(E1785=3,"LM",IF(E1785=4,"FM"))))),IF(E1785="OoS","OoS",IF(E1785&lt;=2,"H",IF(E1785=3,"M",IF(E1785=4,"L")))))</f>
        <v>DM</v>
      </c>
      <c r="E1785" s="58">
        <f>IF(OR(Processes!$C$68=TRUE,Processes!G$68=TRUE),IF(AND(G1785=1,H1785=1,NOT(ISTEXT(J1785))),4,IF(AND(G1785=1,H1785=1,ISTEXT(J1785)),3,IF(AND(OR(G1785=1,H1785=1),ISTEXT(J1785)),2,1))),"OoS")</f>
        <v>1</v>
      </c>
      <c r="F1785" s="57"/>
      <c r="G1785" s="59"/>
      <c r="H1785" s="59"/>
      <c r="I1785" s="59"/>
      <c r="J1785" s="59"/>
      <c r="K1785" s="59"/>
      <c r="L1785" s="59"/>
      <c r="M1785" s="59"/>
      <c r="N1785" s="59"/>
      <c r="O1785" s="59"/>
      <c r="P1785" s="370"/>
      <c r="Q1785" s="59"/>
      <c r="R1785" s="386"/>
    </row>
    <row r="1786" spans="1:18" ht="12.75" customHeight="1" x14ac:dyDescent="0.25">
      <c r="A1786" s="383"/>
      <c r="B1786" s="378"/>
      <c r="C1786" s="62" t="str">
        <f>IF(ISTEXT('Organizational Unit Summary'!$B$44),'Organizational Unit Summary'!$B$44,"")</f>
        <v>P-5</v>
      </c>
      <c r="D1786" s="51" t="str">
        <f>IF('Organizational Unit Summary'!$B$24="Benchmark or Sustainment",IF(E1786="OoS","OoS",IF(E1786=1,"DM",IF(E1786=2,"PM",IF(E1786=3,"LM",IF(E1786=4,"FM"))))),IF(E1786="OoS","OoS",IF(E1786&lt;=2,"H",IF(E1786=3,"M",IF(E1786=4,"L")))))</f>
        <v>DM</v>
      </c>
      <c r="E1786" s="58">
        <f>IF(OR(Processes!$C$68=TRUE,Processes!H$68=TRUE),IF(AND(G1786=1,H1786=1,NOT(ISTEXT(J1786))),4,IF(AND(G1786=1,H1786=1,ISTEXT(J1786)),3,IF(AND(OR(G1786=1,H1786=1),ISTEXT(J1786)),2,1))),"OoS")</f>
        <v>1</v>
      </c>
      <c r="F1786" s="57"/>
      <c r="G1786" s="59"/>
      <c r="H1786" s="59"/>
      <c r="I1786" s="59"/>
      <c r="J1786" s="59"/>
      <c r="K1786" s="59"/>
      <c r="L1786" s="59"/>
      <c r="M1786" s="59"/>
      <c r="N1786" s="59"/>
      <c r="O1786" s="59"/>
      <c r="P1786" s="370"/>
      <c r="Q1786" s="59"/>
      <c r="R1786" s="386"/>
    </row>
    <row r="1787" spans="1:18" ht="12.75" customHeight="1" x14ac:dyDescent="0.25">
      <c r="A1787" s="383"/>
      <c r="B1787" s="378"/>
      <c r="C1787" s="62" t="str">
        <f>IF(ISTEXT('Organizational Unit Summary'!$B$45),'Organizational Unit Summary'!$B$45,"")</f>
        <v>P-6</v>
      </c>
      <c r="D1787" s="51" t="str">
        <f>IF('Organizational Unit Summary'!$B$24="Benchmark or Sustainment",IF(E1787="OoS","OoS",IF(E1787=1,"DM",IF(E1787=2,"PM",IF(E1787=3,"LM",IF(E1787=4,"FM"))))),IF(E1787="OoS","OoS",IF(E1787&lt;=2,"H",IF(E1787=3,"M",IF(E1787=4,"L")))))</f>
        <v>DM</v>
      </c>
      <c r="E1787" s="58">
        <f>IF(OR(Processes!$C$68=TRUE,Processes!I$68=TRUE),IF(AND(G1787=1,H1787=1,NOT(ISTEXT(J1787))),4,IF(AND(G1787=1,H1787=1,ISTEXT(J1787)),3,IF(AND(OR(G1787=1,H1787=1),ISTEXT(J1787)),2,1))),"OoS")</f>
        <v>1</v>
      </c>
      <c r="F1787" s="57"/>
      <c r="G1787" s="59"/>
      <c r="H1787" s="59"/>
      <c r="I1787" s="59"/>
      <c r="J1787" s="59"/>
      <c r="K1787" s="59"/>
      <c r="L1787" s="59"/>
      <c r="M1787" s="59"/>
      <c r="N1787" s="59"/>
      <c r="O1787" s="59"/>
      <c r="P1787" s="370"/>
      <c r="Q1787" s="59"/>
      <c r="R1787" s="386"/>
    </row>
    <row r="1788" spans="1:18" ht="12.75" customHeight="1" x14ac:dyDescent="0.25">
      <c r="A1788" s="383"/>
      <c r="B1788" s="378"/>
      <c r="C1788" s="62" t="str">
        <f>IF(ISTEXT('Organizational Unit Summary'!$B$46),'Organizational Unit Summary'!$B$46,"")</f>
        <v>P-7</v>
      </c>
      <c r="D1788" s="51" t="str">
        <f>IF('Organizational Unit Summary'!$B$24="Benchmark or Sustainment",IF(E1788="OoS","OoS",IF(E1788=1,"DM",IF(E1788=2,"PM",IF(E1788=3,"LM",IF(E1788=4,"FM"))))),IF(E1788="OoS","OoS",IF(E1788&lt;=2,"H",IF(E1788=3,"M",IF(E1788=4,"L")))))</f>
        <v>DM</v>
      </c>
      <c r="E1788" s="58">
        <f>IF(OR(Processes!$C$68=TRUE,Processes!J$68=TRUE),IF(AND(G1788=1,H1788=1,NOT(ISTEXT(J1788))),4,IF(AND(G1788=1,H1788=1,ISTEXT(J1788)),3,IF(AND(OR(G1788=1,H1788=1),ISTEXT(J1788)),2,1))),"OoS")</f>
        <v>1</v>
      </c>
      <c r="F1788" s="57"/>
      <c r="G1788" s="59"/>
      <c r="H1788" s="59"/>
      <c r="I1788" s="59"/>
      <c r="J1788" s="59"/>
      <c r="K1788" s="59"/>
      <c r="L1788" s="59"/>
      <c r="M1788" s="59"/>
      <c r="N1788" s="59"/>
      <c r="O1788" s="59"/>
      <c r="P1788" s="370"/>
      <c r="Q1788" s="59"/>
      <c r="R1788" s="386"/>
    </row>
    <row r="1789" spans="1:18" ht="12.75" customHeight="1" x14ac:dyDescent="0.25">
      <c r="A1789" s="383"/>
      <c r="B1789" s="378"/>
      <c r="C1789" s="62" t="str">
        <f>IF(ISTEXT('Organizational Unit Summary'!$B$47),'Organizational Unit Summary'!$B$47,"")</f>
        <v>P-8</v>
      </c>
      <c r="D1789" s="51" t="str">
        <f>IF('Organizational Unit Summary'!$B$24="Benchmark or Sustainment",IF(E1789="OoS","OoS",IF(E1789=1,"DM",IF(E1789=2,"PM",IF(E1789=3,"LM",IF(E1789=4,"FM"))))),IF(E1789="OoS","OoS",IF(E1789&lt;=2,"H",IF(E1789=3,"M",IF(E1789=4,"L")))))</f>
        <v>DM</v>
      </c>
      <c r="E1789" s="58">
        <f>IF(OR(Processes!$C$68=TRUE,Processes!K$68=TRUE),IF(AND(G1789=1,H1789=1,NOT(ISTEXT(J1789))),4,IF(AND(G1789=1,H1789=1,ISTEXT(J1789)),3,IF(AND(OR(G1789=1,H1789=1),ISTEXT(J1789)),2,1))),"OoS")</f>
        <v>1</v>
      </c>
      <c r="F1789" s="57"/>
      <c r="G1789" s="59"/>
      <c r="H1789" s="59"/>
      <c r="I1789" s="59"/>
      <c r="J1789" s="59"/>
      <c r="K1789" s="59"/>
      <c r="L1789" s="59"/>
      <c r="M1789" s="59"/>
      <c r="N1789" s="59"/>
      <c r="O1789" s="59"/>
      <c r="P1789" s="370"/>
      <c r="Q1789" s="59"/>
      <c r="R1789" s="386"/>
    </row>
    <row r="1790" spans="1:18" ht="12.75" customHeight="1" x14ac:dyDescent="0.25">
      <c r="A1790" s="383"/>
      <c r="B1790" s="378"/>
      <c r="C1790" s="62" t="str">
        <f>IF(ISTEXT('Organizational Unit Summary'!$B$48),'Organizational Unit Summary'!$B$48,"")</f>
        <v>P-9</v>
      </c>
      <c r="D1790" s="51" t="str">
        <f>IF('Organizational Unit Summary'!$B$24="Benchmark or Sustainment",IF(E1790="OoS","OoS",IF(E1790=1,"DM",IF(E1790=2,"PM",IF(E1790=3,"LM",IF(E1790=4,"FM"))))),IF(E1790="OoS","OoS",IF(E1790&lt;=2,"H",IF(E1790=3,"M",IF(E1790=4,"L")))))</f>
        <v>DM</v>
      </c>
      <c r="E1790" s="58">
        <f>IF(OR(Processes!$C$68=TRUE,Processes!L$68=TRUE),IF(AND(G1790=1,H1790=1,NOT(ISTEXT(J1790))),4,IF(AND(G1790=1,H1790=1,ISTEXT(J1790)),3,IF(AND(OR(G1790=1,H1790=1),ISTEXT(J1790)),2,1))),"OoS")</f>
        <v>1</v>
      </c>
      <c r="F1790" s="57"/>
      <c r="G1790" s="59"/>
      <c r="H1790" s="59"/>
      <c r="I1790" s="59"/>
      <c r="J1790" s="59"/>
      <c r="K1790" s="59"/>
      <c r="L1790" s="59"/>
      <c r="M1790" s="59"/>
      <c r="N1790" s="59"/>
      <c r="O1790" s="59"/>
      <c r="P1790" s="370"/>
      <c r="Q1790" s="59"/>
      <c r="R1790" s="386"/>
    </row>
    <row r="1791" spans="1:18" ht="12.75" customHeight="1" x14ac:dyDescent="0.25">
      <c r="A1791" s="383"/>
      <c r="B1791" s="378"/>
      <c r="C1791" s="62" t="str">
        <f>IF(ISTEXT('Organizational Unit Summary'!$B$49),'Organizational Unit Summary'!$B$49,"")</f>
        <v>P-10</v>
      </c>
      <c r="D1791" s="51" t="str">
        <f>IF('Organizational Unit Summary'!$B$24="Benchmark or Sustainment",IF(E1791="OoS","OoS",IF(E1791=1,"DM",IF(E1791=2,"PM",IF(E1791=3,"LM",IF(E1791=4,"FM"))))),IF(E1791="OoS","OoS",IF(E1791&lt;=2,"H",IF(E1791=3,"M",IF(E1791=4,"L")))))</f>
        <v>DM</v>
      </c>
      <c r="E1791" s="58">
        <f>IF(OR(Processes!$C$68=TRUE,Processes!M$68=TRUE),IF(AND(G1791=1,H1791=1,NOT(ISTEXT(J1791))),4,IF(AND(G1791=1,H1791=1,ISTEXT(J1791)),3,IF(AND(OR(G1791=1,H1791=1),ISTEXT(J1791)),2,1))),"OoS")</f>
        <v>1</v>
      </c>
      <c r="F1791" s="57"/>
      <c r="G1791" s="59"/>
      <c r="H1791" s="59"/>
      <c r="I1791" s="59"/>
      <c r="J1791" s="59"/>
      <c r="K1791" s="59"/>
      <c r="L1791" s="59"/>
      <c r="M1791" s="59"/>
      <c r="N1791" s="59"/>
      <c r="O1791" s="59"/>
      <c r="P1791" s="370"/>
      <c r="Q1791" s="59"/>
      <c r="R1791" s="386"/>
    </row>
    <row r="1792" spans="1:18" ht="12.75" customHeight="1" x14ac:dyDescent="0.25">
      <c r="A1792" s="383"/>
      <c r="B1792" s="378"/>
      <c r="C1792" s="62" t="str">
        <f>IF(ISTEXT('Organizational Unit Summary'!$B$50),'Organizational Unit Summary'!$B$50,"")</f>
        <v>P-11</v>
      </c>
      <c r="D1792" s="51" t="str">
        <f>IF('Organizational Unit Summary'!$B$24="Benchmark or Sustainment",IF(E1792="OoS","OoS",IF(E1792=1,"DM",IF(E1792=2,"PM",IF(E1792=3,"LM",IF(E1792=4,"FM"))))),IF(E1792="OoS","OoS",IF(E1792&lt;=2,"H",IF(E1792=3,"M",IF(E1792=4,"L")))))</f>
        <v>DM</v>
      </c>
      <c r="E1792" s="58">
        <f>IF(OR(Processes!$C$68=TRUE,Processes!N$68=TRUE),IF(AND(G1792=1,H1792=1,NOT(ISTEXT(J1792))),4,IF(AND(G1792=1,H1792=1,ISTEXT(J1792)),3,IF(AND(OR(G1792=1,H1792=1),ISTEXT(J1792)),2,1))),"OoS")</f>
        <v>1</v>
      </c>
      <c r="F1792" s="57"/>
      <c r="G1792" s="59"/>
      <c r="H1792" s="59"/>
      <c r="I1792" s="59"/>
      <c r="J1792" s="59"/>
      <c r="K1792" s="59"/>
      <c r="L1792" s="59"/>
      <c r="M1792" s="59"/>
      <c r="N1792" s="59"/>
      <c r="O1792" s="59"/>
      <c r="P1792" s="370"/>
      <c r="Q1792" s="59"/>
      <c r="R1792" s="386"/>
    </row>
    <row r="1793" spans="1:18" ht="12.75" customHeight="1" x14ac:dyDescent="0.25">
      <c r="A1793" s="383"/>
      <c r="B1793" s="378"/>
      <c r="C1793" s="62" t="str">
        <f>IF(ISTEXT('Organizational Unit Summary'!$B$51),'Organizational Unit Summary'!$B$51,"")</f>
        <v>P-12</v>
      </c>
      <c r="D1793" s="51" t="str">
        <f>IF('Organizational Unit Summary'!$B$24="Benchmark or Sustainment",IF(E1793="OoS","OoS",IF(E1793=1,"DM",IF(E1793=2,"PM",IF(E1793=3,"LM",IF(E1793=4,"FM"))))),IF(E1793="OoS","OoS",IF(E1793&lt;=2,"H",IF(E1793=3,"M",IF(E1793=4,"L")))))</f>
        <v>DM</v>
      </c>
      <c r="E1793" s="58">
        <f>IF(OR(Processes!$C$68=TRUE,Processes!O$68=TRUE),IF(AND(G1793=1,H1793=1,NOT(ISTEXT(J1793))),4,IF(AND(G1793=1,H1793=1,ISTEXT(J1793)),3,IF(AND(OR(G1793=1,H1793=1),ISTEXT(J1793)),2,1))),"OoS")</f>
        <v>1</v>
      </c>
      <c r="F1793" s="57"/>
      <c r="G1793" s="59"/>
      <c r="H1793" s="59"/>
      <c r="I1793" s="59"/>
      <c r="J1793" s="59"/>
      <c r="K1793" s="59"/>
      <c r="L1793" s="59"/>
      <c r="M1793" s="59"/>
      <c r="N1793" s="59"/>
      <c r="O1793" s="59"/>
      <c r="P1793" s="370"/>
      <c r="Q1793" s="59"/>
      <c r="R1793" s="386"/>
    </row>
    <row r="1794" spans="1:18" ht="12.75" customHeight="1" x14ac:dyDescent="0.25">
      <c r="A1794" s="383"/>
      <c r="B1794" s="378"/>
      <c r="C1794" s="62" t="str">
        <f>IF(ISTEXT('Organizational Unit Summary'!$B$52),'Organizational Unit Summary'!$B$52,"")</f>
        <v>P-13</v>
      </c>
      <c r="D1794" s="51" t="str">
        <f>IF('Organizational Unit Summary'!$B$24="Benchmark or Sustainment",IF(E1794="OoS","OoS",IF(E1794=1,"DM",IF(E1794=2,"PM",IF(E1794=3,"LM",IF(E1794=4,"FM"))))),IF(E1794="OoS","OoS",IF(E1794&lt;=2,"H",IF(E1794=3,"M",IF(E1794=4,"L")))))</f>
        <v>DM</v>
      </c>
      <c r="E1794" s="58">
        <f>IF(OR(Processes!$C$68=TRUE,Processes!P$68=TRUE),IF(AND(G1794=1,H1794=1,NOT(ISTEXT(J1794))),4,IF(AND(G1794=1,H1794=1,ISTEXT(J1794)),3,IF(AND(OR(G1794=1,H1794=1),ISTEXT(J1794)),2,1))),"OoS")</f>
        <v>1</v>
      </c>
      <c r="F1794" s="57"/>
      <c r="G1794" s="59"/>
      <c r="H1794" s="59"/>
      <c r="I1794" s="59"/>
      <c r="J1794" s="59"/>
      <c r="K1794" s="59"/>
      <c r="L1794" s="59"/>
      <c r="M1794" s="59"/>
      <c r="N1794" s="59"/>
      <c r="O1794" s="59"/>
      <c r="P1794" s="370"/>
      <c r="Q1794" s="59"/>
      <c r="R1794" s="386"/>
    </row>
    <row r="1795" spans="1:18" ht="12.75" customHeight="1" x14ac:dyDescent="0.25">
      <c r="A1795" s="383"/>
      <c r="B1795" s="378"/>
      <c r="C1795" s="62" t="str">
        <f>IF(ISTEXT('Organizational Unit Summary'!$B$53),'Organizational Unit Summary'!$B$53,"")</f>
        <v>P-14</v>
      </c>
      <c r="D1795" s="51" t="str">
        <f>IF('Organizational Unit Summary'!$B$24="Benchmark or Sustainment",IF(E1795="OoS","OoS",IF(E1795=1,"DM",IF(E1795=2,"PM",IF(E1795=3,"LM",IF(E1795=4,"FM"))))),IF(E1795="OoS","OoS",IF(E1795&lt;=2,"H",IF(E1795=3,"M",IF(E1795=4,"L")))))</f>
        <v>DM</v>
      </c>
      <c r="E1795" s="58">
        <f>IF(OR(Processes!$C$68=TRUE,Processes!Q$68=TRUE),IF(AND(G1795=1,H1795=1,NOT(ISTEXT(J1795))),4,IF(AND(G1795=1,H1795=1,ISTEXT(J1795)),3,IF(AND(OR(G1795=1,H1795=1),ISTEXT(J1795)),2,1))),"OoS")</f>
        <v>1</v>
      </c>
      <c r="F1795" s="57"/>
      <c r="G1795" s="59"/>
      <c r="H1795" s="59"/>
      <c r="I1795" s="59"/>
      <c r="J1795" s="59"/>
      <c r="K1795" s="59"/>
      <c r="L1795" s="59"/>
      <c r="M1795" s="59"/>
      <c r="N1795" s="59"/>
      <c r="O1795" s="59"/>
      <c r="P1795" s="370"/>
      <c r="Q1795" s="59"/>
      <c r="R1795" s="386"/>
    </row>
    <row r="1796" spans="1:18" ht="12.75" customHeight="1" x14ac:dyDescent="0.25">
      <c r="A1796" s="383"/>
      <c r="B1796" s="378"/>
      <c r="C1796" s="62" t="str">
        <f>IF(ISTEXT('Organizational Unit Summary'!$B$54),'Organizational Unit Summary'!$B$54,"")</f>
        <v>P-15</v>
      </c>
      <c r="D1796" s="51" t="str">
        <f>IF('Organizational Unit Summary'!$B$24="Benchmark or Sustainment",IF(E1796="OoS","OoS",IF(E1796=1,"DM",IF(E1796=2,"PM",IF(E1796=3,"LM",IF(E1796=4,"FM"))))),IF(E1796="OoS","OoS",IF(E1796&lt;=2,"H",IF(E1796=3,"M",IF(E1796=4,"L")))))</f>
        <v>DM</v>
      </c>
      <c r="E1796" s="58">
        <f>IF(OR(Processes!$C$68=TRUE,Processes!R$68=TRUE),IF(AND(G1796=1,H1796=1,NOT(ISTEXT(J1796))),4,IF(AND(G1796=1,H1796=1,ISTEXT(J1796)),3,IF(AND(OR(G1796=1,H1796=1),ISTEXT(J1796)),2,1))),"OoS")</f>
        <v>1</v>
      </c>
      <c r="F1796" s="57"/>
      <c r="G1796" s="59"/>
      <c r="H1796" s="59"/>
      <c r="I1796" s="59"/>
      <c r="J1796" s="59"/>
      <c r="K1796" s="59"/>
      <c r="L1796" s="59"/>
      <c r="M1796" s="59"/>
      <c r="N1796" s="59"/>
      <c r="O1796" s="59"/>
      <c r="P1796" s="370"/>
      <c r="Q1796" s="59"/>
      <c r="R1796" s="386"/>
    </row>
    <row r="1797" spans="1:18" ht="12.75" customHeight="1" x14ac:dyDescent="0.25">
      <c r="A1797" s="383"/>
      <c r="B1797" s="378"/>
      <c r="C1797" s="62" t="str">
        <f>IF(ISTEXT('Organizational Unit Summary'!$B$55),'Organizational Unit Summary'!$B$55,"")</f>
        <v>P-16</v>
      </c>
      <c r="D1797" s="51" t="str">
        <f>IF('Organizational Unit Summary'!$B$24="Benchmark or Sustainment",IF(E1797="OoS","OoS",IF(E1797=1,"DM",IF(E1797=2,"PM",IF(E1797=3,"LM",IF(E1797=4,"FM"))))),IF(E1797="OoS","OoS",IF(E1797&lt;=2,"H",IF(E1797=3,"M",IF(E1797=4,"L")))))</f>
        <v>DM</v>
      </c>
      <c r="E1797" s="58">
        <f>IF(OR(Processes!$C$68=TRUE,Processes!S$68=TRUE),IF(AND(G1797=1,H1797=1,NOT(ISTEXT(J1797))),4,IF(AND(G1797=1,H1797=1,ISTEXT(J1797)),3,IF(AND(OR(G1797=1,H1797=1),ISTEXT(J1797)),2,1))),"OoS")</f>
        <v>1</v>
      </c>
      <c r="F1797" s="57"/>
      <c r="G1797" s="59"/>
      <c r="H1797" s="59"/>
      <c r="I1797" s="59"/>
      <c r="J1797" s="59"/>
      <c r="K1797" s="59"/>
      <c r="L1797" s="59"/>
      <c r="M1797" s="59"/>
      <c r="N1797" s="59"/>
      <c r="O1797" s="59"/>
      <c r="P1797" s="370"/>
      <c r="Q1797" s="59"/>
      <c r="R1797" s="386"/>
    </row>
    <row r="1798" spans="1:18" ht="12.75" customHeight="1" x14ac:dyDescent="0.25">
      <c r="A1798" s="383"/>
      <c r="B1798" s="378"/>
      <c r="C1798" s="62" t="str">
        <f>IF(ISTEXT('Organizational Unit Summary'!$B$56),'Organizational Unit Summary'!$B$56,"")</f>
        <v>P-17</v>
      </c>
      <c r="D1798" s="51" t="str">
        <f>IF('Organizational Unit Summary'!$B$24="Benchmark or Sustainment",IF(E1798="OoS","OoS",IF(E1798=1,"DM",IF(E1798=2,"PM",IF(E1798=3,"LM",IF(E1798=4,"FM"))))),IF(E1798="OoS","OoS",IF(E1798&lt;=2,"H",IF(E1798=3,"M",IF(E1798=4,"L")))))</f>
        <v>DM</v>
      </c>
      <c r="E1798" s="58">
        <f>IF(OR(Processes!$C$68=TRUE,Processes!T$68=TRUE),IF(AND(G1798=1,H1798=1,NOT(ISTEXT(J1798))),4,IF(AND(G1798=1,H1798=1,ISTEXT(J1798)),3,IF(AND(OR(G1798=1,H1798=1),ISTEXT(J1798)),2,1))),"OoS")</f>
        <v>1</v>
      </c>
      <c r="F1798" s="57"/>
      <c r="G1798" s="59"/>
      <c r="H1798" s="59"/>
      <c r="I1798" s="59"/>
      <c r="J1798" s="59"/>
      <c r="K1798" s="59"/>
      <c r="L1798" s="59"/>
      <c r="M1798" s="59"/>
      <c r="N1798" s="59"/>
      <c r="O1798" s="59"/>
      <c r="P1798" s="370"/>
      <c r="Q1798" s="59"/>
      <c r="R1798" s="386"/>
    </row>
    <row r="1799" spans="1:18" ht="12.75" customHeight="1" x14ac:dyDescent="0.25">
      <c r="A1799" s="383"/>
      <c r="B1799" s="378"/>
      <c r="C1799" s="62" t="str">
        <f>IF(ISTEXT('Organizational Unit Summary'!$B$57),'Organizational Unit Summary'!$B$57,"")</f>
        <v>P-18</v>
      </c>
      <c r="D1799" s="51" t="str">
        <f>IF('Organizational Unit Summary'!$B$24="Benchmark or Sustainment",IF(E1799="OoS","OoS",IF(E1799=1,"DM",IF(E1799=2,"PM",IF(E1799=3,"LM",IF(E1799=4,"FM"))))),IF(E1799="OoS","OoS",IF(E1799&lt;=2,"H",IF(E1799=3,"M",IF(E1799=4,"L")))))</f>
        <v>DM</v>
      </c>
      <c r="E1799" s="58">
        <f>IF(OR(Processes!$C$68=TRUE,Processes!U$68=TRUE),IF(AND(G1799=1,H1799=1,NOT(ISTEXT(J1799))),4,IF(AND(G1799=1,H1799=1,ISTEXT(J1799)),3,IF(AND(OR(G1799=1,H1799=1),ISTEXT(J1799)),2,1))),"OoS")</f>
        <v>1</v>
      </c>
      <c r="F1799" s="57"/>
      <c r="G1799" s="59"/>
      <c r="H1799" s="59"/>
      <c r="I1799" s="59"/>
      <c r="J1799" s="59"/>
      <c r="K1799" s="59"/>
      <c r="L1799" s="59"/>
      <c r="M1799" s="59"/>
      <c r="N1799" s="59"/>
      <c r="O1799" s="59"/>
      <c r="P1799" s="370"/>
      <c r="Q1799" s="59"/>
      <c r="R1799" s="386"/>
    </row>
    <row r="1800" spans="1:18" ht="12.75" customHeight="1" x14ac:dyDescent="0.25">
      <c r="A1800" s="383"/>
      <c r="B1800" s="378"/>
      <c r="C1800" s="62" t="str">
        <f>IF(ISTEXT('Organizational Unit Summary'!$B$58),'Organizational Unit Summary'!$B$58,"")</f>
        <v>P-19</v>
      </c>
      <c r="D1800" s="51" t="str">
        <f>IF('Organizational Unit Summary'!$B$24="Benchmark or Sustainment",IF(E1800="OoS","OoS",IF(E1800=1,"DM",IF(E1800=2,"PM",IF(E1800=3,"LM",IF(E1800=4,"FM"))))),IF(E1800="OoS","OoS",IF(E1800&lt;=2,"H",IF(E1800=3,"M",IF(E1800=4,"L")))))</f>
        <v>DM</v>
      </c>
      <c r="E1800" s="58">
        <f>IF(OR(Processes!$C$68=TRUE,Processes!V$68=TRUE),IF(AND(G1800=1,H1800=1,NOT(ISTEXT(J1800))),4,IF(AND(G1800=1,H1800=1,ISTEXT(J1800)),3,IF(AND(OR(G1800=1,H1800=1),ISTEXT(J1800)),2,1))),"OoS")</f>
        <v>1</v>
      </c>
      <c r="F1800" s="57"/>
      <c r="G1800" s="59"/>
      <c r="H1800" s="59"/>
      <c r="I1800" s="59"/>
      <c r="J1800" s="59"/>
      <c r="K1800" s="59"/>
      <c r="L1800" s="59"/>
      <c r="M1800" s="59"/>
      <c r="N1800" s="59"/>
      <c r="O1800" s="59"/>
      <c r="P1800" s="370"/>
      <c r="Q1800" s="59"/>
      <c r="R1800" s="386"/>
    </row>
    <row r="1801" spans="1:18" ht="12.75" customHeight="1" thickBot="1" x14ac:dyDescent="0.3">
      <c r="A1801" s="383"/>
      <c r="B1801" s="378"/>
      <c r="C1801" s="62" t="str">
        <f>IF(ISTEXT('Organizational Unit Summary'!$B$59),'Organizational Unit Summary'!$B$59,"")</f>
        <v>P-20</v>
      </c>
      <c r="D1801" s="51" t="str">
        <f>IF('Organizational Unit Summary'!$B$24="Benchmark or Sustainment",IF(E1801="OoS","OoS",IF(E1801=1,"DM",IF(E1801=2,"PM",IF(E1801=3,"LM",IF(E1801=4,"FM"))))),IF(E1801="OoS","OoS",IF(E1801&lt;=2,"H",IF(E1801=3,"M",IF(E1801=4,"L")))))</f>
        <v>DM</v>
      </c>
      <c r="E1801" s="58">
        <f>IF(OR(Processes!$C$68=TRUE,Processes!W$68=TRUE),IF(AND(G1801=1,H1801=1,NOT(ISTEXT(J1801))),4,IF(AND(G1801=1,H1801=1,ISTEXT(J1801)),3,IF(AND(OR(G1801=1,H1801=1),ISTEXT(J1801)),2,1))),"OoS")</f>
        <v>1</v>
      </c>
      <c r="F1801" s="57"/>
      <c r="G1801" s="59"/>
      <c r="H1801" s="59"/>
      <c r="I1801" s="59"/>
      <c r="J1801" s="59"/>
      <c r="K1801" s="59"/>
      <c r="L1801" s="59"/>
      <c r="M1801" s="59"/>
      <c r="N1801" s="59"/>
      <c r="O1801" s="59"/>
      <c r="P1801" s="371"/>
      <c r="Q1801" s="59"/>
      <c r="R1801" s="386"/>
    </row>
    <row r="1802" spans="1:18" ht="12.75" customHeight="1" x14ac:dyDescent="0.25">
      <c r="A1802" s="383"/>
      <c r="B1802" s="378" t="str">
        <f>IF(ISTEXT(Processes!$B$18),Processes!$B$18,"")</f>
        <v>Process 16</v>
      </c>
      <c r="C1802" s="62" t="str">
        <f>IF(ISTEXT('Organizational Unit Summary'!$B$40),'Organizational Unit Summary'!$B$40,"")</f>
        <v>P-1</v>
      </c>
      <c r="D1802" s="51" t="str">
        <f>IF('Organizational Unit Summary'!$B$24="Benchmark or Sustainment",IF(E1802="OoS","OoS",IF(E1802=1,"DM",IF(E1802=2,"PM",IF(E1802=3,"LM",IF(E1802=4,"FM"))))),IF(E1802="OoS","OoS",IF(E1802&lt;=2,"H",IF(E1802=3,"M",IF(E1802=4,"L")))))</f>
        <v>DM</v>
      </c>
      <c r="E1802" s="58">
        <f>IF(OR(Processes!$C$69=TRUE,Processes!D$69=TRUE),IF(AND(G1802=1,H1802=1,NOT(ISTEXT(J1802))),4,IF(AND(G1802=1,H1802=1,ISTEXT(J1802)),3,IF(AND(OR(G1802=1,H1802=1),ISTEXT(J1802)),2,1))),"OoS")</f>
        <v>1</v>
      </c>
      <c r="F1802" s="57"/>
      <c r="G1802" s="59"/>
      <c r="H1802" s="59"/>
      <c r="I1802" s="59"/>
      <c r="J1802" s="59"/>
      <c r="K1802" s="59"/>
      <c r="L1802" s="59"/>
      <c r="M1802" s="59"/>
      <c r="N1802" s="59"/>
      <c r="O1802" s="59"/>
      <c r="P1802" s="369"/>
      <c r="Q1802" s="59"/>
      <c r="R1802" s="386"/>
    </row>
    <row r="1803" spans="1:18" ht="12.75" customHeight="1" x14ac:dyDescent="0.25">
      <c r="A1803" s="383"/>
      <c r="B1803" s="378"/>
      <c r="C1803" s="62" t="str">
        <f>IF(ISTEXT('Organizational Unit Summary'!$B$41),'Organizational Unit Summary'!$B$41,"")</f>
        <v>P-2</v>
      </c>
      <c r="D1803" s="51" t="str">
        <f>IF('Organizational Unit Summary'!$B$24="Benchmark or Sustainment",IF(E1803="OoS","OoS",IF(E1803=1,"DM",IF(E1803=2,"PM",IF(E1803=3,"LM",IF(E1803=4,"FM"))))),IF(E1803="OoS","OoS",IF(E1803&lt;=2,"H",IF(E1803=3,"M",IF(E1803=4,"L")))))</f>
        <v>DM</v>
      </c>
      <c r="E1803" s="58">
        <f>IF(OR(Processes!$C$69=TRUE,Processes!E$69=TRUE),IF(AND(G1803=1,H1803=1,NOT(ISTEXT(J1803))),4,IF(AND(G1803=1,H1803=1,ISTEXT(J1803)),3,IF(AND(OR(G1803=1,H1803=1),ISTEXT(J1803)),2,1))),"OoS")</f>
        <v>1</v>
      </c>
      <c r="F1803" s="57"/>
      <c r="G1803" s="59"/>
      <c r="H1803" s="59"/>
      <c r="I1803" s="59"/>
      <c r="J1803" s="59"/>
      <c r="K1803" s="59"/>
      <c r="L1803" s="59"/>
      <c r="M1803" s="59"/>
      <c r="N1803" s="59"/>
      <c r="O1803" s="59"/>
      <c r="P1803" s="370"/>
      <c r="Q1803" s="59"/>
      <c r="R1803" s="386"/>
    </row>
    <row r="1804" spans="1:18" ht="12.75" customHeight="1" x14ac:dyDescent="0.25">
      <c r="A1804" s="383"/>
      <c r="B1804" s="378"/>
      <c r="C1804" s="62" t="str">
        <f>IF(ISTEXT('Organizational Unit Summary'!$B$42),'Organizational Unit Summary'!$B$42,"")</f>
        <v>P-3</v>
      </c>
      <c r="D1804" s="51" t="str">
        <f>IF('Organizational Unit Summary'!$B$24="Benchmark or Sustainment",IF(E1804="OoS","OoS",IF(E1804=1,"DM",IF(E1804=2,"PM",IF(E1804=3,"LM",IF(E1804=4,"FM"))))),IF(E1804="OoS","OoS",IF(E1804&lt;=2,"H",IF(E1804=3,"M",IF(E1804=4,"L")))))</f>
        <v>DM</v>
      </c>
      <c r="E1804" s="58">
        <f>IF(OR(Processes!$C$69=TRUE,Processes!F$69=TRUE),IF(AND(G1804=1,H1804=1,NOT(ISTEXT(J1804))),4,IF(AND(G1804=1,H1804=1,ISTEXT(J1804)),3,IF(AND(OR(G1804=1,H1804=1),ISTEXT(J1804)),2,1))),"OoS")</f>
        <v>1</v>
      </c>
      <c r="F1804" s="57"/>
      <c r="G1804" s="59"/>
      <c r="H1804" s="59"/>
      <c r="I1804" s="59"/>
      <c r="J1804" s="59"/>
      <c r="K1804" s="59"/>
      <c r="L1804" s="59"/>
      <c r="M1804" s="59"/>
      <c r="N1804" s="59"/>
      <c r="O1804" s="59"/>
      <c r="P1804" s="370"/>
      <c r="Q1804" s="59"/>
      <c r="R1804" s="386"/>
    </row>
    <row r="1805" spans="1:18" ht="12.75" customHeight="1" x14ac:dyDescent="0.25">
      <c r="A1805" s="383"/>
      <c r="B1805" s="378"/>
      <c r="C1805" s="62" t="str">
        <f>IF(ISTEXT('Organizational Unit Summary'!$B$43),'Organizational Unit Summary'!$B$43,"")</f>
        <v>P-4</v>
      </c>
      <c r="D1805" s="51" t="str">
        <f>IF('Organizational Unit Summary'!$B$24="Benchmark or Sustainment",IF(E1805="OoS","OoS",IF(E1805=1,"DM",IF(E1805=2,"PM",IF(E1805=3,"LM",IF(E1805=4,"FM"))))),IF(E1805="OoS","OoS",IF(E1805&lt;=2,"H",IF(E1805=3,"M",IF(E1805=4,"L")))))</f>
        <v>DM</v>
      </c>
      <c r="E1805" s="58">
        <f>IF(OR(Processes!$C$69=TRUE,Processes!G$69=TRUE),IF(AND(G1805=1,H1805=1,NOT(ISTEXT(J1805))),4,IF(AND(G1805=1,H1805=1,ISTEXT(J1805)),3,IF(AND(OR(G1805=1,H1805=1),ISTEXT(J1805)),2,1))),"OoS")</f>
        <v>1</v>
      </c>
      <c r="F1805" s="57"/>
      <c r="G1805" s="59"/>
      <c r="H1805" s="59"/>
      <c r="I1805" s="59"/>
      <c r="J1805" s="59"/>
      <c r="K1805" s="59"/>
      <c r="L1805" s="59"/>
      <c r="M1805" s="59"/>
      <c r="N1805" s="59"/>
      <c r="O1805" s="59"/>
      <c r="P1805" s="370"/>
      <c r="Q1805" s="59"/>
      <c r="R1805" s="386"/>
    </row>
    <row r="1806" spans="1:18" ht="12.75" customHeight="1" x14ac:dyDescent="0.25">
      <c r="A1806" s="383"/>
      <c r="B1806" s="378"/>
      <c r="C1806" s="62" t="str">
        <f>IF(ISTEXT('Organizational Unit Summary'!$B$44),'Organizational Unit Summary'!$B$44,"")</f>
        <v>P-5</v>
      </c>
      <c r="D1806" s="51" t="str">
        <f>IF('Organizational Unit Summary'!$B$24="Benchmark or Sustainment",IF(E1806="OoS","OoS",IF(E1806=1,"DM",IF(E1806=2,"PM",IF(E1806=3,"LM",IF(E1806=4,"FM"))))),IF(E1806="OoS","OoS",IF(E1806&lt;=2,"H",IF(E1806=3,"M",IF(E1806=4,"L")))))</f>
        <v>DM</v>
      </c>
      <c r="E1806" s="58">
        <f>IF(OR(Processes!$C$69=TRUE,Processes!H$69=TRUE),IF(AND(G1806=1,H1806=1,NOT(ISTEXT(J1806))),4,IF(AND(G1806=1,H1806=1,ISTEXT(J1806)),3,IF(AND(OR(G1806=1,H1806=1),ISTEXT(J1806)),2,1))),"OoS")</f>
        <v>1</v>
      </c>
      <c r="F1806" s="57"/>
      <c r="G1806" s="59"/>
      <c r="H1806" s="59"/>
      <c r="I1806" s="59"/>
      <c r="J1806" s="59"/>
      <c r="K1806" s="59"/>
      <c r="L1806" s="59"/>
      <c r="M1806" s="59"/>
      <c r="N1806" s="59"/>
      <c r="O1806" s="59"/>
      <c r="P1806" s="370"/>
      <c r="Q1806" s="59"/>
      <c r="R1806" s="386"/>
    </row>
    <row r="1807" spans="1:18" ht="12.75" customHeight="1" x14ac:dyDescent="0.25">
      <c r="A1807" s="383"/>
      <c r="B1807" s="378"/>
      <c r="C1807" s="62" t="str">
        <f>IF(ISTEXT('Organizational Unit Summary'!$B$45),'Organizational Unit Summary'!$B$45,"")</f>
        <v>P-6</v>
      </c>
      <c r="D1807" s="51" t="str">
        <f>IF('Organizational Unit Summary'!$B$24="Benchmark or Sustainment",IF(E1807="OoS","OoS",IF(E1807=1,"DM",IF(E1807=2,"PM",IF(E1807=3,"LM",IF(E1807=4,"FM"))))),IF(E1807="OoS","OoS",IF(E1807&lt;=2,"H",IF(E1807=3,"M",IF(E1807=4,"L")))))</f>
        <v>DM</v>
      </c>
      <c r="E1807" s="58">
        <f>IF(OR(Processes!$C$69=TRUE,Processes!I$69=TRUE),IF(AND(G1807=1,H1807=1,NOT(ISTEXT(J1807))),4,IF(AND(G1807=1,H1807=1,ISTEXT(J1807)),3,IF(AND(OR(G1807=1,H1807=1),ISTEXT(J1807)),2,1))),"OoS")</f>
        <v>1</v>
      </c>
      <c r="F1807" s="57"/>
      <c r="G1807" s="59"/>
      <c r="H1807" s="59"/>
      <c r="I1807" s="59"/>
      <c r="J1807" s="59"/>
      <c r="K1807" s="59"/>
      <c r="L1807" s="59"/>
      <c r="M1807" s="59"/>
      <c r="N1807" s="59"/>
      <c r="O1807" s="59"/>
      <c r="P1807" s="370"/>
      <c r="Q1807" s="59"/>
      <c r="R1807" s="386"/>
    </row>
    <row r="1808" spans="1:18" ht="12.75" customHeight="1" x14ac:dyDescent="0.25">
      <c r="A1808" s="383"/>
      <c r="B1808" s="378"/>
      <c r="C1808" s="62" t="str">
        <f>IF(ISTEXT('Organizational Unit Summary'!$B$46),'Organizational Unit Summary'!$B$46,"")</f>
        <v>P-7</v>
      </c>
      <c r="D1808" s="51" t="str">
        <f>IF('Organizational Unit Summary'!$B$24="Benchmark or Sustainment",IF(E1808="OoS","OoS",IF(E1808=1,"DM",IF(E1808=2,"PM",IF(E1808=3,"LM",IF(E1808=4,"FM"))))),IF(E1808="OoS","OoS",IF(E1808&lt;=2,"H",IF(E1808=3,"M",IF(E1808=4,"L")))))</f>
        <v>DM</v>
      </c>
      <c r="E1808" s="58">
        <f>IF(OR(Processes!$C$69=TRUE,Processes!J$69=TRUE),IF(AND(G1808=1,H1808=1,NOT(ISTEXT(J1808))),4,IF(AND(G1808=1,H1808=1,ISTEXT(J1808)),3,IF(AND(OR(G1808=1,H1808=1),ISTEXT(J1808)),2,1))),"OoS")</f>
        <v>1</v>
      </c>
      <c r="F1808" s="57"/>
      <c r="G1808" s="59"/>
      <c r="H1808" s="59"/>
      <c r="I1808" s="59"/>
      <c r="J1808" s="59"/>
      <c r="K1808" s="59"/>
      <c r="L1808" s="59"/>
      <c r="M1808" s="59"/>
      <c r="N1808" s="59"/>
      <c r="O1808" s="59"/>
      <c r="P1808" s="370"/>
      <c r="Q1808" s="59"/>
      <c r="R1808" s="386"/>
    </row>
    <row r="1809" spans="1:18" ht="12.75" customHeight="1" x14ac:dyDescent="0.25">
      <c r="A1809" s="383"/>
      <c r="B1809" s="378"/>
      <c r="C1809" s="62" t="str">
        <f>IF(ISTEXT('Organizational Unit Summary'!$B$47),'Organizational Unit Summary'!$B$47,"")</f>
        <v>P-8</v>
      </c>
      <c r="D1809" s="51" t="str">
        <f>IF('Organizational Unit Summary'!$B$24="Benchmark or Sustainment",IF(E1809="OoS","OoS",IF(E1809=1,"DM",IF(E1809=2,"PM",IF(E1809=3,"LM",IF(E1809=4,"FM"))))),IF(E1809="OoS","OoS",IF(E1809&lt;=2,"H",IF(E1809=3,"M",IF(E1809=4,"L")))))</f>
        <v>DM</v>
      </c>
      <c r="E1809" s="58">
        <f>IF(OR(Processes!$C$69=TRUE,Processes!K$69=TRUE),IF(AND(G1809=1,H1809=1,NOT(ISTEXT(J1809))),4,IF(AND(G1809=1,H1809=1,ISTEXT(J1809)),3,IF(AND(OR(G1809=1,H1809=1),ISTEXT(J1809)),2,1))),"OoS")</f>
        <v>1</v>
      </c>
      <c r="F1809" s="57"/>
      <c r="G1809" s="59"/>
      <c r="H1809" s="59"/>
      <c r="I1809" s="59"/>
      <c r="J1809" s="59"/>
      <c r="K1809" s="59"/>
      <c r="L1809" s="59"/>
      <c r="M1809" s="59"/>
      <c r="N1809" s="59"/>
      <c r="O1809" s="59"/>
      <c r="P1809" s="370"/>
      <c r="Q1809" s="59"/>
      <c r="R1809" s="386"/>
    </row>
    <row r="1810" spans="1:18" ht="12.75" customHeight="1" x14ac:dyDescent="0.25">
      <c r="A1810" s="383"/>
      <c r="B1810" s="378"/>
      <c r="C1810" s="62" t="str">
        <f>IF(ISTEXT('Organizational Unit Summary'!$B$48),'Organizational Unit Summary'!$B$48,"")</f>
        <v>P-9</v>
      </c>
      <c r="D1810" s="51" t="str">
        <f>IF('Organizational Unit Summary'!$B$24="Benchmark or Sustainment",IF(E1810="OoS","OoS",IF(E1810=1,"DM",IF(E1810=2,"PM",IF(E1810=3,"LM",IF(E1810=4,"FM"))))),IF(E1810="OoS","OoS",IF(E1810&lt;=2,"H",IF(E1810=3,"M",IF(E1810=4,"L")))))</f>
        <v>DM</v>
      </c>
      <c r="E1810" s="58">
        <f>IF(OR(Processes!$C$69=TRUE,Processes!L$69=TRUE),IF(AND(G1810=1,H1810=1,NOT(ISTEXT(J1810))),4,IF(AND(G1810=1,H1810=1,ISTEXT(J1810)),3,IF(AND(OR(G1810=1,H1810=1),ISTEXT(J1810)),2,1))),"OoS")</f>
        <v>1</v>
      </c>
      <c r="F1810" s="57"/>
      <c r="G1810" s="59"/>
      <c r="H1810" s="59"/>
      <c r="I1810" s="59"/>
      <c r="J1810" s="59"/>
      <c r="K1810" s="59"/>
      <c r="L1810" s="59"/>
      <c r="M1810" s="59"/>
      <c r="N1810" s="59"/>
      <c r="O1810" s="59"/>
      <c r="P1810" s="370"/>
      <c r="Q1810" s="59"/>
      <c r="R1810" s="386"/>
    </row>
    <row r="1811" spans="1:18" ht="12.75" customHeight="1" x14ac:dyDescent="0.25">
      <c r="A1811" s="383"/>
      <c r="B1811" s="378"/>
      <c r="C1811" s="62" t="str">
        <f>IF(ISTEXT('Organizational Unit Summary'!$B$49),'Organizational Unit Summary'!$B$49,"")</f>
        <v>P-10</v>
      </c>
      <c r="D1811" s="51" t="str">
        <f>IF('Organizational Unit Summary'!$B$24="Benchmark or Sustainment",IF(E1811="OoS","OoS",IF(E1811=1,"DM",IF(E1811=2,"PM",IF(E1811=3,"LM",IF(E1811=4,"FM"))))),IF(E1811="OoS","OoS",IF(E1811&lt;=2,"H",IF(E1811=3,"M",IF(E1811=4,"L")))))</f>
        <v>DM</v>
      </c>
      <c r="E1811" s="58">
        <f>IF(OR(Processes!$C$69=TRUE,Processes!M$69=TRUE),IF(AND(G1811=1,H1811=1,NOT(ISTEXT(J1811))),4,IF(AND(G1811=1,H1811=1,ISTEXT(J1811)),3,IF(AND(OR(G1811=1,H1811=1),ISTEXT(J1811)),2,1))),"OoS")</f>
        <v>1</v>
      </c>
      <c r="F1811" s="57"/>
      <c r="G1811" s="59"/>
      <c r="H1811" s="59"/>
      <c r="I1811" s="59"/>
      <c r="J1811" s="59"/>
      <c r="K1811" s="59"/>
      <c r="L1811" s="59"/>
      <c r="M1811" s="59"/>
      <c r="N1811" s="59"/>
      <c r="O1811" s="59"/>
      <c r="P1811" s="370"/>
      <c r="Q1811" s="59"/>
      <c r="R1811" s="386"/>
    </row>
    <row r="1812" spans="1:18" ht="12.75" customHeight="1" x14ac:dyDescent="0.25">
      <c r="A1812" s="383"/>
      <c r="B1812" s="378"/>
      <c r="C1812" s="62" t="str">
        <f>IF(ISTEXT('Organizational Unit Summary'!$B$50),'Organizational Unit Summary'!$B$50,"")</f>
        <v>P-11</v>
      </c>
      <c r="D1812" s="51" t="str">
        <f>IF('Organizational Unit Summary'!$B$24="Benchmark or Sustainment",IF(E1812="OoS","OoS",IF(E1812=1,"DM",IF(E1812=2,"PM",IF(E1812=3,"LM",IF(E1812=4,"FM"))))),IF(E1812="OoS","OoS",IF(E1812&lt;=2,"H",IF(E1812=3,"M",IF(E1812=4,"L")))))</f>
        <v>DM</v>
      </c>
      <c r="E1812" s="58">
        <f>IF(OR(Processes!$C$69=TRUE,Processes!N$69=TRUE),IF(AND(G1812=1,H1812=1,NOT(ISTEXT(J1812))),4,IF(AND(G1812=1,H1812=1,ISTEXT(J1812)),3,IF(AND(OR(G1812=1,H1812=1),ISTEXT(J1812)),2,1))),"OoS")</f>
        <v>1</v>
      </c>
      <c r="F1812" s="57"/>
      <c r="G1812" s="59"/>
      <c r="H1812" s="59"/>
      <c r="I1812" s="59"/>
      <c r="J1812" s="59"/>
      <c r="K1812" s="59"/>
      <c r="L1812" s="59"/>
      <c r="M1812" s="59"/>
      <c r="N1812" s="59"/>
      <c r="O1812" s="59"/>
      <c r="P1812" s="370"/>
      <c r="Q1812" s="59"/>
      <c r="R1812" s="386"/>
    </row>
    <row r="1813" spans="1:18" ht="12.75" customHeight="1" x14ac:dyDescent="0.25">
      <c r="A1813" s="383"/>
      <c r="B1813" s="378"/>
      <c r="C1813" s="62" t="str">
        <f>IF(ISTEXT('Organizational Unit Summary'!$B$51),'Organizational Unit Summary'!$B$51,"")</f>
        <v>P-12</v>
      </c>
      <c r="D1813" s="51" t="str">
        <f>IF('Organizational Unit Summary'!$B$24="Benchmark or Sustainment",IF(E1813="OoS","OoS",IF(E1813=1,"DM",IF(E1813=2,"PM",IF(E1813=3,"LM",IF(E1813=4,"FM"))))),IF(E1813="OoS","OoS",IF(E1813&lt;=2,"H",IF(E1813=3,"M",IF(E1813=4,"L")))))</f>
        <v>DM</v>
      </c>
      <c r="E1813" s="58">
        <f>IF(OR(Processes!$C$69=TRUE,Processes!O$69=TRUE),IF(AND(G1813=1,H1813=1,NOT(ISTEXT(J1813))),4,IF(AND(G1813=1,H1813=1,ISTEXT(J1813)),3,IF(AND(OR(G1813=1,H1813=1),ISTEXT(J1813)),2,1))),"OoS")</f>
        <v>1</v>
      </c>
      <c r="F1813" s="57"/>
      <c r="G1813" s="59"/>
      <c r="H1813" s="59"/>
      <c r="I1813" s="59"/>
      <c r="J1813" s="59"/>
      <c r="K1813" s="59"/>
      <c r="L1813" s="59"/>
      <c r="M1813" s="59"/>
      <c r="N1813" s="59"/>
      <c r="O1813" s="59"/>
      <c r="P1813" s="370"/>
      <c r="Q1813" s="59"/>
      <c r="R1813" s="386"/>
    </row>
    <row r="1814" spans="1:18" ht="12.75" customHeight="1" x14ac:dyDescent="0.25">
      <c r="A1814" s="383"/>
      <c r="B1814" s="378"/>
      <c r="C1814" s="62" t="str">
        <f>IF(ISTEXT('Organizational Unit Summary'!$B$52),'Organizational Unit Summary'!$B$52,"")</f>
        <v>P-13</v>
      </c>
      <c r="D1814" s="51" t="str">
        <f>IF('Organizational Unit Summary'!$B$24="Benchmark or Sustainment",IF(E1814="OoS","OoS",IF(E1814=1,"DM",IF(E1814=2,"PM",IF(E1814=3,"LM",IF(E1814=4,"FM"))))),IF(E1814="OoS","OoS",IF(E1814&lt;=2,"H",IF(E1814=3,"M",IF(E1814=4,"L")))))</f>
        <v>DM</v>
      </c>
      <c r="E1814" s="58">
        <f>IF(OR(Processes!$C$69=TRUE,Processes!P$69=TRUE),IF(AND(G1814=1,H1814=1,NOT(ISTEXT(J1814))),4,IF(AND(G1814=1,H1814=1,ISTEXT(J1814)),3,IF(AND(OR(G1814=1,H1814=1),ISTEXT(J1814)),2,1))),"OoS")</f>
        <v>1</v>
      </c>
      <c r="F1814" s="57"/>
      <c r="G1814" s="59"/>
      <c r="H1814" s="59"/>
      <c r="I1814" s="59"/>
      <c r="J1814" s="59"/>
      <c r="K1814" s="59"/>
      <c r="L1814" s="59"/>
      <c r="M1814" s="59"/>
      <c r="N1814" s="59"/>
      <c r="O1814" s="59"/>
      <c r="P1814" s="370"/>
      <c r="Q1814" s="59"/>
      <c r="R1814" s="386"/>
    </row>
    <row r="1815" spans="1:18" ht="12.75" customHeight="1" x14ac:dyDescent="0.25">
      <c r="A1815" s="383"/>
      <c r="B1815" s="378"/>
      <c r="C1815" s="62" t="str">
        <f>IF(ISTEXT('Organizational Unit Summary'!$B$53),'Organizational Unit Summary'!$B$53,"")</f>
        <v>P-14</v>
      </c>
      <c r="D1815" s="51" t="str">
        <f>IF('Organizational Unit Summary'!$B$24="Benchmark or Sustainment",IF(E1815="OoS","OoS",IF(E1815=1,"DM",IF(E1815=2,"PM",IF(E1815=3,"LM",IF(E1815=4,"FM"))))),IF(E1815="OoS","OoS",IF(E1815&lt;=2,"H",IF(E1815=3,"M",IF(E1815=4,"L")))))</f>
        <v>DM</v>
      </c>
      <c r="E1815" s="58">
        <f>IF(OR(Processes!$C$69=TRUE,Processes!Q$69=TRUE),IF(AND(G1815=1,H1815=1,NOT(ISTEXT(J1815))),4,IF(AND(G1815=1,H1815=1,ISTEXT(J1815)),3,IF(AND(OR(G1815=1,H1815=1),ISTEXT(J1815)),2,1))),"OoS")</f>
        <v>1</v>
      </c>
      <c r="F1815" s="57"/>
      <c r="G1815" s="59"/>
      <c r="H1815" s="59"/>
      <c r="I1815" s="59"/>
      <c r="J1815" s="59"/>
      <c r="K1815" s="59"/>
      <c r="L1815" s="59"/>
      <c r="M1815" s="59"/>
      <c r="N1815" s="59"/>
      <c r="O1815" s="59"/>
      <c r="P1815" s="370"/>
      <c r="Q1815" s="59"/>
      <c r="R1815" s="386"/>
    </row>
    <row r="1816" spans="1:18" ht="12.75" customHeight="1" x14ac:dyDescent="0.25">
      <c r="A1816" s="383"/>
      <c r="B1816" s="378"/>
      <c r="C1816" s="62" t="str">
        <f>IF(ISTEXT('Organizational Unit Summary'!$B$54),'Organizational Unit Summary'!$B$54,"")</f>
        <v>P-15</v>
      </c>
      <c r="D1816" s="51" t="str">
        <f>IF('Organizational Unit Summary'!$B$24="Benchmark or Sustainment",IF(E1816="OoS","OoS",IF(E1816=1,"DM",IF(E1816=2,"PM",IF(E1816=3,"LM",IF(E1816=4,"FM"))))),IF(E1816="OoS","OoS",IF(E1816&lt;=2,"H",IF(E1816=3,"M",IF(E1816=4,"L")))))</f>
        <v>DM</v>
      </c>
      <c r="E1816" s="58">
        <f>IF(OR(Processes!$C$69=TRUE,Processes!R$69=TRUE),IF(AND(G1816=1,H1816=1,NOT(ISTEXT(J1816))),4,IF(AND(G1816=1,H1816=1,ISTEXT(J1816)),3,IF(AND(OR(G1816=1,H1816=1),ISTEXT(J1816)),2,1))),"OoS")</f>
        <v>1</v>
      </c>
      <c r="F1816" s="57"/>
      <c r="G1816" s="59"/>
      <c r="H1816" s="59"/>
      <c r="I1816" s="59"/>
      <c r="J1816" s="59"/>
      <c r="K1816" s="59"/>
      <c r="L1816" s="59"/>
      <c r="M1816" s="59"/>
      <c r="N1816" s="59"/>
      <c r="O1816" s="59"/>
      <c r="P1816" s="370"/>
      <c r="Q1816" s="59"/>
      <c r="R1816" s="386"/>
    </row>
    <row r="1817" spans="1:18" ht="12.75" customHeight="1" x14ac:dyDescent="0.25">
      <c r="A1817" s="383"/>
      <c r="B1817" s="378"/>
      <c r="C1817" s="62" t="str">
        <f>IF(ISTEXT('Organizational Unit Summary'!$B$55),'Organizational Unit Summary'!$B$55,"")</f>
        <v>P-16</v>
      </c>
      <c r="D1817" s="51" t="str">
        <f>IF('Organizational Unit Summary'!$B$24="Benchmark or Sustainment",IF(E1817="OoS","OoS",IF(E1817=1,"DM",IF(E1817=2,"PM",IF(E1817=3,"LM",IF(E1817=4,"FM"))))),IF(E1817="OoS","OoS",IF(E1817&lt;=2,"H",IF(E1817=3,"M",IF(E1817=4,"L")))))</f>
        <v>DM</v>
      </c>
      <c r="E1817" s="58">
        <f>IF(OR(Processes!$C$69=TRUE,Processes!S$69=TRUE),IF(AND(G1817=1,H1817=1,NOT(ISTEXT(J1817))),4,IF(AND(G1817=1,H1817=1,ISTEXT(J1817)),3,IF(AND(OR(G1817=1,H1817=1),ISTEXT(J1817)),2,1))),"OoS")</f>
        <v>1</v>
      </c>
      <c r="F1817" s="57"/>
      <c r="G1817" s="59"/>
      <c r="H1817" s="59"/>
      <c r="I1817" s="59"/>
      <c r="J1817" s="59"/>
      <c r="K1817" s="59"/>
      <c r="L1817" s="59"/>
      <c r="M1817" s="59"/>
      <c r="N1817" s="59"/>
      <c r="O1817" s="59"/>
      <c r="P1817" s="370"/>
      <c r="Q1817" s="59"/>
      <c r="R1817" s="386"/>
    </row>
    <row r="1818" spans="1:18" ht="12.75" customHeight="1" x14ac:dyDescent="0.25">
      <c r="A1818" s="383"/>
      <c r="B1818" s="378"/>
      <c r="C1818" s="62" t="str">
        <f>IF(ISTEXT('Organizational Unit Summary'!$B$56),'Organizational Unit Summary'!$B$56,"")</f>
        <v>P-17</v>
      </c>
      <c r="D1818" s="51" t="str">
        <f>IF('Organizational Unit Summary'!$B$24="Benchmark or Sustainment",IF(E1818="OoS","OoS",IF(E1818=1,"DM",IF(E1818=2,"PM",IF(E1818=3,"LM",IF(E1818=4,"FM"))))),IF(E1818="OoS","OoS",IF(E1818&lt;=2,"H",IF(E1818=3,"M",IF(E1818=4,"L")))))</f>
        <v>DM</v>
      </c>
      <c r="E1818" s="58">
        <f>IF(OR(Processes!$C$69=TRUE,Processes!T$69=TRUE),IF(AND(G1818=1,H1818=1,NOT(ISTEXT(J1818))),4,IF(AND(G1818=1,H1818=1,ISTEXT(J1818)),3,IF(AND(OR(G1818=1,H1818=1),ISTEXT(J1818)),2,1))),"OoS")</f>
        <v>1</v>
      </c>
      <c r="F1818" s="57"/>
      <c r="G1818" s="59"/>
      <c r="H1818" s="59"/>
      <c r="I1818" s="59"/>
      <c r="J1818" s="59"/>
      <c r="K1818" s="59"/>
      <c r="L1818" s="59"/>
      <c r="M1818" s="59"/>
      <c r="N1818" s="59"/>
      <c r="O1818" s="59"/>
      <c r="P1818" s="370"/>
      <c r="Q1818" s="59"/>
      <c r="R1818" s="386"/>
    </row>
    <row r="1819" spans="1:18" ht="12.75" customHeight="1" x14ac:dyDescent="0.25">
      <c r="A1819" s="383"/>
      <c r="B1819" s="378"/>
      <c r="C1819" s="62" t="str">
        <f>IF(ISTEXT('Organizational Unit Summary'!$B$57),'Organizational Unit Summary'!$B$57,"")</f>
        <v>P-18</v>
      </c>
      <c r="D1819" s="51" t="str">
        <f>IF('Organizational Unit Summary'!$B$24="Benchmark or Sustainment",IF(E1819="OoS","OoS",IF(E1819=1,"DM",IF(E1819=2,"PM",IF(E1819=3,"LM",IF(E1819=4,"FM"))))),IF(E1819="OoS","OoS",IF(E1819&lt;=2,"H",IF(E1819=3,"M",IF(E1819=4,"L")))))</f>
        <v>DM</v>
      </c>
      <c r="E1819" s="58">
        <f>IF(OR(Processes!$C$69=TRUE,Processes!U$69=TRUE),IF(AND(G1819=1,H1819=1,NOT(ISTEXT(J1819))),4,IF(AND(G1819=1,H1819=1,ISTEXT(J1819)),3,IF(AND(OR(G1819=1,H1819=1),ISTEXT(J1819)),2,1))),"OoS")</f>
        <v>1</v>
      </c>
      <c r="F1819" s="57"/>
      <c r="G1819" s="59"/>
      <c r="H1819" s="59"/>
      <c r="I1819" s="59"/>
      <c r="J1819" s="59"/>
      <c r="K1819" s="59"/>
      <c r="L1819" s="59"/>
      <c r="M1819" s="59"/>
      <c r="N1819" s="59"/>
      <c r="O1819" s="59"/>
      <c r="P1819" s="370"/>
      <c r="Q1819" s="59"/>
      <c r="R1819" s="386"/>
    </row>
    <row r="1820" spans="1:18" ht="12.75" customHeight="1" x14ac:dyDescent="0.25">
      <c r="A1820" s="383"/>
      <c r="B1820" s="378"/>
      <c r="C1820" s="62" t="str">
        <f>IF(ISTEXT('Organizational Unit Summary'!$B$58),'Organizational Unit Summary'!$B$58,"")</f>
        <v>P-19</v>
      </c>
      <c r="D1820" s="51" t="str">
        <f>IF('Organizational Unit Summary'!$B$24="Benchmark or Sustainment",IF(E1820="OoS","OoS",IF(E1820=1,"DM",IF(E1820=2,"PM",IF(E1820=3,"LM",IF(E1820=4,"FM"))))),IF(E1820="OoS","OoS",IF(E1820&lt;=2,"H",IF(E1820=3,"M",IF(E1820=4,"L")))))</f>
        <v>DM</v>
      </c>
      <c r="E1820" s="58">
        <f>IF(OR(Processes!$C$69=TRUE,Processes!V$69=TRUE),IF(AND(G1820=1,H1820=1,NOT(ISTEXT(J1820))),4,IF(AND(G1820=1,H1820=1,ISTEXT(J1820)),3,IF(AND(OR(G1820=1,H1820=1),ISTEXT(J1820)),2,1))),"OoS")</f>
        <v>1</v>
      </c>
      <c r="F1820" s="57"/>
      <c r="G1820" s="59"/>
      <c r="H1820" s="59"/>
      <c r="I1820" s="59"/>
      <c r="J1820" s="59"/>
      <c r="K1820" s="59"/>
      <c r="L1820" s="59"/>
      <c r="M1820" s="59"/>
      <c r="N1820" s="59"/>
      <c r="O1820" s="59"/>
      <c r="P1820" s="370"/>
      <c r="Q1820" s="59"/>
      <c r="R1820" s="386"/>
    </row>
    <row r="1821" spans="1:18" ht="12.75" customHeight="1" thickBot="1" x14ac:dyDescent="0.3">
      <c r="A1821" s="383"/>
      <c r="B1821" s="378"/>
      <c r="C1821" s="62" t="str">
        <f>IF(ISTEXT('Organizational Unit Summary'!$B$59),'Organizational Unit Summary'!$B$59,"")</f>
        <v>P-20</v>
      </c>
      <c r="D1821" s="51" t="str">
        <f>IF('Organizational Unit Summary'!$B$24="Benchmark or Sustainment",IF(E1821="OoS","OoS",IF(E1821=1,"DM",IF(E1821=2,"PM",IF(E1821=3,"LM",IF(E1821=4,"FM"))))),IF(E1821="OoS","OoS",IF(E1821&lt;=2,"H",IF(E1821=3,"M",IF(E1821=4,"L")))))</f>
        <v>DM</v>
      </c>
      <c r="E1821" s="58">
        <f>IF(OR(Processes!$C$69=TRUE,Processes!W$69=TRUE),IF(AND(G1821=1,H1821=1,NOT(ISTEXT(J1821))),4,IF(AND(G1821=1,H1821=1,ISTEXT(J1821)),3,IF(AND(OR(G1821=1,H1821=1),ISTEXT(J1821)),2,1))),"OoS")</f>
        <v>1</v>
      </c>
      <c r="F1821" s="57"/>
      <c r="G1821" s="59"/>
      <c r="H1821" s="59"/>
      <c r="I1821" s="59"/>
      <c r="J1821" s="59"/>
      <c r="K1821" s="59"/>
      <c r="L1821" s="59"/>
      <c r="M1821" s="59"/>
      <c r="N1821" s="59"/>
      <c r="O1821" s="59"/>
      <c r="P1821" s="371"/>
      <c r="Q1821" s="59"/>
      <c r="R1821" s="386"/>
    </row>
    <row r="1822" spans="1:18" ht="12.75" customHeight="1" x14ac:dyDescent="0.25">
      <c r="A1822" s="383"/>
      <c r="B1822" s="378" t="str">
        <f>IF(ISTEXT(Processes!$B$19),Processes!$B$19,"")</f>
        <v>Process 17</v>
      </c>
      <c r="C1822" s="62" t="str">
        <f>IF(ISTEXT('Organizational Unit Summary'!$B$40),'Organizational Unit Summary'!$B$40,"")</f>
        <v>P-1</v>
      </c>
      <c r="D1822" s="51" t="str">
        <f>IF('Organizational Unit Summary'!$B$24="Benchmark or Sustainment",IF(E1822="OoS","OoS",IF(E1822=1,"DM",IF(E1822=2,"PM",IF(E1822=3,"LM",IF(E1822=4,"FM"))))),IF(E1822="OoS","OoS",IF(E1822&lt;=2,"H",IF(E1822=3,"M",IF(E1822=4,"L")))))</f>
        <v>DM</v>
      </c>
      <c r="E1822" s="58">
        <f>IF(OR(Processes!$C$70=TRUE,Processes!D$70=TRUE),IF(AND(G1822=1,H1822=1,NOT(ISTEXT(J1822))),4,IF(AND(G1822=1,H1822=1,ISTEXT(J1822)),3,IF(AND(OR(G1822=1,H1822=1),ISTEXT(J1822)),2,1))),"OoS")</f>
        <v>1</v>
      </c>
      <c r="F1822" s="57"/>
      <c r="G1822" s="59"/>
      <c r="H1822" s="59"/>
      <c r="I1822" s="59"/>
      <c r="J1822" s="59"/>
      <c r="K1822" s="59"/>
      <c r="L1822" s="59"/>
      <c r="M1822" s="59"/>
      <c r="N1822" s="59"/>
      <c r="O1822" s="59"/>
      <c r="P1822" s="369"/>
      <c r="Q1822" s="59"/>
      <c r="R1822" s="386"/>
    </row>
    <row r="1823" spans="1:18" ht="12.75" customHeight="1" x14ac:dyDescent="0.25">
      <c r="A1823" s="383"/>
      <c r="B1823" s="378"/>
      <c r="C1823" s="62" t="str">
        <f>IF(ISTEXT('Organizational Unit Summary'!$B$41),'Organizational Unit Summary'!$B$41,"")</f>
        <v>P-2</v>
      </c>
      <c r="D1823" s="51" t="str">
        <f>IF('Organizational Unit Summary'!$B$24="Benchmark or Sustainment",IF(E1823="OoS","OoS",IF(E1823=1,"DM",IF(E1823=2,"PM",IF(E1823=3,"LM",IF(E1823=4,"FM"))))),IF(E1823="OoS","OoS",IF(E1823&lt;=2,"H",IF(E1823=3,"M",IF(E1823=4,"L")))))</f>
        <v>DM</v>
      </c>
      <c r="E1823" s="58">
        <f>IF(OR(Processes!$C$70=TRUE,Processes!E$70=TRUE),IF(AND(G1823=1,H1823=1,NOT(ISTEXT(J1823))),4,IF(AND(G1823=1,H1823=1,ISTEXT(J1823)),3,IF(AND(OR(G1823=1,H1823=1),ISTEXT(J1823)),2,1))),"OoS")</f>
        <v>1</v>
      </c>
      <c r="F1823" s="57"/>
      <c r="G1823" s="59"/>
      <c r="H1823" s="59"/>
      <c r="I1823" s="59"/>
      <c r="J1823" s="59"/>
      <c r="K1823" s="59"/>
      <c r="L1823" s="59"/>
      <c r="M1823" s="59"/>
      <c r="N1823" s="59"/>
      <c r="O1823" s="59"/>
      <c r="P1823" s="370"/>
      <c r="Q1823" s="59"/>
      <c r="R1823" s="386"/>
    </row>
    <row r="1824" spans="1:18" ht="12.75" customHeight="1" x14ac:dyDescent="0.25">
      <c r="A1824" s="383"/>
      <c r="B1824" s="378"/>
      <c r="C1824" s="62" t="str">
        <f>IF(ISTEXT('Organizational Unit Summary'!$B$42),'Organizational Unit Summary'!$B$42,"")</f>
        <v>P-3</v>
      </c>
      <c r="D1824" s="51" t="str">
        <f>IF('Organizational Unit Summary'!$B$24="Benchmark or Sustainment",IF(E1824="OoS","OoS",IF(E1824=1,"DM",IF(E1824=2,"PM",IF(E1824=3,"LM",IF(E1824=4,"FM"))))),IF(E1824="OoS","OoS",IF(E1824&lt;=2,"H",IF(E1824=3,"M",IF(E1824=4,"L")))))</f>
        <v>DM</v>
      </c>
      <c r="E1824" s="58">
        <f>IF(OR(Processes!$C$70=TRUE,Processes!F$70=TRUE),IF(AND(G1824=1,H1824=1,NOT(ISTEXT(J1824))),4,IF(AND(G1824=1,H1824=1,ISTEXT(J1824)),3,IF(AND(OR(G1824=1,H1824=1),ISTEXT(J1824)),2,1))),"OoS")</f>
        <v>1</v>
      </c>
      <c r="F1824" s="57"/>
      <c r="G1824" s="59"/>
      <c r="H1824" s="59"/>
      <c r="I1824" s="59"/>
      <c r="J1824" s="59"/>
      <c r="K1824" s="59"/>
      <c r="L1824" s="59"/>
      <c r="M1824" s="59"/>
      <c r="N1824" s="59"/>
      <c r="O1824" s="59"/>
      <c r="P1824" s="370"/>
      <c r="Q1824" s="59"/>
      <c r="R1824" s="386"/>
    </row>
    <row r="1825" spans="1:18" ht="12.75" customHeight="1" x14ac:dyDescent="0.25">
      <c r="A1825" s="383"/>
      <c r="B1825" s="378"/>
      <c r="C1825" s="62" t="str">
        <f>IF(ISTEXT('Organizational Unit Summary'!$B$43),'Organizational Unit Summary'!$B$43,"")</f>
        <v>P-4</v>
      </c>
      <c r="D1825" s="51" t="str">
        <f>IF('Organizational Unit Summary'!$B$24="Benchmark or Sustainment",IF(E1825="OoS","OoS",IF(E1825=1,"DM",IF(E1825=2,"PM",IF(E1825=3,"LM",IF(E1825=4,"FM"))))),IF(E1825="OoS","OoS",IF(E1825&lt;=2,"H",IF(E1825=3,"M",IF(E1825=4,"L")))))</f>
        <v>DM</v>
      </c>
      <c r="E1825" s="58">
        <f>IF(OR(Processes!$C$70=TRUE,Processes!G$70=TRUE),IF(AND(G1825=1,H1825=1,NOT(ISTEXT(J1825))),4,IF(AND(G1825=1,H1825=1,ISTEXT(J1825)),3,IF(AND(OR(G1825=1,H1825=1),ISTEXT(J1825)),2,1))),"OoS")</f>
        <v>1</v>
      </c>
      <c r="F1825" s="57"/>
      <c r="G1825" s="59"/>
      <c r="H1825" s="59"/>
      <c r="I1825" s="59"/>
      <c r="J1825" s="59"/>
      <c r="K1825" s="59"/>
      <c r="L1825" s="59"/>
      <c r="M1825" s="59"/>
      <c r="N1825" s="59"/>
      <c r="O1825" s="59"/>
      <c r="P1825" s="370"/>
      <c r="Q1825" s="59"/>
      <c r="R1825" s="386"/>
    </row>
    <row r="1826" spans="1:18" ht="12.75" customHeight="1" x14ac:dyDescent="0.25">
      <c r="A1826" s="383"/>
      <c r="B1826" s="378"/>
      <c r="C1826" s="62" t="str">
        <f>IF(ISTEXT('Organizational Unit Summary'!$B$44),'Organizational Unit Summary'!$B$44,"")</f>
        <v>P-5</v>
      </c>
      <c r="D1826" s="51" t="str">
        <f>IF('Organizational Unit Summary'!$B$24="Benchmark or Sustainment",IF(E1826="OoS","OoS",IF(E1826=1,"DM",IF(E1826=2,"PM",IF(E1826=3,"LM",IF(E1826=4,"FM"))))),IF(E1826="OoS","OoS",IF(E1826&lt;=2,"H",IF(E1826=3,"M",IF(E1826=4,"L")))))</f>
        <v>DM</v>
      </c>
      <c r="E1826" s="58">
        <f>IF(OR(Processes!$C$70=TRUE,Processes!H$70=TRUE),IF(AND(G1826=1,H1826=1,NOT(ISTEXT(J1826))),4,IF(AND(G1826=1,H1826=1,ISTEXT(J1826)),3,IF(AND(OR(G1826=1,H1826=1),ISTEXT(J1826)),2,1))),"OoS")</f>
        <v>1</v>
      </c>
      <c r="F1826" s="57"/>
      <c r="G1826" s="59"/>
      <c r="H1826" s="59"/>
      <c r="I1826" s="59"/>
      <c r="J1826" s="59"/>
      <c r="K1826" s="59"/>
      <c r="L1826" s="59"/>
      <c r="M1826" s="59"/>
      <c r="N1826" s="59"/>
      <c r="O1826" s="59"/>
      <c r="P1826" s="370"/>
      <c r="Q1826" s="59"/>
      <c r="R1826" s="386"/>
    </row>
    <row r="1827" spans="1:18" ht="12.75" customHeight="1" x14ac:dyDescent="0.25">
      <c r="A1827" s="383"/>
      <c r="B1827" s="378"/>
      <c r="C1827" s="62" t="str">
        <f>IF(ISTEXT('Organizational Unit Summary'!$B$45),'Organizational Unit Summary'!$B$45,"")</f>
        <v>P-6</v>
      </c>
      <c r="D1827" s="51" t="str">
        <f>IF('Organizational Unit Summary'!$B$24="Benchmark or Sustainment",IF(E1827="OoS","OoS",IF(E1827=1,"DM",IF(E1827=2,"PM",IF(E1827=3,"LM",IF(E1827=4,"FM"))))),IF(E1827="OoS","OoS",IF(E1827&lt;=2,"H",IF(E1827=3,"M",IF(E1827=4,"L")))))</f>
        <v>DM</v>
      </c>
      <c r="E1827" s="58">
        <f>IF(OR(Processes!$C$70=TRUE,Processes!I$70=TRUE),IF(AND(G1827=1,H1827=1,NOT(ISTEXT(J1827))),4,IF(AND(G1827=1,H1827=1,ISTEXT(J1827)),3,IF(AND(OR(G1827=1,H1827=1),ISTEXT(J1827)),2,1))),"OoS")</f>
        <v>1</v>
      </c>
      <c r="F1827" s="57"/>
      <c r="G1827" s="59"/>
      <c r="H1827" s="59"/>
      <c r="I1827" s="59"/>
      <c r="J1827" s="59"/>
      <c r="K1827" s="59"/>
      <c r="L1827" s="59"/>
      <c r="M1827" s="59"/>
      <c r="N1827" s="59"/>
      <c r="O1827" s="59"/>
      <c r="P1827" s="370"/>
      <c r="Q1827" s="59"/>
      <c r="R1827" s="386"/>
    </row>
    <row r="1828" spans="1:18" ht="12.75" customHeight="1" x14ac:dyDescent="0.25">
      <c r="A1828" s="383"/>
      <c r="B1828" s="378"/>
      <c r="C1828" s="62" t="str">
        <f>IF(ISTEXT('Organizational Unit Summary'!$B$46),'Organizational Unit Summary'!$B$46,"")</f>
        <v>P-7</v>
      </c>
      <c r="D1828" s="51" t="str">
        <f>IF('Organizational Unit Summary'!$B$24="Benchmark or Sustainment",IF(E1828="OoS","OoS",IF(E1828=1,"DM",IF(E1828=2,"PM",IF(E1828=3,"LM",IF(E1828=4,"FM"))))),IF(E1828="OoS","OoS",IF(E1828&lt;=2,"H",IF(E1828=3,"M",IF(E1828=4,"L")))))</f>
        <v>DM</v>
      </c>
      <c r="E1828" s="58">
        <f>IF(OR(Processes!$C$70=TRUE,Processes!J$70=TRUE),IF(AND(G1828=1,H1828=1,NOT(ISTEXT(J1828))),4,IF(AND(G1828=1,H1828=1,ISTEXT(J1828)),3,IF(AND(OR(G1828=1,H1828=1),ISTEXT(J1828)),2,1))),"OoS")</f>
        <v>1</v>
      </c>
      <c r="F1828" s="57"/>
      <c r="G1828" s="59"/>
      <c r="H1828" s="59"/>
      <c r="I1828" s="59"/>
      <c r="J1828" s="59"/>
      <c r="K1828" s="59"/>
      <c r="L1828" s="59"/>
      <c r="M1828" s="59"/>
      <c r="N1828" s="59"/>
      <c r="O1828" s="59"/>
      <c r="P1828" s="370"/>
      <c r="Q1828" s="59"/>
      <c r="R1828" s="386"/>
    </row>
    <row r="1829" spans="1:18" ht="12.75" customHeight="1" x14ac:dyDescent="0.25">
      <c r="A1829" s="383"/>
      <c r="B1829" s="378"/>
      <c r="C1829" s="62" t="str">
        <f>IF(ISTEXT('Organizational Unit Summary'!$B$47),'Organizational Unit Summary'!$B$47,"")</f>
        <v>P-8</v>
      </c>
      <c r="D1829" s="51" t="str">
        <f>IF('Organizational Unit Summary'!$B$24="Benchmark or Sustainment",IF(E1829="OoS","OoS",IF(E1829=1,"DM",IF(E1829=2,"PM",IF(E1829=3,"LM",IF(E1829=4,"FM"))))),IF(E1829="OoS","OoS",IF(E1829&lt;=2,"H",IF(E1829=3,"M",IF(E1829=4,"L")))))</f>
        <v>DM</v>
      </c>
      <c r="E1829" s="58">
        <f>IF(OR(Processes!$C$70=TRUE,Processes!K$70=TRUE),IF(AND(G1829=1,H1829=1,NOT(ISTEXT(J1829))),4,IF(AND(G1829=1,H1829=1,ISTEXT(J1829)),3,IF(AND(OR(G1829=1,H1829=1),ISTEXT(J1829)),2,1))),"OoS")</f>
        <v>1</v>
      </c>
      <c r="F1829" s="57"/>
      <c r="G1829" s="59"/>
      <c r="H1829" s="59"/>
      <c r="I1829" s="59"/>
      <c r="J1829" s="59"/>
      <c r="K1829" s="59"/>
      <c r="L1829" s="59"/>
      <c r="M1829" s="59"/>
      <c r="N1829" s="59"/>
      <c r="O1829" s="59"/>
      <c r="P1829" s="370"/>
      <c r="Q1829" s="59"/>
      <c r="R1829" s="386"/>
    </row>
    <row r="1830" spans="1:18" ht="12.75" customHeight="1" x14ac:dyDescent="0.25">
      <c r="A1830" s="383"/>
      <c r="B1830" s="378"/>
      <c r="C1830" s="62" t="str">
        <f>IF(ISTEXT('Organizational Unit Summary'!$B$48),'Organizational Unit Summary'!$B$48,"")</f>
        <v>P-9</v>
      </c>
      <c r="D1830" s="51" t="str">
        <f>IF('Organizational Unit Summary'!$B$24="Benchmark or Sustainment",IF(E1830="OoS","OoS",IF(E1830=1,"DM",IF(E1830=2,"PM",IF(E1830=3,"LM",IF(E1830=4,"FM"))))),IF(E1830="OoS","OoS",IF(E1830&lt;=2,"H",IF(E1830=3,"M",IF(E1830=4,"L")))))</f>
        <v>DM</v>
      </c>
      <c r="E1830" s="58">
        <f>IF(OR(Processes!$C$70=TRUE,Processes!L$70=TRUE),IF(AND(G1830=1,H1830=1,NOT(ISTEXT(J1830))),4,IF(AND(G1830=1,H1830=1,ISTEXT(J1830)),3,IF(AND(OR(G1830=1,H1830=1),ISTEXT(J1830)),2,1))),"OoS")</f>
        <v>1</v>
      </c>
      <c r="F1830" s="57"/>
      <c r="G1830" s="59"/>
      <c r="H1830" s="59"/>
      <c r="I1830" s="59"/>
      <c r="J1830" s="59"/>
      <c r="K1830" s="59"/>
      <c r="L1830" s="59"/>
      <c r="M1830" s="59"/>
      <c r="N1830" s="59"/>
      <c r="O1830" s="59"/>
      <c r="P1830" s="370"/>
      <c r="Q1830" s="59"/>
      <c r="R1830" s="386"/>
    </row>
    <row r="1831" spans="1:18" ht="12.75" customHeight="1" x14ac:dyDescent="0.25">
      <c r="A1831" s="383"/>
      <c r="B1831" s="378"/>
      <c r="C1831" s="62" t="str">
        <f>IF(ISTEXT('Organizational Unit Summary'!$B$49),'Organizational Unit Summary'!$B$49,"")</f>
        <v>P-10</v>
      </c>
      <c r="D1831" s="51" t="str">
        <f>IF('Organizational Unit Summary'!$B$24="Benchmark or Sustainment",IF(E1831="OoS","OoS",IF(E1831=1,"DM",IF(E1831=2,"PM",IF(E1831=3,"LM",IF(E1831=4,"FM"))))),IF(E1831="OoS","OoS",IF(E1831&lt;=2,"H",IF(E1831=3,"M",IF(E1831=4,"L")))))</f>
        <v>DM</v>
      </c>
      <c r="E1831" s="58">
        <f>IF(OR(Processes!$C$70=TRUE,Processes!M$70=TRUE),IF(AND(G1831=1,H1831=1,NOT(ISTEXT(J1831))),4,IF(AND(G1831=1,H1831=1,ISTEXT(J1831)),3,IF(AND(OR(G1831=1,H1831=1),ISTEXT(J1831)),2,1))),"OoS")</f>
        <v>1</v>
      </c>
      <c r="F1831" s="57"/>
      <c r="G1831" s="59"/>
      <c r="H1831" s="59"/>
      <c r="I1831" s="59"/>
      <c r="J1831" s="59"/>
      <c r="K1831" s="59"/>
      <c r="L1831" s="59"/>
      <c r="M1831" s="59"/>
      <c r="N1831" s="59"/>
      <c r="O1831" s="59"/>
      <c r="P1831" s="370"/>
      <c r="Q1831" s="59"/>
      <c r="R1831" s="386"/>
    </row>
    <row r="1832" spans="1:18" ht="12.75" customHeight="1" x14ac:dyDescent="0.25">
      <c r="A1832" s="383"/>
      <c r="B1832" s="378"/>
      <c r="C1832" s="62" t="str">
        <f>IF(ISTEXT('Organizational Unit Summary'!$B$50),'Organizational Unit Summary'!$B$50,"")</f>
        <v>P-11</v>
      </c>
      <c r="D1832" s="51" t="str">
        <f>IF('Organizational Unit Summary'!$B$24="Benchmark or Sustainment",IF(E1832="OoS","OoS",IF(E1832=1,"DM",IF(E1832=2,"PM",IF(E1832=3,"LM",IF(E1832=4,"FM"))))),IF(E1832="OoS","OoS",IF(E1832&lt;=2,"H",IF(E1832=3,"M",IF(E1832=4,"L")))))</f>
        <v>DM</v>
      </c>
      <c r="E1832" s="58">
        <f>IF(OR(Processes!$C$70=TRUE,Processes!N$70=TRUE),IF(AND(G1832=1,H1832=1,NOT(ISTEXT(J1832))),4,IF(AND(G1832=1,H1832=1,ISTEXT(J1832)),3,IF(AND(OR(G1832=1,H1832=1),ISTEXT(J1832)),2,1))),"OoS")</f>
        <v>1</v>
      </c>
      <c r="F1832" s="57"/>
      <c r="G1832" s="59"/>
      <c r="H1832" s="59"/>
      <c r="I1832" s="59"/>
      <c r="J1832" s="59"/>
      <c r="K1832" s="59"/>
      <c r="L1832" s="59"/>
      <c r="M1832" s="59"/>
      <c r="N1832" s="59"/>
      <c r="O1832" s="59"/>
      <c r="P1832" s="370"/>
      <c r="Q1832" s="59"/>
      <c r="R1832" s="386"/>
    </row>
    <row r="1833" spans="1:18" ht="12.75" customHeight="1" x14ac:dyDescent="0.25">
      <c r="A1833" s="383"/>
      <c r="B1833" s="378"/>
      <c r="C1833" s="62" t="str">
        <f>IF(ISTEXT('Organizational Unit Summary'!$B$51),'Organizational Unit Summary'!$B$51,"")</f>
        <v>P-12</v>
      </c>
      <c r="D1833" s="51" t="str">
        <f>IF('Organizational Unit Summary'!$B$24="Benchmark or Sustainment",IF(E1833="OoS","OoS",IF(E1833=1,"DM",IF(E1833=2,"PM",IF(E1833=3,"LM",IF(E1833=4,"FM"))))),IF(E1833="OoS","OoS",IF(E1833&lt;=2,"H",IF(E1833=3,"M",IF(E1833=4,"L")))))</f>
        <v>DM</v>
      </c>
      <c r="E1833" s="58">
        <f>IF(OR(Processes!$C$70=TRUE,Processes!O$70=TRUE),IF(AND(G1833=1,H1833=1,NOT(ISTEXT(J1833))),4,IF(AND(G1833=1,H1833=1,ISTEXT(J1833)),3,IF(AND(OR(G1833=1,H1833=1),ISTEXT(J1833)),2,1))),"OoS")</f>
        <v>1</v>
      </c>
      <c r="F1833" s="57"/>
      <c r="G1833" s="59"/>
      <c r="H1833" s="59"/>
      <c r="I1833" s="59"/>
      <c r="J1833" s="59"/>
      <c r="K1833" s="59"/>
      <c r="L1833" s="59"/>
      <c r="M1833" s="59"/>
      <c r="N1833" s="59"/>
      <c r="O1833" s="59"/>
      <c r="P1833" s="370"/>
      <c r="Q1833" s="59"/>
      <c r="R1833" s="386"/>
    </row>
    <row r="1834" spans="1:18" ht="12.75" customHeight="1" x14ac:dyDescent="0.25">
      <c r="A1834" s="383"/>
      <c r="B1834" s="378"/>
      <c r="C1834" s="62" t="str">
        <f>IF(ISTEXT('Organizational Unit Summary'!$B$52),'Organizational Unit Summary'!$B$52,"")</f>
        <v>P-13</v>
      </c>
      <c r="D1834" s="51" t="str">
        <f>IF('Organizational Unit Summary'!$B$24="Benchmark or Sustainment",IF(E1834="OoS","OoS",IF(E1834=1,"DM",IF(E1834=2,"PM",IF(E1834=3,"LM",IF(E1834=4,"FM"))))),IF(E1834="OoS","OoS",IF(E1834&lt;=2,"H",IF(E1834=3,"M",IF(E1834=4,"L")))))</f>
        <v>DM</v>
      </c>
      <c r="E1834" s="58">
        <f>IF(OR(Processes!$C$70=TRUE,Processes!P$70=TRUE),IF(AND(G1834=1,H1834=1,NOT(ISTEXT(J1834))),4,IF(AND(G1834=1,H1834=1,ISTEXT(J1834)),3,IF(AND(OR(G1834=1,H1834=1),ISTEXT(J1834)),2,1))),"OoS")</f>
        <v>1</v>
      </c>
      <c r="F1834" s="57"/>
      <c r="G1834" s="59"/>
      <c r="H1834" s="59"/>
      <c r="I1834" s="59"/>
      <c r="J1834" s="59"/>
      <c r="K1834" s="59"/>
      <c r="L1834" s="59"/>
      <c r="M1834" s="59"/>
      <c r="N1834" s="59"/>
      <c r="O1834" s="59"/>
      <c r="P1834" s="370"/>
      <c r="Q1834" s="59"/>
      <c r="R1834" s="386"/>
    </row>
    <row r="1835" spans="1:18" ht="12.75" customHeight="1" x14ac:dyDescent="0.25">
      <c r="A1835" s="383"/>
      <c r="B1835" s="378"/>
      <c r="C1835" s="62" t="str">
        <f>IF(ISTEXT('Organizational Unit Summary'!$B$53),'Organizational Unit Summary'!$B$53,"")</f>
        <v>P-14</v>
      </c>
      <c r="D1835" s="51" t="str">
        <f>IF('Organizational Unit Summary'!$B$24="Benchmark or Sustainment",IF(E1835="OoS","OoS",IF(E1835=1,"DM",IF(E1835=2,"PM",IF(E1835=3,"LM",IF(E1835=4,"FM"))))),IF(E1835="OoS","OoS",IF(E1835&lt;=2,"H",IF(E1835=3,"M",IF(E1835=4,"L")))))</f>
        <v>DM</v>
      </c>
      <c r="E1835" s="58">
        <f>IF(OR(Processes!$C$70=TRUE,Processes!Q$70=TRUE),IF(AND(G1835=1,H1835=1,NOT(ISTEXT(J1835))),4,IF(AND(G1835=1,H1835=1,ISTEXT(J1835)),3,IF(AND(OR(G1835=1,H1835=1),ISTEXT(J1835)),2,1))),"OoS")</f>
        <v>1</v>
      </c>
      <c r="F1835" s="57"/>
      <c r="G1835" s="59"/>
      <c r="H1835" s="59"/>
      <c r="I1835" s="59"/>
      <c r="J1835" s="59"/>
      <c r="K1835" s="59"/>
      <c r="L1835" s="59"/>
      <c r="M1835" s="59"/>
      <c r="N1835" s="59"/>
      <c r="O1835" s="59"/>
      <c r="P1835" s="370"/>
      <c r="Q1835" s="59"/>
      <c r="R1835" s="386"/>
    </row>
    <row r="1836" spans="1:18" ht="12.75" customHeight="1" x14ac:dyDescent="0.25">
      <c r="A1836" s="383"/>
      <c r="B1836" s="378"/>
      <c r="C1836" s="62" t="str">
        <f>IF(ISTEXT('Organizational Unit Summary'!$B$54),'Organizational Unit Summary'!$B$54,"")</f>
        <v>P-15</v>
      </c>
      <c r="D1836" s="51" t="str">
        <f>IF('Organizational Unit Summary'!$B$24="Benchmark or Sustainment",IF(E1836="OoS","OoS",IF(E1836=1,"DM",IF(E1836=2,"PM",IF(E1836=3,"LM",IF(E1836=4,"FM"))))),IF(E1836="OoS","OoS",IF(E1836&lt;=2,"H",IF(E1836=3,"M",IF(E1836=4,"L")))))</f>
        <v>DM</v>
      </c>
      <c r="E1836" s="58">
        <f>IF(OR(Processes!$C$70=TRUE,Processes!R$70=TRUE),IF(AND(G1836=1,H1836=1,NOT(ISTEXT(J1836))),4,IF(AND(G1836=1,H1836=1,ISTEXT(J1836)),3,IF(AND(OR(G1836=1,H1836=1),ISTEXT(J1836)),2,1))),"OoS")</f>
        <v>1</v>
      </c>
      <c r="F1836" s="57"/>
      <c r="G1836" s="59"/>
      <c r="H1836" s="59"/>
      <c r="I1836" s="59"/>
      <c r="J1836" s="59"/>
      <c r="K1836" s="59"/>
      <c r="L1836" s="59"/>
      <c r="M1836" s="59"/>
      <c r="N1836" s="59"/>
      <c r="O1836" s="59"/>
      <c r="P1836" s="370"/>
      <c r="Q1836" s="59"/>
      <c r="R1836" s="386"/>
    </row>
    <row r="1837" spans="1:18" ht="12.75" customHeight="1" x14ac:dyDescent="0.25">
      <c r="A1837" s="383"/>
      <c r="B1837" s="378"/>
      <c r="C1837" s="62" t="str">
        <f>IF(ISTEXT('Organizational Unit Summary'!$B$55),'Organizational Unit Summary'!$B$55,"")</f>
        <v>P-16</v>
      </c>
      <c r="D1837" s="51" t="str">
        <f>IF('Organizational Unit Summary'!$B$24="Benchmark or Sustainment",IF(E1837="OoS","OoS",IF(E1837=1,"DM",IF(E1837=2,"PM",IF(E1837=3,"LM",IF(E1837=4,"FM"))))),IF(E1837="OoS","OoS",IF(E1837&lt;=2,"H",IF(E1837=3,"M",IF(E1837=4,"L")))))</f>
        <v>DM</v>
      </c>
      <c r="E1837" s="58">
        <f>IF(OR(Processes!$C$70=TRUE,Processes!S$70=TRUE),IF(AND(G1837=1,H1837=1,NOT(ISTEXT(J1837))),4,IF(AND(G1837=1,H1837=1,ISTEXT(J1837)),3,IF(AND(OR(G1837=1,H1837=1),ISTEXT(J1837)),2,1))),"OoS")</f>
        <v>1</v>
      </c>
      <c r="F1837" s="57"/>
      <c r="G1837" s="59"/>
      <c r="H1837" s="59"/>
      <c r="I1837" s="59"/>
      <c r="J1837" s="59"/>
      <c r="K1837" s="59"/>
      <c r="L1837" s="59"/>
      <c r="M1837" s="59"/>
      <c r="N1837" s="59"/>
      <c r="O1837" s="59"/>
      <c r="P1837" s="370"/>
      <c r="Q1837" s="59"/>
      <c r="R1837" s="386"/>
    </row>
    <row r="1838" spans="1:18" ht="12.75" customHeight="1" x14ac:dyDescent="0.25">
      <c r="A1838" s="383"/>
      <c r="B1838" s="378"/>
      <c r="C1838" s="62" t="str">
        <f>IF(ISTEXT('Organizational Unit Summary'!$B$56),'Organizational Unit Summary'!$B$56,"")</f>
        <v>P-17</v>
      </c>
      <c r="D1838" s="51" t="str">
        <f>IF('Organizational Unit Summary'!$B$24="Benchmark or Sustainment",IF(E1838="OoS","OoS",IF(E1838=1,"DM",IF(E1838=2,"PM",IF(E1838=3,"LM",IF(E1838=4,"FM"))))),IF(E1838="OoS","OoS",IF(E1838&lt;=2,"H",IF(E1838=3,"M",IF(E1838=4,"L")))))</f>
        <v>DM</v>
      </c>
      <c r="E1838" s="58">
        <f>IF(OR(Processes!$C$70=TRUE,Processes!T$70=TRUE),IF(AND(G1838=1,H1838=1,NOT(ISTEXT(J1838))),4,IF(AND(G1838=1,H1838=1,ISTEXT(J1838)),3,IF(AND(OR(G1838=1,H1838=1),ISTEXT(J1838)),2,1))),"OoS")</f>
        <v>1</v>
      </c>
      <c r="F1838" s="57"/>
      <c r="G1838" s="59"/>
      <c r="H1838" s="59"/>
      <c r="I1838" s="59"/>
      <c r="J1838" s="59"/>
      <c r="K1838" s="59"/>
      <c r="L1838" s="59"/>
      <c r="M1838" s="59"/>
      <c r="N1838" s="59"/>
      <c r="O1838" s="59"/>
      <c r="P1838" s="370"/>
      <c r="Q1838" s="59"/>
      <c r="R1838" s="386"/>
    </row>
    <row r="1839" spans="1:18" ht="12.75" customHeight="1" x14ac:dyDescent="0.25">
      <c r="A1839" s="383"/>
      <c r="B1839" s="378"/>
      <c r="C1839" s="62" t="str">
        <f>IF(ISTEXT('Organizational Unit Summary'!$B$57),'Organizational Unit Summary'!$B$57,"")</f>
        <v>P-18</v>
      </c>
      <c r="D1839" s="51" t="str">
        <f>IF('Organizational Unit Summary'!$B$24="Benchmark or Sustainment",IF(E1839="OoS","OoS",IF(E1839=1,"DM",IF(E1839=2,"PM",IF(E1839=3,"LM",IF(E1839=4,"FM"))))),IF(E1839="OoS","OoS",IF(E1839&lt;=2,"H",IF(E1839=3,"M",IF(E1839=4,"L")))))</f>
        <v>DM</v>
      </c>
      <c r="E1839" s="58">
        <f>IF(OR(Processes!$C$70=TRUE,Processes!U$70=TRUE),IF(AND(G1839=1,H1839=1,NOT(ISTEXT(J1839))),4,IF(AND(G1839=1,H1839=1,ISTEXT(J1839)),3,IF(AND(OR(G1839=1,H1839=1),ISTEXT(J1839)),2,1))),"OoS")</f>
        <v>1</v>
      </c>
      <c r="F1839" s="57"/>
      <c r="G1839" s="59"/>
      <c r="H1839" s="59"/>
      <c r="I1839" s="59"/>
      <c r="J1839" s="59"/>
      <c r="K1839" s="59"/>
      <c r="L1839" s="59"/>
      <c r="M1839" s="59"/>
      <c r="N1839" s="59"/>
      <c r="O1839" s="59"/>
      <c r="P1839" s="370"/>
      <c r="Q1839" s="59"/>
      <c r="R1839" s="386"/>
    </row>
    <row r="1840" spans="1:18" ht="12.75" customHeight="1" x14ac:dyDescent="0.25">
      <c r="A1840" s="383"/>
      <c r="B1840" s="378"/>
      <c r="C1840" s="62" t="str">
        <f>IF(ISTEXT('Organizational Unit Summary'!$B$58),'Organizational Unit Summary'!$B$58,"")</f>
        <v>P-19</v>
      </c>
      <c r="D1840" s="51" t="str">
        <f>IF('Organizational Unit Summary'!$B$24="Benchmark or Sustainment",IF(E1840="OoS","OoS",IF(E1840=1,"DM",IF(E1840=2,"PM",IF(E1840=3,"LM",IF(E1840=4,"FM"))))),IF(E1840="OoS","OoS",IF(E1840&lt;=2,"H",IF(E1840=3,"M",IF(E1840=4,"L")))))</f>
        <v>DM</v>
      </c>
      <c r="E1840" s="58">
        <f>IF(OR(Processes!$C$70=TRUE,Processes!V$70=TRUE),IF(AND(G1840=1,H1840=1,NOT(ISTEXT(J1840))),4,IF(AND(G1840=1,H1840=1,ISTEXT(J1840)),3,IF(AND(OR(G1840=1,H1840=1),ISTEXT(J1840)),2,1))),"OoS")</f>
        <v>1</v>
      </c>
      <c r="F1840" s="57"/>
      <c r="G1840" s="59"/>
      <c r="H1840" s="59"/>
      <c r="I1840" s="59"/>
      <c r="J1840" s="59"/>
      <c r="K1840" s="59"/>
      <c r="L1840" s="59"/>
      <c r="M1840" s="59"/>
      <c r="N1840" s="59"/>
      <c r="O1840" s="59"/>
      <c r="P1840" s="370"/>
      <c r="Q1840" s="59"/>
      <c r="R1840" s="386"/>
    </row>
    <row r="1841" spans="1:18" ht="12.75" customHeight="1" thickBot="1" x14ac:dyDescent="0.3">
      <c r="A1841" s="383"/>
      <c r="B1841" s="378"/>
      <c r="C1841" s="62" t="str">
        <f>IF(ISTEXT('Organizational Unit Summary'!$B$59),'Organizational Unit Summary'!$B$59,"")</f>
        <v>P-20</v>
      </c>
      <c r="D1841" s="51" t="str">
        <f>IF('Organizational Unit Summary'!$B$24="Benchmark or Sustainment",IF(E1841="OoS","OoS",IF(E1841=1,"DM",IF(E1841=2,"PM",IF(E1841=3,"LM",IF(E1841=4,"FM"))))),IF(E1841="OoS","OoS",IF(E1841&lt;=2,"H",IF(E1841=3,"M",IF(E1841=4,"L")))))</f>
        <v>DM</v>
      </c>
      <c r="E1841" s="58">
        <f>IF(OR(Processes!$C$70=TRUE,Processes!W$70=TRUE),IF(AND(G1841=1,H1841=1,NOT(ISTEXT(J1841))),4,IF(AND(G1841=1,H1841=1,ISTEXT(J1841)),3,IF(AND(OR(G1841=1,H1841=1),ISTEXT(J1841)),2,1))),"OoS")</f>
        <v>1</v>
      </c>
      <c r="F1841" s="57"/>
      <c r="G1841" s="59"/>
      <c r="H1841" s="59"/>
      <c r="I1841" s="59"/>
      <c r="J1841" s="59"/>
      <c r="K1841" s="59"/>
      <c r="L1841" s="59"/>
      <c r="M1841" s="59"/>
      <c r="N1841" s="59"/>
      <c r="O1841" s="59"/>
      <c r="P1841" s="371"/>
      <c r="Q1841" s="59"/>
      <c r="R1841" s="386"/>
    </row>
    <row r="1842" spans="1:18" ht="12.75" customHeight="1" x14ac:dyDescent="0.25">
      <c r="A1842" s="383"/>
      <c r="B1842" s="378" t="str">
        <f>IF(ISTEXT(Processes!$B$20),Processes!$B$20,"")</f>
        <v>Process 18</v>
      </c>
      <c r="C1842" s="62" t="str">
        <f>IF(ISTEXT('Organizational Unit Summary'!$B$40),'Organizational Unit Summary'!$B$40,"")</f>
        <v>P-1</v>
      </c>
      <c r="D1842" s="51" t="str">
        <f>IF('Organizational Unit Summary'!$B$24="Benchmark or Sustainment",IF(E1842="OoS","OoS",IF(E1842=1,"DM",IF(E1842=2,"PM",IF(E1842=3,"LM",IF(E1842=4,"FM"))))),IF(E1842="OoS","OoS",IF(E1842&lt;=2,"H",IF(E1842=3,"M",IF(E1842=4,"L")))))</f>
        <v>DM</v>
      </c>
      <c r="E1842" s="58">
        <f>IF(OR(Processes!$C$71=TRUE,Processes!D$71=TRUE),IF(AND(G1842=1,H1842=1,NOT(ISTEXT(J1842))),4,IF(AND(G1842=1,H1842=1,ISTEXT(J1842)),3,IF(AND(OR(G1842=1,H1842=1),ISTEXT(J1842)),2,1))),"OoS")</f>
        <v>1</v>
      </c>
      <c r="F1842" s="57"/>
      <c r="G1842" s="59"/>
      <c r="H1842" s="59"/>
      <c r="I1842" s="59"/>
      <c r="J1842" s="59"/>
      <c r="K1842" s="59"/>
      <c r="L1842" s="59"/>
      <c r="M1842" s="59"/>
      <c r="N1842" s="59"/>
      <c r="O1842" s="59"/>
      <c r="P1842" s="369"/>
      <c r="Q1842" s="59"/>
      <c r="R1842" s="386"/>
    </row>
    <row r="1843" spans="1:18" ht="12.75" customHeight="1" x14ac:dyDescent="0.25">
      <c r="A1843" s="383"/>
      <c r="B1843" s="378"/>
      <c r="C1843" s="62" t="str">
        <f>IF(ISTEXT('Organizational Unit Summary'!$B$41),'Organizational Unit Summary'!$B$41,"")</f>
        <v>P-2</v>
      </c>
      <c r="D1843" s="51" t="str">
        <f>IF('Organizational Unit Summary'!$B$24="Benchmark or Sustainment",IF(E1843="OoS","OoS",IF(E1843=1,"DM",IF(E1843=2,"PM",IF(E1843=3,"LM",IF(E1843=4,"FM"))))),IF(E1843="OoS","OoS",IF(E1843&lt;=2,"H",IF(E1843=3,"M",IF(E1843=4,"L")))))</f>
        <v>DM</v>
      </c>
      <c r="E1843" s="58">
        <f>IF(OR(Processes!$C$71=TRUE,Processes!E$71=TRUE),IF(AND(G1843=1,H1843=1,NOT(ISTEXT(J1843))),4,IF(AND(G1843=1,H1843=1,ISTEXT(J1843)),3,IF(AND(OR(G1843=1,H1843=1),ISTEXT(J1843)),2,1))),"OoS")</f>
        <v>1</v>
      </c>
      <c r="F1843" s="57"/>
      <c r="G1843" s="59"/>
      <c r="H1843" s="59"/>
      <c r="I1843" s="59"/>
      <c r="J1843" s="59"/>
      <c r="K1843" s="59"/>
      <c r="L1843" s="59"/>
      <c r="M1843" s="59"/>
      <c r="N1843" s="59"/>
      <c r="O1843" s="59"/>
      <c r="P1843" s="370"/>
      <c r="Q1843" s="59"/>
      <c r="R1843" s="386"/>
    </row>
    <row r="1844" spans="1:18" ht="12.75" customHeight="1" x14ac:dyDescent="0.25">
      <c r="A1844" s="383"/>
      <c r="B1844" s="378"/>
      <c r="C1844" s="62" t="str">
        <f>IF(ISTEXT('Organizational Unit Summary'!$B$42),'Organizational Unit Summary'!$B$42,"")</f>
        <v>P-3</v>
      </c>
      <c r="D1844" s="51" t="str">
        <f>IF('Organizational Unit Summary'!$B$24="Benchmark or Sustainment",IF(E1844="OoS","OoS",IF(E1844=1,"DM",IF(E1844=2,"PM",IF(E1844=3,"LM",IF(E1844=4,"FM"))))),IF(E1844="OoS","OoS",IF(E1844&lt;=2,"H",IF(E1844=3,"M",IF(E1844=4,"L")))))</f>
        <v>DM</v>
      </c>
      <c r="E1844" s="58">
        <f>IF(OR(Processes!$C$71=TRUE,Processes!F$71=TRUE),IF(AND(G1844=1,H1844=1,NOT(ISTEXT(J1844))),4,IF(AND(G1844=1,H1844=1,ISTEXT(J1844)),3,IF(AND(OR(G1844=1,H1844=1),ISTEXT(J1844)),2,1))),"OoS")</f>
        <v>1</v>
      </c>
      <c r="F1844" s="57"/>
      <c r="G1844" s="59"/>
      <c r="H1844" s="59"/>
      <c r="I1844" s="59"/>
      <c r="J1844" s="59"/>
      <c r="K1844" s="59"/>
      <c r="L1844" s="59"/>
      <c r="M1844" s="59"/>
      <c r="N1844" s="59"/>
      <c r="O1844" s="59"/>
      <c r="P1844" s="370"/>
      <c r="Q1844" s="59"/>
      <c r="R1844" s="386"/>
    </row>
    <row r="1845" spans="1:18" ht="12.75" customHeight="1" x14ac:dyDescent="0.25">
      <c r="A1845" s="383"/>
      <c r="B1845" s="378"/>
      <c r="C1845" s="62" t="str">
        <f>IF(ISTEXT('Organizational Unit Summary'!$B$43),'Organizational Unit Summary'!$B$43,"")</f>
        <v>P-4</v>
      </c>
      <c r="D1845" s="51" t="str">
        <f>IF('Organizational Unit Summary'!$B$24="Benchmark or Sustainment",IF(E1845="OoS","OoS",IF(E1845=1,"DM",IF(E1845=2,"PM",IF(E1845=3,"LM",IF(E1845=4,"FM"))))),IF(E1845="OoS","OoS",IF(E1845&lt;=2,"H",IF(E1845=3,"M",IF(E1845=4,"L")))))</f>
        <v>DM</v>
      </c>
      <c r="E1845" s="58">
        <f>IF(OR(Processes!$C$71=TRUE,Processes!G$71=TRUE),IF(AND(G1845=1,H1845=1,NOT(ISTEXT(J1845))),4,IF(AND(G1845=1,H1845=1,ISTEXT(J1845)),3,IF(AND(OR(G1845=1,H1845=1),ISTEXT(J1845)),2,1))),"OoS")</f>
        <v>1</v>
      </c>
      <c r="F1845" s="57"/>
      <c r="G1845" s="59"/>
      <c r="H1845" s="59"/>
      <c r="I1845" s="59"/>
      <c r="J1845" s="59"/>
      <c r="K1845" s="59"/>
      <c r="L1845" s="59"/>
      <c r="M1845" s="59"/>
      <c r="N1845" s="59"/>
      <c r="O1845" s="59"/>
      <c r="P1845" s="370"/>
      <c r="Q1845" s="59"/>
      <c r="R1845" s="386"/>
    </row>
    <row r="1846" spans="1:18" ht="12.75" customHeight="1" x14ac:dyDescent="0.25">
      <c r="A1846" s="383"/>
      <c r="B1846" s="378"/>
      <c r="C1846" s="62" t="str">
        <f>IF(ISTEXT('Organizational Unit Summary'!$B$44),'Organizational Unit Summary'!$B$44,"")</f>
        <v>P-5</v>
      </c>
      <c r="D1846" s="51" t="str">
        <f>IF('Organizational Unit Summary'!$B$24="Benchmark or Sustainment",IF(E1846="OoS","OoS",IF(E1846=1,"DM",IF(E1846=2,"PM",IF(E1846=3,"LM",IF(E1846=4,"FM"))))),IF(E1846="OoS","OoS",IF(E1846&lt;=2,"H",IF(E1846=3,"M",IF(E1846=4,"L")))))</f>
        <v>DM</v>
      </c>
      <c r="E1846" s="58">
        <f>IF(OR(Processes!$C$71=TRUE,Processes!H$71=TRUE),IF(AND(G1846=1,H1846=1,NOT(ISTEXT(J1846))),4,IF(AND(G1846=1,H1846=1,ISTEXT(J1846)),3,IF(AND(OR(G1846=1,H1846=1),ISTEXT(J1846)),2,1))),"OoS")</f>
        <v>1</v>
      </c>
      <c r="F1846" s="57"/>
      <c r="G1846" s="59"/>
      <c r="H1846" s="59"/>
      <c r="I1846" s="59"/>
      <c r="J1846" s="59"/>
      <c r="K1846" s="59"/>
      <c r="L1846" s="59"/>
      <c r="M1846" s="59"/>
      <c r="N1846" s="59"/>
      <c r="O1846" s="59"/>
      <c r="P1846" s="370"/>
      <c r="Q1846" s="59"/>
      <c r="R1846" s="386"/>
    </row>
    <row r="1847" spans="1:18" ht="12.75" customHeight="1" x14ac:dyDescent="0.25">
      <c r="A1847" s="383"/>
      <c r="B1847" s="378"/>
      <c r="C1847" s="62" t="str">
        <f>IF(ISTEXT('Organizational Unit Summary'!$B$45),'Organizational Unit Summary'!$B$45,"")</f>
        <v>P-6</v>
      </c>
      <c r="D1847" s="51" t="str">
        <f>IF('Organizational Unit Summary'!$B$24="Benchmark or Sustainment",IF(E1847="OoS","OoS",IF(E1847=1,"DM",IF(E1847=2,"PM",IF(E1847=3,"LM",IF(E1847=4,"FM"))))),IF(E1847="OoS","OoS",IF(E1847&lt;=2,"H",IF(E1847=3,"M",IF(E1847=4,"L")))))</f>
        <v>DM</v>
      </c>
      <c r="E1847" s="58">
        <f>IF(OR(Processes!$C$71=TRUE,Processes!I$71=TRUE),IF(AND(G1847=1,H1847=1,NOT(ISTEXT(J1847))),4,IF(AND(G1847=1,H1847=1,ISTEXT(J1847)),3,IF(AND(OR(G1847=1,H1847=1),ISTEXT(J1847)),2,1))),"OoS")</f>
        <v>1</v>
      </c>
      <c r="F1847" s="57"/>
      <c r="G1847" s="59"/>
      <c r="H1847" s="59"/>
      <c r="I1847" s="59"/>
      <c r="J1847" s="59"/>
      <c r="K1847" s="59"/>
      <c r="L1847" s="59"/>
      <c r="M1847" s="59"/>
      <c r="N1847" s="59"/>
      <c r="O1847" s="59"/>
      <c r="P1847" s="370"/>
      <c r="Q1847" s="59"/>
      <c r="R1847" s="386"/>
    </row>
    <row r="1848" spans="1:18" ht="12.75" customHeight="1" x14ac:dyDescent="0.25">
      <c r="A1848" s="383"/>
      <c r="B1848" s="378"/>
      <c r="C1848" s="62" t="str">
        <f>IF(ISTEXT('Organizational Unit Summary'!$B$46),'Organizational Unit Summary'!$B$46,"")</f>
        <v>P-7</v>
      </c>
      <c r="D1848" s="51" t="str">
        <f>IF('Organizational Unit Summary'!$B$24="Benchmark or Sustainment",IF(E1848="OoS","OoS",IF(E1848=1,"DM",IF(E1848=2,"PM",IF(E1848=3,"LM",IF(E1848=4,"FM"))))),IF(E1848="OoS","OoS",IF(E1848&lt;=2,"H",IF(E1848=3,"M",IF(E1848=4,"L")))))</f>
        <v>DM</v>
      </c>
      <c r="E1848" s="58">
        <f>IF(OR(Processes!$C$71=TRUE,Processes!J$71=TRUE),IF(AND(G1848=1,H1848=1,NOT(ISTEXT(J1848))),4,IF(AND(G1848=1,H1848=1,ISTEXT(J1848)),3,IF(AND(OR(G1848=1,H1848=1),ISTEXT(J1848)),2,1))),"OoS")</f>
        <v>1</v>
      </c>
      <c r="F1848" s="57"/>
      <c r="G1848" s="59"/>
      <c r="H1848" s="59"/>
      <c r="I1848" s="59"/>
      <c r="J1848" s="59"/>
      <c r="K1848" s="59"/>
      <c r="L1848" s="59"/>
      <c r="M1848" s="59"/>
      <c r="N1848" s="59"/>
      <c r="O1848" s="59"/>
      <c r="P1848" s="370"/>
      <c r="Q1848" s="59"/>
      <c r="R1848" s="386"/>
    </row>
    <row r="1849" spans="1:18" ht="12.75" customHeight="1" x14ac:dyDescent="0.25">
      <c r="A1849" s="383"/>
      <c r="B1849" s="378"/>
      <c r="C1849" s="62" t="str">
        <f>IF(ISTEXT('Organizational Unit Summary'!$B$47),'Organizational Unit Summary'!$B$47,"")</f>
        <v>P-8</v>
      </c>
      <c r="D1849" s="51" t="str">
        <f>IF('Organizational Unit Summary'!$B$24="Benchmark or Sustainment",IF(E1849="OoS","OoS",IF(E1849=1,"DM",IF(E1849=2,"PM",IF(E1849=3,"LM",IF(E1849=4,"FM"))))),IF(E1849="OoS","OoS",IF(E1849&lt;=2,"H",IF(E1849=3,"M",IF(E1849=4,"L")))))</f>
        <v>DM</v>
      </c>
      <c r="E1849" s="58">
        <f>IF(OR(Processes!$C$71=TRUE,Processes!K$71=TRUE),IF(AND(G1849=1,H1849=1,NOT(ISTEXT(J1849))),4,IF(AND(G1849=1,H1849=1,ISTEXT(J1849)),3,IF(AND(OR(G1849=1,H1849=1),ISTEXT(J1849)),2,1))),"OoS")</f>
        <v>1</v>
      </c>
      <c r="F1849" s="57"/>
      <c r="G1849" s="59"/>
      <c r="H1849" s="59"/>
      <c r="I1849" s="59"/>
      <c r="J1849" s="59"/>
      <c r="K1849" s="59"/>
      <c r="L1849" s="59"/>
      <c r="M1849" s="59"/>
      <c r="N1849" s="59"/>
      <c r="O1849" s="59"/>
      <c r="P1849" s="370"/>
      <c r="Q1849" s="59"/>
      <c r="R1849" s="386"/>
    </row>
    <row r="1850" spans="1:18" ht="12.75" customHeight="1" x14ac:dyDescent="0.25">
      <c r="A1850" s="383"/>
      <c r="B1850" s="378"/>
      <c r="C1850" s="62" t="str">
        <f>IF(ISTEXT('Organizational Unit Summary'!$B$48),'Organizational Unit Summary'!$B$48,"")</f>
        <v>P-9</v>
      </c>
      <c r="D1850" s="51" t="str">
        <f>IF('Organizational Unit Summary'!$B$24="Benchmark or Sustainment",IF(E1850="OoS","OoS",IF(E1850=1,"DM",IF(E1850=2,"PM",IF(E1850=3,"LM",IF(E1850=4,"FM"))))),IF(E1850="OoS","OoS",IF(E1850&lt;=2,"H",IF(E1850=3,"M",IF(E1850=4,"L")))))</f>
        <v>DM</v>
      </c>
      <c r="E1850" s="58">
        <f>IF(OR(Processes!$C$71=TRUE,Processes!L$71=TRUE),IF(AND(G1850=1,H1850=1,NOT(ISTEXT(J1850))),4,IF(AND(G1850=1,H1850=1,ISTEXT(J1850)),3,IF(AND(OR(G1850=1,H1850=1),ISTEXT(J1850)),2,1))),"OoS")</f>
        <v>1</v>
      </c>
      <c r="F1850" s="57"/>
      <c r="G1850" s="59"/>
      <c r="H1850" s="59"/>
      <c r="I1850" s="59"/>
      <c r="J1850" s="59"/>
      <c r="K1850" s="59"/>
      <c r="L1850" s="59"/>
      <c r="M1850" s="59"/>
      <c r="N1850" s="59"/>
      <c r="O1850" s="59"/>
      <c r="P1850" s="370"/>
      <c r="Q1850" s="59"/>
      <c r="R1850" s="386"/>
    </row>
    <row r="1851" spans="1:18" ht="12.75" customHeight="1" x14ac:dyDescent="0.25">
      <c r="A1851" s="383"/>
      <c r="B1851" s="378"/>
      <c r="C1851" s="62" t="str">
        <f>IF(ISTEXT('Organizational Unit Summary'!$B$49),'Organizational Unit Summary'!$B$49,"")</f>
        <v>P-10</v>
      </c>
      <c r="D1851" s="51" t="str">
        <f>IF('Organizational Unit Summary'!$B$24="Benchmark or Sustainment",IF(E1851="OoS","OoS",IF(E1851=1,"DM",IF(E1851=2,"PM",IF(E1851=3,"LM",IF(E1851=4,"FM"))))),IF(E1851="OoS","OoS",IF(E1851&lt;=2,"H",IF(E1851=3,"M",IF(E1851=4,"L")))))</f>
        <v>DM</v>
      </c>
      <c r="E1851" s="58">
        <f>IF(OR(Processes!$C$71=TRUE,Processes!M$71=TRUE),IF(AND(G1851=1,H1851=1,NOT(ISTEXT(J1851))),4,IF(AND(G1851=1,H1851=1,ISTEXT(J1851)),3,IF(AND(OR(G1851=1,H1851=1),ISTEXT(J1851)),2,1))),"OoS")</f>
        <v>1</v>
      </c>
      <c r="F1851" s="57"/>
      <c r="G1851" s="59"/>
      <c r="H1851" s="59"/>
      <c r="I1851" s="59"/>
      <c r="J1851" s="59"/>
      <c r="K1851" s="59"/>
      <c r="L1851" s="59"/>
      <c r="M1851" s="59"/>
      <c r="N1851" s="59"/>
      <c r="O1851" s="59"/>
      <c r="P1851" s="370"/>
      <c r="Q1851" s="59"/>
      <c r="R1851" s="386"/>
    </row>
    <row r="1852" spans="1:18" ht="12.75" customHeight="1" x14ac:dyDescent="0.25">
      <c r="A1852" s="383"/>
      <c r="B1852" s="378"/>
      <c r="C1852" s="62" t="str">
        <f>IF(ISTEXT('Organizational Unit Summary'!$B$50),'Organizational Unit Summary'!$B$50,"")</f>
        <v>P-11</v>
      </c>
      <c r="D1852" s="51" t="str">
        <f>IF('Organizational Unit Summary'!$B$24="Benchmark or Sustainment",IF(E1852="OoS","OoS",IF(E1852=1,"DM",IF(E1852=2,"PM",IF(E1852=3,"LM",IF(E1852=4,"FM"))))),IF(E1852="OoS","OoS",IF(E1852&lt;=2,"H",IF(E1852=3,"M",IF(E1852=4,"L")))))</f>
        <v>DM</v>
      </c>
      <c r="E1852" s="58">
        <f>IF(OR(Processes!$C$71=TRUE,Processes!N$71=TRUE),IF(AND(G1852=1,H1852=1,NOT(ISTEXT(J1852))),4,IF(AND(G1852=1,H1852=1,ISTEXT(J1852)),3,IF(AND(OR(G1852=1,H1852=1),ISTEXT(J1852)),2,1))),"OoS")</f>
        <v>1</v>
      </c>
      <c r="F1852" s="57"/>
      <c r="G1852" s="59"/>
      <c r="H1852" s="59"/>
      <c r="I1852" s="59"/>
      <c r="J1852" s="59"/>
      <c r="K1852" s="59"/>
      <c r="L1852" s="59"/>
      <c r="M1852" s="59"/>
      <c r="N1852" s="59"/>
      <c r="O1852" s="59"/>
      <c r="P1852" s="370"/>
      <c r="Q1852" s="59"/>
      <c r="R1852" s="386"/>
    </row>
    <row r="1853" spans="1:18" ht="12.75" customHeight="1" x14ac:dyDescent="0.25">
      <c r="A1853" s="383"/>
      <c r="B1853" s="378"/>
      <c r="C1853" s="62" t="str">
        <f>IF(ISTEXT('Organizational Unit Summary'!$B$51),'Organizational Unit Summary'!$B$51,"")</f>
        <v>P-12</v>
      </c>
      <c r="D1853" s="51" t="str">
        <f>IF('Organizational Unit Summary'!$B$24="Benchmark or Sustainment",IF(E1853="OoS","OoS",IF(E1853=1,"DM",IF(E1853=2,"PM",IF(E1853=3,"LM",IF(E1853=4,"FM"))))),IF(E1853="OoS","OoS",IF(E1853&lt;=2,"H",IF(E1853=3,"M",IF(E1853=4,"L")))))</f>
        <v>DM</v>
      </c>
      <c r="E1853" s="58">
        <f>IF(OR(Processes!$C$71=TRUE,Processes!O$71=TRUE),IF(AND(G1853=1,H1853=1,NOT(ISTEXT(J1853))),4,IF(AND(G1853=1,H1853=1,ISTEXT(J1853)),3,IF(AND(OR(G1853=1,H1853=1),ISTEXT(J1853)),2,1))),"OoS")</f>
        <v>1</v>
      </c>
      <c r="F1853" s="57"/>
      <c r="G1853" s="59"/>
      <c r="H1853" s="59"/>
      <c r="I1853" s="59"/>
      <c r="J1853" s="59"/>
      <c r="K1853" s="59"/>
      <c r="L1853" s="59"/>
      <c r="M1853" s="59"/>
      <c r="N1853" s="59"/>
      <c r="O1853" s="59"/>
      <c r="P1853" s="370"/>
      <c r="Q1853" s="59"/>
      <c r="R1853" s="386"/>
    </row>
    <row r="1854" spans="1:18" ht="12.75" customHeight="1" x14ac:dyDescent="0.25">
      <c r="A1854" s="383"/>
      <c r="B1854" s="378"/>
      <c r="C1854" s="62" t="str">
        <f>IF(ISTEXT('Organizational Unit Summary'!$B$52),'Organizational Unit Summary'!$B$52,"")</f>
        <v>P-13</v>
      </c>
      <c r="D1854" s="51" t="str">
        <f>IF('Organizational Unit Summary'!$B$24="Benchmark or Sustainment",IF(E1854="OoS","OoS",IF(E1854=1,"DM",IF(E1854=2,"PM",IF(E1854=3,"LM",IF(E1854=4,"FM"))))),IF(E1854="OoS","OoS",IF(E1854&lt;=2,"H",IF(E1854=3,"M",IF(E1854=4,"L")))))</f>
        <v>DM</v>
      </c>
      <c r="E1854" s="58">
        <f>IF(OR(Processes!$C$71=TRUE,Processes!P$71=TRUE),IF(AND(G1854=1,H1854=1,NOT(ISTEXT(J1854))),4,IF(AND(G1854=1,H1854=1,ISTEXT(J1854)),3,IF(AND(OR(G1854=1,H1854=1),ISTEXT(J1854)),2,1))),"OoS")</f>
        <v>1</v>
      </c>
      <c r="F1854" s="57"/>
      <c r="G1854" s="59"/>
      <c r="H1854" s="59"/>
      <c r="I1854" s="59"/>
      <c r="J1854" s="59"/>
      <c r="K1854" s="59"/>
      <c r="L1854" s="59"/>
      <c r="M1854" s="59"/>
      <c r="N1854" s="59"/>
      <c r="O1854" s="59"/>
      <c r="P1854" s="370"/>
      <c r="Q1854" s="59"/>
      <c r="R1854" s="386"/>
    </row>
    <row r="1855" spans="1:18" ht="12.75" customHeight="1" x14ac:dyDescent="0.25">
      <c r="A1855" s="383"/>
      <c r="B1855" s="378"/>
      <c r="C1855" s="62" t="str">
        <f>IF(ISTEXT('Organizational Unit Summary'!$B$53),'Organizational Unit Summary'!$B$53,"")</f>
        <v>P-14</v>
      </c>
      <c r="D1855" s="51" t="str">
        <f>IF('Organizational Unit Summary'!$B$24="Benchmark or Sustainment",IF(E1855="OoS","OoS",IF(E1855=1,"DM",IF(E1855=2,"PM",IF(E1855=3,"LM",IF(E1855=4,"FM"))))),IF(E1855="OoS","OoS",IF(E1855&lt;=2,"H",IF(E1855=3,"M",IF(E1855=4,"L")))))</f>
        <v>DM</v>
      </c>
      <c r="E1855" s="58">
        <f>IF(OR(Processes!$C$71=TRUE,Processes!Q$71=TRUE),IF(AND(G1855=1,H1855=1,NOT(ISTEXT(J1855))),4,IF(AND(G1855=1,H1855=1,ISTEXT(J1855)),3,IF(AND(OR(G1855=1,H1855=1),ISTEXT(J1855)),2,1))),"OoS")</f>
        <v>1</v>
      </c>
      <c r="F1855" s="57"/>
      <c r="G1855" s="59"/>
      <c r="H1855" s="59"/>
      <c r="I1855" s="59"/>
      <c r="J1855" s="59"/>
      <c r="K1855" s="59"/>
      <c r="L1855" s="59"/>
      <c r="M1855" s="59"/>
      <c r="N1855" s="59"/>
      <c r="O1855" s="59"/>
      <c r="P1855" s="370"/>
      <c r="Q1855" s="59"/>
      <c r="R1855" s="386"/>
    </row>
    <row r="1856" spans="1:18" ht="12.75" customHeight="1" x14ac:dyDescent="0.25">
      <c r="A1856" s="383"/>
      <c r="B1856" s="378"/>
      <c r="C1856" s="62" t="str">
        <f>IF(ISTEXT('Organizational Unit Summary'!$B$54),'Organizational Unit Summary'!$B$54,"")</f>
        <v>P-15</v>
      </c>
      <c r="D1856" s="51" t="str">
        <f>IF('Organizational Unit Summary'!$B$24="Benchmark or Sustainment",IF(E1856="OoS","OoS",IF(E1856=1,"DM",IF(E1856=2,"PM",IF(E1856=3,"LM",IF(E1856=4,"FM"))))),IF(E1856="OoS","OoS",IF(E1856&lt;=2,"H",IF(E1856=3,"M",IF(E1856=4,"L")))))</f>
        <v>DM</v>
      </c>
      <c r="E1856" s="58">
        <f>IF(OR(Processes!$C$71=TRUE,Processes!R$71=TRUE),IF(AND(G1856=1,H1856=1,NOT(ISTEXT(J1856))),4,IF(AND(G1856=1,H1856=1,ISTEXT(J1856)),3,IF(AND(OR(G1856=1,H1856=1),ISTEXT(J1856)),2,1))),"OoS")</f>
        <v>1</v>
      </c>
      <c r="F1856" s="57"/>
      <c r="G1856" s="59"/>
      <c r="H1856" s="59"/>
      <c r="I1856" s="59"/>
      <c r="J1856" s="59"/>
      <c r="K1856" s="59"/>
      <c r="L1856" s="59"/>
      <c r="M1856" s="59"/>
      <c r="N1856" s="59"/>
      <c r="O1856" s="59"/>
      <c r="P1856" s="370"/>
      <c r="Q1856" s="59"/>
      <c r="R1856" s="386"/>
    </row>
    <row r="1857" spans="1:18" ht="12.75" customHeight="1" x14ac:dyDescent="0.25">
      <c r="A1857" s="383"/>
      <c r="B1857" s="378"/>
      <c r="C1857" s="62" t="str">
        <f>IF(ISTEXT('Organizational Unit Summary'!$B$55),'Organizational Unit Summary'!$B$55,"")</f>
        <v>P-16</v>
      </c>
      <c r="D1857" s="51" t="str">
        <f>IF('Organizational Unit Summary'!$B$24="Benchmark or Sustainment",IF(E1857="OoS","OoS",IF(E1857=1,"DM",IF(E1857=2,"PM",IF(E1857=3,"LM",IF(E1857=4,"FM"))))),IF(E1857="OoS","OoS",IF(E1857&lt;=2,"H",IF(E1857=3,"M",IF(E1857=4,"L")))))</f>
        <v>DM</v>
      </c>
      <c r="E1857" s="58">
        <f>IF(OR(Processes!$C$71=TRUE,Processes!S$71=TRUE),IF(AND(G1857=1,H1857=1,NOT(ISTEXT(J1857))),4,IF(AND(G1857=1,H1857=1,ISTEXT(J1857)),3,IF(AND(OR(G1857=1,H1857=1),ISTEXT(J1857)),2,1))),"OoS")</f>
        <v>1</v>
      </c>
      <c r="F1857" s="57"/>
      <c r="G1857" s="59"/>
      <c r="H1857" s="59"/>
      <c r="I1857" s="59"/>
      <c r="J1857" s="59"/>
      <c r="K1857" s="59"/>
      <c r="L1857" s="59"/>
      <c r="M1857" s="59"/>
      <c r="N1857" s="59"/>
      <c r="O1857" s="59"/>
      <c r="P1857" s="370"/>
      <c r="Q1857" s="59"/>
      <c r="R1857" s="386"/>
    </row>
    <row r="1858" spans="1:18" ht="12.75" customHeight="1" x14ac:dyDescent="0.25">
      <c r="A1858" s="383"/>
      <c r="B1858" s="378"/>
      <c r="C1858" s="62" t="str">
        <f>IF(ISTEXT('Organizational Unit Summary'!$B$56),'Organizational Unit Summary'!$B$56,"")</f>
        <v>P-17</v>
      </c>
      <c r="D1858" s="51" t="str">
        <f>IF('Organizational Unit Summary'!$B$24="Benchmark or Sustainment",IF(E1858="OoS","OoS",IF(E1858=1,"DM",IF(E1858=2,"PM",IF(E1858=3,"LM",IF(E1858=4,"FM"))))),IF(E1858="OoS","OoS",IF(E1858&lt;=2,"H",IF(E1858=3,"M",IF(E1858=4,"L")))))</f>
        <v>DM</v>
      </c>
      <c r="E1858" s="58">
        <f>IF(OR(Processes!$C$71=TRUE,Processes!T$71=TRUE),IF(AND(G1858=1,H1858=1,NOT(ISTEXT(J1858))),4,IF(AND(G1858=1,H1858=1,ISTEXT(J1858)),3,IF(AND(OR(G1858=1,H1858=1),ISTEXT(J1858)),2,1))),"OoS")</f>
        <v>1</v>
      </c>
      <c r="F1858" s="57"/>
      <c r="G1858" s="59"/>
      <c r="H1858" s="59"/>
      <c r="I1858" s="59"/>
      <c r="J1858" s="59"/>
      <c r="K1858" s="59"/>
      <c r="L1858" s="59"/>
      <c r="M1858" s="59"/>
      <c r="N1858" s="59"/>
      <c r="O1858" s="59"/>
      <c r="P1858" s="370"/>
      <c r="Q1858" s="59"/>
      <c r="R1858" s="386"/>
    </row>
    <row r="1859" spans="1:18" ht="12.75" customHeight="1" x14ac:dyDescent="0.25">
      <c r="A1859" s="383"/>
      <c r="B1859" s="378"/>
      <c r="C1859" s="62" t="str">
        <f>IF(ISTEXT('Organizational Unit Summary'!$B$57),'Organizational Unit Summary'!$B$57,"")</f>
        <v>P-18</v>
      </c>
      <c r="D1859" s="51" t="str">
        <f>IF('Organizational Unit Summary'!$B$24="Benchmark or Sustainment",IF(E1859="OoS","OoS",IF(E1859=1,"DM",IF(E1859=2,"PM",IF(E1859=3,"LM",IF(E1859=4,"FM"))))),IF(E1859="OoS","OoS",IF(E1859&lt;=2,"H",IF(E1859=3,"M",IF(E1859=4,"L")))))</f>
        <v>DM</v>
      </c>
      <c r="E1859" s="58">
        <f>IF(OR(Processes!$C$71=TRUE,Processes!U$71=TRUE),IF(AND(G1859=1,H1859=1,NOT(ISTEXT(J1859))),4,IF(AND(G1859=1,H1859=1,ISTEXT(J1859)),3,IF(AND(OR(G1859=1,H1859=1),ISTEXT(J1859)),2,1))),"OoS")</f>
        <v>1</v>
      </c>
      <c r="F1859" s="57"/>
      <c r="G1859" s="59"/>
      <c r="H1859" s="59"/>
      <c r="I1859" s="59"/>
      <c r="J1859" s="59"/>
      <c r="K1859" s="59"/>
      <c r="L1859" s="59"/>
      <c r="M1859" s="59"/>
      <c r="N1859" s="59"/>
      <c r="O1859" s="59"/>
      <c r="P1859" s="370"/>
      <c r="Q1859" s="59"/>
      <c r="R1859" s="386"/>
    </row>
    <row r="1860" spans="1:18" ht="12.75" customHeight="1" x14ac:dyDescent="0.25">
      <c r="A1860" s="383"/>
      <c r="B1860" s="378"/>
      <c r="C1860" s="62" t="str">
        <f>IF(ISTEXT('Organizational Unit Summary'!$B$58),'Organizational Unit Summary'!$B$58,"")</f>
        <v>P-19</v>
      </c>
      <c r="D1860" s="51" t="str">
        <f>IF('Organizational Unit Summary'!$B$24="Benchmark or Sustainment",IF(E1860="OoS","OoS",IF(E1860=1,"DM",IF(E1860=2,"PM",IF(E1860=3,"LM",IF(E1860=4,"FM"))))),IF(E1860="OoS","OoS",IF(E1860&lt;=2,"H",IF(E1860=3,"M",IF(E1860=4,"L")))))</f>
        <v>DM</v>
      </c>
      <c r="E1860" s="58">
        <f>IF(OR(Processes!$C$71=TRUE,Processes!V$71=TRUE),IF(AND(G1860=1,H1860=1,NOT(ISTEXT(J1860))),4,IF(AND(G1860=1,H1860=1,ISTEXT(J1860)),3,IF(AND(OR(G1860=1,H1860=1),ISTEXT(J1860)),2,1))),"OoS")</f>
        <v>1</v>
      </c>
      <c r="F1860" s="57"/>
      <c r="G1860" s="59"/>
      <c r="H1860" s="59"/>
      <c r="I1860" s="59"/>
      <c r="J1860" s="59"/>
      <c r="K1860" s="59"/>
      <c r="L1860" s="59"/>
      <c r="M1860" s="59"/>
      <c r="N1860" s="59"/>
      <c r="O1860" s="59"/>
      <c r="P1860" s="370"/>
      <c r="Q1860" s="59"/>
      <c r="R1860" s="386"/>
    </row>
    <row r="1861" spans="1:18" ht="12.75" customHeight="1" thickBot="1" x14ac:dyDescent="0.3">
      <c r="A1861" s="383"/>
      <c r="B1861" s="378"/>
      <c r="C1861" s="62" t="str">
        <f>IF(ISTEXT('Organizational Unit Summary'!$B$59),'Organizational Unit Summary'!$B$59,"")</f>
        <v>P-20</v>
      </c>
      <c r="D1861" s="51" t="str">
        <f>IF('Organizational Unit Summary'!$B$24="Benchmark or Sustainment",IF(E1861="OoS","OoS",IF(E1861=1,"DM",IF(E1861=2,"PM",IF(E1861=3,"LM",IF(E1861=4,"FM"))))),IF(E1861="OoS","OoS",IF(E1861&lt;=2,"H",IF(E1861=3,"M",IF(E1861=4,"L")))))</f>
        <v>DM</v>
      </c>
      <c r="E1861" s="58">
        <f>IF(OR(Processes!$C$71=TRUE,Processes!W$71=TRUE),IF(AND(G1861=1,H1861=1,NOT(ISTEXT(J1861))),4,IF(AND(G1861=1,H1861=1,ISTEXT(J1861)),3,IF(AND(OR(G1861=1,H1861=1),ISTEXT(J1861)),2,1))),"OoS")</f>
        <v>1</v>
      </c>
      <c r="F1861" s="57"/>
      <c r="G1861" s="59"/>
      <c r="H1861" s="59"/>
      <c r="I1861" s="59"/>
      <c r="J1861" s="59"/>
      <c r="K1861" s="59"/>
      <c r="L1861" s="59"/>
      <c r="M1861" s="59"/>
      <c r="N1861" s="59"/>
      <c r="O1861" s="59"/>
      <c r="P1861" s="371"/>
      <c r="Q1861" s="59"/>
      <c r="R1861" s="386"/>
    </row>
    <row r="1862" spans="1:18" ht="12.75" customHeight="1" x14ac:dyDescent="0.25">
      <c r="A1862" s="383"/>
      <c r="B1862" s="378" t="str">
        <f>IF(ISTEXT(Processes!$B$21),Processes!$B$21,"")</f>
        <v>Process 19</v>
      </c>
      <c r="C1862" s="62" t="str">
        <f>IF(ISTEXT('Organizational Unit Summary'!$B$40),'Organizational Unit Summary'!$B$40,"")</f>
        <v>P-1</v>
      </c>
      <c r="D1862" s="51" t="str">
        <f>IF('Organizational Unit Summary'!$B$24="Benchmark or Sustainment",IF(E1862="OoS","OoS",IF(E1862=1,"DM",IF(E1862=2,"PM",IF(E1862=3,"LM",IF(E1862=4,"FM"))))),IF(E1862="OoS","OoS",IF(E1862&lt;=2,"H",IF(E1862=3,"M",IF(E1862=4,"L")))))</f>
        <v>DM</v>
      </c>
      <c r="E1862" s="58">
        <f>IF(OR(Processes!$C$72=TRUE,Processes!D$72=TRUE),IF(AND(G1862=1,H1862=1,NOT(ISTEXT(J1862))),4,IF(AND(G1862=1,H1862=1,ISTEXT(J1862)),3,IF(AND(OR(G1862=1,H1862=1),ISTEXT(J1862)),2,1))),"OoS")</f>
        <v>1</v>
      </c>
      <c r="F1862" s="57"/>
      <c r="G1862" s="59"/>
      <c r="H1862" s="59"/>
      <c r="I1862" s="59"/>
      <c r="J1862" s="59"/>
      <c r="K1862" s="59"/>
      <c r="L1862" s="59"/>
      <c r="M1862" s="59"/>
      <c r="N1862" s="59"/>
      <c r="O1862" s="59"/>
      <c r="P1862" s="369"/>
      <c r="Q1862" s="59"/>
      <c r="R1862" s="386"/>
    </row>
    <row r="1863" spans="1:18" ht="12.75" customHeight="1" x14ac:dyDescent="0.25">
      <c r="A1863" s="383"/>
      <c r="B1863" s="378"/>
      <c r="C1863" s="62" t="str">
        <f>IF(ISTEXT('Organizational Unit Summary'!$B$41),'Organizational Unit Summary'!$B$41,"")</f>
        <v>P-2</v>
      </c>
      <c r="D1863" s="51" t="str">
        <f>IF('Organizational Unit Summary'!$B$24="Benchmark or Sustainment",IF(E1863="OoS","OoS",IF(E1863=1,"DM",IF(E1863=2,"PM",IF(E1863=3,"LM",IF(E1863=4,"FM"))))),IF(E1863="OoS","OoS",IF(E1863&lt;=2,"H",IF(E1863=3,"M",IF(E1863=4,"L")))))</f>
        <v>DM</v>
      </c>
      <c r="E1863" s="58">
        <f>IF(OR(Processes!$C$72=TRUE,Processes!E$72=TRUE),IF(AND(G1863=1,H1863=1,NOT(ISTEXT(J1863))),4,IF(AND(G1863=1,H1863=1,ISTEXT(J1863)),3,IF(AND(OR(G1863=1,H1863=1),ISTEXT(J1863)),2,1))),"OoS")</f>
        <v>1</v>
      </c>
      <c r="F1863" s="57"/>
      <c r="G1863" s="59"/>
      <c r="H1863" s="59"/>
      <c r="I1863" s="59"/>
      <c r="J1863" s="59"/>
      <c r="K1863" s="59"/>
      <c r="L1863" s="59"/>
      <c r="M1863" s="59"/>
      <c r="N1863" s="59"/>
      <c r="O1863" s="59"/>
      <c r="P1863" s="370"/>
      <c r="Q1863" s="59"/>
      <c r="R1863" s="386"/>
    </row>
    <row r="1864" spans="1:18" ht="12.75" customHeight="1" x14ac:dyDescent="0.25">
      <c r="A1864" s="383"/>
      <c r="B1864" s="378"/>
      <c r="C1864" s="62" t="str">
        <f>IF(ISTEXT('Organizational Unit Summary'!$B$42),'Organizational Unit Summary'!$B$42,"")</f>
        <v>P-3</v>
      </c>
      <c r="D1864" s="51" t="str">
        <f>IF('Organizational Unit Summary'!$B$24="Benchmark or Sustainment",IF(E1864="OoS","OoS",IF(E1864=1,"DM",IF(E1864=2,"PM",IF(E1864=3,"LM",IF(E1864=4,"FM"))))),IF(E1864="OoS","OoS",IF(E1864&lt;=2,"H",IF(E1864=3,"M",IF(E1864=4,"L")))))</f>
        <v>DM</v>
      </c>
      <c r="E1864" s="58">
        <f>IF(OR(Processes!$C$72=TRUE,Processes!F$72=TRUE),IF(AND(G1864=1,H1864=1,NOT(ISTEXT(J1864))),4,IF(AND(G1864=1,H1864=1,ISTEXT(J1864)),3,IF(AND(OR(G1864=1,H1864=1),ISTEXT(J1864)),2,1))),"OoS")</f>
        <v>1</v>
      </c>
      <c r="F1864" s="57"/>
      <c r="G1864" s="59"/>
      <c r="H1864" s="59"/>
      <c r="I1864" s="59"/>
      <c r="J1864" s="59"/>
      <c r="K1864" s="59"/>
      <c r="L1864" s="59"/>
      <c r="M1864" s="59"/>
      <c r="N1864" s="59"/>
      <c r="O1864" s="59"/>
      <c r="P1864" s="370"/>
      <c r="Q1864" s="59"/>
      <c r="R1864" s="386"/>
    </row>
    <row r="1865" spans="1:18" ht="12.75" customHeight="1" x14ac:dyDescent="0.25">
      <c r="A1865" s="383"/>
      <c r="B1865" s="378"/>
      <c r="C1865" s="62" t="str">
        <f>IF(ISTEXT('Organizational Unit Summary'!$B$43),'Organizational Unit Summary'!$B$43,"")</f>
        <v>P-4</v>
      </c>
      <c r="D1865" s="51" t="str">
        <f>IF('Organizational Unit Summary'!$B$24="Benchmark or Sustainment",IF(E1865="OoS","OoS",IF(E1865=1,"DM",IF(E1865=2,"PM",IF(E1865=3,"LM",IF(E1865=4,"FM"))))),IF(E1865="OoS","OoS",IF(E1865&lt;=2,"H",IF(E1865=3,"M",IF(E1865=4,"L")))))</f>
        <v>DM</v>
      </c>
      <c r="E1865" s="58">
        <f>IF(OR(Processes!$C$72=TRUE,Processes!G$72=TRUE),IF(AND(G1865=1,H1865=1,NOT(ISTEXT(J1865))),4,IF(AND(G1865=1,H1865=1,ISTEXT(J1865)),3,IF(AND(OR(G1865=1,H1865=1),ISTEXT(J1865)),2,1))),"OoS")</f>
        <v>1</v>
      </c>
      <c r="F1865" s="57"/>
      <c r="G1865" s="59"/>
      <c r="H1865" s="59"/>
      <c r="I1865" s="59"/>
      <c r="J1865" s="59"/>
      <c r="K1865" s="59"/>
      <c r="L1865" s="59"/>
      <c r="M1865" s="59"/>
      <c r="N1865" s="59"/>
      <c r="O1865" s="59"/>
      <c r="P1865" s="370"/>
      <c r="Q1865" s="59"/>
      <c r="R1865" s="386"/>
    </row>
    <row r="1866" spans="1:18" ht="12.75" customHeight="1" x14ac:dyDescent="0.25">
      <c r="A1866" s="383"/>
      <c r="B1866" s="378"/>
      <c r="C1866" s="62" t="str">
        <f>IF(ISTEXT('Organizational Unit Summary'!$B$44),'Organizational Unit Summary'!$B$44,"")</f>
        <v>P-5</v>
      </c>
      <c r="D1866" s="51" t="str">
        <f>IF('Organizational Unit Summary'!$B$24="Benchmark or Sustainment",IF(E1866="OoS","OoS",IF(E1866=1,"DM",IF(E1866=2,"PM",IF(E1866=3,"LM",IF(E1866=4,"FM"))))),IF(E1866="OoS","OoS",IF(E1866&lt;=2,"H",IF(E1866=3,"M",IF(E1866=4,"L")))))</f>
        <v>DM</v>
      </c>
      <c r="E1866" s="58">
        <f>IF(OR(Processes!$C$72=TRUE,Processes!H$72=TRUE),IF(AND(G1866=1,H1866=1,NOT(ISTEXT(J1866))),4,IF(AND(G1866=1,H1866=1,ISTEXT(J1866)),3,IF(AND(OR(G1866=1,H1866=1),ISTEXT(J1866)),2,1))),"OoS")</f>
        <v>1</v>
      </c>
      <c r="F1866" s="57"/>
      <c r="G1866" s="59"/>
      <c r="H1866" s="59"/>
      <c r="I1866" s="59"/>
      <c r="J1866" s="59"/>
      <c r="K1866" s="59"/>
      <c r="L1866" s="59"/>
      <c r="M1866" s="59"/>
      <c r="N1866" s="59"/>
      <c r="O1866" s="59"/>
      <c r="P1866" s="370"/>
      <c r="Q1866" s="59"/>
      <c r="R1866" s="386"/>
    </row>
    <row r="1867" spans="1:18" ht="12.75" customHeight="1" x14ac:dyDescent="0.25">
      <c r="A1867" s="383"/>
      <c r="B1867" s="378"/>
      <c r="C1867" s="62" t="str">
        <f>IF(ISTEXT('Organizational Unit Summary'!$B$45),'Organizational Unit Summary'!$B$45,"")</f>
        <v>P-6</v>
      </c>
      <c r="D1867" s="51" t="str">
        <f>IF('Organizational Unit Summary'!$B$24="Benchmark or Sustainment",IF(E1867="OoS","OoS",IF(E1867=1,"DM",IF(E1867=2,"PM",IF(E1867=3,"LM",IF(E1867=4,"FM"))))),IF(E1867="OoS","OoS",IF(E1867&lt;=2,"H",IF(E1867=3,"M",IF(E1867=4,"L")))))</f>
        <v>DM</v>
      </c>
      <c r="E1867" s="58">
        <f>IF(OR(Processes!$C$72=TRUE,Processes!I$72=TRUE),IF(AND(G1867=1,H1867=1,NOT(ISTEXT(J1867))),4,IF(AND(G1867=1,H1867=1,ISTEXT(J1867)),3,IF(AND(OR(G1867=1,H1867=1),ISTEXT(J1867)),2,1))),"OoS")</f>
        <v>1</v>
      </c>
      <c r="F1867" s="57"/>
      <c r="G1867" s="59"/>
      <c r="H1867" s="59"/>
      <c r="I1867" s="59"/>
      <c r="J1867" s="59"/>
      <c r="K1867" s="59"/>
      <c r="L1867" s="59"/>
      <c r="M1867" s="59"/>
      <c r="N1867" s="59"/>
      <c r="O1867" s="59"/>
      <c r="P1867" s="370"/>
      <c r="Q1867" s="59"/>
      <c r="R1867" s="386"/>
    </row>
    <row r="1868" spans="1:18" ht="12.75" customHeight="1" x14ac:dyDescent="0.25">
      <c r="A1868" s="383"/>
      <c r="B1868" s="378"/>
      <c r="C1868" s="62" t="str">
        <f>IF(ISTEXT('Organizational Unit Summary'!$B$46),'Organizational Unit Summary'!$B$46,"")</f>
        <v>P-7</v>
      </c>
      <c r="D1868" s="51" t="str">
        <f>IF('Organizational Unit Summary'!$B$24="Benchmark or Sustainment",IF(E1868="OoS","OoS",IF(E1868=1,"DM",IF(E1868=2,"PM",IF(E1868=3,"LM",IF(E1868=4,"FM"))))),IF(E1868="OoS","OoS",IF(E1868&lt;=2,"H",IF(E1868=3,"M",IF(E1868=4,"L")))))</f>
        <v>DM</v>
      </c>
      <c r="E1868" s="58">
        <f>IF(OR(Processes!$C$72=TRUE,Processes!J$72=TRUE),IF(AND(G1868=1,H1868=1,NOT(ISTEXT(J1868))),4,IF(AND(G1868=1,H1868=1,ISTEXT(J1868)),3,IF(AND(OR(G1868=1,H1868=1),ISTEXT(J1868)),2,1))),"OoS")</f>
        <v>1</v>
      </c>
      <c r="F1868" s="57"/>
      <c r="G1868" s="59"/>
      <c r="H1868" s="59"/>
      <c r="I1868" s="59"/>
      <c r="J1868" s="59"/>
      <c r="K1868" s="59"/>
      <c r="L1868" s="59"/>
      <c r="M1868" s="59"/>
      <c r="N1868" s="59"/>
      <c r="O1868" s="59"/>
      <c r="P1868" s="370"/>
      <c r="Q1868" s="59"/>
      <c r="R1868" s="386"/>
    </row>
    <row r="1869" spans="1:18" ht="12.75" customHeight="1" x14ac:dyDescent="0.25">
      <c r="A1869" s="383"/>
      <c r="B1869" s="378"/>
      <c r="C1869" s="62" t="str">
        <f>IF(ISTEXT('Organizational Unit Summary'!$B$47),'Organizational Unit Summary'!$B$47,"")</f>
        <v>P-8</v>
      </c>
      <c r="D1869" s="51" t="str">
        <f>IF('Organizational Unit Summary'!$B$24="Benchmark or Sustainment",IF(E1869="OoS","OoS",IF(E1869=1,"DM",IF(E1869=2,"PM",IF(E1869=3,"LM",IF(E1869=4,"FM"))))),IF(E1869="OoS","OoS",IF(E1869&lt;=2,"H",IF(E1869=3,"M",IF(E1869=4,"L")))))</f>
        <v>DM</v>
      </c>
      <c r="E1869" s="58">
        <f>IF(OR(Processes!$C$72=TRUE,Processes!K$72=TRUE),IF(AND(G1869=1,H1869=1,NOT(ISTEXT(J1869))),4,IF(AND(G1869=1,H1869=1,ISTEXT(J1869)),3,IF(AND(OR(G1869=1,H1869=1),ISTEXT(J1869)),2,1))),"OoS")</f>
        <v>1</v>
      </c>
      <c r="F1869" s="57"/>
      <c r="G1869" s="59"/>
      <c r="H1869" s="59"/>
      <c r="I1869" s="59"/>
      <c r="J1869" s="59"/>
      <c r="K1869" s="59"/>
      <c r="L1869" s="59"/>
      <c r="M1869" s="59"/>
      <c r="N1869" s="59"/>
      <c r="O1869" s="59"/>
      <c r="P1869" s="370"/>
      <c r="Q1869" s="59"/>
      <c r="R1869" s="386"/>
    </row>
    <row r="1870" spans="1:18" ht="12.75" customHeight="1" x14ac:dyDescent="0.25">
      <c r="A1870" s="383"/>
      <c r="B1870" s="378"/>
      <c r="C1870" s="62" t="str">
        <f>IF(ISTEXT('Organizational Unit Summary'!$B$48),'Organizational Unit Summary'!$B$48,"")</f>
        <v>P-9</v>
      </c>
      <c r="D1870" s="51" t="str">
        <f>IF('Organizational Unit Summary'!$B$24="Benchmark or Sustainment",IF(E1870="OoS","OoS",IF(E1870=1,"DM",IF(E1870=2,"PM",IF(E1870=3,"LM",IF(E1870=4,"FM"))))),IF(E1870="OoS","OoS",IF(E1870&lt;=2,"H",IF(E1870=3,"M",IF(E1870=4,"L")))))</f>
        <v>DM</v>
      </c>
      <c r="E1870" s="58">
        <f>IF(OR(Processes!$C$72=TRUE,Processes!L$72=TRUE),IF(AND(G1870=1,H1870=1,NOT(ISTEXT(J1870))),4,IF(AND(G1870=1,H1870=1,ISTEXT(J1870)),3,IF(AND(OR(G1870=1,H1870=1),ISTEXT(J1870)),2,1))),"OoS")</f>
        <v>1</v>
      </c>
      <c r="F1870" s="57"/>
      <c r="G1870" s="59"/>
      <c r="H1870" s="59"/>
      <c r="I1870" s="59"/>
      <c r="J1870" s="59"/>
      <c r="K1870" s="59"/>
      <c r="L1870" s="59"/>
      <c r="M1870" s="59"/>
      <c r="N1870" s="59"/>
      <c r="O1870" s="59"/>
      <c r="P1870" s="370"/>
      <c r="Q1870" s="59"/>
      <c r="R1870" s="386"/>
    </row>
    <row r="1871" spans="1:18" ht="12.75" customHeight="1" x14ac:dyDescent="0.25">
      <c r="A1871" s="383"/>
      <c r="B1871" s="378"/>
      <c r="C1871" s="62" t="str">
        <f>IF(ISTEXT('Organizational Unit Summary'!$B$49),'Organizational Unit Summary'!$B$49,"")</f>
        <v>P-10</v>
      </c>
      <c r="D1871" s="51" t="str">
        <f>IF('Organizational Unit Summary'!$B$24="Benchmark or Sustainment",IF(E1871="OoS","OoS",IF(E1871=1,"DM",IF(E1871=2,"PM",IF(E1871=3,"LM",IF(E1871=4,"FM"))))),IF(E1871="OoS","OoS",IF(E1871&lt;=2,"H",IF(E1871=3,"M",IF(E1871=4,"L")))))</f>
        <v>DM</v>
      </c>
      <c r="E1871" s="58">
        <f>IF(OR(Processes!$C$72=TRUE,Processes!M$72=TRUE),IF(AND(G1871=1,H1871=1,NOT(ISTEXT(J1871))),4,IF(AND(G1871=1,H1871=1,ISTEXT(J1871)),3,IF(AND(OR(G1871=1,H1871=1),ISTEXT(J1871)),2,1))),"OoS")</f>
        <v>1</v>
      </c>
      <c r="F1871" s="57"/>
      <c r="G1871" s="59"/>
      <c r="H1871" s="59"/>
      <c r="I1871" s="59"/>
      <c r="J1871" s="59"/>
      <c r="K1871" s="59"/>
      <c r="L1871" s="59"/>
      <c r="M1871" s="59"/>
      <c r="N1871" s="59"/>
      <c r="O1871" s="59"/>
      <c r="P1871" s="370"/>
      <c r="Q1871" s="59"/>
      <c r="R1871" s="386"/>
    </row>
    <row r="1872" spans="1:18" ht="12.75" customHeight="1" x14ac:dyDescent="0.25">
      <c r="A1872" s="383"/>
      <c r="B1872" s="378"/>
      <c r="C1872" s="62" t="str">
        <f>IF(ISTEXT('Organizational Unit Summary'!$B$50),'Organizational Unit Summary'!$B$50,"")</f>
        <v>P-11</v>
      </c>
      <c r="D1872" s="51" t="str">
        <f>IF('Organizational Unit Summary'!$B$24="Benchmark or Sustainment",IF(E1872="OoS","OoS",IF(E1872=1,"DM",IF(E1872=2,"PM",IF(E1872=3,"LM",IF(E1872=4,"FM"))))),IF(E1872="OoS","OoS",IF(E1872&lt;=2,"H",IF(E1872=3,"M",IF(E1872=4,"L")))))</f>
        <v>DM</v>
      </c>
      <c r="E1872" s="58">
        <f>IF(OR(Processes!$C$72=TRUE,Processes!N$72=TRUE),IF(AND(G1872=1,H1872=1,NOT(ISTEXT(J1872))),4,IF(AND(G1872=1,H1872=1,ISTEXT(J1872)),3,IF(AND(OR(G1872=1,H1872=1),ISTEXT(J1872)),2,1))),"OoS")</f>
        <v>1</v>
      </c>
      <c r="F1872" s="57"/>
      <c r="G1872" s="59"/>
      <c r="H1872" s="59"/>
      <c r="I1872" s="59"/>
      <c r="J1872" s="59"/>
      <c r="K1872" s="59"/>
      <c r="L1872" s="59"/>
      <c r="M1872" s="59"/>
      <c r="N1872" s="59"/>
      <c r="O1872" s="59"/>
      <c r="P1872" s="370"/>
      <c r="Q1872" s="59"/>
      <c r="R1872" s="386"/>
    </row>
    <row r="1873" spans="1:18" ht="12.75" customHeight="1" x14ac:dyDescent="0.25">
      <c r="A1873" s="383"/>
      <c r="B1873" s="378"/>
      <c r="C1873" s="62" t="str">
        <f>IF(ISTEXT('Organizational Unit Summary'!$B$51),'Organizational Unit Summary'!$B$51,"")</f>
        <v>P-12</v>
      </c>
      <c r="D1873" s="51" t="str">
        <f>IF('Organizational Unit Summary'!$B$24="Benchmark or Sustainment",IF(E1873="OoS","OoS",IF(E1873=1,"DM",IF(E1873=2,"PM",IF(E1873=3,"LM",IF(E1873=4,"FM"))))),IF(E1873="OoS","OoS",IF(E1873&lt;=2,"H",IF(E1873=3,"M",IF(E1873=4,"L")))))</f>
        <v>DM</v>
      </c>
      <c r="E1873" s="58">
        <f>IF(OR(Processes!$C$72=TRUE,Processes!O$72=TRUE),IF(AND(G1873=1,H1873=1,NOT(ISTEXT(J1873))),4,IF(AND(G1873=1,H1873=1,ISTEXT(J1873)),3,IF(AND(OR(G1873=1,H1873=1),ISTEXT(J1873)),2,1))),"OoS")</f>
        <v>1</v>
      </c>
      <c r="F1873" s="57"/>
      <c r="G1873" s="59"/>
      <c r="H1873" s="59"/>
      <c r="I1873" s="59"/>
      <c r="J1873" s="59"/>
      <c r="K1873" s="59"/>
      <c r="L1873" s="59"/>
      <c r="M1873" s="59"/>
      <c r="N1873" s="59"/>
      <c r="O1873" s="59"/>
      <c r="P1873" s="370"/>
      <c r="Q1873" s="59"/>
      <c r="R1873" s="386"/>
    </row>
    <row r="1874" spans="1:18" ht="12.75" customHeight="1" x14ac:dyDescent="0.25">
      <c r="A1874" s="383"/>
      <c r="B1874" s="378"/>
      <c r="C1874" s="62" t="str">
        <f>IF(ISTEXT('Organizational Unit Summary'!$B$52),'Organizational Unit Summary'!$B$52,"")</f>
        <v>P-13</v>
      </c>
      <c r="D1874" s="51" t="str">
        <f>IF('Organizational Unit Summary'!$B$24="Benchmark or Sustainment",IF(E1874="OoS","OoS",IF(E1874=1,"DM",IF(E1874=2,"PM",IF(E1874=3,"LM",IF(E1874=4,"FM"))))),IF(E1874="OoS","OoS",IF(E1874&lt;=2,"H",IF(E1874=3,"M",IF(E1874=4,"L")))))</f>
        <v>DM</v>
      </c>
      <c r="E1874" s="58">
        <f>IF(OR(Processes!$C$72=TRUE,Processes!P$72=TRUE),IF(AND(G1874=1,H1874=1,NOT(ISTEXT(J1874))),4,IF(AND(G1874=1,H1874=1,ISTEXT(J1874)),3,IF(AND(OR(G1874=1,H1874=1),ISTEXT(J1874)),2,1))),"OoS")</f>
        <v>1</v>
      </c>
      <c r="F1874" s="57"/>
      <c r="G1874" s="59"/>
      <c r="H1874" s="59"/>
      <c r="I1874" s="59"/>
      <c r="J1874" s="59"/>
      <c r="K1874" s="59"/>
      <c r="L1874" s="59"/>
      <c r="M1874" s="59"/>
      <c r="N1874" s="59"/>
      <c r="O1874" s="59"/>
      <c r="P1874" s="370"/>
      <c r="Q1874" s="59"/>
      <c r="R1874" s="386"/>
    </row>
    <row r="1875" spans="1:18" ht="12.75" customHeight="1" x14ac:dyDescent="0.25">
      <c r="A1875" s="383"/>
      <c r="B1875" s="378"/>
      <c r="C1875" s="62" t="str">
        <f>IF(ISTEXT('Organizational Unit Summary'!$B$53),'Organizational Unit Summary'!$B$53,"")</f>
        <v>P-14</v>
      </c>
      <c r="D1875" s="51" t="str">
        <f>IF('Organizational Unit Summary'!$B$24="Benchmark or Sustainment",IF(E1875="OoS","OoS",IF(E1875=1,"DM",IF(E1875=2,"PM",IF(E1875=3,"LM",IF(E1875=4,"FM"))))),IF(E1875="OoS","OoS",IF(E1875&lt;=2,"H",IF(E1875=3,"M",IF(E1875=4,"L")))))</f>
        <v>DM</v>
      </c>
      <c r="E1875" s="58">
        <f>IF(OR(Processes!$C$72=TRUE,Processes!Q$72=TRUE),IF(AND(G1875=1,H1875=1,NOT(ISTEXT(J1875))),4,IF(AND(G1875=1,H1875=1,ISTEXT(J1875)),3,IF(AND(OR(G1875=1,H1875=1),ISTEXT(J1875)),2,1))),"OoS")</f>
        <v>1</v>
      </c>
      <c r="F1875" s="57"/>
      <c r="G1875" s="59"/>
      <c r="H1875" s="59"/>
      <c r="I1875" s="59"/>
      <c r="J1875" s="59"/>
      <c r="K1875" s="59"/>
      <c r="L1875" s="59"/>
      <c r="M1875" s="59"/>
      <c r="N1875" s="59"/>
      <c r="O1875" s="59"/>
      <c r="P1875" s="370"/>
      <c r="Q1875" s="59"/>
      <c r="R1875" s="386"/>
    </row>
    <row r="1876" spans="1:18" ht="12.75" customHeight="1" x14ac:dyDescent="0.25">
      <c r="A1876" s="383"/>
      <c r="B1876" s="378"/>
      <c r="C1876" s="62" t="str">
        <f>IF(ISTEXT('Organizational Unit Summary'!$B$54),'Organizational Unit Summary'!$B$54,"")</f>
        <v>P-15</v>
      </c>
      <c r="D1876" s="51" t="str">
        <f>IF('Organizational Unit Summary'!$B$24="Benchmark or Sustainment",IF(E1876="OoS","OoS",IF(E1876=1,"DM",IF(E1876=2,"PM",IF(E1876=3,"LM",IF(E1876=4,"FM"))))),IF(E1876="OoS","OoS",IF(E1876&lt;=2,"H",IF(E1876=3,"M",IF(E1876=4,"L")))))</f>
        <v>DM</v>
      </c>
      <c r="E1876" s="58">
        <f>IF(OR(Processes!$C$72=TRUE,Processes!R$72=TRUE),IF(AND(G1876=1,H1876=1,NOT(ISTEXT(J1876))),4,IF(AND(G1876=1,H1876=1,ISTEXT(J1876)),3,IF(AND(OR(G1876=1,H1876=1),ISTEXT(J1876)),2,1))),"OoS")</f>
        <v>1</v>
      </c>
      <c r="F1876" s="57"/>
      <c r="G1876" s="59"/>
      <c r="H1876" s="59"/>
      <c r="I1876" s="59"/>
      <c r="J1876" s="59"/>
      <c r="K1876" s="59"/>
      <c r="L1876" s="59"/>
      <c r="M1876" s="59"/>
      <c r="N1876" s="59"/>
      <c r="O1876" s="59"/>
      <c r="P1876" s="370"/>
      <c r="Q1876" s="59"/>
      <c r="R1876" s="386"/>
    </row>
    <row r="1877" spans="1:18" ht="12.75" customHeight="1" x14ac:dyDescent="0.25">
      <c r="A1877" s="383"/>
      <c r="B1877" s="378"/>
      <c r="C1877" s="62" t="str">
        <f>IF(ISTEXT('Organizational Unit Summary'!$B$55),'Organizational Unit Summary'!$B$55,"")</f>
        <v>P-16</v>
      </c>
      <c r="D1877" s="51" t="str">
        <f>IF('Organizational Unit Summary'!$B$24="Benchmark or Sustainment",IF(E1877="OoS","OoS",IF(E1877=1,"DM",IF(E1877=2,"PM",IF(E1877=3,"LM",IF(E1877=4,"FM"))))),IF(E1877="OoS","OoS",IF(E1877&lt;=2,"H",IF(E1877=3,"M",IF(E1877=4,"L")))))</f>
        <v>DM</v>
      </c>
      <c r="E1877" s="58">
        <f>IF(OR(Processes!$C$72=TRUE,Processes!S$72=TRUE),IF(AND(G1877=1,H1877=1,NOT(ISTEXT(J1877))),4,IF(AND(G1877=1,H1877=1,ISTEXT(J1877)),3,IF(AND(OR(G1877=1,H1877=1),ISTEXT(J1877)),2,1))),"OoS")</f>
        <v>1</v>
      </c>
      <c r="F1877" s="57"/>
      <c r="G1877" s="59"/>
      <c r="H1877" s="59"/>
      <c r="I1877" s="59"/>
      <c r="J1877" s="59"/>
      <c r="K1877" s="59"/>
      <c r="L1877" s="59"/>
      <c r="M1877" s="59"/>
      <c r="N1877" s="59"/>
      <c r="O1877" s="59"/>
      <c r="P1877" s="370"/>
      <c r="Q1877" s="59"/>
      <c r="R1877" s="386"/>
    </row>
    <row r="1878" spans="1:18" ht="12.75" customHeight="1" x14ac:dyDescent="0.25">
      <c r="A1878" s="383"/>
      <c r="B1878" s="378"/>
      <c r="C1878" s="62" t="str">
        <f>IF(ISTEXT('Organizational Unit Summary'!$B$56),'Organizational Unit Summary'!$B$56,"")</f>
        <v>P-17</v>
      </c>
      <c r="D1878" s="51" t="str">
        <f>IF('Organizational Unit Summary'!$B$24="Benchmark or Sustainment",IF(E1878="OoS","OoS",IF(E1878=1,"DM",IF(E1878=2,"PM",IF(E1878=3,"LM",IF(E1878=4,"FM"))))),IF(E1878="OoS","OoS",IF(E1878&lt;=2,"H",IF(E1878=3,"M",IF(E1878=4,"L")))))</f>
        <v>DM</v>
      </c>
      <c r="E1878" s="58">
        <f>IF(OR(Processes!$C$72=TRUE,Processes!T$72=TRUE),IF(AND(G1878=1,H1878=1,NOT(ISTEXT(J1878))),4,IF(AND(G1878=1,H1878=1,ISTEXT(J1878)),3,IF(AND(OR(G1878=1,H1878=1),ISTEXT(J1878)),2,1))),"OoS")</f>
        <v>1</v>
      </c>
      <c r="F1878" s="57"/>
      <c r="G1878" s="59"/>
      <c r="H1878" s="59"/>
      <c r="I1878" s="59"/>
      <c r="J1878" s="59"/>
      <c r="K1878" s="59"/>
      <c r="L1878" s="59"/>
      <c r="M1878" s="59"/>
      <c r="N1878" s="59"/>
      <c r="O1878" s="59"/>
      <c r="P1878" s="370"/>
      <c r="Q1878" s="59"/>
      <c r="R1878" s="386"/>
    </row>
    <row r="1879" spans="1:18" ht="12.75" customHeight="1" x14ac:dyDescent="0.25">
      <c r="A1879" s="383"/>
      <c r="B1879" s="378"/>
      <c r="C1879" s="62" t="str">
        <f>IF(ISTEXT('Organizational Unit Summary'!$B$57),'Organizational Unit Summary'!$B$57,"")</f>
        <v>P-18</v>
      </c>
      <c r="D1879" s="51" t="str">
        <f>IF('Organizational Unit Summary'!$B$24="Benchmark or Sustainment",IF(E1879="OoS","OoS",IF(E1879=1,"DM",IF(E1879=2,"PM",IF(E1879=3,"LM",IF(E1879=4,"FM"))))),IF(E1879="OoS","OoS",IF(E1879&lt;=2,"H",IF(E1879=3,"M",IF(E1879=4,"L")))))</f>
        <v>DM</v>
      </c>
      <c r="E1879" s="58">
        <f>IF(OR(Processes!$C$72=TRUE,Processes!U$72=TRUE),IF(AND(G1879=1,H1879=1,NOT(ISTEXT(J1879))),4,IF(AND(G1879=1,H1879=1,ISTEXT(J1879)),3,IF(AND(OR(G1879=1,H1879=1),ISTEXT(J1879)),2,1))),"OoS")</f>
        <v>1</v>
      </c>
      <c r="F1879" s="57"/>
      <c r="G1879" s="59"/>
      <c r="H1879" s="59"/>
      <c r="I1879" s="59"/>
      <c r="J1879" s="59"/>
      <c r="K1879" s="59"/>
      <c r="L1879" s="59"/>
      <c r="M1879" s="59"/>
      <c r="N1879" s="59"/>
      <c r="O1879" s="59"/>
      <c r="P1879" s="370"/>
      <c r="Q1879" s="59"/>
      <c r="R1879" s="386"/>
    </row>
    <row r="1880" spans="1:18" ht="12.75" customHeight="1" x14ac:dyDescent="0.25">
      <c r="A1880" s="383"/>
      <c r="B1880" s="378"/>
      <c r="C1880" s="62" t="str">
        <f>IF(ISTEXT('Organizational Unit Summary'!$B$58),'Organizational Unit Summary'!$B$58,"")</f>
        <v>P-19</v>
      </c>
      <c r="D1880" s="51" t="str">
        <f>IF('Organizational Unit Summary'!$B$24="Benchmark or Sustainment",IF(E1880="OoS","OoS",IF(E1880=1,"DM",IF(E1880=2,"PM",IF(E1880=3,"LM",IF(E1880=4,"FM"))))),IF(E1880="OoS","OoS",IF(E1880&lt;=2,"H",IF(E1880=3,"M",IF(E1880=4,"L")))))</f>
        <v>DM</v>
      </c>
      <c r="E1880" s="58">
        <f>IF(OR(Processes!$C$72=TRUE,Processes!V$72=TRUE),IF(AND(G1880=1,H1880=1,NOT(ISTEXT(J1880))),4,IF(AND(G1880=1,H1880=1,ISTEXT(J1880)),3,IF(AND(OR(G1880=1,H1880=1),ISTEXT(J1880)),2,1))),"OoS")</f>
        <v>1</v>
      </c>
      <c r="F1880" s="57"/>
      <c r="G1880" s="59"/>
      <c r="H1880" s="59"/>
      <c r="I1880" s="59"/>
      <c r="J1880" s="59"/>
      <c r="K1880" s="59"/>
      <c r="L1880" s="59"/>
      <c r="M1880" s="59"/>
      <c r="N1880" s="59"/>
      <c r="O1880" s="59"/>
      <c r="P1880" s="370"/>
      <c r="Q1880" s="59"/>
      <c r="R1880" s="386"/>
    </row>
    <row r="1881" spans="1:18" ht="12.75" customHeight="1" thickBot="1" x14ac:dyDescent="0.3">
      <c r="A1881" s="383"/>
      <c r="B1881" s="378"/>
      <c r="C1881" s="62" t="str">
        <f>IF(ISTEXT('Organizational Unit Summary'!$B$59),'Organizational Unit Summary'!$B$59,"")</f>
        <v>P-20</v>
      </c>
      <c r="D1881" s="51" t="str">
        <f>IF('Organizational Unit Summary'!$B$24="Benchmark or Sustainment",IF(E1881="OoS","OoS",IF(E1881=1,"DM",IF(E1881=2,"PM",IF(E1881=3,"LM",IF(E1881=4,"FM"))))),IF(E1881="OoS","OoS",IF(E1881&lt;=2,"H",IF(E1881=3,"M",IF(E1881=4,"L")))))</f>
        <v>DM</v>
      </c>
      <c r="E1881" s="58">
        <f>IF(OR(Processes!$C$72=TRUE,Processes!W$72=TRUE),IF(AND(G1881=1,H1881=1,NOT(ISTEXT(J1881))),4,IF(AND(G1881=1,H1881=1,ISTEXT(J1881)),3,IF(AND(OR(G1881=1,H1881=1),ISTEXT(J1881)),2,1))),"OoS")</f>
        <v>1</v>
      </c>
      <c r="F1881" s="57"/>
      <c r="G1881" s="59"/>
      <c r="H1881" s="59"/>
      <c r="I1881" s="59"/>
      <c r="J1881" s="59"/>
      <c r="K1881" s="59"/>
      <c r="L1881" s="59"/>
      <c r="M1881" s="59"/>
      <c r="N1881" s="59"/>
      <c r="O1881" s="59"/>
      <c r="P1881" s="371"/>
      <c r="Q1881" s="59"/>
      <c r="R1881" s="386"/>
    </row>
    <row r="1882" spans="1:18" ht="12.75" customHeight="1" x14ac:dyDescent="0.25">
      <c r="A1882" s="383"/>
      <c r="B1882" s="378" t="str">
        <f>IF(ISTEXT(Processes!$B$22),Processes!$B$22,"")</f>
        <v>Process 20</v>
      </c>
      <c r="C1882" s="62" t="str">
        <f>IF(ISTEXT('Organizational Unit Summary'!$B$40),'Organizational Unit Summary'!$B$40,"")</f>
        <v>P-1</v>
      </c>
      <c r="D1882" s="51" t="str">
        <f>IF('Organizational Unit Summary'!$B$24="Benchmark or Sustainment",IF(E1882="OoS","OoS",IF(E1882=1,"DM",IF(E1882=2,"PM",IF(E1882=3,"LM",IF(E1882=4,"FM"))))),IF(E1882="OoS","OoS",IF(E1882&lt;=2,"H",IF(E1882=3,"M",IF(E1882=4,"L")))))</f>
        <v>DM</v>
      </c>
      <c r="E1882" s="58">
        <f>IF(OR(Processes!$C$73=TRUE,Processes!D$73=TRUE),IF(AND(G1882=1,H1882=1,NOT(ISTEXT(J1882))),4,IF(AND(G1882=1,H1882=1,ISTEXT(J1882)),3,IF(AND(OR(G1882=1,H1882=1),ISTEXT(J1882)),2,1))),"OoS")</f>
        <v>1</v>
      </c>
      <c r="F1882" s="57"/>
      <c r="G1882" s="59"/>
      <c r="H1882" s="59"/>
      <c r="I1882" s="59"/>
      <c r="J1882" s="59"/>
      <c r="K1882" s="59"/>
      <c r="L1882" s="59"/>
      <c r="M1882" s="59"/>
      <c r="N1882" s="59"/>
      <c r="O1882" s="59"/>
      <c r="P1882" s="369"/>
      <c r="Q1882" s="59"/>
      <c r="R1882" s="386"/>
    </row>
    <row r="1883" spans="1:18" ht="12.75" customHeight="1" x14ac:dyDescent="0.25">
      <c r="A1883" s="383"/>
      <c r="B1883" s="378"/>
      <c r="C1883" s="62" t="str">
        <f>IF(ISTEXT('Organizational Unit Summary'!$B$41),'Organizational Unit Summary'!$B$41,"")</f>
        <v>P-2</v>
      </c>
      <c r="D1883" s="51" t="str">
        <f>IF('Organizational Unit Summary'!$B$24="Benchmark or Sustainment",IF(E1883="OoS","OoS",IF(E1883=1,"DM",IF(E1883=2,"PM",IF(E1883=3,"LM",IF(E1883=4,"FM"))))),IF(E1883="OoS","OoS",IF(E1883&lt;=2,"H",IF(E1883=3,"M",IF(E1883=4,"L")))))</f>
        <v>DM</v>
      </c>
      <c r="E1883" s="58">
        <f>IF(OR(Processes!$C$73=TRUE,Processes!E$73=TRUE),IF(AND(G1883=1,H1883=1,NOT(ISTEXT(J1883))),4,IF(AND(G1883=1,H1883=1,ISTEXT(J1883)),3,IF(AND(OR(G1883=1,H1883=1),ISTEXT(J1883)),2,1))),"OoS")</f>
        <v>1</v>
      </c>
      <c r="F1883" s="57"/>
      <c r="G1883" s="59"/>
      <c r="H1883" s="59"/>
      <c r="I1883" s="59"/>
      <c r="J1883" s="59"/>
      <c r="K1883" s="59"/>
      <c r="L1883" s="59"/>
      <c r="M1883" s="59"/>
      <c r="N1883" s="59"/>
      <c r="O1883" s="59"/>
      <c r="P1883" s="370"/>
      <c r="Q1883" s="59"/>
      <c r="R1883" s="386"/>
    </row>
    <row r="1884" spans="1:18" ht="12.75" customHeight="1" x14ac:dyDescent="0.25">
      <c r="A1884" s="383"/>
      <c r="B1884" s="378"/>
      <c r="C1884" s="62" t="str">
        <f>IF(ISTEXT('Organizational Unit Summary'!$B$42),'Organizational Unit Summary'!$B$42,"")</f>
        <v>P-3</v>
      </c>
      <c r="D1884" s="51" t="str">
        <f>IF('Organizational Unit Summary'!$B$24="Benchmark or Sustainment",IF(E1884="OoS","OoS",IF(E1884=1,"DM",IF(E1884=2,"PM",IF(E1884=3,"LM",IF(E1884=4,"FM"))))),IF(E1884="OoS","OoS",IF(E1884&lt;=2,"H",IF(E1884=3,"M",IF(E1884=4,"L")))))</f>
        <v>DM</v>
      </c>
      <c r="E1884" s="58">
        <f>IF(OR(Processes!$C$73=TRUE,Processes!F$73=TRUE),IF(AND(G1884=1,H1884=1,NOT(ISTEXT(J1884))),4,IF(AND(G1884=1,H1884=1,ISTEXT(J1884)),3,IF(AND(OR(G1884=1,H1884=1),ISTEXT(J1884)),2,1))),"OoS")</f>
        <v>1</v>
      </c>
      <c r="F1884" s="57"/>
      <c r="G1884" s="59"/>
      <c r="H1884" s="59"/>
      <c r="I1884" s="59"/>
      <c r="J1884" s="59"/>
      <c r="K1884" s="59"/>
      <c r="L1884" s="59"/>
      <c r="M1884" s="59"/>
      <c r="N1884" s="59"/>
      <c r="O1884" s="59"/>
      <c r="P1884" s="370"/>
      <c r="Q1884" s="59"/>
      <c r="R1884" s="386"/>
    </row>
    <row r="1885" spans="1:18" ht="12.75" customHeight="1" x14ac:dyDescent="0.25">
      <c r="A1885" s="383"/>
      <c r="B1885" s="378"/>
      <c r="C1885" s="62" t="str">
        <f>IF(ISTEXT('Organizational Unit Summary'!$B$43),'Organizational Unit Summary'!$B$43,"")</f>
        <v>P-4</v>
      </c>
      <c r="D1885" s="51" t="str">
        <f>IF('Organizational Unit Summary'!$B$24="Benchmark or Sustainment",IF(E1885="OoS","OoS",IF(E1885=1,"DM",IF(E1885=2,"PM",IF(E1885=3,"LM",IF(E1885=4,"FM"))))),IF(E1885="OoS","OoS",IF(E1885&lt;=2,"H",IF(E1885=3,"M",IF(E1885=4,"L")))))</f>
        <v>DM</v>
      </c>
      <c r="E1885" s="58">
        <f>IF(OR(Processes!$C$73=TRUE,Processes!G$73=TRUE),IF(AND(G1885=1,H1885=1,NOT(ISTEXT(J1885))),4,IF(AND(G1885=1,H1885=1,ISTEXT(J1885)),3,IF(AND(OR(G1885=1,H1885=1),ISTEXT(J1885)),2,1))),"OoS")</f>
        <v>1</v>
      </c>
      <c r="F1885" s="57"/>
      <c r="G1885" s="59"/>
      <c r="H1885" s="59"/>
      <c r="I1885" s="59"/>
      <c r="J1885" s="59"/>
      <c r="K1885" s="59"/>
      <c r="L1885" s="59"/>
      <c r="M1885" s="59"/>
      <c r="N1885" s="59"/>
      <c r="O1885" s="59"/>
      <c r="P1885" s="370"/>
      <c r="Q1885" s="59"/>
      <c r="R1885" s="386"/>
    </row>
    <row r="1886" spans="1:18" ht="12.75" customHeight="1" x14ac:dyDescent="0.25">
      <c r="A1886" s="383"/>
      <c r="B1886" s="378"/>
      <c r="C1886" s="62" t="str">
        <f>IF(ISTEXT('Organizational Unit Summary'!$B$44),'Organizational Unit Summary'!$B$44,"")</f>
        <v>P-5</v>
      </c>
      <c r="D1886" s="51" t="str">
        <f>IF('Organizational Unit Summary'!$B$24="Benchmark or Sustainment",IF(E1886="OoS","OoS",IF(E1886=1,"DM",IF(E1886=2,"PM",IF(E1886=3,"LM",IF(E1886=4,"FM"))))),IF(E1886="OoS","OoS",IF(E1886&lt;=2,"H",IF(E1886=3,"M",IF(E1886=4,"L")))))</f>
        <v>DM</v>
      </c>
      <c r="E1886" s="58">
        <f>IF(OR(Processes!$C$73=TRUE,Processes!H$73=TRUE),IF(AND(G1886=1,H1886=1,NOT(ISTEXT(J1886))),4,IF(AND(G1886=1,H1886=1,ISTEXT(J1886)),3,IF(AND(OR(G1886=1,H1886=1),ISTEXT(J1886)),2,1))),"OoS")</f>
        <v>1</v>
      </c>
      <c r="F1886" s="57"/>
      <c r="G1886" s="59"/>
      <c r="H1886" s="59"/>
      <c r="I1886" s="59"/>
      <c r="J1886" s="59"/>
      <c r="K1886" s="59"/>
      <c r="L1886" s="59"/>
      <c r="M1886" s="59"/>
      <c r="N1886" s="59"/>
      <c r="O1886" s="59"/>
      <c r="P1886" s="370"/>
      <c r="Q1886" s="59"/>
      <c r="R1886" s="386"/>
    </row>
    <row r="1887" spans="1:18" ht="12.75" customHeight="1" x14ac:dyDescent="0.25">
      <c r="A1887" s="383"/>
      <c r="B1887" s="378"/>
      <c r="C1887" s="62" t="str">
        <f>IF(ISTEXT('Organizational Unit Summary'!$B$45),'Organizational Unit Summary'!$B$45,"")</f>
        <v>P-6</v>
      </c>
      <c r="D1887" s="51" t="str">
        <f>IF('Organizational Unit Summary'!$B$24="Benchmark or Sustainment",IF(E1887="OoS","OoS",IF(E1887=1,"DM",IF(E1887=2,"PM",IF(E1887=3,"LM",IF(E1887=4,"FM"))))),IF(E1887="OoS","OoS",IF(E1887&lt;=2,"H",IF(E1887=3,"M",IF(E1887=4,"L")))))</f>
        <v>DM</v>
      </c>
      <c r="E1887" s="58">
        <f>IF(OR(Processes!$C$73=TRUE,Processes!I$73=TRUE),IF(AND(G1887=1,H1887=1,NOT(ISTEXT(J1887))),4,IF(AND(G1887=1,H1887=1,ISTEXT(J1887)),3,IF(AND(OR(G1887=1,H1887=1),ISTEXT(J1887)),2,1))),"OoS")</f>
        <v>1</v>
      </c>
      <c r="F1887" s="57"/>
      <c r="G1887" s="59"/>
      <c r="H1887" s="59"/>
      <c r="I1887" s="59"/>
      <c r="J1887" s="59"/>
      <c r="K1887" s="59"/>
      <c r="L1887" s="59"/>
      <c r="M1887" s="59"/>
      <c r="N1887" s="59"/>
      <c r="O1887" s="59"/>
      <c r="P1887" s="370"/>
      <c r="Q1887" s="59"/>
      <c r="R1887" s="386"/>
    </row>
    <row r="1888" spans="1:18" ht="12.75" customHeight="1" x14ac:dyDescent="0.25">
      <c r="A1888" s="383"/>
      <c r="B1888" s="378"/>
      <c r="C1888" s="62" t="str">
        <f>IF(ISTEXT('Organizational Unit Summary'!$B$46),'Organizational Unit Summary'!$B$46,"")</f>
        <v>P-7</v>
      </c>
      <c r="D1888" s="51" t="str">
        <f>IF('Organizational Unit Summary'!$B$24="Benchmark or Sustainment",IF(E1888="OoS","OoS",IF(E1888=1,"DM",IF(E1888=2,"PM",IF(E1888=3,"LM",IF(E1888=4,"FM"))))),IF(E1888="OoS","OoS",IF(E1888&lt;=2,"H",IF(E1888=3,"M",IF(E1888=4,"L")))))</f>
        <v>DM</v>
      </c>
      <c r="E1888" s="58">
        <f>IF(OR(Processes!$C$73=TRUE,Processes!J$73=TRUE),IF(AND(G1888=1,H1888=1,NOT(ISTEXT(J1888))),4,IF(AND(G1888=1,H1888=1,ISTEXT(J1888)),3,IF(AND(OR(G1888=1,H1888=1),ISTEXT(J1888)),2,1))),"OoS")</f>
        <v>1</v>
      </c>
      <c r="F1888" s="57"/>
      <c r="G1888" s="59"/>
      <c r="H1888" s="59"/>
      <c r="I1888" s="59"/>
      <c r="J1888" s="59"/>
      <c r="K1888" s="59"/>
      <c r="L1888" s="59"/>
      <c r="M1888" s="59"/>
      <c r="N1888" s="59"/>
      <c r="O1888" s="59"/>
      <c r="P1888" s="370"/>
      <c r="Q1888" s="59"/>
      <c r="R1888" s="386"/>
    </row>
    <row r="1889" spans="1:18" ht="12.75" customHeight="1" x14ac:dyDescent="0.25">
      <c r="A1889" s="383"/>
      <c r="B1889" s="378"/>
      <c r="C1889" s="62" t="str">
        <f>IF(ISTEXT('Organizational Unit Summary'!$B$47),'Organizational Unit Summary'!$B$47,"")</f>
        <v>P-8</v>
      </c>
      <c r="D1889" s="51" t="str">
        <f>IF('Organizational Unit Summary'!$B$24="Benchmark or Sustainment",IF(E1889="OoS","OoS",IF(E1889=1,"DM",IF(E1889=2,"PM",IF(E1889=3,"LM",IF(E1889=4,"FM"))))),IF(E1889="OoS","OoS",IF(E1889&lt;=2,"H",IF(E1889=3,"M",IF(E1889=4,"L")))))</f>
        <v>DM</v>
      </c>
      <c r="E1889" s="58">
        <f>IF(OR(Processes!$C$73=TRUE,Processes!K$73=TRUE),IF(AND(G1889=1,H1889=1,NOT(ISTEXT(J1889))),4,IF(AND(G1889=1,H1889=1,ISTEXT(J1889)),3,IF(AND(OR(G1889=1,H1889=1),ISTEXT(J1889)),2,1))),"OoS")</f>
        <v>1</v>
      </c>
      <c r="F1889" s="57"/>
      <c r="G1889" s="59"/>
      <c r="H1889" s="59"/>
      <c r="I1889" s="59"/>
      <c r="J1889" s="59"/>
      <c r="K1889" s="59"/>
      <c r="L1889" s="59"/>
      <c r="M1889" s="59"/>
      <c r="N1889" s="59"/>
      <c r="O1889" s="59"/>
      <c r="P1889" s="370"/>
      <c r="Q1889" s="59"/>
      <c r="R1889" s="386"/>
    </row>
    <row r="1890" spans="1:18" ht="12.75" customHeight="1" x14ac:dyDescent="0.25">
      <c r="A1890" s="383"/>
      <c r="B1890" s="378"/>
      <c r="C1890" s="62" t="str">
        <f>IF(ISTEXT('Organizational Unit Summary'!$B$48),'Organizational Unit Summary'!$B$48,"")</f>
        <v>P-9</v>
      </c>
      <c r="D1890" s="51" t="str">
        <f>IF('Organizational Unit Summary'!$B$24="Benchmark or Sustainment",IF(E1890="OoS","OoS",IF(E1890=1,"DM",IF(E1890=2,"PM",IF(E1890=3,"LM",IF(E1890=4,"FM"))))),IF(E1890="OoS","OoS",IF(E1890&lt;=2,"H",IF(E1890=3,"M",IF(E1890=4,"L")))))</f>
        <v>DM</v>
      </c>
      <c r="E1890" s="58">
        <f>IF(OR(Processes!$C$73=TRUE,Processes!L$73=TRUE),IF(AND(G1890=1,H1890=1,NOT(ISTEXT(J1890))),4,IF(AND(G1890=1,H1890=1,ISTEXT(J1890)),3,IF(AND(OR(G1890=1,H1890=1),ISTEXT(J1890)),2,1))),"OoS")</f>
        <v>1</v>
      </c>
      <c r="F1890" s="57"/>
      <c r="G1890" s="59"/>
      <c r="H1890" s="59"/>
      <c r="I1890" s="59"/>
      <c r="J1890" s="59"/>
      <c r="K1890" s="59"/>
      <c r="L1890" s="59"/>
      <c r="M1890" s="59"/>
      <c r="N1890" s="59"/>
      <c r="O1890" s="59"/>
      <c r="P1890" s="370"/>
      <c r="Q1890" s="59"/>
      <c r="R1890" s="386"/>
    </row>
    <row r="1891" spans="1:18" ht="12.75" customHeight="1" x14ac:dyDescent="0.25">
      <c r="A1891" s="383"/>
      <c r="B1891" s="378"/>
      <c r="C1891" s="62" t="str">
        <f>IF(ISTEXT('Organizational Unit Summary'!$B$49),'Organizational Unit Summary'!$B$49,"")</f>
        <v>P-10</v>
      </c>
      <c r="D1891" s="51" t="str">
        <f>IF('Organizational Unit Summary'!$B$24="Benchmark or Sustainment",IF(E1891="OoS","OoS",IF(E1891=1,"DM",IF(E1891=2,"PM",IF(E1891=3,"LM",IF(E1891=4,"FM"))))),IF(E1891="OoS","OoS",IF(E1891&lt;=2,"H",IF(E1891=3,"M",IF(E1891=4,"L")))))</f>
        <v>DM</v>
      </c>
      <c r="E1891" s="58">
        <f>IF(OR(Processes!$C$73=TRUE,Processes!M$73=TRUE),IF(AND(G1891=1,H1891=1,NOT(ISTEXT(J1891))),4,IF(AND(G1891=1,H1891=1,ISTEXT(J1891)),3,IF(AND(OR(G1891=1,H1891=1),ISTEXT(J1891)),2,1))),"OoS")</f>
        <v>1</v>
      </c>
      <c r="F1891" s="57"/>
      <c r="G1891" s="59"/>
      <c r="H1891" s="59"/>
      <c r="I1891" s="59"/>
      <c r="J1891" s="59"/>
      <c r="K1891" s="59"/>
      <c r="L1891" s="59"/>
      <c r="M1891" s="59"/>
      <c r="N1891" s="59"/>
      <c r="O1891" s="59"/>
      <c r="P1891" s="370"/>
      <c r="Q1891" s="59"/>
      <c r="R1891" s="386"/>
    </row>
    <row r="1892" spans="1:18" ht="12.75" customHeight="1" x14ac:dyDescent="0.25">
      <c r="A1892" s="383"/>
      <c r="B1892" s="378"/>
      <c r="C1892" s="62" t="str">
        <f>IF(ISTEXT('Organizational Unit Summary'!$B$50),'Organizational Unit Summary'!$B$50,"")</f>
        <v>P-11</v>
      </c>
      <c r="D1892" s="51" t="str">
        <f>IF('Organizational Unit Summary'!$B$24="Benchmark or Sustainment",IF(E1892="OoS","OoS",IF(E1892=1,"DM",IF(E1892=2,"PM",IF(E1892=3,"LM",IF(E1892=4,"FM"))))),IF(E1892="OoS","OoS",IF(E1892&lt;=2,"H",IF(E1892=3,"M",IF(E1892=4,"L")))))</f>
        <v>DM</v>
      </c>
      <c r="E1892" s="58">
        <f>IF(OR(Processes!$C$73=TRUE,Processes!N$73=TRUE),IF(AND(G1892=1,H1892=1,NOT(ISTEXT(J1892))),4,IF(AND(G1892=1,H1892=1,ISTEXT(J1892)),3,IF(AND(OR(G1892=1,H1892=1),ISTEXT(J1892)),2,1))),"OoS")</f>
        <v>1</v>
      </c>
      <c r="F1892" s="57"/>
      <c r="G1892" s="59"/>
      <c r="H1892" s="59"/>
      <c r="I1892" s="59"/>
      <c r="J1892" s="59"/>
      <c r="K1892" s="59"/>
      <c r="L1892" s="59"/>
      <c r="M1892" s="59"/>
      <c r="N1892" s="59"/>
      <c r="O1892" s="59"/>
      <c r="P1892" s="370"/>
      <c r="Q1892" s="59"/>
      <c r="R1892" s="386"/>
    </row>
    <row r="1893" spans="1:18" ht="12.75" customHeight="1" x14ac:dyDescent="0.25">
      <c r="A1893" s="383"/>
      <c r="B1893" s="378"/>
      <c r="C1893" s="62" t="str">
        <f>IF(ISTEXT('Organizational Unit Summary'!$B$51),'Organizational Unit Summary'!$B$51,"")</f>
        <v>P-12</v>
      </c>
      <c r="D1893" s="51" t="str">
        <f>IF('Organizational Unit Summary'!$B$24="Benchmark or Sustainment",IF(E1893="OoS","OoS",IF(E1893=1,"DM",IF(E1893=2,"PM",IF(E1893=3,"LM",IF(E1893=4,"FM"))))),IF(E1893="OoS","OoS",IF(E1893&lt;=2,"H",IF(E1893=3,"M",IF(E1893=4,"L")))))</f>
        <v>DM</v>
      </c>
      <c r="E1893" s="58">
        <f>IF(OR(Processes!$C$73=TRUE,Processes!O$73=TRUE),IF(AND(G1893=1,H1893=1,NOT(ISTEXT(J1893))),4,IF(AND(G1893=1,H1893=1,ISTEXT(J1893)),3,IF(AND(OR(G1893=1,H1893=1),ISTEXT(J1893)),2,1))),"OoS")</f>
        <v>1</v>
      </c>
      <c r="F1893" s="57"/>
      <c r="G1893" s="59"/>
      <c r="H1893" s="59"/>
      <c r="I1893" s="59"/>
      <c r="J1893" s="59"/>
      <c r="K1893" s="59"/>
      <c r="L1893" s="59"/>
      <c r="M1893" s="59"/>
      <c r="N1893" s="59"/>
      <c r="O1893" s="59"/>
      <c r="P1893" s="370"/>
      <c r="Q1893" s="59"/>
      <c r="R1893" s="386"/>
    </row>
    <row r="1894" spans="1:18" ht="12.75" customHeight="1" x14ac:dyDescent="0.25">
      <c r="A1894" s="383"/>
      <c r="B1894" s="378"/>
      <c r="C1894" s="62" t="str">
        <f>IF(ISTEXT('Organizational Unit Summary'!$B$52),'Organizational Unit Summary'!$B$52,"")</f>
        <v>P-13</v>
      </c>
      <c r="D1894" s="51" t="str">
        <f>IF('Organizational Unit Summary'!$B$24="Benchmark or Sustainment",IF(E1894="OoS","OoS",IF(E1894=1,"DM",IF(E1894=2,"PM",IF(E1894=3,"LM",IF(E1894=4,"FM"))))),IF(E1894="OoS","OoS",IF(E1894&lt;=2,"H",IF(E1894=3,"M",IF(E1894=4,"L")))))</f>
        <v>DM</v>
      </c>
      <c r="E1894" s="58">
        <f>IF(OR(Processes!$C$73=TRUE,Processes!P$73=TRUE),IF(AND(G1894=1,H1894=1,NOT(ISTEXT(J1894))),4,IF(AND(G1894=1,H1894=1,ISTEXT(J1894)),3,IF(AND(OR(G1894=1,H1894=1),ISTEXT(J1894)),2,1))),"OoS")</f>
        <v>1</v>
      </c>
      <c r="F1894" s="57"/>
      <c r="G1894" s="59"/>
      <c r="H1894" s="59"/>
      <c r="I1894" s="59"/>
      <c r="J1894" s="59"/>
      <c r="K1894" s="59"/>
      <c r="L1894" s="59"/>
      <c r="M1894" s="59"/>
      <c r="N1894" s="59"/>
      <c r="O1894" s="59"/>
      <c r="P1894" s="370"/>
      <c r="Q1894" s="59"/>
      <c r="R1894" s="386"/>
    </row>
    <row r="1895" spans="1:18" ht="12.75" customHeight="1" x14ac:dyDescent="0.25">
      <c r="A1895" s="383"/>
      <c r="B1895" s="378"/>
      <c r="C1895" s="62" t="str">
        <f>IF(ISTEXT('Organizational Unit Summary'!$B$53),'Organizational Unit Summary'!$B$53,"")</f>
        <v>P-14</v>
      </c>
      <c r="D1895" s="51" t="str">
        <f>IF('Organizational Unit Summary'!$B$24="Benchmark or Sustainment",IF(E1895="OoS","OoS",IF(E1895=1,"DM",IF(E1895=2,"PM",IF(E1895=3,"LM",IF(E1895=4,"FM"))))),IF(E1895="OoS","OoS",IF(E1895&lt;=2,"H",IF(E1895=3,"M",IF(E1895=4,"L")))))</f>
        <v>DM</v>
      </c>
      <c r="E1895" s="58">
        <f>IF(OR(Processes!$C$73=TRUE,Processes!Q$73=TRUE),IF(AND(G1895=1,H1895=1,NOT(ISTEXT(J1895))),4,IF(AND(G1895=1,H1895=1,ISTEXT(J1895)),3,IF(AND(OR(G1895=1,H1895=1),ISTEXT(J1895)),2,1))),"OoS")</f>
        <v>1</v>
      </c>
      <c r="F1895" s="57"/>
      <c r="G1895" s="59"/>
      <c r="H1895" s="59"/>
      <c r="I1895" s="59"/>
      <c r="J1895" s="59"/>
      <c r="K1895" s="59"/>
      <c r="L1895" s="59"/>
      <c r="M1895" s="59"/>
      <c r="N1895" s="59"/>
      <c r="O1895" s="59"/>
      <c r="P1895" s="370"/>
      <c r="Q1895" s="59"/>
      <c r="R1895" s="386"/>
    </row>
    <row r="1896" spans="1:18" ht="12.75" customHeight="1" x14ac:dyDescent="0.25">
      <c r="A1896" s="383"/>
      <c r="B1896" s="378"/>
      <c r="C1896" s="62" t="str">
        <f>IF(ISTEXT('Organizational Unit Summary'!$B$54),'Organizational Unit Summary'!$B$54,"")</f>
        <v>P-15</v>
      </c>
      <c r="D1896" s="51" t="str">
        <f>IF('Organizational Unit Summary'!$B$24="Benchmark or Sustainment",IF(E1896="OoS","OoS",IF(E1896=1,"DM",IF(E1896=2,"PM",IF(E1896=3,"LM",IF(E1896=4,"FM"))))),IF(E1896="OoS","OoS",IF(E1896&lt;=2,"H",IF(E1896=3,"M",IF(E1896=4,"L")))))</f>
        <v>DM</v>
      </c>
      <c r="E1896" s="58">
        <f>IF(OR(Processes!$C$73=TRUE,Processes!R$73=TRUE),IF(AND(G1896=1,H1896=1,NOT(ISTEXT(J1896))),4,IF(AND(G1896=1,H1896=1,ISTEXT(J1896)),3,IF(AND(OR(G1896=1,H1896=1),ISTEXT(J1896)),2,1))),"OoS")</f>
        <v>1</v>
      </c>
      <c r="F1896" s="57"/>
      <c r="G1896" s="59"/>
      <c r="H1896" s="59"/>
      <c r="I1896" s="59"/>
      <c r="J1896" s="59"/>
      <c r="K1896" s="59"/>
      <c r="L1896" s="59"/>
      <c r="M1896" s="59"/>
      <c r="N1896" s="59"/>
      <c r="O1896" s="59"/>
      <c r="P1896" s="370"/>
      <c r="Q1896" s="59"/>
      <c r="R1896" s="386"/>
    </row>
    <row r="1897" spans="1:18" ht="12.75" customHeight="1" x14ac:dyDescent="0.25">
      <c r="A1897" s="383"/>
      <c r="B1897" s="378"/>
      <c r="C1897" s="62" t="str">
        <f>IF(ISTEXT('Organizational Unit Summary'!$B$55),'Organizational Unit Summary'!$B$55,"")</f>
        <v>P-16</v>
      </c>
      <c r="D1897" s="51" t="str">
        <f>IF('Organizational Unit Summary'!$B$24="Benchmark or Sustainment",IF(E1897="OoS","OoS",IF(E1897=1,"DM",IF(E1897=2,"PM",IF(E1897=3,"LM",IF(E1897=4,"FM"))))),IF(E1897="OoS","OoS",IF(E1897&lt;=2,"H",IF(E1897=3,"M",IF(E1897=4,"L")))))</f>
        <v>DM</v>
      </c>
      <c r="E1897" s="58">
        <f>IF(OR(Processes!$C$73=TRUE,Processes!S$73=TRUE),IF(AND(G1897=1,H1897=1,NOT(ISTEXT(J1897))),4,IF(AND(G1897=1,H1897=1,ISTEXT(J1897)),3,IF(AND(OR(G1897=1,H1897=1),ISTEXT(J1897)),2,1))),"OoS")</f>
        <v>1</v>
      </c>
      <c r="F1897" s="57"/>
      <c r="G1897" s="59"/>
      <c r="H1897" s="59"/>
      <c r="I1897" s="59"/>
      <c r="J1897" s="59"/>
      <c r="K1897" s="59"/>
      <c r="L1897" s="59"/>
      <c r="M1897" s="59"/>
      <c r="N1897" s="59"/>
      <c r="O1897" s="59"/>
      <c r="P1897" s="370"/>
      <c r="Q1897" s="59"/>
      <c r="R1897" s="386"/>
    </row>
    <row r="1898" spans="1:18" ht="12.75" customHeight="1" x14ac:dyDescent="0.25">
      <c r="A1898" s="383"/>
      <c r="B1898" s="378"/>
      <c r="C1898" s="62" t="str">
        <f>IF(ISTEXT('Organizational Unit Summary'!$B$56),'Organizational Unit Summary'!$B$56,"")</f>
        <v>P-17</v>
      </c>
      <c r="D1898" s="51" t="str">
        <f>IF('Organizational Unit Summary'!$B$24="Benchmark or Sustainment",IF(E1898="OoS","OoS",IF(E1898=1,"DM",IF(E1898=2,"PM",IF(E1898=3,"LM",IF(E1898=4,"FM"))))),IF(E1898="OoS","OoS",IF(E1898&lt;=2,"H",IF(E1898=3,"M",IF(E1898=4,"L")))))</f>
        <v>DM</v>
      </c>
      <c r="E1898" s="58">
        <f>IF(OR(Processes!$C$73=TRUE,Processes!T$73=TRUE),IF(AND(G1898=1,H1898=1,NOT(ISTEXT(J1898))),4,IF(AND(G1898=1,H1898=1,ISTEXT(J1898)),3,IF(AND(OR(G1898=1,H1898=1),ISTEXT(J1898)),2,1))),"OoS")</f>
        <v>1</v>
      </c>
      <c r="F1898" s="57"/>
      <c r="G1898" s="59"/>
      <c r="H1898" s="59"/>
      <c r="I1898" s="59"/>
      <c r="J1898" s="59"/>
      <c r="K1898" s="59"/>
      <c r="L1898" s="59"/>
      <c r="M1898" s="59"/>
      <c r="N1898" s="59"/>
      <c r="O1898" s="59"/>
      <c r="P1898" s="370"/>
      <c r="Q1898" s="59"/>
      <c r="R1898" s="386"/>
    </row>
    <row r="1899" spans="1:18" ht="12.75" customHeight="1" x14ac:dyDescent="0.25">
      <c r="A1899" s="383"/>
      <c r="B1899" s="378"/>
      <c r="C1899" s="62" t="str">
        <f>IF(ISTEXT('Organizational Unit Summary'!$B$57),'Organizational Unit Summary'!$B$57,"")</f>
        <v>P-18</v>
      </c>
      <c r="D1899" s="51" t="str">
        <f>IF('Organizational Unit Summary'!$B$24="Benchmark or Sustainment",IF(E1899="OoS","OoS",IF(E1899=1,"DM",IF(E1899=2,"PM",IF(E1899=3,"LM",IF(E1899=4,"FM"))))),IF(E1899="OoS","OoS",IF(E1899&lt;=2,"H",IF(E1899=3,"M",IF(E1899=4,"L")))))</f>
        <v>DM</v>
      </c>
      <c r="E1899" s="58">
        <f>IF(OR(Processes!$C$73=TRUE,Processes!U$73=TRUE),IF(AND(G1899=1,H1899=1,NOT(ISTEXT(J1899))),4,IF(AND(G1899=1,H1899=1,ISTEXT(J1899)),3,IF(AND(OR(G1899=1,H1899=1),ISTEXT(J1899)),2,1))),"OoS")</f>
        <v>1</v>
      </c>
      <c r="F1899" s="57"/>
      <c r="G1899" s="59"/>
      <c r="H1899" s="59"/>
      <c r="I1899" s="59"/>
      <c r="J1899" s="59"/>
      <c r="K1899" s="59"/>
      <c r="L1899" s="59"/>
      <c r="M1899" s="59"/>
      <c r="N1899" s="59"/>
      <c r="O1899" s="59"/>
      <c r="P1899" s="370"/>
      <c r="Q1899" s="59"/>
      <c r="R1899" s="386"/>
    </row>
    <row r="1900" spans="1:18" ht="12.75" customHeight="1" x14ac:dyDescent="0.25">
      <c r="A1900" s="383"/>
      <c r="B1900" s="378"/>
      <c r="C1900" s="62" t="str">
        <f>IF(ISTEXT('Organizational Unit Summary'!$B$58),'Organizational Unit Summary'!$B$58,"")</f>
        <v>P-19</v>
      </c>
      <c r="D1900" s="51" t="str">
        <f>IF('Organizational Unit Summary'!$B$24="Benchmark or Sustainment",IF(E1900="OoS","OoS",IF(E1900=1,"DM",IF(E1900=2,"PM",IF(E1900=3,"LM",IF(E1900=4,"FM"))))),IF(E1900="OoS","OoS",IF(E1900&lt;=2,"H",IF(E1900=3,"M",IF(E1900=4,"L")))))</f>
        <v>DM</v>
      </c>
      <c r="E1900" s="58">
        <f>IF(OR(Processes!$C$73=TRUE,Processes!V$73=TRUE),IF(AND(G1900=1,H1900=1,NOT(ISTEXT(J1900))),4,IF(AND(G1900=1,H1900=1,ISTEXT(J1900)),3,IF(AND(OR(G1900=1,H1900=1),ISTEXT(J1900)),2,1))),"OoS")</f>
        <v>1</v>
      </c>
      <c r="F1900" s="57"/>
      <c r="G1900" s="59"/>
      <c r="H1900" s="59"/>
      <c r="I1900" s="59"/>
      <c r="J1900" s="59"/>
      <c r="K1900" s="59"/>
      <c r="L1900" s="59"/>
      <c r="M1900" s="59"/>
      <c r="N1900" s="59"/>
      <c r="O1900" s="59"/>
      <c r="P1900" s="370"/>
      <c r="Q1900" s="59"/>
      <c r="R1900" s="386"/>
    </row>
    <row r="1901" spans="1:18" ht="12.75" customHeight="1" thickBot="1" x14ac:dyDescent="0.3">
      <c r="A1901" s="383"/>
      <c r="B1901" s="378"/>
      <c r="C1901" s="62" t="str">
        <f>IF(ISTEXT('Organizational Unit Summary'!$B$59),'Organizational Unit Summary'!$B$59,"")</f>
        <v>P-20</v>
      </c>
      <c r="D1901" s="51" t="str">
        <f>IF('Organizational Unit Summary'!$B$24="Benchmark or Sustainment",IF(E1901="OoS","OoS",IF(E1901=1,"DM",IF(E1901=2,"PM",IF(E1901=3,"LM",IF(E1901=4,"FM"))))),IF(E1901="OoS","OoS",IF(E1901&lt;=2,"H",IF(E1901=3,"M",IF(E1901=4,"L")))))</f>
        <v>DM</v>
      </c>
      <c r="E1901" s="58">
        <f>IF(OR(Processes!$C$73=TRUE,Processes!W$73=TRUE),IF(AND(G1901=1,H1901=1,NOT(ISTEXT(J1901))),4,IF(AND(G1901=1,H1901=1,ISTEXT(J1901)),3,IF(AND(OR(G1901=1,H1901=1),ISTEXT(J1901)),2,1))),"OoS")</f>
        <v>1</v>
      </c>
      <c r="F1901" s="57"/>
      <c r="G1901" s="59"/>
      <c r="H1901" s="59"/>
      <c r="I1901" s="59"/>
      <c r="J1901" s="59"/>
      <c r="K1901" s="59"/>
      <c r="L1901" s="59"/>
      <c r="M1901" s="59"/>
      <c r="N1901" s="59"/>
      <c r="O1901" s="59"/>
      <c r="P1901" s="371"/>
      <c r="Q1901" s="59"/>
      <c r="R1901" s="386"/>
    </row>
    <row r="1902" spans="1:18" ht="13" x14ac:dyDescent="0.25">
      <c r="A1902" s="383"/>
      <c r="B1902" s="378" t="str">
        <f>IF(ISTEXT(Processes!$B$23),Processes!$B$23,"")</f>
        <v>Process 21</v>
      </c>
      <c r="C1902" s="54" t="str">
        <f>IF(ISTEXT('Organizational Unit Summary'!$B$40),'Organizational Unit Summary'!$B$40,"")</f>
        <v>P-1</v>
      </c>
      <c r="D1902" s="51" t="str">
        <f>IF('Organizational Unit Summary'!$B$24="Benchmark or Sustainment",IF(E1902="OoS","OoS",IF(E1902=1,"DM",IF(E1902=2,"PM",IF(E1902=3,"LM",IF(E1902=4,"FM"))))),IF(E1902="OoS","OoS",IF(E1902&lt;=2,"H",IF(E1902=3,"M",IF(E1902=4,"L")))))</f>
        <v>DM</v>
      </c>
      <c r="E1902" s="58">
        <f>IF(OR(Processes!$C$74=TRUE,Processes!D$74=TRUE),IF(AND(G1902=1,H1902=1,NOT(ISTEXT(J1902))),4,IF(AND(G1902=1,H1902=1,ISTEXT(J1902)),3,IF(AND(OR(G1902=1,H1902=1),ISTEXT(J1902)),2,1))),"OoS")</f>
        <v>1</v>
      </c>
      <c r="F1902" s="57"/>
      <c r="G1902" s="59"/>
      <c r="H1902" s="59"/>
      <c r="I1902" s="59"/>
      <c r="J1902" s="59"/>
      <c r="K1902" s="59"/>
      <c r="L1902" s="59"/>
      <c r="M1902" s="59"/>
      <c r="N1902" s="59"/>
      <c r="O1902" s="59"/>
      <c r="P1902" s="369"/>
      <c r="Q1902" s="59"/>
      <c r="R1902" s="386"/>
    </row>
    <row r="1903" spans="1:18" ht="13" x14ac:dyDescent="0.25">
      <c r="A1903" s="383"/>
      <c r="B1903" s="378"/>
      <c r="C1903" s="54" t="str">
        <f>IF(ISTEXT('Organizational Unit Summary'!$B$41),'Organizational Unit Summary'!$B$41,"")</f>
        <v>P-2</v>
      </c>
      <c r="D1903" s="51" t="str">
        <f>IF('Organizational Unit Summary'!$B$24="Benchmark or Sustainment",IF(E1903="OoS","OoS",IF(E1903=1,"DM",IF(E1903=2,"PM",IF(E1903=3,"LM",IF(E1903=4,"FM"))))),IF(E1903="OoS","OoS",IF(E1903&lt;=2,"H",IF(E1903=3,"M",IF(E1903=4,"L")))))</f>
        <v>DM</v>
      </c>
      <c r="E1903" s="58">
        <f>IF(OR(Processes!$C$74=TRUE,Processes!E$74=TRUE),IF(AND(G1903=1,H1903=1,NOT(ISTEXT(J1903))),4,IF(AND(G1903=1,H1903=1,ISTEXT(J1903)),3,IF(AND(OR(G1903=1,H1903=1),ISTEXT(J1903)),2,1))),"OoS")</f>
        <v>1</v>
      </c>
      <c r="F1903" s="57"/>
      <c r="G1903" s="59"/>
      <c r="H1903" s="59"/>
      <c r="I1903" s="59"/>
      <c r="J1903" s="59"/>
      <c r="K1903" s="59"/>
      <c r="L1903" s="59"/>
      <c r="M1903" s="59"/>
      <c r="N1903" s="59"/>
      <c r="O1903" s="59"/>
      <c r="P1903" s="370"/>
      <c r="Q1903" s="59"/>
      <c r="R1903" s="386"/>
    </row>
    <row r="1904" spans="1:18" ht="13" x14ac:dyDescent="0.25">
      <c r="A1904" s="383"/>
      <c r="B1904" s="378"/>
      <c r="C1904" s="54" t="str">
        <f>IF(ISTEXT('Organizational Unit Summary'!$B$42),'Organizational Unit Summary'!$B$42,"")</f>
        <v>P-3</v>
      </c>
      <c r="D1904" s="51" t="str">
        <f>IF('Organizational Unit Summary'!$B$24="Benchmark or Sustainment",IF(E1904="OoS","OoS",IF(E1904=1,"DM",IF(E1904=2,"PM",IF(E1904=3,"LM",IF(E1904=4,"FM"))))),IF(E1904="OoS","OoS",IF(E1904&lt;=2,"H",IF(E1904=3,"M",IF(E1904=4,"L")))))</f>
        <v>DM</v>
      </c>
      <c r="E1904" s="58">
        <f>IF(OR(Processes!$C$74=TRUE,Processes!F$74=TRUE),IF(AND(G1904=1,H1904=1,NOT(ISTEXT(J1904))),4,IF(AND(G1904=1,H1904=1,ISTEXT(J1904)),3,IF(AND(OR(G1904=1,H1904=1),ISTEXT(J1904)),2,1))),"OoS")</f>
        <v>1</v>
      </c>
      <c r="F1904" s="57"/>
      <c r="G1904" s="59"/>
      <c r="H1904" s="59"/>
      <c r="I1904" s="59"/>
      <c r="J1904" s="59"/>
      <c r="K1904" s="59"/>
      <c r="L1904" s="59"/>
      <c r="M1904" s="59"/>
      <c r="N1904" s="59"/>
      <c r="O1904" s="59"/>
      <c r="P1904" s="370"/>
      <c r="Q1904" s="59"/>
      <c r="R1904" s="386"/>
    </row>
    <row r="1905" spans="1:18" ht="13" x14ac:dyDescent="0.25">
      <c r="A1905" s="383"/>
      <c r="B1905" s="378"/>
      <c r="C1905" s="54" t="str">
        <f>IF(ISTEXT('Organizational Unit Summary'!$B$43),'Organizational Unit Summary'!$B$43,"")</f>
        <v>P-4</v>
      </c>
      <c r="D1905" s="51" t="str">
        <f>IF('Organizational Unit Summary'!$B$24="Benchmark or Sustainment",IF(E1905="OoS","OoS",IF(E1905=1,"DM",IF(E1905=2,"PM",IF(E1905=3,"LM",IF(E1905=4,"FM"))))),IF(E1905="OoS","OoS",IF(E1905&lt;=2,"H",IF(E1905=3,"M",IF(E1905=4,"L")))))</f>
        <v>DM</v>
      </c>
      <c r="E1905" s="58">
        <f>IF(OR(Processes!$C$74=TRUE,Processes!G$74=TRUE),IF(AND(G1905=1,H1905=1,NOT(ISTEXT(J1905))),4,IF(AND(G1905=1,H1905=1,ISTEXT(J1905)),3,IF(AND(OR(G1905=1,H1905=1),ISTEXT(J1905)),2,1))),"OoS")</f>
        <v>1</v>
      </c>
      <c r="F1905" s="57"/>
      <c r="G1905" s="59"/>
      <c r="H1905" s="59"/>
      <c r="I1905" s="59"/>
      <c r="J1905" s="59"/>
      <c r="K1905" s="59"/>
      <c r="L1905" s="59"/>
      <c r="M1905" s="59"/>
      <c r="N1905" s="59"/>
      <c r="O1905" s="59"/>
      <c r="P1905" s="370"/>
      <c r="Q1905" s="59"/>
      <c r="R1905" s="386"/>
    </row>
    <row r="1906" spans="1:18" ht="13" x14ac:dyDescent="0.25">
      <c r="A1906" s="383"/>
      <c r="B1906" s="378"/>
      <c r="C1906" s="54" t="str">
        <f>IF(ISTEXT('Organizational Unit Summary'!$B$44),'Organizational Unit Summary'!$B$44,"")</f>
        <v>P-5</v>
      </c>
      <c r="D1906" s="51" t="str">
        <f>IF('Organizational Unit Summary'!$B$24="Benchmark or Sustainment",IF(E1906="OoS","OoS",IF(E1906=1,"DM",IF(E1906=2,"PM",IF(E1906=3,"LM",IF(E1906=4,"FM"))))),IF(E1906="OoS","OoS",IF(E1906&lt;=2,"H",IF(E1906=3,"M",IF(E1906=4,"L")))))</f>
        <v>DM</v>
      </c>
      <c r="E1906" s="58">
        <f>IF(OR(Processes!$C$74=TRUE,Processes!H$74=TRUE),IF(AND(G1906=1,H1906=1,NOT(ISTEXT(J1906))),4,IF(AND(G1906=1,H1906=1,ISTEXT(J1906)),3,IF(AND(OR(G1906=1,H1906=1),ISTEXT(J1906)),2,1))),"OoS")</f>
        <v>1</v>
      </c>
      <c r="F1906" s="57"/>
      <c r="G1906" s="59"/>
      <c r="H1906" s="59"/>
      <c r="I1906" s="59"/>
      <c r="J1906" s="59"/>
      <c r="K1906" s="59"/>
      <c r="L1906" s="59"/>
      <c r="M1906" s="59"/>
      <c r="N1906" s="59"/>
      <c r="O1906" s="59"/>
      <c r="P1906" s="370"/>
      <c r="Q1906" s="59"/>
      <c r="R1906" s="386"/>
    </row>
    <row r="1907" spans="1:18" ht="13" x14ac:dyDescent="0.25">
      <c r="A1907" s="383"/>
      <c r="B1907" s="378"/>
      <c r="C1907" s="54" t="str">
        <f>IF(ISTEXT('Organizational Unit Summary'!$B$45),'Organizational Unit Summary'!$B$45,"")</f>
        <v>P-6</v>
      </c>
      <c r="D1907" s="51" t="str">
        <f>IF('Organizational Unit Summary'!$B$24="Benchmark or Sustainment",IF(E1907="OoS","OoS",IF(E1907=1,"DM",IF(E1907=2,"PM",IF(E1907=3,"LM",IF(E1907=4,"FM"))))),IF(E1907="OoS","OoS",IF(E1907&lt;=2,"H",IF(E1907=3,"M",IF(E1907=4,"L")))))</f>
        <v>DM</v>
      </c>
      <c r="E1907" s="58">
        <f>IF(OR(Processes!$C$74=TRUE,Processes!I$74=TRUE),IF(AND(G1907=1,H1907=1,NOT(ISTEXT(J1907))),4,IF(AND(G1907=1,H1907=1,ISTEXT(J1907)),3,IF(AND(OR(G1907=1,H1907=1),ISTEXT(J1907)),2,1))),"OoS")</f>
        <v>1</v>
      </c>
      <c r="F1907" s="57"/>
      <c r="G1907" s="59"/>
      <c r="H1907" s="59"/>
      <c r="I1907" s="59"/>
      <c r="J1907" s="59"/>
      <c r="K1907" s="59"/>
      <c r="L1907" s="59"/>
      <c r="M1907" s="59"/>
      <c r="N1907" s="59"/>
      <c r="O1907" s="59"/>
      <c r="P1907" s="370"/>
      <c r="Q1907" s="59"/>
      <c r="R1907" s="386"/>
    </row>
    <row r="1908" spans="1:18" ht="13" x14ac:dyDescent="0.25">
      <c r="A1908" s="383"/>
      <c r="B1908" s="378"/>
      <c r="C1908" s="54" t="str">
        <f>IF(ISTEXT('Organizational Unit Summary'!$B$46),'Organizational Unit Summary'!$B$46,"")</f>
        <v>P-7</v>
      </c>
      <c r="D1908" s="51" t="str">
        <f>IF('Organizational Unit Summary'!$B$24="Benchmark or Sustainment",IF(E1908="OoS","OoS",IF(E1908=1,"DM",IF(E1908=2,"PM",IF(E1908=3,"LM",IF(E1908=4,"FM"))))),IF(E1908="OoS","OoS",IF(E1908&lt;=2,"H",IF(E1908=3,"M",IF(E1908=4,"L")))))</f>
        <v>DM</v>
      </c>
      <c r="E1908" s="58">
        <f>IF(OR(Processes!$C$74=TRUE,Processes!J$74=TRUE),IF(AND(G1908=1,H1908=1,NOT(ISTEXT(J1908))),4,IF(AND(G1908=1,H1908=1,ISTEXT(J1908)),3,IF(AND(OR(G1908=1,H1908=1),ISTEXT(J1908)),2,1))),"OoS")</f>
        <v>1</v>
      </c>
      <c r="F1908" s="57"/>
      <c r="G1908" s="59"/>
      <c r="H1908" s="59"/>
      <c r="I1908" s="59"/>
      <c r="J1908" s="59"/>
      <c r="K1908" s="59"/>
      <c r="L1908" s="59"/>
      <c r="M1908" s="59"/>
      <c r="N1908" s="59"/>
      <c r="O1908" s="59"/>
      <c r="P1908" s="370"/>
      <c r="Q1908" s="59"/>
      <c r="R1908" s="386"/>
    </row>
    <row r="1909" spans="1:18" ht="13" x14ac:dyDescent="0.25">
      <c r="A1909" s="383"/>
      <c r="B1909" s="378"/>
      <c r="C1909" s="54" t="str">
        <f>IF(ISTEXT('Organizational Unit Summary'!$B$47),'Organizational Unit Summary'!$B$47,"")</f>
        <v>P-8</v>
      </c>
      <c r="D1909" s="51" t="str">
        <f>IF('Organizational Unit Summary'!$B$24="Benchmark or Sustainment",IF(E1909="OoS","OoS",IF(E1909=1,"DM",IF(E1909=2,"PM",IF(E1909=3,"LM",IF(E1909=4,"FM"))))),IF(E1909="OoS","OoS",IF(E1909&lt;=2,"H",IF(E1909=3,"M",IF(E1909=4,"L")))))</f>
        <v>DM</v>
      </c>
      <c r="E1909" s="58">
        <f>IF(OR(Processes!$C$74=TRUE,Processes!K$74=TRUE),IF(AND(G1909=1,H1909=1,NOT(ISTEXT(J1909))),4,IF(AND(G1909=1,H1909=1,ISTEXT(J1909)),3,IF(AND(OR(G1909=1,H1909=1),ISTEXT(J1909)),2,1))),"OoS")</f>
        <v>1</v>
      </c>
      <c r="F1909" s="57"/>
      <c r="G1909" s="59"/>
      <c r="H1909" s="59"/>
      <c r="I1909" s="59"/>
      <c r="J1909" s="59"/>
      <c r="K1909" s="59"/>
      <c r="L1909" s="59"/>
      <c r="M1909" s="59"/>
      <c r="N1909" s="59"/>
      <c r="O1909" s="59"/>
      <c r="P1909" s="370"/>
      <c r="Q1909" s="59"/>
      <c r="R1909" s="386"/>
    </row>
    <row r="1910" spans="1:18" ht="13" x14ac:dyDescent="0.25">
      <c r="A1910" s="383"/>
      <c r="B1910" s="378"/>
      <c r="C1910" s="54" t="str">
        <f>IF(ISTEXT('Organizational Unit Summary'!$B$48),'Organizational Unit Summary'!$B$48,"")</f>
        <v>P-9</v>
      </c>
      <c r="D1910" s="51" t="str">
        <f>IF('Organizational Unit Summary'!$B$24="Benchmark or Sustainment",IF(E1910="OoS","OoS",IF(E1910=1,"DM",IF(E1910=2,"PM",IF(E1910=3,"LM",IF(E1910=4,"FM"))))),IF(E1910="OoS","OoS",IF(E1910&lt;=2,"H",IF(E1910=3,"M",IF(E1910=4,"L")))))</f>
        <v>DM</v>
      </c>
      <c r="E1910" s="58">
        <f>IF(OR(Processes!$C$74=TRUE,Processes!L$74=TRUE),IF(AND(G1910=1,H1910=1,NOT(ISTEXT(J1910))),4,IF(AND(G1910=1,H1910=1,ISTEXT(J1910)),3,IF(AND(OR(G1910=1,H1910=1),ISTEXT(J1910)),2,1))),"OoS")</f>
        <v>1</v>
      </c>
      <c r="F1910" s="57"/>
      <c r="G1910" s="59"/>
      <c r="H1910" s="59"/>
      <c r="I1910" s="59"/>
      <c r="J1910" s="59"/>
      <c r="K1910" s="59"/>
      <c r="L1910" s="59"/>
      <c r="M1910" s="59"/>
      <c r="N1910" s="59"/>
      <c r="O1910" s="59"/>
      <c r="P1910" s="370"/>
      <c r="Q1910" s="59"/>
      <c r="R1910" s="386"/>
    </row>
    <row r="1911" spans="1:18" ht="13" x14ac:dyDescent="0.25">
      <c r="A1911" s="383"/>
      <c r="B1911" s="378"/>
      <c r="C1911" s="54" t="str">
        <f>IF(ISTEXT('Organizational Unit Summary'!$B$49),'Organizational Unit Summary'!$B$49,"")</f>
        <v>P-10</v>
      </c>
      <c r="D1911" s="51" t="str">
        <f>IF('Organizational Unit Summary'!$B$24="Benchmark or Sustainment",IF(E1911="OoS","OoS",IF(E1911=1,"DM",IF(E1911=2,"PM",IF(E1911=3,"LM",IF(E1911=4,"FM"))))),IF(E1911="OoS","OoS",IF(E1911&lt;=2,"H",IF(E1911=3,"M",IF(E1911=4,"L")))))</f>
        <v>DM</v>
      </c>
      <c r="E1911" s="58">
        <f>IF(OR(Processes!$C$74=TRUE,Processes!M$74=TRUE),IF(AND(G1911=1,H1911=1,NOT(ISTEXT(J1911))),4,IF(AND(G1911=1,H1911=1,ISTEXT(J1911)),3,IF(AND(OR(G1911=1,H1911=1),ISTEXT(J1911)),2,1))),"OoS")</f>
        <v>1</v>
      </c>
      <c r="F1911" s="57"/>
      <c r="G1911" s="59"/>
      <c r="H1911" s="59"/>
      <c r="I1911" s="59"/>
      <c r="J1911" s="59"/>
      <c r="K1911" s="59"/>
      <c r="L1911" s="59"/>
      <c r="M1911" s="59"/>
      <c r="N1911" s="59"/>
      <c r="O1911" s="59"/>
      <c r="P1911" s="370"/>
      <c r="Q1911" s="59"/>
      <c r="R1911" s="386"/>
    </row>
    <row r="1912" spans="1:18" ht="13" x14ac:dyDescent="0.25">
      <c r="A1912" s="383"/>
      <c r="B1912" s="378"/>
      <c r="C1912" s="54" t="str">
        <f>IF(ISTEXT('Organizational Unit Summary'!$B$50),'Organizational Unit Summary'!$B$50,"")</f>
        <v>P-11</v>
      </c>
      <c r="D1912" s="51" t="str">
        <f>IF('Organizational Unit Summary'!$B$24="Benchmark or Sustainment",IF(E1912="OoS","OoS",IF(E1912=1,"DM",IF(E1912=2,"PM",IF(E1912=3,"LM",IF(E1912=4,"FM"))))),IF(E1912="OoS","OoS",IF(E1912&lt;=2,"H",IF(E1912=3,"M",IF(E1912=4,"L")))))</f>
        <v>DM</v>
      </c>
      <c r="E1912" s="58">
        <f>IF(OR(Processes!$C$74=TRUE,Processes!N$74=TRUE),IF(AND(G1912=1,H1912=1,NOT(ISTEXT(J1912))),4,IF(AND(G1912=1,H1912=1,ISTEXT(J1912)),3,IF(AND(OR(G1912=1,H1912=1),ISTEXT(J1912)),2,1))),"OoS")</f>
        <v>1</v>
      </c>
      <c r="F1912" s="57"/>
      <c r="G1912" s="59"/>
      <c r="H1912" s="59"/>
      <c r="I1912" s="59"/>
      <c r="J1912" s="59"/>
      <c r="K1912" s="59"/>
      <c r="L1912" s="59"/>
      <c r="M1912" s="59"/>
      <c r="N1912" s="59"/>
      <c r="O1912" s="59"/>
      <c r="P1912" s="370"/>
      <c r="Q1912" s="59"/>
      <c r="R1912" s="386"/>
    </row>
    <row r="1913" spans="1:18" ht="13" x14ac:dyDescent="0.25">
      <c r="A1913" s="383"/>
      <c r="B1913" s="378"/>
      <c r="C1913" s="54" t="str">
        <f>IF(ISTEXT('Organizational Unit Summary'!$B$51),'Organizational Unit Summary'!$B$51,"")</f>
        <v>P-12</v>
      </c>
      <c r="D1913" s="51" t="str">
        <f>IF('Organizational Unit Summary'!$B$24="Benchmark or Sustainment",IF(E1913="OoS","OoS",IF(E1913=1,"DM",IF(E1913=2,"PM",IF(E1913=3,"LM",IF(E1913=4,"FM"))))),IF(E1913="OoS","OoS",IF(E1913&lt;=2,"H",IF(E1913=3,"M",IF(E1913=4,"L")))))</f>
        <v>DM</v>
      </c>
      <c r="E1913" s="58">
        <f>IF(OR(Processes!$C$74=TRUE,Processes!O$74=TRUE),IF(AND(G1913=1,H1913=1,NOT(ISTEXT(J1913))),4,IF(AND(G1913=1,H1913=1,ISTEXT(J1913)),3,IF(AND(OR(G1913=1,H1913=1),ISTEXT(J1913)),2,1))),"OoS")</f>
        <v>1</v>
      </c>
      <c r="F1913" s="57"/>
      <c r="G1913" s="59"/>
      <c r="H1913" s="59"/>
      <c r="I1913" s="59"/>
      <c r="J1913" s="59"/>
      <c r="K1913" s="59"/>
      <c r="L1913" s="59"/>
      <c r="M1913" s="59"/>
      <c r="N1913" s="59"/>
      <c r="O1913" s="59"/>
      <c r="P1913" s="370"/>
      <c r="Q1913" s="59"/>
      <c r="R1913" s="386"/>
    </row>
    <row r="1914" spans="1:18" ht="13" x14ac:dyDescent="0.25">
      <c r="A1914" s="383"/>
      <c r="B1914" s="378"/>
      <c r="C1914" s="54" t="str">
        <f>IF(ISTEXT('Organizational Unit Summary'!$B$52),'Organizational Unit Summary'!$B$52,"")</f>
        <v>P-13</v>
      </c>
      <c r="D1914" s="51" t="str">
        <f>IF('Organizational Unit Summary'!$B$24="Benchmark or Sustainment",IF(E1914="OoS","OoS",IF(E1914=1,"DM",IF(E1914=2,"PM",IF(E1914=3,"LM",IF(E1914=4,"FM"))))),IF(E1914="OoS","OoS",IF(E1914&lt;=2,"H",IF(E1914=3,"M",IF(E1914=4,"L")))))</f>
        <v>DM</v>
      </c>
      <c r="E1914" s="58">
        <f>IF(OR(Processes!$C$74=TRUE,Processes!P$74=TRUE),IF(AND(G1914=1,H1914=1,NOT(ISTEXT(J1914))),4,IF(AND(G1914=1,H1914=1,ISTEXT(J1914)),3,IF(AND(OR(G1914=1,H1914=1),ISTEXT(J1914)),2,1))),"OoS")</f>
        <v>1</v>
      </c>
      <c r="F1914" s="57"/>
      <c r="G1914" s="59"/>
      <c r="H1914" s="59"/>
      <c r="I1914" s="59"/>
      <c r="J1914" s="59"/>
      <c r="K1914" s="59"/>
      <c r="L1914" s="59"/>
      <c r="M1914" s="59"/>
      <c r="N1914" s="59"/>
      <c r="O1914" s="59"/>
      <c r="P1914" s="370"/>
      <c r="Q1914" s="59"/>
      <c r="R1914" s="386"/>
    </row>
    <row r="1915" spans="1:18" ht="13" x14ac:dyDescent="0.25">
      <c r="A1915" s="383"/>
      <c r="B1915" s="378"/>
      <c r="C1915" s="54" t="str">
        <f>IF(ISTEXT('Organizational Unit Summary'!$B$53),'Organizational Unit Summary'!$B$53,"")</f>
        <v>P-14</v>
      </c>
      <c r="D1915" s="51" t="str">
        <f>IF('Organizational Unit Summary'!$B$24="Benchmark or Sustainment",IF(E1915="OoS","OoS",IF(E1915=1,"DM",IF(E1915=2,"PM",IF(E1915=3,"LM",IF(E1915=4,"FM"))))),IF(E1915="OoS","OoS",IF(E1915&lt;=2,"H",IF(E1915=3,"M",IF(E1915=4,"L")))))</f>
        <v>DM</v>
      </c>
      <c r="E1915" s="58">
        <f>IF(OR(Processes!$C$74=TRUE,Processes!Q$74=TRUE),IF(AND(G1915=1,H1915=1,NOT(ISTEXT(J1915))),4,IF(AND(G1915=1,H1915=1,ISTEXT(J1915)),3,IF(AND(OR(G1915=1,H1915=1),ISTEXT(J1915)),2,1))),"OoS")</f>
        <v>1</v>
      </c>
      <c r="F1915" s="57"/>
      <c r="G1915" s="59"/>
      <c r="H1915" s="59"/>
      <c r="I1915" s="59"/>
      <c r="J1915" s="59"/>
      <c r="K1915" s="59"/>
      <c r="L1915" s="59"/>
      <c r="M1915" s="59"/>
      <c r="N1915" s="59"/>
      <c r="O1915" s="59"/>
      <c r="P1915" s="370"/>
      <c r="Q1915" s="59"/>
      <c r="R1915" s="386"/>
    </row>
    <row r="1916" spans="1:18" ht="13" x14ac:dyDescent="0.25">
      <c r="A1916" s="383"/>
      <c r="B1916" s="378"/>
      <c r="C1916" s="54" t="str">
        <f>IF(ISTEXT('Organizational Unit Summary'!$B$54),'Organizational Unit Summary'!$B$54,"")</f>
        <v>P-15</v>
      </c>
      <c r="D1916" s="51" t="str">
        <f>IF('Organizational Unit Summary'!$B$24="Benchmark or Sustainment",IF(E1916="OoS","OoS",IF(E1916=1,"DM",IF(E1916=2,"PM",IF(E1916=3,"LM",IF(E1916=4,"FM"))))),IF(E1916="OoS","OoS",IF(E1916&lt;=2,"H",IF(E1916=3,"M",IF(E1916=4,"L")))))</f>
        <v>DM</v>
      </c>
      <c r="E1916" s="58">
        <f>IF(OR(Processes!$C$74=TRUE,Processes!R$74=TRUE),IF(AND(G1916=1,H1916=1,NOT(ISTEXT(J1916))),4,IF(AND(G1916=1,H1916=1,ISTEXT(J1916)),3,IF(AND(OR(G1916=1,H1916=1),ISTEXT(J1916)),2,1))),"OoS")</f>
        <v>1</v>
      </c>
      <c r="F1916" s="57"/>
      <c r="G1916" s="59"/>
      <c r="H1916" s="59"/>
      <c r="I1916" s="59"/>
      <c r="J1916" s="59"/>
      <c r="K1916" s="59"/>
      <c r="L1916" s="59"/>
      <c r="M1916" s="59"/>
      <c r="N1916" s="59"/>
      <c r="O1916" s="59"/>
      <c r="P1916" s="370"/>
      <c r="Q1916" s="59"/>
      <c r="R1916" s="386"/>
    </row>
    <row r="1917" spans="1:18" ht="13" x14ac:dyDescent="0.25">
      <c r="A1917" s="383"/>
      <c r="B1917" s="378"/>
      <c r="C1917" s="54" t="str">
        <f>IF(ISTEXT('Organizational Unit Summary'!$B$55),'Organizational Unit Summary'!$B$55,"")</f>
        <v>P-16</v>
      </c>
      <c r="D1917" s="51" t="str">
        <f>IF('Organizational Unit Summary'!$B$24="Benchmark or Sustainment",IF(E1917="OoS","OoS",IF(E1917=1,"DM",IF(E1917=2,"PM",IF(E1917=3,"LM",IF(E1917=4,"FM"))))),IF(E1917="OoS","OoS",IF(E1917&lt;=2,"H",IF(E1917=3,"M",IF(E1917=4,"L")))))</f>
        <v>DM</v>
      </c>
      <c r="E1917" s="58">
        <f>IF(OR(Processes!$C$74=TRUE,Processes!S$74=TRUE),IF(AND(G1917=1,H1917=1,NOT(ISTEXT(J1917))),4,IF(AND(G1917=1,H1917=1,ISTEXT(J1917)),3,IF(AND(OR(G1917=1,H1917=1),ISTEXT(J1917)),2,1))),"OoS")</f>
        <v>1</v>
      </c>
      <c r="F1917" s="57"/>
      <c r="G1917" s="59"/>
      <c r="H1917" s="59"/>
      <c r="I1917" s="59"/>
      <c r="J1917" s="59"/>
      <c r="K1917" s="59"/>
      <c r="L1917" s="59"/>
      <c r="M1917" s="59"/>
      <c r="N1917" s="59"/>
      <c r="O1917" s="59"/>
      <c r="P1917" s="370"/>
      <c r="Q1917" s="59"/>
      <c r="R1917" s="386"/>
    </row>
    <row r="1918" spans="1:18" ht="13" x14ac:dyDescent="0.25">
      <c r="A1918" s="383"/>
      <c r="B1918" s="378"/>
      <c r="C1918" s="54" t="str">
        <f>IF(ISTEXT('Organizational Unit Summary'!$B$56),'Organizational Unit Summary'!$B$56,"")</f>
        <v>P-17</v>
      </c>
      <c r="D1918" s="51" t="str">
        <f>IF('Organizational Unit Summary'!$B$24="Benchmark or Sustainment",IF(E1918="OoS","OoS",IF(E1918=1,"DM",IF(E1918=2,"PM",IF(E1918=3,"LM",IF(E1918=4,"FM"))))),IF(E1918="OoS","OoS",IF(E1918&lt;=2,"H",IF(E1918=3,"M",IF(E1918=4,"L")))))</f>
        <v>DM</v>
      </c>
      <c r="E1918" s="58">
        <f>IF(OR(Processes!$C$74=TRUE,Processes!T$74=TRUE),IF(AND(G1918=1,H1918=1,NOT(ISTEXT(J1918))),4,IF(AND(G1918=1,H1918=1,ISTEXT(J1918)),3,IF(AND(OR(G1918=1,H1918=1),ISTEXT(J1918)),2,1))),"OoS")</f>
        <v>1</v>
      </c>
      <c r="F1918" s="57"/>
      <c r="G1918" s="59"/>
      <c r="H1918" s="59"/>
      <c r="I1918" s="59"/>
      <c r="J1918" s="59"/>
      <c r="K1918" s="59"/>
      <c r="L1918" s="59"/>
      <c r="M1918" s="59"/>
      <c r="N1918" s="59"/>
      <c r="O1918" s="59"/>
      <c r="P1918" s="370"/>
      <c r="Q1918" s="59"/>
      <c r="R1918" s="386"/>
    </row>
    <row r="1919" spans="1:18" ht="13" x14ac:dyDescent="0.25">
      <c r="A1919" s="383"/>
      <c r="B1919" s="378"/>
      <c r="C1919" s="54" t="str">
        <f>IF(ISTEXT('Organizational Unit Summary'!$B$57),'Organizational Unit Summary'!$B$57,"")</f>
        <v>P-18</v>
      </c>
      <c r="D1919" s="51" t="str">
        <f>IF('Organizational Unit Summary'!$B$24="Benchmark or Sustainment",IF(E1919="OoS","OoS",IF(E1919=1,"DM",IF(E1919=2,"PM",IF(E1919=3,"LM",IF(E1919=4,"FM"))))),IF(E1919="OoS","OoS",IF(E1919&lt;=2,"H",IF(E1919=3,"M",IF(E1919=4,"L")))))</f>
        <v>DM</v>
      </c>
      <c r="E1919" s="58">
        <f>IF(OR(Processes!$C$74=TRUE,Processes!U$74=TRUE),IF(AND(G1919=1,H1919=1,NOT(ISTEXT(J1919))),4,IF(AND(G1919=1,H1919=1,ISTEXT(J1919)),3,IF(AND(OR(G1919=1,H1919=1),ISTEXT(J1919)),2,1))),"OoS")</f>
        <v>1</v>
      </c>
      <c r="F1919" s="57"/>
      <c r="G1919" s="59"/>
      <c r="H1919" s="59"/>
      <c r="I1919" s="59"/>
      <c r="J1919" s="59"/>
      <c r="K1919" s="59"/>
      <c r="L1919" s="59"/>
      <c r="M1919" s="59"/>
      <c r="N1919" s="59"/>
      <c r="O1919" s="59"/>
      <c r="P1919" s="370"/>
      <c r="Q1919" s="59"/>
      <c r="R1919" s="386"/>
    </row>
    <row r="1920" spans="1:18" ht="13" x14ac:dyDescent="0.25">
      <c r="A1920" s="383"/>
      <c r="B1920" s="378"/>
      <c r="C1920" s="54" t="str">
        <f>IF(ISTEXT('Organizational Unit Summary'!$B$58),'Organizational Unit Summary'!$B$58,"")</f>
        <v>P-19</v>
      </c>
      <c r="D1920" s="51" t="str">
        <f>IF('Organizational Unit Summary'!$B$24="Benchmark or Sustainment",IF(E1920="OoS","OoS",IF(E1920=1,"DM",IF(E1920=2,"PM",IF(E1920=3,"LM",IF(E1920=4,"FM"))))),IF(E1920="OoS","OoS",IF(E1920&lt;=2,"H",IF(E1920=3,"M",IF(E1920=4,"L")))))</f>
        <v>DM</v>
      </c>
      <c r="E1920" s="58">
        <f>IF(OR(Processes!$C$74=TRUE,Processes!V$74=TRUE),IF(AND(G1920=1,H1920=1,NOT(ISTEXT(J1920))),4,IF(AND(G1920=1,H1920=1,ISTEXT(J1920)),3,IF(AND(OR(G1920=1,H1920=1),ISTEXT(J1920)),2,1))),"OoS")</f>
        <v>1</v>
      </c>
      <c r="F1920" s="57"/>
      <c r="G1920" s="59"/>
      <c r="H1920" s="59"/>
      <c r="I1920" s="59"/>
      <c r="J1920" s="59"/>
      <c r="K1920" s="59"/>
      <c r="L1920" s="59"/>
      <c r="M1920" s="59"/>
      <c r="N1920" s="59"/>
      <c r="O1920" s="59"/>
      <c r="P1920" s="370"/>
      <c r="Q1920" s="59"/>
      <c r="R1920" s="386"/>
    </row>
    <row r="1921" spans="1:18" ht="13.5" thickBot="1" x14ac:dyDescent="0.3">
      <c r="A1921" s="383"/>
      <c r="B1921" s="378"/>
      <c r="C1921" s="54" t="str">
        <f>IF(ISTEXT('Organizational Unit Summary'!$B$59),'Organizational Unit Summary'!$B$59,"")</f>
        <v>P-20</v>
      </c>
      <c r="D1921" s="51" t="str">
        <f>IF('Organizational Unit Summary'!$B$24="Benchmark or Sustainment",IF(E1921="OoS","OoS",IF(E1921=1,"DM",IF(E1921=2,"PM",IF(E1921=3,"LM",IF(E1921=4,"FM"))))),IF(E1921="OoS","OoS",IF(E1921&lt;=2,"H",IF(E1921=3,"M",IF(E1921=4,"L")))))</f>
        <v>DM</v>
      </c>
      <c r="E1921" s="58">
        <f>IF(OR(Processes!$C$74=TRUE,Processes!W$74=TRUE),IF(AND(G1921=1,H1921=1,NOT(ISTEXT(J1921))),4,IF(AND(G1921=1,H1921=1,ISTEXT(J1921)),3,IF(AND(OR(G1921=1,H1921=1),ISTEXT(J1921)),2,1))),"OoS")</f>
        <v>1</v>
      </c>
      <c r="F1921" s="57"/>
      <c r="G1921" s="59"/>
      <c r="H1921" s="59"/>
      <c r="I1921" s="59"/>
      <c r="J1921" s="59"/>
      <c r="K1921" s="59"/>
      <c r="L1921" s="59"/>
      <c r="M1921" s="59"/>
      <c r="N1921" s="59"/>
      <c r="O1921" s="59"/>
      <c r="P1921" s="371"/>
      <c r="Q1921" s="59"/>
      <c r="R1921" s="386"/>
    </row>
    <row r="1922" spans="1:18" ht="13" x14ac:dyDescent="0.25">
      <c r="A1922" s="383"/>
      <c r="B1922" s="378" t="str">
        <f>IF(ISTEXT(Processes!$B$24),Processes!$B$24,"")</f>
        <v>Process 22</v>
      </c>
      <c r="C1922" s="54" t="str">
        <f>IF(ISTEXT('Organizational Unit Summary'!$B$40),'Organizational Unit Summary'!$B$40,"")</f>
        <v>P-1</v>
      </c>
      <c r="D1922" s="51" t="str">
        <f>IF('Organizational Unit Summary'!$B$24="Benchmark or Sustainment",IF(E1922="OoS","OoS",IF(E1922=1,"DM",IF(E1922=2,"PM",IF(E1922=3,"LM",IF(E1922=4,"FM"))))),IF(E1922="OoS","OoS",IF(E1922&lt;=2,"H",IF(E1922=3,"M",IF(E1922=4,"L")))))</f>
        <v>DM</v>
      </c>
      <c r="E1922" s="58">
        <f>IF(OR(Processes!$C$75=TRUE,Processes!D$75=TRUE),IF(AND(G1922=1,H1922=1,NOT(ISTEXT(J1922))),4,IF(AND(G1922=1,H1922=1,ISTEXT(J1922)),3,IF(AND(OR(G1922=1,H1922=1),ISTEXT(J1922)),2,1))),"OoS")</f>
        <v>1</v>
      </c>
      <c r="F1922" s="57"/>
      <c r="G1922" s="59"/>
      <c r="H1922" s="59"/>
      <c r="I1922" s="59"/>
      <c r="J1922" s="59"/>
      <c r="K1922" s="59"/>
      <c r="L1922" s="59"/>
      <c r="M1922" s="59"/>
      <c r="N1922" s="59"/>
      <c r="O1922" s="59"/>
      <c r="P1922" s="369"/>
      <c r="Q1922" s="59"/>
      <c r="R1922" s="386"/>
    </row>
    <row r="1923" spans="1:18" ht="13" x14ac:dyDescent="0.25">
      <c r="A1923" s="383"/>
      <c r="B1923" s="378"/>
      <c r="C1923" s="54" t="str">
        <f>IF(ISTEXT('Organizational Unit Summary'!$B$41),'Organizational Unit Summary'!$B$41,"")</f>
        <v>P-2</v>
      </c>
      <c r="D1923" s="51" t="str">
        <f>IF('Organizational Unit Summary'!$B$24="Benchmark or Sustainment",IF(E1923="OoS","OoS",IF(E1923=1,"DM",IF(E1923=2,"PM",IF(E1923=3,"LM",IF(E1923=4,"FM"))))),IF(E1923="OoS","OoS",IF(E1923&lt;=2,"H",IF(E1923=3,"M",IF(E1923=4,"L")))))</f>
        <v>DM</v>
      </c>
      <c r="E1923" s="58">
        <f>IF(OR(Processes!$C$75=TRUE,Processes!E$75=TRUE),IF(AND(G1923=1,H1923=1,NOT(ISTEXT(J1923))),4,IF(AND(G1923=1,H1923=1,ISTEXT(J1923)),3,IF(AND(OR(G1923=1,H1923=1),ISTEXT(J1923)),2,1))),"OoS")</f>
        <v>1</v>
      </c>
      <c r="F1923" s="57"/>
      <c r="G1923" s="59"/>
      <c r="H1923" s="59"/>
      <c r="I1923" s="59"/>
      <c r="J1923" s="59"/>
      <c r="K1923" s="59"/>
      <c r="L1923" s="59"/>
      <c r="M1923" s="59"/>
      <c r="N1923" s="59"/>
      <c r="O1923" s="59"/>
      <c r="P1923" s="370"/>
      <c r="Q1923" s="59"/>
      <c r="R1923" s="386"/>
    </row>
    <row r="1924" spans="1:18" ht="13" x14ac:dyDescent="0.25">
      <c r="A1924" s="383"/>
      <c r="B1924" s="378"/>
      <c r="C1924" s="54" t="str">
        <f>IF(ISTEXT('Organizational Unit Summary'!$B$42),'Organizational Unit Summary'!$B$42,"")</f>
        <v>P-3</v>
      </c>
      <c r="D1924" s="51" t="str">
        <f>IF('Organizational Unit Summary'!$B$24="Benchmark or Sustainment",IF(E1924="OoS","OoS",IF(E1924=1,"DM",IF(E1924=2,"PM",IF(E1924=3,"LM",IF(E1924=4,"FM"))))),IF(E1924="OoS","OoS",IF(E1924&lt;=2,"H",IF(E1924=3,"M",IF(E1924=4,"L")))))</f>
        <v>DM</v>
      </c>
      <c r="E1924" s="58">
        <f>IF(OR(Processes!$C$75=TRUE,Processes!F$75=TRUE),IF(AND(G1924=1,H1924=1,NOT(ISTEXT(J1924))),4,IF(AND(G1924=1,H1924=1,ISTEXT(J1924)),3,IF(AND(OR(G1924=1,H1924=1),ISTEXT(J1924)),2,1))),"OoS")</f>
        <v>1</v>
      </c>
      <c r="F1924" s="57"/>
      <c r="G1924" s="59"/>
      <c r="H1924" s="59"/>
      <c r="I1924" s="59"/>
      <c r="J1924" s="59"/>
      <c r="K1924" s="59"/>
      <c r="L1924" s="59"/>
      <c r="M1924" s="59"/>
      <c r="N1924" s="59"/>
      <c r="O1924" s="59"/>
      <c r="P1924" s="370"/>
      <c r="Q1924" s="59"/>
      <c r="R1924" s="386"/>
    </row>
    <row r="1925" spans="1:18" ht="13" x14ac:dyDescent="0.25">
      <c r="A1925" s="383"/>
      <c r="B1925" s="378"/>
      <c r="C1925" s="54" t="str">
        <f>IF(ISTEXT('Organizational Unit Summary'!$B$43),'Organizational Unit Summary'!$B$43,"")</f>
        <v>P-4</v>
      </c>
      <c r="D1925" s="51" t="str">
        <f>IF('Organizational Unit Summary'!$B$24="Benchmark or Sustainment",IF(E1925="OoS","OoS",IF(E1925=1,"DM",IF(E1925=2,"PM",IF(E1925=3,"LM",IF(E1925=4,"FM"))))),IF(E1925="OoS","OoS",IF(E1925&lt;=2,"H",IF(E1925=3,"M",IF(E1925=4,"L")))))</f>
        <v>DM</v>
      </c>
      <c r="E1925" s="58">
        <f>IF(OR(Processes!$C$75=TRUE,Processes!G$75=TRUE),IF(AND(G1925=1,H1925=1,NOT(ISTEXT(J1925))),4,IF(AND(G1925=1,H1925=1,ISTEXT(J1925)),3,IF(AND(OR(G1925=1,H1925=1),ISTEXT(J1925)),2,1))),"OoS")</f>
        <v>1</v>
      </c>
      <c r="F1925" s="57"/>
      <c r="G1925" s="59"/>
      <c r="H1925" s="59"/>
      <c r="I1925" s="59"/>
      <c r="J1925" s="59"/>
      <c r="K1925" s="59"/>
      <c r="L1925" s="59"/>
      <c r="M1925" s="59"/>
      <c r="N1925" s="59"/>
      <c r="O1925" s="59"/>
      <c r="P1925" s="370"/>
      <c r="Q1925" s="59"/>
      <c r="R1925" s="386"/>
    </row>
    <row r="1926" spans="1:18" ht="13" x14ac:dyDescent="0.25">
      <c r="A1926" s="383"/>
      <c r="B1926" s="378"/>
      <c r="C1926" s="54" t="str">
        <f>IF(ISTEXT('Organizational Unit Summary'!$B$44),'Organizational Unit Summary'!$B$44,"")</f>
        <v>P-5</v>
      </c>
      <c r="D1926" s="51" t="str">
        <f>IF('Organizational Unit Summary'!$B$24="Benchmark or Sustainment",IF(E1926="OoS","OoS",IF(E1926=1,"DM",IF(E1926=2,"PM",IF(E1926=3,"LM",IF(E1926=4,"FM"))))),IF(E1926="OoS","OoS",IF(E1926&lt;=2,"H",IF(E1926=3,"M",IF(E1926=4,"L")))))</f>
        <v>DM</v>
      </c>
      <c r="E1926" s="58">
        <f>IF(OR(Processes!$C$75=TRUE,Processes!H$75=TRUE),IF(AND(G1926=1,H1926=1,NOT(ISTEXT(J1926))),4,IF(AND(G1926=1,H1926=1,ISTEXT(J1926)),3,IF(AND(OR(G1926=1,H1926=1),ISTEXT(J1926)),2,1))),"OoS")</f>
        <v>1</v>
      </c>
      <c r="F1926" s="57"/>
      <c r="G1926" s="59"/>
      <c r="H1926" s="59"/>
      <c r="I1926" s="59"/>
      <c r="J1926" s="59"/>
      <c r="K1926" s="59"/>
      <c r="L1926" s="59"/>
      <c r="M1926" s="59"/>
      <c r="N1926" s="59"/>
      <c r="O1926" s="59"/>
      <c r="P1926" s="370"/>
      <c r="Q1926" s="59"/>
      <c r="R1926" s="386"/>
    </row>
    <row r="1927" spans="1:18" ht="13" x14ac:dyDescent="0.25">
      <c r="A1927" s="383"/>
      <c r="B1927" s="378"/>
      <c r="C1927" s="54" t="str">
        <f>IF(ISTEXT('Organizational Unit Summary'!$B$45),'Organizational Unit Summary'!$B$45,"")</f>
        <v>P-6</v>
      </c>
      <c r="D1927" s="51" t="str">
        <f>IF('Organizational Unit Summary'!$B$24="Benchmark or Sustainment",IF(E1927="OoS","OoS",IF(E1927=1,"DM",IF(E1927=2,"PM",IF(E1927=3,"LM",IF(E1927=4,"FM"))))),IF(E1927="OoS","OoS",IF(E1927&lt;=2,"H",IF(E1927=3,"M",IF(E1927=4,"L")))))</f>
        <v>DM</v>
      </c>
      <c r="E1927" s="58">
        <f>IF(OR(Processes!$C$75=TRUE,Processes!I$75=TRUE),IF(AND(G1927=1,H1927=1,NOT(ISTEXT(J1927))),4,IF(AND(G1927=1,H1927=1,ISTEXT(J1927)),3,IF(AND(OR(G1927=1,H1927=1),ISTEXT(J1927)),2,1))),"OoS")</f>
        <v>1</v>
      </c>
      <c r="F1927" s="57"/>
      <c r="G1927" s="59"/>
      <c r="H1927" s="59"/>
      <c r="I1927" s="59"/>
      <c r="J1927" s="59"/>
      <c r="K1927" s="59"/>
      <c r="L1927" s="59"/>
      <c r="M1927" s="59"/>
      <c r="N1927" s="59"/>
      <c r="O1927" s="59"/>
      <c r="P1927" s="370"/>
      <c r="Q1927" s="59"/>
      <c r="R1927" s="386"/>
    </row>
    <row r="1928" spans="1:18" ht="13" x14ac:dyDescent="0.25">
      <c r="A1928" s="383"/>
      <c r="B1928" s="378"/>
      <c r="C1928" s="54" t="str">
        <f>IF(ISTEXT('Organizational Unit Summary'!$B$46),'Organizational Unit Summary'!$B$46,"")</f>
        <v>P-7</v>
      </c>
      <c r="D1928" s="51" t="str">
        <f>IF('Organizational Unit Summary'!$B$24="Benchmark or Sustainment",IF(E1928="OoS","OoS",IF(E1928=1,"DM",IF(E1928=2,"PM",IF(E1928=3,"LM",IF(E1928=4,"FM"))))),IF(E1928="OoS","OoS",IF(E1928&lt;=2,"H",IF(E1928=3,"M",IF(E1928=4,"L")))))</f>
        <v>DM</v>
      </c>
      <c r="E1928" s="58">
        <f>IF(OR(Processes!$C$75=TRUE,Processes!J$75=TRUE),IF(AND(G1928=1,H1928=1,NOT(ISTEXT(J1928))),4,IF(AND(G1928=1,H1928=1,ISTEXT(J1928)),3,IF(AND(OR(G1928=1,H1928=1),ISTEXT(J1928)),2,1))),"OoS")</f>
        <v>1</v>
      </c>
      <c r="F1928" s="57"/>
      <c r="G1928" s="59"/>
      <c r="H1928" s="59"/>
      <c r="I1928" s="59"/>
      <c r="J1928" s="59"/>
      <c r="K1928" s="59"/>
      <c r="L1928" s="59"/>
      <c r="M1928" s="59"/>
      <c r="N1928" s="59"/>
      <c r="O1928" s="59"/>
      <c r="P1928" s="370"/>
      <c r="Q1928" s="59"/>
      <c r="R1928" s="386"/>
    </row>
    <row r="1929" spans="1:18" ht="13" x14ac:dyDescent="0.25">
      <c r="A1929" s="383"/>
      <c r="B1929" s="378"/>
      <c r="C1929" s="54" t="str">
        <f>IF(ISTEXT('Organizational Unit Summary'!$B$47),'Organizational Unit Summary'!$B$47,"")</f>
        <v>P-8</v>
      </c>
      <c r="D1929" s="51" t="str">
        <f>IF('Organizational Unit Summary'!$B$24="Benchmark or Sustainment",IF(E1929="OoS","OoS",IF(E1929=1,"DM",IF(E1929=2,"PM",IF(E1929=3,"LM",IF(E1929=4,"FM"))))),IF(E1929="OoS","OoS",IF(E1929&lt;=2,"H",IF(E1929=3,"M",IF(E1929=4,"L")))))</f>
        <v>DM</v>
      </c>
      <c r="E1929" s="58">
        <f>IF(OR(Processes!$C$75=TRUE,Processes!K$75=TRUE),IF(AND(G1929=1,H1929=1,NOT(ISTEXT(J1929))),4,IF(AND(G1929=1,H1929=1,ISTEXT(J1929)),3,IF(AND(OR(G1929=1,H1929=1),ISTEXT(J1929)),2,1))),"OoS")</f>
        <v>1</v>
      </c>
      <c r="F1929" s="57"/>
      <c r="G1929" s="59"/>
      <c r="H1929" s="59"/>
      <c r="I1929" s="59"/>
      <c r="J1929" s="59"/>
      <c r="K1929" s="59"/>
      <c r="L1929" s="59"/>
      <c r="M1929" s="59"/>
      <c r="N1929" s="59"/>
      <c r="O1929" s="59"/>
      <c r="P1929" s="370"/>
      <c r="Q1929" s="59"/>
      <c r="R1929" s="386"/>
    </row>
    <row r="1930" spans="1:18" ht="13" x14ac:dyDescent="0.25">
      <c r="A1930" s="383"/>
      <c r="B1930" s="378"/>
      <c r="C1930" s="54" t="str">
        <f>IF(ISTEXT('Organizational Unit Summary'!$B$48),'Organizational Unit Summary'!$B$48,"")</f>
        <v>P-9</v>
      </c>
      <c r="D1930" s="51" t="str">
        <f>IF('Organizational Unit Summary'!$B$24="Benchmark or Sustainment",IF(E1930="OoS","OoS",IF(E1930=1,"DM",IF(E1930=2,"PM",IF(E1930=3,"LM",IF(E1930=4,"FM"))))),IF(E1930="OoS","OoS",IF(E1930&lt;=2,"H",IF(E1930=3,"M",IF(E1930=4,"L")))))</f>
        <v>DM</v>
      </c>
      <c r="E1930" s="58">
        <f>IF(OR(Processes!$C$75=TRUE,Processes!L$75=TRUE),IF(AND(G1930=1,H1930=1,NOT(ISTEXT(J1930))),4,IF(AND(G1930=1,H1930=1,ISTEXT(J1930)),3,IF(AND(OR(G1930=1,H1930=1),ISTEXT(J1930)),2,1))),"OoS")</f>
        <v>1</v>
      </c>
      <c r="F1930" s="57"/>
      <c r="G1930" s="59"/>
      <c r="H1930" s="59"/>
      <c r="I1930" s="59"/>
      <c r="J1930" s="59"/>
      <c r="K1930" s="59"/>
      <c r="L1930" s="59"/>
      <c r="M1930" s="59"/>
      <c r="N1930" s="59"/>
      <c r="O1930" s="59"/>
      <c r="P1930" s="370"/>
      <c r="Q1930" s="59"/>
      <c r="R1930" s="386"/>
    </row>
    <row r="1931" spans="1:18" ht="13" x14ac:dyDescent="0.25">
      <c r="A1931" s="383"/>
      <c r="B1931" s="378"/>
      <c r="C1931" s="54" t="str">
        <f>IF(ISTEXT('Organizational Unit Summary'!$B$49),'Organizational Unit Summary'!$B$49,"")</f>
        <v>P-10</v>
      </c>
      <c r="D1931" s="51" t="str">
        <f>IF('Organizational Unit Summary'!$B$24="Benchmark or Sustainment",IF(E1931="OoS","OoS",IF(E1931=1,"DM",IF(E1931=2,"PM",IF(E1931=3,"LM",IF(E1931=4,"FM"))))),IF(E1931="OoS","OoS",IF(E1931&lt;=2,"H",IF(E1931=3,"M",IF(E1931=4,"L")))))</f>
        <v>DM</v>
      </c>
      <c r="E1931" s="58">
        <f>IF(OR(Processes!$C$75=TRUE,Processes!M$75=TRUE),IF(AND(G1931=1,H1931=1,NOT(ISTEXT(J1931))),4,IF(AND(G1931=1,H1931=1,ISTEXT(J1931)),3,IF(AND(OR(G1931=1,H1931=1),ISTEXT(J1931)),2,1))),"OoS")</f>
        <v>1</v>
      </c>
      <c r="F1931" s="57"/>
      <c r="G1931" s="59"/>
      <c r="H1931" s="59"/>
      <c r="I1931" s="59"/>
      <c r="J1931" s="59"/>
      <c r="K1931" s="59"/>
      <c r="L1931" s="59"/>
      <c r="M1931" s="59"/>
      <c r="N1931" s="59"/>
      <c r="O1931" s="59"/>
      <c r="P1931" s="370"/>
      <c r="Q1931" s="59"/>
      <c r="R1931" s="386"/>
    </row>
    <row r="1932" spans="1:18" ht="13" x14ac:dyDescent="0.25">
      <c r="A1932" s="383"/>
      <c r="B1932" s="378"/>
      <c r="C1932" s="54" t="str">
        <f>IF(ISTEXT('Organizational Unit Summary'!$B$50),'Organizational Unit Summary'!$B$50,"")</f>
        <v>P-11</v>
      </c>
      <c r="D1932" s="51" t="str">
        <f>IF('Organizational Unit Summary'!$B$24="Benchmark or Sustainment",IF(E1932="OoS","OoS",IF(E1932=1,"DM",IF(E1932=2,"PM",IF(E1932=3,"LM",IF(E1932=4,"FM"))))),IF(E1932="OoS","OoS",IF(E1932&lt;=2,"H",IF(E1932=3,"M",IF(E1932=4,"L")))))</f>
        <v>DM</v>
      </c>
      <c r="E1932" s="58">
        <f>IF(OR(Processes!$C$75=TRUE,Processes!N$75=TRUE),IF(AND(G1932=1,H1932=1,NOT(ISTEXT(J1932))),4,IF(AND(G1932=1,H1932=1,ISTEXT(J1932)),3,IF(AND(OR(G1932=1,H1932=1),ISTEXT(J1932)),2,1))),"OoS")</f>
        <v>1</v>
      </c>
      <c r="F1932" s="57"/>
      <c r="G1932" s="59"/>
      <c r="H1932" s="59"/>
      <c r="I1932" s="59"/>
      <c r="J1932" s="59"/>
      <c r="K1932" s="59"/>
      <c r="L1932" s="59"/>
      <c r="M1932" s="59"/>
      <c r="N1932" s="59"/>
      <c r="O1932" s="59"/>
      <c r="P1932" s="370"/>
      <c r="Q1932" s="59"/>
      <c r="R1932" s="386"/>
    </row>
    <row r="1933" spans="1:18" ht="13" x14ac:dyDescent="0.25">
      <c r="A1933" s="383"/>
      <c r="B1933" s="378"/>
      <c r="C1933" s="54" t="str">
        <f>IF(ISTEXT('Organizational Unit Summary'!$B$51),'Organizational Unit Summary'!$B$51,"")</f>
        <v>P-12</v>
      </c>
      <c r="D1933" s="51" t="str">
        <f>IF('Organizational Unit Summary'!$B$24="Benchmark or Sustainment",IF(E1933="OoS","OoS",IF(E1933=1,"DM",IF(E1933=2,"PM",IF(E1933=3,"LM",IF(E1933=4,"FM"))))),IF(E1933="OoS","OoS",IF(E1933&lt;=2,"H",IF(E1933=3,"M",IF(E1933=4,"L")))))</f>
        <v>DM</v>
      </c>
      <c r="E1933" s="58">
        <f>IF(OR(Processes!$C$75=TRUE,Processes!O$75=TRUE),IF(AND(G1933=1,H1933=1,NOT(ISTEXT(J1933))),4,IF(AND(G1933=1,H1933=1,ISTEXT(J1933)),3,IF(AND(OR(G1933=1,H1933=1),ISTEXT(J1933)),2,1))),"OoS")</f>
        <v>1</v>
      </c>
      <c r="F1933" s="57"/>
      <c r="G1933" s="59"/>
      <c r="H1933" s="59"/>
      <c r="I1933" s="59"/>
      <c r="J1933" s="59"/>
      <c r="K1933" s="59"/>
      <c r="L1933" s="59"/>
      <c r="M1933" s="59"/>
      <c r="N1933" s="59"/>
      <c r="O1933" s="59"/>
      <c r="P1933" s="370"/>
      <c r="Q1933" s="59"/>
      <c r="R1933" s="386"/>
    </row>
    <row r="1934" spans="1:18" ht="13" x14ac:dyDescent="0.25">
      <c r="A1934" s="383"/>
      <c r="B1934" s="378"/>
      <c r="C1934" s="54" t="str">
        <f>IF(ISTEXT('Organizational Unit Summary'!$B$52),'Organizational Unit Summary'!$B$52,"")</f>
        <v>P-13</v>
      </c>
      <c r="D1934" s="51" t="str">
        <f>IF('Organizational Unit Summary'!$B$24="Benchmark or Sustainment",IF(E1934="OoS","OoS",IF(E1934=1,"DM",IF(E1934=2,"PM",IF(E1934=3,"LM",IF(E1934=4,"FM"))))),IF(E1934="OoS","OoS",IF(E1934&lt;=2,"H",IF(E1934=3,"M",IF(E1934=4,"L")))))</f>
        <v>DM</v>
      </c>
      <c r="E1934" s="58">
        <f>IF(OR(Processes!$C$75=TRUE,Processes!P$75=TRUE),IF(AND(G1934=1,H1934=1,NOT(ISTEXT(J1934))),4,IF(AND(G1934=1,H1934=1,ISTEXT(J1934)),3,IF(AND(OR(G1934=1,H1934=1),ISTEXT(J1934)),2,1))),"OoS")</f>
        <v>1</v>
      </c>
      <c r="F1934" s="57"/>
      <c r="G1934" s="59"/>
      <c r="H1934" s="59"/>
      <c r="I1934" s="59"/>
      <c r="J1934" s="59"/>
      <c r="K1934" s="59"/>
      <c r="L1934" s="59"/>
      <c r="M1934" s="59"/>
      <c r="N1934" s="59"/>
      <c r="O1934" s="59"/>
      <c r="P1934" s="370"/>
      <c r="Q1934" s="59"/>
      <c r="R1934" s="386"/>
    </row>
    <row r="1935" spans="1:18" ht="13" x14ac:dyDescent="0.25">
      <c r="A1935" s="383"/>
      <c r="B1935" s="378"/>
      <c r="C1935" s="54" t="str">
        <f>IF(ISTEXT('Organizational Unit Summary'!$B$53),'Organizational Unit Summary'!$B$53,"")</f>
        <v>P-14</v>
      </c>
      <c r="D1935" s="51" t="str">
        <f>IF('Organizational Unit Summary'!$B$24="Benchmark or Sustainment",IF(E1935="OoS","OoS",IF(E1935=1,"DM",IF(E1935=2,"PM",IF(E1935=3,"LM",IF(E1935=4,"FM"))))),IF(E1935="OoS","OoS",IF(E1935&lt;=2,"H",IF(E1935=3,"M",IF(E1935=4,"L")))))</f>
        <v>DM</v>
      </c>
      <c r="E1935" s="58">
        <f>IF(OR(Processes!$C$75=TRUE,Processes!Q$75=TRUE),IF(AND(G1935=1,H1935=1,NOT(ISTEXT(J1935))),4,IF(AND(G1935=1,H1935=1,ISTEXT(J1935)),3,IF(AND(OR(G1935=1,H1935=1),ISTEXT(J1935)),2,1))),"OoS")</f>
        <v>1</v>
      </c>
      <c r="F1935" s="57"/>
      <c r="G1935" s="59"/>
      <c r="H1935" s="59"/>
      <c r="I1935" s="59"/>
      <c r="J1935" s="59"/>
      <c r="K1935" s="59"/>
      <c r="L1935" s="59"/>
      <c r="M1935" s="59"/>
      <c r="N1935" s="59"/>
      <c r="O1935" s="59"/>
      <c r="P1935" s="370"/>
      <c r="Q1935" s="59"/>
      <c r="R1935" s="386"/>
    </row>
    <row r="1936" spans="1:18" ht="13" x14ac:dyDescent="0.25">
      <c r="A1936" s="383"/>
      <c r="B1936" s="378"/>
      <c r="C1936" s="54" t="str">
        <f>IF(ISTEXT('Organizational Unit Summary'!$B$54),'Organizational Unit Summary'!$B$54,"")</f>
        <v>P-15</v>
      </c>
      <c r="D1936" s="51" t="str">
        <f>IF('Organizational Unit Summary'!$B$24="Benchmark or Sustainment",IF(E1936="OoS","OoS",IF(E1936=1,"DM",IF(E1936=2,"PM",IF(E1936=3,"LM",IF(E1936=4,"FM"))))),IF(E1936="OoS","OoS",IF(E1936&lt;=2,"H",IF(E1936=3,"M",IF(E1936=4,"L")))))</f>
        <v>DM</v>
      </c>
      <c r="E1936" s="58">
        <f>IF(OR(Processes!$C$75=TRUE,Processes!R$75=TRUE),IF(AND(G1936=1,H1936=1,NOT(ISTEXT(J1936))),4,IF(AND(G1936=1,H1936=1,ISTEXT(J1936)),3,IF(AND(OR(G1936=1,H1936=1),ISTEXT(J1936)),2,1))),"OoS")</f>
        <v>1</v>
      </c>
      <c r="F1936" s="57"/>
      <c r="G1936" s="59"/>
      <c r="H1936" s="59"/>
      <c r="I1936" s="59"/>
      <c r="J1936" s="59"/>
      <c r="K1936" s="59"/>
      <c r="L1936" s="59"/>
      <c r="M1936" s="59"/>
      <c r="N1936" s="59"/>
      <c r="O1936" s="59"/>
      <c r="P1936" s="370"/>
      <c r="Q1936" s="59"/>
      <c r="R1936" s="386"/>
    </row>
    <row r="1937" spans="1:18" ht="13" x14ac:dyDescent="0.25">
      <c r="A1937" s="383"/>
      <c r="B1937" s="378"/>
      <c r="C1937" s="54" t="str">
        <f>IF(ISTEXT('Organizational Unit Summary'!$B$55),'Organizational Unit Summary'!$B$55,"")</f>
        <v>P-16</v>
      </c>
      <c r="D1937" s="51" t="str">
        <f>IF('Organizational Unit Summary'!$B$24="Benchmark or Sustainment",IF(E1937="OoS","OoS",IF(E1937=1,"DM",IF(E1937=2,"PM",IF(E1937=3,"LM",IF(E1937=4,"FM"))))),IF(E1937="OoS","OoS",IF(E1937&lt;=2,"H",IF(E1937=3,"M",IF(E1937=4,"L")))))</f>
        <v>DM</v>
      </c>
      <c r="E1937" s="58">
        <f>IF(OR(Processes!$C$75=TRUE,Processes!S$75=TRUE),IF(AND(G1937=1,H1937=1,NOT(ISTEXT(J1937))),4,IF(AND(G1937=1,H1937=1,ISTEXT(J1937)),3,IF(AND(OR(G1937=1,H1937=1),ISTEXT(J1937)),2,1))),"OoS")</f>
        <v>1</v>
      </c>
      <c r="F1937" s="57"/>
      <c r="G1937" s="59"/>
      <c r="H1937" s="59"/>
      <c r="I1937" s="59"/>
      <c r="J1937" s="59"/>
      <c r="K1937" s="59"/>
      <c r="L1937" s="59"/>
      <c r="M1937" s="59"/>
      <c r="N1937" s="59"/>
      <c r="O1937" s="59"/>
      <c r="P1937" s="370"/>
      <c r="Q1937" s="59"/>
      <c r="R1937" s="386"/>
    </row>
    <row r="1938" spans="1:18" ht="13" x14ac:dyDescent="0.25">
      <c r="A1938" s="383"/>
      <c r="B1938" s="378"/>
      <c r="C1938" s="54" t="str">
        <f>IF(ISTEXT('Organizational Unit Summary'!$B$56),'Organizational Unit Summary'!$B$56,"")</f>
        <v>P-17</v>
      </c>
      <c r="D1938" s="51" t="str">
        <f>IF('Organizational Unit Summary'!$B$24="Benchmark or Sustainment",IF(E1938="OoS","OoS",IF(E1938=1,"DM",IF(E1938=2,"PM",IF(E1938=3,"LM",IF(E1938=4,"FM"))))),IF(E1938="OoS","OoS",IF(E1938&lt;=2,"H",IF(E1938=3,"M",IF(E1938=4,"L")))))</f>
        <v>DM</v>
      </c>
      <c r="E1938" s="58">
        <f>IF(OR(Processes!$C$75=TRUE,Processes!T$75=TRUE),IF(AND(G1938=1,H1938=1,NOT(ISTEXT(J1938))),4,IF(AND(G1938=1,H1938=1,ISTEXT(J1938)),3,IF(AND(OR(G1938=1,H1938=1),ISTEXT(J1938)),2,1))),"OoS")</f>
        <v>1</v>
      </c>
      <c r="F1938" s="57"/>
      <c r="G1938" s="59"/>
      <c r="H1938" s="59"/>
      <c r="I1938" s="59"/>
      <c r="J1938" s="59"/>
      <c r="K1938" s="59"/>
      <c r="L1938" s="59"/>
      <c r="M1938" s="59"/>
      <c r="N1938" s="59"/>
      <c r="O1938" s="59"/>
      <c r="P1938" s="370"/>
      <c r="Q1938" s="59"/>
      <c r="R1938" s="386"/>
    </row>
    <row r="1939" spans="1:18" ht="13" x14ac:dyDescent="0.25">
      <c r="A1939" s="383"/>
      <c r="B1939" s="378"/>
      <c r="C1939" s="54" t="str">
        <f>IF(ISTEXT('Organizational Unit Summary'!$B$57),'Organizational Unit Summary'!$B$57,"")</f>
        <v>P-18</v>
      </c>
      <c r="D1939" s="51" t="str">
        <f>IF('Organizational Unit Summary'!$B$24="Benchmark or Sustainment",IF(E1939="OoS","OoS",IF(E1939=1,"DM",IF(E1939=2,"PM",IF(E1939=3,"LM",IF(E1939=4,"FM"))))),IF(E1939="OoS","OoS",IF(E1939&lt;=2,"H",IF(E1939=3,"M",IF(E1939=4,"L")))))</f>
        <v>DM</v>
      </c>
      <c r="E1939" s="58">
        <f>IF(OR(Processes!$C$75=TRUE,Processes!U$75=TRUE),IF(AND(G1939=1,H1939=1,NOT(ISTEXT(J1939))),4,IF(AND(G1939=1,H1939=1,ISTEXT(J1939)),3,IF(AND(OR(G1939=1,H1939=1),ISTEXT(J1939)),2,1))),"OoS")</f>
        <v>1</v>
      </c>
      <c r="F1939" s="57"/>
      <c r="G1939" s="59"/>
      <c r="H1939" s="59"/>
      <c r="I1939" s="59"/>
      <c r="J1939" s="59"/>
      <c r="K1939" s="59"/>
      <c r="L1939" s="59"/>
      <c r="M1939" s="59"/>
      <c r="N1939" s="59"/>
      <c r="O1939" s="59"/>
      <c r="P1939" s="370"/>
      <c r="Q1939" s="59"/>
      <c r="R1939" s="386"/>
    </row>
    <row r="1940" spans="1:18" ht="13" x14ac:dyDescent="0.25">
      <c r="A1940" s="383"/>
      <c r="B1940" s="378"/>
      <c r="C1940" s="54" t="str">
        <f>IF(ISTEXT('Organizational Unit Summary'!$B$58),'Organizational Unit Summary'!$B$58,"")</f>
        <v>P-19</v>
      </c>
      <c r="D1940" s="51" t="str">
        <f>IF('Organizational Unit Summary'!$B$24="Benchmark or Sustainment",IF(E1940="OoS","OoS",IF(E1940=1,"DM",IF(E1940=2,"PM",IF(E1940=3,"LM",IF(E1940=4,"FM"))))),IF(E1940="OoS","OoS",IF(E1940&lt;=2,"H",IF(E1940=3,"M",IF(E1940=4,"L")))))</f>
        <v>DM</v>
      </c>
      <c r="E1940" s="58">
        <f>IF(OR(Processes!$C$75=TRUE,Processes!V$75=TRUE),IF(AND(G1940=1,H1940=1,NOT(ISTEXT(J1940))),4,IF(AND(G1940=1,H1940=1,ISTEXT(J1940)),3,IF(AND(OR(G1940=1,H1940=1),ISTEXT(J1940)),2,1))),"OoS")</f>
        <v>1</v>
      </c>
      <c r="F1940" s="57"/>
      <c r="G1940" s="59"/>
      <c r="H1940" s="59"/>
      <c r="I1940" s="59"/>
      <c r="J1940" s="59"/>
      <c r="K1940" s="59"/>
      <c r="L1940" s="59"/>
      <c r="M1940" s="59"/>
      <c r="N1940" s="59"/>
      <c r="O1940" s="59"/>
      <c r="P1940" s="370"/>
      <c r="Q1940" s="59"/>
      <c r="R1940" s="386"/>
    </row>
    <row r="1941" spans="1:18" ht="13.5" thickBot="1" x14ac:dyDescent="0.3">
      <c r="A1941" s="383"/>
      <c r="B1941" s="378"/>
      <c r="C1941" s="54" t="str">
        <f>IF(ISTEXT('Organizational Unit Summary'!$B$59),'Organizational Unit Summary'!$B$59,"")</f>
        <v>P-20</v>
      </c>
      <c r="D1941" s="51" t="str">
        <f>IF('Organizational Unit Summary'!$B$24="Benchmark or Sustainment",IF(E1941="OoS","OoS",IF(E1941=1,"DM",IF(E1941=2,"PM",IF(E1941=3,"LM",IF(E1941=4,"FM"))))),IF(E1941="OoS","OoS",IF(E1941&lt;=2,"H",IF(E1941=3,"M",IF(E1941=4,"L")))))</f>
        <v>DM</v>
      </c>
      <c r="E1941" s="58">
        <f>IF(OR(Processes!$C$75=TRUE,Processes!W$75=TRUE),IF(AND(G1941=1,H1941=1,NOT(ISTEXT(J1941))),4,IF(AND(G1941=1,H1941=1,ISTEXT(J1941)),3,IF(AND(OR(G1941=1,H1941=1),ISTEXT(J1941)),2,1))),"OoS")</f>
        <v>1</v>
      </c>
      <c r="F1941" s="57"/>
      <c r="G1941" s="59"/>
      <c r="H1941" s="59"/>
      <c r="I1941" s="59"/>
      <c r="J1941" s="59"/>
      <c r="K1941" s="59"/>
      <c r="L1941" s="59"/>
      <c r="M1941" s="59"/>
      <c r="N1941" s="59"/>
      <c r="O1941" s="59"/>
      <c r="P1941" s="371"/>
      <c r="Q1941" s="59"/>
      <c r="R1941" s="386"/>
    </row>
    <row r="1942" spans="1:18" ht="13" x14ac:dyDescent="0.25">
      <c r="A1942" s="383"/>
      <c r="B1942" s="378" t="str">
        <f>IF(ISTEXT(Processes!$B$25),Processes!$B$25,"")</f>
        <v>Process 23</v>
      </c>
      <c r="C1942" s="54" t="str">
        <f>IF(ISTEXT('Organizational Unit Summary'!$B$40),'Organizational Unit Summary'!$B$40,"")</f>
        <v>P-1</v>
      </c>
      <c r="D1942" s="51" t="str">
        <f>IF('Organizational Unit Summary'!$B$24="Benchmark or Sustainment",IF(E1942="OoS","OoS",IF(E1942=1,"DM",IF(E1942=2,"PM",IF(E1942=3,"LM",IF(E1942=4,"FM"))))),IF(E1942="OoS","OoS",IF(E1942&lt;=2,"H",IF(E1942=3,"M",IF(E1942=4,"L")))))</f>
        <v>DM</v>
      </c>
      <c r="E1942" s="58">
        <f>IF(OR(Processes!$C$76=TRUE,Processes!D$76=TRUE),IF(AND(G1942=1,H1942=1,NOT(ISTEXT(J1942))),4,IF(AND(G1942=1,H1942=1,ISTEXT(J1942)),3,IF(AND(OR(G1942=1,H1942=1),ISTEXT(J1942)),2,1))),"OoS")</f>
        <v>1</v>
      </c>
      <c r="F1942" s="57"/>
      <c r="G1942" s="59"/>
      <c r="H1942" s="59"/>
      <c r="I1942" s="59"/>
      <c r="J1942" s="59"/>
      <c r="K1942" s="59"/>
      <c r="L1942" s="59"/>
      <c r="M1942" s="59"/>
      <c r="N1942" s="59"/>
      <c r="O1942" s="59"/>
      <c r="P1942" s="369"/>
      <c r="Q1942" s="59"/>
      <c r="R1942" s="386"/>
    </row>
    <row r="1943" spans="1:18" ht="13" x14ac:dyDescent="0.25">
      <c r="A1943" s="383"/>
      <c r="B1943" s="378"/>
      <c r="C1943" s="54" t="str">
        <f>IF(ISTEXT('Organizational Unit Summary'!$B$41),'Organizational Unit Summary'!$B$41,"")</f>
        <v>P-2</v>
      </c>
      <c r="D1943" s="51" t="str">
        <f>IF('Organizational Unit Summary'!$B$24="Benchmark or Sustainment",IF(E1943="OoS","OoS",IF(E1943=1,"DM",IF(E1943=2,"PM",IF(E1943=3,"LM",IF(E1943=4,"FM"))))),IF(E1943="OoS","OoS",IF(E1943&lt;=2,"H",IF(E1943=3,"M",IF(E1943=4,"L")))))</f>
        <v>DM</v>
      </c>
      <c r="E1943" s="58">
        <f>IF(OR(Processes!$C$76=TRUE,Processes!E$76=TRUE),IF(AND(G1943=1,H1943=1,NOT(ISTEXT(J1943))),4,IF(AND(G1943=1,H1943=1,ISTEXT(J1943)),3,IF(AND(OR(G1943=1,H1943=1),ISTEXT(J1943)),2,1))),"OoS")</f>
        <v>1</v>
      </c>
      <c r="F1943" s="57"/>
      <c r="G1943" s="59"/>
      <c r="H1943" s="59"/>
      <c r="I1943" s="59"/>
      <c r="J1943" s="59"/>
      <c r="K1943" s="59"/>
      <c r="L1943" s="59"/>
      <c r="M1943" s="59"/>
      <c r="N1943" s="59"/>
      <c r="O1943" s="59"/>
      <c r="P1943" s="370"/>
      <c r="Q1943" s="59"/>
      <c r="R1943" s="386"/>
    </row>
    <row r="1944" spans="1:18" ht="13" x14ac:dyDescent="0.25">
      <c r="A1944" s="383"/>
      <c r="B1944" s="378"/>
      <c r="C1944" s="54" t="str">
        <f>IF(ISTEXT('Organizational Unit Summary'!$B$42),'Organizational Unit Summary'!$B$42,"")</f>
        <v>P-3</v>
      </c>
      <c r="D1944" s="51" t="str">
        <f>IF('Organizational Unit Summary'!$B$24="Benchmark or Sustainment",IF(E1944="OoS","OoS",IF(E1944=1,"DM",IF(E1944=2,"PM",IF(E1944=3,"LM",IF(E1944=4,"FM"))))),IF(E1944="OoS","OoS",IF(E1944&lt;=2,"H",IF(E1944=3,"M",IF(E1944=4,"L")))))</f>
        <v>DM</v>
      </c>
      <c r="E1944" s="58">
        <f>IF(OR(Processes!$C$76=TRUE,Processes!F$76=TRUE),IF(AND(G1944=1,H1944=1,NOT(ISTEXT(J1944))),4,IF(AND(G1944=1,H1944=1,ISTEXT(J1944)),3,IF(AND(OR(G1944=1,H1944=1),ISTEXT(J1944)),2,1))),"OoS")</f>
        <v>1</v>
      </c>
      <c r="F1944" s="57"/>
      <c r="G1944" s="59"/>
      <c r="H1944" s="59"/>
      <c r="I1944" s="59"/>
      <c r="J1944" s="59"/>
      <c r="K1944" s="59"/>
      <c r="L1944" s="59"/>
      <c r="M1944" s="59"/>
      <c r="N1944" s="59"/>
      <c r="O1944" s="59"/>
      <c r="P1944" s="370"/>
      <c r="Q1944" s="59"/>
      <c r="R1944" s="386"/>
    </row>
    <row r="1945" spans="1:18" ht="13" x14ac:dyDescent="0.25">
      <c r="A1945" s="383"/>
      <c r="B1945" s="378"/>
      <c r="C1945" s="54" t="str">
        <f>IF(ISTEXT('Organizational Unit Summary'!$B$43),'Organizational Unit Summary'!$B$43,"")</f>
        <v>P-4</v>
      </c>
      <c r="D1945" s="51" t="str">
        <f>IF('Organizational Unit Summary'!$B$24="Benchmark or Sustainment",IF(E1945="OoS","OoS",IF(E1945=1,"DM",IF(E1945=2,"PM",IF(E1945=3,"LM",IF(E1945=4,"FM"))))),IF(E1945="OoS","OoS",IF(E1945&lt;=2,"H",IF(E1945=3,"M",IF(E1945=4,"L")))))</f>
        <v>DM</v>
      </c>
      <c r="E1945" s="58">
        <f>IF(OR(Processes!$C$76=TRUE,Processes!G$76=TRUE),IF(AND(G1945=1,H1945=1,NOT(ISTEXT(J1945))),4,IF(AND(G1945=1,H1945=1,ISTEXT(J1945)),3,IF(AND(OR(G1945=1,H1945=1),ISTEXT(J1945)),2,1))),"OoS")</f>
        <v>1</v>
      </c>
      <c r="F1945" s="57"/>
      <c r="G1945" s="59"/>
      <c r="H1945" s="59"/>
      <c r="I1945" s="59"/>
      <c r="J1945" s="59"/>
      <c r="K1945" s="59"/>
      <c r="L1945" s="59"/>
      <c r="M1945" s="59"/>
      <c r="N1945" s="59"/>
      <c r="O1945" s="59"/>
      <c r="P1945" s="370"/>
      <c r="Q1945" s="59"/>
      <c r="R1945" s="386"/>
    </row>
    <row r="1946" spans="1:18" ht="13" x14ac:dyDescent="0.25">
      <c r="A1946" s="383"/>
      <c r="B1946" s="378"/>
      <c r="C1946" s="54" t="str">
        <f>IF(ISTEXT('Organizational Unit Summary'!$B$44),'Organizational Unit Summary'!$B$44,"")</f>
        <v>P-5</v>
      </c>
      <c r="D1946" s="51" t="str">
        <f>IF('Organizational Unit Summary'!$B$24="Benchmark or Sustainment",IF(E1946="OoS","OoS",IF(E1946=1,"DM",IF(E1946=2,"PM",IF(E1946=3,"LM",IF(E1946=4,"FM"))))),IF(E1946="OoS","OoS",IF(E1946&lt;=2,"H",IF(E1946=3,"M",IF(E1946=4,"L")))))</f>
        <v>DM</v>
      </c>
      <c r="E1946" s="58">
        <f>IF(OR(Processes!$C$76=TRUE,Processes!H$76=TRUE),IF(AND(G1946=1,H1946=1,NOT(ISTEXT(J1946))),4,IF(AND(G1946=1,H1946=1,ISTEXT(J1946)),3,IF(AND(OR(G1946=1,H1946=1),ISTEXT(J1946)),2,1))),"OoS")</f>
        <v>1</v>
      </c>
      <c r="F1946" s="57"/>
      <c r="G1946" s="59"/>
      <c r="H1946" s="59"/>
      <c r="I1946" s="59"/>
      <c r="J1946" s="59"/>
      <c r="K1946" s="59"/>
      <c r="L1946" s="59"/>
      <c r="M1946" s="59"/>
      <c r="N1946" s="59"/>
      <c r="O1946" s="59"/>
      <c r="P1946" s="370"/>
      <c r="Q1946" s="59"/>
      <c r="R1946" s="386"/>
    </row>
    <row r="1947" spans="1:18" ht="13" x14ac:dyDescent="0.25">
      <c r="A1947" s="383"/>
      <c r="B1947" s="378"/>
      <c r="C1947" s="54" t="str">
        <f>IF(ISTEXT('Organizational Unit Summary'!$B$45),'Organizational Unit Summary'!$B$45,"")</f>
        <v>P-6</v>
      </c>
      <c r="D1947" s="51" t="str">
        <f>IF('Organizational Unit Summary'!$B$24="Benchmark or Sustainment",IF(E1947="OoS","OoS",IF(E1947=1,"DM",IF(E1947=2,"PM",IF(E1947=3,"LM",IF(E1947=4,"FM"))))),IF(E1947="OoS","OoS",IF(E1947&lt;=2,"H",IF(E1947=3,"M",IF(E1947=4,"L")))))</f>
        <v>DM</v>
      </c>
      <c r="E1947" s="58">
        <f>IF(OR(Processes!$C$76=TRUE,Processes!I$76=TRUE),IF(AND(G1947=1,H1947=1,NOT(ISTEXT(J1947))),4,IF(AND(G1947=1,H1947=1,ISTEXT(J1947)),3,IF(AND(OR(G1947=1,H1947=1),ISTEXT(J1947)),2,1))),"OoS")</f>
        <v>1</v>
      </c>
      <c r="F1947" s="57"/>
      <c r="G1947" s="59"/>
      <c r="H1947" s="59"/>
      <c r="I1947" s="59"/>
      <c r="J1947" s="59"/>
      <c r="K1947" s="59"/>
      <c r="L1947" s="59"/>
      <c r="M1947" s="59"/>
      <c r="N1947" s="59"/>
      <c r="O1947" s="59"/>
      <c r="P1947" s="370"/>
      <c r="Q1947" s="59"/>
      <c r="R1947" s="386"/>
    </row>
    <row r="1948" spans="1:18" ht="13" x14ac:dyDescent="0.25">
      <c r="A1948" s="383"/>
      <c r="B1948" s="378"/>
      <c r="C1948" s="54" t="str">
        <f>IF(ISTEXT('Organizational Unit Summary'!$B$46),'Organizational Unit Summary'!$B$46,"")</f>
        <v>P-7</v>
      </c>
      <c r="D1948" s="51" t="str">
        <f>IF('Organizational Unit Summary'!$B$24="Benchmark or Sustainment",IF(E1948="OoS","OoS",IF(E1948=1,"DM",IF(E1948=2,"PM",IF(E1948=3,"LM",IF(E1948=4,"FM"))))),IF(E1948="OoS","OoS",IF(E1948&lt;=2,"H",IF(E1948=3,"M",IF(E1948=4,"L")))))</f>
        <v>DM</v>
      </c>
      <c r="E1948" s="58">
        <f>IF(OR(Processes!$C$76=TRUE,Processes!J$76=TRUE),IF(AND(G1948=1,H1948=1,NOT(ISTEXT(J1948))),4,IF(AND(G1948=1,H1948=1,ISTEXT(J1948)),3,IF(AND(OR(G1948=1,H1948=1),ISTEXT(J1948)),2,1))),"OoS")</f>
        <v>1</v>
      </c>
      <c r="F1948" s="57"/>
      <c r="G1948" s="59"/>
      <c r="H1948" s="59"/>
      <c r="I1948" s="59"/>
      <c r="J1948" s="59"/>
      <c r="K1948" s="59"/>
      <c r="L1948" s="59"/>
      <c r="M1948" s="59"/>
      <c r="N1948" s="59"/>
      <c r="O1948" s="59"/>
      <c r="P1948" s="370"/>
      <c r="Q1948" s="59"/>
      <c r="R1948" s="386"/>
    </row>
    <row r="1949" spans="1:18" ht="13" x14ac:dyDescent="0.25">
      <c r="A1949" s="383"/>
      <c r="B1949" s="378"/>
      <c r="C1949" s="54" t="str">
        <f>IF(ISTEXT('Organizational Unit Summary'!$B$47),'Organizational Unit Summary'!$B$47,"")</f>
        <v>P-8</v>
      </c>
      <c r="D1949" s="51" t="str">
        <f>IF('Organizational Unit Summary'!$B$24="Benchmark or Sustainment",IF(E1949="OoS","OoS",IF(E1949=1,"DM",IF(E1949=2,"PM",IF(E1949=3,"LM",IF(E1949=4,"FM"))))),IF(E1949="OoS","OoS",IF(E1949&lt;=2,"H",IF(E1949=3,"M",IF(E1949=4,"L")))))</f>
        <v>DM</v>
      </c>
      <c r="E1949" s="58">
        <f>IF(OR(Processes!$C$76=TRUE,Processes!K$76=TRUE),IF(AND(G1949=1,H1949=1,NOT(ISTEXT(J1949))),4,IF(AND(G1949=1,H1949=1,ISTEXT(J1949)),3,IF(AND(OR(G1949=1,H1949=1),ISTEXT(J1949)),2,1))),"OoS")</f>
        <v>1</v>
      </c>
      <c r="F1949" s="57"/>
      <c r="G1949" s="59"/>
      <c r="H1949" s="59"/>
      <c r="I1949" s="59"/>
      <c r="J1949" s="59"/>
      <c r="K1949" s="59"/>
      <c r="L1949" s="59"/>
      <c r="M1949" s="59"/>
      <c r="N1949" s="59"/>
      <c r="O1949" s="59"/>
      <c r="P1949" s="370"/>
      <c r="Q1949" s="59"/>
      <c r="R1949" s="386"/>
    </row>
    <row r="1950" spans="1:18" ht="13" x14ac:dyDescent="0.25">
      <c r="A1950" s="383"/>
      <c r="B1950" s="378"/>
      <c r="C1950" s="54" t="str">
        <f>IF(ISTEXT('Organizational Unit Summary'!$B$48),'Organizational Unit Summary'!$B$48,"")</f>
        <v>P-9</v>
      </c>
      <c r="D1950" s="51" t="str">
        <f>IF('Organizational Unit Summary'!$B$24="Benchmark or Sustainment",IF(E1950="OoS","OoS",IF(E1950=1,"DM",IF(E1950=2,"PM",IF(E1950=3,"LM",IF(E1950=4,"FM"))))),IF(E1950="OoS","OoS",IF(E1950&lt;=2,"H",IF(E1950=3,"M",IF(E1950=4,"L")))))</f>
        <v>DM</v>
      </c>
      <c r="E1950" s="58">
        <f>IF(OR(Processes!$C$76=TRUE,Processes!L$76=TRUE),IF(AND(G1950=1,H1950=1,NOT(ISTEXT(J1950))),4,IF(AND(G1950=1,H1950=1,ISTEXT(J1950)),3,IF(AND(OR(G1950=1,H1950=1),ISTEXT(J1950)),2,1))),"OoS")</f>
        <v>1</v>
      </c>
      <c r="F1950" s="57"/>
      <c r="G1950" s="59"/>
      <c r="H1950" s="59"/>
      <c r="I1950" s="59"/>
      <c r="J1950" s="59"/>
      <c r="K1950" s="59"/>
      <c r="L1950" s="59"/>
      <c r="M1950" s="59"/>
      <c r="N1950" s="59"/>
      <c r="O1950" s="59"/>
      <c r="P1950" s="370"/>
      <c r="Q1950" s="59"/>
      <c r="R1950" s="386"/>
    </row>
    <row r="1951" spans="1:18" ht="13" x14ac:dyDescent="0.25">
      <c r="A1951" s="383"/>
      <c r="B1951" s="378"/>
      <c r="C1951" s="54" t="str">
        <f>IF(ISTEXT('Organizational Unit Summary'!$B$49),'Organizational Unit Summary'!$B$49,"")</f>
        <v>P-10</v>
      </c>
      <c r="D1951" s="51" t="str">
        <f>IF('Organizational Unit Summary'!$B$24="Benchmark or Sustainment",IF(E1951="OoS","OoS",IF(E1951=1,"DM",IF(E1951=2,"PM",IF(E1951=3,"LM",IF(E1951=4,"FM"))))),IF(E1951="OoS","OoS",IF(E1951&lt;=2,"H",IF(E1951=3,"M",IF(E1951=4,"L")))))</f>
        <v>DM</v>
      </c>
      <c r="E1951" s="58">
        <f>IF(OR(Processes!$C$76=TRUE,Processes!M$76=TRUE),IF(AND(G1951=1,H1951=1,NOT(ISTEXT(J1951))),4,IF(AND(G1951=1,H1951=1,ISTEXT(J1951)),3,IF(AND(OR(G1951=1,H1951=1),ISTEXT(J1951)),2,1))),"OoS")</f>
        <v>1</v>
      </c>
      <c r="F1951" s="57"/>
      <c r="G1951" s="59"/>
      <c r="H1951" s="59"/>
      <c r="I1951" s="59"/>
      <c r="J1951" s="59"/>
      <c r="K1951" s="59"/>
      <c r="L1951" s="59"/>
      <c r="M1951" s="59"/>
      <c r="N1951" s="59"/>
      <c r="O1951" s="59"/>
      <c r="P1951" s="370"/>
      <c r="Q1951" s="59"/>
      <c r="R1951" s="386"/>
    </row>
    <row r="1952" spans="1:18" ht="13" x14ac:dyDescent="0.25">
      <c r="A1952" s="383"/>
      <c r="B1952" s="378"/>
      <c r="C1952" s="54" t="str">
        <f>IF(ISTEXT('Organizational Unit Summary'!$B$50),'Organizational Unit Summary'!$B$50,"")</f>
        <v>P-11</v>
      </c>
      <c r="D1952" s="51" t="str">
        <f>IF('Organizational Unit Summary'!$B$24="Benchmark or Sustainment",IF(E1952="OoS","OoS",IF(E1952=1,"DM",IF(E1952=2,"PM",IF(E1952=3,"LM",IF(E1952=4,"FM"))))),IF(E1952="OoS","OoS",IF(E1952&lt;=2,"H",IF(E1952=3,"M",IF(E1952=4,"L")))))</f>
        <v>DM</v>
      </c>
      <c r="E1952" s="58">
        <f>IF(OR(Processes!$C$76=TRUE,Processes!N$76=TRUE),IF(AND(G1952=1,H1952=1,NOT(ISTEXT(J1952))),4,IF(AND(G1952=1,H1952=1,ISTEXT(J1952)),3,IF(AND(OR(G1952=1,H1952=1),ISTEXT(J1952)),2,1))),"OoS")</f>
        <v>1</v>
      </c>
      <c r="F1952" s="57"/>
      <c r="G1952" s="59"/>
      <c r="H1952" s="59"/>
      <c r="I1952" s="59"/>
      <c r="J1952" s="59"/>
      <c r="K1952" s="59"/>
      <c r="L1952" s="59"/>
      <c r="M1952" s="59"/>
      <c r="N1952" s="59"/>
      <c r="O1952" s="59"/>
      <c r="P1952" s="370"/>
      <c r="Q1952" s="59"/>
      <c r="R1952" s="386"/>
    </row>
    <row r="1953" spans="1:18" ht="13" x14ac:dyDescent="0.25">
      <c r="A1953" s="383"/>
      <c r="B1953" s="378"/>
      <c r="C1953" s="54" t="str">
        <f>IF(ISTEXT('Organizational Unit Summary'!$B$51),'Organizational Unit Summary'!$B$51,"")</f>
        <v>P-12</v>
      </c>
      <c r="D1953" s="51" t="str">
        <f>IF('Organizational Unit Summary'!$B$24="Benchmark or Sustainment",IF(E1953="OoS","OoS",IF(E1953=1,"DM",IF(E1953=2,"PM",IF(E1953=3,"LM",IF(E1953=4,"FM"))))),IF(E1953="OoS","OoS",IF(E1953&lt;=2,"H",IF(E1953=3,"M",IF(E1953=4,"L")))))</f>
        <v>DM</v>
      </c>
      <c r="E1953" s="58">
        <f>IF(OR(Processes!$C$76=TRUE,Processes!O$76=TRUE),IF(AND(G1953=1,H1953=1,NOT(ISTEXT(J1953))),4,IF(AND(G1953=1,H1953=1,ISTEXT(J1953)),3,IF(AND(OR(G1953=1,H1953=1),ISTEXT(J1953)),2,1))),"OoS")</f>
        <v>1</v>
      </c>
      <c r="F1953" s="57"/>
      <c r="G1953" s="59"/>
      <c r="H1953" s="59"/>
      <c r="I1953" s="59"/>
      <c r="J1953" s="59"/>
      <c r="K1953" s="59"/>
      <c r="L1953" s="59"/>
      <c r="M1953" s="59"/>
      <c r="N1953" s="59"/>
      <c r="O1953" s="59"/>
      <c r="P1953" s="370"/>
      <c r="Q1953" s="59"/>
      <c r="R1953" s="386"/>
    </row>
    <row r="1954" spans="1:18" ht="13" x14ac:dyDescent="0.25">
      <c r="A1954" s="383"/>
      <c r="B1954" s="378"/>
      <c r="C1954" s="54" t="str">
        <f>IF(ISTEXT('Organizational Unit Summary'!$B$52),'Organizational Unit Summary'!$B$52,"")</f>
        <v>P-13</v>
      </c>
      <c r="D1954" s="51" t="str">
        <f>IF('Organizational Unit Summary'!$B$24="Benchmark or Sustainment",IF(E1954="OoS","OoS",IF(E1954=1,"DM",IF(E1954=2,"PM",IF(E1954=3,"LM",IF(E1954=4,"FM"))))),IF(E1954="OoS","OoS",IF(E1954&lt;=2,"H",IF(E1954=3,"M",IF(E1954=4,"L")))))</f>
        <v>DM</v>
      </c>
      <c r="E1954" s="58">
        <f>IF(OR(Processes!$C$76=TRUE,Processes!P$76=TRUE),IF(AND(G1954=1,H1954=1,NOT(ISTEXT(J1954))),4,IF(AND(G1954=1,H1954=1,ISTEXT(J1954)),3,IF(AND(OR(G1954=1,H1954=1),ISTEXT(J1954)),2,1))),"OoS")</f>
        <v>1</v>
      </c>
      <c r="F1954" s="57"/>
      <c r="G1954" s="59"/>
      <c r="H1954" s="59"/>
      <c r="I1954" s="59"/>
      <c r="J1954" s="59"/>
      <c r="K1954" s="59"/>
      <c r="L1954" s="59"/>
      <c r="M1954" s="59"/>
      <c r="N1954" s="59"/>
      <c r="O1954" s="59"/>
      <c r="P1954" s="370"/>
      <c r="Q1954" s="59"/>
      <c r="R1954" s="386"/>
    </row>
    <row r="1955" spans="1:18" ht="13" x14ac:dyDescent="0.25">
      <c r="A1955" s="383"/>
      <c r="B1955" s="378"/>
      <c r="C1955" s="54" t="str">
        <f>IF(ISTEXT('Organizational Unit Summary'!$B$53),'Organizational Unit Summary'!$B$53,"")</f>
        <v>P-14</v>
      </c>
      <c r="D1955" s="51" t="str">
        <f>IF('Organizational Unit Summary'!$B$24="Benchmark or Sustainment",IF(E1955="OoS","OoS",IF(E1955=1,"DM",IF(E1955=2,"PM",IF(E1955=3,"LM",IF(E1955=4,"FM"))))),IF(E1955="OoS","OoS",IF(E1955&lt;=2,"H",IF(E1955=3,"M",IF(E1955=4,"L")))))</f>
        <v>DM</v>
      </c>
      <c r="E1955" s="58">
        <f>IF(OR(Processes!$C$76=TRUE,Processes!Q$76=TRUE),IF(AND(G1955=1,H1955=1,NOT(ISTEXT(J1955))),4,IF(AND(G1955=1,H1955=1,ISTEXT(J1955)),3,IF(AND(OR(G1955=1,H1955=1),ISTEXT(J1955)),2,1))),"OoS")</f>
        <v>1</v>
      </c>
      <c r="F1955" s="57"/>
      <c r="G1955" s="59"/>
      <c r="H1955" s="59"/>
      <c r="I1955" s="59"/>
      <c r="J1955" s="59"/>
      <c r="K1955" s="59"/>
      <c r="L1955" s="59"/>
      <c r="M1955" s="59"/>
      <c r="N1955" s="59"/>
      <c r="O1955" s="59"/>
      <c r="P1955" s="370"/>
      <c r="Q1955" s="59"/>
      <c r="R1955" s="386"/>
    </row>
    <row r="1956" spans="1:18" ht="13" x14ac:dyDescent="0.25">
      <c r="A1956" s="383"/>
      <c r="B1956" s="378"/>
      <c r="C1956" s="54" t="str">
        <f>IF(ISTEXT('Organizational Unit Summary'!$B$54),'Organizational Unit Summary'!$B$54,"")</f>
        <v>P-15</v>
      </c>
      <c r="D1956" s="51" t="str">
        <f>IF('Organizational Unit Summary'!$B$24="Benchmark or Sustainment",IF(E1956="OoS","OoS",IF(E1956=1,"DM",IF(E1956=2,"PM",IF(E1956=3,"LM",IF(E1956=4,"FM"))))),IF(E1956="OoS","OoS",IF(E1956&lt;=2,"H",IF(E1956=3,"M",IF(E1956=4,"L")))))</f>
        <v>DM</v>
      </c>
      <c r="E1956" s="58">
        <f>IF(OR(Processes!$C$76=TRUE,Processes!R$76=TRUE),IF(AND(G1956=1,H1956=1,NOT(ISTEXT(J1956))),4,IF(AND(G1956=1,H1956=1,ISTEXT(J1956)),3,IF(AND(OR(G1956=1,H1956=1),ISTEXT(J1956)),2,1))),"OoS")</f>
        <v>1</v>
      </c>
      <c r="F1956" s="57"/>
      <c r="G1956" s="59"/>
      <c r="H1956" s="59"/>
      <c r="I1956" s="59"/>
      <c r="J1956" s="59"/>
      <c r="K1956" s="59"/>
      <c r="L1956" s="59"/>
      <c r="M1956" s="59"/>
      <c r="N1956" s="59"/>
      <c r="O1956" s="59"/>
      <c r="P1956" s="370"/>
      <c r="Q1956" s="59"/>
      <c r="R1956" s="386"/>
    </row>
    <row r="1957" spans="1:18" ht="13" x14ac:dyDescent="0.25">
      <c r="A1957" s="383"/>
      <c r="B1957" s="378"/>
      <c r="C1957" s="54" t="str">
        <f>IF(ISTEXT('Organizational Unit Summary'!$B$55),'Organizational Unit Summary'!$B$55,"")</f>
        <v>P-16</v>
      </c>
      <c r="D1957" s="51" t="str">
        <f>IF('Organizational Unit Summary'!$B$24="Benchmark or Sustainment",IF(E1957="OoS","OoS",IF(E1957=1,"DM",IF(E1957=2,"PM",IF(E1957=3,"LM",IF(E1957=4,"FM"))))),IF(E1957="OoS","OoS",IF(E1957&lt;=2,"H",IF(E1957=3,"M",IF(E1957=4,"L")))))</f>
        <v>DM</v>
      </c>
      <c r="E1957" s="58">
        <f>IF(OR(Processes!$C$76=TRUE,Processes!S$76=TRUE),IF(AND(G1957=1,H1957=1,NOT(ISTEXT(J1957))),4,IF(AND(G1957=1,H1957=1,ISTEXT(J1957)),3,IF(AND(OR(G1957=1,H1957=1),ISTEXT(J1957)),2,1))),"OoS")</f>
        <v>1</v>
      </c>
      <c r="F1957" s="57"/>
      <c r="G1957" s="59"/>
      <c r="H1957" s="59"/>
      <c r="I1957" s="59"/>
      <c r="J1957" s="59"/>
      <c r="K1957" s="59"/>
      <c r="L1957" s="59"/>
      <c r="M1957" s="59"/>
      <c r="N1957" s="59"/>
      <c r="O1957" s="59"/>
      <c r="P1957" s="370"/>
      <c r="Q1957" s="59"/>
      <c r="R1957" s="386"/>
    </row>
    <row r="1958" spans="1:18" ht="13" x14ac:dyDescent="0.25">
      <c r="A1958" s="383"/>
      <c r="B1958" s="378"/>
      <c r="C1958" s="54" t="str">
        <f>IF(ISTEXT('Organizational Unit Summary'!$B$56),'Organizational Unit Summary'!$B$56,"")</f>
        <v>P-17</v>
      </c>
      <c r="D1958" s="51" t="str">
        <f>IF('Organizational Unit Summary'!$B$24="Benchmark or Sustainment",IF(E1958="OoS","OoS",IF(E1958=1,"DM",IF(E1958=2,"PM",IF(E1958=3,"LM",IF(E1958=4,"FM"))))),IF(E1958="OoS","OoS",IF(E1958&lt;=2,"H",IF(E1958=3,"M",IF(E1958=4,"L")))))</f>
        <v>DM</v>
      </c>
      <c r="E1958" s="58">
        <f>IF(OR(Processes!$C$76=TRUE,Processes!T$76=TRUE),IF(AND(G1958=1,H1958=1,NOT(ISTEXT(J1958))),4,IF(AND(G1958=1,H1958=1,ISTEXT(J1958)),3,IF(AND(OR(G1958=1,H1958=1),ISTEXT(J1958)),2,1))),"OoS")</f>
        <v>1</v>
      </c>
      <c r="F1958" s="57"/>
      <c r="G1958" s="59"/>
      <c r="H1958" s="59"/>
      <c r="I1958" s="59"/>
      <c r="J1958" s="59"/>
      <c r="K1958" s="59"/>
      <c r="L1958" s="59"/>
      <c r="M1958" s="59"/>
      <c r="N1958" s="59"/>
      <c r="O1958" s="59"/>
      <c r="P1958" s="370"/>
      <c r="Q1958" s="59"/>
      <c r="R1958" s="386"/>
    </row>
    <row r="1959" spans="1:18" ht="13" x14ac:dyDescent="0.25">
      <c r="A1959" s="383"/>
      <c r="B1959" s="378"/>
      <c r="C1959" s="54" t="str">
        <f>IF(ISTEXT('Organizational Unit Summary'!$B$57),'Organizational Unit Summary'!$B$57,"")</f>
        <v>P-18</v>
      </c>
      <c r="D1959" s="51" t="str">
        <f>IF('Organizational Unit Summary'!$B$24="Benchmark or Sustainment",IF(E1959="OoS","OoS",IF(E1959=1,"DM",IF(E1959=2,"PM",IF(E1959=3,"LM",IF(E1959=4,"FM"))))),IF(E1959="OoS","OoS",IF(E1959&lt;=2,"H",IF(E1959=3,"M",IF(E1959=4,"L")))))</f>
        <v>DM</v>
      </c>
      <c r="E1959" s="58">
        <f>IF(OR(Processes!$C$76=TRUE,Processes!U$76=TRUE),IF(AND(G1959=1,H1959=1,NOT(ISTEXT(J1959))),4,IF(AND(G1959=1,H1959=1,ISTEXT(J1959)),3,IF(AND(OR(G1959=1,H1959=1),ISTEXT(J1959)),2,1))),"OoS")</f>
        <v>1</v>
      </c>
      <c r="F1959" s="57"/>
      <c r="G1959" s="59"/>
      <c r="H1959" s="59"/>
      <c r="I1959" s="59"/>
      <c r="J1959" s="59"/>
      <c r="K1959" s="59"/>
      <c r="L1959" s="59"/>
      <c r="M1959" s="59"/>
      <c r="N1959" s="59"/>
      <c r="O1959" s="59"/>
      <c r="P1959" s="370"/>
      <c r="Q1959" s="59"/>
      <c r="R1959" s="386"/>
    </row>
    <row r="1960" spans="1:18" ht="13" x14ac:dyDescent="0.25">
      <c r="A1960" s="383"/>
      <c r="B1960" s="378"/>
      <c r="C1960" s="54" t="str">
        <f>IF(ISTEXT('Organizational Unit Summary'!$B$58),'Organizational Unit Summary'!$B$58,"")</f>
        <v>P-19</v>
      </c>
      <c r="D1960" s="51" t="str">
        <f>IF('Organizational Unit Summary'!$B$24="Benchmark or Sustainment",IF(E1960="OoS","OoS",IF(E1960=1,"DM",IF(E1960=2,"PM",IF(E1960=3,"LM",IF(E1960=4,"FM"))))),IF(E1960="OoS","OoS",IF(E1960&lt;=2,"H",IF(E1960=3,"M",IF(E1960=4,"L")))))</f>
        <v>DM</v>
      </c>
      <c r="E1960" s="58">
        <f>IF(OR(Processes!$C$76=TRUE,Processes!V$76=TRUE),IF(AND(G1960=1,H1960=1,NOT(ISTEXT(J1960))),4,IF(AND(G1960=1,H1960=1,ISTEXT(J1960)),3,IF(AND(OR(G1960=1,H1960=1),ISTEXT(J1960)),2,1))),"OoS")</f>
        <v>1</v>
      </c>
      <c r="F1960" s="57"/>
      <c r="G1960" s="59"/>
      <c r="H1960" s="59"/>
      <c r="I1960" s="59"/>
      <c r="J1960" s="59"/>
      <c r="K1960" s="59"/>
      <c r="L1960" s="59"/>
      <c r="M1960" s="59"/>
      <c r="N1960" s="59"/>
      <c r="O1960" s="59"/>
      <c r="P1960" s="370"/>
      <c r="Q1960" s="59"/>
      <c r="R1960" s="386"/>
    </row>
    <row r="1961" spans="1:18" ht="13.5" thickBot="1" x14ac:dyDescent="0.3">
      <c r="A1961" s="383"/>
      <c r="B1961" s="378"/>
      <c r="C1961" s="54" t="str">
        <f>IF(ISTEXT('Organizational Unit Summary'!$B$59),'Organizational Unit Summary'!$B$59,"")</f>
        <v>P-20</v>
      </c>
      <c r="D1961" s="51" t="str">
        <f>IF('Organizational Unit Summary'!$B$24="Benchmark or Sustainment",IF(E1961="OoS","OoS",IF(E1961=1,"DM",IF(E1961=2,"PM",IF(E1961=3,"LM",IF(E1961=4,"FM"))))),IF(E1961="OoS","OoS",IF(E1961&lt;=2,"H",IF(E1961=3,"M",IF(E1961=4,"L")))))</f>
        <v>DM</v>
      </c>
      <c r="E1961" s="58">
        <f>IF(OR(Processes!$C$76=TRUE,Processes!W$76=TRUE),IF(AND(G1961=1,H1961=1,NOT(ISTEXT(J1961))),4,IF(AND(G1961=1,H1961=1,ISTEXT(J1961)),3,IF(AND(OR(G1961=1,H1961=1),ISTEXT(J1961)),2,1))),"OoS")</f>
        <v>1</v>
      </c>
      <c r="F1961" s="57"/>
      <c r="G1961" s="59"/>
      <c r="H1961" s="59"/>
      <c r="I1961" s="59"/>
      <c r="J1961" s="59"/>
      <c r="K1961" s="59"/>
      <c r="L1961" s="59"/>
      <c r="M1961" s="59"/>
      <c r="N1961" s="59"/>
      <c r="O1961" s="59"/>
      <c r="P1961" s="371"/>
      <c r="Q1961" s="59"/>
      <c r="R1961" s="386"/>
    </row>
    <row r="1962" spans="1:18" ht="13" x14ac:dyDescent="0.25">
      <c r="A1962" s="383"/>
      <c r="B1962" s="378" t="str">
        <f>IF(ISTEXT(Processes!$B$26),Processes!$B$26,"")</f>
        <v>Process 24</v>
      </c>
      <c r="C1962" s="54" t="str">
        <f>IF(ISTEXT('Organizational Unit Summary'!$B$40),'Organizational Unit Summary'!$B$40,"")</f>
        <v>P-1</v>
      </c>
      <c r="D1962" s="51" t="str">
        <f>IF('Organizational Unit Summary'!$B$24="Benchmark or Sustainment",IF(E1962="OoS","OoS",IF(E1962=1,"DM",IF(E1962=2,"PM",IF(E1962=3,"LM",IF(E1962=4,"FM"))))),IF(E1962="OoS","OoS",IF(E1962&lt;=2,"H",IF(E1962=3,"M",IF(E1962=4,"L")))))</f>
        <v>DM</v>
      </c>
      <c r="E1962" s="58">
        <f>IF(OR(Processes!$C$77=TRUE,Processes!D$77=TRUE),IF(AND(G1962=1,H1962=1,NOT(ISTEXT(J1962))),4,IF(AND(G1962=1,H1962=1,ISTEXT(J1962)),3,IF(AND(OR(G1962=1,H1962=1),ISTEXT(J1962)),2,1))),"OoS")</f>
        <v>1</v>
      </c>
      <c r="F1962" s="57"/>
      <c r="G1962" s="59"/>
      <c r="H1962" s="59"/>
      <c r="I1962" s="59"/>
      <c r="J1962" s="59"/>
      <c r="K1962" s="59"/>
      <c r="L1962" s="59"/>
      <c r="M1962" s="59"/>
      <c r="N1962" s="59"/>
      <c r="O1962" s="59"/>
      <c r="P1962" s="369"/>
      <c r="Q1962" s="59"/>
      <c r="R1962" s="386"/>
    </row>
    <row r="1963" spans="1:18" ht="13" x14ac:dyDescent="0.25">
      <c r="A1963" s="383"/>
      <c r="B1963" s="378"/>
      <c r="C1963" s="54" t="str">
        <f>IF(ISTEXT('Organizational Unit Summary'!$B$41),'Organizational Unit Summary'!$B$41,"")</f>
        <v>P-2</v>
      </c>
      <c r="D1963" s="51" t="str">
        <f>IF('Organizational Unit Summary'!$B$24="Benchmark or Sustainment",IF(E1963="OoS","OoS",IF(E1963=1,"DM",IF(E1963=2,"PM",IF(E1963=3,"LM",IF(E1963=4,"FM"))))),IF(E1963="OoS","OoS",IF(E1963&lt;=2,"H",IF(E1963=3,"M",IF(E1963=4,"L")))))</f>
        <v>DM</v>
      </c>
      <c r="E1963" s="58">
        <f>IF(OR(Processes!$C$77=TRUE,Processes!E$77=TRUE),IF(AND(G1963=1,H1963=1,NOT(ISTEXT(J1963))),4,IF(AND(G1963=1,H1963=1,ISTEXT(J1963)),3,IF(AND(OR(G1963=1,H1963=1),ISTEXT(J1963)),2,1))),"OoS")</f>
        <v>1</v>
      </c>
      <c r="F1963" s="57"/>
      <c r="G1963" s="59"/>
      <c r="H1963" s="59"/>
      <c r="I1963" s="59"/>
      <c r="J1963" s="59"/>
      <c r="K1963" s="59"/>
      <c r="L1963" s="59"/>
      <c r="M1963" s="59"/>
      <c r="N1963" s="59"/>
      <c r="O1963" s="59"/>
      <c r="P1963" s="370"/>
      <c r="Q1963" s="59"/>
      <c r="R1963" s="386"/>
    </row>
    <row r="1964" spans="1:18" ht="13" x14ac:dyDescent="0.25">
      <c r="A1964" s="383"/>
      <c r="B1964" s="378"/>
      <c r="C1964" s="54" t="str">
        <f>IF(ISTEXT('Organizational Unit Summary'!$B$42),'Organizational Unit Summary'!$B$42,"")</f>
        <v>P-3</v>
      </c>
      <c r="D1964" s="51" t="str">
        <f>IF('Organizational Unit Summary'!$B$24="Benchmark or Sustainment",IF(E1964="OoS","OoS",IF(E1964=1,"DM",IF(E1964=2,"PM",IF(E1964=3,"LM",IF(E1964=4,"FM"))))),IF(E1964="OoS","OoS",IF(E1964&lt;=2,"H",IF(E1964=3,"M",IF(E1964=4,"L")))))</f>
        <v>DM</v>
      </c>
      <c r="E1964" s="58">
        <f>IF(OR(Processes!$C$77=TRUE,Processes!F$77=TRUE),IF(AND(G1964=1,H1964=1,NOT(ISTEXT(J1964))),4,IF(AND(G1964=1,H1964=1,ISTEXT(J1964)),3,IF(AND(OR(G1964=1,H1964=1),ISTEXT(J1964)),2,1))),"OoS")</f>
        <v>1</v>
      </c>
      <c r="F1964" s="57"/>
      <c r="G1964" s="59"/>
      <c r="H1964" s="59"/>
      <c r="I1964" s="59"/>
      <c r="J1964" s="59"/>
      <c r="K1964" s="59"/>
      <c r="L1964" s="59"/>
      <c r="M1964" s="59"/>
      <c r="N1964" s="59"/>
      <c r="O1964" s="59"/>
      <c r="P1964" s="370"/>
      <c r="Q1964" s="59"/>
      <c r="R1964" s="386"/>
    </row>
    <row r="1965" spans="1:18" ht="13" x14ac:dyDescent="0.25">
      <c r="A1965" s="383"/>
      <c r="B1965" s="378"/>
      <c r="C1965" s="54" t="str">
        <f>IF(ISTEXT('Organizational Unit Summary'!$B$43),'Organizational Unit Summary'!$B$43,"")</f>
        <v>P-4</v>
      </c>
      <c r="D1965" s="51" t="str">
        <f>IF('Organizational Unit Summary'!$B$24="Benchmark or Sustainment",IF(E1965="OoS","OoS",IF(E1965=1,"DM",IF(E1965=2,"PM",IF(E1965=3,"LM",IF(E1965=4,"FM"))))),IF(E1965="OoS","OoS",IF(E1965&lt;=2,"H",IF(E1965=3,"M",IF(E1965=4,"L")))))</f>
        <v>DM</v>
      </c>
      <c r="E1965" s="58">
        <f>IF(OR(Processes!$C$77=TRUE,Processes!G$77=TRUE),IF(AND(G1965=1,H1965=1,NOT(ISTEXT(J1965))),4,IF(AND(G1965=1,H1965=1,ISTEXT(J1965)),3,IF(AND(OR(G1965=1,H1965=1),ISTEXT(J1965)),2,1))),"OoS")</f>
        <v>1</v>
      </c>
      <c r="F1965" s="57"/>
      <c r="G1965" s="59"/>
      <c r="H1965" s="59"/>
      <c r="I1965" s="59"/>
      <c r="J1965" s="59"/>
      <c r="K1965" s="59"/>
      <c r="L1965" s="59"/>
      <c r="M1965" s="59"/>
      <c r="N1965" s="59"/>
      <c r="O1965" s="59"/>
      <c r="P1965" s="370"/>
      <c r="Q1965" s="59"/>
      <c r="R1965" s="386"/>
    </row>
    <row r="1966" spans="1:18" ht="13" x14ac:dyDescent="0.25">
      <c r="A1966" s="383"/>
      <c r="B1966" s="378"/>
      <c r="C1966" s="54" t="str">
        <f>IF(ISTEXT('Organizational Unit Summary'!$B$44),'Organizational Unit Summary'!$B$44,"")</f>
        <v>P-5</v>
      </c>
      <c r="D1966" s="51" t="str">
        <f>IF('Organizational Unit Summary'!$B$24="Benchmark or Sustainment",IF(E1966="OoS","OoS",IF(E1966=1,"DM",IF(E1966=2,"PM",IF(E1966=3,"LM",IF(E1966=4,"FM"))))),IF(E1966="OoS","OoS",IF(E1966&lt;=2,"H",IF(E1966=3,"M",IF(E1966=4,"L")))))</f>
        <v>DM</v>
      </c>
      <c r="E1966" s="58">
        <f>IF(OR(Processes!$C$77=TRUE,Processes!H$77=TRUE),IF(AND(G1966=1,H1966=1,NOT(ISTEXT(J1966))),4,IF(AND(G1966=1,H1966=1,ISTEXT(J1966)),3,IF(AND(OR(G1966=1,H1966=1),ISTEXT(J1966)),2,1))),"OoS")</f>
        <v>1</v>
      </c>
      <c r="F1966" s="57"/>
      <c r="G1966" s="59"/>
      <c r="H1966" s="59"/>
      <c r="I1966" s="59"/>
      <c r="J1966" s="59"/>
      <c r="K1966" s="59"/>
      <c r="L1966" s="59"/>
      <c r="M1966" s="59"/>
      <c r="N1966" s="59"/>
      <c r="O1966" s="59"/>
      <c r="P1966" s="370"/>
      <c r="Q1966" s="59"/>
      <c r="R1966" s="386"/>
    </row>
    <row r="1967" spans="1:18" ht="13" x14ac:dyDescent="0.25">
      <c r="A1967" s="383"/>
      <c r="B1967" s="378"/>
      <c r="C1967" s="54" t="str">
        <f>IF(ISTEXT('Organizational Unit Summary'!$B$45),'Organizational Unit Summary'!$B$45,"")</f>
        <v>P-6</v>
      </c>
      <c r="D1967" s="51" t="str">
        <f>IF('Organizational Unit Summary'!$B$24="Benchmark or Sustainment",IF(E1967="OoS","OoS",IF(E1967=1,"DM",IF(E1967=2,"PM",IF(E1967=3,"LM",IF(E1967=4,"FM"))))),IF(E1967="OoS","OoS",IF(E1967&lt;=2,"H",IF(E1967=3,"M",IF(E1967=4,"L")))))</f>
        <v>DM</v>
      </c>
      <c r="E1967" s="58">
        <f>IF(OR(Processes!$C$77=TRUE,Processes!I$77=TRUE),IF(AND(G1967=1,H1967=1,NOT(ISTEXT(J1967))),4,IF(AND(G1967=1,H1967=1,ISTEXT(J1967)),3,IF(AND(OR(G1967=1,H1967=1),ISTEXT(J1967)),2,1))),"OoS")</f>
        <v>1</v>
      </c>
      <c r="F1967" s="57"/>
      <c r="G1967" s="59"/>
      <c r="H1967" s="59"/>
      <c r="I1967" s="59"/>
      <c r="J1967" s="59"/>
      <c r="K1967" s="59"/>
      <c r="L1967" s="59"/>
      <c r="M1967" s="59"/>
      <c r="N1967" s="59"/>
      <c r="O1967" s="59"/>
      <c r="P1967" s="370"/>
      <c r="Q1967" s="59"/>
      <c r="R1967" s="386"/>
    </row>
    <row r="1968" spans="1:18" ht="13" x14ac:dyDescent="0.25">
      <c r="A1968" s="383"/>
      <c r="B1968" s="378"/>
      <c r="C1968" s="54" t="str">
        <f>IF(ISTEXT('Organizational Unit Summary'!$B$46),'Organizational Unit Summary'!$B$46,"")</f>
        <v>P-7</v>
      </c>
      <c r="D1968" s="51" t="str">
        <f>IF('Organizational Unit Summary'!$B$24="Benchmark or Sustainment",IF(E1968="OoS","OoS",IF(E1968=1,"DM",IF(E1968=2,"PM",IF(E1968=3,"LM",IF(E1968=4,"FM"))))),IF(E1968="OoS","OoS",IF(E1968&lt;=2,"H",IF(E1968=3,"M",IF(E1968=4,"L")))))</f>
        <v>DM</v>
      </c>
      <c r="E1968" s="58">
        <f>IF(OR(Processes!$C$77=TRUE,Processes!J$77=TRUE),IF(AND(G1968=1,H1968=1,NOT(ISTEXT(J1968))),4,IF(AND(G1968=1,H1968=1,ISTEXT(J1968)),3,IF(AND(OR(G1968=1,H1968=1),ISTEXT(J1968)),2,1))),"OoS")</f>
        <v>1</v>
      </c>
      <c r="F1968" s="57"/>
      <c r="G1968" s="59"/>
      <c r="H1968" s="59"/>
      <c r="I1968" s="59"/>
      <c r="J1968" s="59"/>
      <c r="K1968" s="59"/>
      <c r="L1968" s="59"/>
      <c r="M1968" s="59"/>
      <c r="N1968" s="59"/>
      <c r="O1968" s="59"/>
      <c r="P1968" s="370"/>
      <c r="Q1968" s="59"/>
      <c r="R1968" s="386"/>
    </row>
    <row r="1969" spans="1:18" ht="13" x14ac:dyDescent="0.25">
      <c r="A1969" s="383"/>
      <c r="B1969" s="378"/>
      <c r="C1969" s="54" t="str">
        <f>IF(ISTEXT('Organizational Unit Summary'!$B$47),'Organizational Unit Summary'!$B$47,"")</f>
        <v>P-8</v>
      </c>
      <c r="D1969" s="51" t="str">
        <f>IF('Organizational Unit Summary'!$B$24="Benchmark or Sustainment",IF(E1969="OoS","OoS",IF(E1969=1,"DM",IF(E1969=2,"PM",IF(E1969=3,"LM",IF(E1969=4,"FM"))))),IF(E1969="OoS","OoS",IF(E1969&lt;=2,"H",IF(E1969=3,"M",IF(E1969=4,"L")))))</f>
        <v>DM</v>
      </c>
      <c r="E1969" s="58">
        <f>IF(OR(Processes!$C$77=TRUE,Processes!K$77=TRUE),IF(AND(G1969=1,H1969=1,NOT(ISTEXT(J1969))),4,IF(AND(G1969=1,H1969=1,ISTEXT(J1969)),3,IF(AND(OR(G1969=1,H1969=1),ISTEXT(J1969)),2,1))),"OoS")</f>
        <v>1</v>
      </c>
      <c r="F1969" s="57"/>
      <c r="G1969" s="59"/>
      <c r="H1969" s="59"/>
      <c r="I1969" s="59"/>
      <c r="J1969" s="59"/>
      <c r="K1969" s="59"/>
      <c r="L1969" s="59"/>
      <c r="M1969" s="59"/>
      <c r="N1969" s="59"/>
      <c r="O1969" s="59"/>
      <c r="P1969" s="370"/>
      <c r="Q1969" s="59"/>
      <c r="R1969" s="386"/>
    </row>
    <row r="1970" spans="1:18" ht="13" x14ac:dyDescent="0.25">
      <c r="A1970" s="383"/>
      <c r="B1970" s="378"/>
      <c r="C1970" s="54" t="str">
        <f>IF(ISTEXT('Organizational Unit Summary'!$B$48),'Organizational Unit Summary'!$B$48,"")</f>
        <v>P-9</v>
      </c>
      <c r="D1970" s="51" t="str">
        <f>IF('Organizational Unit Summary'!$B$24="Benchmark or Sustainment",IF(E1970="OoS","OoS",IF(E1970=1,"DM",IF(E1970=2,"PM",IF(E1970=3,"LM",IF(E1970=4,"FM"))))),IF(E1970="OoS","OoS",IF(E1970&lt;=2,"H",IF(E1970=3,"M",IF(E1970=4,"L")))))</f>
        <v>DM</v>
      </c>
      <c r="E1970" s="58">
        <f>IF(OR(Processes!$C$77=TRUE,Processes!L$77=TRUE),IF(AND(G1970=1,H1970=1,NOT(ISTEXT(J1970))),4,IF(AND(G1970=1,H1970=1,ISTEXT(J1970)),3,IF(AND(OR(G1970=1,H1970=1),ISTEXT(J1970)),2,1))),"OoS")</f>
        <v>1</v>
      </c>
      <c r="F1970" s="57"/>
      <c r="G1970" s="59"/>
      <c r="H1970" s="59"/>
      <c r="I1970" s="59"/>
      <c r="J1970" s="59"/>
      <c r="K1970" s="59"/>
      <c r="L1970" s="59"/>
      <c r="M1970" s="59"/>
      <c r="N1970" s="59"/>
      <c r="O1970" s="59"/>
      <c r="P1970" s="370"/>
      <c r="Q1970" s="59"/>
      <c r="R1970" s="386"/>
    </row>
    <row r="1971" spans="1:18" ht="13" x14ac:dyDescent="0.25">
      <c r="A1971" s="383"/>
      <c r="B1971" s="378"/>
      <c r="C1971" s="54" t="str">
        <f>IF(ISTEXT('Organizational Unit Summary'!$B$49),'Organizational Unit Summary'!$B$49,"")</f>
        <v>P-10</v>
      </c>
      <c r="D1971" s="51" t="str">
        <f>IF('Organizational Unit Summary'!$B$24="Benchmark or Sustainment",IF(E1971="OoS","OoS",IF(E1971=1,"DM",IF(E1971=2,"PM",IF(E1971=3,"LM",IF(E1971=4,"FM"))))),IF(E1971="OoS","OoS",IF(E1971&lt;=2,"H",IF(E1971=3,"M",IF(E1971=4,"L")))))</f>
        <v>DM</v>
      </c>
      <c r="E1971" s="58">
        <f>IF(OR(Processes!$C$77=TRUE,Processes!M$77=TRUE),IF(AND(G1971=1,H1971=1,NOT(ISTEXT(J1971))),4,IF(AND(G1971=1,H1971=1,ISTEXT(J1971)),3,IF(AND(OR(G1971=1,H1971=1),ISTEXT(J1971)),2,1))),"OoS")</f>
        <v>1</v>
      </c>
      <c r="F1971" s="57"/>
      <c r="G1971" s="59"/>
      <c r="H1971" s="59"/>
      <c r="I1971" s="59"/>
      <c r="J1971" s="59"/>
      <c r="K1971" s="59"/>
      <c r="L1971" s="59"/>
      <c r="M1971" s="59"/>
      <c r="N1971" s="59"/>
      <c r="O1971" s="59"/>
      <c r="P1971" s="370"/>
      <c r="Q1971" s="59"/>
      <c r="R1971" s="386"/>
    </row>
    <row r="1972" spans="1:18" ht="13" x14ac:dyDescent="0.25">
      <c r="A1972" s="383"/>
      <c r="B1972" s="378"/>
      <c r="C1972" s="54" t="str">
        <f>IF(ISTEXT('Organizational Unit Summary'!$B$50),'Organizational Unit Summary'!$B$50,"")</f>
        <v>P-11</v>
      </c>
      <c r="D1972" s="51" t="str">
        <f>IF('Organizational Unit Summary'!$B$24="Benchmark or Sustainment",IF(E1972="OoS","OoS",IF(E1972=1,"DM",IF(E1972=2,"PM",IF(E1972=3,"LM",IF(E1972=4,"FM"))))),IF(E1972="OoS","OoS",IF(E1972&lt;=2,"H",IF(E1972=3,"M",IF(E1972=4,"L")))))</f>
        <v>DM</v>
      </c>
      <c r="E1972" s="58">
        <f>IF(OR(Processes!$C$77=TRUE,Processes!N$77=TRUE),IF(AND(G1972=1,H1972=1,NOT(ISTEXT(J1972))),4,IF(AND(G1972=1,H1972=1,ISTEXT(J1972)),3,IF(AND(OR(G1972=1,H1972=1),ISTEXT(J1972)),2,1))),"OoS")</f>
        <v>1</v>
      </c>
      <c r="F1972" s="57"/>
      <c r="G1972" s="59"/>
      <c r="H1972" s="59"/>
      <c r="I1972" s="59"/>
      <c r="J1972" s="59"/>
      <c r="K1972" s="59"/>
      <c r="L1972" s="59"/>
      <c r="M1972" s="59"/>
      <c r="N1972" s="59"/>
      <c r="O1972" s="59"/>
      <c r="P1972" s="370"/>
      <c r="Q1972" s="59"/>
      <c r="R1972" s="386"/>
    </row>
    <row r="1973" spans="1:18" ht="13" x14ac:dyDescent="0.25">
      <c r="A1973" s="383"/>
      <c r="B1973" s="378"/>
      <c r="C1973" s="54" t="str">
        <f>IF(ISTEXT('Organizational Unit Summary'!$B$51),'Organizational Unit Summary'!$B$51,"")</f>
        <v>P-12</v>
      </c>
      <c r="D1973" s="51" t="str">
        <f>IF('Organizational Unit Summary'!$B$24="Benchmark or Sustainment",IF(E1973="OoS","OoS",IF(E1973=1,"DM",IF(E1973=2,"PM",IF(E1973=3,"LM",IF(E1973=4,"FM"))))),IF(E1973="OoS","OoS",IF(E1973&lt;=2,"H",IF(E1973=3,"M",IF(E1973=4,"L")))))</f>
        <v>DM</v>
      </c>
      <c r="E1973" s="58">
        <f>IF(OR(Processes!$C$77=TRUE,Processes!O$77=TRUE),IF(AND(G1973=1,H1973=1,NOT(ISTEXT(J1973))),4,IF(AND(G1973=1,H1973=1,ISTEXT(J1973)),3,IF(AND(OR(G1973=1,H1973=1),ISTEXT(J1973)),2,1))),"OoS")</f>
        <v>1</v>
      </c>
      <c r="F1973" s="57"/>
      <c r="G1973" s="59"/>
      <c r="H1973" s="59"/>
      <c r="I1973" s="59"/>
      <c r="J1973" s="59"/>
      <c r="K1973" s="59"/>
      <c r="L1973" s="59"/>
      <c r="M1973" s="59"/>
      <c r="N1973" s="59"/>
      <c r="O1973" s="59"/>
      <c r="P1973" s="370"/>
      <c r="Q1973" s="59"/>
      <c r="R1973" s="386"/>
    </row>
    <row r="1974" spans="1:18" ht="13" x14ac:dyDescent="0.25">
      <c r="A1974" s="383"/>
      <c r="B1974" s="378"/>
      <c r="C1974" s="54" t="str">
        <f>IF(ISTEXT('Organizational Unit Summary'!$B$52),'Organizational Unit Summary'!$B$52,"")</f>
        <v>P-13</v>
      </c>
      <c r="D1974" s="51" t="str">
        <f>IF('Organizational Unit Summary'!$B$24="Benchmark or Sustainment",IF(E1974="OoS","OoS",IF(E1974=1,"DM",IF(E1974=2,"PM",IF(E1974=3,"LM",IF(E1974=4,"FM"))))),IF(E1974="OoS","OoS",IF(E1974&lt;=2,"H",IF(E1974=3,"M",IF(E1974=4,"L")))))</f>
        <v>DM</v>
      </c>
      <c r="E1974" s="58">
        <f>IF(OR(Processes!$C$77=TRUE,Processes!P$77=TRUE),IF(AND(G1974=1,H1974=1,NOT(ISTEXT(J1974))),4,IF(AND(G1974=1,H1974=1,ISTEXT(J1974)),3,IF(AND(OR(G1974=1,H1974=1),ISTEXT(J1974)),2,1))),"OoS")</f>
        <v>1</v>
      </c>
      <c r="F1974" s="57"/>
      <c r="G1974" s="59"/>
      <c r="H1974" s="59"/>
      <c r="I1974" s="59"/>
      <c r="J1974" s="59"/>
      <c r="K1974" s="59"/>
      <c r="L1974" s="59"/>
      <c r="M1974" s="59"/>
      <c r="N1974" s="59"/>
      <c r="O1974" s="59"/>
      <c r="P1974" s="370"/>
      <c r="Q1974" s="59"/>
      <c r="R1974" s="386"/>
    </row>
    <row r="1975" spans="1:18" ht="13" x14ac:dyDescent="0.25">
      <c r="A1975" s="383"/>
      <c r="B1975" s="378"/>
      <c r="C1975" s="54" t="str">
        <f>IF(ISTEXT('Organizational Unit Summary'!$B$53),'Organizational Unit Summary'!$B$53,"")</f>
        <v>P-14</v>
      </c>
      <c r="D1975" s="51" t="str">
        <f>IF('Organizational Unit Summary'!$B$24="Benchmark or Sustainment",IF(E1975="OoS","OoS",IF(E1975=1,"DM",IF(E1975=2,"PM",IF(E1975=3,"LM",IF(E1975=4,"FM"))))),IF(E1975="OoS","OoS",IF(E1975&lt;=2,"H",IF(E1975=3,"M",IF(E1975=4,"L")))))</f>
        <v>DM</v>
      </c>
      <c r="E1975" s="58">
        <f>IF(OR(Processes!$C$77=TRUE,Processes!Q$77=TRUE),IF(AND(G1975=1,H1975=1,NOT(ISTEXT(J1975))),4,IF(AND(G1975=1,H1975=1,ISTEXT(J1975)),3,IF(AND(OR(G1975=1,H1975=1),ISTEXT(J1975)),2,1))),"OoS")</f>
        <v>1</v>
      </c>
      <c r="F1975" s="57"/>
      <c r="G1975" s="59"/>
      <c r="H1975" s="59"/>
      <c r="I1975" s="59"/>
      <c r="J1975" s="59"/>
      <c r="K1975" s="59"/>
      <c r="L1975" s="59"/>
      <c r="M1975" s="59"/>
      <c r="N1975" s="59"/>
      <c r="O1975" s="59"/>
      <c r="P1975" s="370"/>
      <c r="Q1975" s="59"/>
      <c r="R1975" s="386"/>
    </row>
    <row r="1976" spans="1:18" ht="13" x14ac:dyDescent="0.25">
      <c r="A1976" s="383"/>
      <c r="B1976" s="378"/>
      <c r="C1976" s="54" t="str">
        <f>IF(ISTEXT('Organizational Unit Summary'!$B$54),'Organizational Unit Summary'!$B$54,"")</f>
        <v>P-15</v>
      </c>
      <c r="D1976" s="51" t="str">
        <f>IF('Organizational Unit Summary'!$B$24="Benchmark or Sustainment",IF(E1976="OoS","OoS",IF(E1976=1,"DM",IF(E1976=2,"PM",IF(E1976=3,"LM",IF(E1976=4,"FM"))))),IF(E1976="OoS","OoS",IF(E1976&lt;=2,"H",IF(E1976=3,"M",IF(E1976=4,"L")))))</f>
        <v>DM</v>
      </c>
      <c r="E1976" s="58">
        <f>IF(OR(Processes!$C$77=TRUE,Processes!R$77=TRUE),IF(AND(G1976=1,H1976=1,NOT(ISTEXT(J1976))),4,IF(AND(G1976=1,H1976=1,ISTEXT(J1976)),3,IF(AND(OR(G1976=1,H1976=1),ISTEXT(J1976)),2,1))),"OoS")</f>
        <v>1</v>
      </c>
      <c r="F1976" s="57"/>
      <c r="G1976" s="59"/>
      <c r="H1976" s="59"/>
      <c r="I1976" s="59"/>
      <c r="J1976" s="59"/>
      <c r="K1976" s="59"/>
      <c r="L1976" s="59"/>
      <c r="M1976" s="59"/>
      <c r="N1976" s="59"/>
      <c r="O1976" s="59"/>
      <c r="P1976" s="370"/>
      <c r="Q1976" s="59"/>
      <c r="R1976" s="386"/>
    </row>
    <row r="1977" spans="1:18" ht="13" x14ac:dyDescent="0.25">
      <c r="A1977" s="383"/>
      <c r="B1977" s="378"/>
      <c r="C1977" s="54" t="str">
        <f>IF(ISTEXT('Organizational Unit Summary'!$B$55),'Organizational Unit Summary'!$B$55,"")</f>
        <v>P-16</v>
      </c>
      <c r="D1977" s="51" t="str">
        <f>IF('Organizational Unit Summary'!$B$24="Benchmark or Sustainment",IF(E1977="OoS","OoS",IF(E1977=1,"DM",IF(E1977=2,"PM",IF(E1977=3,"LM",IF(E1977=4,"FM"))))),IF(E1977="OoS","OoS",IF(E1977&lt;=2,"H",IF(E1977=3,"M",IF(E1977=4,"L")))))</f>
        <v>DM</v>
      </c>
      <c r="E1977" s="58">
        <f>IF(OR(Processes!$C$77=TRUE,Processes!S$77=TRUE),IF(AND(G1977=1,H1977=1,NOT(ISTEXT(J1977))),4,IF(AND(G1977=1,H1977=1,ISTEXT(J1977)),3,IF(AND(OR(G1977=1,H1977=1),ISTEXT(J1977)),2,1))),"OoS")</f>
        <v>1</v>
      </c>
      <c r="F1977" s="57"/>
      <c r="G1977" s="59"/>
      <c r="H1977" s="59"/>
      <c r="I1977" s="59"/>
      <c r="J1977" s="59"/>
      <c r="K1977" s="59"/>
      <c r="L1977" s="59"/>
      <c r="M1977" s="59"/>
      <c r="N1977" s="59"/>
      <c r="O1977" s="59"/>
      <c r="P1977" s="370"/>
      <c r="Q1977" s="59"/>
      <c r="R1977" s="386"/>
    </row>
    <row r="1978" spans="1:18" ht="13" x14ac:dyDescent="0.25">
      <c r="A1978" s="383"/>
      <c r="B1978" s="378"/>
      <c r="C1978" s="54" t="str">
        <f>IF(ISTEXT('Organizational Unit Summary'!$B$56),'Organizational Unit Summary'!$B$56,"")</f>
        <v>P-17</v>
      </c>
      <c r="D1978" s="51" t="str">
        <f>IF('Organizational Unit Summary'!$B$24="Benchmark or Sustainment",IF(E1978="OoS","OoS",IF(E1978=1,"DM",IF(E1978=2,"PM",IF(E1978=3,"LM",IF(E1978=4,"FM"))))),IF(E1978="OoS","OoS",IF(E1978&lt;=2,"H",IF(E1978=3,"M",IF(E1978=4,"L")))))</f>
        <v>DM</v>
      </c>
      <c r="E1978" s="58">
        <f>IF(OR(Processes!$C$77=TRUE,Processes!T$77=TRUE),IF(AND(G1978=1,H1978=1,NOT(ISTEXT(J1978))),4,IF(AND(G1978=1,H1978=1,ISTEXT(J1978)),3,IF(AND(OR(G1978=1,H1978=1),ISTEXT(J1978)),2,1))),"OoS")</f>
        <v>1</v>
      </c>
      <c r="F1978" s="57"/>
      <c r="G1978" s="59"/>
      <c r="H1978" s="59"/>
      <c r="I1978" s="59"/>
      <c r="J1978" s="59"/>
      <c r="K1978" s="59"/>
      <c r="L1978" s="59"/>
      <c r="M1978" s="59"/>
      <c r="N1978" s="59"/>
      <c r="O1978" s="59"/>
      <c r="P1978" s="370"/>
      <c r="Q1978" s="59"/>
      <c r="R1978" s="386"/>
    </row>
    <row r="1979" spans="1:18" ht="13" x14ac:dyDescent="0.25">
      <c r="A1979" s="383"/>
      <c r="B1979" s="378"/>
      <c r="C1979" s="54" t="str">
        <f>IF(ISTEXT('Organizational Unit Summary'!$B$57),'Organizational Unit Summary'!$B$57,"")</f>
        <v>P-18</v>
      </c>
      <c r="D1979" s="51" t="str">
        <f>IF('Organizational Unit Summary'!$B$24="Benchmark or Sustainment",IF(E1979="OoS","OoS",IF(E1979=1,"DM",IF(E1979=2,"PM",IF(E1979=3,"LM",IF(E1979=4,"FM"))))),IF(E1979="OoS","OoS",IF(E1979&lt;=2,"H",IF(E1979=3,"M",IF(E1979=4,"L")))))</f>
        <v>DM</v>
      </c>
      <c r="E1979" s="58">
        <f>IF(OR(Processes!$C$77=TRUE,Processes!U$77=TRUE),IF(AND(G1979=1,H1979=1,NOT(ISTEXT(J1979))),4,IF(AND(G1979=1,H1979=1,ISTEXT(J1979)),3,IF(AND(OR(G1979=1,H1979=1),ISTEXT(J1979)),2,1))),"OoS")</f>
        <v>1</v>
      </c>
      <c r="F1979" s="57"/>
      <c r="G1979" s="59"/>
      <c r="H1979" s="59"/>
      <c r="I1979" s="59"/>
      <c r="J1979" s="59"/>
      <c r="K1979" s="59"/>
      <c r="L1979" s="59"/>
      <c r="M1979" s="59"/>
      <c r="N1979" s="59"/>
      <c r="O1979" s="59"/>
      <c r="P1979" s="370"/>
      <c r="Q1979" s="59"/>
      <c r="R1979" s="386"/>
    </row>
    <row r="1980" spans="1:18" ht="13" x14ac:dyDescent="0.25">
      <c r="A1980" s="383"/>
      <c r="B1980" s="378"/>
      <c r="C1980" s="54" t="str">
        <f>IF(ISTEXT('Organizational Unit Summary'!$B$58),'Organizational Unit Summary'!$B$58,"")</f>
        <v>P-19</v>
      </c>
      <c r="D1980" s="51" t="str">
        <f>IF('Organizational Unit Summary'!$B$24="Benchmark or Sustainment",IF(E1980="OoS","OoS",IF(E1980=1,"DM",IF(E1980=2,"PM",IF(E1980=3,"LM",IF(E1980=4,"FM"))))),IF(E1980="OoS","OoS",IF(E1980&lt;=2,"H",IF(E1980=3,"M",IF(E1980=4,"L")))))</f>
        <v>DM</v>
      </c>
      <c r="E1980" s="58">
        <f>IF(OR(Processes!$C$77=TRUE,Processes!V$77=TRUE),IF(AND(G1980=1,H1980=1,NOT(ISTEXT(J1980))),4,IF(AND(G1980=1,H1980=1,ISTEXT(J1980)),3,IF(AND(OR(G1980=1,H1980=1),ISTEXT(J1980)),2,1))),"OoS")</f>
        <v>1</v>
      </c>
      <c r="F1980" s="57"/>
      <c r="G1980" s="59"/>
      <c r="H1980" s="59"/>
      <c r="I1980" s="59"/>
      <c r="J1980" s="59"/>
      <c r="K1980" s="59"/>
      <c r="L1980" s="59"/>
      <c r="M1980" s="59"/>
      <c r="N1980" s="59"/>
      <c r="O1980" s="59"/>
      <c r="P1980" s="370"/>
      <c r="Q1980" s="59"/>
      <c r="R1980" s="386"/>
    </row>
    <row r="1981" spans="1:18" ht="13.5" thickBot="1" x14ac:dyDescent="0.3">
      <c r="A1981" s="383"/>
      <c r="B1981" s="378"/>
      <c r="C1981" s="54" t="str">
        <f>IF(ISTEXT('Organizational Unit Summary'!$B$59),'Organizational Unit Summary'!$B$59,"")</f>
        <v>P-20</v>
      </c>
      <c r="D1981" s="51" t="str">
        <f>IF('Organizational Unit Summary'!$B$24="Benchmark or Sustainment",IF(E1981="OoS","OoS",IF(E1981=1,"DM",IF(E1981=2,"PM",IF(E1981=3,"LM",IF(E1981=4,"FM"))))),IF(E1981="OoS","OoS",IF(E1981&lt;=2,"H",IF(E1981=3,"M",IF(E1981=4,"L")))))</f>
        <v>DM</v>
      </c>
      <c r="E1981" s="58">
        <f>IF(OR(Processes!$C$77=TRUE,Processes!W$77=TRUE),IF(AND(G1981=1,H1981=1,NOT(ISTEXT(J1981))),4,IF(AND(G1981=1,H1981=1,ISTEXT(J1981)),3,IF(AND(OR(G1981=1,H1981=1),ISTEXT(J1981)),2,1))),"OoS")</f>
        <v>1</v>
      </c>
      <c r="F1981" s="57"/>
      <c r="G1981" s="59"/>
      <c r="H1981" s="59"/>
      <c r="I1981" s="59"/>
      <c r="J1981" s="59"/>
      <c r="K1981" s="59"/>
      <c r="L1981" s="59"/>
      <c r="M1981" s="59"/>
      <c r="N1981" s="59"/>
      <c r="O1981" s="59"/>
      <c r="P1981" s="371"/>
      <c r="Q1981" s="59"/>
      <c r="R1981" s="386"/>
    </row>
    <row r="1982" spans="1:18" ht="13" x14ac:dyDescent="0.25">
      <c r="A1982" s="383"/>
      <c r="B1982" s="378" t="str">
        <f>IF(ISTEXT(Processes!$B$27),Processes!$B$27,"")</f>
        <v>Process 25</v>
      </c>
      <c r="C1982" s="54" t="str">
        <f>IF(ISTEXT('Organizational Unit Summary'!$B$40),'Organizational Unit Summary'!$B$40,"")</f>
        <v>P-1</v>
      </c>
      <c r="D1982" s="51" t="str">
        <f>IF('Organizational Unit Summary'!$B$24="Benchmark or Sustainment",IF(E1982="OoS","OoS",IF(E1982=1,"DM",IF(E1982=2,"PM",IF(E1982=3,"LM",IF(E1982=4,"FM"))))),IF(E1982="OoS","OoS",IF(E1982&lt;=2,"H",IF(E1982=3,"M",IF(E1982=4,"L")))))</f>
        <v>DM</v>
      </c>
      <c r="E1982" s="58">
        <f>IF(OR(Processes!$C$78=TRUE,Processes!D$78=TRUE),IF(AND(G1982=1,H1982=1,NOT(ISTEXT(J1982))),4,IF(AND(G1982=1,H1982=1,ISTEXT(J1982)),3,IF(AND(OR(G1982=1,H1982=1),ISTEXT(J1982)),2,1))),"OoS")</f>
        <v>1</v>
      </c>
      <c r="F1982" s="57"/>
      <c r="G1982" s="59"/>
      <c r="H1982" s="59"/>
      <c r="I1982" s="59"/>
      <c r="J1982" s="59"/>
      <c r="K1982" s="59"/>
      <c r="L1982" s="59"/>
      <c r="M1982" s="59"/>
      <c r="N1982" s="59"/>
      <c r="O1982" s="59"/>
      <c r="P1982" s="369"/>
      <c r="Q1982" s="59"/>
      <c r="R1982" s="386"/>
    </row>
    <row r="1983" spans="1:18" ht="13" x14ac:dyDescent="0.25">
      <c r="A1983" s="383"/>
      <c r="B1983" s="378"/>
      <c r="C1983" s="54" t="str">
        <f>IF(ISTEXT('Organizational Unit Summary'!$B$41),'Organizational Unit Summary'!$B$41,"")</f>
        <v>P-2</v>
      </c>
      <c r="D1983" s="51" t="str">
        <f>IF('Organizational Unit Summary'!$B$24="Benchmark or Sustainment",IF(E1983="OoS","OoS",IF(E1983=1,"DM",IF(E1983=2,"PM",IF(E1983=3,"LM",IF(E1983=4,"FM"))))),IF(E1983="OoS","OoS",IF(E1983&lt;=2,"H",IF(E1983=3,"M",IF(E1983=4,"L")))))</f>
        <v>DM</v>
      </c>
      <c r="E1983" s="58">
        <f>IF(OR(Processes!$C$78=TRUE,Processes!E$78=TRUE),IF(AND(G1983=1,H1983=1,NOT(ISTEXT(J1983))),4,IF(AND(G1983=1,H1983=1,ISTEXT(J1983)),3,IF(AND(OR(G1983=1,H1983=1),ISTEXT(J1983)),2,1))),"OoS")</f>
        <v>1</v>
      </c>
      <c r="F1983" s="57"/>
      <c r="G1983" s="59"/>
      <c r="H1983" s="59"/>
      <c r="I1983" s="59"/>
      <c r="J1983" s="59"/>
      <c r="K1983" s="59"/>
      <c r="L1983" s="59"/>
      <c r="M1983" s="59"/>
      <c r="N1983" s="59"/>
      <c r="O1983" s="59"/>
      <c r="P1983" s="370"/>
      <c r="Q1983" s="59"/>
      <c r="R1983" s="386"/>
    </row>
    <row r="1984" spans="1:18" ht="13" x14ac:dyDescent="0.25">
      <c r="A1984" s="383"/>
      <c r="B1984" s="378"/>
      <c r="C1984" s="54" t="str">
        <f>IF(ISTEXT('Organizational Unit Summary'!$B$42),'Organizational Unit Summary'!$B$42,"")</f>
        <v>P-3</v>
      </c>
      <c r="D1984" s="51" t="str">
        <f>IF('Organizational Unit Summary'!$B$24="Benchmark or Sustainment",IF(E1984="OoS","OoS",IF(E1984=1,"DM",IF(E1984=2,"PM",IF(E1984=3,"LM",IF(E1984=4,"FM"))))),IF(E1984="OoS","OoS",IF(E1984&lt;=2,"H",IF(E1984=3,"M",IF(E1984=4,"L")))))</f>
        <v>DM</v>
      </c>
      <c r="E1984" s="58">
        <f>IF(OR(Processes!$C$78=TRUE,Processes!F$78=TRUE),IF(AND(G1984=1,H1984=1,NOT(ISTEXT(J1984))),4,IF(AND(G1984=1,H1984=1,ISTEXT(J1984)),3,IF(AND(OR(G1984=1,H1984=1),ISTEXT(J1984)),2,1))),"OoS")</f>
        <v>1</v>
      </c>
      <c r="F1984" s="57"/>
      <c r="G1984" s="59"/>
      <c r="H1984" s="59"/>
      <c r="I1984" s="59"/>
      <c r="J1984" s="59"/>
      <c r="K1984" s="59"/>
      <c r="L1984" s="59"/>
      <c r="M1984" s="59"/>
      <c r="N1984" s="59"/>
      <c r="O1984" s="59"/>
      <c r="P1984" s="370"/>
      <c r="Q1984" s="59"/>
      <c r="R1984" s="386"/>
    </row>
    <row r="1985" spans="1:18" ht="13" x14ac:dyDescent="0.25">
      <c r="A1985" s="383"/>
      <c r="B1985" s="378"/>
      <c r="C1985" s="54" t="str">
        <f>IF(ISTEXT('Organizational Unit Summary'!$B$43),'Organizational Unit Summary'!$B$43,"")</f>
        <v>P-4</v>
      </c>
      <c r="D1985" s="51" t="str">
        <f>IF('Organizational Unit Summary'!$B$24="Benchmark or Sustainment",IF(E1985="OoS","OoS",IF(E1985=1,"DM",IF(E1985=2,"PM",IF(E1985=3,"LM",IF(E1985=4,"FM"))))),IF(E1985="OoS","OoS",IF(E1985&lt;=2,"H",IF(E1985=3,"M",IF(E1985=4,"L")))))</f>
        <v>DM</v>
      </c>
      <c r="E1985" s="58">
        <f>IF(OR(Processes!$C$78=TRUE,Processes!G$78=TRUE),IF(AND(G1985=1,H1985=1,NOT(ISTEXT(J1985))),4,IF(AND(G1985=1,H1985=1,ISTEXT(J1985)),3,IF(AND(OR(G1985=1,H1985=1),ISTEXT(J1985)),2,1))),"OoS")</f>
        <v>1</v>
      </c>
      <c r="F1985" s="57"/>
      <c r="G1985" s="59"/>
      <c r="H1985" s="59"/>
      <c r="I1985" s="59"/>
      <c r="J1985" s="59"/>
      <c r="K1985" s="59"/>
      <c r="L1985" s="59"/>
      <c r="M1985" s="59"/>
      <c r="N1985" s="59"/>
      <c r="O1985" s="59"/>
      <c r="P1985" s="370"/>
      <c r="Q1985" s="59"/>
      <c r="R1985" s="386"/>
    </row>
    <row r="1986" spans="1:18" ht="13" x14ac:dyDescent="0.25">
      <c r="A1986" s="383"/>
      <c r="B1986" s="378"/>
      <c r="C1986" s="54" t="str">
        <f>IF(ISTEXT('Organizational Unit Summary'!$B$44),'Organizational Unit Summary'!$B$44,"")</f>
        <v>P-5</v>
      </c>
      <c r="D1986" s="51" t="str">
        <f>IF('Organizational Unit Summary'!$B$24="Benchmark or Sustainment",IF(E1986="OoS","OoS",IF(E1986=1,"DM",IF(E1986=2,"PM",IF(E1986=3,"LM",IF(E1986=4,"FM"))))),IF(E1986="OoS","OoS",IF(E1986&lt;=2,"H",IF(E1986=3,"M",IF(E1986=4,"L")))))</f>
        <v>DM</v>
      </c>
      <c r="E1986" s="58">
        <f>IF(OR(Processes!$C$78=TRUE,Processes!H$78=TRUE),IF(AND(G1986=1,H1986=1,NOT(ISTEXT(J1986))),4,IF(AND(G1986=1,H1986=1,ISTEXT(J1986)),3,IF(AND(OR(G1986=1,H1986=1),ISTEXT(J1986)),2,1))),"OoS")</f>
        <v>1</v>
      </c>
      <c r="F1986" s="57"/>
      <c r="G1986" s="59"/>
      <c r="H1986" s="59"/>
      <c r="I1986" s="59"/>
      <c r="J1986" s="59"/>
      <c r="K1986" s="59"/>
      <c r="L1986" s="59"/>
      <c r="M1986" s="59"/>
      <c r="N1986" s="59"/>
      <c r="O1986" s="59"/>
      <c r="P1986" s="370"/>
      <c r="Q1986" s="59"/>
      <c r="R1986" s="386"/>
    </row>
    <row r="1987" spans="1:18" ht="13" x14ac:dyDescent="0.25">
      <c r="A1987" s="383"/>
      <c r="B1987" s="378"/>
      <c r="C1987" s="54" t="str">
        <f>IF(ISTEXT('Organizational Unit Summary'!$B$45),'Organizational Unit Summary'!$B$45,"")</f>
        <v>P-6</v>
      </c>
      <c r="D1987" s="51" t="str">
        <f>IF('Organizational Unit Summary'!$B$24="Benchmark or Sustainment",IF(E1987="OoS","OoS",IF(E1987=1,"DM",IF(E1987=2,"PM",IF(E1987=3,"LM",IF(E1987=4,"FM"))))),IF(E1987="OoS","OoS",IF(E1987&lt;=2,"H",IF(E1987=3,"M",IF(E1987=4,"L")))))</f>
        <v>DM</v>
      </c>
      <c r="E1987" s="58">
        <f>IF(OR(Processes!$C$78=TRUE,Processes!I$78=TRUE),IF(AND(G1987=1,H1987=1,NOT(ISTEXT(J1987))),4,IF(AND(G1987=1,H1987=1,ISTEXT(J1987)),3,IF(AND(OR(G1987=1,H1987=1),ISTEXT(J1987)),2,1))),"OoS")</f>
        <v>1</v>
      </c>
      <c r="F1987" s="57"/>
      <c r="G1987" s="59"/>
      <c r="H1987" s="59"/>
      <c r="I1987" s="59"/>
      <c r="J1987" s="59"/>
      <c r="K1987" s="59"/>
      <c r="L1987" s="59"/>
      <c r="M1987" s="59"/>
      <c r="N1987" s="59"/>
      <c r="O1987" s="59"/>
      <c r="P1987" s="370"/>
      <c r="Q1987" s="59"/>
      <c r="R1987" s="386"/>
    </row>
    <row r="1988" spans="1:18" ht="13" x14ac:dyDescent="0.25">
      <c r="A1988" s="383"/>
      <c r="B1988" s="378"/>
      <c r="C1988" s="54" t="str">
        <f>IF(ISTEXT('Organizational Unit Summary'!$B$46),'Organizational Unit Summary'!$B$46,"")</f>
        <v>P-7</v>
      </c>
      <c r="D1988" s="51" t="str">
        <f>IF('Organizational Unit Summary'!$B$24="Benchmark or Sustainment",IF(E1988="OoS","OoS",IF(E1988=1,"DM",IF(E1988=2,"PM",IF(E1988=3,"LM",IF(E1988=4,"FM"))))),IF(E1988="OoS","OoS",IF(E1988&lt;=2,"H",IF(E1988=3,"M",IF(E1988=4,"L")))))</f>
        <v>DM</v>
      </c>
      <c r="E1988" s="58">
        <f>IF(OR(Processes!$C$78=TRUE,Processes!J$78=TRUE),IF(AND(G1988=1,H1988=1,NOT(ISTEXT(J1988))),4,IF(AND(G1988=1,H1988=1,ISTEXT(J1988)),3,IF(AND(OR(G1988=1,H1988=1),ISTEXT(J1988)),2,1))),"OoS")</f>
        <v>1</v>
      </c>
      <c r="F1988" s="57"/>
      <c r="G1988" s="59"/>
      <c r="H1988" s="59"/>
      <c r="I1988" s="59"/>
      <c r="J1988" s="59"/>
      <c r="K1988" s="59"/>
      <c r="L1988" s="59"/>
      <c r="M1988" s="59"/>
      <c r="N1988" s="59"/>
      <c r="O1988" s="59"/>
      <c r="P1988" s="370"/>
      <c r="Q1988" s="59"/>
      <c r="R1988" s="386"/>
    </row>
    <row r="1989" spans="1:18" ht="13" x14ac:dyDescent="0.25">
      <c r="A1989" s="383"/>
      <c r="B1989" s="378"/>
      <c r="C1989" s="54" t="str">
        <f>IF(ISTEXT('Organizational Unit Summary'!$B$47),'Organizational Unit Summary'!$B$47,"")</f>
        <v>P-8</v>
      </c>
      <c r="D1989" s="51" t="str">
        <f>IF('Organizational Unit Summary'!$B$24="Benchmark or Sustainment",IF(E1989="OoS","OoS",IF(E1989=1,"DM",IF(E1989=2,"PM",IF(E1989=3,"LM",IF(E1989=4,"FM"))))),IF(E1989="OoS","OoS",IF(E1989&lt;=2,"H",IF(E1989=3,"M",IF(E1989=4,"L")))))</f>
        <v>DM</v>
      </c>
      <c r="E1989" s="58">
        <f>IF(OR(Processes!$C$78=TRUE,Processes!K$78=TRUE),IF(AND(G1989=1,H1989=1,NOT(ISTEXT(J1989))),4,IF(AND(G1989=1,H1989=1,ISTEXT(J1989)),3,IF(AND(OR(G1989=1,H1989=1),ISTEXT(J1989)),2,1))),"OoS")</f>
        <v>1</v>
      </c>
      <c r="F1989" s="57"/>
      <c r="G1989" s="59"/>
      <c r="H1989" s="59"/>
      <c r="I1989" s="59"/>
      <c r="J1989" s="59"/>
      <c r="K1989" s="59"/>
      <c r="L1989" s="59"/>
      <c r="M1989" s="59"/>
      <c r="N1989" s="59"/>
      <c r="O1989" s="59"/>
      <c r="P1989" s="370"/>
      <c r="Q1989" s="59"/>
      <c r="R1989" s="386"/>
    </row>
    <row r="1990" spans="1:18" ht="13" x14ac:dyDescent="0.25">
      <c r="A1990" s="383"/>
      <c r="B1990" s="378"/>
      <c r="C1990" s="54" t="str">
        <f>IF(ISTEXT('Organizational Unit Summary'!$B$48),'Organizational Unit Summary'!$B$48,"")</f>
        <v>P-9</v>
      </c>
      <c r="D1990" s="51" t="str">
        <f>IF('Organizational Unit Summary'!$B$24="Benchmark or Sustainment",IF(E1990="OoS","OoS",IF(E1990=1,"DM",IF(E1990=2,"PM",IF(E1990=3,"LM",IF(E1990=4,"FM"))))),IF(E1990="OoS","OoS",IF(E1990&lt;=2,"H",IF(E1990=3,"M",IF(E1990=4,"L")))))</f>
        <v>DM</v>
      </c>
      <c r="E1990" s="58">
        <f>IF(OR(Processes!$C$78=TRUE,Processes!L$78=TRUE),IF(AND(G1990=1,H1990=1,NOT(ISTEXT(J1990))),4,IF(AND(G1990=1,H1990=1,ISTEXT(J1990)),3,IF(AND(OR(G1990=1,H1990=1),ISTEXT(J1990)),2,1))),"OoS")</f>
        <v>1</v>
      </c>
      <c r="F1990" s="57"/>
      <c r="G1990" s="59"/>
      <c r="H1990" s="59"/>
      <c r="I1990" s="59"/>
      <c r="J1990" s="59"/>
      <c r="K1990" s="59"/>
      <c r="L1990" s="59"/>
      <c r="M1990" s="59"/>
      <c r="N1990" s="59"/>
      <c r="O1990" s="59"/>
      <c r="P1990" s="370"/>
      <c r="Q1990" s="59"/>
      <c r="R1990" s="386"/>
    </row>
    <row r="1991" spans="1:18" ht="13" x14ac:dyDescent="0.25">
      <c r="A1991" s="383"/>
      <c r="B1991" s="378"/>
      <c r="C1991" s="54" t="str">
        <f>IF(ISTEXT('Organizational Unit Summary'!$B$49),'Organizational Unit Summary'!$B$49,"")</f>
        <v>P-10</v>
      </c>
      <c r="D1991" s="51" t="str">
        <f>IF('Organizational Unit Summary'!$B$24="Benchmark or Sustainment",IF(E1991="OoS","OoS",IF(E1991=1,"DM",IF(E1991=2,"PM",IF(E1991=3,"LM",IF(E1991=4,"FM"))))),IF(E1991="OoS","OoS",IF(E1991&lt;=2,"H",IF(E1991=3,"M",IF(E1991=4,"L")))))</f>
        <v>DM</v>
      </c>
      <c r="E1991" s="58">
        <f>IF(OR(Processes!$C$78=TRUE,Processes!M$78=TRUE),IF(AND(G1991=1,H1991=1,NOT(ISTEXT(J1991))),4,IF(AND(G1991=1,H1991=1,ISTEXT(J1991)),3,IF(AND(OR(G1991=1,H1991=1),ISTEXT(J1991)),2,1))),"OoS")</f>
        <v>1</v>
      </c>
      <c r="F1991" s="57"/>
      <c r="G1991" s="59"/>
      <c r="H1991" s="59"/>
      <c r="I1991" s="59"/>
      <c r="J1991" s="59"/>
      <c r="K1991" s="59"/>
      <c r="L1991" s="59"/>
      <c r="M1991" s="59"/>
      <c r="N1991" s="59"/>
      <c r="O1991" s="59"/>
      <c r="P1991" s="370"/>
      <c r="Q1991" s="59"/>
      <c r="R1991" s="386"/>
    </row>
    <row r="1992" spans="1:18" ht="13" x14ac:dyDescent="0.25">
      <c r="A1992" s="383"/>
      <c r="B1992" s="378"/>
      <c r="C1992" s="54" t="str">
        <f>IF(ISTEXT('Organizational Unit Summary'!$B$50),'Organizational Unit Summary'!$B$50,"")</f>
        <v>P-11</v>
      </c>
      <c r="D1992" s="51" t="str">
        <f>IF('Organizational Unit Summary'!$B$24="Benchmark or Sustainment",IF(E1992="OoS","OoS",IF(E1992=1,"DM",IF(E1992=2,"PM",IF(E1992=3,"LM",IF(E1992=4,"FM"))))),IF(E1992="OoS","OoS",IF(E1992&lt;=2,"H",IF(E1992=3,"M",IF(E1992=4,"L")))))</f>
        <v>DM</v>
      </c>
      <c r="E1992" s="58">
        <f>IF(OR(Processes!$C$78=TRUE,Processes!N$78=TRUE),IF(AND(G1992=1,H1992=1,NOT(ISTEXT(J1992))),4,IF(AND(G1992=1,H1992=1,ISTEXT(J1992)),3,IF(AND(OR(G1992=1,H1992=1),ISTEXT(J1992)),2,1))),"OoS")</f>
        <v>1</v>
      </c>
      <c r="F1992" s="57"/>
      <c r="G1992" s="59"/>
      <c r="H1992" s="59"/>
      <c r="I1992" s="59"/>
      <c r="J1992" s="59"/>
      <c r="K1992" s="59"/>
      <c r="L1992" s="59"/>
      <c r="M1992" s="59"/>
      <c r="N1992" s="59"/>
      <c r="O1992" s="59"/>
      <c r="P1992" s="370"/>
      <c r="Q1992" s="59"/>
      <c r="R1992" s="386"/>
    </row>
    <row r="1993" spans="1:18" ht="13" x14ac:dyDescent="0.25">
      <c r="A1993" s="383"/>
      <c r="B1993" s="378"/>
      <c r="C1993" s="54" t="str">
        <f>IF(ISTEXT('Organizational Unit Summary'!$B$51),'Organizational Unit Summary'!$B$51,"")</f>
        <v>P-12</v>
      </c>
      <c r="D1993" s="51" t="str">
        <f>IF('Organizational Unit Summary'!$B$24="Benchmark or Sustainment",IF(E1993="OoS","OoS",IF(E1993=1,"DM",IF(E1993=2,"PM",IF(E1993=3,"LM",IF(E1993=4,"FM"))))),IF(E1993="OoS","OoS",IF(E1993&lt;=2,"H",IF(E1993=3,"M",IF(E1993=4,"L")))))</f>
        <v>DM</v>
      </c>
      <c r="E1993" s="58">
        <f>IF(OR(Processes!$C$78=TRUE,Processes!O$78=TRUE),IF(AND(G1993=1,H1993=1,NOT(ISTEXT(J1993))),4,IF(AND(G1993=1,H1993=1,ISTEXT(J1993)),3,IF(AND(OR(G1993=1,H1993=1),ISTEXT(J1993)),2,1))),"OoS")</f>
        <v>1</v>
      </c>
      <c r="F1993" s="57"/>
      <c r="G1993" s="59"/>
      <c r="H1993" s="59"/>
      <c r="I1993" s="59"/>
      <c r="J1993" s="59"/>
      <c r="K1993" s="59"/>
      <c r="L1993" s="59"/>
      <c r="M1993" s="59"/>
      <c r="N1993" s="59"/>
      <c r="O1993" s="59"/>
      <c r="P1993" s="370"/>
      <c r="Q1993" s="59"/>
      <c r="R1993" s="386"/>
    </row>
    <row r="1994" spans="1:18" ht="13" x14ac:dyDescent="0.25">
      <c r="A1994" s="383"/>
      <c r="B1994" s="378"/>
      <c r="C1994" s="54" t="str">
        <f>IF(ISTEXT('Organizational Unit Summary'!$B$52),'Organizational Unit Summary'!$B$52,"")</f>
        <v>P-13</v>
      </c>
      <c r="D1994" s="51" t="str">
        <f>IF('Organizational Unit Summary'!$B$24="Benchmark or Sustainment",IF(E1994="OoS","OoS",IF(E1994=1,"DM",IF(E1994=2,"PM",IF(E1994=3,"LM",IF(E1994=4,"FM"))))),IF(E1994="OoS","OoS",IF(E1994&lt;=2,"H",IF(E1994=3,"M",IF(E1994=4,"L")))))</f>
        <v>DM</v>
      </c>
      <c r="E1994" s="58">
        <f>IF(OR(Processes!$C$78=TRUE,Processes!P$78=TRUE),IF(AND(G1994=1,H1994=1,NOT(ISTEXT(J1994))),4,IF(AND(G1994=1,H1994=1,ISTEXT(J1994)),3,IF(AND(OR(G1994=1,H1994=1),ISTEXT(J1994)),2,1))),"OoS")</f>
        <v>1</v>
      </c>
      <c r="F1994" s="57"/>
      <c r="G1994" s="59"/>
      <c r="H1994" s="59"/>
      <c r="I1994" s="59"/>
      <c r="J1994" s="59"/>
      <c r="K1994" s="59"/>
      <c r="L1994" s="59"/>
      <c r="M1994" s="59"/>
      <c r="N1994" s="59"/>
      <c r="O1994" s="59"/>
      <c r="P1994" s="370"/>
      <c r="Q1994" s="59"/>
      <c r="R1994" s="386"/>
    </row>
    <row r="1995" spans="1:18" ht="13" x14ac:dyDescent="0.25">
      <c r="A1995" s="383"/>
      <c r="B1995" s="378"/>
      <c r="C1995" s="54" t="str">
        <f>IF(ISTEXT('Organizational Unit Summary'!$B$53),'Organizational Unit Summary'!$B$53,"")</f>
        <v>P-14</v>
      </c>
      <c r="D1995" s="51" t="str">
        <f>IF('Organizational Unit Summary'!$B$24="Benchmark or Sustainment",IF(E1995="OoS","OoS",IF(E1995=1,"DM",IF(E1995=2,"PM",IF(E1995=3,"LM",IF(E1995=4,"FM"))))),IF(E1995="OoS","OoS",IF(E1995&lt;=2,"H",IF(E1995=3,"M",IF(E1995=4,"L")))))</f>
        <v>DM</v>
      </c>
      <c r="E1995" s="58">
        <f>IF(OR(Processes!$C$78=TRUE,Processes!Q$78=TRUE),IF(AND(G1995=1,H1995=1,NOT(ISTEXT(J1995))),4,IF(AND(G1995=1,H1995=1,ISTEXT(J1995)),3,IF(AND(OR(G1995=1,H1995=1),ISTEXT(J1995)),2,1))),"OoS")</f>
        <v>1</v>
      </c>
      <c r="F1995" s="57"/>
      <c r="G1995" s="59"/>
      <c r="H1995" s="59"/>
      <c r="I1995" s="59"/>
      <c r="J1995" s="59"/>
      <c r="K1995" s="59"/>
      <c r="L1995" s="59"/>
      <c r="M1995" s="59"/>
      <c r="N1995" s="59"/>
      <c r="O1995" s="59"/>
      <c r="P1995" s="370"/>
      <c r="Q1995" s="59"/>
      <c r="R1995" s="386"/>
    </row>
    <row r="1996" spans="1:18" ht="13" x14ac:dyDescent="0.25">
      <c r="A1996" s="383"/>
      <c r="B1996" s="378"/>
      <c r="C1996" s="54" t="str">
        <f>IF(ISTEXT('Organizational Unit Summary'!$B$54),'Organizational Unit Summary'!$B$54,"")</f>
        <v>P-15</v>
      </c>
      <c r="D1996" s="51" t="str">
        <f>IF('Organizational Unit Summary'!$B$24="Benchmark or Sustainment",IF(E1996="OoS","OoS",IF(E1996=1,"DM",IF(E1996=2,"PM",IF(E1996=3,"LM",IF(E1996=4,"FM"))))),IF(E1996="OoS","OoS",IF(E1996&lt;=2,"H",IF(E1996=3,"M",IF(E1996=4,"L")))))</f>
        <v>DM</v>
      </c>
      <c r="E1996" s="58">
        <f>IF(OR(Processes!$C$78=TRUE,Processes!R$78=TRUE),IF(AND(G1996=1,H1996=1,NOT(ISTEXT(J1996))),4,IF(AND(G1996=1,H1996=1,ISTEXT(J1996)),3,IF(AND(OR(G1996=1,H1996=1),ISTEXT(J1996)),2,1))),"OoS")</f>
        <v>1</v>
      </c>
      <c r="F1996" s="57"/>
      <c r="G1996" s="59"/>
      <c r="H1996" s="59"/>
      <c r="I1996" s="59"/>
      <c r="J1996" s="59"/>
      <c r="K1996" s="59"/>
      <c r="L1996" s="59"/>
      <c r="M1996" s="59"/>
      <c r="N1996" s="59"/>
      <c r="O1996" s="59"/>
      <c r="P1996" s="370"/>
      <c r="Q1996" s="59"/>
      <c r="R1996" s="386"/>
    </row>
    <row r="1997" spans="1:18" ht="13" x14ac:dyDescent="0.25">
      <c r="A1997" s="383"/>
      <c r="B1997" s="378"/>
      <c r="C1997" s="54" t="str">
        <f>IF(ISTEXT('Organizational Unit Summary'!$B$55),'Organizational Unit Summary'!$B$55,"")</f>
        <v>P-16</v>
      </c>
      <c r="D1997" s="51" t="str">
        <f>IF('Organizational Unit Summary'!$B$24="Benchmark or Sustainment",IF(E1997="OoS","OoS",IF(E1997=1,"DM",IF(E1997=2,"PM",IF(E1997=3,"LM",IF(E1997=4,"FM"))))),IF(E1997="OoS","OoS",IF(E1997&lt;=2,"H",IF(E1997=3,"M",IF(E1997=4,"L")))))</f>
        <v>DM</v>
      </c>
      <c r="E1997" s="58">
        <f>IF(OR(Processes!$C$78=TRUE,Processes!S$78=TRUE),IF(AND(G1997=1,H1997=1,NOT(ISTEXT(J1997))),4,IF(AND(G1997=1,H1997=1,ISTEXT(J1997)),3,IF(AND(OR(G1997=1,H1997=1),ISTEXT(J1997)),2,1))),"OoS")</f>
        <v>1</v>
      </c>
      <c r="F1997" s="57"/>
      <c r="G1997" s="59"/>
      <c r="H1997" s="59"/>
      <c r="I1997" s="59"/>
      <c r="J1997" s="59"/>
      <c r="K1997" s="59"/>
      <c r="L1997" s="59"/>
      <c r="M1997" s="59"/>
      <c r="N1997" s="59"/>
      <c r="O1997" s="59"/>
      <c r="P1997" s="370"/>
      <c r="Q1997" s="59"/>
      <c r="R1997" s="386"/>
    </row>
    <row r="1998" spans="1:18" ht="13" x14ac:dyDescent="0.25">
      <c r="A1998" s="383"/>
      <c r="B1998" s="378"/>
      <c r="C1998" s="54" t="str">
        <f>IF(ISTEXT('Organizational Unit Summary'!$B$56),'Organizational Unit Summary'!$B$56,"")</f>
        <v>P-17</v>
      </c>
      <c r="D1998" s="51" t="str">
        <f>IF('Organizational Unit Summary'!$B$24="Benchmark or Sustainment",IF(E1998="OoS","OoS",IF(E1998=1,"DM",IF(E1998=2,"PM",IF(E1998=3,"LM",IF(E1998=4,"FM"))))),IF(E1998="OoS","OoS",IF(E1998&lt;=2,"H",IF(E1998=3,"M",IF(E1998=4,"L")))))</f>
        <v>DM</v>
      </c>
      <c r="E1998" s="58">
        <f>IF(OR(Processes!$C$78=TRUE,Processes!T$78=TRUE),IF(AND(G1998=1,H1998=1,NOT(ISTEXT(J1998))),4,IF(AND(G1998=1,H1998=1,ISTEXT(J1998)),3,IF(AND(OR(G1998=1,H1998=1),ISTEXT(J1998)),2,1))),"OoS")</f>
        <v>1</v>
      </c>
      <c r="F1998" s="57"/>
      <c r="G1998" s="59"/>
      <c r="H1998" s="59"/>
      <c r="I1998" s="59"/>
      <c r="J1998" s="59"/>
      <c r="K1998" s="59"/>
      <c r="L1998" s="59"/>
      <c r="M1998" s="59"/>
      <c r="N1998" s="59"/>
      <c r="O1998" s="59"/>
      <c r="P1998" s="370"/>
      <c r="Q1998" s="59"/>
      <c r="R1998" s="386"/>
    </row>
    <row r="1999" spans="1:18" ht="13" x14ac:dyDescent="0.25">
      <c r="A1999" s="383"/>
      <c r="B1999" s="378"/>
      <c r="C1999" s="54" t="str">
        <f>IF(ISTEXT('Organizational Unit Summary'!$B$57),'Organizational Unit Summary'!$B$57,"")</f>
        <v>P-18</v>
      </c>
      <c r="D1999" s="51" t="str">
        <f>IF('Organizational Unit Summary'!$B$24="Benchmark or Sustainment",IF(E1999="OoS","OoS",IF(E1999=1,"DM",IF(E1999=2,"PM",IF(E1999=3,"LM",IF(E1999=4,"FM"))))),IF(E1999="OoS","OoS",IF(E1999&lt;=2,"H",IF(E1999=3,"M",IF(E1999=4,"L")))))</f>
        <v>DM</v>
      </c>
      <c r="E1999" s="58">
        <f>IF(OR(Processes!$C$78=TRUE,Processes!U$78=TRUE),IF(AND(G1999=1,H1999=1,NOT(ISTEXT(J1999))),4,IF(AND(G1999=1,H1999=1,ISTEXT(J1999)),3,IF(AND(OR(G1999=1,H1999=1),ISTEXT(J1999)),2,1))),"OoS")</f>
        <v>1</v>
      </c>
      <c r="F1999" s="57"/>
      <c r="G1999" s="59"/>
      <c r="H1999" s="59"/>
      <c r="I1999" s="59"/>
      <c r="J1999" s="59"/>
      <c r="K1999" s="59"/>
      <c r="L1999" s="59"/>
      <c r="M1999" s="59"/>
      <c r="N1999" s="59"/>
      <c r="O1999" s="59"/>
      <c r="P1999" s="370"/>
      <c r="Q1999" s="59"/>
      <c r="R1999" s="386"/>
    </row>
    <row r="2000" spans="1:18" ht="13" x14ac:dyDescent="0.25">
      <c r="A2000" s="383"/>
      <c r="B2000" s="378"/>
      <c r="C2000" s="54" t="str">
        <f>IF(ISTEXT('Organizational Unit Summary'!$B$58),'Organizational Unit Summary'!$B$58,"")</f>
        <v>P-19</v>
      </c>
      <c r="D2000" s="51" t="str">
        <f>IF('Organizational Unit Summary'!$B$24="Benchmark or Sustainment",IF(E2000="OoS","OoS",IF(E2000=1,"DM",IF(E2000=2,"PM",IF(E2000=3,"LM",IF(E2000=4,"FM"))))),IF(E2000="OoS","OoS",IF(E2000&lt;=2,"H",IF(E2000=3,"M",IF(E2000=4,"L")))))</f>
        <v>DM</v>
      </c>
      <c r="E2000" s="58">
        <f>IF(OR(Processes!$C$78=TRUE,Processes!V$78=TRUE),IF(AND(G2000=1,H2000=1,NOT(ISTEXT(J2000))),4,IF(AND(G2000=1,H2000=1,ISTEXT(J2000)),3,IF(AND(OR(G2000=1,H2000=1),ISTEXT(J2000)),2,1))),"OoS")</f>
        <v>1</v>
      </c>
      <c r="F2000" s="57"/>
      <c r="G2000" s="59"/>
      <c r="H2000" s="59"/>
      <c r="I2000" s="59"/>
      <c r="J2000" s="59"/>
      <c r="K2000" s="59"/>
      <c r="L2000" s="59"/>
      <c r="M2000" s="59"/>
      <c r="N2000" s="59"/>
      <c r="O2000" s="59"/>
      <c r="P2000" s="370"/>
      <c r="Q2000" s="59"/>
      <c r="R2000" s="386"/>
    </row>
    <row r="2001" spans="1:18" ht="13.5" thickBot="1" x14ac:dyDescent="0.3">
      <c r="A2001" s="384"/>
      <c r="B2001" s="378"/>
      <c r="C2001" s="54" t="str">
        <f>IF(ISTEXT('Organizational Unit Summary'!$B$59),'Organizational Unit Summary'!$B$59,"")</f>
        <v>P-20</v>
      </c>
      <c r="D2001" s="51" t="str">
        <f>IF('Organizational Unit Summary'!$B$24="Benchmark or Sustainment",IF(E2001="OoS","OoS",IF(E2001=1,"DM",IF(E2001=2,"PM",IF(E2001=3,"LM",IF(E2001=4,"FM"))))),IF(E2001="OoS","OoS",IF(E2001&lt;=2,"H",IF(E2001=3,"M",IF(E2001=4,"L")))))</f>
        <v>DM</v>
      </c>
      <c r="E2001" s="58">
        <f>IF(OR(Processes!$C$78=TRUE,Processes!W$78=TRUE),IF(AND(G2001=1,H2001=1,NOT(ISTEXT(J2001))),4,IF(AND(G2001=1,H2001=1,ISTEXT(J2001)),3,IF(AND(OR(G2001=1,H2001=1),ISTEXT(J2001)),2,1))),"OoS")</f>
        <v>1</v>
      </c>
      <c r="F2001" s="57"/>
      <c r="G2001" s="59"/>
      <c r="H2001" s="59"/>
      <c r="I2001" s="59"/>
      <c r="J2001" s="59"/>
      <c r="K2001" s="59"/>
      <c r="L2001" s="59"/>
      <c r="M2001" s="59"/>
      <c r="N2001" s="59"/>
      <c r="O2001" s="59"/>
      <c r="P2001" s="371"/>
      <c r="Q2001" s="59"/>
      <c r="R2001" s="386"/>
    </row>
    <row r="2002" spans="1:18" ht="13" x14ac:dyDescent="0.25">
      <c r="A2002" s="382" t="s">
        <v>321</v>
      </c>
      <c r="B2002" s="378" t="str">
        <f>IF(ISTEXT(Processes!$B$3),Processes!$B$3,"")</f>
        <v>Process 1</v>
      </c>
      <c r="C2002" s="62" t="str">
        <f>IF(ISTEXT('Organizational Unit Summary'!$B$40),'Organizational Unit Summary'!$B$40,"")</f>
        <v>P-1</v>
      </c>
      <c r="D2002" s="51" t="str">
        <f>IF('Organizational Unit Summary'!$B$24="Benchmark or Sustainment",IF(E2002="OoS","OoS",IF(E2002=1,"DM",IF(E2002=2,"PM",IF(E2002=3,"LM",IF(E2002=4,"FM"))))),IF(E2002="OoS","OoS",IF(E2002&lt;=2,"H",IF(E2002=3,"M",IF(E2002=4,"L")))))</f>
        <v>DM</v>
      </c>
      <c r="E2002" s="58">
        <f>IF(OR(Processes!$C$54=TRUE,Processes!D$54=TRUE),IF(AND(G2002=1,H2002=1,NOT(ISTEXT(J2002))),4,IF(AND(G2002=1,H2002=1,ISTEXT(J2002)),3,IF(AND(OR(G2002=1,H2002=1),ISTEXT(J2002)),2,1))),"OoS")</f>
        <v>1</v>
      </c>
      <c r="F2002" s="57"/>
      <c r="G2002" s="59"/>
      <c r="H2002" s="59"/>
      <c r="I2002" s="59"/>
      <c r="J2002" s="59"/>
      <c r="K2002" s="59"/>
      <c r="L2002" s="59"/>
      <c r="M2002" s="59"/>
      <c r="N2002" s="59"/>
      <c r="O2002" s="59"/>
      <c r="P2002" s="369"/>
      <c r="Q2002" s="59"/>
      <c r="R2002" s="386"/>
    </row>
    <row r="2003" spans="1:18" ht="13" x14ac:dyDescent="0.25">
      <c r="A2003" s="383"/>
      <c r="B2003" s="378"/>
      <c r="C2003" s="62" t="str">
        <f>IF(ISTEXT('Organizational Unit Summary'!$B$41),'Organizational Unit Summary'!$B$41,"")</f>
        <v>P-2</v>
      </c>
      <c r="D2003" s="51" t="str">
        <f>IF('Organizational Unit Summary'!$B$24="Benchmark or Sustainment",IF(E2003="OoS","OoS",IF(E2003=1,"DM",IF(E2003=2,"PM",IF(E2003=3,"LM",IF(E2003=4,"FM"))))),IF(E2003="OoS","OoS",IF(E2003&lt;=2,"H",IF(E2003=3,"M",IF(E2003=4,"L")))))</f>
        <v>DM</v>
      </c>
      <c r="E2003" s="58">
        <f>IF(OR(Processes!$C$54=TRUE,Processes!E$54=TRUE),IF(AND(G2003=1,H2003=1,NOT(ISTEXT(J2003))),4,IF(AND(G2003=1,H2003=1,ISTEXT(J2003)),3,IF(AND(OR(G2003=1,H2003=1),ISTEXT(J2003)),2,1))),"OoS")</f>
        <v>1</v>
      </c>
      <c r="F2003" s="57"/>
      <c r="G2003" s="59"/>
      <c r="H2003" s="59"/>
      <c r="I2003" s="59"/>
      <c r="J2003" s="59"/>
      <c r="K2003" s="59"/>
      <c r="L2003" s="59"/>
      <c r="M2003" s="59"/>
      <c r="N2003" s="59"/>
      <c r="O2003" s="59"/>
      <c r="P2003" s="370"/>
      <c r="Q2003" s="59"/>
      <c r="R2003" s="386"/>
    </row>
    <row r="2004" spans="1:18" ht="13" x14ac:dyDescent="0.25">
      <c r="A2004" s="383"/>
      <c r="B2004" s="378"/>
      <c r="C2004" s="62" t="str">
        <f>IF(ISTEXT('Organizational Unit Summary'!$B$42),'Organizational Unit Summary'!$B$42,"")</f>
        <v>P-3</v>
      </c>
      <c r="D2004" s="51" t="str">
        <f>IF('Organizational Unit Summary'!$B$24="Benchmark or Sustainment",IF(E2004="OoS","OoS",IF(E2004=1,"DM",IF(E2004=2,"PM",IF(E2004=3,"LM",IF(E2004=4,"FM"))))),IF(E2004="OoS","OoS",IF(E2004&lt;=2,"H",IF(E2004=3,"M",IF(E2004=4,"L")))))</f>
        <v>DM</v>
      </c>
      <c r="E2004" s="58">
        <f>IF(OR(Processes!$C$54=TRUE,Processes!F$54=TRUE),IF(AND(G2004=1,H2004=1,NOT(ISTEXT(J2004))),4,IF(AND(G2004=1,H2004=1,ISTEXT(J2004)),3,IF(AND(OR(G2004=1,H2004=1),ISTEXT(J2004)),2,1))),"OoS")</f>
        <v>1</v>
      </c>
      <c r="F2004" s="57"/>
      <c r="G2004" s="59"/>
      <c r="H2004" s="59"/>
      <c r="I2004" s="59"/>
      <c r="J2004" s="59"/>
      <c r="K2004" s="59"/>
      <c r="L2004" s="59"/>
      <c r="M2004" s="59"/>
      <c r="N2004" s="59"/>
      <c r="O2004" s="59"/>
      <c r="P2004" s="370"/>
      <c r="Q2004" s="59"/>
      <c r="R2004" s="386"/>
    </row>
    <row r="2005" spans="1:18" ht="13" x14ac:dyDescent="0.25">
      <c r="A2005" s="383"/>
      <c r="B2005" s="378"/>
      <c r="C2005" s="62" t="str">
        <f>IF(ISTEXT('Organizational Unit Summary'!$B$43),'Organizational Unit Summary'!$B$43,"")</f>
        <v>P-4</v>
      </c>
      <c r="D2005" s="51" t="str">
        <f>IF('Organizational Unit Summary'!$B$24="Benchmark or Sustainment",IF(E2005="OoS","OoS",IF(E2005=1,"DM",IF(E2005=2,"PM",IF(E2005=3,"LM",IF(E2005=4,"FM"))))),IF(E2005="OoS","OoS",IF(E2005&lt;=2,"H",IF(E2005=3,"M",IF(E2005=4,"L")))))</f>
        <v>DM</v>
      </c>
      <c r="E2005" s="58">
        <f>IF(OR(Processes!$C$54=TRUE,Processes!G$54=TRUE),IF(AND(G2005=1,H2005=1,NOT(ISTEXT(J2005))),4,IF(AND(G2005=1,H2005=1,ISTEXT(J2005)),3,IF(AND(OR(G2005=1,H2005=1),ISTEXT(J2005)),2,1))),"OoS")</f>
        <v>1</v>
      </c>
      <c r="F2005" s="57"/>
      <c r="G2005" s="59"/>
      <c r="H2005" s="59"/>
      <c r="I2005" s="59"/>
      <c r="J2005" s="59"/>
      <c r="K2005" s="59"/>
      <c r="L2005" s="59"/>
      <c r="M2005" s="59"/>
      <c r="N2005" s="59"/>
      <c r="O2005" s="59"/>
      <c r="P2005" s="370"/>
      <c r="Q2005" s="59"/>
      <c r="R2005" s="386"/>
    </row>
    <row r="2006" spans="1:18" ht="13" x14ac:dyDescent="0.25">
      <c r="A2006" s="383"/>
      <c r="B2006" s="378"/>
      <c r="C2006" s="62" t="str">
        <f>IF(ISTEXT('Organizational Unit Summary'!$B$44),'Organizational Unit Summary'!$B$44,"")</f>
        <v>P-5</v>
      </c>
      <c r="D2006" s="51" t="str">
        <f>IF('Organizational Unit Summary'!$B$24="Benchmark or Sustainment",IF(E2006="OoS","OoS",IF(E2006=1,"DM",IF(E2006=2,"PM",IF(E2006=3,"LM",IF(E2006=4,"FM"))))),IF(E2006="OoS","OoS",IF(E2006&lt;=2,"H",IF(E2006=3,"M",IF(E2006=4,"L")))))</f>
        <v>DM</v>
      </c>
      <c r="E2006" s="58">
        <f>IF(OR(Processes!$C$54=TRUE,Processes!H$54=TRUE),IF(AND(G2006=1,H2006=1,NOT(ISTEXT(J2006))),4,IF(AND(G2006=1,H2006=1,ISTEXT(J2006)),3,IF(AND(OR(G2006=1,H2006=1),ISTEXT(J2006)),2,1))),"OoS")</f>
        <v>1</v>
      </c>
      <c r="F2006" s="57"/>
      <c r="G2006" s="59"/>
      <c r="H2006" s="59"/>
      <c r="I2006" s="59"/>
      <c r="J2006" s="59"/>
      <c r="K2006" s="59"/>
      <c r="L2006" s="59"/>
      <c r="M2006" s="59"/>
      <c r="N2006" s="59"/>
      <c r="O2006" s="59"/>
      <c r="P2006" s="370"/>
      <c r="Q2006" s="59"/>
      <c r="R2006" s="386"/>
    </row>
    <row r="2007" spans="1:18" ht="13" x14ac:dyDescent="0.25">
      <c r="A2007" s="383"/>
      <c r="B2007" s="378"/>
      <c r="C2007" s="62" t="str">
        <f>IF(ISTEXT('Organizational Unit Summary'!$B$45),'Organizational Unit Summary'!$B$45,"")</f>
        <v>P-6</v>
      </c>
      <c r="D2007" s="51" t="str">
        <f>IF('Organizational Unit Summary'!$B$24="Benchmark or Sustainment",IF(E2007="OoS","OoS",IF(E2007=1,"DM",IF(E2007=2,"PM",IF(E2007=3,"LM",IF(E2007=4,"FM"))))),IF(E2007="OoS","OoS",IF(E2007&lt;=2,"H",IF(E2007=3,"M",IF(E2007=4,"L")))))</f>
        <v>DM</v>
      </c>
      <c r="E2007" s="58">
        <f>IF(OR(Processes!$C$54=TRUE,Processes!I$54=TRUE),IF(AND(G2007=1,H2007=1,NOT(ISTEXT(J2007))),4,IF(AND(G2007=1,H2007=1,ISTEXT(J2007)),3,IF(AND(OR(G2007=1,H2007=1),ISTEXT(J2007)),2,1))),"OoS")</f>
        <v>1</v>
      </c>
      <c r="F2007" s="57"/>
      <c r="G2007" s="59"/>
      <c r="H2007" s="59"/>
      <c r="I2007" s="59"/>
      <c r="J2007" s="59"/>
      <c r="K2007" s="59"/>
      <c r="L2007" s="59"/>
      <c r="M2007" s="59"/>
      <c r="N2007" s="59"/>
      <c r="O2007" s="59"/>
      <c r="P2007" s="370"/>
      <c r="Q2007" s="59"/>
      <c r="R2007" s="386"/>
    </row>
    <row r="2008" spans="1:18" ht="13" x14ac:dyDescent="0.25">
      <c r="A2008" s="383"/>
      <c r="B2008" s="378"/>
      <c r="C2008" s="62" t="str">
        <f>IF(ISTEXT('Organizational Unit Summary'!$B$46),'Organizational Unit Summary'!$B$46,"")</f>
        <v>P-7</v>
      </c>
      <c r="D2008" s="51" t="str">
        <f>IF('Organizational Unit Summary'!$B$24="Benchmark or Sustainment",IF(E2008="OoS","OoS",IF(E2008=1,"DM",IF(E2008=2,"PM",IF(E2008=3,"LM",IF(E2008=4,"FM"))))),IF(E2008="OoS","OoS",IF(E2008&lt;=2,"H",IF(E2008=3,"M",IF(E2008=4,"L")))))</f>
        <v>DM</v>
      </c>
      <c r="E2008" s="58">
        <f>IF(OR(Processes!$C$54=TRUE,Processes!J$54=TRUE),IF(AND(G2008=1,H2008=1,NOT(ISTEXT(J2008))),4,IF(AND(G2008=1,H2008=1,ISTEXT(J2008)),3,IF(AND(OR(G2008=1,H2008=1),ISTEXT(J2008)),2,1))),"OoS")</f>
        <v>1</v>
      </c>
      <c r="F2008" s="57"/>
      <c r="G2008" s="59"/>
      <c r="H2008" s="59"/>
      <c r="I2008" s="59"/>
      <c r="J2008" s="59"/>
      <c r="K2008" s="59"/>
      <c r="L2008" s="59"/>
      <c r="M2008" s="59"/>
      <c r="N2008" s="59"/>
      <c r="O2008" s="59"/>
      <c r="P2008" s="370"/>
      <c r="Q2008" s="59"/>
      <c r="R2008" s="386"/>
    </row>
    <row r="2009" spans="1:18" ht="13" x14ac:dyDescent="0.25">
      <c r="A2009" s="383"/>
      <c r="B2009" s="378"/>
      <c r="C2009" s="62" t="str">
        <f>IF(ISTEXT('Organizational Unit Summary'!$B$47),'Organizational Unit Summary'!$B$47,"")</f>
        <v>P-8</v>
      </c>
      <c r="D2009" s="51" t="str">
        <f>IF('Organizational Unit Summary'!$B$24="Benchmark or Sustainment",IF(E2009="OoS","OoS",IF(E2009=1,"DM",IF(E2009=2,"PM",IF(E2009=3,"LM",IF(E2009=4,"FM"))))),IF(E2009="OoS","OoS",IF(E2009&lt;=2,"H",IF(E2009=3,"M",IF(E2009=4,"L")))))</f>
        <v>DM</v>
      </c>
      <c r="E2009" s="58">
        <f>IF(OR(Processes!$C$54=TRUE,Processes!K$54=TRUE),IF(AND(G2009=1,H2009=1,NOT(ISTEXT(J2009))),4,IF(AND(G2009=1,H2009=1,ISTEXT(J2009)),3,IF(AND(OR(G2009=1,H2009=1),ISTEXT(J2009)),2,1))),"OoS")</f>
        <v>1</v>
      </c>
      <c r="F2009" s="57"/>
      <c r="G2009" s="59"/>
      <c r="H2009" s="59"/>
      <c r="I2009" s="59"/>
      <c r="J2009" s="59"/>
      <c r="K2009" s="59"/>
      <c r="L2009" s="59"/>
      <c r="M2009" s="59"/>
      <c r="N2009" s="59"/>
      <c r="O2009" s="59"/>
      <c r="P2009" s="370"/>
      <c r="Q2009" s="59"/>
      <c r="R2009" s="386"/>
    </row>
    <row r="2010" spans="1:18" ht="13" x14ac:dyDescent="0.25">
      <c r="A2010" s="383"/>
      <c r="B2010" s="378"/>
      <c r="C2010" s="62" t="str">
        <f>IF(ISTEXT('Organizational Unit Summary'!$B$48),'Organizational Unit Summary'!$B$48,"")</f>
        <v>P-9</v>
      </c>
      <c r="D2010" s="51" t="str">
        <f>IF('Organizational Unit Summary'!$B$24="Benchmark or Sustainment",IF(E2010="OoS","OoS",IF(E2010=1,"DM",IF(E2010=2,"PM",IF(E2010=3,"LM",IF(E2010=4,"FM"))))),IF(E2010="OoS","OoS",IF(E2010&lt;=2,"H",IF(E2010=3,"M",IF(E2010=4,"L")))))</f>
        <v>DM</v>
      </c>
      <c r="E2010" s="58">
        <f>IF(OR(Processes!$C$54=TRUE,Processes!L$54=TRUE),IF(AND(G2010=1,H2010=1,NOT(ISTEXT(J2010))),4,IF(AND(G2010=1,H2010=1,ISTEXT(J2010)),3,IF(AND(OR(G2010=1,H2010=1),ISTEXT(J2010)),2,1))),"OoS")</f>
        <v>1</v>
      </c>
      <c r="F2010" s="57"/>
      <c r="G2010" s="59"/>
      <c r="H2010" s="59"/>
      <c r="I2010" s="59"/>
      <c r="J2010" s="59"/>
      <c r="K2010" s="59"/>
      <c r="L2010" s="59"/>
      <c r="M2010" s="59"/>
      <c r="N2010" s="59"/>
      <c r="O2010" s="59"/>
      <c r="P2010" s="370"/>
      <c r="Q2010" s="59"/>
      <c r="R2010" s="386"/>
    </row>
    <row r="2011" spans="1:18" ht="13" x14ac:dyDescent="0.25">
      <c r="A2011" s="383"/>
      <c r="B2011" s="378"/>
      <c r="C2011" s="62" t="str">
        <f>IF(ISTEXT('Organizational Unit Summary'!$B$49),'Organizational Unit Summary'!$B$49,"")</f>
        <v>P-10</v>
      </c>
      <c r="D2011" s="51" t="str">
        <f>IF('Organizational Unit Summary'!$B$24="Benchmark or Sustainment",IF(E2011="OoS","OoS",IF(E2011=1,"DM",IF(E2011=2,"PM",IF(E2011=3,"LM",IF(E2011=4,"FM"))))),IF(E2011="OoS","OoS",IF(E2011&lt;=2,"H",IF(E2011=3,"M",IF(E2011=4,"L")))))</f>
        <v>DM</v>
      </c>
      <c r="E2011" s="58">
        <f>IF(OR(Processes!$C$54=TRUE,Processes!M$54=TRUE),IF(AND(G2011=1,H2011=1,NOT(ISTEXT(J2011))),4,IF(AND(G2011=1,H2011=1,ISTEXT(J2011)),3,IF(AND(OR(G2011=1,H2011=1),ISTEXT(J2011)),2,1))),"OoS")</f>
        <v>1</v>
      </c>
      <c r="F2011" s="57"/>
      <c r="G2011" s="59"/>
      <c r="H2011" s="59"/>
      <c r="I2011" s="59"/>
      <c r="J2011" s="59"/>
      <c r="K2011" s="59"/>
      <c r="L2011" s="59"/>
      <c r="M2011" s="59"/>
      <c r="N2011" s="59"/>
      <c r="O2011" s="59"/>
      <c r="P2011" s="370"/>
      <c r="Q2011" s="59"/>
      <c r="R2011" s="386"/>
    </row>
    <row r="2012" spans="1:18" ht="13" x14ac:dyDescent="0.25">
      <c r="A2012" s="383"/>
      <c r="B2012" s="378"/>
      <c r="C2012" s="62" t="str">
        <f>IF(ISTEXT('Organizational Unit Summary'!$B$50),'Organizational Unit Summary'!$B$50,"")</f>
        <v>P-11</v>
      </c>
      <c r="D2012" s="51" t="str">
        <f>IF('Organizational Unit Summary'!$B$24="Benchmark or Sustainment",IF(E2012="OoS","OoS",IF(E2012=1,"DM",IF(E2012=2,"PM",IF(E2012=3,"LM",IF(E2012=4,"FM"))))),IF(E2012="OoS","OoS",IF(E2012&lt;=2,"H",IF(E2012=3,"M",IF(E2012=4,"L")))))</f>
        <v>DM</v>
      </c>
      <c r="E2012" s="58">
        <f>IF(OR(Processes!$C$54=TRUE,Processes!N$54=TRUE),IF(AND(G2012=1,H2012=1,NOT(ISTEXT(J2012))),4,IF(AND(G2012=1,H2012=1,ISTEXT(J2012)),3,IF(AND(OR(G2012=1,H2012=1),ISTEXT(J2012)),2,1))),"OoS")</f>
        <v>1</v>
      </c>
      <c r="F2012" s="57"/>
      <c r="G2012" s="59"/>
      <c r="H2012" s="59"/>
      <c r="I2012" s="59"/>
      <c r="J2012" s="59"/>
      <c r="K2012" s="59"/>
      <c r="L2012" s="59"/>
      <c r="M2012" s="59"/>
      <c r="N2012" s="59"/>
      <c r="O2012" s="59"/>
      <c r="P2012" s="370"/>
      <c r="Q2012" s="59"/>
      <c r="R2012" s="386"/>
    </row>
    <row r="2013" spans="1:18" ht="13" x14ac:dyDescent="0.25">
      <c r="A2013" s="383"/>
      <c r="B2013" s="378"/>
      <c r="C2013" s="62" t="str">
        <f>IF(ISTEXT('Organizational Unit Summary'!$B$51),'Organizational Unit Summary'!$B$51,"")</f>
        <v>P-12</v>
      </c>
      <c r="D2013" s="51" t="str">
        <f>IF('Organizational Unit Summary'!$B$24="Benchmark or Sustainment",IF(E2013="OoS","OoS",IF(E2013=1,"DM",IF(E2013=2,"PM",IF(E2013=3,"LM",IF(E2013=4,"FM"))))),IF(E2013="OoS","OoS",IF(E2013&lt;=2,"H",IF(E2013=3,"M",IF(E2013=4,"L")))))</f>
        <v>DM</v>
      </c>
      <c r="E2013" s="58">
        <f>IF(OR(Processes!$C$54=TRUE,Processes!O$54=TRUE),IF(AND(G2013=1,H2013=1,NOT(ISTEXT(J2013))),4,IF(AND(G2013=1,H2013=1,ISTEXT(J2013)),3,IF(AND(OR(G2013=1,H2013=1),ISTEXT(J2013)),2,1))),"OoS")</f>
        <v>1</v>
      </c>
      <c r="F2013" s="57"/>
      <c r="G2013" s="59"/>
      <c r="H2013" s="59"/>
      <c r="I2013" s="59"/>
      <c r="J2013" s="59"/>
      <c r="K2013" s="59"/>
      <c r="L2013" s="59"/>
      <c r="M2013" s="59"/>
      <c r="N2013" s="59"/>
      <c r="O2013" s="59"/>
      <c r="P2013" s="370"/>
      <c r="Q2013" s="59"/>
      <c r="R2013" s="386"/>
    </row>
    <row r="2014" spans="1:18" ht="13" x14ac:dyDescent="0.25">
      <c r="A2014" s="383"/>
      <c r="B2014" s="378"/>
      <c r="C2014" s="62" t="str">
        <f>IF(ISTEXT('Organizational Unit Summary'!$B$52),'Organizational Unit Summary'!$B$52,"")</f>
        <v>P-13</v>
      </c>
      <c r="D2014" s="51" t="str">
        <f>IF('Organizational Unit Summary'!$B$24="Benchmark or Sustainment",IF(E2014="OoS","OoS",IF(E2014=1,"DM",IF(E2014=2,"PM",IF(E2014=3,"LM",IF(E2014=4,"FM"))))),IF(E2014="OoS","OoS",IF(E2014&lt;=2,"H",IF(E2014=3,"M",IF(E2014=4,"L")))))</f>
        <v>DM</v>
      </c>
      <c r="E2014" s="58">
        <f>IF(OR(Processes!$C$54=TRUE,Processes!P$54=TRUE),IF(AND(G2014=1,H2014=1,NOT(ISTEXT(J2014))),4,IF(AND(G2014=1,H2014=1,ISTEXT(J2014)),3,IF(AND(OR(G2014=1,H2014=1),ISTEXT(J2014)),2,1))),"OoS")</f>
        <v>1</v>
      </c>
      <c r="F2014" s="57"/>
      <c r="G2014" s="59"/>
      <c r="H2014" s="59"/>
      <c r="I2014" s="59"/>
      <c r="J2014" s="59"/>
      <c r="K2014" s="59"/>
      <c r="L2014" s="59"/>
      <c r="M2014" s="59"/>
      <c r="N2014" s="59"/>
      <c r="O2014" s="59"/>
      <c r="P2014" s="370"/>
      <c r="Q2014" s="59"/>
      <c r="R2014" s="386"/>
    </row>
    <row r="2015" spans="1:18" ht="13" x14ac:dyDescent="0.25">
      <c r="A2015" s="383"/>
      <c r="B2015" s="378"/>
      <c r="C2015" s="62" t="str">
        <f>IF(ISTEXT('Organizational Unit Summary'!$B$53),'Organizational Unit Summary'!$B$53,"")</f>
        <v>P-14</v>
      </c>
      <c r="D2015" s="51" t="str">
        <f>IF('Organizational Unit Summary'!$B$24="Benchmark or Sustainment",IF(E2015="OoS","OoS",IF(E2015=1,"DM",IF(E2015=2,"PM",IF(E2015=3,"LM",IF(E2015=4,"FM"))))),IF(E2015="OoS","OoS",IF(E2015&lt;=2,"H",IF(E2015=3,"M",IF(E2015=4,"L")))))</f>
        <v>DM</v>
      </c>
      <c r="E2015" s="58">
        <f>IF(OR(Processes!$C$54=TRUE,Processes!Q$54=TRUE),IF(AND(G2015=1,H2015=1,NOT(ISTEXT(J2015))),4,IF(AND(G2015=1,H2015=1,ISTEXT(J2015)),3,IF(AND(OR(G2015=1,H2015=1),ISTEXT(J2015)),2,1))),"OoS")</f>
        <v>1</v>
      </c>
      <c r="F2015" s="57"/>
      <c r="G2015" s="59"/>
      <c r="H2015" s="59"/>
      <c r="I2015" s="59"/>
      <c r="J2015" s="59"/>
      <c r="K2015" s="59"/>
      <c r="L2015" s="59"/>
      <c r="M2015" s="59"/>
      <c r="N2015" s="59"/>
      <c r="O2015" s="59"/>
      <c r="P2015" s="370"/>
      <c r="Q2015" s="59"/>
      <c r="R2015" s="386"/>
    </row>
    <row r="2016" spans="1:18" ht="13" x14ac:dyDescent="0.25">
      <c r="A2016" s="383"/>
      <c r="B2016" s="378"/>
      <c r="C2016" s="62" t="str">
        <f>IF(ISTEXT('Organizational Unit Summary'!$B$54),'Organizational Unit Summary'!$B$54,"")</f>
        <v>P-15</v>
      </c>
      <c r="D2016" s="51" t="str">
        <f>IF('Organizational Unit Summary'!$B$24="Benchmark or Sustainment",IF(E2016="OoS","OoS",IF(E2016=1,"DM",IF(E2016=2,"PM",IF(E2016=3,"LM",IF(E2016=4,"FM"))))),IF(E2016="OoS","OoS",IF(E2016&lt;=2,"H",IF(E2016=3,"M",IF(E2016=4,"L")))))</f>
        <v>DM</v>
      </c>
      <c r="E2016" s="58">
        <f>IF(OR(Processes!$C$54=TRUE,Processes!R$54=TRUE),IF(AND(G2016=1,H2016=1,NOT(ISTEXT(J2016))),4,IF(AND(G2016=1,H2016=1,ISTEXT(J2016)),3,IF(AND(OR(G2016=1,H2016=1),ISTEXT(J2016)),2,1))),"OoS")</f>
        <v>1</v>
      </c>
      <c r="F2016" s="57"/>
      <c r="G2016" s="59"/>
      <c r="H2016" s="59"/>
      <c r="I2016" s="59"/>
      <c r="J2016" s="59"/>
      <c r="K2016" s="59"/>
      <c r="L2016" s="59"/>
      <c r="M2016" s="59"/>
      <c r="N2016" s="59"/>
      <c r="O2016" s="59"/>
      <c r="P2016" s="370"/>
      <c r="Q2016" s="59"/>
      <c r="R2016" s="386"/>
    </row>
    <row r="2017" spans="1:18" ht="13" x14ac:dyDescent="0.25">
      <c r="A2017" s="383"/>
      <c r="B2017" s="378"/>
      <c r="C2017" s="62" t="str">
        <f>IF(ISTEXT('Organizational Unit Summary'!$B$55),'Organizational Unit Summary'!$B$55,"")</f>
        <v>P-16</v>
      </c>
      <c r="D2017" s="51" t="str">
        <f>IF('Organizational Unit Summary'!$B$24="Benchmark or Sustainment",IF(E2017="OoS","OoS",IF(E2017=1,"DM",IF(E2017=2,"PM",IF(E2017=3,"LM",IF(E2017=4,"FM"))))),IF(E2017="OoS","OoS",IF(E2017&lt;=2,"H",IF(E2017=3,"M",IF(E2017=4,"L")))))</f>
        <v>DM</v>
      </c>
      <c r="E2017" s="58">
        <f>IF(OR(Processes!$C$54=TRUE,Processes!S$54=TRUE),IF(AND(G2017=1,H2017=1,NOT(ISTEXT(J2017))),4,IF(AND(G2017=1,H2017=1,ISTEXT(J2017)),3,IF(AND(OR(G2017=1,H2017=1),ISTEXT(J2017)),2,1))),"OoS")</f>
        <v>1</v>
      </c>
      <c r="F2017" s="57"/>
      <c r="G2017" s="59"/>
      <c r="H2017" s="59"/>
      <c r="I2017" s="59"/>
      <c r="J2017" s="59"/>
      <c r="K2017" s="59"/>
      <c r="L2017" s="59"/>
      <c r="M2017" s="59"/>
      <c r="N2017" s="59"/>
      <c r="O2017" s="59"/>
      <c r="P2017" s="370"/>
      <c r="Q2017" s="59"/>
      <c r="R2017" s="386"/>
    </row>
    <row r="2018" spans="1:18" ht="13" x14ac:dyDescent="0.25">
      <c r="A2018" s="383"/>
      <c r="B2018" s="378"/>
      <c r="C2018" s="62" t="str">
        <f>IF(ISTEXT('Organizational Unit Summary'!$B$56),'Organizational Unit Summary'!$B$56,"")</f>
        <v>P-17</v>
      </c>
      <c r="D2018" s="51" t="str">
        <f>IF('Organizational Unit Summary'!$B$24="Benchmark or Sustainment",IF(E2018="OoS","OoS",IF(E2018=1,"DM",IF(E2018=2,"PM",IF(E2018=3,"LM",IF(E2018=4,"FM"))))),IF(E2018="OoS","OoS",IF(E2018&lt;=2,"H",IF(E2018=3,"M",IF(E2018=4,"L")))))</f>
        <v>DM</v>
      </c>
      <c r="E2018" s="58">
        <f>IF(OR(Processes!$C$54=TRUE,Processes!T$54=TRUE),IF(AND(G2018=1,H2018=1,NOT(ISTEXT(J2018))),4,IF(AND(G2018=1,H2018=1,ISTEXT(J2018)),3,IF(AND(OR(G2018=1,H2018=1),ISTEXT(J2018)),2,1))),"OoS")</f>
        <v>1</v>
      </c>
      <c r="F2018" s="57"/>
      <c r="G2018" s="59"/>
      <c r="H2018" s="59"/>
      <c r="I2018" s="59"/>
      <c r="J2018" s="59"/>
      <c r="K2018" s="59"/>
      <c r="L2018" s="59"/>
      <c r="M2018" s="59"/>
      <c r="N2018" s="59"/>
      <c r="O2018" s="59"/>
      <c r="P2018" s="370"/>
      <c r="Q2018" s="59"/>
      <c r="R2018" s="386"/>
    </row>
    <row r="2019" spans="1:18" ht="13" x14ac:dyDescent="0.25">
      <c r="A2019" s="383"/>
      <c r="B2019" s="378"/>
      <c r="C2019" s="62" t="str">
        <f>IF(ISTEXT('Organizational Unit Summary'!$B$57),'Organizational Unit Summary'!$B$57,"")</f>
        <v>P-18</v>
      </c>
      <c r="D2019" s="51" t="str">
        <f>IF('Organizational Unit Summary'!$B$24="Benchmark or Sustainment",IF(E2019="OoS","OoS",IF(E2019=1,"DM",IF(E2019=2,"PM",IF(E2019=3,"LM",IF(E2019=4,"FM"))))),IF(E2019="OoS","OoS",IF(E2019&lt;=2,"H",IF(E2019=3,"M",IF(E2019=4,"L")))))</f>
        <v>DM</v>
      </c>
      <c r="E2019" s="58">
        <f>IF(OR(Processes!$C$54=TRUE,Processes!U$54=TRUE),IF(AND(G2019=1,H2019=1,NOT(ISTEXT(J2019))),4,IF(AND(G2019=1,H2019=1,ISTEXT(J2019)),3,IF(AND(OR(G2019=1,H2019=1),ISTEXT(J2019)),2,1))),"OoS")</f>
        <v>1</v>
      </c>
      <c r="F2019" s="57"/>
      <c r="G2019" s="59"/>
      <c r="H2019" s="59"/>
      <c r="I2019" s="59"/>
      <c r="J2019" s="59"/>
      <c r="K2019" s="59"/>
      <c r="L2019" s="59"/>
      <c r="M2019" s="59"/>
      <c r="N2019" s="59"/>
      <c r="O2019" s="59"/>
      <c r="P2019" s="370"/>
      <c r="Q2019" s="59"/>
      <c r="R2019" s="386"/>
    </row>
    <row r="2020" spans="1:18" ht="13" x14ac:dyDescent="0.25">
      <c r="A2020" s="383"/>
      <c r="B2020" s="378"/>
      <c r="C2020" s="62" t="str">
        <f>IF(ISTEXT('Organizational Unit Summary'!$B$58),'Organizational Unit Summary'!$B$58,"")</f>
        <v>P-19</v>
      </c>
      <c r="D2020" s="51" t="str">
        <f>IF('Organizational Unit Summary'!$B$24="Benchmark or Sustainment",IF(E2020="OoS","OoS",IF(E2020=1,"DM",IF(E2020=2,"PM",IF(E2020=3,"LM",IF(E2020=4,"FM"))))),IF(E2020="OoS","OoS",IF(E2020&lt;=2,"H",IF(E2020=3,"M",IF(E2020=4,"L")))))</f>
        <v>DM</v>
      </c>
      <c r="E2020" s="58">
        <f>IF(OR(Processes!$C$54=TRUE,Processes!V$54=TRUE),IF(AND(G2020=1,H2020=1,NOT(ISTEXT(J2020))),4,IF(AND(G2020=1,H2020=1,ISTEXT(J2020)),3,IF(AND(OR(G2020=1,H2020=1),ISTEXT(J2020)),2,1))),"OoS")</f>
        <v>1</v>
      </c>
      <c r="F2020" s="57"/>
      <c r="G2020" s="59"/>
      <c r="H2020" s="59"/>
      <c r="I2020" s="59"/>
      <c r="J2020" s="59"/>
      <c r="K2020" s="59"/>
      <c r="L2020" s="59"/>
      <c r="M2020" s="59"/>
      <c r="N2020" s="59"/>
      <c r="O2020" s="59"/>
      <c r="P2020" s="370"/>
      <c r="Q2020" s="59"/>
      <c r="R2020" s="386"/>
    </row>
    <row r="2021" spans="1:18" ht="13.5" thickBot="1" x14ac:dyDescent="0.3">
      <c r="A2021" s="383"/>
      <c r="B2021" s="378"/>
      <c r="C2021" s="62" t="str">
        <f>IF(ISTEXT('Organizational Unit Summary'!$B$59),'Organizational Unit Summary'!$B$59,"")</f>
        <v>P-20</v>
      </c>
      <c r="D2021" s="51" t="str">
        <f>IF('Organizational Unit Summary'!$B$24="Benchmark or Sustainment",IF(E2021="OoS","OoS",IF(E2021=1,"DM",IF(E2021=2,"PM",IF(E2021=3,"LM",IF(E2021=4,"FM"))))),IF(E2021="OoS","OoS",IF(E2021&lt;=2,"H",IF(E2021=3,"M",IF(E2021=4,"L")))))</f>
        <v>DM</v>
      </c>
      <c r="E2021" s="58">
        <f>IF(OR(Processes!$C$54=TRUE,Processes!W$54=TRUE),IF(AND(G2021=1,H2021=1,NOT(ISTEXT(J2021))),4,IF(AND(G2021=1,H2021=1,ISTEXT(J2021)),3,IF(AND(OR(G2021=1,H2021=1),ISTEXT(J2021)),2,1))),"OoS")</f>
        <v>1</v>
      </c>
      <c r="F2021" s="57"/>
      <c r="G2021" s="59"/>
      <c r="H2021" s="59"/>
      <c r="I2021" s="59"/>
      <c r="J2021" s="59"/>
      <c r="K2021" s="59"/>
      <c r="L2021" s="59"/>
      <c r="M2021" s="59"/>
      <c r="N2021" s="59"/>
      <c r="O2021" s="59"/>
      <c r="P2021" s="371"/>
      <c r="Q2021" s="59"/>
      <c r="R2021" s="386"/>
    </row>
    <row r="2022" spans="1:18" ht="13" x14ac:dyDescent="0.25">
      <c r="A2022" s="383"/>
      <c r="B2022" s="378" t="str">
        <f>IF(ISTEXT(Processes!$B$4),Processes!$B$4,"")</f>
        <v>Process 2</v>
      </c>
      <c r="C2022" s="62" t="str">
        <f>IF(ISTEXT('Organizational Unit Summary'!$B$40),'Organizational Unit Summary'!$B$40,"")</f>
        <v>P-1</v>
      </c>
      <c r="D2022" s="51" t="str">
        <f>IF('Organizational Unit Summary'!$B$24="Benchmark or Sustainment",IF(E2022="OoS","OoS",IF(E2022=1,"DM",IF(E2022=2,"PM",IF(E2022=3,"LM",IF(E2022=4,"FM"))))),IF(E2022="OoS","OoS",IF(E2022&lt;=2,"H",IF(E2022=3,"M",IF(E2022=4,"L")))))</f>
        <v>DM</v>
      </c>
      <c r="E2022" s="58">
        <f>IF(OR(Processes!$C$55=TRUE,Processes!D$55=TRUE),IF(AND(G2022=1,H2022=1,NOT(ISTEXT(J2022))),4,IF(AND(G2022=1,H2022=1,ISTEXT(J2022)),3,IF(AND(OR(G2022=1,H2022=1),ISTEXT(J2022)),2,1))),"OoS")</f>
        <v>1</v>
      </c>
      <c r="F2022" s="57"/>
      <c r="G2022" s="59"/>
      <c r="H2022" s="59"/>
      <c r="I2022" s="59"/>
      <c r="J2022" s="59"/>
      <c r="K2022" s="59"/>
      <c r="L2022" s="59"/>
      <c r="M2022" s="59"/>
      <c r="N2022" s="59"/>
      <c r="O2022" s="59"/>
      <c r="P2022" s="369"/>
      <c r="Q2022" s="59"/>
      <c r="R2022" s="386"/>
    </row>
    <row r="2023" spans="1:18" ht="13" x14ac:dyDescent="0.25">
      <c r="A2023" s="383"/>
      <c r="B2023" s="378"/>
      <c r="C2023" s="62" t="str">
        <f>IF(ISTEXT('Organizational Unit Summary'!$B$41),'Organizational Unit Summary'!$B$41,"")</f>
        <v>P-2</v>
      </c>
      <c r="D2023" s="51" t="str">
        <f>IF('Organizational Unit Summary'!$B$24="Benchmark or Sustainment",IF(E2023="OoS","OoS",IF(E2023=1,"DM",IF(E2023=2,"PM",IF(E2023=3,"LM",IF(E2023=4,"FM"))))),IF(E2023="OoS","OoS",IF(E2023&lt;=2,"H",IF(E2023=3,"M",IF(E2023=4,"L")))))</f>
        <v>DM</v>
      </c>
      <c r="E2023" s="58">
        <f>IF(OR(Processes!$C$55=TRUE,Processes!E$55=TRUE),IF(AND(G2023=1,H2023=1,NOT(ISTEXT(J2023))),4,IF(AND(G2023=1,H2023=1,ISTEXT(J2023)),3,IF(AND(OR(G2023=1,H2023=1),ISTEXT(J2023)),2,1))),"OoS")</f>
        <v>1</v>
      </c>
      <c r="F2023" s="57"/>
      <c r="G2023" s="59"/>
      <c r="H2023" s="59"/>
      <c r="I2023" s="59"/>
      <c r="J2023" s="59"/>
      <c r="K2023" s="59"/>
      <c r="L2023" s="59"/>
      <c r="M2023" s="59"/>
      <c r="N2023" s="59"/>
      <c r="O2023" s="59"/>
      <c r="P2023" s="370"/>
      <c r="Q2023" s="59"/>
      <c r="R2023" s="386"/>
    </row>
    <row r="2024" spans="1:18" ht="13" x14ac:dyDescent="0.25">
      <c r="A2024" s="383"/>
      <c r="B2024" s="378"/>
      <c r="C2024" s="62" t="str">
        <f>IF(ISTEXT('Organizational Unit Summary'!$B$42),'Organizational Unit Summary'!$B$42,"")</f>
        <v>P-3</v>
      </c>
      <c r="D2024" s="51" t="str">
        <f>IF('Organizational Unit Summary'!$B$24="Benchmark or Sustainment",IF(E2024="OoS","OoS",IF(E2024=1,"DM",IF(E2024=2,"PM",IF(E2024=3,"LM",IF(E2024=4,"FM"))))),IF(E2024="OoS","OoS",IF(E2024&lt;=2,"H",IF(E2024=3,"M",IF(E2024=4,"L")))))</f>
        <v>DM</v>
      </c>
      <c r="E2024" s="58">
        <f>IF(OR(Processes!$C$55=TRUE,Processes!F$55=TRUE),IF(AND(G2024=1,H2024=1,NOT(ISTEXT(J2024))),4,IF(AND(G2024=1,H2024=1,ISTEXT(J2024)),3,IF(AND(OR(G2024=1,H2024=1),ISTEXT(J2024)),2,1))),"OoS")</f>
        <v>1</v>
      </c>
      <c r="F2024" s="57"/>
      <c r="G2024" s="59"/>
      <c r="H2024" s="59"/>
      <c r="I2024" s="59"/>
      <c r="J2024" s="59"/>
      <c r="K2024" s="59"/>
      <c r="L2024" s="59"/>
      <c r="M2024" s="59"/>
      <c r="N2024" s="59"/>
      <c r="O2024" s="59"/>
      <c r="P2024" s="370"/>
      <c r="Q2024" s="59"/>
      <c r="R2024" s="386"/>
    </row>
    <row r="2025" spans="1:18" ht="13" x14ac:dyDescent="0.25">
      <c r="A2025" s="383"/>
      <c r="B2025" s="378"/>
      <c r="C2025" s="62" t="str">
        <f>IF(ISTEXT('Organizational Unit Summary'!$B$43),'Organizational Unit Summary'!$B$43,"")</f>
        <v>P-4</v>
      </c>
      <c r="D2025" s="51" t="str">
        <f>IF('Organizational Unit Summary'!$B$24="Benchmark or Sustainment",IF(E2025="OoS","OoS",IF(E2025=1,"DM",IF(E2025=2,"PM",IF(E2025=3,"LM",IF(E2025=4,"FM"))))),IF(E2025="OoS","OoS",IF(E2025&lt;=2,"H",IF(E2025=3,"M",IF(E2025=4,"L")))))</f>
        <v>DM</v>
      </c>
      <c r="E2025" s="58">
        <f>IF(OR(Processes!$C$55=TRUE,Processes!G$55=TRUE),IF(AND(G2025=1,H2025=1,NOT(ISTEXT(J2025))),4,IF(AND(G2025=1,H2025=1,ISTEXT(J2025)),3,IF(AND(OR(G2025=1,H2025=1),ISTEXT(J2025)),2,1))),"OoS")</f>
        <v>1</v>
      </c>
      <c r="F2025" s="57"/>
      <c r="G2025" s="59"/>
      <c r="H2025" s="59"/>
      <c r="I2025" s="59"/>
      <c r="J2025" s="59"/>
      <c r="K2025" s="59"/>
      <c r="L2025" s="59"/>
      <c r="M2025" s="59"/>
      <c r="N2025" s="59"/>
      <c r="O2025" s="59"/>
      <c r="P2025" s="370"/>
      <c r="Q2025" s="59"/>
      <c r="R2025" s="386"/>
    </row>
    <row r="2026" spans="1:18" ht="13" x14ac:dyDescent="0.25">
      <c r="A2026" s="383"/>
      <c r="B2026" s="378"/>
      <c r="C2026" s="62" t="str">
        <f>IF(ISTEXT('Organizational Unit Summary'!$B$44),'Organizational Unit Summary'!$B$44,"")</f>
        <v>P-5</v>
      </c>
      <c r="D2026" s="51" t="str">
        <f>IF('Organizational Unit Summary'!$B$24="Benchmark or Sustainment",IF(E2026="OoS","OoS",IF(E2026=1,"DM",IF(E2026=2,"PM",IF(E2026=3,"LM",IF(E2026=4,"FM"))))),IF(E2026="OoS","OoS",IF(E2026&lt;=2,"H",IF(E2026=3,"M",IF(E2026=4,"L")))))</f>
        <v>DM</v>
      </c>
      <c r="E2026" s="58">
        <f>IF(OR(Processes!$C$55=TRUE,Processes!H$55=TRUE),IF(AND(G2026=1,H2026=1,NOT(ISTEXT(J2026))),4,IF(AND(G2026=1,H2026=1,ISTEXT(J2026)),3,IF(AND(OR(G2026=1,H2026=1),ISTEXT(J2026)),2,1))),"OoS")</f>
        <v>1</v>
      </c>
      <c r="F2026" s="57"/>
      <c r="G2026" s="59"/>
      <c r="H2026" s="59"/>
      <c r="I2026" s="59"/>
      <c r="J2026" s="59"/>
      <c r="K2026" s="59"/>
      <c r="L2026" s="59"/>
      <c r="M2026" s="59"/>
      <c r="N2026" s="59"/>
      <c r="O2026" s="59"/>
      <c r="P2026" s="370"/>
      <c r="Q2026" s="59"/>
      <c r="R2026" s="386"/>
    </row>
    <row r="2027" spans="1:18" ht="13" x14ac:dyDescent="0.25">
      <c r="A2027" s="383"/>
      <c r="B2027" s="378"/>
      <c r="C2027" s="62" t="str">
        <f>IF(ISTEXT('Organizational Unit Summary'!$B$45),'Organizational Unit Summary'!$B$45,"")</f>
        <v>P-6</v>
      </c>
      <c r="D2027" s="51" t="str">
        <f>IF('Organizational Unit Summary'!$B$24="Benchmark or Sustainment",IF(E2027="OoS","OoS",IF(E2027=1,"DM",IF(E2027=2,"PM",IF(E2027=3,"LM",IF(E2027=4,"FM"))))),IF(E2027="OoS","OoS",IF(E2027&lt;=2,"H",IF(E2027=3,"M",IF(E2027=4,"L")))))</f>
        <v>DM</v>
      </c>
      <c r="E2027" s="58">
        <f>IF(OR(Processes!$C$55=TRUE,Processes!I$55=TRUE),IF(AND(G2027=1,H2027=1,NOT(ISTEXT(J2027))),4,IF(AND(G2027=1,H2027=1,ISTEXT(J2027)),3,IF(AND(OR(G2027=1,H2027=1),ISTEXT(J2027)),2,1))),"OoS")</f>
        <v>1</v>
      </c>
      <c r="F2027" s="57"/>
      <c r="G2027" s="59"/>
      <c r="H2027" s="59"/>
      <c r="I2027" s="59"/>
      <c r="J2027" s="59"/>
      <c r="K2027" s="59"/>
      <c r="L2027" s="59"/>
      <c r="M2027" s="59"/>
      <c r="N2027" s="59"/>
      <c r="O2027" s="59"/>
      <c r="P2027" s="370"/>
      <c r="Q2027" s="59"/>
      <c r="R2027" s="386"/>
    </row>
    <row r="2028" spans="1:18" ht="13" x14ac:dyDescent="0.25">
      <c r="A2028" s="383"/>
      <c r="B2028" s="378"/>
      <c r="C2028" s="62" t="str">
        <f>IF(ISTEXT('Organizational Unit Summary'!$B$46),'Organizational Unit Summary'!$B$46,"")</f>
        <v>P-7</v>
      </c>
      <c r="D2028" s="51" t="str">
        <f>IF('Organizational Unit Summary'!$B$24="Benchmark or Sustainment",IF(E2028="OoS","OoS",IF(E2028=1,"DM",IF(E2028=2,"PM",IF(E2028=3,"LM",IF(E2028=4,"FM"))))),IF(E2028="OoS","OoS",IF(E2028&lt;=2,"H",IF(E2028=3,"M",IF(E2028=4,"L")))))</f>
        <v>DM</v>
      </c>
      <c r="E2028" s="58">
        <f>IF(OR(Processes!$C$55=TRUE,Processes!J$55=TRUE),IF(AND(G2028=1,H2028=1,NOT(ISTEXT(J2028))),4,IF(AND(G2028=1,H2028=1,ISTEXT(J2028)),3,IF(AND(OR(G2028=1,H2028=1),ISTEXT(J2028)),2,1))),"OoS")</f>
        <v>1</v>
      </c>
      <c r="F2028" s="57"/>
      <c r="G2028" s="59"/>
      <c r="H2028" s="59"/>
      <c r="I2028" s="59"/>
      <c r="J2028" s="59"/>
      <c r="K2028" s="59"/>
      <c r="L2028" s="59"/>
      <c r="M2028" s="59"/>
      <c r="N2028" s="59"/>
      <c r="O2028" s="59"/>
      <c r="P2028" s="370"/>
      <c r="Q2028" s="59"/>
      <c r="R2028" s="386"/>
    </row>
    <row r="2029" spans="1:18" ht="13" x14ac:dyDescent="0.25">
      <c r="A2029" s="383"/>
      <c r="B2029" s="378"/>
      <c r="C2029" s="62" t="str">
        <f>IF(ISTEXT('Organizational Unit Summary'!$B$47),'Organizational Unit Summary'!$B$47,"")</f>
        <v>P-8</v>
      </c>
      <c r="D2029" s="51" t="str">
        <f>IF('Organizational Unit Summary'!$B$24="Benchmark or Sustainment",IF(E2029="OoS","OoS",IF(E2029=1,"DM",IF(E2029=2,"PM",IF(E2029=3,"LM",IF(E2029=4,"FM"))))),IF(E2029="OoS","OoS",IF(E2029&lt;=2,"H",IF(E2029=3,"M",IF(E2029=4,"L")))))</f>
        <v>DM</v>
      </c>
      <c r="E2029" s="58">
        <f>IF(OR(Processes!$C$55=TRUE,Processes!K$55=TRUE),IF(AND(G2029=1,H2029=1,NOT(ISTEXT(J2029))),4,IF(AND(G2029=1,H2029=1,ISTEXT(J2029)),3,IF(AND(OR(G2029=1,H2029=1),ISTEXT(J2029)),2,1))),"OoS")</f>
        <v>1</v>
      </c>
      <c r="F2029" s="57"/>
      <c r="G2029" s="59"/>
      <c r="H2029" s="59"/>
      <c r="I2029" s="59"/>
      <c r="J2029" s="59"/>
      <c r="K2029" s="59"/>
      <c r="L2029" s="59"/>
      <c r="M2029" s="59"/>
      <c r="N2029" s="59"/>
      <c r="O2029" s="59"/>
      <c r="P2029" s="370"/>
      <c r="Q2029" s="59"/>
      <c r="R2029" s="386"/>
    </row>
    <row r="2030" spans="1:18" ht="13" x14ac:dyDescent="0.25">
      <c r="A2030" s="383"/>
      <c r="B2030" s="378"/>
      <c r="C2030" s="62" t="str">
        <f>IF(ISTEXT('Organizational Unit Summary'!$B$48),'Organizational Unit Summary'!$B$48,"")</f>
        <v>P-9</v>
      </c>
      <c r="D2030" s="51" t="str">
        <f>IF('Organizational Unit Summary'!$B$24="Benchmark or Sustainment",IF(E2030="OoS","OoS",IF(E2030=1,"DM",IF(E2030=2,"PM",IF(E2030=3,"LM",IF(E2030=4,"FM"))))),IF(E2030="OoS","OoS",IF(E2030&lt;=2,"H",IF(E2030=3,"M",IF(E2030=4,"L")))))</f>
        <v>DM</v>
      </c>
      <c r="E2030" s="58">
        <f>IF(OR(Processes!$C$55=TRUE,Processes!L$55=TRUE),IF(AND(G2030=1,H2030=1,NOT(ISTEXT(J2030))),4,IF(AND(G2030=1,H2030=1,ISTEXT(J2030)),3,IF(AND(OR(G2030=1,H2030=1),ISTEXT(J2030)),2,1))),"OoS")</f>
        <v>1</v>
      </c>
      <c r="F2030" s="57"/>
      <c r="G2030" s="59"/>
      <c r="H2030" s="59"/>
      <c r="I2030" s="59"/>
      <c r="J2030" s="59"/>
      <c r="K2030" s="59"/>
      <c r="L2030" s="59"/>
      <c r="M2030" s="59"/>
      <c r="N2030" s="59"/>
      <c r="O2030" s="59"/>
      <c r="P2030" s="370"/>
      <c r="Q2030" s="59"/>
      <c r="R2030" s="386"/>
    </row>
    <row r="2031" spans="1:18" ht="13" x14ac:dyDescent="0.25">
      <c r="A2031" s="383"/>
      <c r="B2031" s="378"/>
      <c r="C2031" s="62" t="str">
        <f>IF(ISTEXT('Organizational Unit Summary'!$B$49),'Organizational Unit Summary'!$B$49,"")</f>
        <v>P-10</v>
      </c>
      <c r="D2031" s="51" t="str">
        <f>IF('Organizational Unit Summary'!$B$24="Benchmark or Sustainment",IF(E2031="OoS","OoS",IF(E2031=1,"DM",IF(E2031=2,"PM",IF(E2031=3,"LM",IF(E2031=4,"FM"))))),IF(E2031="OoS","OoS",IF(E2031&lt;=2,"H",IF(E2031=3,"M",IF(E2031=4,"L")))))</f>
        <v>DM</v>
      </c>
      <c r="E2031" s="58">
        <f>IF(OR(Processes!$C$55=TRUE,Processes!M$55=TRUE),IF(AND(G2031=1,H2031=1,NOT(ISTEXT(J2031))),4,IF(AND(G2031=1,H2031=1,ISTEXT(J2031)),3,IF(AND(OR(G2031=1,H2031=1),ISTEXT(J2031)),2,1))),"OoS")</f>
        <v>1</v>
      </c>
      <c r="F2031" s="57"/>
      <c r="G2031" s="59"/>
      <c r="H2031" s="59"/>
      <c r="I2031" s="59"/>
      <c r="J2031" s="59"/>
      <c r="K2031" s="59"/>
      <c r="L2031" s="59"/>
      <c r="M2031" s="59"/>
      <c r="N2031" s="59"/>
      <c r="O2031" s="59"/>
      <c r="P2031" s="370"/>
      <c r="Q2031" s="59"/>
      <c r="R2031" s="386"/>
    </row>
    <row r="2032" spans="1:18" ht="13" x14ac:dyDescent="0.25">
      <c r="A2032" s="383"/>
      <c r="B2032" s="378"/>
      <c r="C2032" s="62" t="str">
        <f>IF(ISTEXT('Organizational Unit Summary'!$B$50),'Organizational Unit Summary'!$B$50,"")</f>
        <v>P-11</v>
      </c>
      <c r="D2032" s="51" t="str">
        <f>IF('Organizational Unit Summary'!$B$24="Benchmark or Sustainment",IF(E2032="OoS","OoS",IF(E2032=1,"DM",IF(E2032=2,"PM",IF(E2032=3,"LM",IF(E2032=4,"FM"))))),IF(E2032="OoS","OoS",IF(E2032&lt;=2,"H",IF(E2032=3,"M",IF(E2032=4,"L")))))</f>
        <v>DM</v>
      </c>
      <c r="E2032" s="58">
        <f>IF(OR(Processes!$C$55=TRUE,Processes!N$55=TRUE),IF(AND(G2032=1,H2032=1,NOT(ISTEXT(J2032))),4,IF(AND(G2032=1,H2032=1,ISTEXT(J2032)),3,IF(AND(OR(G2032=1,H2032=1),ISTEXT(J2032)),2,1))),"OoS")</f>
        <v>1</v>
      </c>
      <c r="F2032" s="57"/>
      <c r="G2032" s="59"/>
      <c r="H2032" s="59"/>
      <c r="I2032" s="59"/>
      <c r="J2032" s="59"/>
      <c r="K2032" s="59"/>
      <c r="L2032" s="59"/>
      <c r="M2032" s="59"/>
      <c r="N2032" s="59"/>
      <c r="O2032" s="59"/>
      <c r="P2032" s="370"/>
      <c r="Q2032" s="59"/>
      <c r="R2032" s="386"/>
    </row>
    <row r="2033" spans="1:18" ht="13" x14ac:dyDescent="0.25">
      <c r="A2033" s="383"/>
      <c r="B2033" s="378"/>
      <c r="C2033" s="62" t="str">
        <f>IF(ISTEXT('Organizational Unit Summary'!$B$51),'Organizational Unit Summary'!$B$51,"")</f>
        <v>P-12</v>
      </c>
      <c r="D2033" s="51" t="str">
        <f>IF('Organizational Unit Summary'!$B$24="Benchmark or Sustainment",IF(E2033="OoS","OoS",IF(E2033=1,"DM",IF(E2033=2,"PM",IF(E2033=3,"LM",IF(E2033=4,"FM"))))),IF(E2033="OoS","OoS",IF(E2033&lt;=2,"H",IF(E2033=3,"M",IF(E2033=4,"L")))))</f>
        <v>DM</v>
      </c>
      <c r="E2033" s="58">
        <f>IF(OR(Processes!$C$55=TRUE,Processes!O$55=TRUE),IF(AND(G2033=1,H2033=1,NOT(ISTEXT(J2033))),4,IF(AND(G2033=1,H2033=1,ISTEXT(J2033)),3,IF(AND(OR(G2033=1,H2033=1),ISTEXT(J2033)),2,1))),"OoS")</f>
        <v>1</v>
      </c>
      <c r="F2033" s="57"/>
      <c r="G2033" s="59"/>
      <c r="H2033" s="59"/>
      <c r="I2033" s="59"/>
      <c r="J2033" s="59"/>
      <c r="K2033" s="59"/>
      <c r="L2033" s="59"/>
      <c r="M2033" s="59"/>
      <c r="N2033" s="59"/>
      <c r="O2033" s="59"/>
      <c r="P2033" s="370"/>
      <c r="Q2033" s="59"/>
      <c r="R2033" s="386"/>
    </row>
    <row r="2034" spans="1:18" ht="13" x14ac:dyDescent="0.25">
      <c r="A2034" s="383"/>
      <c r="B2034" s="378"/>
      <c r="C2034" s="62" t="str">
        <f>IF(ISTEXT('Organizational Unit Summary'!$B$52),'Organizational Unit Summary'!$B$52,"")</f>
        <v>P-13</v>
      </c>
      <c r="D2034" s="51" t="str">
        <f>IF('Organizational Unit Summary'!$B$24="Benchmark or Sustainment",IF(E2034="OoS","OoS",IF(E2034=1,"DM",IF(E2034=2,"PM",IF(E2034=3,"LM",IF(E2034=4,"FM"))))),IF(E2034="OoS","OoS",IF(E2034&lt;=2,"H",IF(E2034=3,"M",IF(E2034=4,"L")))))</f>
        <v>DM</v>
      </c>
      <c r="E2034" s="58">
        <f>IF(OR(Processes!$C$55=TRUE,Processes!P$55=TRUE),IF(AND(G2034=1,H2034=1,NOT(ISTEXT(J2034))),4,IF(AND(G2034=1,H2034=1,ISTEXT(J2034)),3,IF(AND(OR(G2034=1,H2034=1),ISTEXT(J2034)),2,1))),"OoS")</f>
        <v>1</v>
      </c>
      <c r="F2034" s="57"/>
      <c r="G2034" s="59"/>
      <c r="H2034" s="59"/>
      <c r="I2034" s="59"/>
      <c r="J2034" s="59"/>
      <c r="K2034" s="59"/>
      <c r="L2034" s="59"/>
      <c r="M2034" s="59"/>
      <c r="N2034" s="59"/>
      <c r="O2034" s="59"/>
      <c r="P2034" s="370"/>
      <c r="Q2034" s="59"/>
      <c r="R2034" s="386"/>
    </row>
    <row r="2035" spans="1:18" ht="13" x14ac:dyDescent="0.25">
      <c r="A2035" s="383"/>
      <c r="B2035" s="378"/>
      <c r="C2035" s="62" t="str">
        <f>IF(ISTEXT('Organizational Unit Summary'!$B$53),'Organizational Unit Summary'!$B$53,"")</f>
        <v>P-14</v>
      </c>
      <c r="D2035" s="51" t="str">
        <f>IF('Organizational Unit Summary'!$B$24="Benchmark or Sustainment",IF(E2035="OoS","OoS",IF(E2035=1,"DM",IF(E2035=2,"PM",IF(E2035=3,"LM",IF(E2035=4,"FM"))))),IF(E2035="OoS","OoS",IF(E2035&lt;=2,"H",IF(E2035=3,"M",IF(E2035=4,"L")))))</f>
        <v>DM</v>
      </c>
      <c r="E2035" s="58">
        <f>IF(OR(Processes!$C$55=TRUE,Processes!Q$55=TRUE),IF(AND(G2035=1,H2035=1,NOT(ISTEXT(J2035))),4,IF(AND(G2035=1,H2035=1,ISTEXT(J2035)),3,IF(AND(OR(G2035=1,H2035=1),ISTEXT(J2035)),2,1))),"OoS")</f>
        <v>1</v>
      </c>
      <c r="F2035" s="57"/>
      <c r="G2035" s="59"/>
      <c r="H2035" s="59"/>
      <c r="I2035" s="59"/>
      <c r="J2035" s="59"/>
      <c r="K2035" s="59"/>
      <c r="L2035" s="59"/>
      <c r="M2035" s="59"/>
      <c r="N2035" s="59"/>
      <c r="O2035" s="59"/>
      <c r="P2035" s="370"/>
      <c r="Q2035" s="59"/>
      <c r="R2035" s="386"/>
    </row>
    <row r="2036" spans="1:18" ht="13" x14ac:dyDescent="0.25">
      <c r="A2036" s="383"/>
      <c r="B2036" s="378"/>
      <c r="C2036" s="62" t="str">
        <f>IF(ISTEXT('Organizational Unit Summary'!$B$54),'Organizational Unit Summary'!$B$54,"")</f>
        <v>P-15</v>
      </c>
      <c r="D2036" s="51" t="str">
        <f>IF('Organizational Unit Summary'!$B$24="Benchmark or Sustainment",IF(E2036="OoS","OoS",IF(E2036=1,"DM",IF(E2036=2,"PM",IF(E2036=3,"LM",IF(E2036=4,"FM"))))),IF(E2036="OoS","OoS",IF(E2036&lt;=2,"H",IF(E2036=3,"M",IF(E2036=4,"L")))))</f>
        <v>DM</v>
      </c>
      <c r="E2036" s="58">
        <f>IF(OR(Processes!$C$55=TRUE,Processes!R$55=TRUE),IF(AND(G2036=1,H2036=1,NOT(ISTEXT(J2036))),4,IF(AND(G2036=1,H2036=1,ISTEXT(J2036)),3,IF(AND(OR(G2036=1,H2036=1),ISTEXT(J2036)),2,1))),"OoS")</f>
        <v>1</v>
      </c>
      <c r="F2036" s="57"/>
      <c r="G2036" s="59"/>
      <c r="H2036" s="59"/>
      <c r="I2036" s="59"/>
      <c r="J2036" s="59"/>
      <c r="K2036" s="59"/>
      <c r="L2036" s="59"/>
      <c r="M2036" s="59"/>
      <c r="N2036" s="59"/>
      <c r="O2036" s="59"/>
      <c r="P2036" s="370"/>
      <c r="Q2036" s="59"/>
      <c r="R2036" s="386"/>
    </row>
    <row r="2037" spans="1:18" ht="13" x14ac:dyDescent="0.25">
      <c r="A2037" s="383"/>
      <c r="B2037" s="378"/>
      <c r="C2037" s="62" t="str">
        <f>IF(ISTEXT('Organizational Unit Summary'!$B$55),'Organizational Unit Summary'!$B$55,"")</f>
        <v>P-16</v>
      </c>
      <c r="D2037" s="51" t="str">
        <f>IF('Organizational Unit Summary'!$B$24="Benchmark or Sustainment",IF(E2037="OoS","OoS",IF(E2037=1,"DM",IF(E2037=2,"PM",IF(E2037=3,"LM",IF(E2037=4,"FM"))))),IF(E2037="OoS","OoS",IF(E2037&lt;=2,"H",IF(E2037=3,"M",IF(E2037=4,"L")))))</f>
        <v>DM</v>
      </c>
      <c r="E2037" s="58">
        <f>IF(OR(Processes!$C$55=TRUE,Processes!S$55=TRUE),IF(AND(G2037=1,H2037=1,NOT(ISTEXT(J2037))),4,IF(AND(G2037=1,H2037=1,ISTEXT(J2037)),3,IF(AND(OR(G2037=1,H2037=1),ISTEXT(J2037)),2,1))),"OoS")</f>
        <v>1</v>
      </c>
      <c r="F2037" s="57"/>
      <c r="G2037" s="59"/>
      <c r="H2037" s="59"/>
      <c r="I2037" s="59"/>
      <c r="J2037" s="59"/>
      <c r="K2037" s="59"/>
      <c r="L2037" s="59"/>
      <c r="M2037" s="59"/>
      <c r="N2037" s="59"/>
      <c r="O2037" s="59"/>
      <c r="P2037" s="370"/>
      <c r="Q2037" s="59"/>
      <c r="R2037" s="386"/>
    </row>
    <row r="2038" spans="1:18" ht="13" x14ac:dyDescent="0.25">
      <c r="A2038" s="383"/>
      <c r="B2038" s="378"/>
      <c r="C2038" s="62" t="str">
        <f>IF(ISTEXT('Organizational Unit Summary'!$B$56),'Organizational Unit Summary'!$B$56,"")</f>
        <v>P-17</v>
      </c>
      <c r="D2038" s="51" t="str">
        <f>IF('Organizational Unit Summary'!$B$24="Benchmark or Sustainment",IF(E2038="OoS","OoS",IF(E2038=1,"DM",IF(E2038=2,"PM",IF(E2038=3,"LM",IF(E2038=4,"FM"))))),IF(E2038="OoS","OoS",IF(E2038&lt;=2,"H",IF(E2038=3,"M",IF(E2038=4,"L")))))</f>
        <v>DM</v>
      </c>
      <c r="E2038" s="58">
        <f>IF(OR(Processes!$C$55=TRUE,Processes!T$55=TRUE),IF(AND(G2038=1,H2038=1,NOT(ISTEXT(J2038))),4,IF(AND(G2038=1,H2038=1,ISTEXT(J2038)),3,IF(AND(OR(G2038=1,H2038=1),ISTEXT(J2038)),2,1))),"OoS")</f>
        <v>1</v>
      </c>
      <c r="F2038" s="57"/>
      <c r="G2038" s="59"/>
      <c r="H2038" s="59"/>
      <c r="I2038" s="59"/>
      <c r="J2038" s="59"/>
      <c r="K2038" s="59"/>
      <c r="L2038" s="59"/>
      <c r="M2038" s="59"/>
      <c r="N2038" s="59"/>
      <c r="O2038" s="59"/>
      <c r="P2038" s="370"/>
      <c r="Q2038" s="59"/>
      <c r="R2038" s="386"/>
    </row>
    <row r="2039" spans="1:18" ht="13" x14ac:dyDescent="0.25">
      <c r="A2039" s="383"/>
      <c r="B2039" s="378"/>
      <c r="C2039" s="62" t="str">
        <f>IF(ISTEXT('Organizational Unit Summary'!$B$57),'Organizational Unit Summary'!$B$57,"")</f>
        <v>P-18</v>
      </c>
      <c r="D2039" s="51" t="str">
        <f>IF('Organizational Unit Summary'!$B$24="Benchmark or Sustainment",IF(E2039="OoS","OoS",IF(E2039=1,"DM",IF(E2039=2,"PM",IF(E2039=3,"LM",IF(E2039=4,"FM"))))),IF(E2039="OoS","OoS",IF(E2039&lt;=2,"H",IF(E2039=3,"M",IF(E2039=4,"L")))))</f>
        <v>DM</v>
      </c>
      <c r="E2039" s="58">
        <f>IF(OR(Processes!$C$55=TRUE,Processes!U$55=TRUE),IF(AND(G2039=1,H2039=1,NOT(ISTEXT(J2039))),4,IF(AND(G2039=1,H2039=1,ISTEXT(J2039)),3,IF(AND(OR(G2039=1,H2039=1),ISTEXT(J2039)),2,1))),"OoS")</f>
        <v>1</v>
      </c>
      <c r="F2039" s="57"/>
      <c r="G2039" s="59"/>
      <c r="H2039" s="59"/>
      <c r="I2039" s="59"/>
      <c r="J2039" s="59"/>
      <c r="K2039" s="59"/>
      <c r="L2039" s="59"/>
      <c r="M2039" s="59"/>
      <c r="N2039" s="59"/>
      <c r="O2039" s="59"/>
      <c r="P2039" s="370"/>
      <c r="Q2039" s="59"/>
      <c r="R2039" s="386"/>
    </row>
    <row r="2040" spans="1:18" ht="13" x14ac:dyDescent="0.25">
      <c r="A2040" s="383"/>
      <c r="B2040" s="378"/>
      <c r="C2040" s="62" t="str">
        <f>IF(ISTEXT('Organizational Unit Summary'!$B$58),'Organizational Unit Summary'!$B$58,"")</f>
        <v>P-19</v>
      </c>
      <c r="D2040" s="51" t="str">
        <f>IF('Organizational Unit Summary'!$B$24="Benchmark or Sustainment",IF(E2040="OoS","OoS",IF(E2040=1,"DM",IF(E2040=2,"PM",IF(E2040=3,"LM",IF(E2040=4,"FM"))))),IF(E2040="OoS","OoS",IF(E2040&lt;=2,"H",IF(E2040=3,"M",IF(E2040=4,"L")))))</f>
        <v>DM</v>
      </c>
      <c r="E2040" s="58">
        <f>IF(OR(Processes!$C$55=TRUE,Processes!V$55=TRUE),IF(AND(G2040=1,H2040=1,NOT(ISTEXT(J2040))),4,IF(AND(G2040=1,H2040=1,ISTEXT(J2040)),3,IF(AND(OR(G2040=1,H2040=1),ISTEXT(J2040)),2,1))),"OoS")</f>
        <v>1</v>
      </c>
      <c r="F2040" s="57"/>
      <c r="G2040" s="59"/>
      <c r="H2040" s="59"/>
      <c r="I2040" s="59"/>
      <c r="J2040" s="59"/>
      <c r="K2040" s="59"/>
      <c r="L2040" s="59"/>
      <c r="M2040" s="59"/>
      <c r="N2040" s="59"/>
      <c r="O2040" s="59"/>
      <c r="P2040" s="370"/>
      <c r="Q2040" s="59"/>
      <c r="R2040" s="386"/>
    </row>
    <row r="2041" spans="1:18" ht="13.5" thickBot="1" x14ac:dyDescent="0.3">
      <c r="A2041" s="383"/>
      <c r="B2041" s="378"/>
      <c r="C2041" s="62" t="str">
        <f>IF(ISTEXT('Organizational Unit Summary'!$B$59),'Organizational Unit Summary'!$B$59,"")</f>
        <v>P-20</v>
      </c>
      <c r="D2041" s="51" t="str">
        <f>IF('Organizational Unit Summary'!$B$24="Benchmark or Sustainment",IF(E2041="OoS","OoS",IF(E2041=1,"DM",IF(E2041=2,"PM",IF(E2041=3,"LM",IF(E2041=4,"FM"))))),IF(E2041="OoS","OoS",IF(E2041&lt;=2,"H",IF(E2041=3,"M",IF(E2041=4,"L")))))</f>
        <v>DM</v>
      </c>
      <c r="E2041" s="58">
        <f>IF(OR(Processes!$C$55=TRUE,Processes!W$55=TRUE),IF(AND(G2041=1,H2041=1,NOT(ISTEXT(J2041))),4,IF(AND(G2041=1,H2041=1,ISTEXT(J2041)),3,IF(AND(OR(G2041=1,H2041=1),ISTEXT(J2041)),2,1))),"OoS")</f>
        <v>1</v>
      </c>
      <c r="F2041" s="57"/>
      <c r="G2041" s="59"/>
      <c r="H2041" s="59"/>
      <c r="I2041" s="59"/>
      <c r="J2041" s="59"/>
      <c r="K2041" s="59"/>
      <c r="L2041" s="59"/>
      <c r="M2041" s="59"/>
      <c r="N2041" s="59"/>
      <c r="O2041" s="59"/>
      <c r="P2041" s="371"/>
      <c r="Q2041" s="59"/>
      <c r="R2041" s="386"/>
    </row>
    <row r="2042" spans="1:18" ht="12.75" customHeight="1" x14ac:dyDescent="0.25">
      <c r="A2042" s="383"/>
      <c r="B2042" s="378" t="str">
        <f>IF(ISTEXT(Processes!$B$5),Processes!$B$5,"")</f>
        <v>Process 3</v>
      </c>
      <c r="C2042" s="62" t="str">
        <f>IF(ISTEXT('Organizational Unit Summary'!$B$40),'Organizational Unit Summary'!$B$40,"")</f>
        <v>P-1</v>
      </c>
      <c r="D2042" s="51" t="str">
        <f>IF('Organizational Unit Summary'!$B$24="Benchmark or Sustainment",IF(E2042="OoS","OoS",IF(E2042=1,"DM",IF(E2042=2,"PM",IF(E2042=3,"LM",IF(E2042=4,"FM"))))),IF(E2042="OoS","OoS",IF(E2042&lt;=2,"H",IF(E2042=3,"M",IF(E2042=4,"L")))))</f>
        <v>DM</v>
      </c>
      <c r="E2042" s="58">
        <f>IF(OR(Processes!$C$56=TRUE,Processes!D$56=TRUE),IF(AND(G2042=1,H2042=1,NOT(ISTEXT(J2042))),4,IF(AND(G2042=1,H2042=1,ISTEXT(J2042)),3,IF(AND(OR(G2042=1,H2042=1),ISTEXT(J2042)),2,1))),"OoS")</f>
        <v>1</v>
      </c>
      <c r="F2042" s="57"/>
      <c r="G2042" s="59"/>
      <c r="H2042" s="59"/>
      <c r="I2042" s="59"/>
      <c r="J2042" s="59"/>
      <c r="K2042" s="59"/>
      <c r="L2042" s="59"/>
      <c r="M2042" s="59"/>
      <c r="N2042" s="59"/>
      <c r="O2042" s="59"/>
      <c r="P2042" s="369"/>
      <c r="Q2042" s="59"/>
      <c r="R2042" s="386"/>
    </row>
    <row r="2043" spans="1:18" ht="12.75" customHeight="1" x14ac:dyDescent="0.25">
      <c r="A2043" s="383"/>
      <c r="B2043" s="378"/>
      <c r="C2043" s="62" t="str">
        <f>IF(ISTEXT('Organizational Unit Summary'!$B$41),'Organizational Unit Summary'!$B$41,"")</f>
        <v>P-2</v>
      </c>
      <c r="D2043" s="51" t="str">
        <f>IF('Organizational Unit Summary'!$B$24="Benchmark or Sustainment",IF(E2043="OoS","OoS",IF(E2043=1,"DM",IF(E2043=2,"PM",IF(E2043=3,"LM",IF(E2043=4,"FM"))))),IF(E2043="OoS","OoS",IF(E2043&lt;=2,"H",IF(E2043=3,"M",IF(E2043=4,"L")))))</f>
        <v>DM</v>
      </c>
      <c r="E2043" s="58">
        <f>IF(OR(Processes!$C$56=TRUE,Processes!E$56=TRUE),IF(AND(G2043=1,H2043=1,NOT(ISTEXT(J2043))),4,IF(AND(G2043=1,H2043=1,ISTEXT(J2043)),3,IF(AND(OR(G2043=1,H2043=1),ISTEXT(J2043)),2,1))),"OoS")</f>
        <v>1</v>
      </c>
      <c r="F2043" s="57"/>
      <c r="G2043" s="59"/>
      <c r="H2043" s="59"/>
      <c r="I2043" s="59"/>
      <c r="J2043" s="59"/>
      <c r="K2043" s="59"/>
      <c r="L2043" s="59"/>
      <c r="M2043" s="59"/>
      <c r="N2043" s="59"/>
      <c r="O2043" s="59"/>
      <c r="P2043" s="370"/>
      <c r="Q2043" s="59"/>
      <c r="R2043" s="386"/>
    </row>
    <row r="2044" spans="1:18" ht="13" x14ac:dyDescent="0.25">
      <c r="A2044" s="383"/>
      <c r="B2044" s="378"/>
      <c r="C2044" s="62" t="str">
        <f>IF(ISTEXT('Organizational Unit Summary'!$B$42),'Organizational Unit Summary'!$B$42,"")</f>
        <v>P-3</v>
      </c>
      <c r="D2044" s="51" t="str">
        <f>IF('Organizational Unit Summary'!$B$24="Benchmark or Sustainment",IF(E2044="OoS","OoS",IF(E2044=1,"DM",IF(E2044=2,"PM",IF(E2044=3,"LM",IF(E2044=4,"FM"))))),IF(E2044="OoS","OoS",IF(E2044&lt;=2,"H",IF(E2044=3,"M",IF(E2044=4,"L")))))</f>
        <v>DM</v>
      </c>
      <c r="E2044" s="58">
        <f>IF(OR(Processes!$C$56=TRUE,Processes!F$56=TRUE),IF(AND(G2044=1,H2044=1,NOT(ISTEXT(J2044))),4,IF(AND(G2044=1,H2044=1,ISTEXT(J2044)),3,IF(AND(OR(G2044=1,H2044=1),ISTEXT(J2044)),2,1))),"OoS")</f>
        <v>1</v>
      </c>
      <c r="F2044" s="57"/>
      <c r="G2044" s="59"/>
      <c r="H2044" s="59"/>
      <c r="I2044" s="59"/>
      <c r="J2044" s="59"/>
      <c r="K2044" s="59"/>
      <c r="L2044" s="59"/>
      <c r="M2044" s="59"/>
      <c r="N2044" s="59"/>
      <c r="O2044" s="59"/>
      <c r="P2044" s="370"/>
      <c r="Q2044" s="59"/>
      <c r="R2044" s="386"/>
    </row>
    <row r="2045" spans="1:18" ht="12.75" customHeight="1" x14ac:dyDescent="0.25">
      <c r="A2045" s="383"/>
      <c r="B2045" s="378"/>
      <c r="C2045" s="62" t="str">
        <f>IF(ISTEXT('Organizational Unit Summary'!$B$43),'Organizational Unit Summary'!$B$43,"")</f>
        <v>P-4</v>
      </c>
      <c r="D2045" s="51" t="str">
        <f>IF('Organizational Unit Summary'!$B$24="Benchmark or Sustainment",IF(E2045="OoS","OoS",IF(E2045=1,"DM",IF(E2045=2,"PM",IF(E2045=3,"LM",IF(E2045=4,"FM"))))),IF(E2045="OoS","OoS",IF(E2045&lt;=2,"H",IF(E2045=3,"M",IF(E2045=4,"L")))))</f>
        <v>DM</v>
      </c>
      <c r="E2045" s="58">
        <f>IF(OR(Processes!$C$56=TRUE,Processes!G$56=TRUE),IF(AND(G2045=1,H2045=1,NOT(ISTEXT(J2045))),4,IF(AND(G2045=1,H2045=1,ISTEXT(J2045)),3,IF(AND(OR(G2045=1,H2045=1),ISTEXT(J2045)),2,1))),"OoS")</f>
        <v>1</v>
      </c>
      <c r="F2045" s="57"/>
      <c r="G2045" s="59"/>
      <c r="H2045" s="59"/>
      <c r="I2045" s="59"/>
      <c r="J2045" s="59"/>
      <c r="K2045" s="59"/>
      <c r="L2045" s="59"/>
      <c r="M2045" s="59"/>
      <c r="N2045" s="59"/>
      <c r="O2045" s="59"/>
      <c r="P2045" s="370"/>
      <c r="Q2045" s="59"/>
      <c r="R2045" s="386"/>
    </row>
    <row r="2046" spans="1:18" ht="12.75" customHeight="1" x14ac:dyDescent="0.25">
      <c r="A2046" s="383"/>
      <c r="B2046" s="378"/>
      <c r="C2046" s="62" t="str">
        <f>IF(ISTEXT('Organizational Unit Summary'!$B$44),'Organizational Unit Summary'!$B$44,"")</f>
        <v>P-5</v>
      </c>
      <c r="D2046" s="51" t="str">
        <f>IF('Organizational Unit Summary'!$B$24="Benchmark or Sustainment",IF(E2046="OoS","OoS",IF(E2046=1,"DM",IF(E2046=2,"PM",IF(E2046=3,"LM",IF(E2046=4,"FM"))))),IF(E2046="OoS","OoS",IF(E2046&lt;=2,"H",IF(E2046=3,"M",IF(E2046=4,"L")))))</f>
        <v>DM</v>
      </c>
      <c r="E2046" s="58">
        <f>IF(OR(Processes!$C$56=TRUE,Processes!H$56=TRUE),IF(AND(G2046=1,H2046=1,NOT(ISTEXT(J2046))),4,IF(AND(G2046=1,H2046=1,ISTEXT(J2046)),3,IF(AND(OR(G2046=1,H2046=1),ISTEXT(J2046)),2,1))),"OoS")</f>
        <v>1</v>
      </c>
      <c r="F2046" s="57"/>
      <c r="G2046" s="59"/>
      <c r="H2046" s="59"/>
      <c r="I2046" s="59"/>
      <c r="J2046" s="59"/>
      <c r="K2046" s="59"/>
      <c r="L2046" s="59"/>
      <c r="M2046" s="59"/>
      <c r="N2046" s="59"/>
      <c r="O2046" s="59"/>
      <c r="P2046" s="370"/>
      <c r="Q2046" s="59"/>
      <c r="R2046" s="386"/>
    </row>
    <row r="2047" spans="1:18" ht="12.75" customHeight="1" x14ac:dyDescent="0.25">
      <c r="A2047" s="383"/>
      <c r="B2047" s="378"/>
      <c r="C2047" s="62" t="str">
        <f>IF(ISTEXT('Organizational Unit Summary'!$B$45),'Organizational Unit Summary'!$B$45,"")</f>
        <v>P-6</v>
      </c>
      <c r="D2047" s="51" t="str">
        <f>IF('Organizational Unit Summary'!$B$24="Benchmark or Sustainment",IF(E2047="OoS","OoS",IF(E2047=1,"DM",IF(E2047=2,"PM",IF(E2047=3,"LM",IF(E2047=4,"FM"))))),IF(E2047="OoS","OoS",IF(E2047&lt;=2,"H",IF(E2047=3,"M",IF(E2047=4,"L")))))</f>
        <v>DM</v>
      </c>
      <c r="E2047" s="58">
        <f>IF(OR(Processes!$C$56=TRUE,Processes!I$56=TRUE),IF(AND(G2047=1,H2047=1,NOT(ISTEXT(J2047))),4,IF(AND(G2047=1,H2047=1,ISTEXT(J2047)),3,IF(AND(OR(G2047=1,H2047=1),ISTEXT(J2047)),2,1))),"OoS")</f>
        <v>1</v>
      </c>
      <c r="F2047" s="57"/>
      <c r="G2047" s="59"/>
      <c r="H2047" s="59"/>
      <c r="I2047" s="59"/>
      <c r="J2047" s="59"/>
      <c r="K2047" s="59"/>
      <c r="L2047" s="59"/>
      <c r="M2047" s="59"/>
      <c r="N2047" s="59"/>
      <c r="O2047" s="59"/>
      <c r="P2047" s="370"/>
      <c r="Q2047" s="59"/>
      <c r="R2047" s="386"/>
    </row>
    <row r="2048" spans="1:18" ht="12.75" customHeight="1" x14ac:dyDescent="0.25">
      <c r="A2048" s="383"/>
      <c r="B2048" s="378"/>
      <c r="C2048" s="62" t="str">
        <f>IF(ISTEXT('Organizational Unit Summary'!$B$46),'Organizational Unit Summary'!$B$46,"")</f>
        <v>P-7</v>
      </c>
      <c r="D2048" s="51" t="str">
        <f>IF('Organizational Unit Summary'!$B$24="Benchmark or Sustainment",IF(E2048="OoS","OoS",IF(E2048=1,"DM",IF(E2048=2,"PM",IF(E2048=3,"LM",IF(E2048=4,"FM"))))),IF(E2048="OoS","OoS",IF(E2048&lt;=2,"H",IF(E2048=3,"M",IF(E2048=4,"L")))))</f>
        <v>DM</v>
      </c>
      <c r="E2048" s="58">
        <f>IF(OR(Processes!$C$56=TRUE,Processes!J$56=TRUE),IF(AND(G2048=1,H2048=1,NOT(ISTEXT(J2048))),4,IF(AND(G2048=1,H2048=1,ISTEXT(J2048)),3,IF(AND(OR(G2048=1,H2048=1),ISTEXT(J2048)),2,1))),"OoS")</f>
        <v>1</v>
      </c>
      <c r="F2048" s="57"/>
      <c r="G2048" s="59"/>
      <c r="H2048" s="59"/>
      <c r="I2048" s="59"/>
      <c r="J2048" s="59"/>
      <c r="K2048" s="59"/>
      <c r="L2048" s="59"/>
      <c r="M2048" s="59"/>
      <c r="N2048" s="59"/>
      <c r="O2048" s="59"/>
      <c r="P2048" s="370"/>
      <c r="Q2048" s="59"/>
      <c r="R2048" s="386"/>
    </row>
    <row r="2049" spans="1:18" ht="12.75" customHeight="1" x14ac:dyDescent="0.25">
      <c r="A2049" s="383"/>
      <c r="B2049" s="378"/>
      <c r="C2049" s="62" t="str">
        <f>IF(ISTEXT('Organizational Unit Summary'!$B$47),'Organizational Unit Summary'!$B$47,"")</f>
        <v>P-8</v>
      </c>
      <c r="D2049" s="51" t="str">
        <f>IF('Organizational Unit Summary'!$B$24="Benchmark or Sustainment",IF(E2049="OoS","OoS",IF(E2049=1,"DM",IF(E2049=2,"PM",IF(E2049=3,"LM",IF(E2049=4,"FM"))))),IF(E2049="OoS","OoS",IF(E2049&lt;=2,"H",IF(E2049=3,"M",IF(E2049=4,"L")))))</f>
        <v>DM</v>
      </c>
      <c r="E2049" s="58">
        <f>IF(OR(Processes!$C$56=TRUE,Processes!K$56=TRUE),IF(AND(G2049=1,H2049=1,NOT(ISTEXT(J2049))),4,IF(AND(G2049=1,H2049=1,ISTEXT(J2049)),3,IF(AND(OR(G2049=1,H2049=1),ISTEXT(J2049)),2,1))),"OoS")</f>
        <v>1</v>
      </c>
      <c r="F2049" s="57"/>
      <c r="G2049" s="59"/>
      <c r="H2049" s="59"/>
      <c r="I2049" s="59"/>
      <c r="J2049" s="59"/>
      <c r="K2049" s="59"/>
      <c r="L2049" s="59"/>
      <c r="M2049" s="59"/>
      <c r="N2049" s="59"/>
      <c r="O2049" s="59"/>
      <c r="P2049" s="370"/>
      <c r="Q2049" s="59"/>
      <c r="R2049" s="386"/>
    </row>
    <row r="2050" spans="1:18" ht="12.75" customHeight="1" x14ac:dyDescent="0.25">
      <c r="A2050" s="383"/>
      <c r="B2050" s="378"/>
      <c r="C2050" s="62" t="str">
        <f>IF(ISTEXT('Organizational Unit Summary'!$B$48),'Organizational Unit Summary'!$B$48,"")</f>
        <v>P-9</v>
      </c>
      <c r="D2050" s="51" t="str">
        <f>IF('Organizational Unit Summary'!$B$24="Benchmark or Sustainment",IF(E2050="OoS","OoS",IF(E2050=1,"DM",IF(E2050=2,"PM",IF(E2050=3,"LM",IF(E2050=4,"FM"))))),IF(E2050="OoS","OoS",IF(E2050&lt;=2,"H",IF(E2050=3,"M",IF(E2050=4,"L")))))</f>
        <v>DM</v>
      </c>
      <c r="E2050" s="58">
        <f>IF(OR(Processes!$C$56=TRUE,Processes!L$56=TRUE),IF(AND(G2050=1,H2050=1,NOT(ISTEXT(J2050))),4,IF(AND(G2050=1,H2050=1,ISTEXT(J2050)),3,IF(AND(OR(G2050=1,H2050=1),ISTEXT(J2050)),2,1))),"OoS")</f>
        <v>1</v>
      </c>
      <c r="F2050" s="57"/>
      <c r="G2050" s="59"/>
      <c r="H2050" s="59"/>
      <c r="I2050" s="59"/>
      <c r="J2050" s="59"/>
      <c r="K2050" s="59"/>
      <c r="L2050" s="59"/>
      <c r="M2050" s="59"/>
      <c r="N2050" s="59"/>
      <c r="O2050" s="59"/>
      <c r="P2050" s="370"/>
      <c r="Q2050" s="59"/>
      <c r="R2050" s="386"/>
    </row>
    <row r="2051" spans="1:18" ht="12.75" customHeight="1" x14ac:dyDescent="0.25">
      <c r="A2051" s="383"/>
      <c r="B2051" s="378"/>
      <c r="C2051" s="62" t="str">
        <f>IF(ISTEXT('Organizational Unit Summary'!$B$49),'Organizational Unit Summary'!$B$49,"")</f>
        <v>P-10</v>
      </c>
      <c r="D2051" s="51" t="str">
        <f>IF('Organizational Unit Summary'!$B$24="Benchmark or Sustainment",IF(E2051="OoS","OoS",IF(E2051=1,"DM",IF(E2051=2,"PM",IF(E2051=3,"LM",IF(E2051=4,"FM"))))),IF(E2051="OoS","OoS",IF(E2051&lt;=2,"H",IF(E2051=3,"M",IF(E2051=4,"L")))))</f>
        <v>DM</v>
      </c>
      <c r="E2051" s="58">
        <f>IF(OR(Processes!$C$56=TRUE,Processes!M$56=TRUE),IF(AND(G2051=1,H2051=1,NOT(ISTEXT(J2051))),4,IF(AND(G2051=1,H2051=1,ISTEXT(J2051)),3,IF(AND(OR(G2051=1,H2051=1),ISTEXT(J2051)),2,1))),"OoS")</f>
        <v>1</v>
      </c>
      <c r="F2051" s="57"/>
      <c r="G2051" s="59"/>
      <c r="H2051" s="59"/>
      <c r="I2051" s="59"/>
      <c r="J2051" s="59"/>
      <c r="K2051" s="59"/>
      <c r="L2051" s="59"/>
      <c r="M2051" s="59"/>
      <c r="N2051" s="59"/>
      <c r="O2051" s="59"/>
      <c r="P2051" s="370"/>
      <c r="Q2051" s="59"/>
      <c r="R2051" s="386"/>
    </row>
    <row r="2052" spans="1:18" ht="12.75" customHeight="1" x14ac:dyDescent="0.25">
      <c r="A2052" s="383"/>
      <c r="B2052" s="378"/>
      <c r="C2052" s="62" t="str">
        <f>IF(ISTEXT('Organizational Unit Summary'!$B$50),'Organizational Unit Summary'!$B$50,"")</f>
        <v>P-11</v>
      </c>
      <c r="D2052" s="51" t="str">
        <f>IF('Organizational Unit Summary'!$B$24="Benchmark or Sustainment",IF(E2052="OoS","OoS",IF(E2052=1,"DM",IF(E2052=2,"PM",IF(E2052=3,"LM",IF(E2052=4,"FM"))))),IF(E2052="OoS","OoS",IF(E2052&lt;=2,"H",IF(E2052=3,"M",IF(E2052=4,"L")))))</f>
        <v>DM</v>
      </c>
      <c r="E2052" s="58">
        <f>IF(OR(Processes!$C$56=TRUE,Processes!N$56=TRUE),IF(AND(G2052=1,H2052=1,NOT(ISTEXT(J2052))),4,IF(AND(G2052=1,H2052=1,ISTEXT(J2052)),3,IF(AND(OR(G2052=1,H2052=1),ISTEXT(J2052)),2,1))),"OoS")</f>
        <v>1</v>
      </c>
      <c r="F2052" s="57"/>
      <c r="G2052" s="59"/>
      <c r="H2052" s="59"/>
      <c r="I2052" s="59"/>
      <c r="J2052" s="59"/>
      <c r="K2052" s="59"/>
      <c r="L2052" s="59"/>
      <c r="M2052" s="59"/>
      <c r="N2052" s="59"/>
      <c r="O2052" s="59"/>
      <c r="P2052" s="370"/>
      <c r="Q2052" s="59"/>
      <c r="R2052" s="386"/>
    </row>
    <row r="2053" spans="1:18" ht="12.75" customHeight="1" x14ac:dyDescent="0.25">
      <c r="A2053" s="383"/>
      <c r="B2053" s="378"/>
      <c r="C2053" s="62" t="str">
        <f>IF(ISTEXT('Organizational Unit Summary'!$B$51),'Organizational Unit Summary'!$B$51,"")</f>
        <v>P-12</v>
      </c>
      <c r="D2053" s="51" t="str">
        <f>IF('Organizational Unit Summary'!$B$24="Benchmark or Sustainment",IF(E2053="OoS","OoS",IF(E2053=1,"DM",IF(E2053=2,"PM",IF(E2053=3,"LM",IF(E2053=4,"FM"))))),IF(E2053="OoS","OoS",IF(E2053&lt;=2,"H",IF(E2053=3,"M",IF(E2053=4,"L")))))</f>
        <v>DM</v>
      </c>
      <c r="E2053" s="58">
        <f>IF(OR(Processes!$C$56=TRUE,Processes!O$56=TRUE),IF(AND(G2053=1,H2053=1,NOT(ISTEXT(J2053))),4,IF(AND(G2053=1,H2053=1,ISTEXT(J2053)),3,IF(AND(OR(G2053=1,H2053=1),ISTEXT(J2053)),2,1))),"OoS")</f>
        <v>1</v>
      </c>
      <c r="F2053" s="57"/>
      <c r="G2053" s="59"/>
      <c r="H2053" s="59"/>
      <c r="I2053" s="59"/>
      <c r="J2053" s="59"/>
      <c r="K2053" s="59"/>
      <c r="L2053" s="59"/>
      <c r="M2053" s="59"/>
      <c r="N2053" s="59"/>
      <c r="O2053" s="59"/>
      <c r="P2053" s="370"/>
      <c r="Q2053" s="59"/>
      <c r="R2053" s="386"/>
    </row>
    <row r="2054" spans="1:18" ht="12.75" customHeight="1" x14ac:dyDescent="0.25">
      <c r="A2054" s="383"/>
      <c r="B2054" s="378"/>
      <c r="C2054" s="62" t="str">
        <f>IF(ISTEXT('Organizational Unit Summary'!$B$52),'Organizational Unit Summary'!$B$52,"")</f>
        <v>P-13</v>
      </c>
      <c r="D2054" s="51" t="str">
        <f>IF('Organizational Unit Summary'!$B$24="Benchmark or Sustainment",IF(E2054="OoS","OoS",IF(E2054=1,"DM",IF(E2054=2,"PM",IF(E2054=3,"LM",IF(E2054=4,"FM"))))),IF(E2054="OoS","OoS",IF(E2054&lt;=2,"H",IF(E2054=3,"M",IF(E2054=4,"L")))))</f>
        <v>DM</v>
      </c>
      <c r="E2054" s="58">
        <f>IF(OR(Processes!$C$56=TRUE,Processes!P$56=TRUE),IF(AND(G2054=1,H2054=1,NOT(ISTEXT(J2054))),4,IF(AND(G2054=1,H2054=1,ISTEXT(J2054)),3,IF(AND(OR(G2054=1,H2054=1),ISTEXT(J2054)),2,1))),"OoS")</f>
        <v>1</v>
      </c>
      <c r="F2054" s="57"/>
      <c r="G2054" s="59"/>
      <c r="H2054" s="59"/>
      <c r="I2054" s="59"/>
      <c r="J2054" s="59"/>
      <c r="K2054" s="59"/>
      <c r="L2054" s="59"/>
      <c r="M2054" s="59"/>
      <c r="N2054" s="59"/>
      <c r="O2054" s="59"/>
      <c r="P2054" s="370"/>
      <c r="Q2054" s="59"/>
      <c r="R2054" s="386"/>
    </row>
    <row r="2055" spans="1:18" ht="12.75" customHeight="1" x14ac:dyDescent="0.25">
      <c r="A2055" s="383"/>
      <c r="B2055" s="378"/>
      <c r="C2055" s="62" t="str">
        <f>IF(ISTEXT('Organizational Unit Summary'!$B$53),'Organizational Unit Summary'!$B$53,"")</f>
        <v>P-14</v>
      </c>
      <c r="D2055" s="51" t="str">
        <f>IF('Organizational Unit Summary'!$B$24="Benchmark or Sustainment",IF(E2055="OoS","OoS",IF(E2055=1,"DM",IF(E2055=2,"PM",IF(E2055=3,"LM",IF(E2055=4,"FM"))))),IF(E2055="OoS","OoS",IF(E2055&lt;=2,"H",IF(E2055=3,"M",IF(E2055=4,"L")))))</f>
        <v>DM</v>
      </c>
      <c r="E2055" s="58">
        <f>IF(OR(Processes!$C$56=TRUE,Processes!Q$56=TRUE),IF(AND(G2055=1,H2055=1,NOT(ISTEXT(J2055))),4,IF(AND(G2055=1,H2055=1,ISTEXT(J2055)),3,IF(AND(OR(G2055=1,H2055=1),ISTEXT(J2055)),2,1))),"OoS")</f>
        <v>1</v>
      </c>
      <c r="F2055" s="57"/>
      <c r="G2055" s="59"/>
      <c r="H2055" s="59"/>
      <c r="I2055" s="59"/>
      <c r="J2055" s="59"/>
      <c r="K2055" s="59"/>
      <c r="L2055" s="59"/>
      <c r="M2055" s="59"/>
      <c r="N2055" s="59"/>
      <c r="O2055" s="59"/>
      <c r="P2055" s="370"/>
      <c r="Q2055" s="59"/>
      <c r="R2055" s="386"/>
    </row>
    <row r="2056" spans="1:18" ht="12.75" customHeight="1" x14ac:dyDescent="0.25">
      <c r="A2056" s="383"/>
      <c r="B2056" s="378"/>
      <c r="C2056" s="62" t="str">
        <f>IF(ISTEXT('Organizational Unit Summary'!$B$54),'Organizational Unit Summary'!$B$54,"")</f>
        <v>P-15</v>
      </c>
      <c r="D2056" s="51" t="str">
        <f>IF('Organizational Unit Summary'!$B$24="Benchmark or Sustainment",IF(E2056="OoS","OoS",IF(E2056=1,"DM",IF(E2056=2,"PM",IF(E2056=3,"LM",IF(E2056=4,"FM"))))),IF(E2056="OoS","OoS",IF(E2056&lt;=2,"H",IF(E2056=3,"M",IF(E2056=4,"L")))))</f>
        <v>DM</v>
      </c>
      <c r="E2056" s="58">
        <f>IF(OR(Processes!$C$56=TRUE,Processes!R$56=TRUE),IF(AND(G2056=1,H2056=1,NOT(ISTEXT(J2056))),4,IF(AND(G2056=1,H2056=1,ISTEXT(J2056)),3,IF(AND(OR(G2056=1,H2056=1),ISTEXT(J2056)),2,1))),"OoS")</f>
        <v>1</v>
      </c>
      <c r="F2056" s="57"/>
      <c r="G2056" s="59"/>
      <c r="H2056" s="59"/>
      <c r="I2056" s="59"/>
      <c r="J2056" s="59"/>
      <c r="K2056" s="59"/>
      <c r="L2056" s="59"/>
      <c r="M2056" s="59"/>
      <c r="N2056" s="59"/>
      <c r="O2056" s="59"/>
      <c r="P2056" s="370"/>
      <c r="Q2056" s="59"/>
      <c r="R2056" s="386"/>
    </row>
    <row r="2057" spans="1:18" ht="12.75" customHeight="1" x14ac:dyDescent="0.25">
      <c r="A2057" s="383"/>
      <c r="B2057" s="378"/>
      <c r="C2057" s="62" t="str">
        <f>IF(ISTEXT('Organizational Unit Summary'!$B$55),'Organizational Unit Summary'!$B$55,"")</f>
        <v>P-16</v>
      </c>
      <c r="D2057" s="51" t="str">
        <f>IF('Organizational Unit Summary'!$B$24="Benchmark or Sustainment",IF(E2057="OoS","OoS",IF(E2057=1,"DM",IF(E2057=2,"PM",IF(E2057=3,"LM",IF(E2057=4,"FM"))))),IF(E2057="OoS","OoS",IF(E2057&lt;=2,"H",IF(E2057=3,"M",IF(E2057=4,"L")))))</f>
        <v>DM</v>
      </c>
      <c r="E2057" s="58">
        <f>IF(OR(Processes!$C$56=TRUE,Processes!S$56=TRUE),IF(AND(G2057=1,H2057=1,NOT(ISTEXT(J2057))),4,IF(AND(G2057=1,H2057=1,ISTEXT(J2057)),3,IF(AND(OR(G2057=1,H2057=1),ISTEXT(J2057)),2,1))),"OoS")</f>
        <v>1</v>
      </c>
      <c r="F2057" s="57"/>
      <c r="G2057" s="59"/>
      <c r="H2057" s="59"/>
      <c r="I2057" s="59"/>
      <c r="J2057" s="59"/>
      <c r="K2057" s="59"/>
      <c r="L2057" s="59"/>
      <c r="M2057" s="59"/>
      <c r="N2057" s="59"/>
      <c r="O2057" s="59"/>
      <c r="P2057" s="370"/>
      <c r="Q2057" s="59"/>
      <c r="R2057" s="386"/>
    </row>
    <row r="2058" spans="1:18" ht="12.75" customHeight="1" x14ac:dyDescent="0.25">
      <c r="A2058" s="383"/>
      <c r="B2058" s="378"/>
      <c r="C2058" s="62" t="str">
        <f>IF(ISTEXT('Organizational Unit Summary'!$B$56),'Organizational Unit Summary'!$B$56,"")</f>
        <v>P-17</v>
      </c>
      <c r="D2058" s="51" t="str">
        <f>IF('Organizational Unit Summary'!$B$24="Benchmark or Sustainment",IF(E2058="OoS","OoS",IF(E2058=1,"DM",IF(E2058=2,"PM",IF(E2058=3,"LM",IF(E2058=4,"FM"))))),IF(E2058="OoS","OoS",IF(E2058&lt;=2,"H",IF(E2058=3,"M",IF(E2058=4,"L")))))</f>
        <v>DM</v>
      </c>
      <c r="E2058" s="58">
        <f>IF(OR(Processes!$C$56=TRUE,Processes!T$56=TRUE),IF(AND(G2058=1,H2058=1,NOT(ISTEXT(J2058))),4,IF(AND(G2058=1,H2058=1,ISTEXT(J2058)),3,IF(AND(OR(G2058=1,H2058=1),ISTEXT(J2058)),2,1))),"OoS")</f>
        <v>1</v>
      </c>
      <c r="F2058" s="57"/>
      <c r="G2058" s="59"/>
      <c r="H2058" s="59"/>
      <c r="I2058" s="59"/>
      <c r="J2058" s="59"/>
      <c r="K2058" s="59"/>
      <c r="L2058" s="59"/>
      <c r="M2058" s="59"/>
      <c r="N2058" s="59"/>
      <c r="O2058" s="59"/>
      <c r="P2058" s="370"/>
      <c r="Q2058" s="59"/>
      <c r="R2058" s="386"/>
    </row>
    <row r="2059" spans="1:18" ht="12.75" customHeight="1" x14ac:dyDescent="0.25">
      <c r="A2059" s="383"/>
      <c r="B2059" s="378"/>
      <c r="C2059" s="62" t="str">
        <f>IF(ISTEXT('Organizational Unit Summary'!$B$57),'Organizational Unit Summary'!$B$57,"")</f>
        <v>P-18</v>
      </c>
      <c r="D2059" s="51" t="str">
        <f>IF('Organizational Unit Summary'!$B$24="Benchmark or Sustainment",IF(E2059="OoS","OoS",IF(E2059=1,"DM",IF(E2059=2,"PM",IF(E2059=3,"LM",IF(E2059=4,"FM"))))),IF(E2059="OoS","OoS",IF(E2059&lt;=2,"H",IF(E2059=3,"M",IF(E2059=4,"L")))))</f>
        <v>DM</v>
      </c>
      <c r="E2059" s="58">
        <f>IF(OR(Processes!$C$56=TRUE,Processes!U$56=TRUE),IF(AND(G2059=1,H2059=1,NOT(ISTEXT(J2059))),4,IF(AND(G2059=1,H2059=1,ISTEXT(J2059)),3,IF(AND(OR(G2059=1,H2059=1),ISTEXT(J2059)),2,1))),"OoS")</f>
        <v>1</v>
      </c>
      <c r="F2059" s="57"/>
      <c r="G2059" s="59"/>
      <c r="H2059" s="59"/>
      <c r="I2059" s="59"/>
      <c r="J2059" s="59"/>
      <c r="K2059" s="59"/>
      <c r="L2059" s="59"/>
      <c r="M2059" s="59"/>
      <c r="N2059" s="59"/>
      <c r="O2059" s="59"/>
      <c r="P2059" s="370"/>
      <c r="Q2059" s="59"/>
      <c r="R2059" s="386"/>
    </row>
    <row r="2060" spans="1:18" ht="12.75" customHeight="1" x14ac:dyDescent="0.25">
      <c r="A2060" s="383"/>
      <c r="B2060" s="378"/>
      <c r="C2060" s="62" t="str">
        <f>IF(ISTEXT('Organizational Unit Summary'!$B$58),'Organizational Unit Summary'!$B$58,"")</f>
        <v>P-19</v>
      </c>
      <c r="D2060" s="51" t="str">
        <f>IF('Organizational Unit Summary'!$B$24="Benchmark or Sustainment",IF(E2060="OoS","OoS",IF(E2060=1,"DM",IF(E2060=2,"PM",IF(E2060=3,"LM",IF(E2060=4,"FM"))))),IF(E2060="OoS","OoS",IF(E2060&lt;=2,"H",IF(E2060=3,"M",IF(E2060=4,"L")))))</f>
        <v>DM</v>
      </c>
      <c r="E2060" s="58">
        <f>IF(OR(Processes!$C$56=TRUE,Processes!V$56=TRUE),IF(AND(G2060=1,H2060=1,NOT(ISTEXT(J2060))),4,IF(AND(G2060=1,H2060=1,ISTEXT(J2060)),3,IF(AND(OR(G2060=1,H2060=1),ISTEXT(J2060)),2,1))),"OoS")</f>
        <v>1</v>
      </c>
      <c r="F2060" s="57"/>
      <c r="G2060" s="59"/>
      <c r="H2060" s="59"/>
      <c r="I2060" s="59"/>
      <c r="J2060" s="59"/>
      <c r="K2060" s="59"/>
      <c r="L2060" s="59"/>
      <c r="M2060" s="59"/>
      <c r="N2060" s="59"/>
      <c r="O2060" s="59"/>
      <c r="P2060" s="370"/>
      <c r="Q2060" s="59"/>
      <c r="R2060" s="386"/>
    </row>
    <row r="2061" spans="1:18" ht="12.75" customHeight="1" thickBot="1" x14ac:dyDescent="0.3">
      <c r="A2061" s="383"/>
      <c r="B2061" s="378"/>
      <c r="C2061" s="62" t="str">
        <f>IF(ISTEXT('Organizational Unit Summary'!$B$59),'Organizational Unit Summary'!$B$59,"")</f>
        <v>P-20</v>
      </c>
      <c r="D2061" s="51" t="str">
        <f>IF('Organizational Unit Summary'!$B$24="Benchmark or Sustainment",IF(E2061="OoS","OoS",IF(E2061=1,"DM",IF(E2061=2,"PM",IF(E2061=3,"LM",IF(E2061=4,"FM"))))),IF(E2061="OoS","OoS",IF(E2061&lt;=2,"H",IF(E2061=3,"M",IF(E2061=4,"L")))))</f>
        <v>DM</v>
      </c>
      <c r="E2061" s="58">
        <f>IF(OR(Processes!$C$56=TRUE,Processes!W$56=TRUE),IF(AND(G2061=1,H2061=1,NOT(ISTEXT(J2061))),4,IF(AND(G2061=1,H2061=1,ISTEXT(J2061)),3,IF(AND(OR(G2061=1,H2061=1),ISTEXT(J2061)),2,1))),"OoS")</f>
        <v>1</v>
      </c>
      <c r="F2061" s="57"/>
      <c r="G2061" s="59"/>
      <c r="H2061" s="59"/>
      <c r="I2061" s="59"/>
      <c r="J2061" s="59"/>
      <c r="K2061" s="59"/>
      <c r="L2061" s="59"/>
      <c r="M2061" s="59"/>
      <c r="N2061" s="59"/>
      <c r="O2061" s="59"/>
      <c r="P2061" s="371"/>
      <c r="Q2061" s="59"/>
      <c r="R2061" s="386"/>
    </row>
    <row r="2062" spans="1:18" ht="12.75" customHeight="1" x14ac:dyDescent="0.25">
      <c r="A2062" s="383"/>
      <c r="B2062" s="378" t="str">
        <f>IF(ISTEXT(Processes!$B$6),Processes!$B$6,"")</f>
        <v>Process 4</v>
      </c>
      <c r="C2062" s="62" t="str">
        <f>IF(ISTEXT('Organizational Unit Summary'!$B$40),'Organizational Unit Summary'!$B$40,"")</f>
        <v>P-1</v>
      </c>
      <c r="D2062" s="51" t="str">
        <f>IF('Organizational Unit Summary'!$B$24="Benchmark or Sustainment",IF(E2062="OoS","OoS",IF(E2062=1,"DM",IF(E2062=2,"PM",IF(E2062=3,"LM",IF(E2062=4,"FM"))))),IF(E2062="OoS","OoS",IF(E2062&lt;=2,"H",IF(E2062=3,"M",IF(E2062=4,"L")))))</f>
        <v>DM</v>
      </c>
      <c r="E2062" s="58">
        <f>IF(OR(Processes!$C$57=TRUE,Processes!D$57=TRUE),IF(AND(G2062=1,H2062=1,NOT(ISTEXT(J2062))),4,IF(AND(G2062=1,H2062=1,ISTEXT(J2062)),3,IF(AND(OR(G2062=1,H2062=1),ISTEXT(J2062)),2,1))),"OoS")</f>
        <v>1</v>
      </c>
      <c r="F2062" s="57"/>
      <c r="G2062" s="59"/>
      <c r="H2062" s="59"/>
      <c r="I2062" s="59"/>
      <c r="J2062" s="59"/>
      <c r="K2062" s="59"/>
      <c r="L2062" s="59"/>
      <c r="M2062" s="59"/>
      <c r="N2062" s="59"/>
      <c r="O2062" s="59"/>
      <c r="P2062" s="369"/>
      <c r="Q2062" s="59"/>
      <c r="R2062" s="386"/>
    </row>
    <row r="2063" spans="1:18" ht="12.75" customHeight="1" x14ac:dyDescent="0.25">
      <c r="A2063" s="383"/>
      <c r="B2063" s="378"/>
      <c r="C2063" s="62" t="str">
        <f>IF(ISTEXT('Organizational Unit Summary'!$B$41),'Organizational Unit Summary'!$B$41,"")</f>
        <v>P-2</v>
      </c>
      <c r="D2063" s="51" t="str">
        <f>IF('Organizational Unit Summary'!$B$24="Benchmark or Sustainment",IF(E2063="OoS","OoS",IF(E2063=1,"DM",IF(E2063=2,"PM",IF(E2063=3,"LM",IF(E2063=4,"FM"))))),IF(E2063="OoS","OoS",IF(E2063&lt;=2,"H",IF(E2063=3,"M",IF(E2063=4,"L")))))</f>
        <v>DM</v>
      </c>
      <c r="E2063" s="58">
        <f>IF(OR(Processes!$C$57=TRUE,Processes!E$57=TRUE),IF(AND(G2063=1,H2063=1,NOT(ISTEXT(J2063))),4,IF(AND(G2063=1,H2063=1,ISTEXT(J2063)),3,IF(AND(OR(G2063=1,H2063=1),ISTEXT(J2063)),2,1))),"OoS")</f>
        <v>1</v>
      </c>
      <c r="F2063" s="57"/>
      <c r="G2063" s="59"/>
      <c r="H2063" s="59"/>
      <c r="I2063" s="59"/>
      <c r="J2063" s="59"/>
      <c r="K2063" s="59"/>
      <c r="L2063" s="59"/>
      <c r="M2063" s="59"/>
      <c r="N2063" s="59"/>
      <c r="O2063" s="59"/>
      <c r="P2063" s="370"/>
      <c r="Q2063" s="59"/>
      <c r="R2063" s="386"/>
    </row>
    <row r="2064" spans="1:18" ht="12.75" customHeight="1" x14ac:dyDescent="0.25">
      <c r="A2064" s="383"/>
      <c r="B2064" s="378"/>
      <c r="C2064" s="62" t="str">
        <f>IF(ISTEXT('Organizational Unit Summary'!$B$42),'Organizational Unit Summary'!$B$42,"")</f>
        <v>P-3</v>
      </c>
      <c r="D2064" s="51" t="str">
        <f>IF('Organizational Unit Summary'!$B$24="Benchmark or Sustainment",IF(E2064="OoS","OoS",IF(E2064=1,"DM",IF(E2064=2,"PM",IF(E2064=3,"LM",IF(E2064=4,"FM"))))),IF(E2064="OoS","OoS",IF(E2064&lt;=2,"H",IF(E2064=3,"M",IF(E2064=4,"L")))))</f>
        <v>DM</v>
      </c>
      <c r="E2064" s="58">
        <f>IF(OR(Processes!$C$57=TRUE,Processes!F$57=TRUE),IF(AND(G2064=1,H2064=1,NOT(ISTEXT(J2064))),4,IF(AND(G2064=1,H2064=1,ISTEXT(J2064)),3,IF(AND(OR(G2064=1,H2064=1),ISTEXT(J2064)),2,1))),"OoS")</f>
        <v>1</v>
      </c>
      <c r="F2064" s="57"/>
      <c r="G2064" s="59"/>
      <c r="H2064" s="59"/>
      <c r="I2064" s="59"/>
      <c r="J2064" s="59"/>
      <c r="K2064" s="59"/>
      <c r="L2064" s="59"/>
      <c r="M2064" s="59"/>
      <c r="N2064" s="59"/>
      <c r="O2064" s="59"/>
      <c r="P2064" s="370"/>
      <c r="Q2064" s="59"/>
      <c r="R2064" s="386"/>
    </row>
    <row r="2065" spans="1:18" ht="13" x14ac:dyDescent="0.25">
      <c r="A2065" s="383"/>
      <c r="B2065" s="378"/>
      <c r="C2065" s="62" t="str">
        <f>IF(ISTEXT('Organizational Unit Summary'!$B$43),'Organizational Unit Summary'!$B$43,"")</f>
        <v>P-4</v>
      </c>
      <c r="D2065" s="51" t="str">
        <f>IF('Organizational Unit Summary'!$B$24="Benchmark or Sustainment",IF(E2065="OoS","OoS",IF(E2065=1,"DM",IF(E2065=2,"PM",IF(E2065=3,"LM",IF(E2065=4,"FM"))))),IF(E2065="OoS","OoS",IF(E2065&lt;=2,"H",IF(E2065=3,"M",IF(E2065=4,"L")))))</f>
        <v>DM</v>
      </c>
      <c r="E2065" s="58">
        <f>IF(OR(Processes!$C$57=TRUE,Processes!G$57=TRUE),IF(AND(G2065=1,H2065=1,NOT(ISTEXT(J2065))),4,IF(AND(G2065=1,H2065=1,ISTEXT(J2065)),3,IF(AND(OR(G2065=1,H2065=1),ISTEXT(J2065)),2,1))),"OoS")</f>
        <v>1</v>
      </c>
      <c r="F2065" s="57"/>
      <c r="G2065" s="59"/>
      <c r="H2065" s="59"/>
      <c r="I2065" s="59"/>
      <c r="J2065" s="59"/>
      <c r="K2065" s="59"/>
      <c r="L2065" s="59"/>
      <c r="M2065" s="59"/>
      <c r="N2065" s="59"/>
      <c r="O2065" s="59"/>
      <c r="P2065" s="370"/>
      <c r="Q2065" s="59"/>
      <c r="R2065" s="386"/>
    </row>
    <row r="2066" spans="1:18" ht="12.75" customHeight="1" x14ac:dyDescent="0.25">
      <c r="A2066" s="383"/>
      <c r="B2066" s="378"/>
      <c r="C2066" s="62" t="str">
        <f>IF(ISTEXT('Organizational Unit Summary'!$B$44),'Organizational Unit Summary'!$B$44,"")</f>
        <v>P-5</v>
      </c>
      <c r="D2066" s="51" t="str">
        <f>IF('Organizational Unit Summary'!$B$24="Benchmark or Sustainment",IF(E2066="OoS","OoS",IF(E2066=1,"DM",IF(E2066=2,"PM",IF(E2066=3,"LM",IF(E2066=4,"FM"))))),IF(E2066="OoS","OoS",IF(E2066&lt;=2,"H",IF(E2066=3,"M",IF(E2066=4,"L")))))</f>
        <v>DM</v>
      </c>
      <c r="E2066" s="58">
        <f>IF(OR(Processes!$C$57=TRUE,Processes!H$57=TRUE),IF(AND(G2066=1,H2066=1,NOT(ISTEXT(J2066))),4,IF(AND(G2066=1,H2066=1,ISTEXT(J2066)),3,IF(AND(OR(G2066=1,H2066=1),ISTEXT(J2066)),2,1))),"OoS")</f>
        <v>1</v>
      </c>
      <c r="F2066" s="57"/>
      <c r="G2066" s="59"/>
      <c r="H2066" s="59"/>
      <c r="I2066" s="59"/>
      <c r="J2066" s="59"/>
      <c r="K2066" s="59"/>
      <c r="L2066" s="59"/>
      <c r="M2066" s="59"/>
      <c r="N2066" s="59"/>
      <c r="O2066" s="59"/>
      <c r="P2066" s="370"/>
      <c r="Q2066" s="59"/>
      <c r="R2066" s="386"/>
    </row>
    <row r="2067" spans="1:18" ht="12.75" customHeight="1" x14ac:dyDescent="0.25">
      <c r="A2067" s="383"/>
      <c r="B2067" s="378"/>
      <c r="C2067" s="62" t="str">
        <f>IF(ISTEXT('Organizational Unit Summary'!$B$45),'Organizational Unit Summary'!$B$45,"")</f>
        <v>P-6</v>
      </c>
      <c r="D2067" s="51" t="str">
        <f>IF('Organizational Unit Summary'!$B$24="Benchmark or Sustainment",IF(E2067="OoS","OoS",IF(E2067=1,"DM",IF(E2067=2,"PM",IF(E2067=3,"LM",IF(E2067=4,"FM"))))),IF(E2067="OoS","OoS",IF(E2067&lt;=2,"H",IF(E2067=3,"M",IF(E2067=4,"L")))))</f>
        <v>DM</v>
      </c>
      <c r="E2067" s="58">
        <f>IF(OR(Processes!$C$57=TRUE,Processes!I$57=TRUE),IF(AND(G2067=1,H2067=1,NOT(ISTEXT(J2067))),4,IF(AND(G2067=1,H2067=1,ISTEXT(J2067)),3,IF(AND(OR(G2067=1,H2067=1),ISTEXT(J2067)),2,1))),"OoS")</f>
        <v>1</v>
      </c>
      <c r="F2067" s="57"/>
      <c r="G2067" s="59"/>
      <c r="H2067" s="59"/>
      <c r="I2067" s="59"/>
      <c r="J2067" s="59"/>
      <c r="K2067" s="59"/>
      <c r="L2067" s="59"/>
      <c r="M2067" s="59"/>
      <c r="N2067" s="59"/>
      <c r="O2067" s="59"/>
      <c r="P2067" s="370"/>
      <c r="Q2067" s="59"/>
      <c r="R2067" s="386"/>
    </row>
    <row r="2068" spans="1:18" ht="12.75" customHeight="1" x14ac:dyDescent="0.25">
      <c r="A2068" s="383"/>
      <c r="B2068" s="378"/>
      <c r="C2068" s="62" t="str">
        <f>IF(ISTEXT('Organizational Unit Summary'!$B$46),'Organizational Unit Summary'!$B$46,"")</f>
        <v>P-7</v>
      </c>
      <c r="D2068" s="51" t="str">
        <f>IF('Organizational Unit Summary'!$B$24="Benchmark or Sustainment",IF(E2068="OoS","OoS",IF(E2068=1,"DM",IF(E2068=2,"PM",IF(E2068=3,"LM",IF(E2068=4,"FM"))))),IF(E2068="OoS","OoS",IF(E2068&lt;=2,"H",IF(E2068=3,"M",IF(E2068=4,"L")))))</f>
        <v>DM</v>
      </c>
      <c r="E2068" s="58">
        <f>IF(OR(Processes!$C$57=TRUE,Processes!J$57=TRUE),IF(AND(G2068=1,H2068=1,NOT(ISTEXT(J2068))),4,IF(AND(G2068=1,H2068=1,ISTEXT(J2068)),3,IF(AND(OR(G2068=1,H2068=1),ISTEXT(J2068)),2,1))),"OoS")</f>
        <v>1</v>
      </c>
      <c r="F2068" s="57"/>
      <c r="G2068" s="59"/>
      <c r="H2068" s="59"/>
      <c r="I2068" s="59"/>
      <c r="J2068" s="59"/>
      <c r="K2068" s="59"/>
      <c r="L2068" s="59"/>
      <c r="M2068" s="59"/>
      <c r="N2068" s="59"/>
      <c r="O2068" s="59"/>
      <c r="P2068" s="370"/>
      <c r="Q2068" s="59"/>
      <c r="R2068" s="386"/>
    </row>
    <row r="2069" spans="1:18" ht="12.75" customHeight="1" x14ac:dyDescent="0.25">
      <c r="A2069" s="383"/>
      <c r="B2069" s="378"/>
      <c r="C2069" s="62" t="str">
        <f>IF(ISTEXT('Organizational Unit Summary'!$B$47),'Organizational Unit Summary'!$B$47,"")</f>
        <v>P-8</v>
      </c>
      <c r="D2069" s="51" t="str">
        <f>IF('Organizational Unit Summary'!$B$24="Benchmark or Sustainment",IF(E2069="OoS","OoS",IF(E2069=1,"DM",IF(E2069=2,"PM",IF(E2069=3,"LM",IF(E2069=4,"FM"))))),IF(E2069="OoS","OoS",IF(E2069&lt;=2,"H",IF(E2069=3,"M",IF(E2069=4,"L")))))</f>
        <v>DM</v>
      </c>
      <c r="E2069" s="58">
        <f>IF(OR(Processes!$C$57=TRUE,Processes!K$57=TRUE),IF(AND(G2069=1,H2069=1,NOT(ISTEXT(J2069))),4,IF(AND(G2069=1,H2069=1,ISTEXT(J2069)),3,IF(AND(OR(G2069=1,H2069=1),ISTEXT(J2069)),2,1))),"OoS")</f>
        <v>1</v>
      </c>
      <c r="F2069" s="57"/>
      <c r="G2069" s="59"/>
      <c r="H2069" s="59"/>
      <c r="I2069" s="59"/>
      <c r="J2069" s="59"/>
      <c r="K2069" s="59"/>
      <c r="L2069" s="59"/>
      <c r="M2069" s="59"/>
      <c r="N2069" s="59"/>
      <c r="O2069" s="59"/>
      <c r="P2069" s="370"/>
      <c r="Q2069" s="59"/>
      <c r="R2069" s="386"/>
    </row>
    <row r="2070" spans="1:18" ht="12.75" customHeight="1" x14ac:dyDescent="0.25">
      <c r="A2070" s="383"/>
      <c r="B2070" s="378"/>
      <c r="C2070" s="62" t="str">
        <f>IF(ISTEXT('Organizational Unit Summary'!$B$48),'Organizational Unit Summary'!$B$48,"")</f>
        <v>P-9</v>
      </c>
      <c r="D2070" s="51" t="str">
        <f>IF('Organizational Unit Summary'!$B$24="Benchmark or Sustainment",IF(E2070="OoS","OoS",IF(E2070=1,"DM",IF(E2070=2,"PM",IF(E2070=3,"LM",IF(E2070=4,"FM"))))),IF(E2070="OoS","OoS",IF(E2070&lt;=2,"H",IF(E2070=3,"M",IF(E2070=4,"L")))))</f>
        <v>DM</v>
      </c>
      <c r="E2070" s="58">
        <f>IF(OR(Processes!$C$57=TRUE,Processes!L$57=TRUE),IF(AND(G2070=1,H2070=1,NOT(ISTEXT(J2070))),4,IF(AND(G2070=1,H2070=1,ISTEXT(J2070)),3,IF(AND(OR(G2070=1,H2070=1),ISTEXT(J2070)),2,1))),"OoS")</f>
        <v>1</v>
      </c>
      <c r="F2070" s="57"/>
      <c r="G2070" s="59"/>
      <c r="H2070" s="59"/>
      <c r="I2070" s="59"/>
      <c r="J2070" s="59"/>
      <c r="K2070" s="59"/>
      <c r="L2070" s="59"/>
      <c r="M2070" s="59"/>
      <c r="N2070" s="59"/>
      <c r="O2070" s="59"/>
      <c r="P2070" s="370"/>
      <c r="Q2070" s="59"/>
      <c r="R2070" s="386"/>
    </row>
    <row r="2071" spans="1:18" ht="12.75" customHeight="1" x14ac:dyDescent="0.25">
      <c r="A2071" s="383"/>
      <c r="B2071" s="378"/>
      <c r="C2071" s="62" t="str">
        <f>IF(ISTEXT('Organizational Unit Summary'!$B$49),'Organizational Unit Summary'!$B$49,"")</f>
        <v>P-10</v>
      </c>
      <c r="D2071" s="51" t="str">
        <f>IF('Organizational Unit Summary'!$B$24="Benchmark or Sustainment",IF(E2071="OoS","OoS",IF(E2071=1,"DM",IF(E2071=2,"PM",IF(E2071=3,"LM",IF(E2071=4,"FM"))))),IF(E2071="OoS","OoS",IF(E2071&lt;=2,"H",IF(E2071=3,"M",IF(E2071=4,"L")))))</f>
        <v>DM</v>
      </c>
      <c r="E2071" s="58">
        <f>IF(OR(Processes!$C$57=TRUE,Processes!M$57=TRUE),IF(AND(G2071=1,H2071=1,NOT(ISTEXT(J2071))),4,IF(AND(G2071=1,H2071=1,ISTEXT(J2071)),3,IF(AND(OR(G2071=1,H2071=1),ISTEXT(J2071)),2,1))),"OoS")</f>
        <v>1</v>
      </c>
      <c r="F2071" s="57"/>
      <c r="G2071" s="59"/>
      <c r="H2071" s="59"/>
      <c r="I2071" s="59"/>
      <c r="J2071" s="59"/>
      <c r="K2071" s="59"/>
      <c r="L2071" s="59"/>
      <c r="M2071" s="59"/>
      <c r="N2071" s="59"/>
      <c r="O2071" s="59"/>
      <c r="P2071" s="370"/>
      <c r="Q2071" s="59"/>
      <c r="R2071" s="386"/>
    </row>
    <row r="2072" spans="1:18" ht="12.75" customHeight="1" x14ac:dyDescent="0.25">
      <c r="A2072" s="383"/>
      <c r="B2072" s="378"/>
      <c r="C2072" s="62" t="str">
        <f>IF(ISTEXT('Organizational Unit Summary'!$B$50),'Organizational Unit Summary'!$B$50,"")</f>
        <v>P-11</v>
      </c>
      <c r="D2072" s="51" t="str">
        <f>IF('Organizational Unit Summary'!$B$24="Benchmark or Sustainment",IF(E2072="OoS","OoS",IF(E2072=1,"DM",IF(E2072=2,"PM",IF(E2072=3,"LM",IF(E2072=4,"FM"))))),IF(E2072="OoS","OoS",IF(E2072&lt;=2,"H",IF(E2072=3,"M",IF(E2072=4,"L")))))</f>
        <v>DM</v>
      </c>
      <c r="E2072" s="58">
        <f>IF(OR(Processes!$C$57=TRUE,Processes!N$57=TRUE),IF(AND(G2072=1,H2072=1,NOT(ISTEXT(J2072))),4,IF(AND(G2072=1,H2072=1,ISTEXT(J2072)),3,IF(AND(OR(G2072=1,H2072=1),ISTEXT(J2072)),2,1))),"OoS")</f>
        <v>1</v>
      </c>
      <c r="F2072" s="57"/>
      <c r="G2072" s="59"/>
      <c r="H2072" s="59"/>
      <c r="I2072" s="59"/>
      <c r="J2072" s="59"/>
      <c r="K2072" s="59"/>
      <c r="L2072" s="59"/>
      <c r="M2072" s="59"/>
      <c r="N2072" s="59"/>
      <c r="O2072" s="59"/>
      <c r="P2072" s="370"/>
      <c r="Q2072" s="59"/>
      <c r="R2072" s="386"/>
    </row>
    <row r="2073" spans="1:18" ht="12.75" customHeight="1" x14ac:dyDescent="0.25">
      <c r="A2073" s="383"/>
      <c r="B2073" s="378"/>
      <c r="C2073" s="62" t="str">
        <f>IF(ISTEXT('Organizational Unit Summary'!$B$51),'Organizational Unit Summary'!$B$51,"")</f>
        <v>P-12</v>
      </c>
      <c r="D2073" s="51" t="str">
        <f>IF('Organizational Unit Summary'!$B$24="Benchmark or Sustainment",IF(E2073="OoS","OoS",IF(E2073=1,"DM",IF(E2073=2,"PM",IF(E2073=3,"LM",IF(E2073=4,"FM"))))),IF(E2073="OoS","OoS",IF(E2073&lt;=2,"H",IF(E2073=3,"M",IF(E2073=4,"L")))))</f>
        <v>DM</v>
      </c>
      <c r="E2073" s="58">
        <f>IF(OR(Processes!$C$57=TRUE,Processes!O$57=TRUE),IF(AND(G2073=1,H2073=1,NOT(ISTEXT(J2073))),4,IF(AND(G2073=1,H2073=1,ISTEXT(J2073)),3,IF(AND(OR(G2073=1,H2073=1),ISTEXT(J2073)),2,1))),"OoS")</f>
        <v>1</v>
      </c>
      <c r="F2073" s="57"/>
      <c r="G2073" s="59"/>
      <c r="H2073" s="59"/>
      <c r="I2073" s="59"/>
      <c r="J2073" s="59"/>
      <c r="K2073" s="59"/>
      <c r="L2073" s="59"/>
      <c r="M2073" s="59"/>
      <c r="N2073" s="59"/>
      <c r="O2073" s="59"/>
      <c r="P2073" s="370"/>
      <c r="Q2073" s="59"/>
      <c r="R2073" s="386"/>
    </row>
    <row r="2074" spans="1:18" ht="12.75" customHeight="1" x14ac:dyDescent="0.25">
      <c r="A2074" s="383"/>
      <c r="B2074" s="378"/>
      <c r="C2074" s="62" t="str">
        <f>IF(ISTEXT('Organizational Unit Summary'!$B$52),'Organizational Unit Summary'!$B$52,"")</f>
        <v>P-13</v>
      </c>
      <c r="D2074" s="51" t="str">
        <f>IF('Organizational Unit Summary'!$B$24="Benchmark or Sustainment",IF(E2074="OoS","OoS",IF(E2074=1,"DM",IF(E2074=2,"PM",IF(E2074=3,"LM",IF(E2074=4,"FM"))))),IF(E2074="OoS","OoS",IF(E2074&lt;=2,"H",IF(E2074=3,"M",IF(E2074=4,"L")))))</f>
        <v>DM</v>
      </c>
      <c r="E2074" s="58">
        <f>IF(OR(Processes!$C$57=TRUE,Processes!P$57=TRUE),IF(AND(G2074=1,H2074=1,NOT(ISTEXT(J2074))),4,IF(AND(G2074=1,H2074=1,ISTEXT(J2074)),3,IF(AND(OR(G2074=1,H2074=1),ISTEXT(J2074)),2,1))),"OoS")</f>
        <v>1</v>
      </c>
      <c r="F2074" s="57"/>
      <c r="G2074" s="59"/>
      <c r="H2074" s="59"/>
      <c r="I2074" s="59"/>
      <c r="J2074" s="59"/>
      <c r="K2074" s="59"/>
      <c r="L2074" s="59"/>
      <c r="M2074" s="59"/>
      <c r="N2074" s="59"/>
      <c r="O2074" s="59"/>
      <c r="P2074" s="370"/>
      <c r="Q2074" s="59"/>
      <c r="R2074" s="386"/>
    </row>
    <row r="2075" spans="1:18" ht="12.75" customHeight="1" x14ac:dyDescent="0.25">
      <c r="A2075" s="383"/>
      <c r="B2075" s="378"/>
      <c r="C2075" s="62" t="str">
        <f>IF(ISTEXT('Organizational Unit Summary'!$B$53),'Organizational Unit Summary'!$B$53,"")</f>
        <v>P-14</v>
      </c>
      <c r="D2075" s="51" t="str">
        <f>IF('Organizational Unit Summary'!$B$24="Benchmark or Sustainment",IF(E2075="OoS","OoS",IF(E2075=1,"DM",IF(E2075=2,"PM",IF(E2075=3,"LM",IF(E2075=4,"FM"))))),IF(E2075="OoS","OoS",IF(E2075&lt;=2,"H",IF(E2075=3,"M",IF(E2075=4,"L")))))</f>
        <v>DM</v>
      </c>
      <c r="E2075" s="58">
        <f>IF(OR(Processes!$C$57=TRUE,Processes!Q$57=TRUE),IF(AND(G2075=1,H2075=1,NOT(ISTEXT(J2075))),4,IF(AND(G2075=1,H2075=1,ISTEXT(J2075)),3,IF(AND(OR(G2075=1,H2075=1),ISTEXT(J2075)),2,1))),"OoS")</f>
        <v>1</v>
      </c>
      <c r="F2075" s="57"/>
      <c r="G2075" s="59"/>
      <c r="H2075" s="59"/>
      <c r="I2075" s="59"/>
      <c r="J2075" s="59"/>
      <c r="K2075" s="59"/>
      <c r="L2075" s="59"/>
      <c r="M2075" s="59"/>
      <c r="N2075" s="59"/>
      <c r="O2075" s="59"/>
      <c r="P2075" s="370"/>
      <c r="Q2075" s="59"/>
      <c r="R2075" s="386"/>
    </row>
    <row r="2076" spans="1:18" ht="12.75" customHeight="1" x14ac:dyDescent="0.25">
      <c r="A2076" s="383"/>
      <c r="B2076" s="378"/>
      <c r="C2076" s="62" t="str">
        <f>IF(ISTEXT('Organizational Unit Summary'!$B$54),'Organizational Unit Summary'!$B$54,"")</f>
        <v>P-15</v>
      </c>
      <c r="D2076" s="51" t="str">
        <f>IF('Organizational Unit Summary'!$B$24="Benchmark or Sustainment",IF(E2076="OoS","OoS",IF(E2076=1,"DM",IF(E2076=2,"PM",IF(E2076=3,"LM",IF(E2076=4,"FM"))))),IF(E2076="OoS","OoS",IF(E2076&lt;=2,"H",IF(E2076=3,"M",IF(E2076=4,"L")))))</f>
        <v>DM</v>
      </c>
      <c r="E2076" s="58">
        <f>IF(OR(Processes!$C$57=TRUE,Processes!R$57=TRUE),IF(AND(G2076=1,H2076=1,NOT(ISTEXT(J2076))),4,IF(AND(G2076=1,H2076=1,ISTEXT(J2076)),3,IF(AND(OR(G2076=1,H2076=1),ISTEXT(J2076)),2,1))),"OoS")</f>
        <v>1</v>
      </c>
      <c r="F2076" s="57"/>
      <c r="G2076" s="59"/>
      <c r="H2076" s="59"/>
      <c r="I2076" s="59"/>
      <c r="J2076" s="59"/>
      <c r="K2076" s="59"/>
      <c r="L2076" s="59"/>
      <c r="M2076" s="59"/>
      <c r="N2076" s="59"/>
      <c r="O2076" s="59"/>
      <c r="P2076" s="370"/>
      <c r="Q2076" s="59"/>
      <c r="R2076" s="386"/>
    </row>
    <row r="2077" spans="1:18" ht="12.75" customHeight="1" x14ac:dyDescent="0.25">
      <c r="A2077" s="383"/>
      <c r="B2077" s="378"/>
      <c r="C2077" s="62" t="str">
        <f>IF(ISTEXT('Organizational Unit Summary'!$B$55),'Organizational Unit Summary'!$B$55,"")</f>
        <v>P-16</v>
      </c>
      <c r="D2077" s="51" t="str">
        <f>IF('Organizational Unit Summary'!$B$24="Benchmark or Sustainment",IF(E2077="OoS","OoS",IF(E2077=1,"DM",IF(E2077=2,"PM",IF(E2077=3,"LM",IF(E2077=4,"FM"))))),IF(E2077="OoS","OoS",IF(E2077&lt;=2,"H",IF(E2077=3,"M",IF(E2077=4,"L")))))</f>
        <v>DM</v>
      </c>
      <c r="E2077" s="58">
        <f>IF(OR(Processes!$C$57=TRUE,Processes!S$57=TRUE),IF(AND(G2077=1,H2077=1,NOT(ISTEXT(J2077))),4,IF(AND(G2077=1,H2077=1,ISTEXT(J2077)),3,IF(AND(OR(G2077=1,H2077=1),ISTEXT(J2077)),2,1))),"OoS")</f>
        <v>1</v>
      </c>
      <c r="F2077" s="57"/>
      <c r="G2077" s="59"/>
      <c r="H2077" s="59"/>
      <c r="I2077" s="59"/>
      <c r="J2077" s="59"/>
      <c r="K2077" s="59"/>
      <c r="L2077" s="59"/>
      <c r="M2077" s="59"/>
      <c r="N2077" s="59"/>
      <c r="O2077" s="59"/>
      <c r="P2077" s="370"/>
      <c r="Q2077" s="59"/>
      <c r="R2077" s="386"/>
    </row>
    <row r="2078" spans="1:18" ht="12.75" customHeight="1" x14ac:dyDescent="0.25">
      <c r="A2078" s="383"/>
      <c r="B2078" s="378"/>
      <c r="C2078" s="62" t="str">
        <f>IF(ISTEXT('Organizational Unit Summary'!$B$56),'Organizational Unit Summary'!$B$56,"")</f>
        <v>P-17</v>
      </c>
      <c r="D2078" s="51" t="str">
        <f>IF('Organizational Unit Summary'!$B$24="Benchmark or Sustainment",IF(E2078="OoS","OoS",IF(E2078=1,"DM",IF(E2078=2,"PM",IF(E2078=3,"LM",IF(E2078=4,"FM"))))),IF(E2078="OoS","OoS",IF(E2078&lt;=2,"H",IF(E2078=3,"M",IF(E2078=4,"L")))))</f>
        <v>DM</v>
      </c>
      <c r="E2078" s="58">
        <f>IF(OR(Processes!$C$57=TRUE,Processes!T$57=TRUE),IF(AND(G2078=1,H2078=1,NOT(ISTEXT(J2078))),4,IF(AND(G2078=1,H2078=1,ISTEXT(J2078)),3,IF(AND(OR(G2078=1,H2078=1),ISTEXT(J2078)),2,1))),"OoS")</f>
        <v>1</v>
      </c>
      <c r="F2078" s="57"/>
      <c r="G2078" s="59"/>
      <c r="H2078" s="59"/>
      <c r="I2078" s="59"/>
      <c r="J2078" s="59"/>
      <c r="K2078" s="59"/>
      <c r="L2078" s="59"/>
      <c r="M2078" s="59"/>
      <c r="N2078" s="59"/>
      <c r="O2078" s="59"/>
      <c r="P2078" s="370"/>
      <c r="Q2078" s="59"/>
      <c r="R2078" s="386"/>
    </row>
    <row r="2079" spans="1:18" ht="12.75" customHeight="1" x14ac:dyDescent="0.25">
      <c r="A2079" s="383"/>
      <c r="B2079" s="378"/>
      <c r="C2079" s="62" t="str">
        <f>IF(ISTEXT('Organizational Unit Summary'!$B$57),'Organizational Unit Summary'!$B$57,"")</f>
        <v>P-18</v>
      </c>
      <c r="D2079" s="51" t="str">
        <f>IF('Organizational Unit Summary'!$B$24="Benchmark or Sustainment",IF(E2079="OoS","OoS",IF(E2079=1,"DM",IF(E2079=2,"PM",IF(E2079=3,"LM",IF(E2079=4,"FM"))))),IF(E2079="OoS","OoS",IF(E2079&lt;=2,"H",IF(E2079=3,"M",IF(E2079=4,"L")))))</f>
        <v>DM</v>
      </c>
      <c r="E2079" s="58">
        <f>IF(OR(Processes!$C$57=TRUE,Processes!U$57=TRUE),IF(AND(G2079=1,H2079=1,NOT(ISTEXT(J2079))),4,IF(AND(G2079=1,H2079=1,ISTEXT(J2079)),3,IF(AND(OR(G2079=1,H2079=1),ISTEXT(J2079)),2,1))),"OoS")</f>
        <v>1</v>
      </c>
      <c r="F2079" s="57"/>
      <c r="G2079" s="59"/>
      <c r="H2079" s="59"/>
      <c r="I2079" s="59"/>
      <c r="J2079" s="59"/>
      <c r="K2079" s="59"/>
      <c r="L2079" s="59"/>
      <c r="M2079" s="59"/>
      <c r="N2079" s="59"/>
      <c r="O2079" s="59"/>
      <c r="P2079" s="370"/>
      <c r="Q2079" s="59"/>
      <c r="R2079" s="386"/>
    </row>
    <row r="2080" spans="1:18" ht="12.75" customHeight="1" x14ac:dyDescent="0.25">
      <c r="A2080" s="383"/>
      <c r="B2080" s="378"/>
      <c r="C2080" s="62" t="str">
        <f>IF(ISTEXT('Organizational Unit Summary'!$B$58),'Organizational Unit Summary'!$B$58,"")</f>
        <v>P-19</v>
      </c>
      <c r="D2080" s="51" t="str">
        <f>IF('Organizational Unit Summary'!$B$24="Benchmark or Sustainment",IF(E2080="OoS","OoS",IF(E2080=1,"DM",IF(E2080=2,"PM",IF(E2080=3,"LM",IF(E2080=4,"FM"))))),IF(E2080="OoS","OoS",IF(E2080&lt;=2,"H",IF(E2080=3,"M",IF(E2080=4,"L")))))</f>
        <v>DM</v>
      </c>
      <c r="E2080" s="58">
        <f>IF(OR(Processes!$C$57=TRUE,Processes!V$57=TRUE),IF(AND(G2080=1,H2080=1,NOT(ISTEXT(J2080))),4,IF(AND(G2080=1,H2080=1,ISTEXT(J2080)),3,IF(AND(OR(G2080=1,H2080=1),ISTEXT(J2080)),2,1))),"OoS")</f>
        <v>1</v>
      </c>
      <c r="F2080" s="57"/>
      <c r="G2080" s="59"/>
      <c r="H2080" s="59"/>
      <c r="I2080" s="59"/>
      <c r="J2080" s="59"/>
      <c r="K2080" s="59"/>
      <c r="L2080" s="59"/>
      <c r="M2080" s="59"/>
      <c r="N2080" s="59"/>
      <c r="O2080" s="59"/>
      <c r="P2080" s="370"/>
      <c r="Q2080" s="59"/>
      <c r="R2080" s="386"/>
    </row>
    <row r="2081" spans="1:18" ht="12.75" customHeight="1" thickBot="1" x14ac:dyDescent="0.3">
      <c r="A2081" s="383"/>
      <c r="B2081" s="378"/>
      <c r="C2081" s="62" t="str">
        <f>IF(ISTEXT('Organizational Unit Summary'!$B$59),'Organizational Unit Summary'!$B$59,"")</f>
        <v>P-20</v>
      </c>
      <c r="D2081" s="51" t="str">
        <f>IF('Organizational Unit Summary'!$B$24="Benchmark or Sustainment",IF(E2081="OoS","OoS",IF(E2081=1,"DM",IF(E2081=2,"PM",IF(E2081=3,"LM",IF(E2081=4,"FM"))))),IF(E2081="OoS","OoS",IF(E2081&lt;=2,"H",IF(E2081=3,"M",IF(E2081=4,"L")))))</f>
        <v>DM</v>
      </c>
      <c r="E2081" s="58">
        <f>IF(OR(Processes!$C$57=TRUE,Processes!W$57=TRUE),IF(AND(G2081=1,H2081=1,NOT(ISTEXT(J2081))),4,IF(AND(G2081=1,H2081=1,ISTEXT(J2081)),3,IF(AND(OR(G2081=1,H2081=1),ISTEXT(J2081)),2,1))),"OoS")</f>
        <v>1</v>
      </c>
      <c r="F2081" s="57"/>
      <c r="G2081" s="59"/>
      <c r="H2081" s="59"/>
      <c r="I2081" s="59"/>
      <c r="J2081" s="59"/>
      <c r="K2081" s="59"/>
      <c r="L2081" s="59"/>
      <c r="M2081" s="59"/>
      <c r="N2081" s="59"/>
      <c r="O2081" s="59"/>
      <c r="P2081" s="371"/>
      <c r="Q2081" s="59"/>
      <c r="R2081" s="386"/>
    </row>
    <row r="2082" spans="1:18" ht="12.75" customHeight="1" x14ac:dyDescent="0.25">
      <c r="A2082" s="383"/>
      <c r="B2082" s="378" t="str">
        <f>IF(ISTEXT(Processes!$B$7),Processes!$B$7,"")</f>
        <v>Process 5</v>
      </c>
      <c r="C2082" s="62" t="str">
        <f>IF(ISTEXT('Organizational Unit Summary'!$B$40),'Organizational Unit Summary'!$B$40,"")</f>
        <v>P-1</v>
      </c>
      <c r="D2082" s="51" t="str">
        <f>IF('Organizational Unit Summary'!$B$24="Benchmark or Sustainment",IF(E2082="OoS","OoS",IF(E2082=1,"DM",IF(E2082=2,"PM",IF(E2082=3,"LM",IF(E2082=4,"FM"))))),IF(E2082="OoS","OoS",IF(E2082&lt;=2,"H",IF(E2082=3,"M",IF(E2082=4,"L")))))</f>
        <v>DM</v>
      </c>
      <c r="E2082" s="58">
        <f>IF(OR(Processes!$C$58=TRUE,Processes!D$58=TRUE),IF(AND(G2082=1,H2082=1,NOT(ISTEXT(J2082))),4,IF(AND(G2082=1,H2082=1,ISTEXT(J2082)),3,IF(AND(OR(G2082=1,H2082=1),ISTEXT(J2082)),2,1))),"OoS")</f>
        <v>1</v>
      </c>
      <c r="F2082" s="57"/>
      <c r="G2082" s="59"/>
      <c r="H2082" s="59"/>
      <c r="I2082" s="59"/>
      <c r="J2082" s="59"/>
      <c r="K2082" s="59"/>
      <c r="L2082" s="59"/>
      <c r="M2082" s="59"/>
      <c r="N2082" s="59"/>
      <c r="O2082" s="59"/>
      <c r="P2082" s="369"/>
      <c r="Q2082" s="59"/>
      <c r="R2082" s="386"/>
    </row>
    <row r="2083" spans="1:18" ht="12.75" customHeight="1" x14ac:dyDescent="0.25">
      <c r="A2083" s="383"/>
      <c r="B2083" s="378"/>
      <c r="C2083" s="62" t="str">
        <f>IF(ISTEXT('Organizational Unit Summary'!$B$41),'Organizational Unit Summary'!$B$41,"")</f>
        <v>P-2</v>
      </c>
      <c r="D2083" s="51" t="str">
        <f>IF('Organizational Unit Summary'!$B$24="Benchmark or Sustainment",IF(E2083="OoS","OoS",IF(E2083=1,"DM",IF(E2083=2,"PM",IF(E2083=3,"LM",IF(E2083=4,"FM"))))),IF(E2083="OoS","OoS",IF(E2083&lt;=2,"H",IF(E2083=3,"M",IF(E2083=4,"L")))))</f>
        <v>DM</v>
      </c>
      <c r="E2083" s="58">
        <f>IF(OR(Processes!$C$58=TRUE,Processes!E$58=TRUE),IF(AND(G2083=1,H2083=1,NOT(ISTEXT(J2083))),4,IF(AND(G2083=1,H2083=1,ISTEXT(J2083)),3,IF(AND(OR(G2083=1,H2083=1),ISTEXT(J2083)),2,1))),"OoS")</f>
        <v>1</v>
      </c>
      <c r="F2083" s="57"/>
      <c r="G2083" s="59"/>
      <c r="H2083" s="59"/>
      <c r="I2083" s="59"/>
      <c r="J2083" s="59"/>
      <c r="K2083" s="59"/>
      <c r="L2083" s="59"/>
      <c r="M2083" s="59"/>
      <c r="N2083" s="59"/>
      <c r="O2083" s="59"/>
      <c r="P2083" s="370"/>
      <c r="Q2083" s="59"/>
      <c r="R2083" s="386"/>
    </row>
    <row r="2084" spans="1:18" ht="12.75" customHeight="1" x14ac:dyDescent="0.25">
      <c r="A2084" s="383"/>
      <c r="B2084" s="378"/>
      <c r="C2084" s="62" t="str">
        <f>IF(ISTEXT('Organizational Unit Summary'!$B$42),'Organizational Unit Summary'!$B$42,"")</f>
        <v>P-3</v>
      </c>
      <c r="D2084" s="51" t="str">
        <f>IF('Organizational Unit Summary'!$B$24="Benchmark or Sustainment",IF(E2084="OoS","OoS",IF(E2084=1,"DM",IF(E2084=2,"PM",IF(E2084=3,"LM",IF(E2084=4,"FM"))))),IF(E2084="OoS","OoS",IF(E2084&lt;=2,"H",IF(E2084=3,"M",IF(E2084=4,"L")))))</f>
        <v>DM</v>
      </c>
      <c r="E2084" s="58">
        <f>IF(OR(Processes!$C$58=TRUE,Processes!F$58=TRUE),IF(AND(G2084=1,H2084=1,NOT(ISTEXT(J2084))),4,IF(AND(G2084=1,H2084=1,ISTEXT(J2084)),3,IF(AND(OR(G2084=1,H2084=1),ISTEXT(J2084)),2,1))),"OoS")</f>
        <v>1</v>
      </c>
      <c r="F2084" s="57"/>
      <c r="G2084" s="59"/>
      <c r="H2084" s="59"/>
      <c r="I2084" s="59"/>
      <c r="J2084" s="59"/>
      <c r="K2084" s="59"/>
      <c r="L2084" s="59"/>
      <c r="M2084" s="59"/>
      <c r="N2084" s="59"/>
      <c r="O2084" s="59"/>
      <c r="P2084" s="370"/>
      <c r="Q2084" s="59"/>
      <c r="R2084" s="386"/>
    </row>
    <row r="2085" spans="1:18" ht="12.75" customHeight="1" x14ac:dyDescent="0.25">
      <c r="A2085" s="383"/>
      <c r="B2085" s="378"/>
      <c r="C2085" s="62" t="str">
        <f>IF(ISTEXT('Organizational Unit Summary'!$B$43),'Organizational Unit Summary'!$B$43,"")</f>
        <v>P-4</v>
      </c>
      <c r="D2085" s="51" t="str">
        <f>IF('Organizational Unit Summary'!$B$24="Benchmark or Sustainment",IF(E2085="OoS","OoS",IF(E2085=1,"DM",IF(E2085=2,"PM",IF(E2085=3,"LM",IF(E2085=4,"FM"))))),IF(E2085="OoS","OoS",IF(E2085&lt;=2,"H",IF(E2085=3,"M",IF(E2085=4,"L")))))</f>
        <v>DM</v>
      </c>
      <c r="E2085" s="58">
        <f>IF(OR(Processes!$C$58=TRUE,Processes!G$58=TRUE),IF(AND(G2085=1,H2085=1,NOT(ISTEXT(J2085))),4,IF(AND(G2085=1,H2085=1,ISTEXT(J2085)),3,IF(AND(OR(G2085=1,H2085=1),ISTEXT(J2085)),2,1))),"OoS")</f>
        <v>1</v>
      </c>
      <c r="F2085" s="57"/>
      <c r="G2085" s="59"/>
      <c r="H2085" s="59"/>
      <c r="I2085" s="59"/>
      <c r="J2085" s="59"/>
      <c r="K2085" s="59"/>
      <c r="L2085" s="59"/>
      <c r="M2085" s="59"/>
      <c r="N2085" s="59"/>
      <c r="O2085" s="59"/>
      <c r="P2085" s="370"/>
      <c r="Q2085" s="59"/>
      <c r="R2085" s="386"/>
    </row>
    <row r="2086" spans="1:18" ht="12.75" customHeight="1" x14ac:dyDescent="0.25">
      <c r="A2086" s="383"/>
      <c r="B2086" s="378"/>
      <c r="C2086" s="62" t="str">
        <f>IF(ISTEXT('Organizational Unit Summary'!$B$44),'Organizational Unit Summary'!$B$44,"")</f>
        <v>P-5</v>
      </c>
      <c r="D2086" s="51" t="str">
        <f>IF('Organizational Unit Summary'!$B$24="Benchmark or Sustainment",IF(E2086="OoS","OoS",IF(E2086=1,"DM",IF(E2086=2,"PM",IF(E2086=3,"LM",IF(E2086=4,"FM"))))),IF(E2086="OoS","OoS",IF(E2086&lt;=2,"H",IF(E2086=3,"M",IF(E2086=4,"L")))))</f>
        <v>DM</v>
      </c>
      <c r="E2086" s="58">
        <f>IF(OR(Processes!$C$58=TRUE,Processes!H$58=TRUE),IF(AND(G2086=1,H2086=1,NOT(ISTEXT(J2086))),4,IF(AND(G2086=1,H2086=1,ISTEXT(J2086)),3,IF(AND(OR(G2086=1,H2086=1),ISTEXT(J2086)),2,1))),"OoS")</f>
        <v>1</v>
      </c>
      <c r="F2086" s="57"/>
      <c r="G2086" s="59"/>
      <c r="H2086" s="59"/>
      <c r="I2086" s="59"/>
      <c r="J2086" s="59"/>
      <c r="K2086" s="59"/>
      <c r="L2086" s="59"/>
      <c r="M2086" s="59"/>
      <c r="N2086" s="59"/>
      <c r="O2086" s="59"/>
      <c r="P2086" s="370"/>
      <c r="Q2086" s="59"/>
      <c r="R2086" s="386"/>
    </row>
    <row r="2087" spans="1:18" ht="12.75" customHeight="1" x14ac:dyDescent="0.25">
      <c r="A2087" s="383"/>
      <c r="B2087" s="378"/>
      <c r="C2087" s="62" t="str">
        <f>IF(ISTEXT('Organizational Unit Summary'!$B$45),'Organizational Unit Summary'!$B$45,"")</f>
        <v>P-6</v>
      </c>
      <c r="D2087" s="51" t="str">
        <f>IF('Organizational Unit Summary'!$B$24="Benchmark or Sustainment",IF(E2087="OoS","OoS",IF(E2087=1,"DM",IF(E2087=2,"PM",IF(E2087=3,"LM",IF(E2087=4,"FM"))))),IF(E2087="OoS","OoS",IF(E2087&lt;=2,"H",IF(E2087=3,"M",IF(E2087=4,"L")))))</f>
        <v>DM</v>
      </c>
      <c r="E2087" s="58">
        <f>IF(OR(Processes!$C$58=TRUE,Processes!I$58=TRUE),IF(AND(G2087=1,H2087=1,NOT(ISTEXT(J2087))),4,IF(AND(G2087=1,H2087=1,ISTEXT(J2087)),3,IF(AND(OR(G2087=1,H2087=1),ISTEXT(J2087)),2,1))),"OoS")</f>
        <v>1</v>
      </c>
      <c r="F2087" s="57"/>
      <c r="G2087" s="59"/>
      <c r="H2087" s="59"/>
      <c r="I2087" s="59"/>
      <c r="J2087" s="59"/>
      <c r="K2087" s="59"/>
      <c r="L2087" s="59"/>
      <c r="M2087" s="59"/>
      <c r="N2087" s="59"/>
      <c r="O2087" s="59"/>
      <c r="P2087" s="370"/>
      <c r="Q2087" s="59"/>
      <c r="R2087" s="386"/>
    </row>
    <row r="2088" spans="1:18" ht="12.75" customHeight="1" x14ac:dyDescent="0.25">
      <c r="A2088" s="383"/>
      <c r="B2088" s="378"/>
      <c r="C2088" s="62" t="str">
        <f>IF(ISTEXT('Organizational Unit Summary'!$B$46),'Organizational Unit Summary'!$B$46,"")</f>
        <v>P-7</v>
      </c>
      <c r="D2088" s="51" t="str">
        <f>IF('Organizational Unit Summary'!$B$24="Benchmark or Sustainment",IF(E2088="OoS","OoS",IF(E2088=1,"DM",IF(E2088=2,"PM",IF(E2088=3,"LM",IF(E2088=4,"FM"))))),IF(E2088="OoS","OoS",IF(E2088&lt;=2,"H",IF(E2088=3,"M",IF(E2088=4,"L")))))</f>
        <v>DM</v>
      </c>
      <c r="E2088" s="58">
        <f>IF(OR(Processes!$C$58=TRUE,Processes!J$58=TRUE),IF(AND(G2088=1,H2088=1,NOT(ISTEXT(J2088))),4,IF(AND(G2088=1,H2088=1,ISTEXT(J2088)),3,IF(AND(OR(G2088=1,H2088=1),ISTEXT(J2088)),2,1))),"OoS")</f>
        <v>1</v>
      </c>
      <c r="F2088" s="57"/>
      <c r="G2088" s="59"/>
      <c r="H2088" s="59"/>
      <c r="I2088" s="59"/>
      <c r="J2088" s="59"/>
      <c r="K2088" s="59"/>
      <c r="L2088" s="59"/>
      <c r="M2088" s="59"/>
      <c r="N2088" s="59"/>
      <c r="O2088" s="59"/>
      <c r="P2088" s="370"/>
      <c r="Q2088" s="59"/>
      <c r="R2088" s="386"/>
    </row>
    <row r="2089" spans="1:18" ht="12.75" customHeight="1" x14ac:dyDescent="0.25">
      <c r="A2089" s="383"/>
      <c r="B2089" s="378"/>
      <c r="C2089" s="62" t="str">
        <f>IF(ISTEXT('Organizational Unit Summary'!$B$47),'Organizational Unit Summary'!$B$47,"")</f>
        <v>P-8</v>
      </c>
      <c r="D2089" s="51" t="str">
        <f>IF('Organizational Unit Summary'!$B$24="Benchmark or Sustainment",IF(E2089="OoS","OoS",IF(E2089=1,"DM",IF(E2089=2,"PM",IF(E2089=3,"LM",IF(E2089=4,"FM"))))),IF(E2089="OoS","OoS",IF(E2089&lt;=2,"H",IF(E2089=3,"M",IF(E2089=4,"L")))))</f>
        <v>DM</v>
      </c>
      <c r="E2089" s="58">
        <f>IF(OR(Processes!$C$58=TRUE,Processes!K$58=TRUE),IF(AND(G2089=1,H2089=1,NOT(ISTEXT(J2089))),4,IF(AND(G2089=1,H2089=1,ISTEXT(J2089)),3,IF(AND(OR(G2089=1,H2089=1),ISTEXT(J2089)),2,1))),"OoS")</f>
        <v>1</v>
      </c>
      <c r="F2089" s="57"/>
      <c r="G2089" s="59"/>
      <c r="H2089" s="59"/>
      <c r="I2089" s="59"/>
      <c r="J2089" s="59"/>
      <c r="K2089" s="59"/>
      <c r="L2089" s="59"/>
      <c r="M2089" s="59"/>
      <c r="N2089" s="59"/>
      <c r="O2089" s="59"/>
      <c r="P2089" s="370"/>
      <c r="Q2089" s="59"/>
      <c r="R2089" s="386"/>
    </row>
    <row r="2090" spans="1:18" ht="12.75" customHeight="1" x14ac:dyDescent="0.25">
      <c r="A2090" s="383"/>
      <c r="B2090" s="378"/>
      <c r="C2090" s="62" t="str">
        <f>IF(ISTEXT('Organizational Unit Summary'!$B$48),'Organizational Unit Summary'!$B$48,"")</f>
        <v>P-9</v>
      </c>
      <c r="D2090" s="51" t="str">
        <f>IF('Organizational Unit Summary'!$B$24="Benchmark or Sustainment",IF(E2090="OoS","OoS",IF(E2090=1,"DM",IF(E2090=2,"PM",IF(E2090=3,"LM",IF(E2090=4,"FM"))))),IF(E2090="OoS","OoS",IF(E2090&lt;=2,"H",IF(E2090=3,"M",IF(E2090=4,"L")))))</f>
        <v>DM</v>
      </c>
      <c r="E2090" s="58">
        <f>IF(OR(Processes!$C$58=TRUE,Processes!L$58=TRUE),IF(AND(G2090=1,H2090=1,NOT(ISTEXT(J2090))),4,IF(AND(G2090=1,H2090=1,ISTEXT(J2090)),3,IF(AND(OR(G2090=1,H2090=1),ISTEXT(J2090)),2,1))),"OoS")</f>
        <v>1</v>
      </c>
      <c r="F2090" s="57"/>
      <c r="G2090" s="59"/>
      <c r="H2090" s="59"/>
      <c r="I2090" s="59"/>
      <c r="J2090" s="59"/>
      <c r="K2090" s="59"/>
      <c r="L2090" s="59"/>
      <c r="M2090" s="59"/>
      <c r="N2090" s="59"/>
      <c r="O2090" s="59"/>
      <c r="P2090" s="370"/>
      <c r="Q2090" s="59"/>
      <c r="R2090" s="386"/>
    </row>
    <row r="2091" spans="1:18" ht="12.75" customHeight="1" x14ac:dyDescent="0.25">
      <c r="A2091" s="383"/>
      <c r="B2091" s="378"/>
      <c r="C2091" s="62" t="str">
        <f>IF(ISTEXT('Organizational Unit Summary'!$B$49),'Organizational Unit Summary'!$B$49,"")</f>
        <v>P-10</v>
      </c>
      <c r="D2091" s="51" t="str">
        <f>IF('Organizational Unit Summary'!$B$24="Benchmark or Sustainment",IF(E2091="OoS","OoS",IF(E2091=1,"DM",IF(E2091=2,"PM",IF(E2091=3,"LM",IF(E2091=4,"FM"))))),IF(E2091="OoS","OoS",IF(E2091&lt;=2,"H",IF(E2091=3,"M",IF(E2091=4,"L")))))</f>
        <v>DM</v>
      </c>
      <c r="E2091" s="58">
        <f>IF(OR(Processes!$C$58=TRUE,Processes!M$58=TRUE),IF(AND(G2091=1,H2091=1,NOT(ISTEXT(J2091))),4,IF(AND(G2091=1,H2091=1,ISTEXT(J2091)),3,IF(AND(OR(G2091=1,H2091=1),ISTEXT(J2091)),2,1))),"OoS")</f>
        <v>1</v>
      </c>
      <c r="F2091" s="57"/>
      <c r="G2091" s="59"/>
      <c r="H2091" s="59"/>
      <c r="I2091" s="59"/>
      <c r="J2091" s="59"/>
      <c r="K2091" s="59"/>
      <c r="L2091" s="59"/>
      <c r="M2091" s="59"/>
      <c r="N2091" s="59"/>
      <c r="O2091" s="59"/>
      <c r="P2091" s="370"/>
      <c r="Q2091" s="59"/>
      <c r="R2091" s="386"/>
    </row>
    <row r="2092" spans="1:18" ht="12.75" customHeight="1" x14ac:dyDescent="0.25">
      <c r="A2092" s="383"/>
      <c r="B2092" s="378"/>
      <c r="C2092" s="62" t="str">
        <f>IF(ISTEXT('Organizational Unit Summary'!$B$50),'Organizational Unit Summary'!$B$50,"")</f>
        <v>P-11</v>
      </c>
      <c r="D2092" s="51" t="str">
        <f>IF('Organizational Unit Summary'!$B$24="Benchmark or Sustainment",IF(E2092="OoS","OoS",IF(E2092=1,"DM",IF(E2092=2,"PM",IF(E2092=3,"LM",IF(E2092=4,"FM"))))),IF(E2092="OoS","OoS",IF(E2092&lt;=2,"H",IF(E2092=3,"M",IF(E2092=4,"L")))))</f>
        <v>DM</v>
      </c>
      <c r="E2092" s="58">
        <f>IF(OR(Processes!$C$58=TRUE,Processes!N$58=TRUE),IF(AND(G2092=1,H2092=1,NOT(ISTEXT(J2092))),4,IF(AND(G2092=1,H2092=1,ISTEXT(J2092)),3,IF(AND(OR(G2092=1,H2092=1),ISTEXT(J2092)),2,1))),"OoS")</f>
        <v>1</v>
      </c>
      <c r="F2092" s="57"/>
      <c r="G2092" s="59"/>
      <c r="H2092" s="59"/>
      <c r="I2092" s="59"/>
      <c r="J2092" s="59"/>
      <c r="K2092" s="59"/>
      <c r="L2092" s="59"/>
      <c r="M2092" s="59"/>
      <c r="N2092" s="59"/>
      <c r="O2092" s="59"/>
      <c r="P2092" s="370"/>
      <c r="Q2092" s="59"/>
      <c r="R2092" s="386"/>
    </row>
    <row r="2093" spans="1:18" ht="12.75" customHeight="1" x14ac:dyDescent="0.25">
      <c r="A2093" s="383"/>
      <c r="B2093" s="378"/>
      <c r="C2093" s="62" t="str">
        <f>IF(ISTEXT('Organizational Unit Summary'!$B$51),'Organizational Unit Summary'!$B$51,"")</f>
        <v>P-12</v>
      </c>
      <c r="D2093" s="51" t="str">
        <f>IF('Organizational Unit Summary'!$B$24="Benchmark or Sustainment",IF(E2093="OoS","OoS",IF(E2093=1,"DM",IF(E2093=2,"PM",IF(E2093=3,"LM",IF(E2093=4,"FM"))))),IF(E2093="OoS","OoS",IF(E2093&lt;=2,"H",IF(E2093=3,"M",IF(E2093=4,"L")))))</f>
        <v>DM</v>
      </c>
      <c r="E2093" s="58">
        <f>IF(OR(Processes!$C$58=TRUE,Processes!O$58=TRUE),IF(AND(G2093=1,H2093=1,NOT(ISTEXT(J2093))),4,IF(AND(G2093=1,H2093=1,ISTEXT(J2093)),3,IF(AND(OR(G2093=1,H2093=1),ISTEXT(J2093)),2,1))),"OoS")</f>
        <v>1</v>
      </c>
      <c r="F2093" s="57"/>
      <c r="G2093" s="59"/>
      <c r="H2093" s="59"/>
      <c r="I2093" s="59"/>
      <c r="J2093" s="59"/>
      <c r="K2093" s="59"/>
      <c r="L2093" s="59"/>
      <c r="M2093" s="59"/>
      <c r="N2093" s="59"/>
      <c r="O2093" s="59"/>
      <c r="P2093" s="370"/>
      <c r="Q2093" s="59"/>
      <c r="R2093" s="386"/>
    </row>
    <row r="2094" spans="1:18" ht="12.75" customHeight="1" x14ac:dyDescent="0.25">
      <c r="A2094" s="383"/>
      <c r="B2094" s="378"/>
      <c r="C2094" s="62" t="str">
        <f>IF(ISTEXT('Organizational Unit Summary'!$B$52),'Organizational Unit Summary'!$B$52,"")</f>
        <v>P-13</v>
      </c>
      <c r="D2094" s="51" t="str">
        <f>IF('Organizational Unit Summary'!$B$24="Benchmark or Sustainment",IF(E2094="OoS","OoS",IF(E2094=1,"DM",IF(E2094=2,"PM",IF(E2094=3,"LM",IF(E2094=4,"FM"))))),IF(E2094="OoS","OoS",IF(E2094&lt;=2,"H",IF(E2094=3,"M",IF(E2094=4,"L")))))</f>
        <v>DM</v>
      </c>
      <c r="E2094" s="58">
        <f>IF(OR(Processes!$C$58=TRUE,Processes!P$58=TRUE),IF(AND(G2094=1,H2094=1,NOT(ISTEXT(J2094))),4,IF(AND(G2094=1,H2094=1,ISTEXT(J2094)),3,IF(AND(OR(G2094=1,H2094=1),ISTEXT(J2094)),2,1))),"OoS")</f>
        <v>1</v>
      </c>
      <c r="F2094" s="57"/>
      <c r="G2094" s="59"/>
      <c r="H2094" s="59"/>
      <c r="I2094" s="59"/>
      <c r="J2094" s="59"/>
      <c r="K2094" s="59"/>
      <c r="L2094" s="59"/>
      <c r="M2094" s="59"/>
      <c r="N2094" s="59"/>
      <c r="O2094" s="59"/>
      <c r="P2094" s="370"/>
      <c r="Q2094" s="59"/>
      <c r="R2094" s="386"/>
    </row>
    <row r="2095" spans="1:18" ht="12.75" customHeight="1" x14ac:dyDescent="0.25">
      <c r="A2095" s="383"/>
      <c r="B2095" s="378"/>
      <c r="C2095" s="62" t="str">
        <f>IF(ISTEXT('Organizational Unit Summary'!$B$53),'Organizational Unit Summary'!$B$53,"")</f>
        <v>P-14</v>
      </c>
      <c r="D2095" s="51" t="str">
        <f>IF('Organizational Unit Summary'!$B$24="Benchmark or Sustainment",IF(E2095="OoS","OoS",IF(E2095=1,"DM",IF(E2095=2,"PM",IF(E2095=3,"LM",IF(E2095=4,"FM"))))),IF(E2095="OoS","OoS",IF(E2095&lt;=2,"H",IF(E2095=3,"M",IF(E2095=4,"L")))))</f>
        <v>DM</v>
      </c>
      <c r="E2095" s="58">
        <f>IF(OR(Processes!$C$58=TRUE,Processes!Q$58=TRUE),IF(AND(G2095=1,H2095=1,NOT(ISTEXT(J2095))),4,IF(AND(G2095=1,H2095=1,ISTEXT(J2095)),3,IF(AND(OR(G2095=1,H2095=1),ISTEXT(J2095)),2,1))),"OoS")</f>
        <v>1</v>
      </c>
      <c r="F2095" s="57"/>
      <c r="G2095" s="59"/>
      <c r="H2095" s="59"/>
      <c r="I2095" s="59"/>
      <c r="J2095" s="59"/>
      <c r="K2095" s="59"/>
      <c r="L2095" s="59"/>
      <c r="M2095" s="59"/>
      <c r="N2095" s="59"/>
      <c r="O2095" s="59"/>
      <c r="P2095" s="370"/>
      <c r="Q2095" s="59"/>
      <c r="R2095" s="386"/>
    </row>
    <row r="2096" spans="1:18" ht="12.75" customHeight="1" x14ac:dyDescent="0.25">
      <c r="A2096" s="383"/>
      <c r="B2096" s="378"/>
      <c r="C2096" s="62" t="str">
        <f>IF(ISTEXT('Organizational Unit Summary'!$B$54),'Organizational Unit Summary'!$B$54,"")</f>
        <v>P-15</v>
      </c>
      <c r="D2096" s="51" t="str">
        <f>IF('Organizational Unit Summary'!$B$24="Benchmark or Sustainment",IF(E2096="OoS","OoS",IF(E2096=1,"DM",IF(E2096=2,"PM",IF(E2096=3,"LM",IF(E2096=4,"FM"))))),IF(E2096="OoS","OoS",IF(E2096&lt;=2,"H",IF(E2096=3,"M",IF(E2096=4,"L")))))</f>
        <v>DM</v>
      </c>
      <c r="E2096" s="58">
        <f>IF(OR(Processes!$C$58=TRUE,Processes!R$58=TRUE),IF(AND(G2096=1,H2096=1,NOT(ISTEXT(J2096))),4,IF(AND(G2096=1,H2096=1,ISTEXT(J2096)),3,IF(AND(OR(G2096=1,H2096=1),ISTEXT(J2096)),2,1))),"OoS")</f>
        <v>1</v>
      </c>
      <c r="F2096" s="57"/>
      <c r="G2096" s="59"/>
      <c r="H2096" s="59"/>
      <c r="I2096" s="59"/>
      <c r="J2096" s="59"/>
      <c r="K2096" s="59"/>
      <c r="L2096" s="59"/>
      <c r="M2096" s="59"/>
      <c r="N2096" s="59"/>
      <c r="O2096" s="59"/>
      <c r="P2096" s="370"/>
      <c r="Q2096" s="59"/>
      <c r="R2096" s="386"/>
    </row>
    <row r="2097" spans="1:18" ht="12.75" customHeight="1" x14ac:dyDescent="0.25">
      <c r="A2097" s="383"/>
      <c r="B2097" s="378"/>
      <c r="C2097" s="62" t="str">
        <f>IF(ISTEXT('Organizational Unit Summary'!$B$55),'Organizational Unit Summary'!$B$55,"")</f>
        <v>P-16</v>
      </c>
      <c r="D2097" s="51" t="str">
        <f>IF('Organizational Unit Summary'!$B$24="Benchmark or Sustainment",IF(E2097="OoS","OoS",IF(E2097=1,"DM",IF(E2097=2,"PM",IF(E2097=3,"LM",IF(E2097=4,"FM"))))),IF(E2097="OoS","OoS",IF(E2097&lt;=2,"H",IF(E2097=3,"M",IF(E2097=4,"L")))))</f>
        <v>DM</v>
      </c>
      <c r="E2097" s="58">
        <f>IF(OR(Processes!$C$58=TRUE,Processes!S$58=TRUE),IF(AND(G2097=1,H2097=1,NOT(ISTEXT(J2097))),4,IF(AND(G2097=1,H2097=1,ISTEXT(J2097)),3,IF(AND(OR(G2097=1,H2097=1),ISTEXT(J2097)),2,1))),"OoS")</f>
        <v>1</v>
      </c>
      <c r="F2097" s="57"/>
      <c r="G2097" s="59"/>
      <c r="H2097" s="59"/>
      <c r="I2097" s="59"/>
      <c r="J2097" s="59"/>
      <c r="K2097" s="59"/>
      <c r="L2097" s="59"/>
      <c r="M2097" s="59"/>
      <c r="N2097" s="59"/>
      <c r="O2097" s="59"/>
      <c r="P2097" s="370"/>
      <c r="Q2097" s="59"/>
      <c r="R2097" s="386"/>
    </row>
    <row r="2098" spans="1:18" ht="12.75" customHeight="1" x14ac:dyDescent="0.25">
      <c r="A2098" s="383"/>
      <c r="B2098" s="378"/>
      <c r="C2098" s="62" t="str">
        <f>IF(ISTEXT('Organizational Unit Summary'!$B$56),'Organizational Unit Summary'!$B$56,"")</f>
        <v>P-17</v>
      </c>
      <c r="D2098" s="51" t="str">
        <f>IF('Organizational Unit Summary'!$B$24="Benchmark or Sustainment",IF(E2098="OoS","OoS",IF(E2098=1,"DM",IF(E2098=2,"PM",IF(E2098=3,"LM",IF(E2098=4,"FM"))))),IF(E2098="OoS","OoS",IF(E2098&lt;=2,"H",IF(E2098=3,"M",IF(E2098=4,"L")))))</f>
        <v>DM</v>
      </c>
      <c r="E2098" s="58">
        <f>IF(OR(Processes!$C$58=TRUE,Processes!T$58=TRUE),IF(AND(G2098=1,H2098=1,NOT(ISTEXT(J2098))),4,IF(AND(G2098=1,H2098=1,ISTEXT(J2098)),3,IF(AND(OR(G2098=1,H2098=1),ISTEXT(J2098)),2,1))),"OoS")</f>
        <v>1</v>
      </c>
      <c r="F2098" s="57"/>
      <c r="G2098" s="59"/>
      <c r="H2098" s="59"/>
      <c r="I2098" s="59"/>
      <c r="J2098" s="59"/>
      <c r="K2098" s="59"/>
      <c r="L2098" s="59"/>
      <c r="M2098" s="59"/>
      <c r="N2098" s="59"/>
      <c r="O2098" s="59"/>
      <c r="P2098" s="370"/>
      <c r="Q2098" s="59"/>
      <c r="R2098" s="386"/>
    </row>
    <row r="2099" spans="1:18" ht="12.75" customHeight="1" x14ac:dyDescent="0.25">
      <c r="A2099" s="383"/>
      <c r="B2099" s="378"/>
      <c r="C2099" s="62" t="str">
        <f>IF(ISTEXT('Organizational Unit Summary'!$B$57),'Organizational Unit Summary'!$B$57,"")</f>
        <v>P-18</v>
      </c>
      <c r="D2099" s="51" t="str">
        <f>IF('Organizational Unit Summary'!$B$24="Benchmark or Sustainment",IF(E2099="OoS","OoS",IF(E2099=1,"DM",IF(E2099=2,"PM",IF(E2099=3,"LM",IF(E2099=4,"FM"))))),IF(E2099="OoS","OoS",IF(E2099&lt;=2,"H",IF(E2099=3,"M",IF(E2099=4,"L")))))</f>
        <v>DM</v>
      </c>
      <c r="E2099" s="58">
        <f>IF(OR(Processes!$C$58=TRUE,Processes!U$58=TRUE),IF(AND(G2099=1,H2099=1,NOT(ISTEXT(J2099))),4,IF(AND(G2099=1,H2099=1,ISTEXT(J2099)),3,IF(AND(OR(G2099=1,H2099=1),ISTEXT(J2099)),2,1))),"OoS")</f>
        <v>1</v>
      </c>
      <c r="F2099" s="57"/>
      <c r="G2099" s="59"/>
      <c r="H2099" s="59"/>
      <c r="I2099" s="59"/>
      <c r="J2099" s="59"/>
      <c r="K2099" s="59"/>
      <c r="L2099" s="59"/>
      <c r="M2099" s="59"/>
      <c r="N2099" s="59"/>
      <c r="O2099" s="59"/>
      <c r="P2099" s="370"/>
      <c r="Q2099" s="59"/>
      <c r="R2099" s="386"/>
    </row>
    <row r="2100" spans="1:18" ht="12.75" customHeight="1" x14ac:dyDescent="0.25">
      <c r="A2100" s="383"/>
      <c r="B2100" s="378"/>
      <c r="C2100" s="62" t="str">
        <f>IF(ISTEXT('Organizational Unit Summary'!$B$58),'Organizational Unit Summary'!$B$58,"")</f>
        <v>P-19</v>
      </c>
      <c r="D2100" s="51" t="str">
        <f>IF('Organizational Unit Summary'!$B$24="Benchmark or Sustainment",IF(E2100="OoS","OoS",IF(E2100=1,"DM",IF(E2100=2,"PM",IF(E2100=3,"LM",IF(E2100=4,"FM"))))),IF(E2100="OoS","OoS",IF(E2100&lt;=2,"H",IF(E2100=3,"M",IF(E2100=4,"L")))))</f>
        <v>DM</v>
      </c>
      <c r="E2100" s="58">
        <f>IF(OR(Processes!$C$58=TRUE,Processes!V$58=TRUE),IF(AND(G2100=1,H2100=1,NOT(ISTEXT(J2100))),4,IF(AND(G2100=1,H2100=1,ISTEXT(J2100)),3,IF(AND(OR(G2100=1,H2100=1),ISTEXT(J2100)),2,1))),"OoS")</f>
        <v>1</v>
      </c>
      <c r="F2100" s="57"/>
      <c r="G2100" s="59"/>
      <c r="H2100" s="59"/>
      <c r="I2100" s="59"/>
      <c r="J2100" s="59"/>
      <c r="K2100" s="59"/>
      <c r="L2100" s="59"/>
      <c r="M2100" s="59"/>
      <c r="N2100" s="59"/>
      <c r="O2100" s="59"/>
      <c r="P2100" s="370"/>
      <c r="Q2100" s="59"/>
      <c r="R2100" s="386"/>
    </row>
    <row r="2101" spans="1:18" ht="12.75" customHeight="1" thickBot="1" x14ac:dyDescent="0.3">
      <c r="A2101" s="383"/>
      <c r="B2101" s="378"/>
      <c r="C2101" s="62" t="str">
        <f>IF(ISTEXT('Organizational Unit Summary'!$B$59),'Organizational Unit Summary'!$B$59,"")</f>
        <v>P-20</v>
      </c>
      <c r="D2101" s="51" t="str">
        <f>IF('Organizational Unit Summary'!$B$24="Benchmark or Sustainment",IF(E2101="OoS","OoS",IF(E2101=1,"DM",IF(E2101=2,"PM",IF(E2101=3,"LM",IF(E2101=4,"FM"))))),IF(E2101="OoS","OoS",IF(E2101&lt;=2,"H",IF(E2101=3,"M",IF(E2101=4,"L")))))</f>
        <v>DM</v>
      </c>
      <c r="E2101" s="58">
        <f>IF(OR(Processes!$C$58=TRUE,Processes!W$58=TRUE),IF(AND(G2101=1,H2101=1,NOT(ISTEXT(J2101))),4,IF(AND(G2101=1,H2101=1,ISTEXT(J2101)),3,IF(AND(OR(G2101=1,H2101=1),ISTEXT(J2101)),2,1))),"OoS")</f>
        <v>1</v>
      </c>
      <c r="F2101" s="57"/>
      <c r="G2101" s="59"/>
      <c r="H2101" s="59"/>
      <c r="I2101" s="59"/>
      <c r="J2101" s="59"/>
      <c r="K2101" s="59"/>
      <c r="L2101" s="59"/>
      <c r="M2101" s="59"/>
      <c r="N2101" s="59"/>
      <c r="O2101" s="59"/>
      <c r="P2101" s="371"/>
      <c r="Q2101" s="59"/>
      <c r="R2101" s="386"/>
    </row>
    <row r="2102" spans="1:18" ht="12.75" customHeight="1" x14ac:dyDescent="0.25">
      <c r="A2102" s="383"/>
      <c r="B2102" s="378" t="str">
        <f>IF(ISTEXT(Processes!$B$8),Processes!$B$8,"")</f>
        <v>Process 6</v>
      </c>
      <c r="C2102" s="62" t="str">
        <f>IF(ISTEXT('Organizational Unit Summary'!$B$40),'Organizational Unit Summary'!$B$40,"")</f>
        <v>P-1</v>
      </c>
      <c r="D2102" s="51" t="str">
        <f>IF('Organizational Unit Summary'!$B$24="Benchmark or Sustainment",IF(E2102="OoS","OoS",IF(E2102=1,"DM",IF(E2102=2,"PM",IF(E2102=3,"LM",IF(E2102=4,"FM"))))),IF(E2102="OoS","OoS",IF(E2102&lt;=2,"H",IF(E2102=3,"M",IF(E2102=4,"L")))))</f>
        <v>DM</v>
      </c>
      <c r="E2102" s="58">
        <f>IF(OR(Processes!$C$59=TRUE,Processes!D$59=TRUE),IF(AND(G2102=1,H2102=1,NOT(ISTEXT(J2102))),4,IF(AND(G2102=1,H2102=1,ISTEXT(J2102)),3,IF(AND(OR(G2102=1,H2102=1),ISTEXT(J2102)),2,1))),"OoS")</f>
        <v>1</v>
      </c>
      <c r="F2102" s="57"/>
      <c r="G2102" s="59"/>
      <c r="H2102" s="59"/>
      <c r="I2102" s="59"/>
      <c r="J2102" s="59"/>
      <c r="K2102" s="59"/>
      <c r="L2102" s="59"/>
      <c r="M2102" s="59"/>
      <c r="N2102" s="59"/>
      <c r="O2102" s="59"/>
      <c r="P2102" s="369"/>
      <c r="Q2102" s="59"/>
      <c r="R2102" s="386"/>
    </row>
    <row r="2103" spans="1:18" ht="12.75" customHeight="1" x14ac:dyDescent="0.25">
      <c r="A2103" s="383"/>
      <c r="B2103" s="378"/>
      <c r="C2103" s="62" t="str">
        <f>IF(ISTEXT('Organizational Unit Summary'!$B$41),'Organizational Unit Summary'!$B$41,"")</f>
        <v>P-2</v>
      </c>
      <c r="D2103" s="51" t="str">
        <f>IF('Organizational Unit Summary'!$B$24="Benchmark or Sustainment",IF(E2103="OoS","OoS",IF(E2103=1,"DM",IF(E2103=2,"PM",IF(E2103=3,"LM",IF(E2103=4,"FM"))))),IF(E2103="OoS","OoS",IF(E2103&lt;=2,"H",IF(E2103=3,"M",IF(E2103=4,"L")))))</f>
        <v>DM</v>
      </c>
      <c r="E2103" s="58">
        <f>IF(OR(Processes!$C$59=TRUE,Processes!E$59=TRUE),IF(AND(G2103=1,H2103=1,NOT(ISTEXT(J2103))),4,IF(AND(G2103=1,H2103=1,ISTEXT(J2103)),3,IF(AND(OR(G2103=1,H2103=1),ISTEXT(J2103)),2,1))),"OoS")</f>
        <v>1</v>
      </c>
      <c r="F2103" s="57"/>
      <c r="G2103" s="59"/>
      <c r="H2103" s="59"/>
      <c r="I2103" s="59"/>
      <c r="J2103" s="59"/>
      <c r="K2103" s="59"/>
      <c r="L2103" s="59"/>
      <c r="M2103" s="59"/>
      <c r="N2103" s="59"/>
      <c r="O2103" s="59"/>
      <c r="P2103" s="370"/>
      <c r="Q2103" s="59"/>
      <c r="R2103" s="386"/>
    </row>
    <row r="2104" spans="1:18" ht="12.75" customHeight="1" x14ac:dyDescent="0.25">
      <c r="A2104" s="383"/>
      <c r="B2104" s="378"/>
      <c r="C2104" s="62" t="str">
        <f>IF(ISTEXT('Organizational Unit Summary'!$B$42),'Organizational Unit Summary'!$B$42,"")</f>
        <v>P-3</v>
      </c>
      <c r="D2104" s="51" t="str">
        <f>IF('Organizational Unit Summary'!$B$24="Benchmark or Sustainment",IF(E2104="OoS","OoS",IF(E2104=1,"DM",IF(E2104=2,"PM",IF(E2104=3,"LM",IF(E2104=4,"FM"))))),IF(E2104="OoS","OoS",IF(E2104&lt;=2,"H",IF(E2104=3,"M",IF(E2104=4,"L")))))</f>
        <v>DM</v>
      </c>
      <c r="E2104" s="58">
        <f>IF(OR(Processes!$C$59=TRUE,Processes!F$59=TRUE),IF(AND(G2104=1,H2104=1,NOT(ISTEXT(J2104))),4,IF(AND(G2104=1,H2104=1,ISTEXT(J2104)),3,IF(AND(OR(G2104=1,H2104=1),ISTEXT(J2104)),2,1))),"OoS")</f>
        <v>1</v>
      </c>
      <c r="F2104" s="57"/>
      <c r="G2104" s="59"/>
      <c r="H2104" s="59"/>
      <c r="I2104" s="59"/>
      <c r="J2104" s="59"/>
      <c r="K2104" s="59"/>
      <c r="L2104" s="59"/>
      <c r="M2104" s="59"/>
      <c r="N2104" s="59"/>
      <c r="O2104" s="59"/>
      <c r="P2104" s="370"/>
      <c r="Q2104" s="59"/>
      <c r="R2104" s="386"/>
    </row>
    <row r="2105" spans="1:18" ht="12.75" customHeight="1" x14ac:dyDescent="0.25">
      <c r="A2105" s="383"/>
      <c r="B2105" s="378"/>
      <c r="C2105" s="62" t="str">
        <f>IF(ISTEXT('Organizational Unit Summary'!$B$43),'Organizational Unit Summary'!$B$43,"")</f>
        <v>P-4</v>
      </c>
      <c r="D2105" s="51" t="str">
        <f>IF('Organizational Unit Summary'!$B$24="Benchmark or Sustainment",IF(E2105="OoS","OoS",IF(E2105=1,"DM",IF(E2105=2,"PM",IF(E2105=3,"LM",IF(E2105=4,"FM"))))),IF(E2105="OoS","OoS",IF(E2105&lt;=2,"H",IF(E2105=3,"M",IF(E2105=4,"L")))))</f>
        <v>DM</v>
      </c>
      <c r="E2105" s="58">
        <f>IF(OR(Processes!$C$59=TRUE,Processes!G$59=TRUE),IF(AND(G2105=1,H2105=1,NOT(ISTEXT(J2105))),4,IF(AND(G2105=1,H2105=1,ISTEXT(J2105)),3,IF(AND(OR(G2105=1,H2105=1),ISTEXT(J2105)),2,1))),"OoS")</f>
        <v>1</v>
      </c>
      <c r="F2105" s="57"/>
      <c r="G2105" s="59"/>
      <c r="H2105" s="59"/>
      <c r="I2105" s="59"/>
      <c r="J2105" s="59"/>
      <c r="K2105" s="59"/>
      <c r="L2105" s="59"/>
      <c r="M2105" s="59"/>
      <c r="N2105" s="59"/>
      <c r="O2105" s="59"/>
      <c r="P2105" s="370"/>
      <c r="Q2105" s="59"/>
      <c r="R2105" s="386"/>
    </row>
    <row r="2106" spans="1:18" ht="12.75" customHeight="1" x14ac:dyDescent="0.25">
      <c r="A2106" s="383"/>
      <c r="B2106" s="378"/>
      <c r="C2106" s="62" t="str">
        <f>IF(ISTEXT('Organizational Unit Summary'!$B$44),'Organizational Unit Summary'!$B$44,"")</f>
        <v>P-5</v>
      </c>
      <c r="D2106" s="51" t="str">
        <f>IF('Organizational Unit Summary'!$B$24="Benchmark or Sustainment",IF(E2106="OoS","OoS",IF(E2106=1,"DM",IF(E2106=2,"PM",IF(E2106=3,"LM",IF(E2106=4,"FM"))))),IF(E2106="OoS","OoS",IF(E2106&lt;=2,"H",IF(E2106=3,"M",IF(E2106=4,"L")))))</f>
        <v>DM</v>
      </c>
      <c r="E2106" s="58">
        <f>IF(OR(Processes!$C$59=TRUE,Processes!H$59=TRUE),IF(AND(G2106=1,H2106=1,NOT(ISTEXT(J2106))),4,IF(AND(G2106=1,H2106=1,ISTEXT(J2106)),3,IF(AND(OR(G2106=1,H2106=1),ISTEXT(J2106)),2,1))),"OoS")</f>
        <v>1</v>
      </c>
      <c r="F2106" s="57"/>
      <c r="G2106" s="59"/>
      <c r="H2106" s="59"/>
      <c r="I2106" s="59"/>
      <c r="J2106" s="59"/>
      <c r="K2106" s="59"/>
      <c r="L2106" s="59"/>
      <c r="M2106" s="59"/>
      <c r="N2106" s="59"/>
      <c r="O2106" s="59"/>
      <c r="P2106" s="370"/>
      <c r="Q2106" s="59"/>
      <c r="R2106" s="386"/>
    </row>
    <row r="2107" spans="1:18" ht="12.75" customHeight="1" x14ac:dyDescent="0.25">
      <c r="A2107" s="383"/>
      <c r="B2107" s="378"/>
      <c r="C2107" s="62" t="str">
        <f>IF(ISTEXT('Organizational Unit Summary'!$B$45),'Organizational Unit Summary'!$B$45,"")</f>
        <v>P-6</v>
      </c>
      <c r="D2107" s="51" t="str">
        <f>IF('Organizational Unit Summary'!$B$24="Benchmark or Sustainment",IF(E2107="OoS","OoS",IF(E2107=1,"DM",IF(E2107=2,"PM",IF(E2107=3,"LM",IF(E2107=4,"FM"))))),IF(E2107="OoS","OoS",IF(E2107&lt;=2,"H",IF(E2107=3,"M",IF(E2107=4,"L")))))</f>
        <v>DM</v>
      </c>
      <c r="E2107" s="58">
        <f>IF(OR(Processes!$C$59=TRUE,Processes!I$59=TRUE),IF(AND(G2107=1,H2107=1,NOT(ISTEXT(J2107))),4,IF(AND(G2107=1,H2107=1,ISTEXT(J2107)),3,IF(AND(OR(G2107=1,H2107=1),ISTEXT(J2107)),2,1))),"OoS")</f>
        <v>1</v>
      </c>
      <c r="F2107" s="57"/>
      <c r="G2107" s="59"/>
      <c r="H2107" s="59"/>
      <c r="I2107" s="59"/>
      <c r="J2107" s="59"/>
      <c r="K2107" s="59"/>
      <c r="L2107" s="59"/>
      <c r="M2107" s="59"/>
      <c r="N2107" s="59"/>
      <c r="O2107" s="59"/>
      <c r="P2107" s="370"/>
      <c r="Q2107" s="59"/>
      <c r="R2107" s="386"/>
    </row>
    <row r="2108" spans="1:18" ht="12.75" customHeight="1" x14ac:dyDescent="0.25">
      <c r="A2108" s="383"/>
      <c r="B2108" s="378"/>
      <c r="C2108" s="62" t="str">
        <f>IF(ISTEXT('Organizational Unit Summary'!$B$46),'Organizational Unit Summary'!$B$46,"")</f>
        <v>P-7</v>
      </c>
      <c r="D2108" s="51" t="str">
        <f>IF('Organizational Unit Summary'!$B$24="Benchmark or Sustainment",IF(E2108="OoS","OoS",IF(E2108=1,"DM",IF(E2108=2,"PM",IF(E2108=3,"LM",IF(E2108=4,"FM"))))),IF(E2108="OoS","OoS",IF(E2108&lt;=2,"H",IF(E2108=3,"M",IF(E2108=4,"L")))))</f>
        <v>DM</v>
      </c>
      <c r="E2108" s="58">
        <f>IF(OR(Processes!$C$59=TRUE,Processes!J$59=TRUE),IF(AND(G2108=1,H2108=1,NOT(ISTEXT(J2108))),4,IF(AND(G2108=1,H2108=1,ISTEXT(J2108)),3,IF(AND(OR(G2108=1,H2108=1),ISTEXT(J2108)),2,1))),"OoS")</f>
        <v>1</v>
      </c>
      <c r="F2108" s="57"/>
      <c r="G2108" s="59"/>
      <c r="H2108" s="59"/>
      <c r="I2108" s="59"/>
      <c r="J2108" s="59"/>
      <c r="K2108" s="59"/>
      <c r="L2108" s="59"/>
      <c r="M2108" s="59"/>
      <c r="N2108" s="59"/>
      <c r="O2108" s="59"/>
      <c r="P2108" s="370"/>
      <c r="Q2108" s="59"/>
      <c r="R2108" s="386"/>
    </row>
    <row r="2109" spans="1:18" ht="12.75" customHeight="1" x14ac:dyDescent="0.25">
      <c r="A2109" s="383"/>
      <c r="B2109" s="378"/>
      <c r="C2109" s="62" t="str">
        <f>IF(ISTEXT('Organizational Unit Summary'!$B$47),'Organizational Unit Summary'!$B$47,"")</f>
        <v>P-8</v>
      </c>
      <c r="D2109" s="51" t="str">
        <f>IF('Organizational Unit Summary'!$B$24="Benchmark or Sustainment",IF(E2109="OoS","OoS",IF(E2109=1,"DM",IF(E2109=2,"PM",IF(E2109=3,"LM",IF(E2109=4,"FM"))))),IF(E2109="OoS","OoS",IF(E2109&lt;=2,"H",IF(E2109=3,"M",IF(E2109=4,"L")))))</f>
        <v>DM</v>
      </c>
      <c r="E2109" s="58">
        <f>IF(OR(Processes!$C$59=TRUE,Processes!K$59=TRUE),IF(AND(G2109=1,H2109=1,NOT(ISTEXT(J2109))),4,IF(AND(G2109=1,H2109=1,ISTEXT(J2109)),3,IF(AND(OR(G2109=1,H2109=1),ISTEXT(J2109)),2,1))),"OoS")</f>
        <v>1</v>
      </c>
      <c r="F2109" s="57"/>
      <c r="G2109" s="59"/>
      <c r="H2109" s="59"/>
      <c r="I2109" s="59"/>
      <c r="J2109" s="59"/>
      <c r="K2109" s="59"/>
      <c r="L2109" s="59"/>
      <c r="M2109" s="59"/>
      <c r="N2109" s="59"/>
      <c r="O2109" s="59"/>
      <c r="P2109" s="370"/>
      <c r="Q2109" s="59"/>
      <c r="R2109" s="386"/>
    </row>
    <row r="2110" spans="1:18" ht="12.75" customHeight="1" x14ac:dyDescent="0.25">
      <c r="A2110" s="383"/>
      <c r="B2110" s="378"/>
      <c r="C2110" s="62" t="str">
        <f>IF(ISTEXT('Organizational Unit Summary'!$B$48),'Organizational Unit Summary'!$B$48,"")</f>
        <v>P-9</v>
      </c>
      <c r="D2110" s="51" t="str">
        <f>IF('Organizational Unit Summary'!$B$24="Benchmark or Sustainment",IF(E2110="OoS","OoS",IF(E2110=1,"DM",IF(E2110=2,"PM",IF(E2110=3,"LM",IF(E2110=4,"FM"))))),IF(E2110="OoS","OoS",IF(E2110&lt;=2,"H",IF(E2110=3,"M",IF(E2110=4,"L")))))</f>
        <v>DM</v>
      </c>
      <c r="E2110" s="58">
        <f>IF(OR(Processes!$C$59=TRUE,Processes!L$59=TRUE),IF(AND(G2110=1,H2110=1,NOT(ISTEXT(J2110))),4,IF(AND(G2110=1,H2110=1,ISTEXT(J2110)),3,IF(AND(OR(G2110=1,H2110=1),ISTEXT(J2110)),2,1))),"OoS")</f>
        <v>1</v>
      </c>
      <c r="F2110" s="57"/>
      <c r="G2110" s="59"/>
      <c r="H2110" s="59"/>
      <c r="I2110" s="59"/>
      <c r="J2110" s="59"/>
      <c r="K2110" s="59"/>
      <c r="L2110" s="59"/>
      <c r="M2110" s="59"/>
      <c r="N2110" s="59"/>
      <c r="O2110" s="59"/>
      <c r="P2110" s="370"/>
      <c r="Q2110" s="59"/>
      <c r="R2110" s="386"/>
    </row>
    <row r="2111" spans="1:18" ht="12.75" customHeight="1" x14ac:dyDescent="0.25">
      <c r="A2111" s="383"/>
      <c r="B2111" s="378"/>
      <c r="C2111" s="62" t="str">
        <f>IF(ISTEXT('Organizational Unit Summary'!$B$49),'Organizational Unit Summary'!$B$49,"")</f>
        <v>P-10</v>
      </c>
      <c r="D2111" s="51" t="str">
        <f>IF('Organizational Unit Summary'!$B$24="Benchmark or Sustainment",IF(E2111="OoS","OoS",IF(E2111=1,"DM",IF(E2111=2,"PM",IF(E2111=3,"LM",IF(E2111=4,"FM"))))),IF(E2111="OoS","OoS",IF(E2111&lt;=2,"H",IF(E2111=3,"M",IF(E2111=4,"L")))))</f>
        <v>DM</v>
      </c>
      <c r="E2111" s="58">
        <f>IF(OR(Processes!$C$59=TRUE,Processes!M$59=TRUE),IF(AND(G2111=1,H2111=1,NOT(ISTEXT(J2111))),4,IF(AND(G2111=1,H2111=1,ISTEXT(J2111)),3,IF(AND(OR(G2111=1,H2111=1),ISTEXT(J2111)),2,1))),"OoS")</f>
        <v>1</v>
      </c>
      <c r="F2111" s="57"/>
      <c r="G2111" s="59"/>
      <c r="H2111" s="59"/>
      <c r="I2111" s="59"/>
      <c r="J2111" s="59"/>
      <c r="K2111" s="59"/>
      <c r="L2111" s="59"/>
      <c r="M2111" s="59"/>
      <c r="N2111" s="59"/>
      <c r="O2111" s="59"/>
      <c r="P2111" s="370"/>
      <c r="Q2111" s="59"/>
      <c r="R2111" s="386"/>
    </row>
    <row r="2112" spans="1:18" ht="12.75" customHeight="1" x14ac:dyDescent="0.25">
      <c r="A2112" s="383"/>
      <c r="B2112" s="378"/>
      <c r="C2112" s="62" t="str">
        <f>IF(ISTEXT('Organizational Unit Summary'!$B$50),'Organizational Unit Summary'!$B$50,"")</f>
        <v>P-11</v>
      </c>
      <c r="D2112" s="51" t="str">
        <f>IF('Organizational Unit Summary'!$B$24="Benchmark or Sustainment",IF(E2112="OoS","OoS",IF(E2112=1,"DM",IF(E2112=2,"PM",IF(E2112=3,"LM",IF(E2112=4,"FM"))))),IF(E2112="OoS","OoS",IF(E2112&lt;=2,"H",IF(E2112=3,"M",IF(E2112=4,"L")))))</f>
        <v>DM</v>
      </c>
      <c r="E2112" s="58">
        <f>IF(OR(Processes!$C$59=TRUE,Processes!N$59=TRUE),IF(AND(G2112=1,H2112=1,NOT(ISTEXT(J2112))),4,IF(AND(G2112=1,H2112=1,ISTEXT(J2112)),3,IF(AND(OR(G2112=1,H2112=1),ISTEXT(J2112)),2,1))),"OoS")</f>
        <v>1</v>
      </c>
      <c r="F2112" s="57"/>
      <c r="G2112" s="59"/>
      <c r="H2112" s="59"/>
      <c r="I2112" s="59"/>
      <c r="J2112" s="59"/>
      <c r="K2112" s="59"/>
      <c r="L2112" s="59"/>
      <c r="M2112" s="59"/>
      <c r="N2112" s="59"/>
      <c r="O2112" s="59"/>
      <c r="P2112" s="370"/>
      <c r="Q2112" s="59"/>
      <c r="R2112" s="386"/>
    </row>
    <row r="2113" spans="1:18" ht="12.75" customHeight="1" x14ac:dyDescent="0.25">
      <c r="A2113" s="383"/>
      <c r="B2113" s="378"/>
      <c r="C2113" s="62" t="str">
        <f>IF(ISTEXT('Organizational Unit Summary'!$B$51),'Organizational Unit Summary'!$B$51,"")</f>
        <v>P-12</v>
      </c>
      <c r="D2113" s="51" t="str">
        <f>IF('Organizational Unit Summary'!$B$24="Benchmark or Sustainment",IF(E2113="OoS","OoS",IF(E2113=1,"DM",IF(E2113=2,"PM",IF(E2113=3,"LM",IF(E2113=4,"FM"))))),IF(E2113="OoS","OoS",IF(E2113&lt;=2,"H",IF(E2113=3,"M",IF(E2113=4,"L")))))</f>
        <v>DM</v>
      </c>
      <c r="E2113" s="58">
        <f>IF(OR(Processes!$C$59=TRUE,Processes!O$59=TRUE),IF(AND(G2113=1,H2113=1,NOT(ISTEXT(J2113))),4,IF(AND(G2113=1,H2113=1,ISTEXT(J2113)),3,IF(AND(OR(G2113=1,H2113=1),ISTEXT(J2113)),2,1))),"OoS")</f>
        <v>1</v>
      </c>
      <c r="F2113" s="57"/>
      <c r="G2113" s="59"/>
      <c r="H2113" s="59"/>
      <c r="I2113" s="59"/>
      <c r="J2113" s="59"/>
      <c r="K2113" s="59"/>
      <c r="L2113" s="59"/>
      <c r="M2113" s="59"/>
      <c r="N2113" s="59"/>
      <c r="O2113" s="59"/>
      <c r="P2113" s="370"/>
      <c r="Q2113" s="59"/>
      <c r="R2113" s="386"/>
    </row>
    <row r="2114" spans="1:18" ht="12.75" customHeight="1" x14ac:dyDescent="0.25">
      <c r="A2114" s="383"/>
      <c r="B2114" s="378"/>
      <c r="C2114" s="62" t="str">
        <f>IF(ISTEXT('Organizational Unit Summary'!$B$52),'Organizational Unit Summary'!$B$52,"")</f>
        <v>P-13</v>
      </c>
      <c r="D2114" s="51" t="str">
        <f>IF('Organizational Unit Summary'!$B$24="Benchmark or Sustainment",IF(E2114="OoS","OoS",IF(E2114=1,"DM",IF(E2114=2,"PM",IF(E2114=3,"LM",IF(E2114=4,"FM"))))),IF(E2114="OoS","OoS",IF(E2114&lt;=2,"H",IF(E2114=3,"M",IF(E2114=4,"L")))))</f>
        <v>DM</v>
      </c>
      <c r="E2114" s="58">
        <f>IF(OR(Processes!$C$59=TRUE,Processes!P$59=TRUE),IF(AND(G2114=1,H2114=1,NOT(ISTEXT(J2114))),4,IF(AND(G2114=1,H2114=1,ISTEXT(J2114)),3,IF(AND(OR(G2114=1,H2114=1),ISTEXT(J2114)),2,1))),"OoS")</f>
        <v>1</v>
      </c>
      <c r="F2114" s="57"/>
      <c r="G2114" s="59"/>
      <c r="H2114" s="59"/>
      <c r="I2114" s="59"/>
      <c r="J2114" s="59"/>
      <c r="K2114" s="59"/>
      <c r="L2114" s="59"/>
      <c r="M2114" s="59"/>
      <c r="N2114" s="59"/>
      <c r="O2114" s="59"/>
      <c r="P2114" s="370"/>
      <c r="Q2114" s="59"/>
      <c r="R2114" s="386"/>
    </row>
    <row r="2115" spans="1:18" ht="12.75" customHeight="1" x14ac:dyDescent="0.25">
      <c r="A2115" s="383"/>
      <c r="B2115" s="378"/>
      <c r="C2115" s="62" t="str">
        <f>IF(ISTEXT('Organizational Unit Summary'!$B$53),'Organizational Unit Summary'!$B$53,"")</f>
        <v>P-14</v>
      </c>
      <c r="D2115" s="51" t="str">
        <f>IF('Organizational Unit Summary'!$B$24="Benchmark or Sustainment",IF(E2115="OoS","OoS",IF(E2115=1,"DM",IF(E2115=2,"PM",IF(E2115=3,"LM",IF(E2115=4,"FM"))))),IF(E2115="OoS","OoS",IF(E2115&lt;=2,"H",IF(E2115=3,"M",IF(E2115=4,"L")))))</f>
        <v>DM</v>
      </c>
      <c r="E2115" s="58">
        <f>IF(OR(Processes!$C$59=TRUE,Processes!Q$59=TRUE),IF(AND(G2115=1,H2115=1,NOT(ISTEXT(J2115))),4,IF(AND(G2115=1,H2115=1,ISTEXT(J2115)),3,IF(AND(OR(G2115=1,H2115=1),ISTEXT(J2115)),2,1))),"OoS")</f>
        <v>1</v>
      </c>
      <c r="F2115" s="57"/>
      <c r="G2115" s="59"/>
      <c r="H2115" s="59"/>
      <c r="I2115" s="59"/>
      <c r="J2115" s="59"/>
      <c r="K2115" s="59"/>
      <c r="L2115" s="59"/>
      <c r="M2115" s="59"/>
      <c r="N2115" s="59"/>
      <c r="O2115" s="59"/>
      <c r="P2115" s="370"/>
      <c r="Q2115" s="59"/>
      <c r="R2115" s="386"/>
    </row>
    <row r="2116" spans="1:18" ht="12.75" customHeight="1" x14ac:dyDescent="0.25">
      <c r="A2116" s="383"/>
      <c r="B2116" s="378"/>
      <c r="C2116" s="62" t="str">
        <f>IF(ISTEXT('Organizational Unit Summary'!$B$54),'Organizational Unit Summary'!$B$54,"")</f>
        <v>P-15</v>
      </c>
      <c r="D2116" s="51" t="str">
        <f>IF('Organizational Unit Summary'!$B$24="Benchmark or Sustainment",IF(E2116="OoS","OoS",IF(E2116=1,"DM",IF(E2116=2,"PM",IF(E2116=3,"LM",IF(E2116=4,"FM"))))),IF(E2116="OoS","OoS",IF(E2116&lt;=2,"H",IF(E2116=3,"M",IF(E2116=4,"L")))))</f>
        <v>DM</v>
      </c>
      <c r="E2116" s="58">
        <f>IF(OR(Processes!$C$59=TRUE,Processes!R$59=TRUE),IF(AND(G2116=1,H2116=1,NOT(ISTEXT(J2116))),4,IF(AND(G2116=1,H2116=1,ISTEXT(J2116)),3,IF(AND(OR(G2116=1,H2116=1),ISTEXT(J2116)),2,1))),"OoS")</f>
        <v>1</v>
      </c>
      <c r="F2116" s="57"/>
      <c r="G2116" s="59"/>
      <c r="H2116" s="59"/>
      <c r="I2116" s="59"/>
      <c r="J2116" s="59"/>
      <c r="K2116" s="59"/>
      <c r="L2116" s="59"/>
      <c r="M2116" s="59"/>
      <c r="N2116" s="59"/>
      <c r="O2116" s="59"/>
      <c r="P2116" s="370"/>
      <c r="Q2116" s="59"/>
      <c r="R2116" s="386"/>
    </row>
    <row r="2117" spans="1:18" ht="12.75" customHeight="1" x14ac:dyDescent="0.25">
      <c r="A2117" s="383"/>
      <c r="B2117" s="378"/>
      <c r="C2117" s="62" t="str">
        <f>IF(ISTEXT('Organizational Unit Summary'!$B$55),'Organizational Unit Summary'!$B$55,"")</f>
        <v>P-16</v>
      </c>
      <c r="D2117" s="51" t="str">
        <f>IF('Organizational Unit Summary'!$B$24="Benchmark or Sustainment",IF(E2117="OoS","OoS",IF(E2117=1,"DM",IF(E2117=2,"PM",IF(E2117=3,"LM",IF(E2117=4,"FM"))))),IF(E2117="OoS","OoS",IF(E2117&lt;=2,"H",IF(E2117=3,"M",IF(E2117=4,"L")))))</f>
        <v>DM</v>
      </c>
      <c r="E2117" s="58">
        <f>IF(OR(Processes!$C$59=TRUE,Processes!S$59=TRUE),IF(AND(G2117=1,H2117=1,NOT(ISTEXT(J2117))),4,IF(AND(G2117=1,H2117=1,ISTEXT(J2117)),3,IF(AND(OR(G2117=1,H2117=1),ISTEXT(J2117)),2,1))),"OoS")</f>
        <v>1</v>
      </c>
      <c r="F2117" s="57"/>
      <c r="G2117" s="59"/>
      <c r="H2117" s="59"/>
      <c r="I2117" s="59"/>
      <c r="J2117" s="59"/>
      <c r="K2117" s="59"/>
      <c r="L2117" s="59"/>
      <c r="M2117" s="59"/>
      <c r="N2117" s="59"/>
      <c r="O2117" s="59"/>
      <c r="P2117" s="370"/>
      <c r="Q2117" s="59"/>
      <c r="R2117" s="386"/>
    </row>
    <row r="2118" spans="1:18" ht="12.75" customHeight="1" x14ac:dyDescent="0.25">
      <c r="A2118" s="383"/>
      <c r="B2118" s="378"/>
      <c r="C2118" s="62" t="str">
        <f>IF(ISTEXT('Organizational Unit Summary'!$B$56),'Organizational Unit Summary'!$B$56,"")</f>
        <v>P-17</v>
      </c>
      <c r="D2118" s="51" t="str">
        <f>IF('Organizational Unit Summary'!$B$24="Benchmark or Sustainment",IF(E2118="OoS","OoS",IF(E2118=1,"DM",IF(E2118=2,"PM",IF(E2118=3,"LM",IF(E2118=4,"FM"))))),IF(E2118="OoS","OoS",IF(E2118&lt;=2,"H",IF(E2118=3,"M",IF(E2118=4,"L")))))</f>
        <v>DM</v>
      </c>
      <c r="E2118" s="58">
        <f>IF(OR(Processes!$C$59=TRUE,Processes!T$59=TRUE),IF(AND(G2118=1,H2118=1,NOT(ISTEXT(J2118))),4,IF(AND(G2118=1,H2118=1,ISTEXT(J2118)),3,IF(AND(OR(G2118=1,H2118=1),ISTEXT(J2118)),2,1))),"OoS")</f>
        <v>1</v>
      </c>
      <c r="F2118" s="57"/>
      <c r="G2118" s="59"/>
      <c r="H2118" s="59"/>
      <c r="I2118" s="59"/>
      <c r="J2118" s="59"/>
      <c r="K2118" s="59"/>
      <c r="L2118" s="59"/>
      <c r="M2118" s="59"/>
      <c r="N2118" s="59"/>
      <c r="O2118" s="59"/>
      <c r="P2118" s="370"/>
      <c r="Q2118" s="59"/>
      <c r="R2118" s="386"/>
    </row>
    <row r="2119" spans="1:18" ht="12.75" customHeight="1" x14ac:dyDescent="0.25">
      <c r="A2119" s="383"/>
      <c r="B2119" s="378"/>
      <c r="C2119" s="62" t="str">
        <f>IF(ISTEXT('Organizational Unit Summary'!$B$57),'Organizational Unit Summary'!$B$57,"")</f>
        <v>P-18</v>
      </c>
      <c r="D2119" s="51" t="str">
        <f>IF('Organizational Unit Summary'!$B$24="Benchmark or Sustainment",IF(E2119="OoS","OoS",IF(E2119=1,"DM",IF(E2119=2,"PM",IF(E2119=3,"LM",IF(E2119=4,"FM"))))),IF(E2119="OoS","OoS",IF(E2119&lt;=2,"H",IF(E2119=3,"M",IF(E2119=4,"L")))))</f>
        <v>DM</v>
      </c>
      <c r="E2119" s="58">
        <f>IF(OR(Processes!$C$59=TRUE,Processes!U$59=TRUE),IF(AND(G2119=1,H2119=1,NOT(ISTEXT(J2119))),4,IF(AND(G2119=1,H2119=1,ISTEXT(J2119)),3,IF(AND(OR(G2119=1,H2119=1),ISTEXT(J2119)),2,1))),"OoS")</f>
        <v>1</v>
      </c>
      <c r="F2119" s="57"/>
      <c r="G2119" s="59"/>
      <c r="H2119" s="59"/>
      <c r="I2119" s="59"/>
      <c r="J2119" s="59"/>
      <c r="K2119" s="59"/>
      <c r="L2119" s="59"/>
      <c r="M2119" s="59"/>
      <c r="N2119" s="59"/>
      <c r="O2119" s="59"/>
      <c r="P2119" s="370"/>
      <c r="Q2119" s="59"/>
      <c r="R2119" s="386"/>
    </row>
    <row r="2120" spans="1:18" ht="12.75" customHeight="1" x14ac:dyDescent="0.25">
      <c r="A2120" s="383"/>
      <c r="B2120" s="378"/>
      <c r="C2120" s="62" t="str">
        <f>IF(ISTEXT('Organizational Unit Summary'!$B$58),'Organizational Unit Summary'!$B$58,"")</f>
        <v>P-19</v>
      </c>
      <c r="D2120" s="51" t="str">
        <f>IF('Organizational Unit Summary'!$B$24="Benchmark or Sustainment",IF(E2120="OoS","OoS",IF(E2120=1,"DM",IF(E2120=2,"PM",IF(E2120=3,"LM",IF(E2120=4,"FM"))))),IF(E2120="OoS","OoS",IF(E2120&lt;=2,"H",IF(E2120=3,"M",IF(E2120=4,"L")))))</f>
        <v>DM</v>
      </c>
      <c r="E2120" s="58">
        <f>IF(OR(Processes!$C$59=TRUE,Processes!V$59=TRUE),IF(AND(G2120=1,H2120=1,NOT(ISTEXT(J2120))),4,IF(AND(G2120=1,H2120=1,ISTEXT(J2120)),3,IF(AND(OR(G2120=1,H2120=1),ISTEXT(J2120)),2,1))),"OoS")</f>
        <v>1</v>
      </c>
      <c r="F2120" s="57"/>
      <c r="G2120" s="59"/>
      <c r="H2120" s="59"/>
      <c r="I2120" s="59"/>
      <c r="J2120" s="59"/>
      <c r="K2120" s="59"/>
      <c r="L2120" s="59"/>
      <c r="M2120" s="59"/>
      <c r="N2120" s="59"/>
      <c r="O2120" s="59"/>
      <c r="P2120" s="370"/>
      <c r="Q2120" s="59"/>
      <c r="R2120" s="386"/>
    </row>
    <row r="2121" spans="1:18" ht="12.75" customHeight="1" thickBot="1" x14ac:dyDescent="0.3">
      <c r="A2121" s="383"/>
      <c r="B2121" s="378"/>
      <c r="C2121" s="62" t="str">
        <f>IF(ISTEXT('Organizational Unit Summary'!$B$59),'Organizational Unit Summary'!$B$59,"")</f>
        <v>P-20</v>
      </c>
      <c r="D2121" s="51" t="str">
        <f>IF('Organizational Unit Summary'!$B$24="Benchmark or Sustainment",IF(E2121="OoS","OoS",IF(E2121=1,"DM",IF(E2121=2,"PM",IF(E2121=3,"LM",IF(E2121=4,"FM"))))),IF(E2121="OoS","OoS",IF(E2121&lt;=2,"H",IF(E2121=3,"M",IF(E2121=4,"L")))))</f>
        <v>DM</v>
      </c>
      <c r="E2121" s="58">
        <f>IF(OR(Processes!$C$59=TRUE,Processes!W$59=TRUE),IF(AND(G2121=1,H2121=1,NOT(ISTEXT(J2121))),4,IF(AND(G2121=1,H2121=1,ISTEXT(J2121)),3,IF(AND(OR(G2121=1,H2121=1),ISTEXT(J2121)),2,1))),"OoS")</f>
        <v>1</v>
      </c>
      <c r="F2121" s="57"/>
      <c r="G2121" s="59"/>
      <c r="H2121" s="59"/>
      <c r="I2121" s="59"/>
      <c r="J2121" s="59"/>
      <c r="K2121" s="59"/>
      <c r="L2121" s="59"/>
      <c r="M2121" s="59"/>
      <c r="N2121" s="59"/>
      <c r="O2121" s="59"/>
      <c r="P2121" s="371"/>
      <c r="Q2121" s="59"/>
      <c r="R2121" s="386"/>
    </row>
    <row r="2122" spans="1:18" ht="12.75" customHeight="1" x14ac:dyDescent="0.25">
      <c r="A2122" s="383"/>
      <c r="B2122" s="378" t="str">
        <f>IF(ISTEXT(Processes!$B$9),Processes!$B$9,"")</f>
        <v>Process 7</v>
      </c>
      <c r="C2122" s="62" t="str">
        <f>IF(ISTEXT('Organizational Unit Summary'!$B$40),'Organizational Unit Summary'!$B$40,"")</f>
        <v>P-1</v>
      </c>
      <c r="D2122" s="51" t="str">
        <f>IF('Organizational Unit Summary'!$B$24="Benchmark or Sustainment",IF(E2122="OoS","OoS",IF(E2122=1,"DM",IF(E2122=2,"PM",IF(E2122=3,"LM",IF(E2122=4,"FM"))))),IF(E2122="OoS","OoS",IF(E2122&lt;=2,"H",IF(E2122=3,"M",IF(E2122=4,"L")))))</f>
        <v>DM</v>
      </c>
      <c r="E2122" s="58">
        <f>IF(OR(Processes!$C$60=TRUE,Processes!D$60=TRUE),IF(AND(G2122=1,H2122=1,NOT(ISTEXT(J2122))),4,IF(AND(G2122=1,H2122=1,ISTEXT(J2122)),3,IF(AND(OR(G2122=1,H2122=1),ISTEXT(J2122)),2,1))),"OoS")</f>
        <v>1</v>
      </c>
      <c r="F2122" s="57"/>
      <c r="G2122" s="59"/>
      <c r="H2122" s="59"/>
      <c r="I2122" s="59"/>
      <c r="J2122" s="59"/>
      <c r="K2122" s="59"/>
      <c r="L2122" s="59"/>
      <c r="M2122" s="59"/>
      <c r="N2122" s="59"/>
      <c r="O2122" s="59"/>
      <c r="P2122" s="369"/>
      <c r="Q2122" s="59"/>
      <c r="R2122" s="386"/>
    </row>
    <row r="2123" spans="1:18" ht="12.75" customHeight="1" x14ac:dyDescent="0.25">
      <c r="A2123" s="383"/>
      <c r="B2123" s="378"/>
      <c r="C2123" s="62" t="str">
        <f>IF(ISTEXT('Organizational Unit Summary'!$B$41),'Organizational Unit Summary'!$B$41,"")</f>
        <v>P-2</v>
      </c>
      <c r="D2123" s="51" t="str">
        <f>IF('Organizational Unit Summary'!$B$24="Benchmark or Sustainment",IF(E2123="OoS","OoS",IF(E2123=1,"DM",IF(E2123=2,"PM",IF(E2123=3,"LM",IF(E2123=4,"FM"))))),IF(E2123="OoS","OoS",IF(E2123&lt;=2,"H",IF(E2123=3,"M",IF(E2123=4,"L")))))</f>
        <v>DM</v>
      </c>
      <c r="E2123" s="58">
        <f>IF(OR(Processes!$C$60=TRUE,Processes!E$60=TRUE),IF(AND(G2123=1,H2123=1,NOT(ISTEXT(J2123))),4,IF(AND(G2123=1,H2123=1,ISTEXT(J2123)),3,IF(AND(OR(G2123=1,H2123=1),ISTEXT(J2123)),2,1))),"OoS")</f>
        <v>1</v>
      </c>
      <c r="F2123" s="57"/>
      <c r="G2123" s="59"/>
      <c r="H2123" s="59"/>
      <c r="I2123" s="59"/>
      <c r="J2123" s="59"/>
      <c r="K2123" s="59"/>
      <c r="L2123" s="59"/>
      <c r="M2123" s="59"/>
      <c r="N2123" s="59"/>
      <c r="O2123" s="59"/>
      <c r="P2123" s="370"/>
      <c r="Q2123" s="59"/>
      <c r="R2123" s="386"/>
    </row>
    <row r="2124" spans="1:18" ht="12.75" customHeight="1" x14ac:dyDescent="0.25">
      <c r="A2124" s="383"/>
      <c r="B2124" s="378"/>
      <c r="C2124" s="62" t="str">
        <f>IF(ISTEXT('Organizational Unit Summary'!$B$42),'Organizational Unit Summary'!$B$42,"")</f>
        <v>P-3</v>
      </c>
      <c r="D2124" s="51" t="str">
        <f>IF('Organizational Unit Summary'!$B$24="Benchmark or Sustainment",IF(E2124="OoS","OoS",IF(E2124=1,"DM",IF(E2124=2,"PM",IF(E2124=3,"LM",IF(E2124=4,"FM"))))),IF(E2124="OoS","OoS",IF(E2124&lt;=2,"H",IF(E2124=3,"M",IF(E2124=4,"L")))))</f>
        <v>DM</v>
      </c>
      <c r="E2124" s="58">
        <f>IF(OR(Processes!$C$60=TRUE,Processes!F$60=TRUE),IF(AND(G2124=1,H2124=1,NOT(ISTEXT(J2124))),4,IF(AND(G2124=1,H2124=1,ISTEXT(J2124)),3,IF(AND(OR(G2124=1,H2124=1),ISTEXT(J2124)),2,1))),"OoS")</f>
        <v>1</v>
      </c>
      <c r="F2124" s="57"/>
      <c r="G2124" s="59"/>
      <c r="H2124" s="59"/>
      <c r="I2124" s="59"/>
      <c r="J2124" s="59"/>
      <c r="K2124" s="59"/>
      <c r="L2124" s="59"/>
      <c r="M2124" s="59"/>
      <c r="N2124" s="59"/>
      <c r="O2124" s="59"/>
      <c r="P2124" s="370"/>
      <c r="Q2124" s="59"/>
      <c r="R2124" s="386"/>
    </row>
    <row r="2125" spans="1:18" ht="12.75" customHeight="1" x14ac:dyDescent="0.25">
      <c r="A2125" s="383"/>
      <c r="B2125" s="378"/>
      <c r="C2125" s="62" t="str">
        <f>IF(ISTEXT('Organizational Unit Summary'!$B$43),'Organizational Unit Summary'!$B$43,"")</f>
        <v>P-4</v>
      </c>
      <c r="D2125" s="51" t="str">
        <f>IF('Organizational Unit Summary'!$B$24="Benchmark or Sustainment",IF(E2125="OoS","OoS",IF(E2125=1,"DM",IF(E2125=2,"PM",IF(E2125=3,"LM",IF(E2125=4,"FM"))))),IF(E2125="OoS","OoS",IF(E2125&lt;=2,"H",IF(E2125=3,"M",IF(E2125=4,"L")))))</f>
        <v>DM</v>
      </c>
      <c r="E2125" s="58">
        <f>IF(OR(Processes!$C$60=TRUE,Processes!G$60=TRUE),IF(AND(G2125=1,H2125=1,NOT(ISTEXT(J2125))),4,IF(AND(G2125=1,H2125=1,ISTEXT(J2125)),3,IF(AND(OR(G2125=1,H2125=1),ISTEXT(J2125)),2,1))),"OoS")</f>
        <v>1</v>
      </c>
      <c r="F2125" s="57"/>
      <c r="G2125" s="59"/>
      <c r="H2125" s="59"/>
      <c r="I2125" s="59"/>
      <c r="J2125" s="59"/>
      <c r="K2125" s="59"/>
      <c r="L2125" s="59"/>
      <c r="M2125" s="59"/>
      <c r="N2125" s="59"/>
      <c r="O2125" s="59"/>
      <c r="P2125" s="370"/>
      <c r="Q2125" s="59"/>
      <c r="R2125" s="386"/>
    </row>
    <row r="2126" spans="1:18" ht="12.75" customHeight="1" x14ac:dyDescent="0.25">
      <c r="A2126" s="383"/>
      <c r="B2126" s="378"/>
      <c r="C2126" s="62" t="str">
        <f>IF(ISTEXT('Organizational Unit Summary'!$B$44),'Organizational Unit Summary'!$B$44,"")</f>
        <v>P-5</v>
      </c>
      <c r="D2126" s="51" t="str">
        <f>IF('Organizational Unit Summary'!$B$24="Benchmark or Sustainment",IF(E2126="OoS","OoS",IF(E2126=1,"DM",IF(E2126=2,"PM",IF(E2126=3,"LM",IF(E2126=4,"FM"))))),IF(E2126="OoS","OoS",IF(E2126&lt;=2,"H",IF(E2126=3,"M",IF(E2126=4,"L")))))</f>
        <v>DM</v>
      </c>
      <c r="E2126" s="58">
        <f>IF(OR(Processes!$C$60=TRUE,Processes!H$60=TRUE),IF(AND(G2126=1,H2126=1,NOT(ISTEXT(J2126))),4,IF(AND(G2126=1,H2126=1,ISTEXT(J2126)),3,IF(AND(OR(G2126=1,H2126=1),ISTEXT(J2126)),2,1))),"OoS")</f>
        <v>1</v>
      </c>
      <c r="F2126" s="57"/>
      <c r="G2126" s="59"/>
      <c r="H2126" s="59"/>
      <c r="I2126" s="59"/>
      <c r="J2126" s="59"/>
      <c r="K2126" s="59"/>
      <c r="L2126" s="59"/>
      <c r="M2126" s="59"/>
      <c r="N2126" s="59"/>
      <c r="O2126" s="59"/>
      <c r="P2126" s="370"/>
      <c r="Q2126" s="59"/>
      <c r="R2126" s="386"/>
    </row>
    <row r="2127" spans="1:18" ht="12.75" customHeight="1" x14ac:dyDescent="0.25">
      <c r="A2127" s="383"/>
      <c r="B2127" s="378"/>
      <c r="C2127" s="62" t="str">
        <f>IF(ISTEXT('Organizational Unit Summary'!$B$45),'Organizational Unit Summary'!$B$45,"")</f>
        <v>P-6</v>
      </c>
      <c r="D2127" s="51" t="str">
        <f>IF('Organizational Unit Summary'!$B$24="Benchmark or Sustainment",IF(E2127="OoS","OoS",IF(E2127=1,"DM",IF(E2127=2,"PM",IF(E2127=3,"LM",IF(E2127=4,"FM"))))),IF(E2127="OoS","OoS",IF(E2127&lt;=2,"H",IF(E2127=3,"M",IF(E2127=4,"L")))))</f>
        <v>DM</v>
      </c>
      <c r="E2127" s="58">
        <f>IF(OR(Processes!$C$60=TRUE,Processes!I$60=TRUE),IF(AND(G2127=1,H2127=1,NOT(ISTEXT(J2127))),4,IF(AND(G2127=1,H2127=1,ISTEXT(J2127)),3,IF(AND(OR(G2127=1,H2127=1),ISTEXT(J2127)),2,1))),"OoS")</f>
        <v>1</v>
      </c>
      <c r="F2127" s="57"/>
      <c r="G2127" s="59"/>
      <c r="H2127" s="59"/>
      <c r="I2127" s="59"/>
      <c r="J2127" s="59"/>
      <c r="K2127" s="59"/>
      <c r="L2127" s="59"/>
      <c r="M2127" s="59"/>
      <c r="N2127" s="59"/>
      <c r="O2127" s="59"/>
      <c r="P2127" s="370"/>
      <c r="Q2127" s="59"/>
      <c r="R2127" s="386"/>
    </row>
    <row r="2128" spans="1:18" ht="12.75" customHeight="1" x14ac:dyDescent="0.25">
      <c r="A2128" s="383"/>
      <c r="B2128" s="378"/>
      <c r="C2128" s="62" t="str">
        <f>IF(ISTEXT('Organizational Unit Summary'!$B$46),'Organizational Unit Summary'!$B$46,"")</f>
        <v>P-7</v>
      </c>
      <c r="D2128" s="51" t="str">
        <f>IF('Organizational Unit Summary'!$B$24="Benchmark or Sustainment",IF(E2128="OoS","OoS",IF(E2128=1,"DM",IF(E2128=2,"PM",IF(E2128=3,"LM",IF(E2128=4,"FM"))))),IF(E2128="OoS","OoS",IF(E2128&lt;=2,"H",IF(E2128=3,"M",IF(E2128=4,"L")))))</f>
        <v>DM</v>
      </c>
      <c r="E2128" s="58">
        <f>IF(OR(Processes!$C$60=TRUE,Processes!J$60=TRUE),IF(AND(G2128=1,H2128=1,NOT(ISTEXT(J2128))),4,IF(AND(G2128=1,H2128=1,ISTEXT(J2128)),3,IF(AND(OR(G2128=1,H2128=1),ISTEXT(J2128)),2,1))),"OoS")</f>
        <v>1</v>
      </c>
      <c r="F2128" s="57"/>
      <c r="G2128" s="59"/>
      <c r="H2128" s="59"/>
      <c r="I2128" s="59"/>
      <c r="J2128" s="59"/>
      <c r="K2128" s="59"/>
      <c r="L2128" s="59"/>
      <c r="M2128" s="59"/>
      <c r="N2128" s="59"/>
      <c r="O2128" s="59"/>
      <c r="P2128" s="370"/>
      <c r="Q2128" s="59"/>
      <c r="R2128" s="386"/>
    </row>
    <row r="2129" spans="1:18" ht="12.75" customHeight="1" x14ac:dyDescent="0.25">
      <c r="A2129" s="383"/>
      <c r="B2129" s="378"/>
      <c r="C2129" s="62" t="str">
        <f>IF(ISTEXT('Organizational Unit Summary'!$B$47),'Organizational Unit Summary'!$B$47,"")</f>
        <v>P-8</v>
      </c>
      <c r="D2129" s="51" t="str">
        <f>IF('Organizational Unit Summary'!$B$24="Benchmark or Sustainment",IF(E2129="OoS","OoS",IF(E2129=1,"DM",IF(E2129=2,"PM",IF(E2129=3,"LM",IF(E2129=4,"FM"))))),IF(E2129="OoS","OoS",IF(E2129&lt;=2,"H",IF(E2129=3,"M",IF(E2129=4,"L")))))</f>
        <v>DM</v>
      </c>
      <c r="E2129" s="58">
        <f>IF(OR(Processes!$C$60=TRUE,Processes!K$60=TRUE),IF(AND(G2129=1,H2129=1,NOT(ISTEXT(J2129))),4,IF(AND(G2129=1,H2129=1,ISTEXT(J2129)),3,IF(AND(OR(G2129=1,H2129=1),ISTEXT(J2129)),2,1))),"OoS")</f>
        <v>1</v>
      </c>
      <c r="F2129" s="57"/>
      <c r="G2129" s="59"/>
      <c r="H2129" s="59"/>
      <c r="I2129" s="59"/>
      <c r="J2129" s="59"/>
      <c r="K2129" s="59"/>
      <c r="L2129" s="59"/>
      <c r="M2129" s="59"/>
      <c r="N2129" s="59"/>
      <c r="O2129" s="59"/>
      <c r="P2129" s="370"/>
      <c r="Q2129" s="59"/>
      <c r="R2129" s="386"/>
    </row>
    <row r="2130" spans="1:18" ht="12.75" customHeight="1" x14ac:dyDescent="0.25">
      <c r="A2130" s="383"/>
      <c r="B2130" s="378"/>
      <c r="C2130" s="62" t="str">
        <f>IF(ISTEXT('Organizational Unit Summary'!$B$48),'Organizational Unit Summary'!$B$48,"")</f>
        <v>P-9</v>
      </c>
      <c r="D2130" s="51" t="str">
        <f>IF('Organizational Unit Summary'!$B$24="Benchmark or Sustainment",IF(E2130="OoS","OoS",IF(E2130=1,"DM",IF(E2130=2,"PM",IF(E2130=3,"LM",IF(E2130=4,"FM"))))),IF(E2130="OoS","OoS",IF(E2130&lt;=2,"H",IF(E2130=3,"M",IF(E2130=4,"L")))))</f>
        <v>DM</v>
      </c>
      <c r="E2130" s="58">
        <f>IF(OR(Processes!$C$60=TRUE,Processes!L$60=TRUE),IF(AND(G2130=1,H2130=1,NOT(ISTEXT(J2130))),4,IF(AND(G2130=1,H2130=1,ISTEXT(J2130)),3,IF(AND(OR(G2130=1,H2130=1),ISTEXT(J2130)),2,1))),"OoS")</f>
        <v>1</v>
      </c>
      <c r="F2130" s="57"/>
      <c r="G2130" s="59"/>
      <c r="H2130" s="59"/>
      <c r="I2130" s="59"/>
      <c r="J2130" s="59"/>
      <c r="K2130" s="59"/>
      <c r="L2130" s="59"/>
      <c r="M2130" s="59"/>
      <c r="N2130" s="59"/>
      <c r="O2130" s="59"/>
      <c r="P2130" s="370"/>
      <c r="Q2130" s="59"/>
      <c r="R2130" s="386"/>
    </row>
    <row r="2131" spans="1:18" ht="12.75" customHeight="1" x14ac:dyDescent="0.25">
      <c r="A2131" s="383"/>
      <c r="B2131" s="378"/>
      <c r="C2131" s="62" t="str">
        <f>IF(ISTEXT('Organizational Unit Summary'!$B$49),'Organizational Unit Summary'!$B$49,"")</f>
        <v>P-10</v>
      </c>
      <c r="D2131" s="51" t="str">
        <f>IF('Organizational Unit Summary'!$B$24="Benchmark or Sustainment",IF(E2131="OoS","OoS",IF(E2131=1,"DM",IF(E2131=2,"PM",IF(E2131=3,"LM",IF(E2131=4,"FM"))))),IF(E2131="OoS","OoS",IF(E2131&lt;=2,"H",IF(E2131=3,"M",IF(E2131=4,"L")))))</f>
        <v>DM</v>
      </c>
      <c r="E2131" s="58">
        <f>IF(OR(Processes!$C$60=TRUE,Processes!M$60=TRUE),IF(AND(G2131=1,H2131=1,NOT(ISTEXT(J2131))),4,IF(AND(G2131=1,H2131=1,ISTEXT(J2131)),3,IF(AND(OR(G2131=1,H2131=1),ISTEXT(J2131)),2,1))),"OoS")</f>
        <v>1</v>
      </c>
      <c r="F2131" s="57"/>
      <c r="G2131" s="59"/>
      <c r="H2131" s="59"/>
      <c r="I2131" s="59"/>
      <c r="J2131" s="59"/>
      <c r="K2131" s="59"/>
      <c r="L2131" s="59"/>
      <c r="M2131" s="59"/>
      <c r="N2131" s="59"/>
      <c r="O2131" s="59"/>
      <c r="P2131" s="370"/>
      <c r="Q2131" s="59"/>
      <c r="R2131" s="386"/>
    </row>
    <row r="2132" spans="1:18" ht="12.75" customHeight="1" x14ac:dyDescent="0.25">
      <c r="A2132" s="383"/>
      <c r="B2132" s="378"/>
      <c r="C2132" s="62" t="str">
        <f>IF(ISTEXT('Organizational Unit Summary'!$B$50),'Organizational Unit Summary'!$B$50,"")</f>
        <v>P-11</v>
      </c>
      <c r="D2132" s="51" t="str">
        <f>IF('Organizational Unit Summary'!$B$24="Benchmark or Sustainment",IF(E2132="OoS","OoS",IF(E2132=1,"DM",IF(E2132=2,"PM",IF(E2132=3,"LM",IF(E2132=4,"FM"))))),IF(E2132="OoS","OoS",IF(E2132&lt;=2,"H",IF(E2132=3,"M",IF(E2132=4,"L")))))</f>
        <v>DM</v>
      </c>
      <c r="E2132" s="58">
        <f>IF(OR(Processes!$C$60=TRUE,Processes!N$60=TRUE),IF(AND(G2132=1,H2132=1,NOT(ISTEXT(J2132))),4,IF(AND(G2132=1,H2132=1,ISTEXT(J2132)),3,IF(AND(OR(G2132=1,H2132=1),ISTEXT(J2132)),2,1))),"OoS")</f>
        <v>1</v>
      </c>
      <c r="F2132" s="57"/>
      <c r="G2132" s="59"/>
      <c r="H2132" s="59"/>
      <c r="I2132" s="59"/>
      <c r="J2132" s="59"/>
      <c r="K2132" s="59"/>
      <c r="L2132" s="59"/>
      <c r="M2132" s="59"/>
      <c r="N2132" s="59"/>
      <c r="O2132" s="59"/>
      <c r="P2132" s="370"/>
      <c r="Q2132" s="59"/>
      <c r="R2132" s="386"/>
    </row>
    <row r="2133" spans="1:18" ht="12.75" customHeight="1" x14ac:dyDescent="0.25">
      <c r="A2133" s="383"/>
      <c r="B2133" s="378"/>
      <c r="C2133" s="62" t="str">
        <f>IF(ISTEXT('Organizational Unit Summary'!$B$51),'Organizational Unit Summary'!$B$51,"")</f>
        <v>P-12</v>
      </c>
      <c r="D2133" s="51" t="str">
        <f>IF('Organizational Unit Summary'!$B$24="Benchmark or Sustainment",IF(E2133="OoS","OoS",IF(E2133=1,"DM",IF(E2133=2,"PM",IF(E2133=3,"LM",IF(E2133=4,"FM"))))),IF(E2133="OoS","OoS",IF(E2133&lt;=2,"H",IF(E2133=3,"M",IF(E2133=4,"L")))))</f>
        <v>DM</v>
      </c>
      <c r="E2133" s="58">
        <f>IF(OR(Processes!$C$60=TRUE,Processes!O$60=TRUE),IF(AND(G2133=1,H2133=1,NOT(ISTEXT(J2133))),4,IF(AND(G2133=1,H2133=1,ISTEXT(J2133)),3,IF(AND(OR(G2133=1,H2133=1),ISTEXT(J2133)),2,1))),"OoS")</f>
        <v>1</v>
      </c>
      <c r="F2133" s="57"/>
      <c r="G2133" s="59"/>
      <c r="H2133" s="59"/>
      <c r="I2133" s="59"/>
      <c r="J2133" s="59"/>
      <c r="K2133" s="59"/>
      <c r="L2133" s="59"/>
      <c r="M2133" s="59"/>
      <c r="N2133" s="59"/>
      <c r="O2133" s="59"/>
      <c r="P2133" s="370"/>
      <c r="Q2133" s="59"/>
      <c r="R2133" s="386"/>
    </row>
    <row r="2134" spans="1:18" ht="12.75" customHeight="1" x14ac:dyDescent="0.25">
      <c r="A2134" s="383"/>
      <c r="B2134" s="378"/>
      <c r="C2134" s="62" t="str">
        <f>IF(ISTEXT('Organizational Unit Summary'!$B$52),'Organizational Unit Summary'!$B$52,"")</f>
        <v>P-13</v>
      </c>
      <c r="D2134" s="51" t="str">
        <f>IF('Organizational Unit Summary'!$B$24="Benchmark or Sustainment",IF(E2134="OoS","OoS",IF(E2134=1,"DM",IF(E2134=2,"PM",IF(E2134=3,"LM",IF(E2134=4,"FM"))))),IF(E2134="OoS","OoS",IF(E2134&lt;=2,"H",IF(E2134=3,"M",IF(E2134=4,"L")))))</f>
        <v>DM</v>
      </c>
      <c r="E2134" s="58">
        <f>IF(OR(Processes!$C$60=TRUE,Processes!P$60=TRUE),IF(AND(G2134=1,H2134=1,NOT(ISTEXT(J2134))),4,IF(AND(G2134=1,H2134=1,ISTEXT(J2134)),3,IF(AND(OR(G2134=1,H2134=1),ISTEXT(J2134)),2,1))),"OoS")</f>
        <v>1</v>
      </c>
      <c r="F2134" s="57"/>
      <c r="G2134" s="59"/>
      <c r="H2134" s="59"/>
      <c r="I2134" s="59"/>
      <c r="J2134" s="59"/>
      <c r="K2134" s="59"/>
      <c r="L2134" s="59"/>
      <c r="M2134" s="59"/>
      <c r="N2134" s="59"/>
      <c r="O2134" s="59"/>
      <c r="P2134" s="370"/>
      <c r="Q2134" s="59"/>
      <c r="R2134" s="386"/>
    </row>
    <row r="2135" spans="1:18" ht="12.75" customHeight="1" x14ac:dyDescent="0.25">
      <c r="A2135" s="383"/>
      <c r="B2135" s="378"/>
      <c r="C2135" s="62" t="str">
        <f>IF(ISTEXT('Organizational Unit Summary'!$B$53),'Organizational Unit Summary'!$B$53,"")</f>
        <v>P-14</v>
      </c>
      <c r="D2135" s="51" t="str">
        <f>IF('Organizational Unit Summary'!$B$24="Benchmark or Sustainment",IF(E2135="OoS","OoS",IF(E2135=1,"DM",IF(E2135=2,"PM",IF(E2135=3,"LM",IF(E2135=4,"FM"))))),IF(E2135="OoS","OoS",IF(E2135&lt;=2,"H",IF(E2135=3,"M",IF(E2135=4,"L")))))</f>
        <v>DM</v>
      </c>
      <c r="E2135" s="58">
        <f>IF(OR(Processes!$C$60=TRUE,Processes!Q$60=TRUE),IF(AND(G2135=1,H2135=1,NOT(ISTEXT(J2135))),4,IF(AND(G2135=1,H2135=1,ISTEXT(J2135)),3,IF(AND(OR(G2135=1,H2135=1),ISTEXT(J2135)),2,1))),"OoS")</f>
        <v>1</v>
      </c>
      <c r="F2135" s="57"/>
      <c r="G2135" s="59"/>
      <c r="H2135" s="59"/>
      <c r="I2135" s="59"/>
      <c r="J2135" s="59"/>
      <c r="K2135" s="59"/>
      <c r="L2135" s="59"/>
      <c r="M2135" s="59"/>
      <c r="N2135" s="59"/>
      <c r="O2135" s="59"/>
      <c r="P2135" s="370"/>
      <c r="Q2135" s="59"/>
      <c r="R2135" s="386"/>
    </row>
    <row r="2136" spans="1:18" ht="12.75" customHeight="1" x14ac:dyDescent="0.25">
      <c r="A2136" s="383"/>
      <c r="B2136" s="378"/>
      <c r="C2136" s="62" t="str">
        <f>IF(ISTEXT('Organizational Unit Summary'!$B$54),'Organizational Unit Summary'!$B$54,"")</f>
        <v>P-15</v>
      </c>
      <c r="D2136" s="51" t="str">
        <f>IF('Organizational Unit Summary'!$B$24="Benchmark or Sustainment",IF(E2136="OoS","OoS",IF(E2136=1,"DM",IF(E2136=2,"PM",IF(E2136=3,"LM",IF(E2136=4,"FM"))))),IF(E2136="OoS","OoS",IF(E2136&lt;=2,"H",IF(E2136=3,"M",IF(E2136=4,"L")))))</f>
        <v>DM</v>
      </c>
      <c r="E2136" s="58">
        <f>IF(OR(Processes!$C$60=TRUE,Processes!R$60=TRUE),IF(AND(G2136=1,H2136=1,NOT(ISTEXT(J2136))),4,IF(AND(G2136=1,H2136=1,ISTEXT(J2136)),3,IF(AND(OR(G2136=1,H2136=1),ISTEXT(J2136)),2,1))),"OoS")</f>
        <v>1</v>
      </c>
      <c r="F2136" s="57"/>
      <c r="G2136" s="59"/>
      <c r="H2136" s="59"/>
      <c r="I2136" s="59"/>
      <c r="J2136" s="59"/>
      <c r="K2136" s="59"/>
      <c r="L2136" s="59"/>
      <c r="M2136" s="59"/>
      <c r="N2136" s="59"/>
      <c r="O2136" s="59"/>
      <c r="P2136" s="370"/>
      <c r="Q2136" s="59"/>
      <c r="R2136" s="386"/>
    </row>
    <row r="2137" spans="1:18" ht="12.75" customHeight="1" x14ac:dyDescent="0.25">
      <c r="A2137" s="383"/>
      <c r="B2137" s="378"/>
      <c r="C2137" s="62" t="str">
        <f>IF(ISTEXT('Organizational Unit Summary'!$B$55),'Organizational Unit Summary'!$B$55,"")</f>
        <v>P-16</v>
      </c>
      <c r="D2137" s="51" t="str">
        <f>IF('Organizational Unit Summary'!$B$24="Benchmark or Sustainment",IF(E2137="OoS","OoS",IF(E2137=1,"DM",IF(E2137=2,"PM",IF(E2137=3,"LM",IF(E2137=4,"FM"))))),IF(E2137="OoS","OoS",IF(E2137&lt;=2,"H",IF(E2137=3,"M",IF(E2137=4,"L")))))</f>
        <v>DM</v>
      </c>
      <c r="E2137" s="58">
        <f>IF(OR(Processes!$C$60=TRUE,Processes!S$60=TRUE),IF(AND(G2137=1,H2137=1,NOT(ISTEXT(J2137))),4,IF(AND(G2137=1,H2137=1,ISTEXT(J2137)),3,IF(AND(OR(G2137=1,H2137=1),ISTEXT(J2137)),2,1))),"OoS")</f>
        <v>1</v>
      </c>
      <c r="F2137" s="57"/>
      <c r="G2137" s="59"/>
      <c r="H2137" s="59"/>
      <c r="I2137" s="59"/>
      <c r="J2137" s="59"/>
      <c r="K2137" s="59"/>
      <c r="L2137" s="59"/>
      <c r="M2137" s="59"/>
      <c r="N2137" s="59"/>
      <c r="O2137" s="59"/>
      <c r="P2137" s="370"/>
      <c r="Q2137" s="59"/>
      <c r="R2137" s="386"/>
    </row>
    <row r="2138" spans="1:18" ht="12.75" customHeight="1" x14ac:dyDescent="0.25">
      <c r="A2138" s="383"/>
      <c r="B2138" s="378"/>
      <c r="C2138" s="62" t="str">
        <f>IF(ISTEXT('Organizational Unit Summary'!$B$56),'Organizational Unit Summary'!$B$56,"")</f>
        <v>P-17</v>
      </c>
      <c r="D2138" s="51" t="str">
        <f>IF('Organizational Unit Summary'!$B$24="Benchmark or Sustainment",IF(E2138="OoS","OoS",IF(E2138=1,"DM",IF(E2138=2,"PM",IF(E2138=3,"LM",IF(E2138=4,"FM"))))),IF(E2138="OoS","OoS",IF(E2138&lt;=2,"H",IF(E2138=3,"M",IF(E2138=4,"L")))))</f>
        <v>DM</v>
      </c>
      <c r="E2138" s="58">
        <f>IF(OR(Processes!$C$60=TRUE,Processes!T$60=TRUE),IF(AND(G2138=1,H2138=1,NOT(ISTEXT(J2138))),4,IF(AND(G2138=1,H2138=1,ISTEXT(J2138)),3,IF(AND(OR(G2138=1,H2138=1),ISTEXT(J2138)),2,1))),"OoS")</f>
        <v>1</v>
      </c>
      <c r="F2138" s="57"/>
      <c r="G2138" s="59"/>
      <c r="H2138" s="59"/>
      <c r="I2138" s="59"/>
      <c r="J2138" s="59"/>
      <c r="K2138" s="59"/>
      <c r="L2138" s="59"/>
      <c r="M2138" s="59"/>
      <c r="N2138" s="59"/>
      <c r="O2138" s="59"/>
      <c r="P2138" s="370"/>
      <c r="Q2138" s="59"/>
      <c r="R2138" s="386"/>
    </row>
    <row r="2139" spans="1:18" ht="12.75" customHeight="1" x14ac:dyDescent="0.25">
      <c r="A2139" s="383"/>
      <c r="B2139" s="378"/>
      <c r="C2139" s="62" t="str">
        <f>IF(ISTEXT('Organizational Unit Summary'!$B$57),'Organizational Unit Summary'!$B$57,"")</f>
        <v>P-18</v>
      </c>
      <c r="D2139" s="51" t="str">
        <f>IF('Organizational Unit Summary'!$B$24="Benchmark or Sustainment",IF(E2139="OoS","OoS",IF(E2139=1,"DM",IF(E2139=2,"PM",IF(E2139=3,"LM",IF(E2139=4,"FM"))))),IF(E2139="OoS","OoS",IF(E2139&lt;=2,"H",IF(E2139=3,"M",IF(E2139=4,"L")))))</f>
        <v>DM</v>
      </c>
      <c r="E2139" s="58">
        <f>IF(OR(Processes!$C$60=TRUE,Processes!U$60=TRUE),IF(AND(G2139=1,H2139=1,NOT(ISTEXT(J2139))),4,IF(AND(G2139=1,H2139=1,ISTEXT(J2139)),3,IF(AND(OR(G2139=1,H2139=1),ISTEXT(J2139)),2,1))),"OoS")</f>
        <v>1</v>
      </c>
      <c r="F2139" s="57"/>
      <c r="G2139" s="59"/>
      <c r="H2139" s="59"/>
      <c r="I2139" s="59"/>
      <c r="J2139" s="59"/>
      <c r="K2139" s="59"/>
      <c r="L2139" s="59"/>
      <c r="M2139" s="59"/>
      <c r="N2139" s="59"/>
      <c r="O2139" s="59"/>
      <c r="P2139" s="370"/>
      <c r="Q2139" s="59"/>
      <c r="R2139" s="386"/>
    </row>
    <row r="2140" spans="1:18" ht="12.75" customHeight="1" x14ac:dyDescent="0.25">
      <c r="A2140" s="383"/>
      <c r="B2140" s="378"/>
      <c r="C2140" s="62" t="str">
        <f>IF(ISTEXT('Organizational Unit Summary'!$B$58),'Organizational Unit Summary'!$B$58,"")</f>
        <v>P-19</v>
      </c>
      <c r="D2140" s="51" t="str">
        <f>IF('Organizational Unit Summary'!$B$24="Benchmark or Sustainment",IF(E2140="OoS","OoS",IF(E2140=1,"DM",IF(E2140=2,"PM",IF(E2140=3,"LM",IF(E2140=4,"FM"))))),IF(E2140="OoS","OoS",IF(E2140&lt;=2,"H",IF(E2140=3,"M",IF(E2140=4,"L")))))</f>
        <v>DM</v>
      </c>
      <c r="E2140" s="58">
        <f>IF(OR(Processes!$C$60=TRUE,Processes!V$60=TRUE),IF(AND(G2140=1,H2140=1,NOT(ISTEXT(J2140))),4,IF(AND(G2140=1,H2140=1,ISTEXT(J2140)),3,IF(AND(OR(G2140=1,H2140=1),ISTEXT(J2140)),2,1))),"OoS")</f>
        <v>1</v>
      </c>
      <c r="F2140" s="57"/>
      <c r="G2140" s="59"/>
      <c r="H2140" s="59"/>
      <c r="I2140" s="59"/>
      <c r="J2140" s="59"/>
      <c r="K2140" s="59"/>
      <c r="L2140" s="59"/>
      <c r="M2140" s="59"/>
      <c r="N2140" s="59"/>
      <c r="O2140" s="59"/>
      <c r="P2140" s="370"/>
      <c r="Q2140" s="59"/>
      <c r="R2140" s="386"/>
    </row>
    <row r="2141" spans="1:18" ht="12.75" customHeight="1" thickBot="1" x14ac:dyDescent="0.3">
      <c r="A2141" s="383"/>
      <c r="B2141" s="378"/>
      <c r="C2141" s="62" t="str">
        <f>IF(ISTEXT('Organizational Unit Summary'!$B$59),'Organizational Unit Summary'!$B$59,"")</f>
        <v>P-20</v>
      </c>
      <c r="D2141" s="51" t="str">
        <f>IF('Organizational Unit Summary'!$B$24="Benchmark or Sustainment",IF(E2141="OoS","OoS",IF(E2141=1,"DM",IF(E2141=2,"PM",IF(E2141=3,"LM",IF(E2141=4,"FM"))))),IF(E2141="OoS","OoS",IF(E2141&lt;=2,"H",IF(E2141=3,"M",IF(E2141=4,"L")))))</f>
        <v>DM</v>
      </c>
      <c r="E2141" s="58">
        <f>IF(OR(Processes!$C$60=TRUE,Processes!W$60=TRUE),IF(AND(G2141=1,H2141=1,NOT(ISTEXT(J2141))),4,IF(AND(G2141=1,H2141=1,ISTEXT(J2141)),3,IF(AND(OR(G2141=1,H2141=1),ISTEXT(J2141)),2,1))),"OoS")</f>
        <v>1</v>
      </c>
      <c r="F2141" s="57"/>
      <c r="G2141" s="59"/>
      <c r="H2141" s="59"/>
      <c r="I2141" s="59"/>
      <c r="J2141" s="59"/>
      <c r="K2141" s="59"/>
      <c r="L2141" s="59"/>
      <c r="M2141" s="59"/>
      <c r="N2141" s="59"/>
      <c r="O2141" s="59"/>
      <c r="P2141" s="371"/>
      <c r="Q2141" s="59"/>
      <c r="R2141" s="386"/>
    </row>
    <row r="2142" spans="1:18" ht="12.75" customHeight="1" x14ac:dyDescent="0.25">
      <c r="A2142" s="383"/>
      <c r="B2142" s="378" t="str">
        <f>IF(ISTEXT(Processes!$B$10),Processes!$B$10,"")</f>
        <v>Process 8</v>
      </c>
      <c r="C2142" s="62" t="str">
        <f>IF(ISTEXT('Organizational Unit Summary'!$B$40),'Organizational Unit Summary'!$B$40,"")</f>
        <v>P-1</v>
      </c>
      <c r="D2142" s="51" t="str">
        <f>IF('Organizational Unit Summary'!$B$24="Benchmark or Sustainment",IF(E2142="OoS","OoS",IF(E2142=1,"DM",IF(E2142=2,"PM",IF(E2142=3,"LM",IF(E2142=4,"FM"))))),IF(E2142="OoS","OoS",IF(E2142&lt;=2,"H",IF(E2142=3,"M",IF(E2142=4,"L")))))</f>
        <v>DM</v>
      </c>
      <c r="E2142" s="58">
        <f>IF(OR(Processes!$C$61=TRUE,Processes!D$61=TRUE),IF(AND(G2142=1,H2142=1,NOT(ISTEXT(J2142))),4,IF(AND(G2142=1,H2142=1,ISTEXT(J2142)),3,IF(AND(OR(G2142=1,H2142=1),ISTEXT(J2142)),2,1))),"OoS")</f>
        <v>1</v>
      </c>
      <c r="F2142" s="57"/>
      <c r="G2142" s="59"/>
      <c r="H2142" s="59"/>
      <c r="I2142" s="59"/>
      <c r="J2142" s="59"/>
      <c r="K2142" s="59"/>
      <c r="L2142" s="59"/>
      <c r="M2142" s="59"/>
      <c r="N2142" s="59"/>
      <c r="O2142" s="59"/>
      <c r="P2142" s="369"/>
      <c r="Q2142" s="59"/>
      <c r="R2142" s="386"/>
    </row>
    <row r="2143" spans="1:18" ht="12.75" customHeight="1" x14ac:dyDescent="0.25">
      <c r="A2143" s="383"/>
      <c r="B2143" s="378"/>
      <c r="C2143" s="62" t="str">
        <f>IF(ISTEXT('Organizational Unit Summary'!$B$41),'Organizational Unit Summary'!$B$41,"")</f>
        <v>P-2</v>
      </c>
      <c r="D2143" s="51" t="str">
        <f>IF('Organizational Unit Summary'!$B$24="Benchmark or Sustainment",IF(E2143="OoS","OoS",IF(E2143=1,"DM",IF(E2143=2,"PM",IF(E2143=3,"LM",IF(E2143=4,"FM"))))),IF(E2143="OoS","OoS",IF(E2143&lt;=2,"H",IF(E2143=3,"M",IF(E2143=4,"L")))))</f>
        <v>DM</v>
      </c>
      <c r="E2143" s="58">
        <f>IF(OR(Processes!$C$61=TRUE,Processes!E$61=TRUE),IF(AND(G2143=1,H2143=1,NOT(ISTEXT(J2143))),4,IF(AND(G2143=1,H2143=1,ISTEXT(J2143)),3,IF(AND(OR(G2143=1,H2143=1),ISTEXT(J2143)),2,1))),"OoS")</f>
        <v>1</v>
      </c>
      <c r="F2143" s="57"/>
      <c r="G2143" s="59"/>
      <c r="H2143" s="59"/>
      <c r="I2143" s="59"/>
      <c r="J2143" s="59"/>
      <c r="K2143" s="59"/>
      <c r="L2143" s="59"/>
      <c r="M2143" s="59"/>
      <c r="N2143" s="59"/>
      <c r="O2143" s="59"/>
      <c r="P2143" s="370"/>
      <c r="Q2143" s="59"/>
      <c r="R2143" s="386"/>
    </row>
    <row r="2144" spans="1:18" ht="12.75" customHeight="1" x14ac:dyDescent="0.25">
      <c r="A2144" s="383"/>
      <c r="B2144" s="378"/>
      <c r="C2144" s="62" t="str">
        <f>IF(ISTEXT('Organizational Unit Summary'!$B$42),'Organizational Unit Summary'!$B$42,"")</f>
        <v>P-3</v>
      </c>
      <c r="D2144" s="51" t="str">
        <f>IF('Organizational Unit Summary'!$B$24="Benchmark or Sustainment",IF(E2144="OoS","OoS",IF(E2144=1,"DM",IF(E2144=2,"PM",IF(E2144=3,"LM",IF(E2144=4,"FM"))))),IF(E2144="OoS","OoS",IF(E2144&lt;=2,"H",IF(E2144=3,"M",IF(E2144=4,"L")))))</f>
        <v>DM</v>
      </c>
      <c r="E2144" s="58">
        <f>IF(OR(Processes!$C$61=TRUE,Processes!F$61=TRUE),IF(AND(G2144=1,H2144=1,NOT(ISTEXT(J2144))),4,IF(AND(G2144=1,H2144=1,ISTEXT(J2144)),3,IF(AND(OR(G2144=1,H2144=1),ISTEXT(J2144)),2,1))),"OoS")</f>
        <v>1</v>
      </c>
      <c r="F2144" s="57"/>
      <c r="G2144" s="59"/>
      <c r="H2144" s="59"/>
      <c r="I2144" s="59"/>
      <c r="J2144" s="59"/>
      <c r="K2144" s="59"/>
      <c r="L2144" s="59"/>
      <c r="M2144" s="59"/>
      <c r="N2144" s="59"/>
      <c r="O2144" s="59"/>
      <c r="P2144" s="370"/>
      <c r="Q2144" s="59"/>
      <c r="R2144" s="386"/>
    </row>
    <row r="2145" spans="1:18" ht="12.75" customHeight="1" x14ac:dyDescent="0.25">
      <c r="A2145" s="383"/>
      <c r="B2145" s="378"/>
      <c r="C2145" s="62" t="str">
        <f>IF(ISTEXT('Organizational Unit Summary'!$B$43),'Organizational Unit Summary'!$B$43,"")</f>
        <v>P-4</v>
      </c>
      <c r="D2145" s="51" t="str">
        <f>IF('Organizational Unit Summary'!$B$24="Benchmark or Sustainment",IF(E2145="OoS","OoS",IF(E2145=1,"DM",IF(E2145=2,"PM",IF(E2145=3,"LM",IF(E2145=4,"FM"))))),IF(E2145="OoS","OoS",IF(E2145&lt;=2,"H",IF(E2145=3,"M",IF(E2145=4,"L")))))</f>
        <v>DM</v>
      </c>
      <c r="E2145" s="58">
        <f>IF(OR(Processes!$C$61=TRUE,Processes!G$61=TRUE),IF(AND(G2145=1,H2145=1,NOT(ISTEXT(J2145))),4,IF(AND(G2145=1,H2145=1,ISTEXT(J2145)),3,IF(AND(OR(G2145=1,H2145=1),ISTEXT(J2145)),2,1))),"OoS")</f>
        <v>1</v>
      </c>
      <c r="F2145" s="57"/>
      <c r="G2145" s="59"/>
      <c r="H2145" s="59"/>
      <c r="I2145" s="59"/>
      <c r="J2145" s="59"/>
      <c r="K2145" s="59"/>
      <c r="L2145" s="59"/>
      <c r="M2145" s="59"/>
      <c r="N2145" s="59"/>
      <c r="O2145" s="59"/>
      <c r="P2145" s="370"/>
      <c r="Q2145" s="59"/>
      <c r="R2145" s="386"/>
    </row>
    <row r="2146" spans="1:18" ht="12.75" customHeight="1" x14ac:dyDescent="0.25">
      <c r="A2146" s="383"/>
      <c r="B2146" s="378"/>
      <c r="C2146" s="62" t="str">
        <f>IF(ISTEXT('Organizational Unit Summary'!$B$44),'Organizational Unit Summary'!$B$44,"")</f>
        <v>P-5</v>
      </c>
      <c r="D2146" s="51" t="str">
        <f>IF('Organizational Unit Summary'!$B$24="Benchmark or Sustainment",IF(E2146="OoS","OoS",IF(E2146=1,"DM",IF(E2146=2,"PM",IF(E2146=3,"LM",IF(E2146=4,"FM"))))),IF(E2146="OoS","OoS",IF(E2146&lt;=2,"H",IF(E2146=3,"M",IF(E2146=4,"L")))))</f>
        <v>DM</v>
      </c>
      <c r="E2146" s="58">
        <f>IF(OR(Processes!$C$61=TRUE,Processes!H$61=TRUE),IF(AND(G2146=1,H2146=1,NOT(ISTEXT(J2146))),4,IF(AND(G2146=1,H2146=1,ISTEXT(J2146)),3,IF(AND(OR(G2146=1,H2146=1),ISTEXT(J2146)),2,1))),"OoS")</f>
        <v>1</v>
      </c>
      <c r="F2146" s="57"/>
      <c r="G2146" s="59"/>
      <c r="H2146" s="59"/>
      <c r="I2146" s="59"/>
      <c r="J2146" s="59"/>
      <c r="K2146" s="59"/>
      <c r="L2146" s="59"/>
      <c r="M2146" s="59"/>
      <c r="N2146" s="59"/>
      <c r="O2146" s="59"/>
      <c r="P2146" s="370"/>
      <c r="Q2146" s="59"/>
      <c r="R2146" s="386"/>
    </row>
    <row r="2147" spans="1:18" ht="12.75" customHeight="1" x14ac:dyDescent="0.25">
      <c r="A2147" s="383"/>
      <c r="B2147" s="378"/>
      <c r="C2147" s="62" t="str">
        <f>IF(ISTEXT('Organizational Unit Summary'!$B$45),'Organizational Unit Summary'!$B$45,"")</f>
        <v>P-6</v>
      </c>
      <c r="D2147" s="51" t="str">
        <f>IF('Organizational Unit Summary'!$B$24="Benchmark or Sustainment",IF(E2147="OoS","OoS",IF(E2147=1,"DM",IF(E2147=2,"PM",IF(E2147=3,"LM",IF(E2147=4,"FM"))))),IF(E2147="OoS","OoS",IF(E2147&lt;=2,"H",IF(E2147=3,"M",IF(E2147=4,"L")))))</f>
        <v>DM</v>
      </c>
      <c r="E2147" s="58">
        <f>IF(OR(Processes!$C$61=TRUE,Processes!I$61=TRUE),IF(AND(G2147=1,H2147=1,NOT(ISTEXT(J2147))),4,IF(AND(G2147=1,H2147=1,ISTEXT(J2147)),3,IF(AND(OR(G2147=1,H2147=1),ISTEXT(J2147)),2,1))),"OoS")</f>
        <v>1</v>
      </c>
      <c r="F2147" s="57"/>
      <c r="G2147" s="59"/>
      <c r="H2147" s="59"/>
      <c r="I2147" s="59"/>
      <c r="J2147" s="59"/>
      <c r="K2147" s="59"/>
      <c r="L2147" s="59"/>
      <c r="M2147" s="59"/>
      <c r="N2147" s="59"/>
      <c r="O2147" s="59"/>
      <c r="P2147" s="370"/>
      <c r="Q2147" s="59"/>
      <c r="R2147" s="386"/>
    </row>
    <row r="2148" spans="1:18" ht="12.75" customHeight="1" x14ac:dyDescent="0.25">
      <c r="A2148" s="383"/>
      <c r="B2148" s="378"/>
      <c r="C2148" s="62" t="str">
        <f>IF(ISTEXT('Organizational Unit Summary'!$B$46),'Organizational Unit Summary'!$B$46,"")</f>
        <v>P-7</v>
      </c>
      <c r="D2148" s="51" t="str">
        <f>IF('Organizational Unit Summary'!$B$24="Benchmark or Sustainment",IF(E2148="OoS","OoS",IF(E2148=1,"DM",IF(E2148=2,"PM",IF(E2148=3,"LM",IF(E2148=4,"FM"))))),IF(E2148="OoS","OoS",IF(E2148&lt;=2,"H",IF(E2148=3,"M",IF(E2148=4,"L")))))</f>
        <v>DM</v>
      </c>
      <c r="E2148" s="58">
        <f>IF(OR(Processes!$C$61=TRUE,Processes!J$61=TRUE),IF(AND(G2148=1,H2148=1,NOT(ISTEXT(J2148))),4,IF(AND(G2148=1,H2148=1,ISTEXT(J2148)),3,IF(AND(OR(G2148=1,H2148=1),ISTEXT(J2148)),2,1))),"OoS")</f>
        <v>1</v>
      </c>
      <c r="F2148" s="57"/>
      <c r="G2148" s="59"/>
      <c r="H2148" s="59"/>
      <c r="I2148" s="59"/>
      <c r="J2148" s="59"/>
      <c r="K2148" s="59"/>
      <c r="L2148" s="59"/>
      <c r="M2148" s="59"/>
      <c r="N2148" s="59"/>
      <c r="O2148" s="59"/>
      <c r="P2148" s="370"/>
      <c r="Q2148" s="59"/>
      <c r="R2148" s="386"/>
    </row>
    <row r="2149" spans="1:18" ht="12.75" customHeight="1" x14ac:dyDescent="0.25">
      <c r="A2149" s="383"/>
      <c r="B2149" s="378"/>
      <c r="C2149" s="62" t="str">
        <f>IF(ISTEXT('Organizational Unit Summary'!$B$47),'Organizational Unit Summary'!$B$47,"")</f>
        <v>P-8</v>
      </c>
      <c r="D2149" s="51" t="str">
        <f>IF('Organizational Unit Summary'!$B$24="Benchmark or Sustainment",IF(E2149="OoS","OoS",IF(E2149=1,"DM",IF(E2149=2,"PM",IF(E2149=3,"LM",IF(E2149=4,"FM"))))),IF(E2149="OoS","OoS",IF(E2149&lt;=2,"H",IF(E2149=3,"M",IF(E2149=4,"L")))))</f>
        <v>DM</v>
      </c>
      <c r="E2149" s="58">
        <f>IF(OR(Processes!$C$61=TRUE,Processes!K$61=TRUE),IF(AND(G2149=1,H2149=1,NOT(ISTEXT(J2149))),4,IF(AND(G2149=1,H2149=1,ISTEXT(J2149)),3,IF(AND(OR(G2149=1,H2149=1),ISTEXT(J2149)),2,1))),"OoS")</f>
        <v>1</v>
      </c>
      <c r="F2149" s="57"/>
      <c r="G2149" s="59"/>
      <c r="H2149" s="59"/>
      <c r="I2149" s="59"/>
      <c r="J2149" s="59"/>
      <c r="K2149" s="59"/>
      <c r="L2149" s="59"/>
      <c r="M2149" s="59"/>
      <c r="N2149" s="59"/>
      <c r="O2149" s="59"/>
      <c r="P2149" s="370"/>
      <c r="Q2149" s="59"/>
      <c r="R2149" s="386"/>
    </row>
    <row r="2150" spans="1:18" ht="12.75" customHeight="1" x14ac:dyDescent="0.25">
      <c r="A2150" s="383"/>
      <c r="B2150" s="378"/>
      <c r="C2150" s="62" t="str">
        <f>IF(ISTEXT('Organizational Unit Summary'!$B$48),'Organizational Unit Summary'!$B$48,"")</f>
        <v>P-9</v>
      </c>
      <c r="D2150" s="51" t="str">
        <f>IF('Organizational Unit Summary'!$B$24="Benchmark or Sustainment",IF(E2150="OoS","OoS",IF(E2150=1,"DM",IF(E2150=2,"PM",IF(E2150=3,"LM",IF(E2150=4,"FM"))))),IF(E2150="OoS","OoS",IF(E2150&lt;=2,"H",IF(E2150=3,"M",IF(E2150=4,"L")))))</f>
        <v>DM</v>
      </c>
      <c r="E2150" s="58">
        <f>IF(OR(Processes!$C$61=TRUE,Processes!L$61=TRUE),IF(AND(G2150=1,H2150=1,NOT(ISTEXT(J2150))),4,IF(AND(G2150=1,H2150=1,ISTEXT(J2150)),3,IF(AND(OR(G2150=1,H2150=1),ISTEXT(J2150)),2,1))),"OoS")</f>
        <v>1</v>
      </c>
      <c r="F2150" s="57"/>
      <c r="G2150" s="59"/>
      <c r="H2150" s="59"/>
      <c r="I2150" s="59"/>
      <c r="J2150" s="59"/>
      <c r="K2150" s="59"/>
      <c r="L2150" s="59"/>
      <c r="M2150" s="59"/>
      <c r="N2150" s="59"/>
      <c r="O2150" s="59"/>
      <c r="P2150" s="370"/>
      <c r="Q2150" s="59"/>
      <c r="R2150" s="386"/>
    </row>
    <row r="2151" spans="1:18" ht="12.75" customHeight="1" x14ac:dyDescent="0.25">
      <c r="A2151" s="383"/>
      <c r="B2151" s="378"/>
      <c r="C2151" s="62" t="str">
        <f>IF(ISTEXT('Organizational Unit Summary'!$B$49),'Organizational Unit Summary'!$B$49,"")</f>
        <v>P-10</v>
      </c>
      <c r="D2151" s="51" t="str">
        <f>IF('Organizational Unit Summary'!$B$24="Benchmark or Sustainment",IF(E2151="OoS","OoS",IF(E2151=1,"DM",IF(E2151=2,"PM",IF(E2151=3,"LM",IF(E2151=4,"FM"))))),IF(E2151="OoS","OoS",IF(E2151&lt;=2,"H",IF(E2151=3,"M",IF(E2151=4,"L")))))</f>
        <v>DM</v>
      </c>
      <c r="E2151" s="58">
        <f>IF(OR(Processes!$C$61=TRUE,Processes!M$61=TRUE),IF(AND(G2151=1,H2151=1,NOT(ISTEXT(J2151))),4,IF(AND(G2151=1,H2151=1,ISTEXT(J2151)),3,IF(AND(OR(G2151=1,H2151=1),ISTEXT(J2151)),2,1))),"OoS")</f>
        <v>1</v>
      </c>
      <c r="F2151" s="57"/>
      <c r="G2151" s="59"/>
      <c r="H2151" s="59"/>
      <c r="I2151" s="59"/>
      <c r="J2151" s="59"/>
      <c r="K2151" s="59"/>
      <c r="L2151" s="59"/>
      <c r="M2151" s="59"/>
      <c r="N2151" s="59"/>
      <c r="O2151" s="59"/>
      <c r="P2151" s="370"/>
      <c r="Q2151" s="59"/>
      <c r="R2151" s="386"/>
    </row>
    <row r="2152" spans="1:18" ht="12.75" customHeight="1" x14ac:dyDescent="0.25">
      <c r="A2152" s="383"/>
      <c r="B2152" s="378"/>
      <c r="C2152" s="62" t="str">
        <f>IF(ISTEXT('Organizational Unit Summary'!$B$50),'Organizational Unit Summary'!$B$50,"")</f>
        <v>P-11</v>
      </c>
      <c r="D2152" s="51" t="str">
        <f>IF('Organizational Unit Summary'!$B$24="Benchmark or Sustainment",IF(E2152="OoS","OoS",IF(E2152=1,"DM",IF(E2152=2,"PM",IF(E2152=3,"LM",IF(E2152=4,"FM"))))),IF(E2152="OoS","OoS",IF(E2152&lt;=2,"H",IF(E2152=3,"M",IF(E2152=4,"L")))))</f>
        <v>DM</v>
      </c>
      <c r="E2152" s="58">
        <f>IF(OR(Processes!$C$61=TRUE,Processes!N$61=TRUE),IF(AND(G2152=1,H2152=1,NOT(ISTEXT(J2152))),4,IF(AND(G2152=1,H2152=1,ISTEXT(J2152)),3,IF(AND(OR(G2152=1,H2152=1),ISTEXT(J2152)),2,1))),"OoS")</f>
        <v>1</v>
      </c>
      <c r="F2152" s="57"/>
      <c r="G2152" s="59"/>
      <c r="H2152" s="59"/>
      <c r="I2152" s="59"/>
      <c r="J2152" s="59"/>
      <c r="K2152" s="59"/>
      <c r="L2152" s="59"/>
      <c r="M2152" s="59"/>
      <c r="N2152" s="59"/>
      <c r="O2152" s="59"/>
      <c r="P2152" s="370"/>
      <c r="Q2152" s="59"/>
      <c r="R2152" s="386"/>
    </row>
    <row r="2153" spans="1:18" ht="12.75" customHeight="1" x14ac:dyDescent="0.25">
      <c r="A2153" s="383"/>
      <c r="B2153" s="378"/>
      <c r="C2153" s="62" t="str">
        <f>IF(ISTEXT('Organizational Unit Summary'!$B$51),'Organizational Unit Summary'!$B$51,"")</f>
        <v>P-12</v>
      </c>
      <c r="D2153" s="51" t="str">
        <f>IF('Organizational Unit Summary'!$B$24="Benchmark or Sustainment",IF(E2153="OoS","OoS",IF(E2153=1,"DM",IF(E2153=2,"PM",IF(E2153=3,"LM",IF(E2153=4,"FM"))))),IF(E2153="OoS","OoS",IF(E2153&lt;=2,"H",IF(E2153=3,"M",IF(E2153=4,"L")))))</f>
        <v>DM</v>
      </c>
      <c r="E2153" s="58">
        <f>IF(OR(Processes!$C$61=TRUE,Processes!O$61=TRUE),IF(AND(G2153=1,H2153=1,NOT(ISTEXT(J2153))),4,IF(AND(G2153=1,H2153=1,ISTEXT(J2153)),3,IF(AND(OR(G2153=1,H2153=1),ISTEXT(J2153)),2,1))),"OoS")</f>
        <v>1</v>
      </c>
      <c r="F2153" s="57"/>
      <c r="G2153" s="59"/>
      <c r="H2153" s="59"/>
      <c r="I2153" s="59"/>
      <c r="J2153" s="59"/>
      <c r="K2153" s="59"/>
      <c r="L2153" s="59"/>
      <c r="M2153" s="59"/>
      <c r="N2153" s="59"/>
      <c r="O2153" s="59"/>
      <c r="P2153" s="370"/>
      <c r="Q2153" s="59"/>
      <c r="R2153" s="386"/>
    </row>
    <row r="2154" spans="1:18" ht="12.75" customHeight="1" x14ac:dyDescent="0.25">
      <c r="A2154" s="383"/>
      <c r="B2154" s="378"/>
      <c r="C2154" s="62" t="str">
        <f>IF(ISTEXT('Organizational Unit Summary'!$B$52),'Organizational Unit Summary'!$B$52,"")</f>
        <v>P-13</v>
      </c>
      <c r="D2154" s="51" t="str">
        <f>IF('Organizational Unit Summary'!$B$24="Benchmark or Sustainment",IF(E2154="OoS","OoS",IF(E2154=1,"DM",IF(E2154=2,"PM",IF(E2154=3,"LM",IF(E2154=4,"FM"))))),IF(E2154="OoS","OoS",IF(E2154&lt;=2,"H",IF(E2154=3,"M",IF(E2154=4,"L")))))</f>
        <v>DM</v>
      </c>
      <c r="E2154" s="58">
        <f>IF(OR(Processes!$C$61=TRUE,Processes!P$61=TRUE),IF(AND(G2154=1,H2154=1,NOT(ISTEXT(J2154))),4,IF(AND(G2154=1,H2154=1,ISTEXT(J2154)),3,IF(AND(OR(G2154=1,H2154=1),ISTEXT(J2154)),2,1))),"OoS")</f>
        <v>1</v>
      </c>
      <c r="F2154" s="57"/>
      <c r="G2154" s="59"/>
      <c r="H2154" s="59"/>
      <c r="I2154" s="59"/>
      <c r="J2154" s="59"/>
      <c r="K2154" s="59"/>
      <c r="L2154" s="59"/>
      <c r="M2154" s="59"/>
      <c r="N2154" s="59"/>
      <c r="O2154" s="59"/>
      <c r="P2154" s="370"/>
      <c r="Q2154" s="59"/>
      <c r="R2154" s="386"/>
    </row>
    <row r="2155" spans="1:18" ht="12.75" customHeight="1" x14ac:dyDescent="0.25">
      <c r="A2155" s="383"/>
      <c r="B2155" s="378"/>
      <c r="C2155" s="62" t="str">
        <f>IF(ISTEXT('Organizational Unit Summary'!$B$53),'Organizational Unit Summary'!$B$53,"")</f>
        <v>P-14</v>
      </c>
      <c r="D2155" s="51" t="str">
        <f>IF('Organizational Unit Summary'!$B$24="Benchmark or Sustainment",IF(E2155="OoS","OoS",IF(E2155=1,"DM",IF(E2155=2,"PM",IF(E2155=3,"LM",IF(E2155=4,"FM"))))),IF(E2155="OoS","OoS",IF(E2155&lt;=2,"H",IF(E2155=3,"M",IF(E2155=4,"L")))))</f>
        <v>DM</v>
      </c>
      <c r="E2155" s="58">
        <f>IF(OR(Processes!$C$61=TRUE,Processes!Q$61=TRUE),IF(AND(G2155=1,H2155=1,NOT(ISTEXT(J2155))),4,IF(AND(G2155=1,H2155=1,ISTEXT(J2155)),3,IF(AND(OR(G2155=1,H2155=1),ISTEXT(J2155)),2,1))),"OoS")</f>
        <v>1</v>
      </c>
      <c r="F2155" s="57"/>
      <c r="G2155" s="59"/>
      <c r="H2155" s="59"/>
      <c r="I2155" s="59"/>
      <c r="J2155" s="59"/>
      <c r="K2155" s="59"/>
      <c r="L2155" s="59"/>
      <c r="M2155" s="59"/>
      <c r="N2155" s="59"/>
      <c r="O2155" s="59"/>
      <c r="P2155" s="370"/>
      <c r="Q2155" s="59"/>
      <c r="R2155" s="386"/>
    </row>
    <row r="2156" spans="1:18" ht="12.75" customHeight="1" x14ac:dyDescent="0.25">
      <c r="A2156" s="383"/>
      <c r="B2156" s="378"/>
      <c r="C2156" s="62" t="str">
        <f>IF(ISTEXT('Organizational Unit Summary'!$B$54),'Organizational Unit Summary'!$B$54,"")</f>
        <v>P-15</v>
      </c>
      <c r="D2156" s="51" t="str">
        <f>IF('Organizational Unit Summary'!$B$24="Benchmark or Sustainment",IF(E2156="OoS","OoS",IF(E2156=1,"DM",IF(E2156=2,"PM",IF(E2156=3,"LM",IF(E2156=4,"FM"))))),IF(E2156="OoS","OoS",IF(E2156&lt;=2,"H",IF(E2156=3,"M",IF(E2156=4,"L")))))</f>
        <v>DM</v>
      </c>
      <c r="E2156" s="58">
        <f>IF(OR(Processes!$C$61=TRUE,Processes!R$61=TRUE),IF(AND(G2156=1,H2156=1,NOT(ISTEXT(J2156))),4,IF(AND(G2156=1,H2156=1,ISTEXT(J2156)),3,IF(AND(OR(G2156=1,H2156=1),ISTEXT(J2156)),2,1))),"OoS")</f>
        <v>1</v>
      </c>
      <c r="F2156" s="57"/>
      <c r="G2156" s="59"/>
      <c r="H2156" s="59"/>
      <c r="I2156" s="59"/>
      <c r="J2156" s="59"/>
      <c r="K2156" s="59"/>
      <c r="L2156" s="59"/>
      <c r="M2156" s="59"/>
      <c r="N2156" s="59"/>
      <c r="O2156" s="59"/>
      <c r="P2156" s="370"/>
      <c r="Q2156" s="59"/>
      <c r="R2156" s="386"/>
    </row>
    <row r="2157" spans="1:18" ht="12.75" customHeight="1" x14ac:dyDescent="0.25">
      <c r="A2157" s="383"/>
      <c r="B2157" s="378"/>
      <c r="C2157" s="62" t="str">
        <f>IF(ISTEXT('Organizational Unit Summary'!$B$55),'Organizational Unit Summary'!$B$55,"")</f>
        <v>P-16</v>
      </c>
      <c r="D2157" s="51" t="str">
        <f>IF('Organizational Unit Summary'!$B$24="Benchmark or Sustainment",IF(E2157="OoS","OoS",IF(E2157=1,"DM",IF(E2157=2,"PM",IF(E2157=3,"LM",IF(E2157=4,"FM"))))),IF(E2157="OoS","OoS",IF(E2157&lt;=2,"H",IF(E2157=3,"M",IF(E2157=4,"L")))))</f>
        <v>DM</v>
      </c>
      <c r="E2157" s="58">
        <f>IF(OR(Processes!$C$61=TRUE,Processes!S$61=TRUE),IF(AND(G2157=1,H2157=1,NOT(ISTEXT(J2157))),4,IF(AND(G2157=1,H2157=1,ISTEXT(J2157)),3,IF(AND(OR(G2157=1,H2157=1),ISTEXT(J2157)),2,1))),"OoS")</f>
        <v>1</v>
      </c>
      <c r="F2157" s="57"/>
      <c r="G2157" s="59"/>
      <c r="H2157" s="59"/>
      <c r="I2157" s="59"/>
      <c r="J2157" s="59"/>
      <c r="K2157" s="59"/>
      <c r="L2157" s="59"/>
      <c r="M2157" s="59"/>
      <c r="N2157" s="59"/>
      <c r="O2157" s="59"/>
      <c r="P2157" s="370"/>
      <c r="Q2157" s="59"/>
      <c r="R2157" s="386"/>
    </row>
    <row r="2158" spans="1:18" ht="12.75" customHeight="1" x14ac:dyDescent="0.25">
      <c r="A2158" s="383"/>
      <c r="B2158" s="378"/>
      <c r="C2158" s="62" t="str">
        <f>IF(ISTEXT('Organizational Unit Summary'!$B$56),'Organizational Unit Summary'!$B$56,"")</f>
        <v>P-17</v>
      </c>
      <c r="D2158" s="51" t="str">
        <f>IF('Organizational Unit Summary'!$B$24="Benchmark or Sustainment",IF(E2158="OoS","OoS",IF(E2158=1,"DM",IF(E2158=2,"PM",IF(E2158=3,"LM",IF(E2158=4,"FM"))))),IF(E2158="OoS","OoS",IF(E2158&lt;=2,"H",IF(E2158=3,"M",IF(E2158=4,"L")))))</f>
        <v>DM</v>
      </c>
      <c r="E2158" s="58">
        <f>IF(OR(Processes!$C$61=TRUE,Processes!T$61=TRUE),IF(AND(G2158=1,H2158=1,NOT(ISTEXT(J2158))),4,IF(AND(G2158=1,H2158=1,ISTEXT(J2158)),3,IF(AND(OR(G2158=1,H2158=1),ISTEXT(J2158)),2,1))),"OoS")</f>
        <v>1</v>
      </c>
      <c r="F2158" s="57"/>
      <c r="G2158" s="59"/>
      <c r="H2158" s="59"/>
      <c r="I2158" s="59"/>
      <c r="J2158" s="59"/>
      <c r="K2158" s="59"/>
      <c r="L2158" s="59"/>
      <c r="M2158" s="59"/>
      <c r="N2158" s="59"/>
      <c r="O2158" s="59"/>
      <c r="P2158" s="370"/>
      <c r="Q2158" s="59"/>
      <c r="R2158" s="386"/>
    </row>
    <row r="2159" spans="1:18" ht="12.75" customHeight="1" x14ac:dyDescent="0.25">
      <c r="A2159" s="383"/>
      <c r="B2159" s="378"/>
      <c r="C2159" s="62" t="str">
        <f>IF(ISTEXT('Organizational Unit Summary'!$B$57),'Organizational Unit Summary'!$B$57,"")</f>
        <v>P-18</v>
      </c>
      <c r="D2159" s="51" t="str">
        <f>IF('Organizational Unit Summary'!$B$24="Benchmark or Sustainment",IF(E2159="OoS","OoS",IF(E2159=1,"DM",IF(E2159=2,"PM",IF(E2159=3,"LM",IF(E2159=4,"FM"))))),IF(E2159="OoS","OoS",IF(E2159&lt;=2,"H",IF(E2159=3,"M",IF(E2159=4,"L")))))</f>
        <v>DM</v>
      </c>
      <c r="E2159" s="58">
        <f>IF(OR(Processes!$C$61=TRUE,Processes!U$61=TRUE),IF(AND(G2159=1,H2159=1,NOT(ISTEXT(J2159))),4,IF(AND(G2159=1,H2159=1,ISTEXT(J2159)),3,IF(AND(OR(G2159=1,H2159=1),ISTEXT(J2159)),2,1))),"OoS")</f>
        <v>1</v>
      </c>
      <c r="F2159" s="57"/>
      <c r="G2159" s="59"/>
      <c r="H2159" s="59"/>
      <c r="I2159" s="59"/>
      <c r="J2159" s="59"/>
      <c r="K2159" s="59"/>
      <c r="L2159" s="59"/>
      <c r="M2159" s="59"/>
      <c r="N2159" s="59"/>
      <c r="O2159" s="59"/>
      <c r="P2159" s="370"/>
      <c r="Q2159" s="59"/>
      <c r="R2159" s="386"/>
    </row>
    <row r="2160" spans="1:18" ht="12.75" customHeight="1" x14ac:dyDescent="0.25">
      <c r="A2160" s="383"/>
      <c r="B2160" s="378"/>
      <c r="C2160" s="62" t="str">
        <f>IF(ISTEXT('Organizational Unit Summary'!$B$58),'Organizational Unit Summary'!$B$58,"")</f>
        <v>P-19</v>
      </c>
      <c r="D2160" s="51" t="str">
        <f>IF('Organizational Unit Summary'!$B$24="Benchmark or Sustainment",IF(E2160="OoS","OoS",IF(E2160=1,"DM",IF(E2160=2,"PM",IF(E2160=3,"LM",IF(E2160=4,"FM"))))),IF(E2160="OoS","OoS",IF(E2160&lt;=2,"H",IF(E2160=3,"M",IF(E2160=4,"L")))))</f>
        <v>DM</v>
      </c>
      <c r="E2160" s="58">
        <f>IF(OR(Processes!$C$61=TRUE,Processes!V$61=TRUE),IF(AND(G2160=1,H2160=1,NOT(ISTEXT(J2160))),4,IF(AND(G2160=1,H2160=1,ISTEXT(J2160)),3,IF(AND(OR(G2160=1,H2160=1),ISTEXT(J2160)),2,1))),"OoS")</f>
        <v>1</v>
      </c>
      <c r="F2160" s="57"/>
      <c r="G2160" s="59"/>
      <c r="H2160" s="59"/>
      <c r="I2160" s="59"/>
      <c r="J2160" s="59"/>
      <c r="K2160" s="59"/>
      <c r="L2160" s="59"/>
      <c r="M2160" s="59"/>
      <c r="N2160" s="59"/>
      <c r="O2160" s="59"/>
      <c r="P2160" s="370"/>
      <c r="Q2160" s="59"/>
      <c r="R2160" s="386"/>
    </row>
    <row r="2161" spans="1:18" ht="12.75" customHeight="1" thickBot="1" x14ac:dyDescent="0.3">
      <c r="A2161" s="383"/>
      <c r="B2161" s="378"/>
      <c r="C2161" s="62" t="str">
        <f>IF(ISTEXT('Organizational Unit Summary'!$B$59),'Organizational Unit Summary'!$B$59,"")</f>
        <v>P-20</v>
      </c>
      <c r="D2161" s="51" t="str">
        <f>IF('Organizational Unit Summary'!$B$24="Benchmark or Sustainment",IF(E2161="OoS","OoS",IF(E2161=1,"DM",IF(E2161=2,"PM",IF(E2161=3,"LM",IF(E2161=4,"FM"))))),IF(E2161="OoS","OoS",IF(E2161&lt;=2,"H",IF(E2161=3,"M",IF(E2161=4,"L")))))</f>
        <v>DM</v>
      </c>
      <c r="E2161" s="58">
        <f>IF(OR(Processes!$C$61=TRUE,Processes!W$61=TRUE),IF(AND(G2161=1,H2161=1,NOT(ISTEXT(J2161))),4,IF(AND(G2161=1,H2161=1,ISTEXT(J2161)),3,IF(AND(OR(G2161=1,H2161=1),ISTEXT(J2161)),2,1))),"OoS")</f>
        <v>1</v>
      </c>
      <c r="F2161" s="57"/>
      <c r="G2161" s="59"/>
      <c r="H2161" s="59"/>
      <c r="I2161" s="59"/>
      <c r="J2161" s="59"/>
      <c r="K2161" s="59"/>
      <c r="L2161" s="59"/>
      <c r="M2161" s="59"/>
      <c r="N2161" s="59"/>
      <c r="O2161" s="59"/>
      <c r="P2161" s="371"/>
      <c r="Q2161" s="59"/>
      <c r="R2161" s="386"/>
    </row>
    <row r="2162" spans="1:18" ht="12.75" customHeight="1" x14ac:dyDescent="0.25">
      <c r="A2162" s="383"/>
      <c r="B2162" s="378" t="str">
        <f>IF(ISTEXT(Processes!$B$11),Processes!$B$11,"")</f>
        <v>Process 9</v>
      </c>
      <c r="C2162" s="62" t="str">
        <f>IF(ISTEXT('Organizational Unit Summary'!$B$40),'Organizational Unit Summary'!$B$40,"")</f>
        <v>P-1</v>
      </c>
      <c r="D2162" s="51" t="str">
        <f>IF('Organizational Unit Summary'!$B$24="Benchmark or Sustainment",IF(E2162="OoS","OoS",IF(E2162=1,"DM",IF(E2162=2,"PM",IF(E2162=3,"LM",IF(E2162=4,"FM"))))),IF(E2162="OoS","OoS",IF(E2162&lt;=2,"H",IF(E2162=3,"M",IF(E2162=4,"L")))))</f>
        <v>DM</v>
      </c>
      <c r="E2162" s="58">
        <f>IF(OR(Processes!$C$62=TRUE,Processes!D$62=TRUE),IF(AND(G2162=1,H2162=1,NOT(ISTEXT(J2162))),4,IF(AND(G2162=1,H2162=1,ISTEXT(J2162)),3,IF(AND(OR(G2162=1,H2162=1),ISTEXT(J2162)),2,1))),"OoS")</f>
        <v>1</v>
      </c>
      <c r="F2162" s="57"/>
      <c r="G2162" s="59"/>
      <c r="H2162" s="59"/>
      <c r="I2162" s="59"/>
      <c r="J2162" s="59"/>
      <c r="K2162" s="59"/>
      <c r="L2162" s="59"/>
      <c r="M2162" s="59"/>
      <c r="N2162" s="59"/>
      <c r="O2162" s="59"/>
      <c r="P2162" s="369"/>
      <c r="Q2162" s="59"/>
      <c r="R2162" s="386"/>
    </row>
    <row r="2163" spans="1:18" ht="12.75" customHeight="1" x14ac:dyDescent="0.25">
      <c r="A2163" s="383"/>
      <c r="B2163" s="378"/>
      <c r="C2163" s="62" t="str">
        <f>IF(ISTEXT('Organizational Unit Summary'!$B$41),'Organizational Unit Summary'!$B$41,"")</f>
        <v>P-2</v>
      </c>
      <c r="D2163" s="51" t="str">
        <f>IF('Organizational Unit Summary'!$B$24="Benchmark or Sustainment",IF(E2163="OoS","OoS",IF(E2163=1,"DM",IF(E2163=2,"PM",IF(E2163=3,"LM",IF(E2163=4,"FM"))))),IF(E2163="OoS","OoS",IF(E2163&lt;=2,"H",IF(E2163=3,"M",IF(E2163=4,"L")))))</f>
        <v>DM</v>
      </c>
      <c r="E2163" s="58">
        <f>IF(OR(Processes!$C$62=TRUE,Processes!E$62=TRUE),IF(AND(G2163=1,H2163=1,NOT(ISTEXT(J2163))),4,IF(AND(G2163=1,H2163=1,ISTEXT(J2163)),3,IF(AND(OR(G2163=1,H2163=1),ISTEXT(J2163)),2,1))),"OoS")</f>
        <v>1</v>
      </c>
      <c r="F2163" s="57"/>
      <c r="G2163" s="59"/>
      <c r="H2163" s="59"/>
      <c r="I2163" s="59"/>
      <c r="J2163" s="59"/>
      <c r="K2163" s="59"/>
      <c r="L2163" s="59"/>
      <c r="M2163" s="59"/>
      <c r="N2163" s="59"/>
      <c r="O2163" s="59"/>
      <c r="P2163" s="370"/>
      <c r="Q2163" s="59"/>
      <c r="R2163" s="386"/>
    </row>
    <row r="2164" spans="1:18" ht="12.75" customHeight="1" x14ac:dyDescent="0.25">
      <c r="A2164" s="383"/>
      <c r="B2164" s="378"/>
      <c r="C2164" s="62" t="str">
        <f>IF(ISTEXT('Organizational Unit Summary'!$B$42),'Organizational Unit Summary'!$B$42,"")</f>
        <v>P-3</v>
      </c>
      <c r="D2164" s="51" t="str">
        <f>IF('Organizational Unit Summary'!$B$24="Benchmark or Sustainment",IF(E2164="OoS","OoS",IF(E2164=1,"DM",IF(E2164=2,"PM",IF(E2164=3,"LM",IF(E2164=4,"FM"))))),IF(E2164="OoS","OoS",IF(E2164&lt;=2,"H",IF(E2164=3,"M",IF(E2164=4,"L")))))</f>
        <v>DM</v>
      </c>
      <c r="E2164" s="58">
        <f>IF(OR(Processes!$C$62=TRUE,Processes!F$62=TRUE),IF(AND(G2164=1,H2164=1,NOT(ISTEXT(J2164))),4,IF(AND(G2164=1,H2164=1,ISTEXT(J2164)),3,IF(AND(OR(G2164=1,H2164=1),ISTEXT(J2164)),2,1))),"OoS")</f>
        <v>1</v>
      </c>
      <c r="F2164" s="57"/>
      <c r="G2164" s="59"/>
      <c r="H2164" s="59"/>
      <c r="I2164" s="59"/>
      <c r="J2164" s="59"/>
      <c r="K2164" s="59"/>
      <c r="L2164" s="59"/>
      <c r="M2164" s="59"/>
      <c r="N2164" s="59"/>
      <c r="O2164" s="59"/>
      <c r="P2164" s="370"/>
      <c r="Q2164" s="59"/>
      <c r="R2164" s="386"/>
    </row>
    <row r="2165" spans="1:18" ht="12.75" customHeight="1" x14ac:dyDescent="0.25">
      <c r="A2165" s="383"/>
      <c r="B2165" s="378"/>
      <c r="C2165" s="62" t="str">
        <f>IF(ISTEXT('Organizational Unit Summary'!$B$43),'Organizational Unit Summary'!$B$43,"")</f>
        <v>P-4</v>
      </c>
      <c r="D2165" s="51" t="str">
        <f>IF('Organizational Unit Summary'!$B$24="Benchmark or Sustainment",IF(E2165="OoS","OoS",IF(E2165=1,"DM",IF(E2165=2,"PM",IF(E2165=3,"LM",IF(E2165=4,"FM"))))),IF(E2165="OoS","OoS",IF(E2165&lt;=2,"H",IF(E2165=3,"M",IF(E2165=4,"L")))))</f>
        <v>DM</v>
      </c>
      <c r="E2165" s="58">
        <f>IF(OR(Processes!$C$62=TRUE,Processes!G$62=TRUE),IF(AND(G2165=1,H2165=1,NOT(ISTEXT(J2165))),4,IF(AND(G2165=1,H2165=1,ISTEXT(J2165)),3,IF(AND(OR(G2165=1,H2165=1),ISTEXT(J2165)),2,1))),"OoS")</f>
        <v>1</v>
      </c>
      <c r="F2165" s="57"/>
      <c r="G2165" s="59"/>
      <c r="H2165" s="59"/>
      <c r="I2165" s="59"/>
      <c r="J2165" s="59"/>
      <c r="K2165" s="59"/>
      <c r="L2165" s="59"/>
      <c r="M2165" s="59"/>
      <c r="N2165" s="59"/>
      <c r="O2165" s="59"/>
      <c r="P2165" s="370"/>
      <c r="Q2165" s="59"/>
      <c r="R2165" s="386"/>
    </row>
    <row r="2166" spans="1:18" ht="12.75" customHeight="1" x14ac:dyDescent="0.25">
      <c r="A2166" s="383"/>
      <c r="B2166" s="378"/>
      <c r="C2166" s="62" t="str">
        <f>IF(ISTEXT('Organizational Unit Summary'!$B$44),'Organizational Unit Summary'!$B$44,"")</f>
        <v>P-5</v>
      </c>
      <c r="D2166" s="51" t="str">
        <f>IF('Organizational Unit Summary'!$B$24="Benchmark or Sustainment",IF(E2166="OoS","OoS",IF(E2166=1,"DM",IF(E2166=2,"PM",IF(E2166=3,"LM",IF(E2166=4,"FM"))))),IF(E2166="OoS","OoS",IF(E2166&lt;=2,"H",IF(E2166=3,"M",IF(E2166=4,"L")))))</f>
        <v>DM</v>
      </c>
      <c r="E2166" s="58">
        <f>IF(OR(Processes!$C$62=TRUE,Processes!H$62=TRUE),IF(AND(G2166=1,H2166=1,NOT(ISTEXT(J2166))),4,IF(AND(G2166=1,H2166=1,ISTEXT(J2166)),3,IF(AND(OR(G2166=1,H2166=1),ISTEXT(J2166)),2,1))),"OoS")</f>
        <v>1</v>
      </c>
      <c r="F2166" s="57"/>
      <c r="G2166" s="59"/>
      <c r="H2166" s="59"/>
      <c r="I2166" s="59"/>
      <c r="J2166" s="59"/>
      <c r="K2166" s="59"/>
      <c r="L2166" s="59"/>
      <c r="M2166" s="59"/>
      <c r="N2166" s="59"/>
      <c r="O2166" s="59"/>
      <c r="P2166" s="370"/>
      <c r="Q2166" s="59"/>
      <c r="R2166" s="386"/>
    </row>
    <row r="2167" spans="1:18" ht="12.75" customHeight="1" x14ac:dyDescent="0.25">
      <c r="A2167" s="383"/>
      <c r="B2167" s="378"/>
      <c r="C2167" s="62" t="str">
        <f>IF(ISTEXT('Organizational Unit Summary'!$B$45),'Organizational Unit Summary'!$B$45,"")</f>
        <v>P-6</v>
      </c>
      <c r="D2167" s="51" t="str">
        <f>IF('Organizational Unit Summary'!$B$24="Benchmark or Sustainment",IF(E2167="OoS","OoS",IF(E2167=1,"DM",IF(E2167=2,"PM",IF(E2167=3,"LM",IF(E2167=4,"FM"))))),IF(E2167="OoS","OoS",IF(E2167&lt;=2,"H",IF(E2167=3,"M",IF(E2167=4,"L")))))</f>
        <v>DM</v>
      </c>
      <c r="E2167" s="58">
        <f>IF(OR(Processes!$C$62=TRUE,Processes!I$62=TRUE),IF(AND(G2167=1,H2167=1,NOT(ISTEXT(J2167))),4,IF(AND(G2167=1,H2167=1,ISTEXT(J2167)),3,IF(AND(OR(G2167=1,H2167=1),ISTEXT(J2167)),2,1))),"OoS")</f>
        <v>1</v>
      </c>
      <c r="F2167" s="57"/>
      <c r="G2167" s="59"/>
      <c r="H2167" s="59"/>
      <c r="I2167" s="59"/>
      <c r="J2167" s="59"/>
      <c r="K2167" s="59"/>
      <c r="L2167" s="59"/>
      <c r="M2167" s="59"/>
      <c r="N2167" s="59"/>
      <c r="O2167" s="59"/>
      <c r="P2167" s="370"/>
      <c r="Q2167" s="59"/>
      <c r="R2167" s="386"/>
    </row>
    <row r="2168" spans="1:18" ht="12.75" customHeight="1" x14ac:dyDescent="0.25">
      <c r="A2168" s="383"/>
      <c r="B2168" s="378"/>
      <c r="C2168" s="62" t="str">
        <f>IF(ISTEXT('Organizational Unit Summary'!$B$46),'Organizational Unit Summary'!$B$46,"")</f>
        <v>P-7</v>
      </c>
      <c r="D2168" s="51" t="str">
        <f>IF('Organizational Unit Summary'!$B$24="Benchmark or Sustainment",IF(E2168="OoS","OoS",IF(E2168=1,"DM",IF(E2168=2,"PM",IF(E2168=3,"LM",IF(E2168=4,"FM"))))),IF(E2168="OoS","OoS",IF(E2168&lt;=2,"H",IF(E2168=3,"M",IF(E2168=4,"L")))))</f>
        <v>DM</v>
      </c>
      <c r="E2168" s="58">
        <f>IF(OR(Processes!$C$62=TRUE,Processes!J$62=TRUE),IF(AND(G2168=1,H2168=1,NOT(ISTEXT(J2168))),4,IF(AND(G2168=1,H2168=1,ISTEXT(J2168)),3,IF(AND(OR(G2168=1,H2168=1),ISTEXT(J2168)),2,1))),"OoS")</f>
        <v>1</v>
      </c>
      <c r="F2168" s="57"/>
      <c r="G2168" s="59"/>
      <c r="H2168" s="59"/>
      <c r="I2168" s="59"/>
      <c r="J2168" s="59"/>
      <c r="K2168" s="59"/>
      <c r="L2168" s="59"/>
      <c r="M2168" s="59"/>
      <c r="N2168" s="59"/>
      <c r="O2168" s="59"/>
      <c r="P2168" s="370"/>
      <c r="Q2168" s="59"/>
      <c r="R2168" s="386"/>
    </row>
    <row r="2169" spans="1:18" ht="12.75" customHeight="1" x14ac:dyDescent="0.25">
      <c r="A2169" s="383"/>
      <c r="B2169" s="378"/>
      <c r="C2169" s="62" t="str">
        <f>IF(ISTEXT('Organizational Unit Summary'!$B$47),'Organizational Unit Summary'!$B$47,"")</f>
        <v>P-8</v>
      </c>
      <c r="D2169" s="51" t="str">
        <f>IF('Organizational Unit Summary'!$B$24="Benchmark or Sustainment",IF(E2169="OoS","OoS",IF(E2169=1,"DM",IF(E2169=2,"PM",IF(E2169=3,"LM",IF(E2169=4,"FM"))))),IF(E2169="OoS","OoS",IF(E2169&lt;=2,"H",IF(E2169=3,"M",IF(E2169=4,"L")))))</f>
        <v>DM</v>
      </c>
      <c r="E2169" s="58">
        <f>IF(OR(Processes!$C$62=TRUE,Processes!K$62=TRUE),IF(AND(G2169=1,H2169=1,NOT(ISTEXT(J2169))),4,IF(AND(G2169=1,H2169=1,ISTEXT(J2169)),3,IF(AND(OR(G2169=1,H2169=1),ISTEXT(J2169)),2,1))),"OoS")</f>
        <v>1</v>
      </c>
      <c r="F2169" s="57"/>
      <c r="G2169" s="59"/>
      <c r="H2169" s="59"/>
      <c r="I2169" s="59"/>
      <c r="J2169" s="59"/>
      <c r="K2169" s="59"/>
      <c r="L2169" s="59"/>
      <c r="M2169" s="59"/>
      <c r="N2169" s="59"/>
      <c r="O2169" s="59"/>
      <c r="P2169" s="370"/>
      <c r="Q2169" s="59"/>
      <c r="R2169" s="386"/>
    </row>
    <row r="2170" spans="1:18" ht="12.75" customHeight="1" x14ac:dyDescent="0.25">
      <c r="A2170" s="383"/>
      <c r="B2170" s="378"/>
      <c r="C2170" s="62" t="str">
        <f>IF(ISTEXT('Organizational Unit Summary'!$B$48),'Organizational Unit Summary'!$B$48,"")</f>
        <v>P-9</v>
      </c>
      <c r="D2170" s="51" t="str">
        <f>IF('Organizational Unit Summary'!$B$24="Benchmark or Sustainment",IF(E2170="OoS","OoS",IF(E2170=1,"DM",IF(E2170=2,"PM",IF(E2170=3,"LM",IF(E2170=4,"FM"))))),IF(E2170="OoS","OoS",IF(E2170&lt;=2,"H",IF(E2170=3,"M",IF(E2170=4,"L")))))</f>
        <v>DM</v>
      </c>
      <c r="E2170" s="58">
        <f>IF(OR(Processes!$C$62=TRUE,Processes!L$62=TRUE),IF(AND(G2170=1,H2170=1,NOT(ISTEXT(J2170))),4,IF(AND(G2170=1,H2170=1,ISTEXT(J2170)),3,IF(AND(OR(G2170=1,H2170=1),ISTEXT(J2170)),2,1))),"OoS")</f>
        <v>1</v>
      </c>
      <c r="F2170" s="57"/>
      <c r="G2170" s="59"/>
      <c r="H2170" s="59"/>
      <c r="I2170" s="59"/>
      <c r="J2170" s="59"/>
      <c r="K2170" s="59"/>
      <c r="L2170" s="59"/>
      <c r="M2170" s="59"/>
      <c r="N2170" s="59"/>
      <c r="O2170" s="59"/>
      <c r="P2170" s="370"/>
      <c r="Q2170" s="59"/>
      <c r="R2170" s="386"/>
    </row>
    <row r="2171" spans="1:18" ht="12.75" customHeight="1" x14ac:dyDescent="0.25">
      <c r="A2171" s="383"/>
      <c r="B2171" s="378"/>
      <c r="C2171" s="62" t="str">
        <f>IF(ISTEXT('Organizational Unit Summary'!$B$49),'Organizational Unit Summary'!$B$49,"")</f>
        <v>P-10</v>
      </c>
      <c r="D2171" s="51" t="str">
        <f>IF('Organizational Unit Summary'!$B$24="Benchmark or Sustainment",IF(E2171="OoS","OoS",IF(E2171=1,"DM",IF(E2171=2,"PM",IF(E2171=3,"LM",IF(E2171=4,"FM"))))),IF(E2171="OoS","OoS",IF(E2171&lt;=2,"H",IF(E2171=3,"M",IF(E2171=4,"L")))))</f>
        <v>DM</v>
      </c>
      <c r="E2171" s="58">
        <f>IF(OR(Processes!$C$62=TRUE,Processes!M$62=TRUE),IF(AND(G2171=1,H2171=1,NOT(ISTEXT(J2171))),4,IF(AND(G2171=1,H2171=1,ISTEXT(J2171)),3,IF(AND(OR(G2171=1,H2171=1),ISTEXT(J2171)),2,1))),"OoS")</f>
        <v>1</v>
      </c>
      <c r="F2171" s="57"/>
      <c r="G2171" s="59"/>
      <c r="H2171" s="59"/>
      <c r="I2171" s="59"/>
      <c r="J2171" s="59"/>
      <c r="K2171" s="59"/>
      <c r="L2171" s="59"/>
      <c r="M2171" s="59"/>
      <c r="N2171" s="59"/>
      <c r="O2171" s="59"/>
      <c r="P2171" s="370"/>
      <c r="Q2171" s="59"/>
      <c r="R2171" s="386"/>
    </row>
    <row r="2172" spans="1:18" ht="12.75" customHeight="1" x14ac:dyDescent="0.25">
      <c r="A2172" s="383"/>
      <c r="B2172" s="378"/>
      <c r="C2172" s="62" t="str">
        <f>IF(ISTEXT('Organizational Unit Summary'!$B$50),'Organizational Unit Summary'!$B$50,"")</f>
        <v>P-11</v>
      </c>
      <c r="D2172" s="51" t="str">
        <f>IF('Organizational Unit Summary'!$B$24="Benchmark or Sustainment",IF(E2172="OoS","OoS",IF(E2172=1,"DM",IF(E2172=2,"PM",IF(E2172=3,"LM",IF(E2172=4,"FM"))))),IF(E2172="OoS","OoS",IF(E2172&lt;=2,"H",IF(E2172=3,"M",IF(E2172=4,"L")))))</f>
        <v>DM</v>
      </c>
      <c r="E2172" s="58">
        <f>IF(OR(Processes!$C$62=TRUE,Processes!N$62=TRUE),IF(AND(G2172=1,H2172=1,NOT(ISTEXT(J2172))),4,IF(AND(G2172=1,H2172=1,ISTEXT(J2172)),3,IF(AND(OR(G2172=1,H2172=1),ISTEXT(J2172)),2,1))),"OoS")</f>
        <v>1</v>
      </c>
      <c r="F2172" s="57"/>
      <c r="G2172" s="59"/>
      <c r="H2172" s="59"/>
      <c r="I2172" s="59"/>
      <c r="J2172" s="59"/>
      <c r="K2172" s="59"/>
      <c r="L2172" s="59"/>
      <c r="M2172" s="59"/>
      <c r="N2172" s="59"/>
      <c r="O2172" s="59"/>
      <c r="P2172" s="370"/>
      <c r="Q2172" s="59"/>
      <c r="R2172" s="386"/>
    </row>
    <row r="2173" spans="1:18" ht="12.75" customHeight="1" x14ac:dyDescent="0.25">
      <c r="A2173" s="383"/>
      <c r="B2173" s="378"/>
      <c r="C2173" s="62" t="str">
        <f>IF(ISTEXT('Organizational Unit Summary'!$B$51),'Organizational Unit Summary'!$B$51,"")</f>
        <v>P-12</v>
      </c>
      <c r="D2173" s="51" t="str">
        <f>IF('Organizational Unit Summary'!$B$24="Benchmark or Sustainment",IF(E2173="OoS","OoS",IF(E2173=1,"DM",IF(E2173=2,"PM",IF(E2173=3,"LM",IF(E2173=4,"FM"))))),IF(E2173="OoS","OoS",IF(E2173&lt;=2,"H",IF(E2173=3,"M",IF(E2173=4,"L")))))</f>
        <v>DM</v>
      </c>
      <c r="E2173" s="58">
        <f>IF(OR(Processes!$C$62=TRUE,Processes!O$62=TRUE),IF(AND(G2173=1,H2173=1,NOT(ISTEXT(J2173))),4,IF(AND(G2173=1,H2173=1,ISTEXT(J2173)),3,IF(AND(OR(G2173=1,H2173=1),ISTEXT(J2173)),2,1))),"OoS")</f>
        <v>1</v>
      </c>
      <c r="F2173" s="57"/>
      <c r="G2173" s="59"/>
      <c r="H2173" s="59"/>
      <c r="I2173" s="59"/>
      <c r="J2173" s="59"/>
      <c r="K2173" s="59"/>
      <c r="L2173" s="59"/>
      <c r="M2173" s="59"/>
      <c r="N2173" s="59"/>
      <c r="O2173" s="59"/>
      <c r="P2173" s="370"/>
      <c r="Q2173" s="59"/>
      <c r="R2173" s="386"/>
    </row>
    <row r="2174" spans="1:18" ht="12.75" customHeight="1" x14ac:dyDescent="0.25">
      <c r="A2174" s="383"/>
      <c r="B2174" s="378"/>
      <c r="C2174" s="62" t="str">
        <f>IF(ISTEXT('Organizational Unit Summary'!$B$52),'Organizational Unit Summary'!$B$52,"")</f>
        <v>P-13</v>
      </c>
      <c r="D2174" s="51" t="str">
        <f>IF('Organizational Unit Summary'!$B$24="Benchmark or Sustainment",IF(E2174="OoS","OoS",IF(E2174=1,"DM",IF(E2174=2,"PM",IF(E2174=3,"LM",IF(E2174=4,"FM"))))),IF(E2174="OoS","OoS",IF(E2174&lt;=2,"H",IF(E2174=3,"M",IF(E2174=4,"L")))))</f>
        <v>DM</v>
      </c>
      <c r="E2174" s="58">
        <f>IF(OR(Processes!$C$62=TRUE,Processes!P$62=TRUE),IF(AND(G2174=1,H2174=1,NOT(ISTEXT(J2174))),4,IF(AND(G2174=1,H2174=1,ISTEXT(J2174)),3,IF(AND(OR(G2174=1,H2174=1),ISTEXT(J2174)),2,1))),"OoS")</f>
        <v>1</v>
      </c>
      <c r="F2174" s="57"/>
      <c r="G2174" s="59"/>
      <c r="H2174" s="59"/>
      <c r="I2174" s="59"/>
      <c r="J2174" s="59"/>
      <c r="K2174" s="59"/>
      <c r="L2174" s="59"/>
      <c r="M2174" s="59"/>
      <c r="N2174" s="59"/>
      <c r="O2174" s="59"/>
      <c r="P2174" s="370"/>
      <c r="Q2174" s="59"/>
      <c r="R2174" s="386"/>
    </row>
    <row r="2175" spans="1:18" ht="12.75" customHeight="1" x14ac:dyDescent="0.25">
      <c r="A2175" s="383"/>
      <c r="B2175" s="378"/>
      <c r="C2175" s="62" t="str">
        <f>IF(ISTEXT('Organizational Unit Summary'!$B$53),'Organizational Unit Summary'!$B$53,"")</f>
        <v>P-14</v>
      </c>
      <c r="D2175" s="51" t="str">
        <f>IF('Organizational Unit Summary'!$B$24="Benchmark or Sustainment",IF(E2175="OoS","OoS",IF(E2175=1,"DM",IF(E2175=2,"PM",IF(E2175=3,"LM",IF(E2175=4,"FM"))))),IF(E2175="OoS","OoS",IF(E2175&lt;=2,"H",IF(E2175=3,"M",IF(E2175=4,"L")))))</f>
        <v>DM</v>
      </c>
      <c r="E2175" s="58">
        <f>IF(OR(Processes!$C$62=TRUE,Processes!Q$62=TRUE),IF(AND(G2175=1,H2175=1,NOT(ISTEXT(J2175))),4,IF(AND(G2175=1,H2175=1,ISTEXT(J2175)),3,IF(AND(OR(G2175=1,H2175=1),ISTEXT(J2175)),2,1))),"OoS")</f>
        <v>1</v>
      </c>
      <c r="F2175" s="57"/>
      <c r="G2175" s="59"/>
      <c r="H2175" s="59"/>
      <c r="I2175" s="59"/>
      <c r="J2175" s="59"/>
      <c r="K2175" s="59"/>
      <c r="L2175" s="59"/>
      <c r="M2175" s="59"/>
      <c r="N2175" s="59"/>
      <c r="O2175" s="59"/>
      <c r="P2175" s="370"/>
      <c r="Q2175" s="59"/>
      <c r="R2175" s="386"/>
    </row>
    <row r="2176" spans="1:18" ht="12.75" customHeight="1" x14ac:dyDescent="0.25">
      <c r="A2176" s="383"/>
      <c r="B2176" s="378"/>
      <c r="C2176" s="62" t="str">
        <f>IF(ISTEXT('Organizational Unit Summary'!$B$54),'Organizational Unit Summary'!$B$54,"")</f>
        <v>P-15</v>
      </c>
      <c r="D2176" s="51" t="str">
        <f>IF('Organizational Unit Summary'!$B$24="Benchmark or Sustainment",IF(E2176="OoS","OoS",IF(E2176=1,"DM",IF(E2176=2,"PM",IF(E2176=3,"LM",IF(E2176=4,"FM"))))),IF(E2176="OoS","OoS",IF(E2176&lt;=2,"H",IF(E2176=3,"M",IF(E2176=4,"L")))))</f>
        <v>DM</v>
      </c>
      <c r="E2176" s="58">
        <f>IF(OR(Processes!$C$62=TRUE,Processes!R$62=TRUE),IF(AND(G2176=1,H2176=1,NOT(ISTEXT(J2176))),4,IF(AND(G2176=1,H2176=1,ISTEXT(J2176)),3,IF(AND(OR(G2176=1,H2176=1),ISTEXT(J2176)),2,1))),"OoS")</f>
        <v>1</v>
      </c>
      <c r="F2176" s="57"/>
      <c r="G2176" s="59"/>
      <c r="H2176" s="59"/>
      <c r="I2176" s="59"/>
      <c r="J2176" s="59"/>
      <c r="K2176" s="59"/>
      <c r="L2176" s="59"/>
      <c r="M2176" s="59"/>
      <c r="N2176" s="59"/>
      <c r="O2176" s="59"/>
      <c r="P2176" s="370"/>
      <c r="Q2176" s="59"/>
      <c r="R2176" s="386"/>
    </row>
    <row r="2177" spans="1:18" ht="12.75" customHeight="1" x14ac:dyDescent="0.25">
      <c r="A2177" s="383"/>
      <c r="B2177" s="378"/>
      <c r="C2177" s="62" t="str">
        <f>IF(ISTEXT('Organizational Unit Summary'!$B$55),'Organizational Unit Summary'!$B$55,"")</f>
        <v>P-16</v>
      </c>
      <c r="D2177" s="51" t="str">
        <f>IF('Organizational Unit Summary'!$B$24="Benchmark or Sustainment",IF(E2177="OoS","OoS",IF(E2177=1,"DM",IF(E2177=2,"PM",IF(E2177=3,"LM",IF(E2177=4,"FM"))))),IF(E2177="OoS","OoS",IF(E2177&lt;=2,"H",IF(E2177=3,"M",IF(E2177=4,"L")))))</f>
        <v>DM</v>
      </c>
      <c r="E2177" s="58">
        <f>IF(OR(Processes!$C$62=TRUE,Processes!S$62=TRUE),IF(AND(G2177=1,H2177=1,NOT(ISTEXT(J2177))),4,IF(AND(G2177=1,H2177=1,ISTEXT(J2177)),3,IF(AND(OR(G2177=1,H2177=1),ISTEXT(J2177)),2,1))),"OoS")</f>
        <v>1</v>
      </c>
      <c r="F2177" s="57"/>
      <c r="G2177" s="59"/>
      <c r="H2177" s="59"/>
      <c r="I2177" s="59"/>
      <c r="J2177" s="59"/>
      <c r="K2177" s="59"/>
      <c r="L2177" s="59"/>
      <c r="M2177" s="59"/>
      <c r="N2177" s="59"/>
      <c r="O2177" s="59"/>
      <c r="P2177" s="370"/>
      <c r="Q2177" s="59"/>
      <c r="R2177" s="386"/>
    </row>
    <row r="2178" spans="1:18" ht="12.75" customHeight="1" x14ac:dyDescent="0.25">
      <c r="A2178" s="383"/>
      <c r="B2178" s="378"/>
      <c r="C2178" s="62" t="str">
        <f>IF(ISTEXT('Organizational Unit Summary'!$B$56),'Organizational Unit Summary'!$B$56,"")</f>
        <v>P-17</v>
      </c>
      <c r="D2178" s="51" t="str">
        <f>IF('Organizational Unit Summary'!$B$24="Benchmark or Sustainment",IF(E2178="OoS","OoS",IF(E2178=1,"DM",IF(E2178=2,"PM",IF(E2178=3,"LM",IF(E2178=4,"FM"))))),IF(E2178="OoS","OoS",IF(E2178&lt;=2,"H",IF(E2178=3,"M",IF(E2178=4,"L")))))</f>
        <v>DM</v>
      </c>
      <c r="E2178" s="58">
        <f>IF(OR(Processes!$C$62=TRUE,Processes!T$62=TRUE),IF(AND(G2178=1,H2178=1,NOT(ISTEXT(J2178))),4,IF(AND(G2178=1,H2178=1,ISTEXT(J2178)),3,IF(AND(OR(G2178=1,H2178=1),ISTEXT(J2178)),2,1))),"OoS")</f>
        <v>1</v>
      </c>
      <c r="F2178" s="57"/>
      <c r="G2178" s="59"/>
      <c r="H2178" s="59"/>
      <c r="I2178" s="59"/>
      <c r="J2178" s="59"/>
      <c r="K2178" s="59"/>
      <c r="L2178" s="59"/>
      <c r="M2178" s="59"/>
      <c r="N2178" s="59"/>
      <c r="O2178" s="59"/>
      <c r="P2178" s="370"/>
      <c r="Q2178" s="59"/>
      <c r="R2178" s="386"/>
    </row>
    <row r="2179" spans="1:18" ht="12.75" customHeight="1" x14ac:dyDescent="0.25">
      <c r="A2179" s="383"/>
      <c r="B2179" s="378"/>
      <c r="C2179" s="62" t="str">
        <f>IF(ISTEXT('Organizational Unit Summary'!$B$57),'Organizational Unit Summary'!$B$57,"")</f>
        <v>P-18</v>
      </c>
      <c r="D2179" s="51" t="str">
        <f>IF('Organizational Unit Summary'!$B$24="Benchmark or Sustainment",IF(E2179="OoS","OoS",IF(E2179=1,"DM",IF(E2179=2,"PM",IF(E2179=3,"LM",IF(E2179=4,"FM"))))),IF(E2179="OoS","OoS",IF(E2179&lt;=2,"H",IF(E2179=3,"M",IF(E2179=4,"L")))))</f>
        <v>DM</v>
      </c>
      <c r="E2179" s="58">
        <f>IF(OR(Processes!$C$62=TRUE,Processes!U$62=TRUE),IF(AND(G2179=1,H2179=1,NOT(ISTEXT(J2179))),4,IF(AND(G2179=1,H2179=1,ISTEXT(J2179)),3,IF(AND(OR(G2179=1,H2179=1),ISTEXT(J2179)),2,1))),"OoS")</f>
        <v>1</v>
      </c>
      <c r="F2179" s="57"/>
      <c r="G2179" s="59"/>
      <c r="H2179" s="59"/>
      <c r="I2179" s="59"/>
      <c r="J2179" s="59"/>
      <c r="K2179" s="59"/>
      <c r="L2179" s="59"/>
      <c r="M2179" s="59"/>
      <c r="N2179" s="59"/>
      <c r="O2179" s="59"/>
      <c r="P2179" s="370"/>
      <c r="Q2179" s="59"/>
      <c r="R2179" s="386"/>
    </row>
    <row r="2180" spans="1:18" ht="12.75" customHeight="1" x14ac:dyDescent="0.25">
      <c r="A2180" s="383"/>
      <c r="B2180" s="378"/>
      <c r="C2180" s="62" t="str">
        <f>IF(ISTEXT('Organizational Unit Summary'!$B$58),'Organizational Unit Summary'!$B$58,"")</f>
        <v>P-19</v>
      </c>
      <c r="D2180" s="51" t="str">
        <f>IF('Organizational Unit Summary'!$B$24="Benchmark or Sustainment",IF(E2180="OoS","OoS",IF(E2180=1,"DM",IF(E2180=2,"PM",IF(E2180=3,"LM",IF(E2180=4,"FM"))))),IF(E2180="OoS","OoS",IF(E2180&lt;=2,"H",IF(E2180=3,"M",IF(E2180=4,"L")))))</f>
        <v>DM</v>
      </c>
      <c r="E2180" s="58">
        <f>IF(OR(Processes!$C$62=TRUE,Processes!V$62=TRUE),IF(AND(G2180=1,H2180=1,NOT(ISTEXT(J2180))),4,IF(AND(G2180=1,H2180=1,ISTEXT(J2180)),3,IF(AND(OR(G2180=1,H2180=1),ISTEXT(J2180)),2,1))),"OoS")</f>
        <v>1</v>
      </c>
      <c r="F2180" s="57"/>
      <c r="G2180" s="59"/>
      <c r="H2180" s="59"/>
      <c r="I2180" s="59"/>
      <c r="J2180" s="59"/>
      <c r="K2180" s="59"/>
      <c r="L2180" s="59"/>
      <c r="M2180" s="59"/>
      <c r="N2180" s="59"/>
      <c r="O2180" s="59"/>
      <c r="P2180" s="370"/>
      <c r="Q2180" s="59"/>
      <c r="R2180" s="386"/>
    </row>
    <row r="2181" spans="1:18" ht="12.75" customHeight="1" thickBot="1" x14ac:dyDescent="0.3">
      <c r="A2181" s="383"/>
      <c r="B2181" s="378"/>
      <c r="C2181" s="62" t="str">
        <f>IF(ISTEXT('Organizational Unit Summary'!$B$59),'Organizational Unit Summary'!$B$59,"")</f>
        <v>P-20</v>
      </c>
      <c r="D2181" s="51" t="str">
        <f>IF('Organizational Unit Summary'!$B$24="Benchmark or Sustainment",IF(E2181="OoS","OoS",IF(E2181=1,"DM",IF(E2181=2,"PM",IF(E2181=3,"LM",IF(E2181=4,"FM"))))),IF(E2181="OoS","OoS",IF(E2181&lt;=2,"H",IF(E2181=3,"M",IF(E2181=4,"L")))))</f>
        <v>DM</v>
      </c>
      <c r="E2181" s="58">
        <f>IF(OR(Processes!$C$62=TRUE,Processes!W$62=TRUE),IF(AND(G2181=1,H2181=1,NOT(ISTEXT(J2181))),4,IF(AND(G2181=1,H2181=1,ISTEXT(J2181)),3,IF(AND(OR(G2181=1,H2181=1),ISTEXT(J2181)),2,1))),"OoS")</f>
        <v>1</v>
      </c>
      <c r="F2181" s="57"/>
      <c r="G2181" s="59"/>
      <c r="H2181" s="59"/>
      <c r="I2181" s="59"/>
      <c r="J2181" s="59"/>
      <c r="K2181" s="59"/>
      <c r="L2181" s="59"/>
      <c r="M2181" s="59"/>
      <c r="N2181" s="59"/>
      <c r="O2181" s="59"/>
      <c r="P2181" s="371"/>
      <c r="Q2181" s="59"/>
      <c r="R2181" s="386"/>
    </row>
    <row r="2182" spans="1:18" ht="12.75" customHeight="1" x14ac:dyDescent="0.25">
      <c r="A2182" s="383"/>
      <c r="B2182" s="378" t="str">
        <f>IF(ISTEXT(Processes!$B$12),Processes!$B$12,"")</f>
        <v>Process 10</v>
      </c>
      <c r="C2182" s="62" t="str">
        <f>IF(ISTEXT('Organizational Unit Summary'!$B$40),'Organizational Unit Summary'!$B$40,"")</f>
        <v>P-1</v>
      </c>
      <c r="D2182" s="51" t="str">
        <f>IF('Organizational Unit Summary'!$B$24="Benchmark or Sustainment",IF(E2182="OoS","OoS",IF(E2182=1,"DM",IF(E2182=2,"PM",IF(E2182=3,"LM",IF(E2182=4,"FM"))))),IF(E2182="OoS","OoS",IF(E2182&lt;=2,"H",IF(E2182=3,"M",IF(E2182=4,"L")))))</f>
        <v>DM</v>
      </c>
      <c r="E2182" s="58">
        <f>IF(OR(Processes!$C$63=TRUE,Processes!D$63=TRUE),IF(AND(G2182=1,H2182=1,NOT(ISTEXT(J2182))),4,IF(AND(G2182=1,H2182=1,ISTEXT(J2182)),3,IF(AND(OR(G2182=1,H2182=1),ISTEXT(J2182)),2,1))),"OoS")</f>
        <v>1</v>
      </c>
      <c r="F2182" s="57"/>
      <c r="G2182" s="59"/>
      <c r="H2182" s="59"/>
      <c r="I2182" s="59"/>
      <c r="J2182" s="59"/>
      <c r="K2182" s="59"/>
      <c r="L2182" s="59"/>
      <c r="M2182" s="59"/>
      <c r="N2182" s="59"/>
      <c r="O2182" s="59"/>
      <c r="P2182" s="369"/>
      <c r="Q2182" s="59"/>
      <c r="R2182" s="386"/>
    </row>
    <row r="2183" spans="1:18" ht="12.75" customHeight="1" x14ac:dyDescent="0.25">
      <c r="A2183" s="383"/>
      <c r="B2183" s="378"/>
      <c r="C2183" s="62" t="str">
        <f>IF(ISTEXT('Organizational Unit Summary'!$B$41),'Organizational Unit Summary'!$B$41,"")</f>
        <v>P-2</v>
      </c>
      <c r="D2183" s="51" t="str">
        <f>IF('Organizational Unit Summary'!$B$24="Benchmark or Sustainment",IF(E2183="OoS","OoS",IF(E2183=1,"DM",IF(E2183=2,"PM",IF(E2183=3,"LM",IF(E2183=4,"FM"))))),IF(E2183="OoS","OoS",IF(E2183&lt;=2,"H",IF(E2183=3,"M",IF(E2183=4,"L")))))</f>
        <v>DM</v>
      </c>
      <c r="E2183" s="58">
        <f>IF(OR(Processes!$C$63=TRUE,Processes!E$63=TRUE),IF(AND(G2183=1,H2183=1,NOT(ISTEXT(J2183))),4,IF(AND(G2183=1,H2183=1,ISTEXT(J2183)),3,IF(AND(OR(G2183=1,H2183=1),ISTEXT(J2183)),2,1))),"OoS")</f>
        <v>1</v>
      </c>
      <c r="F2183" s="57"/>
      <c r="G2183" s="59"/>
      <c r="H2183" s="59"/>
      <c r="I2183" s="59"/>
      <c r="J2183" s="59"/>
      <c r="K2183" s="59"/>
      <c r="L2183" s="59"/>
      <c r="M2183" s="59"/>
      <c r="N2183" s="59"/>
      <c r="O2183" s="59"/>
      <c r="P2183" s="370"/>
      <c r="Q2183" s="59"/>
      <c r="R2183" s="386"/>
    </row>
    <row r="2184" spans="1:18" ht="12.75" customHeight="1" x14ac:dyDescent="0.25">
      <c r="A2184" s="383"/>
      <c r="B2184" s="378"/>
      <c r="C2184" s="62" t="str">
        <f>IF(ISTEXT('Organizational Unit Summary'!$B$42),'Organizational Unit Summary'!$B$42,"")</f>
        <v>P-3</v>
      </c>
      <c r="D2184" s="51" t="str">
        <f>IF('Organizational Unit Summary'!$B$24="Benchmark or Sustainment",IF(E2184="OoS","OoS",IF(E2184=1,"DM",IF(E2184=2,"PM",IF(E2184=3,"LM",IF(E2184=4,"FM"))))),IF(E2184="OoS","OoS",IF(E2184&lt;=2,"H",IF(E2184=3,"M",IF(E2184=4,"L")))))</f>
        <v>DM</v>
      </c>
      <c r="E2184" s="58">
        <f>IF(OR(Processes!$C$63=TRUE,Processes!F$63=TRUE),IF(AND(G2184=1,H2184=1,NOT(ISTEXT(J2184))),4,IF(AND(G2184=1,H2184=1,ISTEXT(J2184)),3,IF(AND(OR(G2184=1,H2184=1),ISTEXT(J2184)),2,1))),"OoS")</f>
        <v>1</v>
      </c>
      <c r="F2184" s="57"/>
      <c r="G2184" s="59"/>
      <c r="H2184" s="59"/>
      <c r="I2184" s="59"/>
      <c r="J2184" s="59"/>
      <c r="K2184" s="59"/>
      <c r="L2184" s="59"/>
      <c r="M2184" s="59"/>
      <c r="N2184" s="59"/>
      <c r="O2184" s="59"/>
      <c r="P2184" s="370"/>
      <c r="Q2184" s="59"/>
      <c r="R2184" s="386"/>
    </row>
    <row r="2185" spans="1:18" ht="12.75" customHeight="1" x14ac:dyDescent="0.25">
      <c r="A2185" s="383"/>
      <c r="B2185" s="378"/>
      <c r="C2185" s="62" t="str">
        <f>IF(ISTEXT('Organizational Unit Summary'!$B$43),'Organizational Unit Summary'!$B$43,"")</f>
        <v>P-4</v>
      </c>
      <c r="D2185" s="51" t="str">
        <f>IF('Organizational Unit Summary'!$B$24="Benchmark or Sustainment",IF(E2185="OoS","OoS",IF(E2185=1,"DM",IF(E2185=2,"PM",IF(E2185=3,"LM",IF(E2185=4,"FM"))))),IF(E2185="OoS","OoS",IF(E2185&lt;=2,"H",IF(E2185=3,"M",IF(E2185=4,"L")))))</f>
        <v>DM</v>
      </c>
      <c r="E2185" s="58">
        <f>IF(OR(Processes!$C$63=TRUE,Processes!G$63=TRUE),IF(AND(G2185=1,H2185=1,NOT(ISTEXT(J2185))),4,IF(AND(G2185=1,H2185=1,ISTEXT(J2185)),3,IF(AND(OR(G2185=1,H2185=1),ISTEXT(J2185)),2,1))),"OoS")</f>
        <v>1</v>
      </c>
      <c r="F2185" s="57"/>
      <c r="G2185" s="59"/>
      <c r="H2185" s="59"/>
      <c r="I2185" s="59"/>
      <c r="J2185" s="59"/>
      <c r="K2185" s="59"/>
      <c r="L2185" s="59"/>
      <c r="M2185" s="59"/>
      <c r="N2185" s="59"/>
      <c r="O2185" s="59"/>
      <c r="P2185" s="370"/>
      <c r="Q2185" s="59"/>
      <c r="R2185" s="386"/>
    </row>
    <row r="2186" spans="1:18" ht="12.75" customHeight="1" x14ac:dyDescent="0.25">
      <c r="A2186" s="383"/>
      <c r="B2186" s="378"/>
      <c r="C2186" s="62" t="str">
        <f>IF(ISTEXT('Organizational Unit Summary'!$B$44),'Organizational Unit Summary'!$B$44,"")</f>
        <v>P-5</v>
      </c>
      <c r="D2186" s="51" t="str">
        <f>IF('Organizational Unit Summary'!$B$24="Benchmark or Sustainment",IF(E2186="OoS","OoS",IF(E2186=1,"DM",IF(E2186=2,"PM",IF(E2186=3,"LM",IF(E2186=4,"FM"))))),IF(E2186="OoS","OoS",IF(E2186&lt;=2,"H",IF(E2186=3,"M",IF(E2186=4,"L")))))</f>
        <v>DM</v>
      </c>
      <c r="E2186" s="58">
        <f>IF(OR(Processes!$C$63=TRUE,Processes!H$63=TRUE),IF(AND(G2186=1,H2186=1,NOT(ISTEXT(J2186))),4,IF(AND(G2186=1,H2186=1,ISTEXT(J2186)),3,IF(AND(OR(G2186=1,H2186=1),ISTEXT(J2186)),2,1))),"OoS")</f>
        <v>1</v>
      </c>
      <c r="F2186" s="57"/>
      <c r="G2186" s="59"/>
      <c r="H2186" s="59"/>
      <c r="I2186" s="59"/>
      <c r="J2186" s="59"/>
      <c r="K2186" s="59"/>
      <c r="L2186" s="59"/>
      <c r="M2186" s="59"/>
      <c r="N2186" s="59"/>
      <c r="O2186" s="59"/>
      <c r="P2186" s="370"/>
      <c r="Q2186" s="59"/>
      <c r="R2186" s="386"/>
    </row>
    <row r="2187" spans="1:18" ht="12.75" customHeight="1" x14ac:dyDescent="0.25">
      <c r="A2187" s="383"/>
      <c r="B2187" s="378"/>
      <c r="C2187" s="62" t="str">
        <f>IF(ISTEXT('Organizational Unit Summary'!$B$45),'Organizational Unit Summary'!$B$45,"")</f>
        <v>P-6</v>
      </c>
      <c r="D2187" s="51" t="str">
        <f>IF('Organizational Unit Summary'!$B$24="Benchmark or Sustainment",IF(E2187="OoS","OoS",IF(E2187=1,"DM",IF(E2187=2,"PM",IF(E2187=3,"LM",IF(E2187=4,"FM"))))),IF(E2187="OoS","OoS",IF(E2187&lt;=2,"H",IF(E2187=3,"M",IF(E2187=4,"L")))))</f>
        <v>DM</v>
      </c>
      <c r="E2187" s="58">
        <f>IF(OR(Processes!$C$63=TRUE,Processes!I$63=TRUE),IF(AND(G2187=1,H2187=1,NOT(ISTEXT(J2187))),4,IF(AND(G2187=1,H2187=1,ISTEXT(J2187)),3,IF(AND(OR(G2187=1,H2187=1),ISTEXT(J2187)),2,1))),"OoS")</f>
        <v>1</v>
      </c>
      <c r="F2187" s="57"/>
      <c r="G2187" s="59"/>
      <c r="H2187" s="59"/>
      <c r="I2187" s="59"/>
      <c r="J2187" s="59"/>
      <c r="K2187" s="59"/>
      <c r="L2187" s="59"/>
      <c r="M2187" s="59"/>
      <c r="N2187" s="59"/>
      <c r="O2187" s="59"/>
      <c r="P2187" s="370"/>
      <c r="Q2187" s="59"/>
      <c r="R2187" s="386"/>
    </row>
    <row r="2188" spans="1:18" ht="12.75" customHeight="1" x14ac:dyDescent="0.25">
      <c r="A2188" s="383"/>
      <c r="B2188" s="378"/>
      <c r="C2188" s="62" t="str">
        <f>IF(ISTEXT('Organizational Unit Summary'!$B$46),'Organizational Unit Summary'!$B$46,"")</f>
        <v>P-7</v>
      </c>
      <c r="D2188" s="51" t="str">
        <f>IF('Organizational Unit Summary'!$B$24="Benchmark or Sustainment",IF(E2188="OoS","OoS",IF(E2188=1,"DM",IF(E2188=2,"PM",IF(E2188=3,"LM",IF(E2188=4,"FM"))))),IF(E2188="OoS","OoS",IF(E2188&lt;=2,"H",IF(E2188=3,"M",IF(E2188=4,"L")))))</f>
        <v>DM</v>
      </c>
      <c r="E2188" s="58">
        <f>IF(OR(Processes!$C$63=TRUE,Processes!J$63=TRUE),IF(AND(G2188=1,H2188=1,NOT(ISTEXT(J2188))),4,IF(AND(G2188=1,H2188=1,ISTEXT(J2188)),3,IF(AND(OR(G2188=1,H2188=1),ISTEXT(J2188)),2,1))),"OoS")</f>
        <v>1</v>
      </c>
      <c r="F2188" s="57"/>
      <c r="G2188" s="59"/>
      <c r="H2188" s="59"/>
      <c r="I2188" s="59"/>
      <c r="J2188" s="59"/>
      <c r="K2188" s="59"/>
      <c r="L2188" s="59"/>
      <c r="M2188" s="59"/>
      <c r="N2188" s="59"/>
      <c r="O2188" s="59"/>
      <c r="P2188" s="370"/>
      <c r="Q2188" s="59"/>
      <c r="R2188" s="386"/>
    </row>
    <row r="2189" spans="1:18" ht="12.75" customHeight="1" x14ac:dyDescent="0.25">
      <c r="A2189" s="383"/>
      <c r="B2189" s="378"/>
      <c r="C2189" s="62" t="str">
        <f>IF(ISTEXT('Organizational Unit Summary'!$B$47),'Organizational Unit Summary'!$B$47,"")</f>
        <v>P-8</v>
      </c>
      <c r="D2189" s="51" t="str">
        <f>IF('Organizational Unit Summary'!$B$24="Benchmark or Sustainment",IF(E2189="OoS","OoS",IF(E2189=1,"DM",IF(E2189=2,"PM",IF(E2189=3,"LM",IF(E2189=4,"FM"))))),IF(E2189="OoS","OoS",IF(E2189&lt;=2,"H",IF(E2189=3,"M",IF(E2189=4,"L")))))</f>
        <v>DM</v>
      </c>
      <c r="E2189" s="58">
        <f>IF(OR(Processes!$C$63=TRUE,Processes!K$63=TRUE),IF(AND(G2189=1,H2189=1,NOT(ISTEXT(J2189))),4,IF(AND(G2189=1,H2189=1,ISTEXT(J2189)),3,IF(AND(OR(G2189=1,H2189=1),ISTEXT(J2189)),2,1))),"OoS")</f>
        <v>1</v>
      </c>
      <c r="F2189" s="57"/>
      <c r="G2189" s="59"/>
      <c r="H2189" s="59"/>
      <c r="I2189" s="59"/>
      <c r="J2189" s="59"/>
      <c r="K2189" s="59"/>
      <c r="L2189" s="59"/>
      <c r="M2189" s="59"/>
      <c r="N2189" s="59"/>
      <c r="O2189" s="59"/>
      <c r="P2189" s="370"/>
      <c r="Q2189" s="59"/>
      <c r="R2189" s="386"/>
    </row>
    <row r="2190" spans="1:18" ht="12.75" customHeight="1" x14ac:dyDescent="0.25">
      <c r="A2190" s="383"/>
      <c r="B2190" s="378"/>
      <c r="C2190" s="62" t="str">
        <f>IF(ISTEXT('Organizational Unit Summary'!$B$48),'Organizational Unit Summary'!$B$48,"")</f>
        <v>P-9</v>
      </c>
      <c r="D2190" s="51" t="str">
        <f>IF('Organizational Unit Summary'!$B$24="Benchmark or Sustainment",IF(E2190="OoS","OoS",IF(E2190=1,"DM",IF(E2190=2,"PM",IF(E2190=3,"LM",IF(E2190=4,"FM"))))),IF(E2190="OoS","OoS",IF(E2190&lt;=2,"H",IF(E2190=3,"M",IF(E2190=4,"L")))))</f>
        <v>DM</v>
      </c>
      <c r="E2190" s="58">
        <f>IF(OR(Processes!$C$63=TRUE,Processes!L$63=TRUE),IF(AND(G2190=1,H2190=1,NOT(ISTEXT(J2190))),4,IF(AND(G2190=1,H2190=1,ISTEXT(J2190)),3,IF(AND(OR(G2190=1,H2190=1),ISTEXT(J2190)),2,1))),"OoS")</f>
        <v>1</v>
      </c>
      <c r="F2190" s="57"/>
      <c r="G2190" s="59"/>
      <c r="H2190" s="59"/>
      <c r="I2190" s="59"/>
      <c r="J2190" s="59"/>
      <c r="K2190" s="59"/>
      <c r="L2190" s="59"/>
      <c r="M2190" s="59"/>
      <c r="N2190" s="59"/>
      <c r="O2190" s="59"/>
      <c r="P2190" s="370"/>
      <c r="Q2190" s="59"/>
      <c r="R2190" s="386"/>
    </row>
    <row r="2191" spans="1:18" ht="12.75" customHeight="1" x14ac:dyDescent="0.25">
      <c r="A2191" s="383"/>
      <c r="B2191" s="378"/>
      <c r="C2191" s="62" t="str">
        <f>IF(ISTEXT('Organizational Unit Summary'!$B$49),'Organizational Unit Summary'!$B$49,"")</f>
        <v>P-10</v>
      </c>
      <c r="D2191" s="51" t="str">
        <f>IF('Organizational Unit Summary'!$B$24="Benchmark or Sustainment",IF(E2191="OoS","OoS",IF(E2191=1,"DM",IF(E2191=2,"PM",IF(E2191=3,"LM",IF(E2191=4,"FM"))))),IF(E2191="OoS","OoS",IF(E2191&lt;=2,"H",IF(E2191=3,"M",IF(E2191=4,"L")))))</f>
        <v>DM</v>
      </c>
      <c r="E2191" s="58">
        <f>IF(OR(Processes!$C$63=TRUE,Processes!M$63=TRUE),IF(AND(G2191=1,H2191=1,NOT(ISTEXT(J2191))),4,IF(AND(G2191=1,H2191=1,ISTEXT(J2191)),3,IF(AND(OR(G2191=1,H2191=1),ISTEXT(J2191)),2,1))),"OoS")</f>
        <v>1</v>
      </c>
      <c r="F2191" s="57"/>
      <c r="G2191" s="59"/>
      <c r="H2191" s="59"/>
      <c r="I2191" s="59"/>
      <c r="J2191" s="59"/>
      <c r="K2191" s="59"/>
      <c r="L2191" s="59"/>
      <c r="M2191" s="59"/>
      <c r="N2191" s="59"/>
      <c r="O2191" s="59"/>
      <c r="P2191" s="370"/>
      <c r="Q2191" s="59"/>
      <c r="R2191" s="386"/>
    </row>
    <row r="2192" spans="1:18" ht="12.75" customHeight="1" x14ac:dyDescent="0.25">
      <c r="A2192" s="383"/>
      <c r="B2192" s="378"/>
      <c r="C2192" s="62" t="str">
        <f>IF(ISTEXT('Organizational Unit Summary'!$B$50),'Organizational Unit Summary'!$B$50,"")</f>
        <v>P-11</v>
      </c>
      <c r="D2192" s="51" t="str">
        <f>IF('Organizational Unit Summary'!$B$24="Benchmark or Sustainment",IF(E2192="OoS","OoS",IF(E2192=1,"DM",IF(E2192=2,"PM",IF(E2192=3,"LM",IF(E2192=4,"FM"))))),IF(E2192="OoS","OoS",IF(E2192&lt;=2,"H",IF(E2192=3,"M",IF(E2192=4,"L")))))</f>
        <v>DM</v>
      </c>
      <c r="E2192" s="58">
        <f>IF(OR(Processes!$C$63=TRUE,Processes!N$63=TRUE),IF(AND(G2192=1,H2192=1,NOT(ISTEXT(J2192))),4,IF(AND(G2192=1,H2192=1,ISTEXT(J2192)),3,IF(AND(OR(G2192=1,H2192=1),ISTEXT(J2192)),2,1))),"OoS")</f>
        <v>1</v>
      </c>
      <c r="F2192" s="57"/>
      <c r="G2192" s="59"/>
      <c r="H2192" s="59"/>
      <c r="I2192" s="59"/>
      <c r="J2192" s="59"/>
      <c r="K2192" s="59"/>
      <c r="L2192" s="59"/>
      <c r="M2192" s="59"/>
      <c r="N2192" s="59"/>
      <c r="O2192" s="59"/>
      <c r="P2192" s="370"/>
      <c r="Q2192" s="59"/>
      <c r="R2192" s="386"/>
    </row>
    <row r="2193" spans="1:18" ht="12.75" customHeight="1" x14ac:dyDescent="0.25">
      <c r="A2193" s="383"/>
      <c r="B2193" s="378"/>
      <c r="C2193" s="62" t="str">
        <f>IF(ISTEXT('Organizational Unit Summary'!$B$51),'Organizational Unit Summary'!$B$51,"")</f>
        <v>P-12</v>
      </c>
      <c r="D2193" s="51" t="str">
        <f>IF('Organizational Unit Summary'!$B$24="Benchmark or Sustainment",IF(E2193="OoS","OoS",IF(E2193=1,"DM",IF(E2193=2,"PM",IF(E2193=3,"LM",IF(E2193=4,"FM"))))),IF(E2193="OoS","OoS",IF(E2193&lt;=2,"H",IF(E2193=3,"M",IF(E2193=4,"L")))))</f>
        <v>DM</v>
      </c>
      <c r="E2193" s="58">
        <f>IF(OR(Processes!$C$63=TRUE,Processes!O$63=TRUE),IF(AND(G2193=1,H2193=1,NOT(ISTEXT(J2193))),4,IF(AND(G2193=1,H2193=1,ISTEXT(J2193)),3,IF(AND(OR(G2193=1,H2193=1),ISTEXT(J2193)),2,1))),"OoS")</f>
        <v>1</v>
      </c>
      <c r="F2193" s="57"/>
      <c r="G2193" s="59"/>
      <c r="H2193" s="59"/>
      <c r="I2193" s="59"/>
      <c r="J2193" s="59"/>
      <c r="K2193" s="59"/>
      <c r="L2193" s="59"/>
      <c r="M2193" s="59"/>
      <c r="N2193" s="59"/>
      <c r="O2193" s="59"/>
      <c r="P2193" s="370"/>
      <c r="Q2193" s="59"/>
      <c r="R2193" s="386"/>
    </row>
    <row r="2194" spans="1:18" ht="12.75" customHeight="1" x14ac:dyDescent="0.25">
      <c r="A2194" s="383"/>
      <c r="B2194" s="378"/>
      <c r="C2194" s="62" t="str">
        <f>IF(ISTEXT('Organizational Unit Summary'!$B$52),'Organizational Unit Summary'!$B$52,"")</f>
        <v>P-13</v>
      </c>
      <c r="D2194" s="51" t="str">
        <f>IF('Organizational Unit Summary'!$B$24="Benchmark or Sustainment",IF(E2194="OoS","OoS",IF(E2194=1,"DM",IF(E2194=2,"PM",IF(E2194=3,"LM",IF(E2194=4,"FM"))))),IF(E2194="OoS","OoS",IF(E2194&lt;=2,"H",IF(E2194=3,"M",IF(E2194=4,"L")))))</f>
        <v>DM</v>
      </c>
      <c r="E2194" s="58">
        <f>IF(OR(Processes!$C$63=TRUE,Processes!P$63=TRUE),IF(AND(G2194=1,H2194=1,NOT(ISTEXT(J2194))),4,IF(AND(G2194=1,H2194=1,ISTEXT(J2194)),3,IF(AND(OR(G2194=1,H2194=1),ISTEXT(J2194)),2,1))),"OoS")</f>
        <v>1</v>
      </c>
      <c r="F2194" s="57"/>
      <c r="G2194" s="59"/>
      <c r="H2194" s="59"/>
      <c r="I2194" s="59"/>
      <c r="J2194" s="59"/>
      <c r="K2194" s="59"/>
      <c r="L2194" s="59"/>
      <c r="M2194" s="59"/>
      <c r="N2194" s="59"/>
      <c r="O2194" s="59"/>
      <c r="P2194" s="370"/>
      <c r="Q2194" s="59"/>
      <c r="R2194" s="386"/>
    </row>
    <row r="2195" spans="1:18" ht="12.75" customHeight="1" x14ac:dyDescent="0.25">
      <c r="A2195" s="383"/>
      <c r="B2195" s="378"/>
      <c r="C2195" s="62" t="str">
        <f>IF(ISTEXT('Organizational Unit Summary'!$B$53),'Organizational Unit Summary'!$B$53,"")</f>
        <v>P-14</v>
      </c>
      <c r="D2195" s="51" t="str">
        <f>IF('Organizational Unit Summary'!$B$24="Benchmark or Sustainment",IF(E2195="OoS","OoS",IF(E2195=1,"DM",IF(E2195=2,"PM",IF(E2195=3,"LM",IF(E2195=4,"FM"))))),IF(E2195="OoS","OoS",IF(E2195&lt;=2,"H",IF(E2195=3,"M",IF(E2195=4,"L")))))</f>
        <v>DM</v>
      </c>
      <c r="E2195" s="58">
        <f>IF(OR(Processes!$C$63=TRUE,Processes!Q$63=TRUE),IF(AND(G2195=1,H2195=1,NOT(ISTEXT(J2195))),4,IF(AND(G2195=1,H2195=1,ISTEXT(J2195)),3,IF(AND(OR(G2195=1,H2195=1),ISTEXT(J2195)),2,1))),"OoS")</f>
        <v>1</v>
      </c>
      <c r="F2195" s="57"/>
      <c r="G2195" s="59"/>
      <c r="H2195" s="59"/>
      <c r="I2195" s="59"/>
      <c r="J2195" s="59"/>
      <c r="K2195" s="59"/>
      <c r="L2195" s="59"/>
      <c r="M2195" s="59"/>
      <c r="N2195" s="59"/>
      <c r="O2195" s="59"/>
      <c r="P2195" s="370"/>
      <c r="Q2195" s="59"/>
      <c r="R2195" s="386"/>
    </row>
    <row r="2196" spans="1:18" ht="12.75" customHeight="1" x14ac:dyDescent="0.25">
      <c r="A2196" s="383"/>
      <c r="B2196" s="378"/>
      <c r="C2196" s="62" t="str">
        <f>IF(ISTEXT('Organizational Unit Summary'!$B$54),'Organizational Unit Summary'!$B$54,"")</f>
        <v>P-15</v>
      </c>
      <c r="D2196" s="51" t="str">
        <f>IF('Organizational Unit Summary'!$B$24="Benchmark or Sustainment",IF(E2196="OoS","OoS",IF(E2196=1,"DM",IF(E2196=2,"PM",IF(E2196=3,"LM",IF(E2196=4,"FM"))))),IF(E2196="OoS","OoS",IF(E2196&lt;=2,"H",IF(E2196=3,"M",IF(E2196=4,"L")))))</f>
        <v>DM</v>
      </c>
      <c r="E2196" s="58">
        <f>IF(OR(Processes!$C$63=TRUE,Processes!R$63=TRUE),IF(AND(G2196=1,H2196=1,NOT(ISTEXT(J2196))),4,IF(AND(G2196=1,H2196=1,ISTEXT(J2196)),3,IF(AND(OR(G2196=1,H2196=1),ISTEXT(J2196)),2,1))),"OoS")</f>
        <v>1</v>
      </c>
      <c r="F2196" s="57"/>
      <c r="G2196" s="59"/>
      <c r="H2196" s="59"/>
      <c r="I2196" s="59"/>
      <c r="J2196" s="59"/>
      <c r="K2196" s="59"/>
      <c r="L2196" s="59"/>
      <c r="M2196" s="59"/>
      <c r="N2196" s="59"/>
      <c r="O2196" s="59"/>
      <c r="P2196" s="370"/>
      <c r="Q2196" s="59"/>
      <c r="R2196" s="386"/>
    </row>
    <row r="2197" spans="1:18" ht="12.75" customHeight="1" x14ac:dyDescent="0.25">
      <c r="A2197" s="383"/>
      <c r="B2197" s="378"/>
      <c r="C2197" s="62" t="str">
        <f>IF(ISTEXT('Organizational Unit Summary'!$B$55),'Organizational Unit Summary'!$B$55,"")</f>
        <v>P-16</v>
      </c>
      <c r="D2197" s="51" t="str">
        <f>IF('Organizational Unit Summary'!$B$24="Benchmark or Sustainment",IF(E2197="OoS","OoS",IF(E2197=1,"DM",IF(E2197=2,"PM",IF(E2197=3,"LM",IF(E2197=4,"FM"))))),IF(E2197="OoS","OoS",IF(E2197&lt;=2,"H",IF(E2197=3,"M",IF(E2197=4,"L")))))</f>
        <v>DM</v>
      </c>
      <c r="E2197" s="58">
        <f>IF(OR(Processes!$C$63=TRUE,Processes!S$63=TRUE),IF(AND(G2197=1,H2197=1,NOT(ISTEXT(J2197))),4,IF(AND(G2197=1,H2197=1,ISTEXT(J2197)),3,IF(AND(OR(G2197=1,H2197=1),ISTEXT(J2197)),2,1))),"OoS")</f>
        <v>1</v>
      </c>
      <c r="F2197" s="57"/>
      <c r="G2197" s="59"/>
      <c r="H2197" s="59"/>
      <c r="I2197" s="59"/>
      <c r="J2197" s="59"/>
      <c r="K2197" s="59"/>
      <c r="L2197" s="59"/>
      <c r="M2197" s="59"/>
      <c r="N2197" s="59"/>
      <c r="O2197" s="59"/>
      <c r="P2197" s="370"/>
      <c r="Q2197" s="59"/>
      <c r="R2197" s="386"/>
    </row>
    <row r="2198" spans="1:18" ht="12.75" customHeight="1" x14ac:dyDescent="0.25">
      <c r="A2198" s="383"/>
      <c r="B2198" s="378"/>
      <c r="C2198" s="62" t="str">
        <f>IF(ISTEXT('Organizational Unit Summary'!$B$56),'Organizational Unit Summary'!$B$56,"")</f>
        <v>P-17</v>
      </c>
      <c r="D2198" s="51" t="str">
        <f>IF('Organizational Unit Summary'!$B$24="Benchmark or Sustainment",IF(E2198="OoS","OoS",IF(E2198=1,"DM",IF(E2198=2,"PM",IF(E2198=3,"LM",IF(E2198=4,"FM"))))),IF(E2198="OoS","OoS",IF(E2198&lt;=2,"H",IF(E2198=3,"M",IF(E2198=4,"L")))))</f>
        <v>DM</v>
      </c>
      <c r="E2198" s="58">
        <f>IF(OR(Processes!$C$63=TRUE,Processes!T$63=TRUE),IF(AND(G2198=1,H2198=1,NOT(ISTEXT(J2198))),4,IF(AND(G2198=1,H2198=1,ISTEXT(J2198)),3,IF(AND(OR(G2198=1,H2198=1),ISTEXT(J2198)),2,1))),"OoS")</f>
        <v>1</v>
      </c>
      <c r="F2198" s="57"/>
      <c r="G2198" s="59"/>
      <c r="H2198" s="59"/>
      <c r="I2198" s="59"/>
      <c r="J2198" s="59"/>
      <c r="K2198" s="59"/>
      <c r="L2198" s="59"/>
      <c r="M2198" s="59"/>
      <c r="N2198" s="59"/>
      <c r="O2198" s="59"/>
      <c r="P2198" s="370"/>
      <c r="Q2198" s="59"/>
      <c r="R2198" s="386"/>
    </row>
    <row r="2199" spans="1:18" ht="12.75" customHeight="1" x14ac:dyDescent="0.25">
      <c r="A2199" s="383"/>
      <c r="B2199" s="378"/>
      <c r="C2199" s="62" t="str">
        <f>IF(ISTEXT('Organizational Unit Summary'!$B$57),'Organizational Unit Summary'!$B$57,"")</f>
        <v>P-18</v>
      </c>
      <c r="D2199" s="51" t="str">
        <f>IF('Organizational Unit Summary'!$B$24="Benchmark or Sustainment",IF(E2199="OoS","OoS",IF(E2199=1,"DM",IF(E2199=2,"PM",IF(E2199=3,"LM",IF(E2199=4,"FM"))))),IF(E2199="OoS","OoS",IF(E2199&lt;=2,"H",IF(E2199=3,"M",IF(E2199=4,"L")))))</f>
        <v>DM</v>
      </c>
      <c r="E2199" s="58">
        <f>IF(OR(Processes!$C$63=TRUE,Processes!U$63=TRUE),IF(AND(G2199=1,H2199=1,NOT(ISTEXT(J2199))),4,IF(AND(G2199=1,H2199=1,ISTEXT(J2199)),3,IF(AND(OR(G2199=1,H2199=1),ISTEXT(J2199)),2,1))),"OoS")</f>
        <v>1</v>
      </c>
      <c r="F2199" s="57"/>
      <c r="G2199" s="59"/>
      <c r="H2199" s="59"/>
      <c r="I2199" s="59"/>
      <c r="J2199" s="59"/>
      <c r="K2199" s="59"/>
      <c r="L2199" s="59"/>
      <c r="M2199" s="59"/>
      <c r="N2199" s="59"/>
      <c r="O2199" s="59"/>
      <c r="P2199" s="370"/>
      <c r="Q2199" s="59"/>
      <c r="R2199" s="386"/>
    </row>
    <row r="2200" spans="1:18" ht="12.75" customHeight="1" x14ac:dyDescent="0.25">
      <c r="A2200" s="383"/>
      <c r="B2200" s="378"/>
      <c r="C2200" s="62" t="str">
        <f>IF(ISTEXT('Organizational Unit Summary'!$B$58),'Organizational Unit Summary'!$B$58,"")</f>
        <v>P-19</v>
      </c>
      <c r="D2200" s="51" t="str">
        <f>IF('Organizational Unit Summary'!$B$24="Benchmark or Sustainment",IF(E2200="OoS","OoS",IF(E2200=1,"DM",IF(E2200=2,"PM",IF(E2200=3,"LM",IF(E2200=4,"FM"))))),IF(E2200="OoS","OoS",IF(E2200&lt;=2,"H",IF(E2200=3,"M",IF(E2200=4,"L")))))</f>
        <v>DM</v>
      </c>
      <c r="E2200" s="58">
        <f>IF(OR(Processes!$C$63=TRUE,Processes!V$63=TRUE),IF(AND(G2200=1,H2200=1,NOT(ISTEXT(J2200))),4,IF(AND(G2200=1,H2200=1,ISTEXT(J2200)),3,IF(AND(OR(G2200=1,H2200=1),ISTEXT(J2200)),2,1))),"OoS")</f>
        <v>1</v>
      </c>
      <c r="F2200" s="57"/>
      <c r="G2200" s="59"/>
      <c r="H2200" s="59"/>
      <c r="I2200" s="59"/>
      <c r="J2200" s="59"/>
      <c r="K2200" s="59"/>
      <c r="L2200" s="59"/>
      <c r="M2200" s="59"/>
      <c r="N2200" s="59"/>
      <c r="O2200" s="59"/>
      <c r="P2200" s="370"/>
      <c r="Q2200" s="59"/>
      <c r="R2200" s="386"/>
    </row>
    <row r="2201" spans="1:18" ht="12.75" customHeight="1" thickBot="1" x14ac:dyDescent="0.3">
      <c r="A2201" s="383"/>
      <c r="B2201" s="378"/>
      <c r="C2201" s="62" t="str">
        <f>IF(ISTEXT('Organizational Unit Summary'!$B$59),'Organizational Unit Summary'!$B$59,"")</f>
        <v>P-20</v>
      </c>
      <c r="D2201" s="51" t="str">
        <f>IF('Organizational Unit Summary'!$B$24="Benchmark or Sustainment",IF(E2201="OoS","OoS",IF(E2201=1,"DM",IF(E2201=2,"PM",IF(E2201=3,"LM",IF(E2201=4,"FM"))))),IF(E2201="OoS","OoS",IF(E2201&lt;=2,"H",IF(E2201=3,"M",IF(E2201=4,"L")))))</f>
        <v>DM</v>
      </c>
      <c r="E2201" s="58">
        <f>IF(OR(Processes!$C$63=TRUE,Processes!W$63=TRUE),IF(AND(G2201=1,H2201=1,NOT(ISTEXT(J2201))),4,IF(AND(G2201=1,H2201=1,ISTEXT(J2201)),3,IF(AND(OR(G2201=1,H2201=1),ISTEXT(J2201)),2,1))),"OoS")</f>
        <v>1</v>
      </c>
      <c r="F2201" s="57"/>
      <c r="G2201" s="59"/>
      <c r="H2201" s="59"/>
      <c r="I2201" s="59"/>
      <c r="J2201" s="59"/>
      <c r="K2201" s="59"/>
      <c r="L2201" s="59"/>
      <c r="M2201" s="59"/>
      <c r="N2201" s="59"/>
      <c r="O2201" s="59"/>
      <c r="P2201" s="371"/>
      <c r="Q2201" s="59"/>
      <c r="R2201" s="386"/>
    </row>
    <row r="2202" spans="1:18" ht="12.75" customHeight="1" x14ac:dyDescent="0.25">
      <c r="A2202" s="383"/>
      <c r="B2202" s="378" t="str">
        <f>IF(ISTEXT(Processes!$B$13),Processes!$B$13,"")</f>
        <v>Process 11</v>
      </c>
      <c r="C2202" s="62" t="str">
        <f>IF(ISTEXT('Organizational Unit Summary'!$B$40),'Organizational Unit Summary'!$B$40,"")</f>
        <v>P-1</v>
      </c>
      <c r="D2202" s="51" t="str">
        <f>IF('Organizational Unit Summary'!$B$24="Benchmark or Sustainment",IF(E2202="OoS","OoS",IF(E2202=1,"DM",IF(E2202=2,"PM",IF(E2202=3,"LM",IF(E2202=4,"FM"))))),IF(E2202="OoS","OoS",IF(E2202&lt;=2,"H",IF(E2202=3,"M",IF(E2202=4,"L")))))</f>
        <v>DM</v>
      </c>
      <c r="E2202" s="58">
        <f>IF(OR(Processes!$C$64=TRUE,Processes!D$64=TRUE),IF(AND(G2202=1,H2202=1,NOT(ISTEXT(J2202))),4,IF(AND(G2202=1,H2202=1,ISTEXT(J2202)),3,IF(AND(OR(G2202=1,H2202=1),ISTEXT(J2202)),2,1))),"OoS")</f>
        <v>1</v>
      </c>
      <c r="F2202" s="57"/>
      <c r="G2202" s="59"/>
      <c r="H2202" s="59"/>
      <c r="I2202" s="59"/>
      <c r="J2202" s="59"/>
      <c r="K2202" s="59"/>
      <c r="L2202" s="59"/>
      <c r="M2202" s="59"/>
      <c r="N2202" s="59"/>
      <c r="O2202" s="59"/>
      <c r="P2202" s="369"/>
      <c r="Q2202" s="59"/>
      <c r="R2202" s="386"/>
    </row>
    <row r="2203" spans="1:18" ht="12.75" customHeight="1" x14ac:dyDescent="0.25">
      <c r="A2203" s="383"/>
      <c r="B2203" s="378"/>
      <c r="C2203" s="62" t="str">
        <f>IF(ISTEXT('Organizational Unit Summary'!$B$41),'Organizational Unit Summary'!$B$41,"")</f>
        <v>P-2</v>
      </c>
      <c r="D2203" s="51" t="str">
        <f>IF('Organizational Unit Summary'!$B$24="Benchmark or Sustainment",IF(E2203="OoS","OoS",IF(E2203=1,"DM",IF(E2203=2,"PM",IF(E2203=3,"LM",IF(E2203=4,"FM"))))),IF(E2203="OoS","OoS",IF(E2203&lt;=2,"H",IF(E2203=3,"M",IF(E2203=4,"L")))))</f>
        <v>DM</v>
      </c>
      <c r="E2203" s="58">
        <f>IF(OR(Processes!$C$64=TRUE,Processes!E$64=TRUE),IF(AND(G2203=1,H2203=1,NOT(ISTEXT(J2203))),4,IF(AND(G2203=1,H2203=1,ISTEXT(J2203)),3,IF(AND(OR(G2203=1,H2203=1),ISTEXT(J2203)),2,1))),"OoS")</f>
        <v>1</v>
      </c>
      <c r="F2203" s="57"/>
      <c r="G2203" s="59"/>
      <c r="H2203" s="59"/>
      <c r="I2203" s="59"/>
      <c r="J2203" s="59"/>
      <c r="K2203" s="59"/>
      <c r="L2203" s="59"/>
      <c r="M2203" s="59"/>
      <c r="N2203" s="59"/>
      <c r="O2203" s="59"/>
      <c r="P2203" s="370"/>
      <c r="Q2203" s="59"/>
      <c r="R2203" s="386"/>
    </row>
    <row r="2204" spans="1:18" ht="12.75" customHeight="1" x14ac:dyDescent="0.25">
      <c r="A2204" s="383"/>
      <c r="B2204" s="378"/>
      <c r="C2204" s="62" t="str">
        <f>IF(ISTEXT('Organizational Unit Summary'!$B$42),'Organizational Unit Summary'!$B$42,"")</f>
        <v>P-3</v>
      </c>
      <c r="D2204" s="51" t="str">
        <f>IF('Organizational Unit Summary'!$B$24="Benchmark or Sustainment",IF(E2204="OoS","OoS",IF(E2204=1,"DM",IF(E2204=2,"PM",IF(E2204=3,"LM",IF(E2204=4,"FM"))))),IF(E2204="OoS","OoS",IF(E2204&lt;=2,"H",IF(E2204=3,"M",IF(E2204=4,"L")))))</f>
        <v>DM</v>
      </c>
      <c r="E2204" s="58">
        <f>IF(OR(Processes!$C$64=TRUE,Processes!F$64=TRUE),IF(AND(G2204=1,H2204=1,NOT(ISTEXT(J2204))),4,IF(AND(G2204=1,H2204=1,ISTEXT(J2204)),3,IF(AND(OR(G2204=1,H2204=1),ISTEXT(J2204)),2,1))),"OoS")</f>
        <v>1</v>
      </c>
      <c r="F2204" s="57"/>
      <c r="G2204" s="59"/>
      <c r="H2204" s="59"/>
      <c r="I2204" s="59"/>
      <c r="J2204" s="59"/>
      <c r="K2204" s="59"/>
      <c r="L2204" s="59"/>
      <c r="M2204" s="59"/>
      <c r="N2204" s="59"/>
      <c r="O2204" s="59"/>
      <c r="P2204" s="370"/>
      <c r="Q2204" s="59"/>
      <c r="R2204" s="386"/>
    </row>
    <row r="2205" spans="1:18" ht="12.75" customHeight="1" x14ac:dyDescent="0.25">
      <c r="A2205" s="383"/>
      <c r="B2205" s="378"/>
      <c r="C2205" s="62" t="str">
        <f>IF(ISTEXT('Organizational Unit Summary'!$B$43),'Organizational Unit Summary'!$B$43,"")</f>
        <v>P-4</v>
      </c>
      <c r="D2205" s="51" t="str">
        <f>IF('Organizational Unit Summary'!$B$24="Benchmark or Sustainment",IF(E2205="OoS","OoS",IF(E2205=1,"DM",IF(E2205=2,"PM",IF(E2205=3,"LM",IF(E2205=4,"FM"))))),IF(E2205="OoS","OoS",IF(E2205&lt;=2,"H",IF(E2205=3,"M",IF(E2205=4,"L")))))</f>
        <v>DM</v>
      </c>
      <c r="E2205" s="58">
        <f>IF(OR(Processes!$C$64=TRUE,Processes!G$64=TRUE),IF(AND(G2205=1,H2205=1,NOT(ISTEXT(J2205))),4,IF(AND(G2205=1,H2205=1,ISTEXT(J2205)),3,IF(AND(OR(G2205=1,H2205=1),ISTEXT(J2205)),2,1))),"OoS")</f>
        <v>1</v>
      </c>
      <c r="F2205" s="57"/>
      <c r="G2205" s="59"/>
      <c r="H2205" s="59"/>
      <c r="I2205" s="59"/>
      <c r="J2205" s="59"/>
      <c r="K2205" s="59"/>
      <c r="L2205" s="59"/>
      <c r="M2205" s="59"/>
      <c r="N2205" s="59"/>
      <c r="O2205" s="59"/>
      <c r="P2205" s="370"/>
      <c r="Q2205" s="59"/>
      <c r="R2205" s="386"/>
    </row>
    <row r="2206" spans="1:18" ht="12.75" customHeight="1" x14ac:dyDescent="0.25">
      <c r="A2206" s="383"/>
      <c r="B2206" s="378"/>
      <c r="C2206" s="62" t="str">
        <f>IF(ISTEXT('Organizational Unit Summary'!$B$44),'Organizational Unit Summary'!$B$44,"")</f>
        <v>P-5</v>
      </c>
      <c r="D2206" s="51" t="str">
        <f>IF('Organizational Unit Summary'!$B$24="Benchmark or Sustainment",IF(E2206="OoS","OoS",IF(E2206=1,"DM",IF(E2206=2,"PM",IF(E2206=3,"LM",IF(E2206=4,"FM"))))),IF(E2206="OoS","OoS",IF(E2206&lt;=2,"H",IF(E2206=3,"M",IF(E2206=4,"L")))))</f>
        <v>DM</v>
      </c>
      <c r="E2206" s="58">
        <f>IF(OR(Processes!$C$64=TRUE,Processes!H$64=TRUE),IF(AND(G2206=1,H2206=1,NOT(ISTEXT(J2206))),4,IF(AND(G2206=1,H2206=1,ISTEXT(J2206)),3,IF(AND(OR(G2206=1,H2206=1),ISTEXT(J2206)),2,1))),"OoS")</f>
        <v>1</v>
      </c>
      <c r="F2206" s="57"/>
      <c r="G2206" s="59"/>
      <c r="H2206" s="59"/>
      <c r="I2206" s="59"/>
      <c r="J2206" s="59"/>
      <c r="K2206" s="59"/>
      <c r="L2206" s="59"/>
      <c r="M2206" s="59"/>
      <c r="N2206" s="59"/>
      <c r="O2206" s="59"/>
      <c r="P2206" s="370"/>
      <c r="Q2206" s="59"/>
      <c r="R2206" s="386"/>
    </row>
    <row r="2207" spans="1:18" ht="12.75" customHeight="1" x14ac:dyDescent="0.25">
      <c r="A2207" s="383"/>
      <c r="B2207" s="378"/>
      <c r="C2207" s="62" t="str">
        <f>IF(ISTEXT('Organizational Unit Summary'!$B$45),'Organizational Unit Summary'!$B$45,"")</f>
        <v>P-6</v>
      </c>
      <c r="D2207" s="51" t="str">
        <f>IF('Organizational Unit Summary'!$B$24="Benchmark or Sustainment",IF(E2207="OoS","OoS",IF(E2207=1,"DM",IF(E2207=2,"PM",IF(E2207=3,"LM",IF(E2207=4,"FM"))))),IF(E2207="OoS","OoS",IF(E2207&lt;=2,"H",IF(E2207=3,"M",IF(E2207=4,"L")))))</f>
        <v>DM</v>
      </c>
      <c r="E2207" s="58">
        <f>IF(OR(Processes!$C$64=TRUE,Processes!I$64=TRUE),IF(AND(G2207=1,H2207=1,NOT(ISTEXT(J2207))),4,IF(AND(G2207=1,H2207=1,ISTEXT(J2207)),3,IF(AND(OR(G2207=1,H2207=1),ISTEXT(J2207)),2,1))),"OoS")</f>
        <v>1</v>
      </c>
      <c r="F2207" s="57"/>
      <c r="G2207" s="59"/>
      <c r="H2207" s="59"/>
      <c r="I2207" s="59"/>
      <c r="J2207" s="59"/>
      <c r="K2207" s="59"/>
      <c r="L2207" s="59"/>
      <c r="M2207" s="59"/>
      <c r="N2207" s="59"/>
      <c r="O2207" s="59"/>
      <c r="P2207" s="370"/>
      <c r="Q2207" s="59"/>
      <c r="R2207" s="386"/>
    </row>
    <row r="2208" spans="1:18" ht="12.75" customHeight="1" x14ac:dyDescent="0.25">
      <c r="A2208" s="383"/>
      <c r="B2208" s="378"/>
      <c r="C2208" s="62" t="str">
        <f>IF(ISTEXT('Organizational Unit Summary'!$B$46),'Organizational Unit Summary'!$B$46,"")</f>
        <v>P-7</v>
      </c>
      <c r="D2208" s="51" t="str">
        <f>IF('Organizational Unit Summary'!$B$24="Benchmark or Sustainment",IF(E2208="OoS","OoS",IF(E2208=1,"DM",IF(E2208=2,"PM",IF(E2208=3,"LM",IF(E2208=4,"FM"))))),IF(E2208="OoS","OoS",IF(E2208&lt;=2,"H",IF(E2208=3,"M",IF(E2208=4,"L")))))</f>
        <v>DM</v>
      </c>
      <c r="E2208" s="58">
        <f>IF(OR(Processes!$C$64=TRUE,Processes!J$64=TRUE),IF(AND(G2208=1,H2208=1,NOT(ISTEXT(J2208))),4,IF(AND(G2208=1,H2208=1,ISTEXT(J2208)),3,IF(AND(OR(G2208=1,H2208=1),ISTEXT(J2208)),2,1))),"OoS")</f>
        <v>1</v>
      </c>
      <c r="F2208" s="57"/>
      <c r="G2208" s="59"/>
      <c r="H2208" s="59"/>
      <c r="I2208" s="59"/>
      <c r="J2208" s="59"/>
      <c r="K2208" s="59"/>
      <c r="L2208" s="59"/>
      <c r="M2208" s="59"/>
      <c r="N2208" s="59"/>
      <c r="O2208" s="59"/>
      <c r="P2208" s="370"/>
      <c r="Q2208" s="59"/>
      <c r="R2208" s="386"/>
    </row>
    <row r="2209" spans="1:18" ht="12.75" customHeight="1" x14ac:dyDescent="0.25">
      <c r="A2209" s="383"/>
      <c r="B2209" s="378"/>
      <c r="C2209" s="62" t="str">
        <f>IF(ISTEXT('Organizational Unit Summary'!$B$47),'Organizational Unit Summary'!$B$47,"")</f>
        <v>P-8</v>
      </c>
      <c r="D2209" s="51" t="str">
        <f>IF('Organizational Unit Summary'!$B$24="Benchmark or Sustainment",IF(E2209="OoS","OoS",IF(E2209=1,"DM",IF(E2209=2,"PM",IF(E2209=3,"LM",IF(E2209=4,"FM"))))),IF(E2209="OoS","OoS",IF(E2209&lt;=2,"H",IF(E2209=3,"M",IF(E2209=4,"L")))))</f>
        <v>DM</v>
      </c>
      <c r="E2209" s="58">
        <f>IF(OR(Processes!$C$64=TRUE,Processes!K$64=TRUE),IF(AND(G2209=1,H2209=1,NOT(ISTEXT(J2209))),4,IF(AND(G2209=1,H2209=1,ISTEXT(J2209)),3,IF(AND(OR(G2209=1,H2209=1),ISTEXT(J2209)),2,1))),"OoS")</f>
        <v>1</v>
      </c>
      <c r="F2209" s="57"/>
      <c r="G2209" s="59"/>
      <c r="H2209" s="59"/>
      <c r="I2209" s="59"/>
      <c r="J2209" s="59"/>
      <c r="K2209" s="59"/>
      <c r="L2209" s="59"/>
      <c r="M2209" s="59"/>
      <c r="N2209" s="59"/>
      <c r="O2209" s="59"/>
      <c r="P2209" s="370"/>
      <c r="Q2209" s="59"/>
      <c r="R2209" s="386"/>
    </row>
    <row r="2210" spans="1:18" ht="12.75" customHeight="1" x14ac:dyDescent="0.25">
      <c r="A2210" s="383"/>
      <c r="B2210" s="378"/>
      <c r="C2210" s="62" t="str">
        <f>IF(ISTEXT('Organizational Unit Summary'!$B$48),'Organizational Unit Summary'!$B$48,"")</f>
        <v>P-9</v>
      </c>
      <c r="D2210" s="51" t="str">
        <f>IF('Organizational Unit Summary'!$B$24="Benchmark or Sustainment",IF(E2210="OoS","OoS",IF(E2210=1,"DM",IF(E2210=2,"PM",IF(E2210=3,"LM",IF(E2210=4,"FM"))))),IF(E2210="OoS","OoS",IF(E2210&lt;=2,"H",IF(E2210=3,"M",IF(E2210=4,"L")))))</f>
        <v>DM</v>
      </c>
      <c r="E2210" s="58">
        <f>IF(OR(Processes!$C$64=TRUE,Processes!L$64=TRUE),IF(AND(G2210=1,H2210=1,NOT(ISTEXT(J2210))),4,IF(AND(G2210=1,H2210=1,ISTEXT(J2210)),3,IF(AND(OR(G2210=1,H2210=1),ISTEXT(J2210)),2,1))),"OoS")</f>
        <v>1</v>
      </c>
      <c r="F2210" s="57"/>
      <c r="G2210" s="59"/>
      <c r="H2210" s="59"/>
      <c r="I2210" s="59"/>
      <c r="J2210" s="59"/>
      <c r="K2210" s="59"/>
      <c r="L2210" s="59"/>
      <c r="M2210" s="59"/>
      <c r="N2210" s="59"/>
      <c r="O2210" s="59"/>
      <c r="P2210" s="370"/>
      <c r="Q2210" s="59"/>
      <c r="R2210" s="386"/>
    </row>
    <row r="2211" spans="1:18" ht="12.75" customHeight="1" x14ac:dyDescent="0.25">
      <c r="A2211" s="383"/>
      <c r="B2211" s="378"/>
      <c r="C2211" s="62" t="str">
        <f>IF(ISTEXT('Organizational Unit Summary'!$B$49),'Organizational Unit Summary'!$B$49,"")</f>
        <v>P-10</v>
      </c>
      <c r="D2211" s="51" t="str">
        <f>IF('Organizational Unit Summary'!$B$24="Benchmark or Sustainment",IF(E2211="OoS","OoS",IF(E2211=1,"DM",IF(E2211=2,"PM",IF(E2211=3,"LM",IF(E2211=4,"FM"))))),IF(E2211="OoS","OoS",IF(E2211&lt;=2,"H",IF(E2211=3,"M",IF(E2211=4,"L")))))</f>
        <v>DM</v>
      </c>
      <c r="E2211" s="58">
        <f>IF(OR(Processes!$C$64=TRUE,Processes!M$64=TRUE),IF(AND(G2211=1,H2211=1,NOT(ISTEXT(J2211))),4,IF(AND(G2211=1,H2211=1,ISTEXT(J2211)),3,IF(AND(OR(G2211=1,H2211=1),ISTEXT(J2211)),2,1))),"OoS")</f>
        <v>1</v>
      </c>
      <c r="F2211" s="57"/>
      <c r="G2211" s="59"/>
      <c r="H2211" s="59"/>
      <c r="I2211" s="59"/>
      <c r="J2211" s="59"/>
      <c r="K2211" s="59"/>
      <c r="L2211" s="59"/>
      <c r="M2211" s="59"/>
      <c r="N2211" s="59"/>
      <c r="O2211" s="59"/>
      <c r="P2211" s="370"/>
      <c r="Q2211" s="59"/>
      <c r="R2211" s="386"/>
    </row>
    <row r="2212" spans="1:18" ht="12.75" customHeight="1" x14ac:dyDescent="0.25">
      <c r="A2212" s="383"/>
      <c r="B2212" s="378"/>
      <c r="C2212" s="62" t="str">
        <f>IF(ISTEXT('Organizational Unit Summary'!$B$50),'Organizational Unit Summary'!$B$50,"")</f>
        <v>P-11</v>
      </c>
      <c r="D2212" s="51" t="str">
        <f>IF('Organizational Unit Summary'!$B$24="Benchmark or Sustainment",IF(E2212="OoS","OoS",IF(E2212=1,"DM",IF(E2212=2,"PM",IF(E2212=3,"LM",IF(E2212=4,"FM"))))),IF(E2212="OoS","OoS",IF(E2212&lt;=2,"H",IF(E2212=3,"M",IF(E2212=4,"L")))))</f>
        <v>DM</v>
      </c>
      <c r="E2212" s="58">
        <f>IF(OR(Processes!$C$64=TRUE,Processes!N$64=TRUE),IF(AND(G2212=1,H2212=1,NOT(ISTEXT(J2212))),4,IF(AND(G2212=1,H2212=1,ISTEXT(J2212)),3,IF(AND(OR(G2212=1,H2212=1),ISTEXT(J2212)),2,1))),"OoS")</f>
        <v>1</v>
      </c>
      <c r="F2212" s="57"/>
      <c r="G2212" s="59"/>
      <c r="H2212" s="59"/>
      <c r="I2212" s="59"/>
      <c r="J2212" s="59"/>
      <c r="K2212" s="59"/>
      <c r="L2212" s="59"/>
      <c r="M2212" s="59"/>
      <c r="N2212" s="59"/>
      <c r="O2212" s="59"/>
      <c r="P2212" s="370"/>
      <c r="Q2212" s="59"/>
      <c r="R2212" s="386"/>
    </row>
    <row r="2213" spans="1:18" ht="12.75" customHeight="1" x14ac:dyDescent="0.25">
      <c r="A2213" s="383"/>
      <c r="B2213" s="378"/>
      <c r="C2213" s="62" t="str">
        <f>IF(ISTEXT('Organizational Unit Summary'!$B$51),'Organizational Unit Summary'!$B$51,"")</f>
        <v>P-12</v>
      </c>
      <c r="D2213" s="51" t="str">
        <f>IF('Organizational Unit Summary'!$B$24="Benchmark or Sustainment",IF(E2213="OoS","OoS",IF(E2213=1,"DM",IF(E2213=2,"PM",IF(E2213=3,"LM",IF(E2213=4,"FM"))))),IF(E2213="OoS","OoS",IF(E2213&lt;=2,"H",IF(E2213=3,"M",IF(E2213=4,"L")))))</f>
        <v>DM</v>
      </c>
      <c r="E2213" s="58">
        <f>IF(OR(Processes!$C$64=TRUE,Processes!O$64=TRUE),IF(AND(G2213=1,H2213=1,NOT(ISTEXT(J2213))),4,IF(AND(G2213=1,H2213=1,ISTEXT(J2213)),3,IF(AND(OR(G2213=1,H2213=1),ISTEXT(J2213)),2,1))),"OoS")</f>
        <v>1</v>
      </c>
      <c r="F2213" s="57"/>
      <c r="G2213" s="59"/>
      <c r="H2213" s="59"/>
      <c r="I2213" s="59"/>
      <c r="J2213" s="59"/>
      <c r="K2213" s="59"/>
      <c r="L2213" s="59"/>
      <c r="M2213" s="59"/>
      <c r="N2213" s="59"/>
      <c r="O2213" s="59"/>
      <c r="P2213" s="370"/>
      <c r="Q2213" s="59"/>
      <c r="R2213" s="386"/>
    </row>
    <row r="2214" spans="1:18" ht="12.75" customHeight="1" x14ac:dyDescent="0.25">
      <c r="A2214" s="383"/>
      <c r="B2214" s="378"/>
      <c r="C2214" s="62" t="str">
        <f>IF(ISTEXT('Organizational Unit Summary'!$B$52),'Organizational Unit Summary'!$B$52,"")</f>
        <v>P-13</v>
      </c>
      <c r="D2214" s="51" t="str">
        <f>IF('Organizational Unit Summary'!$B$24="Benchmark or Sustainment",IF(E2214="OoS","OoS",IF(E2214=1,"DM",IF(E2214=2,"PM",IF(E2214=3,"LM",IF(E2214=4,"FM"))))),IF(E2214="OoS","OoS",IF(E2214&lt;=2,"H",IF(E2214=3,"M",IF(E2214=4,"L")))))</f>
        <v>DM</v>
      </c>
      <c r="E2214" s="58">
        <f>IF(OR(Processes!$C$64=TRUE,Processes!P$64=TRUE),IF(AND(G2214=1,H2214=1,NOT(ISTEXT(J2214))),4,IF(AND(G2214=1,H2214=1,ISTEXT(J2214)),3,IF(AND(OR(G2214=1,H2214=1),ISTEXT(J2214)),2,1))),"OoS")</f>
        <v>1</v>
      </c>
      <c r="F2214" s="57"/>
      <c r="G2214" s="59"/>
      <c r="H2214" s="59"/>
      <c r="I2214" s="59"/>
      <c r="J2214" s="59"/>
      <c r="K2214" s="59"/>
      <c r="L2214" s="59"/>
      <c r="M2214" s="59"/>
      <c r="N2214" s="59"/>
      <c r="O2214" s="59"/>
      <c r="P2214" s="370"/>
      <c r="Q2214" s="59"/>
      <c r="R2214" s="386"/>
    </row>
    <row r="2215" spans="1:18" ht="12.75" customHeight="1" x14ac:dyDescent="0.25">
      <c r="A2215" s="383"/>
      <c r="B2215" s="378"/>
      <c r="C2215" s="62" t="str">
        <f>IF(ISTEXT('Organizational Unit Summary'!$B$53),'Organizational Unit Summary'!$B$53,"")</f>
        <v>P-14</v>
      </c>
      <c r="D2215" s="51" t="str">
        <f>IF('Organizational Unit Summary'!$B$24="Benchmark or Sustainment",IF(E2215="OoS","OoS",IF(E2215=1,"DM",IF(E2215=2,"PM",IF(E2215=3,"LM",IF(E2215=4,"FM"))))),IF(E2215="OoS","OoS",IF(E2215&lt;=2,"H",IF(E2215=3,"M",IF(E2215=4,"L")))))</f>
        <v>DM</v>
      </c>
      <c r="E2215" s="58">
        <f>IF(OR(Processes!$C$64=TRUE,Processes!Q$64=TRUE),IF(AND(G2215=1,H2215=1,NOT(ISTEXT(J2215))),4,IF(AND(G2215=1,H2215=1,ISTEXT(J2215)),3,IF(AND(OR(G2215=1,H2215=1),ISTEXT(J2215)),2,1))),"OoS")</f>
        <v>1</v>
      </c>
      <c r="F2215" s="57"/>
      <c r="G2215" s="59"/>
      <c r="H2215" s="59"/>
      <c r="I2215" s="59"/>
      <c r="J2215" s="59"/>
      <c r="K2215" s="59"/>
      <c r="L2215" s="59"/>
      <c r="M2215" s="59"/>
      <c r="N2215" s="59"/>
      <c r="O2215" s="59"/>
      <c r="P2215" s="370"/>
      <c r="Q2215" s="59"/>
      <c r="R2215" s="386"/>
    </row>
    <row r="2216" spans="1:18" ht="12.75" customHeight="1" x14ac:dyDescent="0.25">
      <c r="A2216" s="383"/>
      <c r="B2216" s="378"/>
      <c r="C2216" s="62" t="str">
        <f>IF(ISTEXT('Organizational Unit Summary'!$B$54),'Organizational Unit Summary'!$B$54,"")</f>
        <v>P-15</v>
      </c>
      <c r="D2216" s="51" t="str">
        <f>IF('Organizational Unit Summary'!$B$24="Benchmark or Sustainment",IF(E2216="OoS","OoS",IF(E2216=1,"DM",IF(E2216=2,"PM",IF(E2216=3,"LM",IF(E2216=4,"FM"))))),IF(E2216="OoS","OoS",IF(E2216&lt;=2,"H",IF(E2216=3,"M",IF(E2216=4,"L")))))</f>
        <v>DM</v>
      </c>
      <c r="E2216" s="58">
        <f>IF(OR(Processes!$C$64=TRUE,Processes!R$64=TRUE),IF(AND(G2216=1,H2216=1,NOT(ISTEXT(J2216))),4,IF(AND(G2216=1,H2216=1,ISTEXT(J2216)),3,IF(AND(OR(G2216=1,H2216=1),ISTEXT(J2216)),2,1))),"OoS")</f>
        <v>1</v>
      </c>
      <c r="F2216" s="57"/>
      <c r="G2216" s="59"/>
      <c r="H2216" s="59"/>
      <c r="I2216" s="59"/>
      <c r="J2216" s="59"/>
      <c r="K2216" s="59"/>
      <c r="L2216" s="59"/>
      <c r="M2216" s="59"/>
      <c r="N2216" s="59"/>
      <c r="O2216" s="59"/>
      <c r="P2216" s="370"/>
      <c r="Q2216" s="59"/>
      <c r="R2216" s="386"/>
    </row>
    <row r="2217" spans="1:18" ht="12.75" customHeight="1" x14ac:dyDescent="0.25">
      <c r="A2217" s="383"/>
      <c r="B2217" s="378"/>
      <c r="C2217" s="62" t="str">
        <f>IF(ISTEXT('Organizational Unit Summary'!$B$55),'Organizational Unit Summary'!$B$55,"")</f>
        <v>P-16</v>
      </c>
      <c r="D2217" s="51" t="str">
        <f>IF('Organizational Unit Summary'!$B$24="Benchmark or Sustainment",IF(E2217="OoS","OoS",IF(E2217=1,"DM",IF(E2217=2,"PM",IF(E2217=3,"LM",IF(E2217=4,"FM"))))),IF(E2217="OoS","OoS",IF(E2217&lt;=2,"H",IF(E2217=3,"M",IF(E2217=4,"L")))))</f>
        <v>DM</v>
      </c>
      <c r="E2217" s="58">
        <f>IF(OR(Processes!$C$64=TRUE,Processes!S$64=TRUE),IF(AND(G2217=1,H2217=1,NOT(ISTEXT(J2217))),4,IF(AND(G2217=1,H2217=1,ISTEXT(J2217)),3,IF(AND(OR(G2217=1,H2217=1),ISTEXT(J2217)),2,1))),"OoS")</f>
        <v>1</v>
      </c>
      <c r="F2217" s="57"/>
      <c r="G2217" s="59"/>
      <c r="H2217" s="59"/>
      <c r="I2217" s="59"/>
      <c r="J2217" s="59"/>
      <c r="K2217" s="59"/>
      <c r="L2217" s="59"/>
      <c r="M2217" s="59"/>
      <c r="N2217" s="59"/>
      <c r="O2217" s="59"/>
      <c r="P2217" s="370"/>
      <c r="Q2217" s="59"/>
      <c r="R2217" s="386"/>
    </row>
    <row r="2218" spans="1:18" ht="12.75" customHeight="1" x14ac:dyDescent="0.25">
      <c r="A2218" s="383"/>
      <c r="B2218" s="378"/>
      <c r="C2218" s="62" t="str">
        <f>IF(ISTEXT('Organizational Unit Summary'!$B$56),'Organizational Unit Summary'!$B$56,"")</f>
        <v>P-17</v>
      </c>
      <c r="D2218" s="51" t="str">
        <f>IF('Organizational Unit Summary'!$B$24="Benchmark or Sustainment",IF(E2218="OoS","OoS",IF(E2218=1,"DM",IF(E2218=2,"PM",IF(E2218=3,"LM",IF(E2218=4,"FM"))))),IF(E2218="OoS","OoS",IF(E2218&lt;=2,"H",IF(E2218=3,"M",IF(E2218=4,"L")))))</f>
        <v>DM</v>
      </c>
      <c r="E2218" s="58">
        <f>IF(OR(Processes!$C$64=TRUE,Processes!T$64=TRUE),IF(AND(G2218=1,H2218=1,NOT(ISTEXT(J2218))),4,IF(AND(G2218=1,H2218=1,ISTEXT(J2218)),3,IF(AND(OR(G2218=1,H2218=1),ISTEXT(J2218)),2,1))),"OoS")</f>
        <v>1</v>
      </c>
      <c r="F2218" s="57"/>
      <c r="G2218" s="59"/>
      <c r="H2218" s="59"/>
      <c r="I2218" s="59"/>
      <c r="J2218" s="59"/>
      <c r="K2218" s="59"/>
      <c r="L2218" s="59"/>
      <c r="M2218" s="59"/>
      <c r="N2218" s="59"/>
      <c r="O2218" s="59"/>
      <c r="P2218" s="370"/>
      <c r="Q2218" s="59"/>
      <c r="R2218" s="386"/>
    </row>
    <row r="2219" spans="1:18" ht="12.75" customHeight="1" x14ac:dyDescent="0.25">
      <c r="A2219" s="383"/>
      <c r="B2219" s="378"/>
      <c r="C2219" s="62" t="str">
        <f>IF(ISTEXT('Organizational Unit Summary'!$B$57),'Organizational Unit Summary'!$B$57,"")</f>
        <v>P-18</v>
      </c>
      <c r="D2219" s="51" t="str">
        <f>IF('Organizational Unit Summary'!$B$24="Benchmark or Sustainment",IF(E2219="OoS","OoS",IF(E2219=1,"DM",IF(E2219=2,"PM",IF(E2219=3,"LM",IF(E2219=4,"FM"))))),IF(E2219="OoS","OoS",IF(E2219&lt;=2,"H",IF(E2219=3,"M",IF(E2219=4,"L")))))</f>
        <v>DM</v>
      </c>
      <c r="E2219" s="58">
        <f>IF(OR(Processes!$C$64=TRUE,Processes!U$64=TRUE),IF(AND(G2219=1,H2219=1,NOT(ISTEXT(J2219))),4,IF(AND(G2219=1,H2219=1,ISTEXT(J2219)),3,IF(AND(OR(G2219=1,H2219=1),ISTEXT(J2219)),2,1))),"OoS")</f>
        <v>1</v>
      </c>
      <c r="F2219" s="57"/>
      <c r="G2219" s="59"/>
      <c r="H2219" s="59"/>
      <c r="I2219" s="59"/>
      <c r="J2219" s="59"/>
      <c r="K2219" s="59"/>
      <c r="L2219" s="59"/>
      <c r="M2219" s="59"/>
      <c r="N2219" s="59"/>
      <c r="O2219" s="59"/>
      <c r="P2219" s="370"/>
      <c r="Q2219" s="59"/>
      <c r="R2219" s="386"/>
    </row>
    <row r="2220" spans="1:18" ht="12.75" customHeight="1" x14ac:dyDescent="0.25">
      <c r="A2220" s="383"/>
      <c r="B2220" s="378"/>
      <c r="C2220" s="62" t="str">
        <f>IF(ISTEXT('Organizational Unit Summary'!$B$58),'Organizational Unit Summary'!$B$58,"")</f>
        <v>P-19</v>
      </c>
      <c r="D2220" s="51" t="str">
        <f>IF('Organizational Unit Summary'!$B$24="Benchmark or Sustainment",IF(E2220="OoS","OoS",IF(E2220=1,"DM",IF(E2220=2,"PM",IF(E2220=3,"LM",IF(E2220=4,"FM"))))),IF(E2220="OoS","OoS",IF(E2220&lt;=2,"H",IF(E2220=3,"M",IF(E2220=4,"L")))))</f>
        <v>DM</v>
      </c>
      <c r="E2220" s="58">
        <f>IF(OR(Processes!$C$64=TRUE,Processes!V$64=TRUE),IF(AND(G2220=1,H2220=1,NOT(ISTEXT(J2220))),4,IF(AND(G2220=1,H2220=1,ISTEXT(J2220)),3,IF(AND(OR(G2220=1,H2220=1),ISTEXT(J2220)),2,1))),"OoS")</f>
        <v>1</v>
      </c>
      <c r="F2220" s="57"/>
      <c r="G2220" s="59"/>
      <c r="H2220" s="59"/>
      <c r="I2220" s="59"/>
      <c r="J2220" s="59"/>
      <c r="K2220" s="59"/>
      <c r="L2220" s="59"/>
      <c r="M2220" s="59"/>
      <c r="N2220" s="59"/>
      <c r="O2220" s="59"/>
      <c r="P2220" s="370"/>
      <c r="Q2220" s="59"/>
      <c r="R2220" s="386"/>
    </row>
    <row r="2221" spans="1:18" ht="12.75" customHeight="1" thickBot="1" x14ac:dyDescent="0.3">
      <c r="A2221" s="383"/>
      <c r="B2221" s="378"/>
      <c r="C2221" s="62" t="str">
        <f>IF(ISTEXT('Organizational Unit Summary'!$B$59),'Organizational Unit Summary'!$B$59,"")</f>
        <v>P-20</v>
      </c>
      <c r="D2221" s="51" t="str">
        <f>IF('Organizational Unit Summary'!$B$24="Benchmark or Sustainment",IF(E2221="OoS","OoS",IF(E2221=1,"DM",IF(E2221=2,"PM",IF(E2221=3,"LM",IF(E2221=4,"FM"))))),IF(E2221="OoS","OoS",IF(E2221&lt;=2,"H",IF(E2221=3,"M",IF(E2221=4,"L")))))</f>
        <v>DM</v>
      </c>
      <c r="E2221" s="58">
        <f>IF(OR(Processes!$C$64=TRUE,Processes!W$64=TRUE),IF(AND(G2221=1,H2221=1,NOT(ISTEXT(J2221))),4,IF(AND(G2221=1,H2221=1,ISTEXT(J2221)),3,IF(AND(OR(G2221=1,H2221=1),ISTEXT(J2221)),2,1))),"OoS")</f>
        <v>1</v>
      </c>
      <c r="F2221" s="57"/>
      <c r="G2221" s="59"/>
      <c r="H2221" s="59"/>
      <c r="I2221" s="59"/>
      <c r="J2221" s="59"/>
      <c r="K2221" s="59"/>
      <c r="L2221" s="59"/>
      <c r="M2221" s="59"/>
      <c r="N2221" s="59"/>
      <c r="O2221" s="59"/>
      <c r="P2221" s="371"/>
      <c r="Q2221" s="59"/>
      <c r="R2221" s="386"/>
    </row>
    <row r="2222" spans="1:18" ht="12.75" customHeight="1" x14ac:dyDescent="0.25">
      <c r="A2222" s="383"/>
      <c r="B2222" s="378" t="str">
        <f>IF(ISTEXT(Processes!$B$14),Processes!$B$14,"")</f>
        <v>Process 12</v>
      </c>
      <c r="C2222" s="62" t="str">
        <f>IF(ISTEXT('Organizational Unit Summary'!$B$40),'Organizational Unit Summary'!$B$40,"")</f>
        <v>P-1</v>
      </c>
      <c r="D2222" s="51" t="str">
        <f>IF('Organizational Unit Summary'!$B$24="Benchmark or Sustainment",IF(E2222="OoS","OoS",IF(E2222=1,"DM",IF(E2222=2,"PM",IF(E2222=3,"LM",IF(E2222=4,"FM"))))),IF(E2222="OoS","OoS",IF(E2222&lt;=2,"H",IF(E2222=3,"M",IF(E2222=4,"L")))))</f>
        <v>DM</v>
      </c>
      <c r="E2222" s="58">
        <f>IF(OR(Processes!$C$65=TRUE,Processes!D$65=TRUE),IF(AND(G2222=1,H2222=1,NOT(ISTEXT(J2222))),4,IF(AND(G2222=1,H2222=1,ISTEXT(J2222)),3,IF(AND(OR(G2222=1,H2222=1),ISTEXT(J2222)),2,1))),"OoS")</f>
        <v>1</v>
      </c>
      <c r="F2222" s="57"/>
      <c r="G2222" s="59"/>
      <c r="H2222" s="59"/>
      <c r="I2222" s="59"/>
      <c r="J2222" s="59"/>
      <c r="K2222" s="59"/>
      <c r="L2222" s="59"/>
      <c r="M2222" s="59"/>
      <c r="N2222" s="59"/>
      <c r="O2222" s="59"/>
      <c r="P2222" s="369"/>
      <c r="Q2222" s="59"/>
      <c r="R2222" s="386"/>
    </row>
    <row r="2223" spans="1:18" ht="12.75" customHeight="1" x14ac:dyDescent="0.25">
      <c r="A2223" s="383"/>
      <c r="B2223" s="378"/>
      <c r="C2223" s="62" t="str">
        <f>IF(ISTEXT('Organizational Unit Summary'!$B$41),'Organizational Unit Summary'!$B$41,"")</f>
        <v>P-2</v>
      </c>
      <c r="D2223" s="51" t="str">
        <f>IF('Organizational Unit Summary'!$B$24="Benchmark or Sustainment",IF(E2223="OoS","OoS",IF(E2223=1,"DM",IF(E2223=2,"PM",IF(E2223=3,"LM",IF(E2223=4,"FM"))))),IF(E2223="OoS","OoS",IF(E2223&lt;=2,"H",IF(E2223=3,"M",IF(E2223=4,"L")))))</f>
        <v>DM</v>
      </c>
      <c r="E2223" s="58">
        <f>IF(OR(Processes!$C$65=TRUE,Processes!E$65=TRUE),IF(AND(G2223=1,H2223=1,NOT(ISTEXT(J2223))),4,IF(AND(G2223=1,H2223=1,ISTEXT(J2223)),3,IF(AND(OR(G2223=1,H2223=1),ISTEXT(J2223)),2,1))),"OoS")</f>
        <v>1</v>
      </c>
      <c r="F2223" s="57"/>
      <c r="G2223" s="59"/>
      <c r="H2223" s="59"/>
      <c r="I2223" s="59"/>
      <c r="J2223" s="59"/>
      <c r="K2223" s="59"/>
      <c r="L2223" s="59"/>
      <c r="M2223" s="59"/>
      <c r="N2223" s="59"/>
      <c r="O2223" s="59"/>
      <c r="P2223" s="370"/>
      <c r="Q2223" s="59"/>
      <c r="R2223" s="386"/>
    </row>
    <row r="2224" spans="1:18" ht="12.75" customHeight="1" x14ac:dyDescent="0.25">
      <c r="A2224" s="383"/>
      <c r="B2224" s="378"/>
      <c r="C2224" s="62" t="str">
        <f>IF(ISTEXT('Organizational Unit Summary'!$B$42),'Organizational Unit Summary'!$B$42,"")</f>
        <v>P-3</v>
      </c>
      <c r="D2224" s="51" t="str">
        <f>IF('Organizational Unit Summary'!$B$24="Benchmark or Sustainment",IF(E2224="OoS","OoS",IF(E2224=1,"DM",IF(E2224=2,"PM",IF(E2224=3,"LM",IF(E2224=4,"FM"))))),IF(E2224="OoS","OoS",IF(E2224&lt;=2,"H",IF(E2224=3,"M",IF(E2224=4,"L")))))</f>
        <v>DM</v>
      </c>
      <c r="E2224" s="58">
        <f>IF(OR(Processes!$C$65=TRUE,Processes!F$65=TRUE),IF(AND(G2224=1,H2224=1,NOT(ISTEXT(J2224))),4,IF(AND(G2224=1,H2224=1,ISTEXT(J2224)),3,IF(AND(OR(G2224=1,H2224=1),ISTEXT(J2224)),2,1))),"OoS")</f>
        <v>1</v>
      </c>
      <c r="F2224" s="57"/>
      <c r="G2224" s="59"/>
      <c r="H2224" s="59"/>
      <c r="I2224" s="59"/>
      <c r="J2224" s="59"/>
      <c r="K2224" s="59"/>
      <c r="L2224" s="59"/>
      <c r="M2224" s="59"/>
      <c r="N2224" s="59"/>
      <c r="O2224" s="59"/>
      <c r="P2224" s="370"/>
      <c r="Q2224" s="59"/>
      <c r="R2224" s="386"/>
    </row>
    <row r="2225" spans="1:18" ht="12.75" customHeight="1" x14ac:dyDescent="0.25">
      <c r="A2225" s="383"/>
      <c r="B2225" s="378"/>
      <c r="C2225" s="62" t="str">
        <f>IF(ISTEXT('Organizational Unit Summary'!$B$43),'Organizational Unit Summary'!$B$43,"")</f>
        <v>P-4</v>
      </c>
      <c r="D2225" s="51" t="str">
        <f>IF('Organizational Unit Summary'!$B$24="Benchmark or Sustainment",IF(E2225="OoS","OoS",IF(E2225=1,"DM",IF(E2225=2,"PM",IF(E2225=3,"LM",IF(E2225=4,"FM"))))),IF(E2225="OoS","OoS",IF(E2225&lt;=2,"H",IF(E2225=3,"M",IF(E2225=4,"L")))))</f>
        <v>DM</v>
      </c>
      <c r="E2225" s="58">
        <f>IF(OR(Processes!$C$65=TRUE,Processes!G$65=TRUE),IF(AND(G2225=1,H2225=1,NOT(ISTEXT(J2225))),4,IF(AND(G2225=1,H2225=1,ISTEXT(J2225)),3,IF(AND(OR(G2225=1,H2225=1),ISTEXT(J2225)),2,1))),"OoS")</f>
        <v>1</v>
      </c>
      <c r="F2225" s="57"/>
      <c r="G2225" s="59"/>
      <c r="H2225" s="59"/>
      <c r="I2225" s="59"/>
      <c r="J2225" s="59"/>
      <c r="K2225" s="59"/>
      <c r="L2225" s="59"/>
      <c r="M2225" s="59"/>
      <c r="N2225" s="59"/>
      <c r="O2225" s="59"/>
      <c r="P2225" s="370"/>
      <c r="Q2225" s="59"/>
      <c r="R2225" s="386"/>
    </row>
    <row r="2226" spans="1:18" ht="12.75" customHeight="1" x14ac:dyDescent="0.25">
      <c r="A2226" s="383"/>
      <c r="B2226" s="378"/>
      <c r="C2226" s="62" t="str">
        <f>IF(ISTEXT('Organizational Unit Summary'!$B$44),'Organizational Unit Summary'!$B$44,"")</f>
        <v>P-5</v>
      </c>
      <c r="D2226" s="51" t="str">
        <f>IF('Organizational Unit Summary'!$B$24="Benchmark or Sustainment",IF(E2226="OoS","OoS",IF(E2226=1,"DM",IF(E2226=2,"PM",IF(E2226=3,"LM",IF(E2226=4,"FM"))))),IF(E2226="OoS","OoS",IF(E2226&lt;=2,"H",IF(E2226=3,"M",IF(E2226=4,"L")))))</f>
        <v>DM</v>
      </c>
      <c r="E2226" s="58">
        <f>IF(OR(Processes!$C$65=TRUE,Processes!H$65=TRUE),IF(AND(G2226=1,H2226=1,NOT(ISTEXT(J2226))),4,IF(AND(G2226=1,H2226=1,ISTEXT(J2226)),3,IF(AND(OR(G2226=1,H2226=1),ISTEXT(J2226)),2,1))),"OoS")</f>
        <v>1</v>
      </c>
      <c r="F2226" s="57"/>
      <c r="G2226" s="59"/>
      <c r="H2226" s="59"/>
      <c r="I2226" s="59"/>
      <c r="J2226" s="59"/>
      <c r="K2226" s="59"/>
      <c r="L2226" s="59"/>
      <c r="M2226" s="59"/>
      <c r="N2226" s="59"/>
      <c r="O2226" s="59"/>
      <c r="P2226" s="370"/>
      <c r="Q2226" s="59"/>
      <c r="R2226" s="386"/>
    </row>
    <row r="2227" spans="1:18" ht="12.75" customHeight="1" x14ac:dyDescent="0.25">
      <c r="A2227" s="383"/>
      <c r="B2227" s="378"/>
      <c r="C2227" s="62" t="str">
        <f>IF(ISTEXT('Organizational Unit Summary'!$B$45),'Organizational Unit Summary'!$B$45,"")</f>
        <v>P-6</v>
      </c>
      <c r="D2227" s="51" t="str">
        <f>IF('Organizational Unit Summary'!$B$24="Benchmark or Sustainment",IF(E2227="OoS","OoS",IF(E2227=1,"DM",IF(E2227=2,"PM",IF(E2227=3,"LM",IF(E2227=4,"FM"))))),IF(E2227="OoS","OoS",IF(E2227&lt;=2,"H",IF(E2227=3,"M",IF(E2227=4,"L")))))</f>
        <v>DM</v>
      </c>
      <c r="E2227" s="58">
        <f>IF(OR(Processes!$C$65=TRUE,Processes!I$65=TRUE),IF(AND(G2227=1,H2227=1,NOT(ISTEXT(J2227))),4,IF(AND(G2227=1,H2227=1,ISTEXT(J2227)),3,IF(AND(OR(G2227=1,H2227=1),ISTEXT(J2227)),2,1))),"OoS")</f>
        <v>1</v>
      </c>
      <c r="F2227" s="57"/>
      <c r="G2227" s="59"/>
      <c r="H2227" s="59"/>
      <c r="I2227" s="59"/>
      <c r="J2227" s="59"/>
      <c r="K2227" s="59"/>
      <c r="L2227" s="59"/>
      <c r="M2227" s="59"/>
      <c r="N2227" s="59"/>
      <c r="O2227" s="59"/>
      <c r="P2227" s="370"/>
      <c r="Q2227" s="59"/>
      <c r="R2227" s="386"/>
    </row>
    <row r="2228" spans="1:18" ht="12.75" customHeight="1" x14ac:dyDescent="0.25">
      <c r="A2228" s="383"/>
      <c r="B2228" s="378"/>
      <c r="C2228" s="62" t="str">
        <f>IF(ISTEXT('Organizational Unit Summary'!$B$46),'Organizational Unit Summary'!$B$46,"")</f>
        <v>P-7</v>
      </c>
      <c r="D2228" s="51" t="str">
        <f>IF('Organizational Unit Summary'!$B$24="Benchmark or Sustainment",IF(E2228="OoS","OoS",IF(E2228=1,"DM",IF(E2228=2,"PM",IF(E2228=3,"LM",IF(E2228=4,"FM"))))),IF(E2228="OoS","OoS",IF(E2228&lt;=2,"H",IF(E2228=3,"M",IF(E2228=4,"L")))))</f>
        <v>DM</v>
      </c>
      <c r="E2228" s="58">
        <f>IF(OR(Processes!$C$65=TRUE,Processes!J$65=TRUE),IF(AND(G2228=1,H2228=1,NOT(ISTEXT(J2228))),4,IF(AND(G2228=1,H2228=1,ISTEXT(J2228)),3,IF(AND(OR(G2228=1,H2228=1),ISTEXT(J2228)),2,1))),"OoS")</f>
        <v>1</v>
      </c>
      <c r="F2228" s="57"/>
      <c r="G2228" s="59"/>
      <c r="H2228" s="59"/>
      <c r="I2228" s="59"/>
      <c r="J2228" s="59"/>
      <c r="K2228" s="59"/>
      <c r="L2228" s="59"/>
      <c r="M2228" s="59"/>
      <c r="N2228" s="59"/>
      <c r="O2228" s="59"/>
      <c r="P2228" s="370"/>
      <c r="Q2228" s="59"/>
      <c r="R2228" s="386"/>
    </row>
    <row r="2229" spans="1:18" ht="12.75" customHeight="1" x14ac:dyDescent="0.25">
      <c r="A2229" s="383"/>
      <c r="B2229" s="378"/>
      <c r="C2229" s="62" t="str">
        <f>IF(ISTEXT('Organizational Unit Summary'!$B$47),'Organizational Unit Summary'!$B$47,"")</f>
        <v>P-8</v>
      </c>
      <c r="D2229" s="51" t="str">
        <f>IF('Organizational Unit Summary'!$B$24="Benchmark or Sustainment",IF(E2229="OoS","OoS",IF(E2229=1,"DM",IF(E2229=2,"PM",IF(E2229=3,"LM",IF(E2229=4,"FM"))))),IF(E2229="OoS","OoS",IF(E2229&lt;=2,"H",IF(E2229=3,"M",IF(E2229=4,"L")))))</f>
        <v>DM</v>
      </c>
      <c r="E2229" s="58">
        <f>IF(OR(Processes!$C$65=TRUE,Processes!K$65=TRUE),IF(AND(G2229=1,H2229=1,NOT(ISTEXT(J2229))),4,IF(AND(G2229=1,H2229=1,ISTEXT(J2229)),3,IF(AND(OR(G2229=1,H2229=1),ISTEXT(J2229)),2,1))),"OoS")</f>
        <v>1</v>
      </c>
      <c r="F2229" s="57"/>
      <c r="G2229" s="59"/>
      <c r="H2229" s="59"/>
      <c r="I2229" s="59"/>
      <c r="J2229" s="59"/>
      <c r="K2229" s="59"/>
      <c r="L2229" s="59"/>
      <c r="M2229" s="59"/>
      <c r="N2229" s="59"/>
      <c r="O2229" s="59"/>
      <c r="P2229" s="370"/>
      <c r="Q2229" s="59"/>
      <c r="R2229" s="386"/>
    </row>
    <row r="2230" spans="1:18" ht="12.75" customHeight="1" x14ac:dyDescent="0.25">
      <c r="A2230" s="383"/>
      <c r="B2230" s="378"/>
      <c r="C2230" s="62" t="str">
        <f>IF(ISTEXT('Organizational Unit Summary'!$B$48),'Organizational Unit Summary'!$B$48,"")</f>
        <v>P-9</v>
      </c>
      <c r="D2230" s="51" t="str">
        <f>IF('Organizational Unit Summary'!$B$24="Benchmark or Sustainment",IF(E2230="OoS","OoS",IF(E2230=1,"DM",IF(E2230=2,"PM",IF(E2230=3,"LM",IF(E2230=4,"FM"))))),IF(E2230="OoS","OoS",IF(E2230&lt;=2,"H",IF(E2230=3,"M",IF(E2230=4,"L")))))</f>
        <v>DM</v>
      </c>
      <c r="E2230" s="58">
        <f>IF(OR(Processes!$C$65=TRUE,Processes!L$65=TRUE),IF(AND(G2230=1,H2230=1,NOT(ISTEXT(J2230))),4,IF(AND(G2230=1,H2230=1,ISTEXT(J2230)),3,IF(AND(OR(G2230=1,H2230=1),ISTEXT(J2230)),2,1))),"OoS")</f>
        <v>1</v>
      </c>
      <c r="F2230" s="57"/>
      <c r="G2230" s="59"/>
      <c r="H2230" s="59"/>
      <c r="I2230" s="59"/>
      <c r="J2230" s="59"/>
      <c r="K2230" s="59"/>
      <c r="L2230" s="59"/>
      <c r="M2230" s="59"/>
      <c r="N2230" s="59"/>
      <c r="O2230" s="59"/>
      <c r="P2230" s="370"/>
      <c r="Q2230" s="59"/>
      <c r="R2230" s="386"/>
    </row>
    <row r="2231" spans="1:18" ht="12.75" customHeight="1" x14ac:dyDescent="0.25">
      <c r="A2231" s="383"/>
      <c r="B2231" s="378"/>
      <c r="C2231" s="62" t="str">
        <f>IF(ISTEXT('Organizational Unit Summary'!$B$49),'Organizational Unit Summary'!$B$49,"")</f>
        <v>P-10</v>
      </c>
      <c r="D2231" s="51" t="str">
        <f>IF('Organizational Unit Summary'!$B$24="Benchmark or Sustainment",IF(E2231="OoS","OoS",IF(E2231=1,"DM",IF(E2231=2,"PM",IF(E2231=3,"LM",IF(E2231=4,"FM"))))),IF(E2231="OoS","OoS",IF(E2231&lt;=2,"H",IF(E2231=3,"M",IF(E2231=4,"L")))))</f>
        <v>DM</v>
      </c>
      <c r="E2231" s="58">
        <f>IF(OR(Processes!$C$65=TRUE,Processes!M$65=TRUE),IF(AND(G2231=1,H2231=1,NOT(ISTEXT(J2231))),4,IF(AND(G2231=1,H2231=1,ISTEXT(J2231)),3,IF(AND(OR(G2231=1,H2231=1),ISTEXT(J2231)),2,1))),"OoS")</f>
        <v>1</v>
      </c>
      <c r="F2231" s="57"/>
      <c r="G2231" s="59"/>
      <c r="H2231" s="59"/>
      <c r="I2231" s="59"/>
      <c r="J2231" s="59"/>
      <c r="K2231" s="59"/>
      <c r="L2231" s="59"/>
      <c r="M2231" s="59"/>
      <c r="N2231" s="59"/>
      <c r="O2231" s="59"/>
      <c r="P2231" s="370"/>
      <c r="Q2231" s="59"/>
      <c r="R2231" s="386"/>
    </row>
    <row r="2232" spans="1:18" ht="12.75" customHeight="1" x14ac:dyDescent="0.25">
      <c r="A2232" s="383"/>
      <c r="B2232" s="378"/>
      <c r="C2232" s="62" t="str">
        <f>IF(ISTEXT('Organizational Unit Summary'!$B$50),'Organizational Unit Summary'!$B$50,"")</f>
        <v>P-11</v>
      </c>
      <c r="D2232" s="51" t="str">
        <f>IF('Organizational Unit Summary'!$B$24="Benchmark or Sustainment",IF(E2232="OoS","OoS",IF(E2232=1,"DM",IF(E2232=2,"PM",IF(E2232=3,"LM",IF(E2232=4,"FM"))))),IF(E2232="OoS","OoS",IF(E2232&lt;=2,"H",IF(E2232=3,"M",IF(E2232=4,"L")))))</f>
        <v>DM</v>
      </c>
      <c r="E2232" s="58">
        <f>IF(OR(Processes!$C$65=TRUE,Processes!N$65=TRUE),IF(AND(G2232=1,H2232=1,NOT(ISTEXT(J2232))),4,IF(AND(G2232=1,H2232=1,ISTEXT(J2232)),3,IF(AND(OR(G2232=1,H2232=1),ISTEXT(J2232)),2,1))),"OoS")</f>
        <v>1</v>
      </c>
      <c r="F2232" s="57"/>
      <c r="G2232" s="59"/>
      <c r="H2232" s="59"/>
      <c r="I2232" s="59"/>
      <c r="J2232" s="59"/>
      <c r="K2232" s="59"/>
      <c r="L2232" s="59"/>
      <c r="M2232" s="59"/>
      <c r="N2232" s="59"/>
      <c r="O2232" s="59"/>
      <c r="P2232" s="370"/>
      <c r="Q2232" s="59"/>
      <c r="R2232" s="386"/>
    </row>
    <row r="2233" spans="1:18" ht="12.75" customHeight="1" x14ac:dyDescent="0.25">
      <c r="A2233" s="383"/>
      <c r="B2233" s="378"/>
      <c r="C2233" s="62" t="str">
        <f>IF(ISTEXT('Organizational Unit Summary'!$B$51),'Organizational Unit Summary'!$B$51,"")</f>
        <v>P-12</v>
      </c>
      <c r="D2233" s="51" t="str">
        <f>IF('Organizational Unit Summary'!$B$24="Benchmark or Sustainment",IF(E2233="OoS","OoS",IF(E2233=1,"DM",IF(E2233=2,"PM",IF(E2233=3,"LM",IF(E2233=4,"FM"))))),IF(E2233="OoS","OoS",IF(E2233&lt;=2,"H",IF(E2233=3,"M",IF(E2233=4,"L")))))</f>
        <v>DM</v>
      </c>
      <c r="E2233" s="58">
        <f>IF(OR(Processes!$C$65=TRUE,Processes!O$65=TRUE),IF(AND(G2233=1,H2233=1,NOT(ISTEXT(J2233))),4,IF(AND(G2233=1,H2233=1,ISTEXT(J2233)),3,IF(AND(OR(G2233=1,H2233=1),ISTEXT(J2233)),2,1))),"OoS")</f>
        <v>1</v>
      </c>
      <c r="F2233" s="57"/>
      <c r="G2233" s="59"/>
      <c r="H2233" s="59"/>
      <c r="I2233" s="59"/>
      <c r="J2233" s="59"/>
      <c r="K2233" s="59"/>
      <c r="L2233" s="59"/>
      <c r="M2233" s="59"/>
      <c r="N2233" s="59"/>
      <c r="O2233" s="59"/>
      <c r="P2233" s="370"/>
      <c r="Q2233" s="59"/>
      <c r="R2233" s="386"/>
    </row>
    <row r="2234" spans="1:18" ht="12.75" customHeight="1" x14ac:dyDescent="0.25">
      <c r="A2234" s="383"/>
      <c r="B2234" s="378"/>
      <c r="C2234" s="62" t="str">
        <f>IF(ISTEXT('Organizational Unit Summary'!$B$52),'Organizational Unit Summary'!$B$52,"")</f>
        <v>P-13</v>
      </c>
      <c r="D2234" s="51" t="str">
        <f>IF('Organizational Unit Summary'!$B$24="Benchmark or Sustainment",IF(E2234="OoS","OoS",IF(E2234=1,"DM",IF(E2234=2,"PM",IF(E2234=3,"LM",IF(E2234=4,"FM"))))),IF(E2234="OoS","OoS",IF(E2234&lt;=2,"H",IF(E2234=3,"M",IF(E2234=4,"L")))))</f>
        <v>DM</v>
      </c>
      <c r="E2234" s="58">
        <f>IF(OR(Processes!$C$65=TRUE,Processes!P$65=TRUE),IF(AND(G2234=1,H2234=1,NOT(ISTEXT(J2234))),4,IF(AND(G2234=1,H2234=1,ISTEXT(J2234)),3,IF(AND(OR(G2234=1,H2234=1),ISTEXT(J2234)),2,1))),"OoS")</f>
        <v>1</v>
      </c>
      <c r="F2234" s="57"/>
      <c r="G2234" s="59"/>
      <c r="H2234" s="59"/>
      <c r="I2234" s="59"/>
      <c r="J2234" s="59"/>
      <c r="K2234" s="59"/>
      <c r="L2234" s="59"/>
      <c r="M2234" s="59"/>
      <c r="N2234" s="59"/>
      <c r="O2234" s="59"/>
      <c r="P2234" s="370"/>
      <c r="Q2234" s="59"/>
      <c r="R2234" s="386"/>
    </row>
    <row r="2235" spans="1:18" ht="12.75" customHeight="1" x14ac:dyDescent="0.25">
      <c r="A2235" s="383"/>
      <c r="B2235" s="378"/>
      <c r="C2235" s="62" t="str">
        <f>IF(ISTEXT('Organizational Unit Summary'!$B$53),'Organizational Unit Summary'!$B$53,"")</f>
        <v>P-14</v>
      </c>
      <c r="D2235" s="51" t="str">
        <f>IF('Organizational Unit Summary'!$B$24="Benchmark or Sustainment",IF(E2235="OoS","OoS",IF(E2235=1,"DM",IF(E2235=2,"PM",IF(E2235=3,"LM",IF(E2235=4,"FM"))))),IF(E2235="OoS","OoS",IF(E2235&lt;=2,"H",IF(E2235=3,"M",IF(E2235=4,"L")))))</f>
        <v>DM</v>
      </c>
      <c r="E2235" s="58">
        <f>IF(OR(Processes!$C$65=TRUE,Processes!Q$65=TRUE),IF(AND(G2235=1,H2235=1,NOT(ISTEXT(J2235))),4,IF(AND(G2235=1,H2235=1,ISTEXT(J2235)),3,IF(AND(OR(G2235=1,H2235=1),ISTEXT(J2235)),2,1))),"OoS")</f>
        <v>1</v>
      </c>
      <c r="F2235" s="57"/>
      <c r="G2235" s="59"/>
      <c r="H2235" s="59"/>
      <c r="I2235" s="59"/>
      <c r="J2235" s="59"/>
      <c r="K2235" s="59"/>
      <c r="L2235" s="59"/>
      <c r="M2235" s="59"/>
      <c r="N2235" s="59"/>
      <c r="O2235" s="59"/>
      <c r="P2235" s="370"/>
      <c r="Q2235" s="59"/>
      <c r="R2235" s="386"/>
    </row>
    <row r="2236" spans="1:18" ht="12.75" customHeight="1" x14ac:dyDescent="0.25">
      <c r="A2236" s="383"/>
      <c r="B2236" s="378"/>
      <c r="C2236" s="62" t="str">
        <f>IF(ISTEXT('Organizational Unit Summary'!$B$54),'Organizational Unit Summary'!$B$54,"")</f>
        <v>P-15</v>
      </c>
      <c r="D2236" s="51" t="str">
        <f>IF('Organizational Unit Summary'!$B$24="Benchmark or Sustainment",IF(E2236="OoS","OoS",IF(E2236=1,"DM",IF(E2236=2,"PM",IF(E2236=3,"LM",IF(E2236=4,"FM"))))),IF(E2236="OoS","OoS",IF(E2236&lt;=2,"H",IF(E2236=3,"M",IF(E2236=4,"L")))))</f>
        <v>DM</v>
      </c>
      <c r="E2236" s="58">
        <f>IF(OR(Processes!$C$65=TRUE,Processes!R$65=TRUE),IF(AND(G2236=1,H2236=1,NOT(ISTEXT(J2236))),4,IF(AND(G2236=1,H2236=1,ISTEXT(J2236)),3,IF(AND(OR(G2236=1,H2236=1),ISTEXT(J2236)),2,1))),"OoS")</f>
        <v>1</v>
      </c>
      <c r="F2236" s="57"/>
      <c r="G2236" s="59"/>
      <c r="H2236" s="59"/>
      <c r="I2236" s="59"/>
      <c r="J2236" s="59"/>
      <c r="K2236" s="59"/>
      <c r="L2236" s="59"/>
      <c r="M2236" s="59"/>
      <c r="N2236" s="59"/>
      <c r="O2236" s="59"/>
      <c r="P2236" s="370"/>
      <c r="Q2236" s="59"/>
      <c r="R2236" s="386"/>
    </row>
    <row r="2237" spans="1:18" ht="12.75" customHeight="1" x14ac:dyDescent="0.25">
      <c r="A2237" s="383"/>
      <c r="B2237" s="378"/>
      <c r="C2237" s="62" t="str">
        <f>IF(ISTEXT('Organizational Unit Summary'!$B$55),'Organizational Unit Summary'!$B$55,"")</f>
        <v>P-16</v>
      </c>
      <c r="D2237" s="51" t="str">
        <f>IF('Organizational Unit Summary'!$B$24="Benchmark or Sustainment",IF(E2237="OoS","OoS",IF(E2237=1,"DM",IF(E2237=2,"PM",IF(E2237=3,"LM",IF(E2237=4,"FM"))))),IF(E2237="OoS","OoS",IF(E2237&lt;=2,"H",IF(E2237=3,"M",IF(E2237=4,"L")))))</f>
        <v>DM</v>
      </c>
      <c r="E2237" s="58">
        <f>IF(OR(Processes!$C$65=TRUE,Processes!S$65=TRUE),IF(AND(G2237=1,H2237=1,NOT(ISTEXT(J2237))),4,IF(AND(G2237=1,H2237=1,ISTEXT(J2237)),3,IF(AND(OR(G2237=1,H2237=1),ISTEXT(J2237)),2,1))),"OoS")</f>
        <v>1</v>
      </c>
      <c r="F2237" s="57"/>
      <c r="G2237" s="59"/>
      <c r="H2237" s="59"/>
      <c r="I2237" s="59"/>
      <c r="J2237" s="59"/>
      <c r="K2237" s="59"/>
      <c r="L2237" s="59"/>
      <c r="M2237" s="59"/>
      <c r="N2237" s="59"/>
      <c r="O2237" s="59"/>
      <c r="P2237" s="370"/>
      <c r="Q2237" s="59"/>
      <c r="R2237" s="386"/>
    </row>
    <row r="2238" spans="1:18" ht="12.75" customHeight="1" x14ac:dyDescent="0.25">
      <c r="A2238" s="383"/>
      <c r="B2238" s="378"/>
      <c r="C2238" s="62" t="str">
        <f>IF(ISTEXT('Organizational Unit Summary'!$B$56),'Organizational Unit Summary'!$B$56,"")</f>
        <v>P-17</v>
      </c>
      <c r="D2238" s="51" t="str">
        <f>IF('Organizational Unit Summary'!$B$24="Benchmark or Sustainment",IF(E2238="OoS","OoS",IF(E2238=1,"DM",IF(E2238=2,"PM",IF(E2238=3,"LM",IF(E2238=4,"FM"))))),IF(E2238="OoS","OoS",IF(E2238&lt;=2,"H",IF(E2238=3,"M",IF(E2238=4,"L")))))</f>
        <v>DM</v>
      </c>
      <c r="E2238" s="58">
        <f>IF(OR(Processes!$C$65=TRUE,Processes!T$65=TRUE),IF(AND(G2238=1,H2238=1,NOT(ISTEXT(J2238))),4,IF(AND(G2238=1,H2238=1,ISTEXT(J2238)),3,IF(AND(OR(G2238=1,H2238=1),ISTEXT(J2238)),2,1))),"OoS")</f>
        <v>1</v>
      </c>
      <c r="F2238" s="57"/>
      <c r="G2238" s="59"/>
      <c r="H2238" s="59"/>
      <c r="I2238" s="59"/>
      <c r="J2238" s="59"/>
      <c r="K2238" s="59"/>
      <c r="L2238" s="59"/>
      <c r="M2238" s="59"/>
      <c r="N2238" s="59"/>
      <c r="O2238" s="59"/>
      <c r="P2238" s="370"/>
      <c r="Q2238" s="59"/>
      <c r="R2238" s="386"/>
    </row>
    <row r="2239" spans="1:18" ht="12.75" customHeight="1" x14ac:dyDescent="0.25">
      <c r="A2239" s="383"/>
      <c r="B2239" s="378"/>
      <c r="C2239" s="62" t="str">
        <f>IF(ISTEXT('Organizational Unit Summary'!$B$57),'Organizational Unit Summary'!$B$57,"")</f>
        <v>P-18</v>
      </c>
      <c r="D2239" s="51" t="str">
        <f>IF('Organizational Unit Summary'!$B$24="Benchmark or Sustainment",IF(E2239="OoS","OoS",IF(E2239=1,"DM",IF(E2239=2,"PM",IF(E2239=3,"LM",IF(E2239=4,"FM"))))),IF(E2239="OoS","OoS",IF(E2239&lt;=2,"H",IF(E2239=3,"M",IF(E2239=4,"L")))))</f>
        <v>DM</v>
      </c>
      <c r="E2239" s="58">
        <f>IF(OR(Processes!$C$65=TRUE,Processes!U$65=TRUE),IF(AND(G2239=1,H2239=1,NOT(ISTEXT(J2239))),4,IF(AND(G2239=1,H2239=1,ISTEXT(J2239)),3,IF(AND(OR(G2239=1,H2239=1),ISTEXT(J2239)),2,1))),"OoS")</f>
        <v>1</v>
      </c>
      <c r="F2239" s="57"/>
      <c r="G2239" s="59"/>
      <c r="H2239" s="59"/>
      <c r="I2239" s="59"/>
      <c r="J2239" s="59"/>
      <c r="K2239" s="59"/>
      <c r="L2239" s="59"/>
      <c r="M2239" s="59"/>
      <c r="N2239" s="59"/>
      <c r="O2239" s="59"/>
      <c r="P2239" s="370"/>
      <c r="Q2239" s="59"/>
      <c r="R2239" s="386"/>
    </row>
    <row r="2240" spans="1:18" ht="12.75" customHeight="1" x14ac:dyDescent="0.25">
      <c r="A2240" s="383"/>
      <c r="B2240" s="378"/>
      <c r="C2240" s="62" t="str">
        <f>IF(ISTEXT('Organizational Unit Summary'!$B$58),'Organizational Unit Summary'!$B$58,"")</f>
        <v>P-19</v>
      </c>
      <c r="D2240" s="51" t="str">
        <f>IF('Organizational Unit Summary'!$B$24="Benchmark or Sustainment",IF(E2240="OoS","OoS",IF(E2240=1,"DM",IF(E2240=2,"PM",IF(E2240=3,"LM",IF(E2240=4,"FM"))))),IF(E2240="OoS","OoS",IF(E2240&lt;=2,"H",IF(E2240=3,"M",IF(E2240=4,"L")))))</f>
        <v>DM</v>
      </c>
      <c r="E2240" s="58">
        <f>IF(OR(Processes!$C$65=TRUE,Processes!V$65=TRUE),IF(AND(G2240=1,H2240=1,NOT(ISTEXT(J2240))),4,IF(AND(G2240=1,H2240=1,ISTEXT(J2240)),3,IF(AND(OR(G2240=1,H2240=1),ISTEXT(J2240)),2,1))),"OoS")</f>
        <v>1</v>
      </c>
      <c r="F2240" s="57"/>
      <c r="G2240" s="59"/>
      <c r="H2240" s="59"/>
      <c r="I2240" s="59"/>
      <c r="J2240" s="59"/>
      <c r="K2240" s="59"/>
      <c r="L2240" s="59"/>
      <c r="M2240" s="59"/>
      <c r="N2240" s="59"/>
      <c r="O2240" s="59"/>
      <c r="P2240" s="370"/>
      <c r="Q2240" s="59"/>
      <c r="R2240" s="386"/>
    </row>
    <row r="2241" spans="1:18" ht="12.75" customHeight="1" thickBot="1" x14ac:dyDescent="0.3">
      <c r="A2241" s="383"/>
      <c r="B2241" s="378"/>
      <c r="C2241" s="62" t="str">
        <f>IF(ISTEXT('Organizational Unit Summary'!$B$59),'Organizational Unit Summary'!$B$59,"")</f>
        <v>P-20</v>
      </c>
      <c r="D2241" s="51" t="str">
        <f>IF('Organizational Unit Summary'!$B$24="Benchmark or Sustainment",IF(E2241="OoS","OoS",IF(E2241=1,"DM",IF(E2241=2,"PM",IF(E2241=3,"LM",IF(E2241=4,"FM"))))),IF(E2241="OoS","OoS",IF(E2241&lt;=2,"H",IF(E2241=3,"M",IF(E2241=4,"L")))))</f>
        <v>DM</v>
      </c>
      <c r="E2241" s="58">
        <f>IF(OR(Processes!$C$65=TRUE,Processes!W$65=TRUE),IF(AND(G2241=1,H2241=1,NOT(ISTEXT(J2241))),4,IF(AND(G2241=1,H2241=1,ISTEXT(J2241)),3,IF(AND(OR(G2241=1,H2241=1),ISTEXT(J2241)),2,1))),"OoS")</f>
        <v>1</v>
      </c>
      <c r="F2241" s="57"/>
      <c r="G2241" s="59"/>
      <c r="H2241" s="59"/>
      <c r="I2241" s="59"/>
      <c r="J2241" s="59"/>
      <c r="K2241" s="59"/>
      <c r="L2241" s="59"/>
      <c r="M2241" s="59"/>
      <c r="N2241" s="59"/>
      <c r="O2241" s="59"/>
      <c r="P2241" s="371"/>
      <c r="Q2241" s="59"/>
      <c r="R2241" s="386"/>
    </row>
    <row r="2242" spans="1:18" ht="12.75" customHeight="1" x14ac:dyDescent="0.25">
      <c r="A2242" s="383"/>
      <c r="B2242" s="378" t="str">
        <f>IF(ISTEXT(Processes!$B$15),Processes!$B$15,"")</f>
        <v>Process 13</v>
      </c>
      <c r="C2242" s="62" t="str">
        <f>IF(ISTEXT('Organizational Unit Summary'!$B$40),'Organizational Unit Summary'!$B$40,"")</f>
        <v>P-1</v>
      </c>
      <c r="D2242" s="51" t="str">
        <f>IF('Organizational Unit Summary'!$B$24="Benchmark or Sustainment",IF(E2242="OoS","OoS",IF(E2242=1,"DM",IF(E2242=2,"PM",IF(E2242=3,"LM",IF(E2242=4,"FM"))))),IF(E2242="OoS","OoS",IF(E2242&lt;=2,"H",IF(E2242=3,"M",IF(E2242=4,"L")))))</f>
        <v>DM</v>
      </c>
      <c r="E2242" s="58">
        <f>IF(OR(Processes!$C$66=TRUE,Processes!D$66=TRUE),IF(AND(G2242=1,H2242=1,NOT(ISTEXT(J2242))),4,IF(AND(G2242=1,H2242=1,ISTEXT(J2242)),3,IF(AND(OR(G2242=1,H2242=1),ISTEXT(J2242)),2,1))),"OoS")</f>
        <v>1</v>
      </c>
      <c r="F2242" s="57"/>
      <c r="G2242" s="59"/>
      <c r="H2242" s="59"/>
      <c r="I2242" s="59"/>
      <c r="J2242" s="59"/>
      <c r="K2242" s="59"/>
      <c r="L2242" s="59"/>
      <c r="M2242" s="59"/>
      <c r="N2242" s="59"/>
      <c r="O2242" s="59"/>
      <c r="P2242" s="369"/>
      <c r="Q2242" s="59"/>
      <c r="R2242" s="386"/>
    </row>
    <row r="2243" spans="1:18" ht="12.75" customHeight="1" x14ac:dyDescent="0.25">
      <c r="A2243" s="383"/>
      <c r="B2243" s="378"/>
      <c r="C2243" s="62" t="str">
        <f>IF(ISTEXT('Organizational Unit Summary'!$B$41),'Organizational Unit Summary'!$B$41,"")</f>
        <v>P-2</v>
      </c>
      <c r="D2243" s="51" t="str">
        <f>IF('Organizational Unit Summary'!$B$24="Benchmark or Sustainment",IF(E2243="OoS","OoS",IF(E2243=1,"DM",IF(E2243=2,"PM",IF(E2243=3,"LM",IF(E2243=4,"FM"))))),IF(E2243="OoS","OoS",IF(E2243&lt;=2,"H",IF(E2243=3,"M",IF(E2243=4,"L")))))</f>
        <v>DM</v>
      </c>
      <c r="E2243" s="58">
        <f>IF(OR(Processes!$C$66=TRUE,Processes!E$66=TRUE),IF(AND(G2243=1,H2243=1,NOT(ISTEXT(J2243))),4,IF(AND(G2243=1,H2243=1,ISTEXT(J2243)),3,IF(AND(OR(G2243=1,H2243=1),ISTEXT(J2243)),2,1))),"OoS")</f>
        <v>1</v>
      </c>
      <c r="F2243" s="57"/>
      <c r="G2243" s="59"/>
      <c r="H2243" s="59"/>
      <c r="I2243" s="59"/>
      <c r="J2243" s="59"/>
      <c r="K2243" s="59"/>
      <c r="L2243" s="59"/>
      <c r="M2243" s="59"/>
      <c r="N2243" s="59"/>
      <c r="O2243" s="59"/>
      <c r="P2243" s="370"/>
      <c r="Q2243" s="59"/>
      <c r="R2243" s="386"/>
    </row>
    <row r="2244" spans="1:18" ht="12.75" customHeight="1" x14ac:dyDescent="0.25">
      <c r="A2244" s="383"/>
      <c r="B2244" s="378"/>
      <c r="C2244" s="62" t="str">
        <f>IF(ISTEXT('Organizational Unit Summary'!$B$42),'Organizational Unit Summary'!$B$42,"")</f>
        <v>P-3</v>
      </c>
      <c r="D2244" s="51" t="str">
        <f>IF('Organizational Unit Summary'!$B$24="Benchmark or Sustainment",IF(E2244="OoS","OoS",IF(E2244=1,"DM",IF(E2244=2,"PM",IF(E2244=3,"LM",IF(E2244=4,"FM"))))),IF(E2244="OoS","OoS",IF(E2244&lt;=2,"H",IF(E2244=3,"M",IF(E2244=4,"L")))))</f>
        <v>DM</v>
      </c>
      <c r="E2244" s="58">
        <f>IF(OR(Processes!$C$66=TRUE,Processes!F$66=TRUE),IF(AND(G2244=1,H2244=1,NOT(ISTEXT(J2244))),4,IF(AND(G2244=1,H2244=1,ISTEXT(J2244)),3,IF(AND(OR(G2244=1,H2244=1),ISTEXT(J2244)),2,1))),"OoS")</f>
        <v>1</v>
      </c>
      <c r="F2244" s="57"/>
      <c r="G2244" s="59"/>
      <c r="H2244" s="59"/>
      <c r="I2244" s="59"/>
      <c r="J2244" s="59"/>
      <c r="K2244" s="59"/>
      <c r="L2244" s="59"/>
      <c r="M2244" s="59"/>
      <c r="N2244" s="59"/>
      <c r="O2244" s="59"/>
      <c r="P2244" s="370"/>
      <c r="Q2244" s="59"/>
      <c r="R2244" s="386"/>
    </row>
    <row r="2245" spans="1:18" ht="12.75" customHeight="1" x14ac:dyDescent="0.25">
      <c r="A2245" s="383"/>
      <c r="B2245" s="378"/>
      <c r="C2245" s="62" t="str">
        <f>IF(ISTEXT('Organizational Unit Summary'!$B$43),'Organizational Unit Summary'!$B$43,"")</f>
        <v>P-4</v>
      </c>
      <c r="D2245" s="51" t="str">
        <f>IF('Organizational Unit Summary'!$B$24="Benchmark or Sustainment",IF(E2245="OoS","OoS",IF(E2245=1,"DM",IF(E2245=2,"PM",IF(E2245=3,"LM",IF(E2245=4,"FM"))))),IF(E2245="OoS","OoS",IF(E2245&lt;=2,"H",IF(E2245=3,"M",IF(E2245=4,"L")))))</f>
        <v>DM</v>
      </c>
      <c r="E2245" s="58">
        <f>IF(OR(Processes!$C$66=TRUE,Processes!G$66=TRUE),IF(AND(G2245=1,H2245=1,NOT(ISTEXT(J2245))),4,IF(AND(G2245=1,H2245=1,ISTEXT(J2245)),3,IF(AND(OR(G2245=1,H2245=1),ISTEXT(J2245)),2,1))),"OoS")</f>
        <v>1</v>
      </c>
      <c r="F2245" s="57"/>
      <c r="G2245" s="59"/>
      <c r="H2245" s="59"/>
      <c r="I2245" s="59"/>
      <c r="J2245" s="59"/>
      <c r="K2245" s="59"/>
      <c r="L2245" s="59"/>
      <c r="M2245" s="59"/>
      <c r="N2245" s="59"/>
      <c r="O2245" s="59"/>
      <c r="P2245" s="370"/>
      <c r="Q2245" s="59"/>
      <c r="R2245" s="386"/>
    </row>
    <row r="2246" spans="1:18" ht="12.75" customHeight="1" x14ac:dyDescent="0.25">
      <c r="A2246" s="383"/>
      <c r="B2246" s="378"/>
      <c r="C2246" s="62" t="str">
        <f>IF(ISTEXT('Organizational Unit Summary'!$B$44),'Organizational Unit Summary'!$B$44,"")</f>
        <v>P-5</v>
      </c>
      <c r="D2246" s="51" t="str">
        <f>IF('Organizational Unit Summary'!$B$24="Benchmark or Sustainment",IF(E2246="OoS","OoS",IF(E2246=1,"DM",IF(E2246=2,"PM",IF(E2246=3,"LM",IF(E2246=4,"FM"))))),IF(E2246="OoS","OoS",IF(E2246&lt;=2,"H",IF(E2246=3,"M",IF(E2246=4,"L")))))</f>
        <v>DM</v>
      </c>
      <c r="E2246" s="58">
        <f>IF(OR(Processes!$C$66=TRUE,Processes!H$66=TRUE),IF(AND(G2246=1,H2246=1,NOT(ISTEXT(J2246))),4,IF(AND(G2246=1,H2246=1,ISTEXT(J2246)),3,IF(AND(OR(G2246=1,H2246=1),ISTEXT(J2246)),2,1))),"OoS")</f>
        <v>1</v>
      </c>
      <c r="F2246" s="57"/>
      <c r="G2246" s="59"/>
      <c r="H2246" s="59"/>
      <c r="I2246" s="59"/>
      <c r="J2246" s="59"/>
      <c r="K2246" s="59"/>
      <c r="L2246" s="59"/>
      <c r="M2246" s="59"/>
      <c r="N2246" s="59"/>
      <c r="O2246" s="59"/>
      <c r="P2246" s="370"/>
      <c r="Q2246" s="59"/>
      <c r="R2246" s="386"/>
    </row>
    <row r="2247" spans="1:18" ht="12.75" customHeight="1" x14ac:dyDescent="0.25">
      <c r="A2247" s="383"/>
      <c r="B2247" s="378"/>
      <c r="C2247" s="62" t="str">
        <f>IF(ISTEXT('Organizational Unit Summary'!$B$45),'Organizational Unit Summary'!$B$45,"")</f>
        <v>P-6</v>
      </c>
      <c r="D2247" s="51" t="str">
        <f>IF('Organizational Unit Summary'!$B$24="Benchmark or Sustainment",IF(E2247="OoS","OoS",IF(E2247=1,"DM",IF(E2247=2,"PM",IF(E2247=3,"LM",IF(E2247=4,"FM"))))),IF(E2247="OoS","OoS",IF(E2247&lt;=2,"H",IF(E2247=3,"M",IF(E2247=4,"L")))))</f>
        <v>DM</v>
      </c>
      <c r="E2247" s="58">
        <f>IF(OR(Processes!$C$66=TRUE,Processes!I$66=TRUE),IF(AND(G2247=1,H2247=1,NOT(ISTEXT(J2247))),4,IF(AND(G2247=1,H2247=1,ISTEXT(J2247)),3,IF(AND(OR(G2247=1,H2247=1),ISTEXT(J2247)),2,1))),"OoS")</f>
        <v>1</v>
      </c>
      <c r="F2247" s="57"/>
      <c r="G2247" s="59"/>
      <c r="H2247" s="59"/>
      <c r="I2247" s="59"/>
      <c r="J2247" s="59"/>
      <c r="K2247" s="59"/>
      <c r="L2247" s="59"/>
      <c r="M2247" s="59"/>
      <c r="N2247" s="59"/>
      <c r="O2247" s="59"/>
      <c r="P2247" s="370"/>
      <c r="Q2247" s="59"/>
      <c r="R2247" s="386"/>
    </row>
    <row r="2248" spans="1:18" ht="12.75" customHeight="1" x14ac:dyDescent="0.25">
      <c r="A2248" s="383"/>
      <c r="B2248" s="378"/>
      <c r="C2248" s="62" t="str">
        <f>IF(ISTEXT('Organizational Unit Summary'!$B$46),'Organizational Unit Summary'!$B$46,"")</f>
        <v>P-7</v>
      </c>
      <c r="D2248" s="51" t="str">
        <f>IF('Organizational Unit Summary'!$B$24="Benchmark or Sustainment",IF(E2248="OoS","OoS",IF(E2248=1,"DM",IF(E2248=2,"PM",IF(E2248=3,"LM",IF(E2248=4,"FM"))))),IF(E2248="OoS","OoS",IF(E2248&lt;=2,"H",IF(E2248=3,"M",IF(E2248=4,"L")))))</f>
        <v>DM</v>
      </c>
      <c r="E2248" s="58">
        <f>IF(OR(Processes!$C$66=TRUE,Processes!J$66=TRUE),IF(AND(G2248=1,H2248=1,NOT(ISTEXT(J2248))),4,IF(AND(G2248=1,H2248=1,ISTEXT(J2248)),3,IF(AND(OR(G2248=1,H2248=1),ISTEXT(J2248)),2,1))),"OoS")</f>
        <v>1</v>
      </c>
      <c r="F2248" s="57"/>
      <c r="G2248" s="59"/>
      <c r="H2248" s="59"/>
      <c r="I2248" s="59"/>
      <c r="J2248" s="59"/>
      <c r="K2248" s="59"/>
      <c r="L2248" s="59"/>
      <c r="M2248" s="59"/>
      <c r="N2248" s="59"/>
      <c r="O2248" s="59"/>
      <c r="P2248" s="370"/>
      <c r="Q2248" s="59"/>
      <c r="R2248" s="386"/>
    </row>
    <row r="2249" spans="1:18" ht="12.75" customHeight="1" x14ac:dyDescent="0.25">
      <c r="A2249" s="383"/>
      <c r="B2249" s="378"/>
      <c r="C2249" s="62" t="str">
        <f>IF(ISTEXT('Organizational Unit Summary'!$B$47),'Organizational Unit Summary'!$B$47,"")</f>
        <v>P-8</v>
      </c>
      <c r="D2249" s="51" t="str">
        <f>IF('Organizational Unit Summary'!$B$24="Benchmark or Sustainment",IF(E2249="OoS","OoS",IF(E2249=1,"DM",IF(E2249=2,"PM",IF(E2249=3,"LM",IF(E2249=4,"FM"))))),IF(E2249="OoS","OoS",IF(E2249&lt;=2,"H",IF(E2249=3,"M",IF(E2249=4,"L")))))</f>
        <v>DM</v>
      </c>
      <c r="E2249" s="58">
        <f>IF(OR(Processes!$C$66=TRUE,Processes!K$66=TRUE),IF(AND(G2249=1,H2249=1,NOT(ISTEXT(J2249))),4,IF(AND(G2249=1,H2249=1,ISTEXT(J2249)),3,IF(AND(OR(G2249=1,H2249=1),ISTEXT(J2249)),2,1))),"OoS")</f>
        <v>1</v>
      </c>
      <c r="F2249" s="57"/>
      <c r="G2249" s="59"/>
      <c r="H2249" s="59"/>
      <c r="I2249" s="59"/>
      <c r="J2249" s="59"/>
      <c r="K2249" s="59"/>
      <c r="L2249" s="59"/>
      <c r="M2249" s="59"/>
      <c r="N2249" s="59"/>
      <c r="O2249" s="59"/>
      <c r="P2249" s="370"/>
      <c r="Q2249" s="59"/>
      <c r="R2249" s="386"/>
    </row>
    <row r="2250" spans="1:18" ht="12.75" customHeight="1" x14ac:dyDescent="0.25">
      <c r="A2250" s="383"/>
      <c r="B2250" s="378"/>
      <c r="C2250" s="62" t="str">
        <f>IF(ISTEXT('Organizational Unit Summary'!$B$48),'Organizational Unit Summary'!$B$48,"")</f>
        <v>P-9</v>
      </c>
      <c r="D2250" s="51" t="str">
        <f>IF('Organizational Unit Summary'!$B$24="Benchmark or Sustainment",IF(E2250="OoS","OoS",IF(E2250=1,"DM",IF(E2250=2,"PM",IF(E2250=3,"LM",IF(E2250=4,"FM"))))),IF(E2250="OoS","OoS",IF(E2250&lt;=2,"H",IF(E2250=3,"M",IF(E2250=4,"L")))))</f>
        <v>DM</v>
      </c>
      <c r="E2250" s="58">
        <f>IF(OR(Processes!$C$66=TRUE,Processes!L$66=TRUE),IF(AND(G2250=1,H2250=1,NOT(ISTEXT(J2250))),4,IF(AND(G2250=1,H2250=1,ISTEXT(J2250)),3,IF(AND(OR(G2250=1,H2250=1),ISTEXT(J2250)),2,1))),"OoS")</f>
        <v>1</v>
      </c>
      <c r="F2250" s="57"/>
      <c r="G2250" s="59"/>
      <c r="H2250" s="59"/>
      <c r="I2250" s="59"/>
      <c r="J2250" s="59"/>
      <c r="K2250" s="59"/>
      <c r="L2250" s="59"/>
      <c r="M2250" s="59"/>
      <c r="N2250" s="59"/>
      <c r="O2250" s="59"/>
      <c r="P2250" s="370"/>
      <c r="Q2250" s="59"/>
      <c r="R2250" s="386"/>
    </row>
    <row r="2251" spans="1:18" ht="12.75" customHeight="1" x14ac:dyDescent="0.25">
      <c r="A2251" s="383"/>
      <c r="B2251" s="378"/>
      <c r="C2251" s="62" t="str">
        <f>IF(ISTEXT('Organizational Unit Summary'!$B$49),'Organizational Unit Summary'!$B$49,"")</f>
        <v>P-10</v>
      </c>
      <c r="D2251" s="51" t="str">
        <f>IF('Organizational Unit Summary'!$B$24="Benchmark or Sustainment",IF(E2251="OoS","OoS",IF(E2251=1,"DM",IF(E2251=2,"PM",IF(E2251=3,"LM",IF(E2251=4,"FM"))))),IF(E2251="OoS","OoS",IF(E2251&lt;=2,"H",IF(E2251=3,"M",IF(E2251=4,"L")))))</f>
        <v>DM</v>
      </c>
      <c r="E2251" s="58">
        <f>IF(OR(Processes!$C$66=TRUE,Processes!M$66=TRUE),IF(AND(G2251=1,H2251=1,NOT(ISTEXT(J2251))),4,IF(AND(G2251=1,H2251=1,ISTEXT(J2251)),3,IF(AND(OR(G2251=1,H2251=1),ISTEXT(J2251)),2,1))),"OoS")</f>
        <v>1</v>
      </c>
      <c r="F2251" s="57"/>
      <c r="G2251" s="59"/>
      <c r="H2251" s="59"/>
      <c r="I2251" s="59"/>
      <c r="J2251" s="59"/>
      <c r="K2251" s="59"/>
      <c r="L2251" s="59"/>
      <c r="M2251" s="59"/>
      <c r="N2251" s="59"/>
      <c r="O2251" s="59"/>
      <c r="P2251" s="370"/>
      <c r="Q2251" s="59"/>
      <c r="R2251" s="386"/>
    </row>
    <row r="2252" spans="1:18" ht="12.75" customHeight="1" x14ac:dyDescent="0.25">
      <c r="A2252" s="383"/>
      <c r="B2252" s="378"/>
      <c r="C2252" s="62" t="str">
        <f>IF(ISTEXT('Organizational Unit Summary'!$B$50),'Organizational Unit Summary'!$B$50,"")</f>
        <v>P-11</v>
      </c>
      <c r="D2252" s="51" t="str">
        <f>IF('Organizational Unit Summary'!$B$24="Benchmark or Sustainment",IF(E2252="OoS","OoS",IF(E2252=1,"DM",IF(E2252=2,"PM",IF(E2252=3,"LM",IF(E2252=4,"FM"))))),IF(E2252="OoS","OoS",IF(E2252&lt;=2,"H",IF(E2252=3,"M",IF(E2252=4,"L")))))</f>
        <v>DM</v>
      </c>
      <c r="E2252" s="58">
        <f>IF(OR(Processes!$C$66=TRUE,Processes!N$66=TRUE),IF(AND(G2252=1,H2252=1,NOT(ISTEXT(J2252))),4,IF(AND(G2252=1,H2252=1,ISTEXT(J2252)),3,IF(AND(OR(G2252=1,H2252=1),ISTEXT(J2252)),2,1))),"OoS")</f>
        <v>1</v>
      </c>
      <c r="F2252" s="57"/>
      <c r="G2252" s="59"/>
      <c r="H2252" s="59"/>
      <c r="I2252" s="59"/>
      <c r="J2252" s="59"/>
      <c r="K2252" s="59"/>
      <c r="L2252" s="59"/>
      <c r="M2252" s="59"/>
      <c r="N2252" s="59"/>
      <c r="O2252" s="59"/>
      <c r="P2252" s="370"/>
      <c r="Q2252" s="59"/>
      <c r="R2252" s="386"/>
    </row>
    <row r="2253" spans="1:18" ht="12.75" customHeight="1" x14ac:dyDescent="0.25">
      <c r="A2253" s="383"/>
      <c r="B2253" s="378"/>
      <c r="C2253" s="62" t="str">
        <f>IF(ISTEXT('Organizational Unit Summary'!$B$51),'Organizational Unit Summary'!$B$51,"")</f>
        <v>P-12</v>
      </c>
      <c r="D2253" s="51" t="str">
        <f>IF('Organizational Unit Summary'!$B$24="Benchmark or Sustainment",IF(E2253="OoS","OoS",IF(E2253=1,"DM",IF(E2253=2,"PM",IF(E2253=3,"LM",IF(E2253=4,"FM"))))),IF(E2253="OoS","OoS",IF(E2253&lt;=2,"H",IF(E2253=3,"M",IF(E2253=4,"L")))))</f>
        <v>DM</v>
      </c>
      <c r="E2253" s="58">
        <f>IF(OR(Processes!$C$66=TRUE,Processes!O$66=TRUE),IF(AND(G2253=1,H2253=1,NOT(ISTEXT(J2253))),4,IF(AND(G2253=1,H2253=1,ISTEXT(J2253)),3,IF(AND(OR(G2253=1,H2253=1),ISTEXT(J2253)),2,1))),"OoS")</f>
        <v>1</v>
      </c>
      <c r="F2253" s="57"/>
      <c r="G2253" s="59"/>
      <c r="H2253" s="59"/>
      <c r="I2253" s="59"/>
      <c r="J2253" s="59"/>
      <c r="K2253" s="59"/>
      <c r="L2253" s="59"/>
      <c r="M2253" s="59"/>
      <c r="N2253" s="59"/>
      <c r="O2253" s="59"/>
      <c r="P2253" s="370"/>
      <c r="Q2253" s="59"/>
      <c r="R2253" s="386"/>
    </row>
    <row r="2254" spans="1:18" ht="12.75" customHeight="1" x14ac:dyDescent="0.25">
      <c r="A2254" s="383"/>
      <c r="B2254" s="378"/>
      <c r="C2254" s="62" t="str">
        <f>IF(ISTEXT('Organizational Unit Summary'!$B$52),'Organizational Unit Summary'!$B$52,"")</f>
        <v>P-13</v>
      </c>
      <c r="D2254" s="51" t="str">
        <f>IF('Organizational Unit Summary'!$B$24="Benchmark or Sustainment",IF(E2254="OoS","OoS",IF(E2254=1,"DM",IF(E2254=2,"PM",IF(E2254=3,"LM",IF(E2254=4,"FM"))))),IF(E2254="OoS","OoS",IF(E2254&lt;=2,"H",IF(E2254=3,"M",IF(E2254=4,"L")))))</f>
        <v>DM</v>
      </c>
      <c r="E2254" s="58">
        <f>IF(OR(Processes!$C$66=TRUE,Processes!P$66=TRUE),IF(AND(G2254=1,H2254=1,NOT(ISTEXT(J2254))),4,IF(AND(G2254=1,H2254=1,ISTEXT(J2254)),3,IF(AND(OR(G2254=1,H2254=1),ISTEXT(J2254)),2,1))),"OoS")</f>
        <v>1</v>
      </c>
      <c r="F2254" s="57"/>
      <c r="G2254" s="59"/>
      <c r="H2254" s="59"/>
      <c r="I2254" s="59"/>
      <c r="J2254" s="59"/>
      <c r="K2254" s="59"/>
      <c r="L2254" s="59"/>
      <c r="M2254" s="59"/>
      <c r="N2254" s="59"/>
      <c r="O2254" s="59"/>
      <c r="P2254" s="370"/>
      <c r="Q2254" s="59"/>
      <c r="R2254" s="386"/>
    </row>
    <row r="2255" spans="1:18" ht="12.75" customHeight="1" x14ac:dyDescent="0.25">
      <c r="A2255" s="383"/>
      <c r="B2255" s="378"/>
      <c r="C2255" s="62" t="str">
        <f>IF(ISTEXT('Organizational Unit Summary'!$B$53),'Organizational Unit Summary'!$B$53,"")</f>
        <v>P-14</v>
      </c>
      <c r="D2255" s="51" t="str">
        <f>IF('Organizational Unit Summary'!$B$24="Benchmark or Sustainment",IF(E2255="OoS","OoS",IF(E2255=1,"DM",IF(E2255=2,"PM",IF(E2255=3,"LM",IF(E2255=4,"FM"))))),IF(E2255="OoS","OoS",IF(E2255&lt;=2,"H",IF(E2255=3,"M",IF(E2255=4,"L")))))</f>
        <v>DM</v>
      </c>
      <c r="E2255" s="58">
        <f>IF(OR(Processes!$C$66=TRUE,Processes!Q$66=TRUE),IF(AND(G2255=1,H2255=1,NOT(ISTEXT(J2255))),4,IF(AND(G2255=1,H2255=1,ISTEXT(J2255)),3,IF(AND(OR(G2255=1,H2255=1),ISTEXT(J2255)),2,1))),"OoS")</f>
        <v>1</v>
      </c>
      <c r="F2255" s="57"/>
      <c r="G2255" s="59"/>
      <c r="H2255" s="59"/>
      <c r="I2255" s="59"/>
      <c r="J2255" s="59"/>
      <c r="K2255" s="59"/>
      <c r="L2255" s="59"/>
      <c r="M2255" s="59"/>
      <c r="N2255" s="59"/>
      <c r="O2255" s="59"/>
      <c r="P2255" s="370"/>
      <c r="Q2255" s="59"/>
      <c r="R2255" s="386"/>
    </row>
    <row r="2256" spans="1:18" ht="12.75" customHeight="1" x14ac:dyDescent="0.25">
      <c r="A2256" s="383"/>
      <c r="B2256" s="378"/>
      <c r="C2256" s="62" t="str">
        <f>IF(ISTEXT('Organizational Unit Summary'!$B$54),'Organizational Unit Summary'!$B$54,"")</f>
        <v>P-15</v>
      </c>
      <c r="D2256" s="51" t="str">
        <f>IF('Organizational Unit Summary'!$B$24="Benchmark or Sustainment",IF(E2256="OoS","OoS",IF(E2256=1,"DM",IF(E2256=2,"PM",IF(E2256=3,"LM",IF(E2256=4,"FM"))))),IF(E2256="OoS","OoS",IF(E2256&lt;=2,"H",IF(E2256=3,"M",IF(E2256=4,"L")))))</f>
        <v>DM</v>
      </c>
      <c r="E2256" s="58">
        <f>IF(OR(Processes!$C$66=TRUE,Processes!R$66=TRUE),IF(AND(G2256=1,H2256=1,NOT(ISTEXT(J2256))),4,IF(AND(G2256=1,H2256=1,ISTEXT(J2256)),3,IF(AND(OR(G2256=1,H2256=1),ISTEXT(J2256)),2,1))),"OoS")</f>
        <v>1</v>
      </c>
      <c r="F2256" s="57"/>
      <c r="G2256" s="59"/>
      <c r="H2256" s="59"/>
      <c r="I2256" s="59"/>
      <c r="J2256" s="59"/>
      <c r="K2256" s="59"/>
      <c r="L2256" s="59"/>
      <c r="M2256" s="59"/>
      <c r="N2256" s="59"/>
      <c r="O2256" s="59"/>
      <c r="P2256" s="370"/>
      <c r="Q2256" s="59"/>
      <c r="R2256" s="386"/>
    </row>
    <row r="2257" spans="1:18" ht="12.75" customHeight="1" x14ac:dyDescent="0.25">
      <c r="A2257" s="383"/>
      <c r="B2257" s="378"/>
      <c r="C2257" s="62" t="str">
        <f>IF(ISTEXT('Organizational Unit Summary'!$B$55),'Organizational Unit Summary'!$B$55,"")</f>
        <v>P-16</v>
      </c>
      <c r="D2257" s="51" t="str">
        <f>IF('Organizational Unit Summary'!$B$24="Benchmark or Sustainment",IF(E2257="OoS","OoS",IF(E2257=1,"DM",IF(E2257=2,"PM",IF(E2257=3,"LM",IF(E2257=4,"FM"))))),IF(E2257="OoS","OoS",IF(E2257&lt;=2,"H",IF(E2257=3,"M",IF(E2257=4,"L")))))</f>
        <v>DM</v>
      </c>
      <c r="E2257" s="58">
        <f>IF(OR(Processes!$C$66=TRUE,Processes!S$66=TRUE),IF(AND(G2257=1,H2257=1,NOT(ISTEXT(J2257))),4,IF(AND(G2257=1,H2257=1,ISTEXT(J2257)),3,IF(AND(OR(G2257=1,H2257=1),ISTEXT(J2257)),2,1))),"OoS")</f>
        <v>1</v>
      </c>
      <c r="F2257" s="57"/>
      <c r="G2257" s="59"/>
      <c r="H2257" s="59"/>
      <c r="I2257" s="59"/>
      <c r="J2257" s="59"/>
      <c r="K2257" s="59"/>
      <c r="L2257" s="59"/>
      <c r="M2257" s="59"/>
      <c r="N2257" s="59"/>
      <c r="O2257" s="59"/>
      <c r="P2257" s="370"/>
      <c r="Q2257" s="59"/>
      <c r="R2257" s="386"/>
    </row>
    <row r="2258" spans="1:18" ht="12.75" customHeight="1" x14ac:dyDescent="0.25">
      <c r="A2258" s="383"/>
      <c r="B2258" s="378"/>
      <c r="C2258" s="62" t="str">
        <f>IF(ISTEXT('Organizational Unit Summary'!$B$56),'Organizational Unit Summary'!$B$56,"")</f>
        <v>P-17</v>
      </c>
      <c r="D2258" s="51" t="str">
        <f>IF('Organizational Unit Summary'!$B$24="Benchmark or Sustainment",IF(E2258="OoS","OoS",IF(E2258=1,"DM",IF(E2258=2,"PM",IF(E2258=3,"LM",IF(E2258=4,"FM"))))),IF(E2258="OoS","OoS",IF(E2258&lt;=2,"H",IF(E2258=3,"M",IF(E2258=4,"L")))))</f>
        <v>DM</v>
      </c>
      <c r="E2258" s="58">
        <f>IF(OR(Processes!$C$66=TRUE,Processes!T$66=TRUE),IF(AND(G2258=1,H2258=1,NOT(ISTEXT(J2258))),4,IF(AND(G2258=1,H2258=1,ISTEXT(J2258)),3,IF(AND(OR(G2258=1,H2258=1),ISTEXT(J2258)),2,1))),"OoS")</f>
        <v>1</v>
      </c>
      <c r="F2258" s="57"/>
      <c r="G2258" s="59"/>
      <c r="H2258" s="59"/>
      <c r="I2258" s="59"/>
      <c r="J2258" s="59"/>
      <c r="K2258" s="59"/>
      <c r="L2258" s="59"/>
      <c r="M2258" s="59"/>
      <c r="N2258" s="59"/>
      <c r="O2258" s="59"/>
      <c r="P2258" s="370"/>
      <c r="Q2258" s="59"/>
      <c r="R2258" s="386"/>
    </row>
    <row r="2259" spans="1:18" ht="12.75" customHeight="1" x14ac:dyDescent="0.25">
      <c r="A2259" s="383"/>
      <c r="B2259" s="378"/>
      <c r="C2259" s="62" t="str">
        <f>IF(ISTEXT('Organizational Unit Summary'!$B$57),'Organizational Unit Summary'!$B$57,"")</f>
        <v>P-18</v>
      </c>
      <c r="D2259" s="51" t="str">
        <f>IF('Organizational Unit Summary'!$B$24="Benchmark or Sustainment",IF(E2259="OoS","OoS",IF(E2259=1,"DM",IF(E2259=2,"PM",IF(E2259=3,"LM",IF(E2259=4,"FM"))))),IF(E2259="OoS","OoS",IF(E2259&lt;=2,"H",IF(E2259=3,"M",IF(E2259=4,"L")))))</f>
        <v>DM</v>
      </c>
      <c r="E2259" s="58">
        <f>IF(OR(Processes!$C$66=TRUE,Processes!U$66=TRUE),IF(AND(G2259=1,H2259=1,NOT(ISTEXT(J2259))),4,IF(AND(G2259=1,H2259=1,ISTEXT(J2259)),3,IF(AND(OR(G2259=1,H2259=1),ISTEXT(J2259)),2,1))),"OoS")</f>
        <v>1</v>
      </c>
      <c r="F2259" s="57"/>
      <c r="G2259" s="59"/>
      <c r="H2259" s="59"/>
      <c r="I2259" s="59"/>
      <c r="J2259" s="59"/>
      <c r="K2259" s="59"/>
      <c r="L2259" s="59"/>
      <c r="M2259" s="59"/>
      <c r="N2259" s="59"/>
      <c r="O2259" s="59"/>
      <c r="P2259" s="370"/>
      <c r="Q2259" s="59"/>
      <c r="R2259" s="386"/>
    </row>
    <row r="2260" spans="1:18" ht="12.75" customHeight="1" x14ac:dyDescent="0.25">
      <c r="A2260" s="383"/>
      <c r="B2260" s="378"/>
      <c r="C2260" s="62" t="str">
        <f>IF(ISTEXT('Organizational Unit Summary'!$B$58),'Organizational Unit Summary'!$B$58,"")</f>
        <v>P-19</v>
      </c>
      <c r="D2260" s="51" t="str">
        <f>IF('Organizational Unit Summary'!$B$24="Benchmark or Sustainment",IF(E2260="OoS","OoS",IF(E2260=1,"DM",IF(E2260=2,"PM",IF(E2260=3,"LM",IF(E2260=4,"FM"))))),IF(E2260="OoS","OoS",IF(E2260&lt;=2,"H",IF(E2260=3,"M",IF(E2260=4,"L")))))</f>
        <v>DM</v>
      </c>
      <c r="E2260" s="58">
        <f>IF(OR(Processes!$C$66=TRUE,Processes!V$66=TRUE),IF(AND(G2260=1,H2260=1,NOT(ISTEXT(J2260))),4,IF(AND(G2260=1,H2260=1,ISTEXT(J2260)),3,IF(AND(OR(G2260=1,H2260=1),ISTEXT(J2260)),2,1))),"OoS")</f>
        <v>1</v>
      </c>
      <c r="F2260" s="57"/>
      <c r="G2260" s="59"/>
      <c r="H2260" s="59"/>
      <c r="I2260" s="59"/>
      <c r="J2260" s="59"/>
      <c r="K2260" s="59"/>
      <c r="L2260" s="59"/>
      <c r="M2260" s="59"/>
      <c r="N2260" s="59"/>
      <c r="O2260" s="59"/>
      <c r="P2260" s="370"/>
      <c r="Q2260" s="59"/>
      <c r="R2260" s="386"/>
    </row>
    <row r="2261" spans="1:18" ht="12.75" customHeight="1" thickBot="1" x14ac:dyDescent="0.3">
      <c r="A2261" s="383"/>
      <c r="B2261" s="378"/>
      <c r="C2261" s="62" t="str">
        <f>IF(ISTEXT('Organizational Unit Summary'!$B$59),'Organizational Unit Summary'!$B$59,"")</f>
        <v>P-20</v>
      </c>
      <c r="D2261" s="51" t="str">
        <f>IF('Organizational Unit Summary'!$B$24="Benchmark or Sustainment",IF(E2261="OoS","OoS",IF(E2261=1,"DM",IF(E2261=2,"PM",IF(E2261=3,"LM",IF(E2261=4,"FM"))))),IF(E2261="OoS","OoS",IF(E2261&lt;=2,"H",IF(E2261=3,"M",IF(E2261=4,"L")))))</f>
        <v>DM</v>
      </c>
      <c r="E2261" s="58">
        <f>IF(OR(Processes!$C$66=TRUE,Processes!W$66=TRUE),IF(AND(G2261=1,H2261=1,NOT(ISTEXT(J2261))),4,IF(AND(G2261=1,H2261=1,ISTEXT(J2261)),3,IF(AND(OR(G2261=1,H2261=1),ISTEXT(J2261)),2,1))),"OoS")</f>
        <v>1</v>
      </c>
      <c r="F2261" s="57"/>
      <c r="G2261" s="59"/>
      <c r="H2261" s="59"/>
      <c r="I2261" s="59"/>
      <c r="J2261" s="59"/>
      <c r="K2261" s="59"/>
      <c r="L2261" s="59"/>
      <c r="M2261" s="59"/>
      <c r="N2261" s="59"/>
      <c r="O2261" s="59"/>
      <c r="P2261" s="371"/>
      <c r="Q2261" s="59"/>
      <c r="R2261" s="386"/>
    </row>
    <row r="2262" spans="1:18" ht="12.75" customHeight="1" x14ac:dyDescent="0.25">
      <c r="A2262" s="383"/>
      <c r="B2262" s="378" t="str">
        <f>IF(ISTEXT(Processes!$B$16),Processes!$B$16,"")</f>
        <v>Process 14</v>
      </c>
      <c r="C2262" s="62" t="str">
        <f>IF(ISTEXT('Organizational Unit Summary'!$B$40),'Organizational Unit Summary'!$B$40,"")</f>
        <v>P-1</v>
      </c>
      <c r="D2262" s="51" t="str">
        <f>IF('Organizational Unit Summary'!$B$24="Benchmark or Sustainment",IF(E2262="OoS","OoS",IF(E2262=1,"DM",IF(E2262=2,"PM",IF(E2262=3,"LM",IF(E2262=4,"FM"))))),IF(E2262="OoS","OoS",IF(E2262&lt;=2,"H",IF(E2262=3,"M",IF(E2262=4,"L")))))</f>
        <v>DM</v>
      </c>
      <c r="E2262" s="58">
        <f>IF(OR(Processes!$C$67=TRUE,Processes!D$67=TRUE),IF(AND(G2262=1,H2262=1,NOT(ISTEXT(J2262))),4,IF(AND(G2262=1,H2262=1,ISTEXT(J2262)),3,IF(AND(OR(G2262=1,H2262=1),ISTEXT(J2262)),2,1))),"OoS")</f>
        <v>1</v>
      </c>
      <c r="F2262" s="57"/>
      <c r="G2262" s="59"/>
      <c r="H2262" s="59"/>
      <c r="I2262" s="59"/>
      <c r="J2262" s="59"/>
      <c r="K2262" s="59"/>
      <c r="L2262" s="59"/>
      <c r="M2262" s="59"/>
      <c r="N2262" s="59"/>
      <c r="O2262" s="59"/>
      <c r="P2262" s="369"/>
      <c r="Q2262" s="59"/>
      <c r="R2262" s="386"/>
    </row>
    <row r="2263" spans="1:18" ht="12.75" customHeight="1" x14ac:dyDescent="0.25">
      <c r="A2263" s="383"/>
      <c r="B2263" s="378"/>
      <c r="C2263" s="62" t="str">
        <f>IF(ISTEXT('Organizational Unit Summary'!$B$41),'Organizational Unit Summary'!$B$41,"")</f>
        <v>P-2</v>
      </c>
      <c r="D2263" s="51" t="str">
        <f>IF('Organizational Unit Summary'!$B$24="Benchmark or Sustainment",IF(E2263="OoS","OoS",IF(E2263=1,"DM",IF(E2263=2,"PM",IF(E2263=3,"LM",IF(E2263=4,"FM"))))),IF(E2263="OoS","OoS",IF(E2263&lt;=2,"H",IF(E2263=3,"M",IF(E2263=4,"L")))))</f>
        <v>DM</v>
      </c>
      <c r="E2263" s="58">
        <f>IF(OR(Processes!$C$67=TRUE,Processes!E$67=TRUE),IF(AND(G2263=1,H2263=1,NOT(ISTEXT(J2263))),4,IF(AND(G2263=1,H2263=1,ISTEXT(J2263)),3,IF(AND(OR(G2263=1,H2263=1),ISTEXT(J2263)),2,1))),"OoS")</f>
        <v>1</v>
      </c>
      <c r="F2263" s="57"/>
      <c r="G2263" s="59"/>
      <c r="H2263" s="59"/>
      <c r="I2263" s="59"/>
      <c r="J2263" s="59"/>
      <c r="K2263" s="59"/>
      <c r="L2263" s="59"/>
      <c r="M2263" s="59"/>
      <c r="N2263" s="59"/>
      <c r="O2263" s="59"/>
      <c r="P2263" s="370"/>
      <c r="Q2263" s="59"/>
      <c r="R2263" s="386"/>
    </row>
    <row r="2264" spans="1:18" ht="12.75" customHeight="1" x14ac:dyDescent="0.25">
      <c r="A2264" s="383"/>
      <c r="B2264" s="378"/>
      <c r="C2264" s="62" t="str">
        <f>IF(ISTEXT('Organizational Unit Summary'!$B$42),'Organizational Unit Summary'!$B$42,"")</f>
        <v>P-3</v>
      </c>
      <c r="D2264" s="51" t="str">
        <f>IF('Organizational Unit Summary'!$B$24="Benchmark or Sustainment",IF(E2264="OoS","OoS",IF(E2264=1,"DM",IF(E2264=2,"PM",IF(E2264=3,"LM",IF(E2264=4,"FM"))))),IF(E2264="OoS","OoS",IF(E2264&lt;=2,"H",IF(E2264=3,"M",IF(E2264=4,"L")))))</f>
        <v>DM</v>
      </c>
      <c r="E2264" s="58">
        <f>IF(OR(Processes!$C$67=TRUE,Processes!F$67=TRUE),IF(AND(G2264=1,H2264=1,NOT(ISTEXT(J2264))),4,IF(AND(G2264=1,H2264=1,ISTEXT(J2264)),3,IF(AND(OR(G2264=1,H2264=1),ISTEXT(J2264)),2,1))),"OoS")</f>
        <v>1</v>
      </c>
      <c r="F2264" s="57"/>
      <c r="G2264" s="59"/>
      <c r="H2264" s="59"/>
      <c r="I2264" s="59"/>
      <c r="J2264" s="59"/>
      <c r="K2264" s="59"/>
      <c r="L2264" s="59"/>
      <c r="M2264" s="59"/>
      <c r="N2264" s="59"/>
      <c r="O2264" s="59"/>
      <c r="P2264" s="370"/>
      <c r="Q2264" s="59"/>
      <c r="R2264" s="386"/>
    </row>
    <row r="2265" spans="1:18" ht="12.75" customHeight="1" x14ac:dyDescent="0.25">
      <c r="A2265" s="383"/>
      <c r="B2265" s="378"/>
      <c r="C2265" s="62" t="str">
        <f>IF(ISTEXT('Organizational Unit Summary'!$B$43),'Organizational Unit Summary'!$B$43,"")</f>
        <v>P-4</v>
      </c>
      <c r="D2265" s="51" t="str">
        <f>IF('Organizational Unit Summary'!$B$24="Benchmark or Sustainment",IF(E2265="OoS","OoS",IF(E2265=1,"DM",IF(E2265=2,"PM",IF(E2265=3,"LM",IF(E2265=4,"FM"))))),IF(E2265="OoS","OoS",IF(E2265&lt;=2,"H",IF(E2265=3,"M",IF(E2265=4,"L")))))</f>
        <v>DM</v>
      </c>
      <c r="E2265" s="58">
        <f>IF(OR(Processes!$C$67=TRUE,Processes!G$67=TRUE),IF(AND(G2265=1,H2265=1,NOT(ISTEXT(J2265))),4,IF(AND(G2265=1,H2265=1,ISTEXT(J2265)),3,IF(AND(OR(G2265=1,H2265=1),ISTEXT(J2265)),2,1))),"OoS")</f>
        <v>1</v>
      </c>
      <c r="F2265" s="57"/>
      <c r="G2265" s="59"/>
      <c r="H2265" s="59"/>
      <c r="I2265" s="59"/>
      <c r="J2265" s="59"/>
      <c r="K2265" s="59"/>
      <c r="L2265" s="59"/>
      <c r="M2265" s="59"/>
      <c r="N2265" s="59"/>
      <c r="O2265" s="59"/>
      <c r="P2265" s="370"/>
      <c r="Q2265" s="59"/>
      <c r="R2265" s="386"/>
    </row>
    <row r="2266" spans="1:18" ht="12.75" customHeight="1" x14ac:dyDescent="0.25">
      <c r="A2266" s="383"/>
      <c r="B2266" s="378"/>
      <c r="C2266" s="62" t="str">
        <f>IF(ISTEXT('Organizational Unit Summary'!$B$44),'Organizational Unit Summary'!$B$44,"")</f>
        <v>P-5</v>
      </c>
      <c r="D2266" s="51" t="str">
        <f>IF('Organizational Unit Summary'!$B$24="Benchmark or Sustainment",IF(E2266="OoS","OoS",IF(E2266=1,"DM",IF(E2266=2,"PM",IF(E2266=3,"LM",IF(E2266=4,"FM"))))),IF(E2266="OoS","OoS",IF(E2266&lt;=2,"H",IF(E2266=3,"M",IF(E2266=4,"L")))))</f>
        <v>DM</v>
      </c>
      <c r="E2266" s="58">
        <f>IF(OR(Processes!$C$67=TRUE,Processes!H$67=TRUE),IF(AND(G2266=1,H2266=1,NOT(ISTEXT(J2266))),4,IF(AND(G2266=1,H2266=1,ISTEXT(J2266)),3,IF(AND(OR(G2266=1,H2266=1),ISTEXT(J2266)),2,1))),"OoS")</f>
        <v>1</v>
      </c>
      <c r="F2266" s="57"/>
      <c r="G2266" s="59"/>
      <c r="H2266" s="59"/>
      <c r="I2266" s="59"/>
      <c r="J2266" s="59"/>
      <c r="K2266" s="59"/>
      <c r="L2266" s="59"/>
      <c r="M2266" s="59"/>
      <c r="N2266" s="59"/>
      <c r="O2266" s="59"/>
      <c r="P2266" s="370"/>
      <c r="Q2266" s="59"/>
      <c r="R2266" s="386"/>
    </row>
    <row r="2267" spans="1:18" ht="12.75" customHeight="1" x14ac:dyDescent="0.25">
      <c r="A2267" s="383"/>
      <c r="B2267" s="378"/>
      <c r="C2267" s="62" t="str">
        <f>IF(ISTEXT('Organizational Unit Summary'!$B$45),'Organizational Unit Summary'!$B$45,"")</f>
        <v>P-6</v>
      </c>
      <c r="D2267" s="51" t="str">
        <f>IF('Organizational Unit Summary'!$B$24="Benchmark or Sustainment",IF(E2267="OoS","OoS",IF(E2267=1,"DM",IF(E2267=2,"PM",IF(E2267=3,"LM",IF(E2267=4,"FM"))))),IF(E2267="OoS","OoS",IF(E2267&lt;=2,"H",IF(E2267=3,"M",IF(E2267=4,"L")))))</f>
        <v>DM</v>
      </c>
      <c r="E2267" s="58">
        <f>IF(OR(Processes!$C$67=TRUE,Processes!I$67=TRUE),IF(AND(G2267=1,H2267=1,NOT(ISTEXT(J2267))),4,IF(AND(G2267=1,H2267=1,ISTEXT(J2267)),3,IF(AND(OR(G2267=1,H2267=1),ISTEXT(J2267)),2,1))),"OoS")</f>
        <v>1</v>
      </c>
      <c r="F2267" s="57"/>
      <c r="G2267" s="59"/>
      <c r="H2267" s="59"/>
      <c r="I2267" s="59"/>
      <c r="J2267" s="59"/>
      <c r="K2267" s="59"/>
      <c r="L2267" s="59"/>
      <c r="M2267" s="59"/>
      <c r="N2267" s="59"/>
      <c r="O2267" s="59"/>
      <c r="P2267" s="370"/>
      <c r="Q2267" s="59"/>
      <c r="R2267" s="386"/>
    </row>
    <row r="2268" spans="1:18" ht="12.75" customHeight="1" x14ac:dyDescent="0.25">
      <c r="A2268" s="383"/>
      <c r="B2268" s="378"/>
      <c r="C2268" s="62" t="str">
        <f>IF(ISTEXT('Organizational Unit Summary'!$B$46),'Organizational Unit Summary'!$B$46,"")</f>
        <v>P-7</v>
      </c>
      <c r="D2268" s="51" t="str">
        <f>IF('Organizational Unit Summary'!$B$24="Benchmark or Sustainment",IF(E2268="OoS","OoS",IF(E2268=1,"DM",IF(E2268=2,"PM",IF(E2268=3,"LM",IF(E2268=4,"FM"))))),IF(E2268="OoS","OoS",IF(E2268&lt;=2,"H",IF(E2268=3,"M",IF(E2268=4,"L")))))</f>
        <v>DM</v>
      </c>
      <c r="E2268" s="58">
        <f>IF(OR(Processes!$C$67=TRUE,Processes!J$67=TRUE),IF(AND(G2268=1,H2268=1,NOT(ISTEXT(J2268))),4,IF(AND(G2268=1,H2268=1,ISTEXT(J2268)),3,IF(AND(OR(G2268=1,H2268=1),ISTEXT(J2268)),2,1))),"OoS")</f>
        <v>1</v>
      </c>
      <c r="F2268" s="57"/>
      <c r="G2268" s="59"/>
      <c r="H2268" s="59"/>
      <c r="I2268" s="59"/>
      <c r="J2268" s="59"/>
      <c r="K2268" s="59"/>
      <c r="L2268" s="59"/>
      <c r="M2268" s="59"/>
      <c r="N2268" s="59"/>
      <c r="O2268" s="59"/>
      <c r="P2268" s="370"/>
      <c r="Q2268" s="59"/>
      <c r="R2268" s="386"/>
    </row>
    <row r="2269" spans="1:18" ht="12.75" customHeight="1" x14ac:dyDescent="0.25">
      <c r="A2269" s="383"/>
      <c r="B2269" s="378"/>
      <c r="C2269" s="62" t="str">
        <f>IF(ISTEXT('Organizational Unit Summary'!$B$47),'Organizational Unit Summary'!$B$47,"")</f>
        <v>P-8</v>
      </c>
      <c r="D2269" s="51" t="str">
        <f>IF('Organizational Unit Summary'!$B$24="Benchmark or Sustainment",IF(E2269="OoS","OoS",IF(E2269=1,"DM",IF(E2269=2,"PM",IF(E2269=3,"LM",IF(E2269=4,"FM"))))),IF(E2269="OoS","OoS",IF(E2269&lt;=2,"H",IF(E2269=3,"M",IF(E2269=4,"L")))))</f>
        <v>DM</v>
      </c>
      <c r="E2269" s="58">
        <f>IF(OR(Processes!$C$67=TRUE,Processes!K$67=TRUE),IF(AND(G2269=1,H2269=1,NOT(ISTEXT(J2269))),4,IF(AND(G2269=1,H2269=1,ISTEXT(J2269)),3,IF(AND(OR(G2269=1,H2269=1),ISTEXT(J2269)),2,1))),"OoS")</f>
        <v>1</v>
      </c>
      <c r="F2269" s="57"/>
      <c r="G2269" s="59"/>
      <c r="H2269" s="59"/>
      <c r="I2269" s="59"/>
      <c r="J2269" s="59"/>
      <c r="K2269" s="59"/>
      <c r="L2269" s="59"/>
      <c r="M2269" s="59"/>
      <c r="N2269" s="59"/>
      <c r="O2269" s="59"/>
      <c r="P2269" s="370"/>
      <c r="Q2269" s="59"/>
      <c r="R2269" s="386"/>
    </row>
    <row r="2270" spans="1:18" ht="12.75" customHeight="1" x14ac:dyDescent="0.25">
      <c r="A2270" s="383"/>
      <c r="B2270" s="378"/>
      <c r="C2270" s="62" t="str">
        <f>IF(ISTEXT('Organizational Unit Summary'!$B$48),'Organizational Unit Summary'!$B$48,"")</f>
        <v>P-9</v>
      </c>
      <c r="D2270" s="51" t="str">
        <f>IF('Organizational Unit Summary'!$B$24="Benchmark or Sustainment",IF(E2270="OoS","OoS",IF(E2270=1,"DM",IF(E2270=2,"PM",IF(E2270=3,"LM",IF(E2270=4,"FM"))))),IF(E2270="OoS","OoS",IF(E2270&lt;=2,"H",IF(E2270=3,"M",IF(E2270=4,"L")))))</f>
        <v>DM</v>
      </c>
      <c r="E2270" s="58">
        <f>IF(OR(Processes!$C$67=TRUE,Processes!L$67=TRUE),IF(AND(G2270=1,H2270=1,NOT(ISTEXT(J2270))),4,IF(AND(G2270=1,H2270=1,ISTEXT(J2270)),3,IF(AND(OR(G2270=1,H2270=1),ISTEXT(J2270)),2,1))),"OoS")</f>
        <v>1</v>
      </c>
      <c r="F2270" s="57"/>
      <c r="G2270" s="59"/>
      <c r="H2270" s="59"/>
      <c r="I2270" s="59"/>
      <c r="J2270" s="59"/>
      <c r="K2270" s="59"/>
      <c r="L2270" s="59"/>
      <c r="M2270" s="59"/>
      <c r="N2270" s="59"/>
      <c r="O2270" s="59"/>
      <c r="P2270" s="370"/>
      <c r="Q2270" s="59"/>
      <c r="R2270" s="386"/>
    </row>
    <row r="2271" spans="1:18" ht="12.75" customHeight="1" x14ac:dyDescent="0.25">
      <c r="A2271" s="383"/>
      <c r="B2271" s="378"/>
      <c r="C2271" s="62" t="str">
        <f>IF(ISTEXT('Organizational Unit Summary'!$B$49),'Organizational Unit Summary'!$B$49,"")</f>
        <v>P-10</v>
      </c>
      <c r="D2271" s="51" t="str">
        <f>IF('Organizational Unit Summary'!$B$24="Benchmark or Sustainment",IF(E2271="OoS","OoS",IF(E2271=1,"DM",IF(E2271=2,"PM",IF(E2271=3,"LM",IF(E2271=4,"FM"))))),IF(E2271="OoS","OoS",IF(E2271&lt;=2,"H",IF(E2271=3,"M",IF(E2271=4,"L")))))</f>
        <v>DM</v>
      </c>
      <c r="E2271" s="58">
        <f>IF(OR(Processes!$C$67=TRUE,Processes!M$67=TRUE),IF(AND(G2271=1,H2271=1,NOT(ISTEXT(J2271))),4,IF(AND(G2271=1,H2271=1,ISTEXT(J2271)),3,IF(AND(OR(G2271=1,H2271=1),ISTEXT(J2271)),2,1))),"OoS")</f>
        <v>1</v>
      </c>
      <c r="F2271" s="57"/>
      <c r="G2271" s="59"/>
      <c r="H2271" s="59"/>
      <c r="I2271" s="59"/>
      <c r="J2271" s="59"/>
      <c r="K2271" s="59"/>
      <c r="L2271" s="59"/>
      <c r="M2271" s="59"/>
      <c r="N2271" s="59"/>
      <c r="O2271" s="59"/>
      <c r="P2271" s="370"/>
      <c r="Q2271" s="59"/>
      <c r="R2271" s="386"/>
    </row>
    <row r="2272" spans="1:18" ht="12.75" customHeight="1" x14ac:dyDescent="0.25">
      <c r="A2272" s="383"/>
      <c r="B2272" s="378"/>
      <c r="C2272" s="62" t="str">
        <f>IF(ISTEXT('Organizational Unit Summary'!$B$50),'Organizational Unit Summary'!$B$50,"")</f>
        <v>P-11</v>
      </c>
      <c r="D2272" s="51" t="str">
        <f>IF('Organizational Unit Summary'!$B$24="Benchmark or Sustainment",IF(E2272="OoS","OoS",IF(E2272=1,"DM",IF(E2272=2,"PM",IF(E2272=3,"LM",IF(E2272=4,"FM"))))),IF(E2272="OoS","OoS",IF(E2272&lt;=2,"H",IF(E2272=3,"M",IF(E2272=4,"L")))))</f>
        <v>DM</v>
      </c>
      <c r="E2272" s="58">
        <f>IF(OR(Processes!$C$67=TRUE,Processes!N$67=TRUE),IF(AND(G2272=1,H2272=1,NOT(ISTEXT(J2272))),4,IF(AND(G2272=1,H2272=1,ISTEXT(J2272)),3,IF(AND(OR(G2272=1,H2272=1),ISTEXT(J2272)),2,1))),"OoS")</f>
        <v>1</v>
      </c>
      <c r="F2272" s="57"/>
      <c r="G2272" s="59"/>
      <c r="H2272" s="59"/>
      <c r="I2272" s="59"/>
      <c r="J2272" s="59"/>
      <c r="K2272" s="59"/>
      <c r="L2272" s="59"/>
      <c r="M2272" s="59"/>
      <c r="N2272" s="59"/>
      <c r="O2272" s="59"/>
      <c r="P2272" s="370"/>
      <c r="Q2272" s="59"/>
      <c r="R2272" s="386"/>
    </row>
    <row r="2273" spans="1:18" ht="12.75" customHeight="1" x14ac:dyDescent="0.25">
      <c r="A2273" s="383"/>
      <c r="B2273" s="378"/>
      <c r="C2273" s="62" t="str">
        <f>IF(ISTEXT('Organizational Unit Summary'!$B$51),'Organizational Unit Summary'!$B$51,"")</f>
        <v>P-12</v>
      </c>
      <c r="D2273" s="51" t="str">
        <f>IF('Organizational Unit Summary'!$B$24="Benchmark or Sustainment",IF(E2273="OoS","OoS",IF(E2273=1,"DM",IF(E2273=2,"PM",IF(E2273=3,"LM",IF(E2273=4,"FM"))))),IF(E2273="OoS","OoS",IF(E2273&lt;=2,"H",IF(E2273=3,"M",IF(E2273=4,"L")))))</f>
        <v>DM</v>
      </c>
      <c r="E2273" s="58">
        <f>IF(OR(Processes!$C$67=TRUE,Processes!O$67=TRUE),IF(AND(G2273=1,H2273=1,NOT(ISTEXT(J2273))),4,IF(AND(G2273=1,H2273=1,ISTEXT(J2273)),3,IF(AND(OR(G2273=1,H2273=1),ISTEXT(J2273)),2,1))),"OoS")</f>
        <v>1</v>
      </c>
      <c r="F2273" s="57"/>
      <c r="G2273" s="59"/>
      <c r="H2273" s="59"/>
      <c r="I2273" s="59"/>
      <c r="J2273" s="59"/>
      <c r="K2273" s="59"/>
      <c r="L2273" s="59"/>
      <c r="M2273" s="59"/>
      <c r="N2273" s="59"/>
      <c r="O2273" s="59"/>
      <c r="P2273" s="370"/>
      <c r="Q2273" s="59"/>
      <c r="R2273" s="386"/>
    </row>
    <row r="2274" spans="1:18" ht="12.75" customHeight="1" x14ac:dyDescent="0.25">
      <c r="A2274" s="383"/>
      <c r="B2274" s="378"/>
      <c r="C2274" s="62" t="str">
        <f>IF(ISTEXT('Organizational Unit Summary'!$B$52),'Organizational Unit Summary'!$B$52,"")</f>
        <v>P-13</v>
      </c>
      <c r="D2274" s="51" t="str">
        <f>IF('Organizational Unit Summary'!$B$24="Benchmark or Sustainment",IF(E2274="OoS","OoS",IF(E2274=1,"DM",IF(E2274=2,"PM",IF(E2274=3,"LM",IF(E2274=4,"FM"))))),IF(E2274="OoS","OoS",IF(E2274&lt;=2,"H",IF(E2274=3,"M",IF(E2274=4,"L")))))</f>
        <v>DM</v>
      </c>
      <c r="E2274" s="58">
        <f>IF(OR(Processes!$C$67=TRUE,Processes!P$67=TRUE),IF(AND(G2274=1,H2274=1,NOT(ISTEXT(J2274))),4,IF(AND(G2274=1,H2274=1,ISTEXT(J2274)),3,IF(AND(OR(G2274=1,H2274=1),ISTEXT(J2274)),2,1))),"OoS")</f>
        <v>1</v>
      </c>
      <c r="F2274" s="57"/>
      <c r="G2274" s="59"/>
      <c r="H2274" s="59"/>
      <c r="I2274" s="59"/>
      <c r="J2274" s="59"/>
      <c r="K2274" s="59"/>
      <c r="L2274" s="59"/>
      <c r="M2274" s="59"/>
      <c r="N2274" s="59"/>
      <c r="O2274" s="59"/>
      <c r="P2274" s="370"/>
      <c r="Q2274" s="59"/>
      <c r="R2274" s="386"/>
    </row>
    <row r="2275" spans="1:18" ht="12.75" customHeight="1" x14ac:dyDescent="0.25">
      <c r="A2275" s="383"/>
      <c r="B2275" s="378"/>
      <c r="C2275" s="62" t="str">
        <f>IF(ISTEXT('Organizational Unit Summary'!$B$53),'Organizational Unit Summary'!$B$53,"")</f>
        <v>P-14</v>
      </c>
      <c r="D2275" s="51" t="str">
        <f>IF('Organizational Unit Summary'!$B$24="Benchmark or Sustainment",IF(E2275="OoS","OoS",IF(E2275=1,"DM",IF(E2275=2,"PM",IF(E2275=3,"LM",IF(E2275=4,"FM"))))),IF(E2275="OoS","OoS",IF(E2275&lt;=2,"H",IF(E2275=3,"M",IF(E2275=4,"L")))))</f>
        <v>DM</v>
      </c>
      <c r="E2275" s="58">
        <f>IF(OR(Processes!$C$67=TRUE,Processes!Q$67=TRUE),IF(AND(G2275=1,H2275=1,NOT(ISTEXT(J2275))),4,IF(AND(G2275=1,H2275=1,ISTEXT(J2275)),3,IF(AND(OR(G2275=1,H2275=1),ISTEXT(J2275)),2,1))),"OoS")</f>
        <v>1</v>
      </c>
      <c r="F2275" s="57"/>
      <c r="G2275" s="59"/>
      <c r="H2275" s="59"/>
      <c r="I2275" s="59"/>
      <c r="J2275" s="59"/>
      <c r="K2275" s="59"/>
      <c r="L2275" s="59"/>
      <c r="M2275" s="59"/>
      <c r="N2275" s="59"/>
      <c r="O2275" s="59"/>
      <c r="P2275" s="370"/>
      <c r="Q2275" s="59"/>
      <c r="R2275" s="386"/>
    </row>
    <row r="2276" spans="1:18" ht="12.75" customHeight="1" x14ac:dyDescent="0.25">
      <c r="A2276" s="383"/>
      <c r="B2276" s="378"/>
      <c r="C2276" s="62" t="str">
        <f>IF(ISTEXT('Organizational Unit Summary'!$B$54),'Organizational Unit Summary'!$B$54,"")</f>
        <v>P-15</v>
      </c>
      <c r="D2276" s="51" t="str">
        <f>IF('Organizational Unit Summary'!$B$24="Benchmark or Sustainment",IF(E2276="OoS","OoS",IF(E2276=1,"DM",IF(E2276=2,"PM",IF(E2276=3,"LM",IF(E2276=4,"FM"))))),IF(E2276="OoS","OoS",IF(E2276&lt;=2,"H",IF(E2276=3,"M",IF(E2276=4,"L")))))</f>
        <v>DM</v>
      </c>
      <c r="E2276" s="58">
        <f>IF(OR(Processes!$C$67=TRUE,Processes!R$67=TRUE),IF(AND(G2276=1,H2276=1,NOT(ISTEXT(J2276))),4,IF(AND(G2276=1,H2276=1,ISTEXT(J2276)),3,IF(AND(OR(G2276=1,H2276=1),ISTEXT(J2276)),2,1))),"OoS")</f>
        <v>1</v>
      </c>
      <c r="F2276" s="57"/>
      <c r="G2276" s="59"/>
      <c r="H2276" s="59"/>
      <c r="I2276" s="59"/>
      <c r="J2276" s="59"/>
      <c r="K2276" s="59"/>
      <c r="L2276" s="59"/>
      <c r="M2276" s="59"/>
      <c r="N2276" s="59"/>
      <c r="O2276" s="59"/>
      <c r="P2276" s="370"/>
      <c r="Q2276" s="59"/>
      <c r="R2276" s="386"/>
    </row>
    <row r="2277" spans="1:18" ht="12.75" customHeight="1" x14ac:dyDescent="0.25">
      <c r="A2277" s="383"/>
      <c r="B2277" s="378"/>
      <c r="C2277" s="62" t="str">
        <f>IF(ISTEXT('Organizational Unit Summary'!$B$55),'Organizational Unit Summary'!$B$55,"")</f>
        <v>P-16</v>
      </c>
      <c r="D2277" s="51" t="str">
        <f>IF('Organizational Unit Summary'!$B$24="Benchmark or Sustainment",IF(E2277="OoS","OoS",IF(E2277=1,"DM",IF(E2277=2,"PM",IF(E2277=3,"LM",IF(E2277=4,"FM"))))),IF(E2277="OoS","OoS",IF(E2277&lt;=2,"H",IF(E2277=3,"M",IF(E2277=4,"L")))))</f>
        <v>DM</v>
      </c>
      <c r="E2277" s="58">
        <f>IF(OR(Processes!$C$67=TRUE,Processes!S$67=TRUE),IF(AND(G2277=1,H2277=1,NOT(ISTEXT(J2277))),4,IF(AND(G2277=1,H2277=1,ISTEXT(J2277)),3,IF(AND(OR(G2277=1,H2277=1),ISTEXT(J2277)),2,1))),"OoS")</f>
        <v>1</v>
      </c>
      <c r="F2277" s="57"/>
      <c r="G2277" s="59"/>
      <c r="H2277" s="59"/>
      <c r="I2277" s="59"/>
      <c r="J2277" s="59"/>
      <c r="K2277" s="59"/>
      <c r="L2277" s="59"/>
      <c r="M2277" s="59"/>
      <c r="N2277" s="59"/>
      <c r="O2277" s="59"/>
      <c r="P2277" s="370"/>
      <c r="Q2277" s="59"/>
      <c r="R2277" s="386"/>
    </row>
    <row r="2278" spans="1:18" ht="12.75" customHeight="1" x14ac:dyDescent="0.25">
      <c r="A2278" s="383"/>
      <c r="B2278" s="378"/>
      <c r="C2278" s="62" t="str">
        <f>IF(ISTEXT('Organizational Unit Summary'!$B$56),'Organizational Unit Summary'!$B$56,"")</f>
        <v>P-17</v>
      </c>
      <c r="D2278" s="51" t="str">
        <f>IF('Organizational Unit Summary'!$B$24="Benchmark or Sustainment",IF(E2278="OoS","OoS",IF(E2278=1,"DM",IF(E2278=2,"PM",IF(E2278=3,"LM",IF(E2278=4,"FM"))))),IF(E2278="OoS","OoS",IF(E2278&lt;=2,"H",IF(E2278=3,"M",IF(E2278=4,"L")))))</f>
        <v>DM</v>
      </c>
      <c r="E2278" s="58">
        <f>IF(OR(Processes!$C$67=TRUE,Processes!T$67=TRUE),IF(AND(G2278=1,H2278=1,NOT(ISTEXT(J2278))),4,IF(AND(G2278=1,H2278=1,ISTEXT(J2278)),3,IF(AND(OR(G2278=1,H2278=1),ISTEXT(J2278)),2,1))),"OoS")</f>
        <v>1</v>
      </c>
      <c r="F2278" s="57"/>
      <c r="G2278" s="59"/>
      <c r="H2278" s="59"/>
      <c r="I2278" s="59"/>
      <c r="J2278" s="59"/>
      <c r="K2278" s="59"/>
      <c r="L2278" s="59"/>
      <c r="M2278" s="59"/>
      <c r="N2278" s="59"/>
      <c r="O2278" s="59"/>
      <c r="P2278" s="370"/>
      <c r="Q2278" s="59"/>
      <c r="R2278" s="386"/>
    </row>
    <row r="2279" spans="1:18" ht="12.75" customHeight="1" x14ac:dyDescent="0.25">
      <c r="A2279" s="383"/>
      <c r="B2279" s="378"/>
      <c r="C2279" s="62" t="str">
        <f>IF(ISTEXT('Organizational Unit Summary'!$B$57),'Organizational Unit Summary'!$B$57,"")</f>
        <v>P-18</v>
      </c>
      <c r="D2279" s="51" t="str">
        <f>IF('Organizational Unit Summary'!$B$24="Benchmark or Sustainment",IF(E2279="OoS","OoS",IF(E2279=1,"DM",IF(E2279=2,"PM",IF(E2279=3,"LM",IF(E2279=4,"FM"))))),IF(E2279="OoS","OoS",IF(E2279&lt;=2,"H",IF(E2279=3,"M",IF(E2279=4,"L")))))</f>
        <v>DM</v>
      </c>
      <c r="E2279" s="58">
        <f>IF(OR(Processes!$C$67=TRUE,Processes!U$67=TRUE),IF(AND(G2279=1,H2279=1,NOT(ISTEXT(J2279))),4,IF(AND(G2279=1,H2279=1,ISTEXT(J2279)),3,IF(AND(OR(G2279=1,H2279=1),ISTEXT(J2279)),2,1))),"OoS")</f>
        <v>1</v>
      </c>
      <c r="F2279" s="57"/>
      <c r="G2279" s="59"/>
      <c r="H2279" s="59"/>
      <c r="I2279" s="59"/>
      <c r="J2279" s="59"/>
      <c r="K2279" s="59"/>
      <c r="L2279" s="59"/>
      <c r="M2279" s="59"/>
      <c r="N2279" s="59"/>
      <c r="O2279" s="59"/>
      <c r="P2279" s="370"/>
      <c r="Q2279" s="59"/>
      <c r="R2279" s="386"/>
    </row>
    <row r="2280" spans="1:18" ht="12.75" customHeight="1" x14ac:dyDescent="0.25">
      <c r="A2280" s="383"/>
      <c r="B2280" s="378"/>
      <c r="C2280" s="62" t="str">
        <f>IF(ISTEXT('Organizational Unit Summary'!$B$58),'Organizational Unit Summary'!$B$58,"")</f>
        <v>P-19</v>
      </c>
      <c r="D2280" s="51" t="str">
        <f>IF('Organizational Unit Summary'!$B$24="Benchmark or Sustainment",IF(E2280="OoS","OoS",IF(E2280=1,"DM",IF(E2280=2,"PM",IF(E2280=3,"LM",IF(E2280=4,"FM"))))),IF(E2280="OoS","OoS",IF(E2280&lt;=2,"H",IF(E2280=3,"M",IF(E2280=4,"L")))))</f>
        <v>DM</v>
      </c>
      <c r="E2280" s="58">
        <f>IF(OR(Processes!$C$67=TRUE,Processes!V$67=TRUE),IF(AND(G2280=1,H2280=1,NOT(ISTEXT(J2280))),4,IF(AND(G2280=1,H2280=1,ISTEXT(J2280)),3,IF(AND(OR(G2280=1,H2280=1),ISTEXT(J2280)),2,1))),"OoS")</f>
        <v>1</v>
      </c>
      <c r="F2280" s="57"/>
      <c r="G2280" s="59"/>
      <c r="H2280" s="59"/>
      <c r="I2280" s="59"/>
      <c r="J2280" s="59"/>
      <c r="K2280" s="59"/>
      <c r="L2280" s="59"/>
      <c r="M2280" s="59"/>
      <c r="N2280" s="59"/>
      <c r="O2280" s="59"/>
      <c r="P2280" s="370"/>
      <c r="Q2280" s="59"/>
      <c r="R2280" s="386"/>
    </row>
    <row r="2281" spans="1:18" ht="12.75" customHeight="1" thickBot="1" x14ac:dyDescent="0.3">
      <c r="A2281" s="383"/>
      <c r="B2281" s="378"/>
      <c r="C2281" s="62" t="str">
        <f>IF(ISTEXT('Organizational Unit Summary'!$B$59),'Organizational Unit Summary'!$B$59,"")</f>
        <v>P-20</v>
      </c>
      <c r="D2281" s="51" t="str">
        <f>IF('Organizational Unit Summary'!$B$24="Benchmark or Sustainment",IF(E2281="OoS","OoS",IF(E2281=1,"DM",IF(E2281=2,"PM",IF(E2281=3,"LM",IF(E2281=4,"FM"))))),IF(E2281="OoS","OoS",IF(E2281&lt;=2,"H",IF(E2281=3,"M",IF(E2281=4,"L")))))</f>
        <v>DM</v>
      </c>
      <c r="E2281" s="58">
        <f>IF(OR(Processes!$C$67=TRUE,Processes!W$67=TRUE),IF(AND(G2281=1,H2281=1,NOT(ISTEXT(J2281))),4,IF(AND(G2281=1,H2281=1,ISTEXT(J2281)),3,IF(AND(OR(G2281=1,H2281=1),ISTEXT(J2281)),2,1))),"OoS")</f>
        <v>1</v>
      </c>
      <c r="F2281" s="57"/>
      <c r="G2281" s="59"/>
      <c r="H2281" s="59"/>
      <c r="I2281" s="59"/>
      <c r="J2281" s="59"/>
      <c r="K2281" s="59"/>
      <c r="L2281" s="59"/>
      <c r="M2281" s="59"/>
      <c r="N2281" s="59"/>
      <c r="O2281" s="59"/>
      <c r="P2281" s="371"/>
      <c r="Q2281" s="59"/>
      <c r="R2281" s="386"/>
    </row>
    <row r="2282" spans="1:18" ht="12.75" customHeight="1" x14ac:dyDescent="0.25">
      <c r="A2282" s="383"/>
      <c r="B2282" s="378" t="str">
        <f>IF(ISTEXT(Processes!$B$17),Processes!$B$17,"")</f>
        <v>Process 15</v>
      </c>
      <c r="C2282" s="62" t="str">
        <f>IF(ISTEXT('Organizational Unit Summary'!$B$40),'Organizational Unit Summary'!$B$40,"")</f>
        <v>P-1</v>
      </c>
      <c r="D2282" s="51" t="str">
        <f>IF('Organizational Unit Summary'!$B$24="Benchmark or Sustainment",IF(E2282="OoS","OoS",IF(E2282=1,"DM",IF(E2282=2,"PM",IF(E2282=3,"LM",IF(E2282=4,"FM"))))),IF(E2282="OoS","OoS",IF(E2282&lt;=2,"H",IF(E2282=3,"M",IF(E2282=4,"L")))))</f>
        <v>DM</v>
      </c>
      <c r="E2282" s="58">
        <f>IF(OR(Processes!$C$68=TRUE,Processes!D$68=TRUE),IF(AND(G2282=1,H2282=1,NOT(ISTEXT(J2282))),4,IF(AND(G2282=1,H2282=1,ISTEXT(J2282)),3,IF(AND(OR(G2282=1,H2282=1),ISTEXT(J2282)),2,1))),"OoS")</f>
        <v>1</v>
      </c>
      <c r="F2282" s="57"/>
      <c r="G2282" s="59"/>
      <c r="H2282" s="59"/>
      <c r="I2282" s="59"/>
      <c r="J2282" s="59"/>
      <c r="K2282" s="59"/>
      <c r="L2282" s="59"/>
      <c r="M2282" s="59"/>
      <c r="N2282" s="59"/>
      <c r="O2282" s="59"/>
      <c r="P2282" s="369"/>
      <c r="Q2282" s="59"/>
      <c r="R2282" s="386"/>
    </row>
    <row r="2283" spans="1:18" ht="12.75" customHeight="1" x14ac:dyDescent="0.25">
      <c r="A2283" s="383"/>
      <c r="B2283" s="378"/>
      <c r="C2283" s="62" t="str">
        <f>IF(ISTEXT('Organizational Unit Summary'!$B$41),'Organizational Unit Summary'!$B$41,"")</f>
        <v>P-2</v>
      </c>
      <c r="D2283" s="51" t="str">
        <f>IF('Organizational Unit Summary'!$B$24="Benchmark or Sustainment",IF(E2283="OoS","OoS",IF(E2283=1,"DM",IF(E2283=2,"PM",IF(E2283=3,"LM",IF(E2283=4,"FM"))))),IF(E2283="OoS","OoS",IF(E2283&lt;=2,"H",IF(E2283=3,"M",IF(E2283=4,"L")))))</f>
        <v>DM</v>
      </c>
      <c r="E2283" s="58">
        <f>IF(OR(Processes!$C$68=TRUE,Processes!E$68=TRUE),IF(AND(G2283=1,H2283=1,NOT(ISTEXT(J2283))),4,IF(AND(G2283=1,H2283=1,ISTEXT(J2283)),3,IF(AND(OR(G2283=1,H2283=1),ISTEXT(J2283)),2,1))),"OoS")</f>
        <v>1</v>
      </c>
      <c r="F2283" s="57"/>
      <c r="G2283" s="59"/>
      <c r="H2283" s="59"/>
      <c r="I2283" s="59"/>
      <c r="J2283" s="59"/>
      <c r="K2283" s="59"/>
      <c r="L2283" s="59"/>
      <c r="M2283" s="59"/>
      <c r="N2283" s="59"/>
      <c r="O2283" s="59"/>
      <c r="P2283" s="370"/>
      <c r="Q2283" s="59"/>
      <c r="R2283" s="386"/>
    </row>
    <row r="2284" spans="1:18" ht="12.75" customHeight="1" x14ac:dyDescent="0.25">
      <c r="A2284" s="383"/>
      <c r="B2284" s="378"/>
      <c r="C2284" s="62" t="str">
        <f>IF(ISTEXT('Organizational Unit Summary'!$B$42),'Organizational Unit Summary'!$B$42,"")</f>
        <v>P-3</v>
      </c>
      <c r="D2284" s="51" t="str">
        <f>IF('Organizational Unit Summary'!$B$24="Benchmark or Sustainment",IF(E2284="OoS","OoS",IF(E2284=1,"DM",IF(E2284=2,"PM",IF(E2284=3,"LM",IF(E2284=4,"FM"))))),IF(E2284="OoS","OoS",IF(E2284&lt;=2,"H",IF(E2284=3,"M",IF(E2284=4,"L")))))</f>
        <v>DM</v>
      </c>
      <c r="E2284" s="58">
        <f>IF(OR(Processes!$C$68=TRUE,Processes!F$68=TRUE),IF(AND(G2284=1,H2284=1,NOT(ISTEXT(J2284))),4,IF(AND(G2284=1,H2284=1,ISTEXT(J2284)),3,IF(AND(OR(G2284=1,H2284=1),ISTEXT(J2284)),2,1))),"OoS")</f>
        <v>1</v>
      </c>
      <c r="F2284" s="57"/>
      <c r="G2284" s="59"/>
      <c r="H2284" s="59"/>
      <c r="I2284" s="59"/>
      <c r="J2284" s="59"/>
      <c r="K2284" s="59"/>
      <c r="L2284" s="59"/>
      <c r="M2284" s="59"/>
      <c r="N2284" s="59"/>
      <c r="O2284" s="59"/>
      <c r="P2284" s="370"/>
      <c r="Q2284" s="59"/>
      <c r="R2284" s="386"/>
    </row>
    <row r="2285" spans="1:18" ht="12.75" customHeight="1" x14ac:dyDescent="0.25">
      <c r="A2285" s="383"/>
      <c r="B2285" s="378"/>
      <c r="C2285" s="62" t="str">
        <f>IF(ISTEXT('Organizational Unit Summary'!$B$43),'Organizational Unit Summary'!$B$43,"")</f>
        <v>P-4</v>
      </c>
      <c r="D2285" s="51" t="str">
        <f>IF('Organizational Unit Summary'!$B$24="Benchmark or Sustainment",IF(E2285="OoS","OoS",IF(E2285=1,"DM",IF(E2285=2,"PM",IF(E2285=3,"LM",IF(E2285=4,"FM"))))),IF(E2285="OoS","OoS",IF(E2285&lt;=2,"H",IF(E2285=3,"M",IF(E2285=4,"L")))))</f>
        <v>DM</v>
      </c>
      <c r="E2285" s="58">
        <f>IF(OR(Processes!$C$68=TRUE,Processes!G$68=TRUE),IF(AND(G2285=1,H2285=1,NOT(ISTEXT(J2285))),4,IF(AND(G2285=1,H2285=1,ISTEXT(J2285)),3,IF(AND(OR(G2285=1,H2285=1),ISTEXT(J2285)),2,1))),"OoS")</f>
        <v>1</v>
      </c>
      <c r="F2285" s="57"/>
      <c r="G2285" s="59"/>
      <c r="H2285" s="59"/>
      <c r="I2285" s="59"/>
      <c r="J2285" s="59"/>
      <c r="K2285" s="59"/>
      <c r="L2285" s="59"/>
      <c r="M2285" s="59"/>
      <c r="N2285" s="59"/>
      <c r="O2285" s="59"/>
      <c r="P2285" s="370"/>
      <c r="Q2285" s="59"/>
      <c r="R2285" s="386"/>
    </row>
    <row r="2286" spans="1:18" ht="12.75" customHeight="1" x14ac:dyDescent="0.25">
      <c r="A2286" s="383"/>
      <c r="B2286" s="378"/>
      <c r="C2286" s="62" t="str">
        <f>IF(ISTEXT('Organizational Unit Summary'!$B$44),'Organizational Unit Summary'!$B$44,"")</f>
        <v>P-5</v>
      </c>
      <c r="D2286" s="51" t="str">
        <f>IF('Organizational Unit Summary'!$B$24="Benchmark or Sustainment",IF(E2286="OoS","OoS",IF(E2286=1,"DM",IF(E2286=2,"PM",IF(E2286=3,"LM",IF(E2286=4,"FM"))))),IF(E2286="OoS","OoS",IF(E2286&lt;=2,"H",IF(E2286=3,"M",IF(E2286=4,"L")))))</f>
        <v>DM</v>
      </c>
      <c r="E2286" s="58">
        <f>IF(OR(Processes!$C$68=TRUE,Processes!H$68=TRUE),IF(AND(G2286=1,H2286=1,NOT(ISTEXT(J2286))),4,IF(AND(G2286=1,H2286=1,ISTEXT(J2286)),3,IF(AND(OR(G2286=1,H2286=1),ISTEXT(J2286)),2,1))),"OoS")</f>
        <v>1</v>
      </c>
      <c r="F2286" s="57"/>
      <c r="G2286" s="59"/>
      <c r="H2286" s="59"/>
      <c r="I2286" s="59"/>
      <c r="J2286" s="59"/>
      <c r="K2286" s="59"/>
      <c r="L2286" s="59"/>
      <c r="M2286" s="59"/>
      <c r="N2286" s="59"/>
      <c r="O2286" s="59"/>
      <c r="P2286" s="370"/>
      <c r="Q2286" s="59"/>
      <c r="R2286" s="386"/>
    </row>
    <row r="2287" spans="1:18" ht="12.75" customHeight="1" x14ac:dyDescent="0.25">
      <c r="A2287" s="383"/>
      <c r="B2287" s="378"/>
      <c r="C2287" s="62" t="str">
        <f>IF(ISTEXT('Organizational Unit Summary'!$B$45),'Organizational Unit Summary'!$B$45,"")</f>
        <v>P-6</v>
      </c>
      <c r="D2287" s="51" t="str">
        <f>IF('Organizational Unit Summary'!$B$24="Benchmark or Sustainment",IF(E2287="OoS","OoS",IF(E2287=1,"DM",IF(E2287=2,"PM",IF(E2287=3,"LM",IF(E2287=4,"FM"))))),IF(E2287="OoS","OoS",IF(E2287&lt;=2,"H",IF(E2287=3,"M",IF(E2287=4,"L")))))</f>
        <v>DM</v>
      </c>
      <c r="E2287" s="58">
        <f>IF(OR(Processes!$C$68=TRUE,Processes!I$68=TRUE),IF(AND(G2287=1,H2287=1,NOT(ISTEXT(J2287))),4,IF(AND(G2287=1,H2287=1,ISTEXT(J2287)),3,IF(AND(OR(G2287=1,H2287=1),ISTEXT(J2287)),2,1))),"OoS")</f>
        <v>1</v>
      </c>
      <c r="F2287" s="57"/>
      <c r="G2287" s="59"/>
      <c r="H2287" s="59"/>
      <c r="I2287" s="59"/>
      <c r="J2287" s="59"/>
      <c r="K2287" s="59"/>
      <c r="L2287" s="59"/>
      <c r="M2287" s="59"/>
      <c r="N2287" s="59"/>
      <c r="O2287" s="59"/>
      <c r="P2287" s="370"/>
      <c r="Q2287" s="59"/>
      <c r="R2287" s="386"/>
    </row>
    <row r="2288" spans="1:18" ht="12.75" customHeight="1" x14ac:dyDescent="0.25">
      <c r="A2288" s="383"/>
      <c r="B2288" s="378"/>
      <c r="C2288" s="62" t="str">
        <f>IF(ISTEXT('Organizational Unit Summary'!$B$46),'Organizational Unit Summary'!$B$46,"")</f>
        <v>P-7</v>
      </c>
      <c r="D2288" s="51" t="str">
        <f>IF('Organizational Unit Summary'!$B$24="Benchmark or Sustainment",IF(E2288="OoS","OoS",IF(E2288=1,"DM",IF(E2288=2,"PM",IF(E2288=3,"LM",IF(E2288=4,"FM"))))),IF(E2288="OoS","OoS",IF(E2288&lt;=2,"H",IF(E2288=3,"M",IF(E2288=4,"L")))))</f>
        <v>DM</v>
      </c>
      <c r="E2288" s="58">
        <f>IF(OR(Processes!$C$68=TRUE,Processes!J$68=TRUE),IF(AND(G2288=1,H2288=1,NOT(ISTEXT(J2288))),4,IF(AND(G2288=1,H2288=1,ISTEXT(J2288)),3,IF(AND(OR(G2288=1,H2288=1),ISTEXT(J2288)),2,1))),"OoS")</f>
        <v>1</v>
      </c>
      <c r="F2288" s="57"/>
      <c r="G2288" s="59"/>
      <c r="H2288" s="59"/>
      <c r="I2288" s="59"/>
      <c r="J2288" s="59"/>
      <c r="K2288" s="59"/>
      <c r="L2288" s="59"/>
      <c r="M2288" s="59"/>
      <c r="N2288" s="59"/>
      <c r="O2288" s="59"/>
      <c r="P2288" s="370"/>
      <c r="Q2288" s="59"/>
      <c r="R2288" s="386"/>
    </row>
    <row r="2289" spans="1:18" ht="12.75" customHeight="1" x14ac:dyDescent="0.25">
      <c r="A2289" s="383"/>
      <c r="B2289" s="378"/>
      <c r="C2289" s="62" t="str">
        <f>IF(ISTEXT('Organizational Unit Summary'!$B$47),'Organizational Unit Summary'!$B$47,"")</f>
        <v>P-8</v>
      </c>
      <c r="D2289" s="51" t="str">
        <f>IF('Organizational Unit Summary'!$B$24="Benchmark or Sustainment",IF(E2289="OoS","OoS",IF(E2289=1,"DM",IF(E2289=2,"PM",IF(E2289=3,"LM",IF(E2289=4,"FM"))))),IF(E2289="OoS","OoS",IF(E2289&lt;=2,"H",IF(E2289=3,"M",IF(E2289=4,"L")))))</f>
        <v>DM</v>
      </c>
      <c r="E2289" s="58">
        <f>IF(OR(Processes!$C$68=TRUE,Processes!K$68=TRUE),IF(AND(G2289=1,H2289=1,NOT(ISTEXT(J2289))),4,IF(AND(G2289=1,H2289=1,ISTEXT(J2289)),3,IF(AND(OR(G2289=1,H2289=1),ISTEXT(J2289)),2,1))),"OoS")</f>
        <v>1</v>
      </c>
      <c r="F2289" s="57"/>
      <c r="G2289" s="59"/>
      <c r="H2289" s="59"/>
      <c r="I2289" s="59"/>
      <c r="J2289" s="59"/>
      <c r="K2289" s="59"/>
      <c r="L2289" s="59"/>
      <c r="M2289" s="59"/>
      <c r="N2289" s="59"/>
      <c r="O2289" s="59"/>
      <c r="P2289" s="370"/>
      <c r="Q2289" s="59"/>
      <c r="R2289" s="386"/>
    </row>
    <row r="2290" spans="1:18" ht="12.75" customHeight="1" x14ac:dyDescent="0.25">
      <c r="A2290" s="383"/>
      <c r="B2290" s="378"/>
      <c r="C2290" s="62" t="str">
        <f>IF(ISTEXT('Organizational Unit Summary'!$B$48),'Organizational Unit Summary'!$B$48,"")</f>
        <v>P-9</v>
      </c>
      <c r="D2290" s="51" t="str">
        <f>IF('Organizational Unit Summary'!$B$24="Benchmark or Sustainment",IF(E2290="OoS","OoS",IF(E2290=1,"DM",IF(E2290=2,"PM",IF(E2290=3,"LM",IF(E2290=4,"FM"))))),IF(E2290="OoS","OoS",IF(E2290&lt;=2,"H",IF(E2290=3,"M",IF(E2290=4,"L")))))</f>
        <v>DM</v>
      </c>
      <c r="E2290" s="58">
        <f>IF(OR(Processes!$C$68=TRUE,Processes!L$68=TRUE),IF(AND(G2290=1,H2290=1,NOT(ISTEXT(J2290))),4,IF(AND(G2290=1,H2290=1,ISTEXT(J2290)),3,IF(AND(OR(G2290=1,H2290=1),ISTEXT(J2290)),2,1))),"OoS")</f>
        <v>1</v>
      </c>
      <c r="F2290" s="57"/>
      <c r="G2290" s="59"/>
      <c r="H2290" s="59"/>
      <c r="I2290" s="59"/>
      <c r="J2290" s="59"/>
      <c r="K2290" s="59"/>
      <c r="L2290" s="59"/>
      <c r="M2290" s="59"/>
      <c r="N2290" s="59"/>
      <c r="O2290" s="59"/>
      <c r="P2290" s="370"/>
      <c r="Q2290" s="59"/>
      <c r="R2290" s="386"/>
    </row>
    <row r="2291" spans="1:18" ht="12.75" customHeight="1" x14ac:dyDescent="0.25">
      <c r="A2291" s="383"/>
      <c r="B2291" s="378"/>
      <c r="C2291" s="62" t="str">
        <f>IF(ISTEXT('Organizational Unit Summary'!$B$49),'Organizational Unit Summary'!$B$49,"")</f>
        <v>P-10</v>
      </c>
      <c r="D2291" s="51" t="str">
        <f>IF('Organizational Unit Summary'!$B$24="Benchmark or Sustainment",IF(E2291="OoS","OoS",IF(E2291=1,"DM",IF(E2291=2,"PM",IF(E2291=3,"LM",IF(E2291=4,"FM"))))),IF(E2291="OoS","OoS",IF(E2291&lt;=2,"H",IF(E2291=3,"M",IF(E2291=4,"L")))))</f>
        <v>DM</v>
      </c>
      <c r="E2291" s="58">
        <f>IF(OR(Processes!$C$68=TRUE,Processes!M$68=TRUE),IF(AND(G2291=1,H2291=1,NOT(ISTEXT(J2291))),4,IF(AND(G2291=1,H2291=1,ISTEXT(J2291)),3,IF(AND(OR(G2291=1,H2291=1),ISTEXT(J2291)),2,1))),"OoS")</f>
        <v>1</v>
      </c>
      <c r="F2291" s="57"/>
      <c r="G2291" s="59"/>
      <c r="H2291" s="59"/>
      <c r="I2291" s="59"/>
      <c r="J2291" s="59"/>
      <c r="K2291" s="59"/>
      <c r="L2291" s="59"/>
      <c r="M2291" s="59"/>
      <c r="N2291" s="59"/>
      <c r="O2291" s="59"/>
      <c r="P2291" s="370"/>
      <c r="Q2291" s="59"/>
      <c r="R2291" s="386"/>
    </row>
    <row r="2292" spans="1:18" ht="12.75" customHeight="1" x14ac:dyDescent="0.25">
      <c r="A2292" s="383"/>
      <c r="B2292" s="378"/>
      <c r="C2292" s="62" t="str">
        <f>IF(ISTEXT('Organizational Unit Summary'!$B$50),'Organizational Unit Summary'!$B$50,"")</f>
        <v>P-11</v>
      </c>
      <c r="D2292" s="51" t="str">
        <f>IF('Organizational Unit Summary'!$B$24="Benchmark or Sustainment",IF(E2292="OoS","OoS",IF(E2292=1,"DM",IF(E2292=2,"PM",IF(E2292=3,"LM",IF(E2292=4,"FM"))))),IF(E2292="OoS","OoS",IF(E2292&lt;=2,"H",IF(E2292=3,"M",IF(E2292=4,"L")))))</f>
        <v>DM</v>
      </c>
      <c r="E2292" s="58">
        <f>IF(OR(Processes!$C$68=TRUE,Processes!N$68=TRUE),IF(AND(G2292=1,H2292=1,NOT(ISTEXT(J2292))),4,IF(AND(G2292=1,H2292=1,ISTEXT(J2292)),3,IF(AND(OR(G2292=1,H2292=1),ISTEXT(J2292)),2,1))),"OoS")</f>
        <v>1</v>
      </c>
      <c r="F2292" s="57"/>
      <c r="G2292" s="59"/>
      <c r="H2292" s="59"/>
      <c r="I2292" s="59"/>
      <c r="J2292" s="59"/>
      <c r="K2292" s="59"/>
      <c r="L2292" s="59"/>
      <c r="M2292" s="59"/>
      <c r="N2292" s="59"/>
      <c r="O2292" s="59"/>
      <c r="P2292" s="370"/>
      <c r="Q2292" s="59"/>
      <c r="R2292" s="386"/>
    </row>
    <row r="2293" spans="1:18" ht="12.75" customHeight="1" x14ac:dyDescent="0.25">
      <c r="A2293" s="383"/>
      <c r="B2293" s="378"/>
      <c r="C2293" s="62" t="str">
        <f>IF(ISTEXT('Organizational Unit Summary'!$B$51),'Organizational Unit Summary'!$B$51,"")</f>
        <v>P-12</v>
      </c>
      <c r="D2293" s="51" t="str">
        <f>IF('Organizational Unit Summary'!$B$24="Benchmark or Sustainment",IF(E2293="OoS","OoS",IF(E2293=1,"DM",IF(E2293=2,"PM",IF(E2293=3,"LM",IF(E2293=4,"FM"))))),IF(E2293="OoS","OoS",IF(E2293&lt;=2,"H",IF(E2293=3,"M",IF(E2293=4,"L")))))</f>
        <v>DM</v>
      </c>
      <c r="E2293" s="58">
        <f>IF(OR(Processes!$C$68=TRUE,Processes!O$68=TRUE),IF(AND(G2293=1,H2293=1,NOT(ISTEXT(J2293))),4,IF(AND(G2293=1,H2293=1,ISTEXT(J2293)),3,IF(AND(OR(G2293=1,H2293=1),ISTEXT(J2293)),2,1))),"OoS")</f>
        <v>1</v>
      </c>
      <c r="F2293" s="57"/>
      <c r="G2293" s="59"/>
      <c r="H2293" s="59"/>
      <c r="I2293" s="59"/>
      <c r="J2293" s="59"/>
      <c r="K2293" s="59"/>
      <c r="L2293" s="59"/>
      <c r="M2293" s="59"/>
      <c r="N2293" s="59"/>
      <c r="O2293" s="59"/>
      <c r="P2293" s="370"/>
      <c r="Q2293" s="59"/>
      <c r="R2293" s="386"/>
    </row>
    <row r="2294" spans="1:18" ht="12.75" customHeight="1" x14ac:dyDescent="0.25">
      <c r="A2294" s="383"/>
      <c r="B2294" s="378"/>
      <c r="C2294" s="62" t="str">
        <f>IF(ISTEXT('Organizational Unit Summary'!$B$52),'Organizational Unit Summary'!$B$52,"")</f>
        <v>P-13</v>
      </c>
      <c r="D2294" s="51" t="str">
        <f>IF('Organizational Unit Summary'!$B$24="Benchmark or Sustainment",IF(E2294="OoS","OoS",IF(E2294=1,"DM",IF(E2294=2,"PM",IF(E2294=3,"LM",IF(E2294=4,"FM"))))),IF(E2294="OoS","OoS",IF(E2294&lt;=2,"H",IF(E2294=3,"M",IF(E2294=4,"L")))))</f>
        <v>DM</v>
      </c>
      <c r="E2294" s="58">
        <f>IF(OR(Processes!$C$68=TRUE,Processes!P$68=TRUE),IF(AND(G2294=1,H2294=1,NOT(ISTEXT(J2294))),4,IF(AND(G2294=1,H2294=1,ISTEXT(J2294)),3,IF(AND(OR(G2294=1,H2294=1),ISTEXT(J2294)),2,1))),"OoS")</f>
        <v>1</v>
      </c>
      <c r="F2294" s="57"/>
      <c r="G2294" s="59"/>
      <c r="H2294" s="59"/>
      <c r="I2294" s="59"/>
      <c r="J2294" s="59"/>
      <c r="K2294" s="59"/>
      <c r="L2294" s="59"/>
      <c r="M2294" s="59"/>
      <c r="N2294" s="59"/>
      <c r="O2294" s="59"/>
      <c r="P2294" s="370"/>
      <c r="Q2294" s="59"/>
      <c r="R2294" s="386"/>
    </row>
    <row r="2295" spans="1:18" ht="12.75" customHeight="1" x14ac:dyDescent="0.25">
      <c r="A2295" s="383"/>
      <c r="B2295" s="378"/>
      <c r="C2295" s="62" t="str">
        <f>IF(ISTEXT('Organizational Unit Summary'!$B$53),'Organizational Unit Summary'!$B$53,"")</f>
        <v>P-14</v>
      </c>
      <c r="D2295" s="51" t="str">
        <f>IF('Organizational Unit Summary'!$B$24="Benchmark or Sustainment",IF(E2295="OoS","OoS",IF(E2295=1,"DM",IF(E2295=2,"PM",IF(E2295=3,"LM",IF(E2295=4,"FM"))))),IF(E2295="OoS","OoS",IF(E2295&lt;=2,"H",IF(E2295=3,"M",IF(E2295=4,"L")))))</f>
        <v>DM</v>
      </c>
      <c r="E2295" s="58">
        <f>IF(OR(Processes!$C$68=TRUE,Processes!Q$68=TRUE),IF(AND(G2295=1,H2295=1,NOT(ISTEXT(J2295))),4,IF(AND(G2295=1,H2295=1,ISTEXT(J2295)),3,IF(AND(OR(G2295=1,H2295=1),ISTEXT(J2295)),2,1))),"OoS")</f>
        <v>1</v>
      </c>
      <c r="F2295" s="57"/>
      <c r="G2295" s="59"/>
      <c r="H2295" s="59"/>
      <c r="I2295" s="59"/>
      <c r="J2295" s="59"/>
      <c r="K2295" s="59"/>
      <c r="L2295" s="59"/>
      <c r="M2295" s="59"/>
      <c r="N2295" s="59"/>
      <c r="O2295" s="59"/>
      <c r="P2295" s="370"/>
      <c r="Q2295" s="59"/>
      <c r="R2295" s="386"/>
    </row>
    <row r="2296" spans="1:18" ht="12.75" customHeight="1" x14ac:dyDescent="0.25">
      <c r="A2296" s="383"/>
      <c r="B2296" s="378"/>
      <c r="C2296" s="62" t="str">
        <f>IF(ISTEXT('Organizational Unit Summary'!$B$54),'Organizational Unit Summary'!$B$54,"")</f>
        <v>P-15</v>
      </c>
      <c r="D2296" s="51" t="str">
        <f>IF('Organizational Unit Summary'!$B$24="Benchmark or Sustainment",IF(E2296="OoS","OoS",IF(E2296=1,"DM",IF(E2296=2,"PM",IF(E2296=3,"LM",IF(E2296=4,"FM"))))),IF(E2296="OoS","OoS",IF(E2296&lt;=2,"H",IF(E2296=3,"M",IF(E2296=4,"L")))))</f>
        <v>DM</v>
      </c>
      <c r="E2296" s="58">
        <f>IF(OR(Processes!$C$68=TRUE,Processes!R$68=TRUE),IF(AND(G2296=1,H2296=1,NOT(ISTEXT(J2296))),4,IF(AND(G2296=1,H2296=1,ISTEXT(J2296)),3,IF(AND(OR(G2296=1,H2296=1),ISTEXT(J2296)),2,1))),"OoS")</f>
        <v>1</v>
      </c>
      <c r="F2296" s="57"/>
      <c r="G2296" s="59"/>
      <c r="H2296" s="59"/>
      <c r="I2296" s="59"/>
      <c r="J2296" s="59"/>
      <c r="K2296" s="59"/>
      <c r="L2296" s="59"/>
      <c r="M2296" s="59"/>
      <c r="N2296" s="59"/>
      <c r="O2296" s="59"/>
      <c r="P2296" s="370"/>
      <c r="Q2296" s="59"/>
      <c r="R2296" s="386"/>
    </row>
    <row r="2297" spans="1:18" ht="12.75" customHeight="1" x14ac:dyDescent="0.25">
      <c r="A2297" s="383"/>
      <c r="B2297" s="378"/>
      <c r="C2297" s="62" t="str">
        <f>IF(ISTEXT('Organizational Unit Summary'!$B$55),'Organizational Unit Summary'!$B$55,"")</f>
        <v>P-16</v>
      </c>
      <c r="D2297" s="51" t="str">
        <f>IF('Organizational Unit Summary'!$B$24="Benchmark or Sustainment",IF(E2297="OoS","OoS",IF(E2297=1,"DM",IF(E2297=2,"PM",IF(E2297=3,"LM",IF(E2297=4,"FM"))))),IF(E2297="OoS","OoS",IF(E2297&lt;=2,"H",IF(E2297=3,"M",IF(E2297=4,"L")))))</f>
        <v>DM</v>
      </c>
      <c r="E2297" s="58">
        <f>IF(OR(Processes!$C$68=TRUE,Processes!S$68=TRUE),IF(AND(G2297=1,H2297=1,NOT(ISTEXT(J2297))),4,IF(AND(G2297=1,H2297=1,ISTEXT(J2297)),3,IF(AND(OR(G2297=1,H2297=1),ISTEXT(J2297)),2,1))),"OoS")</f>
        <v>1</v>
      </c>
      <c r="F2297" s="57"/>
      <c r="G2297" s="59"/>
      <c r="H2297" s="59"/>
      <c r="I2297" s="59"/>
      <c r="J2297" s="59"/>
      <c r="K2297" s="59"/>
      <c r="L2297" s="59"/>
      <c r="M2297" s="59"/>
      <c r="N2297" s="59"/>
      <c r="O2297" s="59"/>
      <c r="P2297" s="370"/>
      <c r="Q2297" s="59"/>
      <c r="R2297" s="386"/>
    </row>
    <row r="2298" spans="1:18" ht="12.75" customHeight="1" x14ac:dyDescent="0.25">
      <c r="A2298" s="383"/>
      <c r="B2298" s="378"/>
      <c r="C2298" s="62" t="str">
        <f>IF(ISTEXT('Organizational Unit Summary'!$B$56),'Organizational Unit Summary'!$B$56,"")</f>
        <v>P-17</v>
      </c>
      <c r="D2298" s="51" t="str">
        <f>IF('Organizational Unit Summary'!$B$24="Benchmark or Sustainment",IF(E2298="OoS","OoS",IF(E2298=1,"DM",IF(E2298=2,"PM",IF(E2298=3,"LM",IF(E2298=4,"FM"))))),IF(E2298="OoS","OoS",IF(E2298&lt;=2,"H",IF(E2298=3,"M",IF(E2298=4,"L")))))</f>
        <v>DM</v>
      </c>
      <c r="E2298" s="58">
        <f>IF(OR(Processes!$C$68=TRUE,Processes!T$68=TRUE),IF(AND(G2298=1,H2298=1,NOT(ISTEXT(J2298))),4,IF(AND(G2298=1,H2298=1,ISTEXT(J2298)),3,IF(AND(OR(G2298=1,H2298=1),ISTEXT(J2298)),2,1))),"OoS")</f>
        <v>1</v>
      </c>
      <c r="F2298" s="57"/>
      <c r="G2298" s="59"/>
      <c r="H2298" s="59"/>
      <c r="I2298" s="59"/>
      <c r="J2298" s="59"/>
      <c r="K2298" s="59"/>
      <c r="L2298" s="59"/>
      <c r="M2298" s="59"/>
      <c r="N2298" s="59"/>
      <c r="O2298" s="59"/>
      <c r="P2298" s="370"/>
      <c r="Q2298" s="59"/>
      <c r="R2298" s="386"/>
    </row>
    <row r="2299" spans="1:18" ht="12.75" customHeight="1" x14ac:dyDescent="0.25">
      <c r="A2299" s="383"/>
      <c r="B2299" s="378"/>
      <c r="C2299" s="62" t="str">
        <f>IF(ISTEXT('Organizational Unit Summary'!$B$57),'Organizational Unit Summary'!$B$57,"")</f>
        <v>P-18</v>
      </c>
      <c r="D2299" s="51" t="str">
        <f>IF('Organizational Unit Summary'!$B$24="Benchmark or Sustainment",IF(E2299="OoS","OoS",IF(E2299=1,"DM",IF(E2299=2,"PM",IF(E2299=3,"LM",IF(E2299=4,"FM"))))),IF(E2299="OoS","OoS",IF(E2299&lt;=2,"H",IF(E2299=3,"M",IF(E2299=4,"L")))))</f>
        <v>DM</v>
      </c>
      <c r="E2299" s="58">
        <f>IF(OR(Processes!$C$68=TRUE,Processes!U$68=TRUE),IF(AND(G2299=1,H2299=1,NOT(ISTEXT(J2299))),4,IF(AND(G2299=1,H2299=1,ISTEXT(J2299)),3,IF(AND(OR(G2299=1,H2299=1),ISTEXT(J2299)),2,1))),"OoS")</f>
        <v>1</v>
      </c>
      <c r="F2299" s="57"/>
      <c r="G2299" s="59"/>
      <c r="H2299" s="59"/>
      <c r="I2299" s="59"/>
      <c r="J2299" s="59"/>
      <c r="K2299" s="59"/>
      <c r="L2299" s="59"/>
      <c r="M2299" s="59"/>
      <c r="N2299" s="59"/>
      <c r="O2299" s="59"/>
      <c r="P2299" s="370"/>
      <c r="Q2299" s="59"/>
      <c r="R2299" s="386"/>
    </row>
    <row r="2300" spans="1:18" ht="12.75" customHeight="1" x14ac:dyDescent="0.25">
      <c r="A2300" s="383"/>
      <c r="B2300" s="378"/>
      <c r="C2300" s="62" t="str">
        <f>IF(ISTEXT('Organizational Unit Summary'!$B$58),'Organizational Unit Summary'!$B$58,"")</f>
        <v>P-19</v>
      </c>
      <c r="D2300" s="51" t="str">
        <f>IF('Organizational Unit Summary'!$B$24="Benchmark or Sustainment",IF(E2300="OoS","OoS",IF(E2300=1,"DM",IF(E2300=2,"PM",IF(E2300=3,"LM",IF(E2300=4,"FM"))))),IF(E2300="OoS","OoS",IF(E2300&lt;=2,"H",IF(E2300=3,"M",IF(E2300=4,"L")))))</f>
        <v>DM</v>
      </c>
      <c r="E2300" s="58">
        <f>IF(OR(Processes!$C$68=TRUE,Processes!V$68=TRUE),IF(AND(G2300=1,H2300=1,NOT(ISTEXT(J2300))),4,IF(AND(G2300=1,H2300=1,ISTEXT(J2300)),3,IF(AND(OR(G2300=1,H2300=1),ISTEXT(J2300)),2,1))),"OoS")</f>
        <v>1</v>
      </c>
      <c r="F2300" s="57"/>
      <c r="G2300" s="59"/>
      <c r="H2300" s="59"/>
      <c r="I2300" s="59"/>
      <c r="J2300" s="59"/>
      <c r="K2300" s="59"/>
      <c r="L2300" s="59"/>
      <c r="M2300" s="59"/>
      <c r="N2300" s="59"/>
      <c r="O2300" s="59"/>
      <c r="P2300" s="370"/>
      <c r="Q2300" s="59"/>
      <c r="R2300" s="386"/>
    </row>
    <row r="2301" spans="1:18" ht="12.75" customHeight="1" thickBot="1" x14ac:dyDescent="0.3">
      <c r="A2301" s="383"/>
      <c r="B2301" s="378"/>
      <c r="C2301" s="62" t="str">
        <f>IF(ISTEXT('Organizational Unit Summary'!$B$59),'Organizational Unit Summary'!$B$59,"")</f>
        <v>P-20</v>
      </c>
      <c r="D2301" s="51" t="str">
        <f>IF('Organizational Unit Summary'!$B$24="Benchmark or Sustainment",IF(E2301="OoS","OoS",IF(E2301=1,"DM",IF(E2301=2,"PM",IF(E2301=3,"LM",IF(E2301=4,"FM"))))),IF(E2301="OoS","OoS",IF(E2301&lt;=2,"H",IF(E2301=3,"M",IF(E2301=4,"L")))))</f>
        <v>DM</v>
      </c>
      <c r="E2301" s="58">
        <f>IF(OR(Processes!$C$68=TRUE,Processes!W$68=TRUE),IF(AND(G2301=1,H2301=1,NOT(ISTEXT(J2301))),4,IF(AND(G2301=1,H2301=1,ISTEXT(J2301)),3,IF(AND(OR(G2301=1,H2301=1),ISTEXT(J2301)),2,1))),"OoS")</f>
        <v>1</v>
      </c>
      <c r="F2301" s="57"/>
      <c r="G2301" s="59"/>
      <c r="H2301" s="59"/>
      <c r="I2301" s="59"/>
      <c r="J2301" s="59"/>
      <c r="K2301" s="59"/>
      <c r="L2301" s="59"/>
      <c r="M2301" s="59"/>
      <c r="N2301" s="59"/>
      <c r="O2301" s="59"/>
      <c r="P2301" s="371"/>
      <c r="Q2301" s="59"/>
      <c r="R2301" s="386"/>
    </row>
    <row r="2302" spans="1:18" ht="12.75" customHeight="1" x14ac:dyDescent="0.25">
      <c r="A2302" s="383"/>
      <c r="B2302" s="378" t="str">
        <f>IF(ISTEXT(Processes!$B$18),Processes!$B$18,"")</f>
        <v>Process 16</v>
      </c>
      <c r="C2302" s="62" t="str">
        <f>IF(ISTEXT('Organizational Unit Summary'!$B$40),'Organizational Unit Summary'!$B$40,"")</f>
        <v>P-1</v>
      </c>
      <c r="D2302" s="51" t="str">
        <f>IF('Organizational Unit Summary'!$B$24="Benchmark or Sustainment",IF(E2302="OoS","OoS",IF(E2302=1,"DM",IF(E2302=2,"PM",IF(E2302=3,"LM",IF(E2302=4,"FM"))))),IF(E2302="OoS","OoS",IF(E2302&lt;=2,"H",IF(E2302=3,"M",IF(E2302=4,"L")))))</f>
        <v>DM</v>
      </c>
      <c r="E2302" s="58">
        <f>IF(OR(Processes!$C$69=TRUE,Processes!D$69=TRUE),IF(AND(G2302=1,H2302=1,NOT(ISTEXT(J2302))),4,IF(AND(G2302=1,H2302=1,ISTEXT(J2302)),3,IF(AND(OR(G2302=1,H2302=1),ISTEXT(J2302)),2,1))),"OoS")</f>
        <v>1</v>
      </c>
      <c r="F2302" s="57"/>
      <c r="G2302" s="59"/>
      <c r="H2302" s="59"/>
      <c r="I2302" s="59"/>
      <c r="J2302" s="59"/>
      <c r="K2302" s="59"/>
      <c r="L2302" s="59"/>
      <c r="M2302" s="59"/>
      <c r="N2302" s="59"/>
      <c r="O2302" s="59"/>
      <c r="P2302" s="369"/>
      <c r="Q2302" s="59"/>
      <c r="R2302" s="386"/>
    </row>
    <row r="2303" spans="1:18" ht="12.75" customHeight="1" x14ac:dyDescent="0.25">
      <c r="A2303" s="383"/>
      <c r="B2303" s="378"/>
      <c r="C2303" s="62" t="str">
        <f>IF(ISTEXT('Organizational Unit Summary'!$B$41),'Organizational Unit Summary'!$B$41,"")</f>
        <v>P-2</v>
      </c>
      <c r="D2303" s="51" t="str">
        <f>IF('Organizational Unit Summary'!$B$24="Benchmark or Sustainment",IF(E2303="OoS","OoS",IF(E2303=1,"DM",IF(E2303=2,"PM",IF(E2303=3,"LM",IF(E2303=4,"FM"))))),IF(E2303="OoS","OoS",IF(E2303&lt;=2,"H",IF(E2303=3,"M",IF(E2303=4,"L")))))</f>
        <v>DM</v>
      </c>
      <c r="E2303" s="58">
        <f>IF(OR(Processes!$C$69=TRUE,Processes!E$69=TRUE),IF(AND(G2303=1,H2303=1,NOT(ISTEXT(J2303))),4,IF(AND(G2303=1,H2303=1,ISTEXT(J2303)),3,IF(AND(OR(G2303=1,H2303=1),ISTEXT(J2303)),2,1))),"OoS")</f>
        <v>1</v>
      </c>
      <c r="F2303" s="57"/>
      <c r="G2303" s="59"/>
      <c r="H2303" s="59"/>
      <c r="I2303" s="59"/>
      <c r="J2303" s="59"/>
      <c r="K2303" s="59"/>
      <c r="L2303" s="59"/>
      <c r="M2303" s="59"/>
      <c r="N2303" s="59"/>
      <c r="O2303" s="59"/>
      <c r="P2303" s="370"/>
      <c r="Q2303" s="59"/>
      <c r="R2303" s="386"/>
    </row>
    <row r="2304" spans="1:18" ht="12.75" customHeight="1" x14ac:dyDescent="0.25">
      <c r="A2304" s="383"/>
      <c r="B2304" s="378"/>
      <c r="C2304" s="62" t="str">
        <f>IF(ISTEXT('Organizational Unit Summary'!$B$42),'Organizational Unit Summary'!$B$42,"")</f>
        <v>P-3</v>
      </c>
      <c r="D2304" s="51" t="str">
        <f>IF('Organizational Unit Summary'!$B$24="Benchmark or Sustainment",IF(E2304="OoS","OoS",IF(E2304=1,"DM",IF(E2304=2,"PM",IF(E2304=3,"LM",IF(E2304=4,"FM"))))),IF(E2304="OoS","OoS",IF(E2304&lt;=2,"H",IF(E2304=3,"M",IF(E2304=4,"L")))))</f>
        <v>DM</v>
      </c>
      <c r="E2304" s="58">
        <f>IF(OR(Processes!$C$69=TRUE,Processes!F$69=TRUE),IF(AND(G2304=1,H2304=1,NOT(ISTEXT(J2304))),4,IF(AND(G2304=1,H2304=1,ISTEXT(J2304)),3,IF(AND(OR(G2304=1,H2304=1),ISTEXT(J2304)),2,1))),"OoS")</f>
        <v>1</v>
      </c>
      <c r="F2304" s="57"/>
      <c r="G2304" s="59"/>
      <c r="H2304" s="59"/>
      <c r="I2304" s="59"/>
      <c r="J2304" s="59"/>
      <c r="K2304" s="59"/>
      <c r="L2304" s="59"/>
      <c r="M2304" s="59"/>
      <c r="N2304" s="59"/>
      <c r="O2304" s="59"/>
      <c r="P2304" s="370"/>
      <c r="Q2304" s="59"/>
      <c r="R2304" s="386"/>
    </row>
    <row r="2305" spans="1:18" ht="12.75" customHeight="1" x14ac:dyDescent="0.25">
      <c r="A2305" s="383"/>
      <c r="B2305" s="378"/>
      <c r="C2305" s="62" t="str">
        <f>IF(ISTEXT('Organizational Unit Summary'!$B$43),'Organizational Unit Summary'!$B$43,"")</f>
        <v>P-4</v>
      </c>
      <c r="D2305" s="51" t="str">
        <f>IF('Organizational Unit Summary'!$B$24="Benchmark or Sustainment",IF(E2305="OoS","OoS",IF(E2305=1,"DM",IF(E2305=2,"PM",IF(E2305=3,"LM",IF(E2305=4,"FM"))))),IF(E2305="OoS","OoS",IF(E2305&lt;=2,"H",IF(E2305=3,"M",IF(E2305=4,"L")))))</f>
        <v>DM</v>
      </c>
      <c r="E2305" s="58">
        <f>IF(OR(Processes!$C$69=TRUE,Processes!G$69=TRUE),IF(AND(G2305=1,H2305=1,NOT(ISTEXT(J2305))),4,IF(AND(G2305=1,H2305=1,ISTEXT(J2305)),3,IF(AND(OR(G2305=1,H2305=1),ISTEXT(J2305)),2,1))),"OoS")</f>
        <v>1</v>
      </c>
      <c r="F2305" s="57"/>
      <c r="G2305" s="59"/>
      <c r="H2305" s="59"/>
      <c r="I2305" s="59"/>
      <c r="J2305" s="59"/>
      <c r="K2305" s="59"/>
      <c r="L2305" s="59"/>
      <c r="M2305" s="59"/>
      <c r="N2305" s="59"/>
      <c r="O2305" s="59"/>
      <c r="P2305" s="370"/>
      <c r="Q2305" s="59"/>
      <c r="R2305" s="386"/>
    </row>
    <row r="2306" spans="1:18" ht="12.75" customHeight="1" x14ac:dyDescent="0.25">
      <c r="A2306" s="383"/>
      <c r="B2306" s="378"/>
      <c r="C2306" s="62" t="str">
        <f>IF(ISTEXT('Organizational Unit Summary'!$B$44),'Organizational Unit Summary'!$B$44,"")</f>
        <v>P-5</v>
      </c>
      <c r="D2306" s="51" t="str">
        <f>IF('Organizational Unit Summary'!$B$24="Benchmark or Sustainment",IF(E2306="OoS","OoS",IF(E2306=1,"DM",IF(E2306=2,"PM",IF(E2306=3,"LM",IF(E2306=4,"FM"))))),IF(E2306="OoS","OoS",IF(E2306&lt;=2,"H",IF(E2306=3,"M",IF(E2306=4,"L")))))</f>
        <v>DM</v>
      </c>
      <c r="E2306" s="58">
        <f>IF(OR(Processes!$C$69=TRUE,Processes!H$69=TRUE),IF(AND(G2306=1,H2306=1,NOT(ISTEXT(J2306))),4,IF(AND(G2306=1,H2306=1,ISTEXT(J2306)),3,IF(AND(OR(G2306=1,H2306=1),ISTEXT(J2306)),2,1))),"OoS")</f>
        <v>1</v>
      </c>
      <c r="F2306" s="57"/>
      <c r="G2306" s="59"/>
      <c r="H2306" s="59"/>
      <c r="I2306" s="59"/>
      <c r="J2306" s="59"/>
      <c r="K2306" s="59"/>
      <c r="L2306" s="59"/>
      <c r="M2306" s="59"/>
      <c r="N2306" s="59"/>
      <c r="O2306" s="59"/>
      <c r="P2306" s="370"/>
      <c r="Q2306" s="59"/>
      <c r="R2306" s="386"/>
    </row>
    <row r="2307" spans="1:18" ht="12.75" customHeight="1" x14ac:dyDescent="0.25">
      <c r="A2307" s="383"/>
      <c r="B2307" s="378"/>
      <c r="C2307" s="62" t="str">
        <f>IF(ISTEXT('Organizational Unit Summary'!$B$45),'Organizational Unit Summary'!$B$45,"")</f>
        <v>P-6</v>
      </c>
      <c r="D2307" s="51" t="str">
        <f>IF('Organizational Unit Summary'!$B$24="Benchmark or Sustainment",IF(E2307="OoS","OoS",IF(E2307=1,"DM",IF(E2307=2,"PM",IF(E2307=3,"LM",IF(E2307=4,"FM"))))),IF(E2307="OoS","OoS",IF(E2307&lt;=2,"H",IF(E2307=3,"M",IF(E2307=4,"L")))))</f>
        <v>DM</v>
      </c>
      <c r="E2307" s="58">
        <f>IF(OR(Processes!$C$69=TRUE,Processes!I$69=TRUE),IF(AND(G2307=1,H2307=1,NOT(ISTEXT(J2307))),4,IF(AND(G2307=1,H2307=1,ISTEXT(J2307)),3,IF(AND(OR(G2307=1,H2307=1),ISTEXT(J2307)),2,1))),"OoS")</f>
        <v>1</v>
      </c>
      <c r="F2307" s="57"/>
      <c r="G2307" s="59"/>
      <c r="H2307" s="59"/>
      <c r="I2307" s="59"/>
      <c r="J2307" s="59"/>
      <c r="K2307" s="59"/>
      <c r="L2307" s="59"/>
      <c r="M2307" s="59"/>
      <c r="N2307" s="59"/>
      <c r="O2307" s="59"/>
      <c r="P2307" s="370"/>
      <c r="Q2307" s="59"/>
      <c r="R2307" s="386"/>
    </row>
    <row r="2308" spans="1:18" ht="12.75" customHeight="1" x14ac:dyDescent="0.25">
      <c r="A2308" s="383"/>
      <c r="B2308" s="378"/>
      <c r="C2308" s="62" t="str">
        <f>IF(ISTEXT('Organizational Unit Summary'!$B$46),'Organizational Unit Summary'!$B$46,"")</f>
        <v>P-7</v>
      </c>
      <c r="D2308" s="51" t="str">
        <f>IF('Organizational Unit Summary'!$B$24="Benchmark or Sustainment",IF(E2308="OoS","OoS",IF(E2308=1,"DM",IF(E2308=2,"PM",IF(E2308=3,"LM",IF(E2308=4,"FM"))))),IF(E2308="OoS","OoS",IF(E2308&lt;=2,"H",IF(E2308=3,"M",IF(E2308=4,"L")))))</f>
        <v>DM</v>
      </c>
      <c r="E2308" s="58">
        <f>IF(OR(Processes!$C$69=TRUE,Processes!J$69=TRUE),IF(AND(G2308=1,H2308=1,NOT(ISTEXT(J2308))),4,IF(AND(G2308=1,H2308=1,ISTEXT(J2308)),3,IF(AND(OR(G2308=1,H2308=1),ISTEXT(J2308)),2,1))),"OoS")</f>
        <v>1</v>
      </c>
      <c r="F2308" s="57"/>
      <c r="G2308" s="59"/>
      <c r="H2308" s="59"/>
      <c r="I2308" s="59"/>
      <c r="J2308" s="59"/>
      <c r="K2308" s="59"/>
      <c r="L2308" s="59"/>
      <c r="M2308" s="59"/>
      <c r="N2308" s="59"/>
      <c r="O2308" s="59"/>
      <c r="P2308" s="370"/>
      <c r="Q2308" s="59"/>
      <c r="R2308" s="386"/>
    </row>
    <row r="2309" spans="1:18" ht="12.75" customHeight="1" x14ac:dyDescent="0.25">
      <c r="A2309" s="383"/>
      <c r="B2309" s="378"/>
      <c r="C2309" s="62" t="str">
        <f>IF(ISTEXT('Organizational Unit Summary'!$B$47),'Organizational Unit Summary'!$B$47,"")</f>
        <v>P-8</v>
      </c>
      <c r="D2309" s="51" t="str">
        <f>IF('Organizational Unit Summary'!$B$24="Benchmark or Sustainment",IF(E2309="OoS","OoS",IF(E2309=1,"DM",IF(E2309=2,"PM",IF(E2309=3,"LM",IF(E2309=4,"FM"))))),IF(E2309="OoS","OoS",IF(E2309&lt;=2,"H",IF(E2309=3,"M",IF(E2309=4,"L")))))</f>
        <v>DM</v>
      </c>
      <c r="E2309" s="58">
        <f>IF(OR(Processes!$C$69=TRUE,Processes!K$69=TRUE),IF(AND(G2309=1,H2309=1,NOT(ISTEXT(J2309))),4,IF(AND(G2309=1,H2309=1,ISTEXT(J2309)),3,IF(AND(OR(G2309=1,H2309=1),ISTEXT(J2309)),2,1))),"OoS")</f>
        <v>1</v>
      </c>
      <c r="F2309" s="57"/>
      <c r="G2309" s="59"/>
      <c r="H2309" s="59"/>
      <c r="I2309" s="59"/>
      <c r="J2309" s="59"/>
      <c r="K2309" s="59"/>
      <c r="L2309" s="59"/>
      <c r="M2309" s="59"/>
      <c r="N2309" s="59"/>
      <c r="O2309" s="59"/>
      <c r="P2309" s="370"/>
      <c r="Q2309" s="59"/>
      <c r="R2309" s="386"/>
    </row>
    <row r="2310" spans="1:18" ht="12.75" customHeight="1" x14ac:dyDescent="0.25">
      <c r="A2310" s="383"/>
      <c r="B2310" s="378"/>
      <c r="C2310" s="62" t="str">
        <f>IF(ISTEXT('Organizational Unit Summary'!$B$48),'Organizational Unit Summary'!$B$48,"")</f>
        <v>P-9</v>
      </c>
      <c r="D2310" s="51" t="str">
        <f>IF('Organizational Unit Summary'!$B$24="Benchmark or Sustainment",IF(E2310="OoS","OoS",IF(E2310=1,"DM",IF(E2310=2,"PM",IF(E2310=3,"LM",IF(E2310=4,"FM"))))),IF(E2310="OoS","OoS",IF(E2310&lt;=2,"H",IF(E2310=3,"M",IF(E2310=4,"L")))))</f>
        <v>DM</v>
      </c>
      <c r="E2310" s="58">
        <f>IF(OR(Processes!$C$69=TRUE,Processes!L$69=TRUE),IF(AND(G2310=1,H2310=1,NOT(ISTEXT(J2310))),4,IF(AND(G2310=1,H2310=1,ISTEXT(J2310)),3,IF(AND(OR(G2310=1,H2310=1),ISTEXT(J2310)),2,1))),"OoS")</f>
        <v>1</v>
      </c>
      <c r="F2310" s="57"/>
      <c r="G2310" s="59"/>
      <c r="H2310" s="59"/>
      <c r="I2310" s="59"/>
      <c r="J2310" s="59"/>
      <c r="K2310" s="59"/>
      <c r="L2310" s="59"/>
      <c r="M2310" s="59"/>
      <c r="N2310" s="59"/>
      <c r="O2310" s="59"/>
      <c r="P2310" s="370"/>
      <c r="Q2310" s="59"/>
      <c r="R2310" s="386"/>
    </row>
    <row r="2311" spans="1:18" ht="12.75" customHeight="1" x14ac:dyDescent="0.25">
      <c r="A2311" s="383"/>
      <c r="B2311" s="378"/>
      <c r="C2311" s="62" t="str">
        <f>IF(ISTEXT('Organizational Unit Summary'!$B$49),'Organizational Unit Summary'!$B$49,"")</f>
        <v>P-10</v>
      </c>
      <c r="D2311" s="51" t="str">
        <f>IF('Organizational Unit Summary'!$B$24="Benchmark or Sustainment",IF(E2311="OoS","OoS",IF(E2311=1,"DM",IF(E2311=2,"PM",IF(E2311=3,"LM",IF(E2311=4,"FM"))))),IF(E2311="OoS","OoS",IF(E2311&lt;=2,"H",IF(E2311=3,"M",IF(E2311=4,"L")))))</f>
        <v>DM</v>
      </c>
      <c r="E2311" s="58">
        <f>IF(OR(Processes!$C$69=TRUE,Processes!M$69=TRUE),IF(AND(G2311=1,H2311=1,NOT(ISTEXT(J2311))),4,IF(AND(G2311=1,H2311=1,ISTEXT(J2311)),3,IF(AND(OR(G2311=1,H2311=1),ISTEXT(J2311)),2,1))),"OoS")</f>
        <v>1</v>
      </c>
      <c r="F2311" s="57"/>
      <c r="G2311" s="59"/>
      <c r="H2311" s="59"/>
      <c r="I2311" s="59"/>
      <c r="J2311" s="59"/>
      <c r="K2311" s="59"/>
      <c r="L2311" s="59"/>
      <c r="M2311" s="59"/>
      <c r="N2311" s="59"/>
      <c r="O2311" s="59"/>
      <c r="P2311" s="370"/>
      <c r="Q2311" s="59"/>
      <c r="R2311" s="386"/>
    </row>
    <row r="2312" spans="1:18" ht="12.75" customHeight="1" x14ac:dyDescent="0.25">
      <c r="A2312" s="383"/>
      <c r="B2312" s="378"/>
      <c r="C2312" s="62" t="str">
        <f>IF(ISTEXT('Organizational Unit Summary'!$B$50),'Organizational Unit Summary'!$B$50,"")</f>
        <v>P-11</v>
      </c>
      <c r="D2312" s="51" t="str">
        <f>IF('Organizational Unit Summary'!$B$24="Benchmark or Sustainment",IF(E2312="OoS","OoS",IF(E2312=1,"DM",IF(E2312=2,"PM",IF(E2312=3,"LM",IF(E2312=4,"FM"))))),IF(E2312="OoS","OoS",IF(E2312&lt;=2,"H",IF(E2312=3,"M",IF(E2312=4,"L")))))</f>
        <v>DM</v>
      </c>
      <c r="E2312" s="58">
        <f>IF(OR(Processes!$C$69=TRUE,Processes!N$69=TRUE),IF(AND(G2312=1,H2312=1,NOT(ISTEXT(J2312))),4,IF(AND(G2312=1,H2312=1,ISTEXT(J2312)),3,IF(AND(OR(G2312=1,H2312=1),ISTEXT(J2312)),2,1))),"OoS")</f>
        <v>1</v>
      </c>
      <c r="F2312" s="57"/>
      <c r="G2312" s="59"/>
      <c r="H2312" s="59"/>
      <c r="I2312" s="59"/>
      <c r="J2312" s="59"/>
      <c r="K2312" s="59"/>
      <c r="L2312" s="59"/>
      <c r="M2312" s="59"/>
      <c r="N2312" s="59"/>
      <c r="O2312" s="59"/>
      <c r="P2312" s="370"/>
      <c r="Q2312" s="59"/>
      <c r="R2312" s="386"/>
    </row>
    <row r="2313" spans="1:18" ht="12.75" customHeight="1" x14ac:dyDescent="0.25">
      <c r="A2313" s="383"/>
      <c r="B2313" s="378"/>
      <c r="C2313" s="62" t="str">
        <f>IF(ISTEXT('Organizational Unit Summary'!$B$51),'Organizational Unit Summary'!$B$51,"")</f>
        <v>P-12</v>
      </c>
      <c r="D2313" s="51" t="str">
        <f>IF('Organizational Unit Summary'!$B$24="Benchmark or Sustainment",IF(E2313="OoS","OoS",IF(E2313=1,"DM",IF(E2313=2,"PM",IF(E2313=3,"LM",IF(E2313=4,"FM"))))),IF(E2313="OoS","OoS",IF(E2313&lt;=2,"H",IF(E2313=3,"M",IF(E2313=4,"L")))))</f>
        <v>DM</v>
      </c>
      <c r="E2313" s="58">
        <f>IF(OR(Processes!$C$69=TRUE,Processes!O$69=TRUE),IF(AND(G2313=1,H2313=1,NOT(ISTEXT(J2313))),4,IF(AND(G2313=1,H2313=1,ISTEXT(J2313)),3,IF(AND(OR(G2313=1,H2313=1),ISTEXT(J2313)),2,1))),"OoS")</f>
        <v>1</v>
      </c>
      <c r="F2313" s="57"/>
      <c r="G2313" s="59"/>
      <c r="H2313" s="59"/>
      <c r="I2313" s="59"/>
      <c r="J2313" s="59"/>
      <c r="K2313" s="59"/>
      <c r="L2313" s="59"/>
      <c r="M2313" s="59"/>
      <c r="N2313" s="59"/>
      <c r="O2313" s="59"/>
      <c r="P2313" s="370"/>
      <c r="Q2313" s="59"/>
      <c r="R2313" s="386"/>
    </row>
    <row r="2314" spans="1:18" ht="12.75" customHeight="1" x14ac:dyDescent="0.25">
      <c r="A2314" s="383"/>
      <c r="B2314" s="378"/>
      <c r="C2314" s="62" t="str">
        <f>IF(ISTEXT('Organizational Unit Summary'!$B$52),'Organizational Unit Summary'!$B$52,"")</f>
        <v>P-13</v>
      </c>
      <c r="D2314" s="51" t="str">
        <f>IF('Organizational Unit Summary'!$B$24="Benchmark or Sustainment",IF(E2314="OoS","OoS",IF(E2314=1,"DM",IF(E2314=2,"PM",IF(E2314=3,"LM",IF(E2314=4,"FM"))))),IF(E2314="OoS","OoS",IF(E2314&lt;=2,"H",IF(E2314=3,"M",IF(E2314=4,"L")))))</f>
        <v>DM</v>
      </c>
      <c r="E2314" s="58">
        <f>IF(OR(Processes!$C$69=TRUE,Processes!P$69=TRUE),IF(AND(G2314=1,H2314=1,NOT(ISTEXT(J2314))),4,IF(AND(G2314=1,H2314=1,ISTEXT(J2314)),3,IF(AND(OR(G2314=1,H2314=1),ISTEXT(J2314)),2,1))),"OoS")</f>
        <v>1</v>
      </c>
      <c r="F2314" s="57"/>
      <c r="G2314" s="59"/>
      <c r="H2314" s="59"/>
      <c r="I2314" s="59"/>
      <c r="J2314" s="59"/>
      <c r="K2314" s="59"/>
      <c r="L2314" s="59"/>
      <c r="M2314" s="59"/>
      <c r="N2314" s="59"/>
      <c r="O2314" s="59"/>
      <c r="P2314" s="370"/>
      <c r="Q2314" s="59"/>
      <c r="R2314" s="386"/>
    </row>
    <row r="2315" spans="1:18" ht="12.75" customHeight="1" x14ac:dyDescent="0.25">
      <c r="A2315" s="383"/>
      <c r="B2315" s="378"/>
      <c r="C2315" s="62" t="str">
        <f>IF(ISTEXT('Organizational Unit Summary'!$B$53),'Organizational Unit Summary'!$B$53,"")</f>
        <v>P-14</v>
      </c>
      <c r="D2315" s="51" t="str">
        <f>IF('Organizational Unit Summary'!$B$24="Benchmark or Sustainment",IF(E2315="OoS","OoS",IF(E2315=1,"DM",IF(E2315=2,"PM",IF(E2315=3,"LM",IF(E2315=4,"FM"))))),IF(E2315="OoS","OoS",IF(E2315&lt;=2,"H",IF(E2315=3,"M",IF(E2315=4,"L")))))</f>
        <v>DM</v>
      </c>
      <c r="E2315" s="58">
        <f>IF(OR(Processes!$C$69=TRUE,Processes!Q$69=TRUE),IF(AND(G2315=1,H2315=1,NOT(ISTEXT(J2315))),4,IF(AND(G2315=1,H2315=1,ISTEXT(J2315)),3,IF(AND(OR(G2315=1,H2315=1),ISTEXT(J2315)),2,1))),"OoS")</f>
        <v>1</v>
      </c>
      <c r="F2315" s="57"/>
      <c r="G2315" s="59"/>
      <c r="H2315" s="59"/>
      <c r="I2315" s="59"/>
      <c r="J2315" s="59"/>
      <c r="K2315" s="59"/>
      <c r="L2315" s="59"/>
      <c r="M2315" s="59"/>
      <c r="N2315" s="59"/>
      <c r="O2315" s="59"/>
      <c r="P2315" s="370"/>
      <c r="Q2315" s="59"/>
      <c r="R2315" s="386"/>
    </row>
    <row r="2316" spans="1:18" ht="12.75" customHeight="1" x14ac:dyDescent="0.25">
      <c r="A2316" s="383"/>
      <c r="B2316" s="378"/>
      <c r="C2316" s="62" t="str">
        <f>IF(ISTEXT('Organizational Unit Summary'!$B$54),'Organizational Unit Summary'!$B$54,"")</f>
        <v>P-15</v>
      </c>
      <c r="D2316" s="51" t="str">
        <f>IF('Organizational Unit Summary'!$B$24="Benchmark or Sustainment",IF(E2316="OoS","OoS",IF(E2316=1,"DM",IF(E2316=2,"PM",IF(E2316=3,"LM",IF(E2316=4,"FM"))))),IF(E2316="OoS","OoS",IF(E2316&lt;=2,"H",IF(E2316=3,"M",IF(E2316=4,"L")))))</f>
        <v>DM</v>
      </c>
      <c r="E2316" s="58">
        <f>IF(OR(Processes!$C$69=TRUE,Processes!R$69=TRUE),IF(AND(G2316=1,H2316=1,NOT(ISTEXT(J2316))),4,IF(AND(G2316=1,H2316=1,ISTEXT(J2316)),3,IF(AND(OR(G2316=1,H2316=1),ISTEXT(J2316)),2,1))),"OoS")</f>
        <v>1</v>
      </c>
      <c r="F2316" s="57"/>
      <c r="G2316" s="59"/>
      <c r="H2316" s="59"/>
      <c r="I2316" s="59"/>
      <c r="J2316" s="59"/>
      <c r="K2316" s="59"/>
      <c r="L2316" s="59"/>
      <c r="M2316" s="59"/>
      <c r="N2316" s="59"/>
      <c r="O2316" s="59"/>
      <c r="P2316" s="370"/>
      <c r="Q2316" s="59"/>
      <c r="R2316" s="386"/>
    </row>
    <row r="2317" spans="1:18" ht="12.75" customHeight="1" x14ac:dyDescent="0.25">
      <c r="A2317" s="383"/>
      <c r="B2317" s="378"/>
      <c r="C2317" s="62" t="str">
        <f>IF(ISTEXT('Organizational Unit Summary'!$B$55),'Organizational Unit Summary'!$B$55,"")</f>
        <v>P-16</v>
      </c>
      <c r="D2317" s="51" t="str">
        <f>IF('Organizational Unit Summary'!$B$24="Benchmark or Sustainment",IF(E2317="OoS","OoS",IF(E2317=1,"DM",IF(E2317=2,"PM",IF(E2317=3,"LM",IF(E2317=4,"FM"))))),IF(E2317="OoS","OoS",IF(E2317&lt;=2,"H",IF(E2317=3,"M",IF(E2317=4,"L")))))</f>
        <v>DM</v>
      </c>
      <c r="E2317" s="58">
        <f>IF(OR(Processes!$C$69=TRUE,Processes!S$69=TRUE),IF(AND(G2317=1,H2317=1,NOT(ISTEXT(J2317))),4,IF(AND(G2317=1,H2317=1,ISTEXT(J2317)),3,IF(AND(OR(G2317=1,H2317=1),ISTEXT(J2317)),2,1))),"OoS")</f>
        <v>1</v>
      </c>
      <c r="F2317" s="57"/>
      <c r="G2317" s="59"/>
      <c r="H2317" s="59"/>
      <c r="I2317" s="59"/>
      <c r="J2317" s="59"/>
      <c r="K2317" s="59"/>
      <c r="L2317" s="59"/>
      <c r="M2317" s="59"/>
      <c r="N2317" s="59"/>
      <c r="O2317" s="59"/>
      <c r="P2317" s="370"/>
      <c r="Q2317" s="59"/>
      <c r="R2317" s="386"/>
    </row>
    <row r="2318" spans="1:18" ht="12.75" customHeight="1" x14ac:dyDescent="0.25">
      <c r="A2318" s="383"/>
      <c r="B2318" s="378"/>
      <c r="C2318" s="62" t="str">
        <f>IF(ISTEXT('Organizational Unit Summary'!$B$56),'Organizational Unit Summary'!$B$56,"")</f>
        <v>P-17</v>
      </c>
      <c r="D2318" s="51" t="str">
        <f>IF('Organizational Unit Summary'!$B$24="Benchmark or Sustainment",IF(E2318="OoS","OoS",IF(E2318=1,"DM",IF(E2318=2,"PM",IF(E2318=3,"LM",IF(E2318=4,"FM"))))),IF(E2318="OoS","OoS",IF(E2318&lt;=2,"H",IF(E2318=3,"M",IF(E2318=4,"L")))))</f>
        <v>DM</v>
      </c>
      <c r="E2318" s="58">
        <f>IF(OR(Processes!$C$69=TRUE,Processes!T$69=TRUE),IF(AND(G2318=1,H2318=1,NOT(ISTEXT(J2318))),4,IF(AND(G2318=1,H2318=1,ISTEXT(J2318)),3,IF(AND(OR(G2318=1,H2318=1),ISTEXT(J2318)),2,1))),"OoS")</f>
        <v>1</v>
      </c>
      <c r="F2318" s="57"/>
      <c r="G2318" s="59"/>
      <c r="H2318" s="59"/>
      <c r="I2318" s="59"/>
      <c r="J2318" s="59"/>
      <c r="K2318" s="59"/>
      <c r="L2318" s="59"/>
      <c r="M2318" s="59"/>
      <c r="N2318" s="59"/>
      <c r="O2318" s="59"/>
      <c r="P2318" s="370"/>
      <c r="Q2318" s="59"/>
      <c r="R2318" s="386"/>
    </row>
    <row r="2319" spans="1:18" ht="12.75" customHeight="1" x14ac:dyDescent="0.25">
      <c r="A2319" s="383"/>
      <c r="B2319" s="378"/>
      <c r="C2319" s="62" t="str">
        <f>IF(ISTEXT('Organizational Unit Summary'!$B$57),'Organizational Unit Summary'!$B$57,"")</f>
        <v>P-18</v>
      </c>
      <c r="D2319" s="51" t="str">
        <f>IF('Organizational Unit Summary'!$B$24="Benchmark or Sustainment",IF(E2319="OoS","OoS",IF(E2319=1,"DM",IF(E2319=2,"PM",IF(E2319=3,"LM",IF(E2319=4,"FM"))))),IF(E2319="OoS","OoS",IF(E2319&lt;=2,"H",IF(E2319=3,"M",IF(E2319=4,"L")))))</f>
        <v>DM</v>
      </c>
      <c r="E2319" s="58">
        <f>IF(OR(Processes!$C$69=TRUE,Processes!U$69=TRUE),IF(AND(G2319=1,H2319=1,NOT(ISTEXT(J2319))),4,IF(AND(G2319=1,H2319=1,ISTEXT(J2319)),3,IF(AND(OR(G2319=1,H2319=1),ISTEXT(J2319)),2,1))),"OoS")</f>
        <v>1</v>
      </c>
      <c r="F2319" s="57"/>
      <c r="G2319" s="59"/>
      <c r="H2319" s="59"/>
      <c r="I2319" s="59"/>
      <c r="J2319" s="59"/>
      <c r="K2319" s="59"/>
      <c r="L2319" s="59"/>
      <c r="M2319" s="59"/>
      <c r="N2319" s="59"/>
      <c r="O2319" s="59"/>
      <c r="P2319" s="370"/>
      <c r="Q2319" s="59"/>
      <c r="R2319" s="386"/>
    </row>
    <row r="2320" spans="1:18" ht="12.75" customHeight="1" x14ac:dyDescent="0.25">
      <c r="A2320" s="383"/>
      <c r="B2320" s="378"/>
      <c r="C2320" s="62" t="str">
        <f>IF(ISTEXT('Organizational Unit Summary'!$B$58),'Organizational Unit Summary'!$B$58,"")</f>
        <v>P-19</v>
      </c>
      <c r="D2320" s="51" t="str">
        <f>IF('Organizational Unit Summary'!$B$24="Benchmark or Sustainment",IF(E2320="OoS","OoS",IF(E2320=1,"DM",IF(E2320=2,"PM",IF(E2320=3,"LM",IF(E2320=4,"FM"))))),IF(E2320="OoS","OoS",IF(E2320&lt;=2,"H",IF(E2320=3,"M",IF(E2320=4,"L")))))</f>
        <v>DM</v>
      </c>
      <c r="E2320" s="58">
        <f>IF(OR(Processes!$C$69=TRUE,Processes!V$69=TRUE),IF(AND(G2320=1,H2320=1,NOT(ISTEXT(J2320))),4,IF(AND(G2320=1,H2320=1,ISTEXT(J2320)),3,IF(AND(OR(G2320=1,H2320=1),ISTEXT(J2320)),2,1))),"OoS")</f>
        <v>1</v>
      </c>
      <c r="F2320" s="57"/>
      <c r="G2320" s="59"/>
      <c r="H2320" s="59"/>
      <c r="I2320" s="59"/>
      <c r="J2320" s="59"/>
      <c r="K2320" s="59"/>
      <c r="L2320" s="59"/>
      <c r="M2320" s="59"/>
      <c r="N2320" s="59"/>
      <c r="O2320" s="59"/>
      <c r="P2320" s="370"/>
      <c r="Q2320" s="59"/>
      <c r="R2320" s="386"/>
    </row>
    <row r="2321" spans="1:18" ht="12.75" customHeight="1" thickBot="1" x14ac:dyDescent="0.3">
      <c r="A2321" s="383"/>
      <c r="B2321" s="378"/>
      <c r="C2321" s="62" t="str">
        <f>IF(ISTEXT('Organizational Unit Summary'!$B$59),'Organizational Unit Summary'!$B$59,"")</f>
        <v>P-20</v>
      </c>
      <c r="D2321" s="51" t="str">
        <f>IF('Organizational Unit Summary'!$B$24="Benchmark or Sustainment",IF(E2321="OoS","OoS",IF(E2321=1,"DM",IF(E2321=2,"PM",IF(E2321=3,"LM",IF(E2321=4,"FM"))))),IF(E2321="OoS","OoS",IF(E2321&lt;=2,"H",IF(E2321=3,"M",IF(E2321=4,"L")))))</f>
        <v>DM</v>
      </c>
      <c r="E2321" s="58">
        <f>IF(OR(Processes!$C$69=TRUE,Processes!W$69=TRUE),IF(AND(G2321=1,H2321=1,NOT(ISTEXT(J2321))),4,IF(AND(G2321=1,H2321=1,ISTEXT(J2321)),3,IF(AND(OR(G2321=1,H2321=1),ISTEXT(J2321)),2,1))),"OoS")</f>
        <v>1</v>
      </c>
      <c r="F2321" s="57"/>
      <c r="G2321" s="59"/>
      <c r="H2321" s="59"/>
      <c r="I2321" s="59"/>
      <c r="J2321" s="59"/>
      <c r="K2321" s="59"/>
      <c r="L2321" s="59"/>
      <c r="M2321" s="59"/>
      <c r="N2321" s="59"/>
      <c r="O2321" s="59"/>
      <c r="P2321" s="371"/>
      <c r="Q2321" s="59"/>
      <c r="R2321" s="386"/>
    </row>
    <row r="2322" spans="1:18" ht="12.75" customHeight="1" x14ac:dyDescent="0.25">
      <c r="A2322" s="383"/>
      <c r="B2322" s="378" t="str">
        <f>IF(ISTEXT(Processes!$B$19),Processes!$B$19,"")</f>
        <v>Process 17</v>
      </c>
      <c r="C2322" s="62" t="str">
        <f>IF(ISTEXT('Organizational Unit Summary'!$B$40),'Organizational Unit Summary'!$B$40,"")</f>
        <v>P-1</v>
      </c>
      <c r="D2322" s="51" t="str">
        <f>IF('Organizational Unit Summary'!$B$24="Benchmark or Sustainment",IF(E2322="OoS","OoS",IF(E2322=1,"DM",IF(E2322=2,"PM",IF(E2322=3,"LM",IF(E2322=4,"FM"))))),IF(E2322="OoS","OoS",IF(E2322&lt;=2,"H",IF(E2322=3,"M",IF(E2322=4,"L")))))</f>
        <v>DM</v>
      </c>
      <c r="E2322" s="58">
        <f>IF(OR(Processes!$C$70=TRUE,Processes!D$70=TRUE),IF(AND(G2322=1,H2322=1,NOT(ISTEXT(J2322))),4,IF(AND(G2322=1,H2322=1,ISTEXT(J2322)),3,IF(AND(OR(G2322=1,H2322=1),ISTEXT(J2322)),2,1))),"OoS")</f>
        <v>1</v>
      </c>
      <c r="F2322" s="57"/>
      <c r="G2322" s="59"/>
      <c r="H2322" s="59"/>
      <c r="I2322" s="59"/>
      <c r="J2322" s="59"/>
      <c r="K2322" s="59"/>
      <c r="L2322" s="59"/>
      <c r="M2322" s="59"/>
      <c r="N2322" s="59"/>
      <c r="O2322" s="59"/>
      <c r="P2322" s="369"/>
      <c r="Q2322" s="59"/>
      <c r="R2322" s="386"/>
    </row>
    <row r="2323" spans="1:18" ht="12.75" customHeight="1" x14ac:dyDescent="0.25">
      <c r="A2323" s="383"/>
      <c r="B2323" s="378"/>
      <c r="C2323" s="62" t="str">
        <f>IF(ISTEXT('Organizational Unit Summary'!$B$41),'Organizational Unit Summary'!$B$41,"")</f>
        <v>P-2</v>
      </c>
      <c r="D2323" s="51" t="str">
        <f>IF('Organizational Unit Summary'!$B$24="Benchmark or Sustainment",IF(E2323="OoS","OoS",IF(E2323=1,"DM",IF(E2323=2,"PM",IF(E2323=3,"LM",IF(E2323=4,"FM"))))),IF(E2323="OoS","OoS",IF(E2323&lt;=2,"H",IF(E2323=3,"M",IF(E2323=4,"L")))))</f>
        <v>DM</v>
      </c>
      <c r="E2323" s="58">
        <f>IF(OR(Processes!$C$70=TRUE,Processes!E$70=TRUE),IF(AND(G2323=1,H2323=1,NOT(ISTEXT(J2323))),4,IF(AND(G2323=1,H2323=1,ISTEXT(J2323)),3,IF(AND(OR(G2323=1,H2323=1),ISTEXT(J2323)),2,1))),"OoS")</f>
        <v>1</v>
      </c>
      <c r="F2323" s="57"/>
      <c r="G2323" s="59"/>
      <c r="H2323" s="59"/>
      <c r="I2323" s="59"/>
      <c r="J2323" s="59"/>
      <c r="K2323" s="59"/>
      <c r="L2323" s="59"/>
      <c r="M2323" s="59"/>
      <c r="N2323" s="59"/>
      <c r="O2323" s="59"/>
      <c r="P2323" s="370"/>
      <c r="Q2323" s="59"/>
      <c r="R2323" s="386"/>
    </row>
    <row r="2324" spans="1:18" ht="12.75" customHeight="1" x14ac:dyDescent="0.25">
      <c r="A2324" s="383"/>
      <c r="B2324" s="378"/>
      <c r="C2324" s="62" t="str">
        <f>IF(ISTEXT('Organizational Unit Summary'!$B$42),'Organizational Unit Summary'!$B$42,"")</f>
        <v>P-3</v>
      </c>
      <c r="D2324" s="51" t="str">
        <f>IF('Organizational Unit Summary'!$B$24="Benchmark or Sustainment",IF(E2324="OoS","OoS",IF(E2324=1,"DM",IF(E2324=2,"PM",IF(E2324=3,"LM",IF(E2324=4,"FM"))))),IF(E2324="OoS","OoS",IF(E2324&lt;=2,"H",IF(E2324=3,"M",IF(E2324=4,"L")))))</f>
        <v>DM</v>
      </c>
      <c r="E2324" s="58">
        <f>IF(OR(Processes!$C$70=TRUE,Processes!F$70=TRUE),IF(AND(G2324=1,H2324=1,NOT(ISTEXT(J2324))),4,IF(AND(G2324=1,H2324=1,ISTEXT(J2324)),3,IF(AND(OR(G2324=1,H2324=1),ISTEXT(J2324)),2,1))),"OoS")</f>
        <v>1</v>
      </c>
      <c r="F2324" s="57"/>
      <c r="G2324" s="59"/>
      <c r="H2324" s="59"/>
      <c r="I2324" s="59"/>
      <c r="J2324" s="59"/>
      <c r="K2324" s="59"/>
      <c r="L2324" s="59"/>
      <c r="M2324" s="59"/>
      <c r="N2324" s="59"/>
      <c r="O2324" s="59"/>
      <c r="P2324" s="370"/>
      <c r="Q2324" s="59"/>
      <c r="R2324" s="386"/>
    </row>
    <row r="2325" spans="1:18" ht="12.75" customHeight="1" x14ac:dyDescent="0.25">
      <c r="A2325" s="383"/>
      <c r="B2325" s="378"/>
      <c r="C2325" s="62" t="str">
        <f>IF(ISTEXT('Organizational Unit Summary'!$B$43),'Organizational Unit Summary'!$B$43,"")</f>
        <v>P-4</v>
      </c>
      <c r="D2325" s="51" t="str">
        <f>IF('Organizational Unit Summary'!$B$24="Benchmark or Sustainment",IF(E2325="OoS","OoS",IF(E2325=1,"DM",IF(E2325=2,"PM",IF(E2325=3,"LM",IF(E2325=4,"FM"))))),IF(E2325="OoS","OoS",IF(E2325&lt;=2,"H",IF(E2325=3,"M",IF(E2325=4,"L")))))</f>
        <v>DM</v>
      </c>
      <c r="E2325" s="58">
        <f>IF(OR(Processes!$C$70=TRUE,Processes!G$70=TRUE),IF(AND(G2325=1,H2325=1,NOT(ISTEXT(J2325))),4,IF(AND(G2325=1,H2325=1,ISTEXT(J2325)),3,IF(AND(OR(G2325=1,H2325=1),ISTEXT(J2325)),2,1))),"OoS")</f>
        <v>1</v>
      </c>
      <c r="F2325" s="57"/>
      <c r="G2325" s="59"/>
      <c r="H2325" s="59"/>
      <c r="I2325" s="59"/>
      <c r="J2325" s="59"/>
      <c r="K2325" s="59"/>
      <c r="L2325" s="59"/>
      <c r="M2325" s="59"/>
      <c r="N2325" s="59"/>
      <c r="O2325" s="59"/>
      <c r="P2325" s="370"/>
      <c r="Q2325" s="59"/>
      <c r="R2325" s="386"/>
    </row>
    <row r="2326" spans="1:18" ht="12.75" customHeight="1" x14ac:dyDescent="0.25">
      <c r="A2326" s="383"/>
      <c r="B2326" s="378"/>
      <c r="C2326" s="62" t="str">
        <f>IF(ISTEXT('Organizational Unit Summary'!$B$44),'Organizational Unit Summary'!$B$44,"")</f>
        <v>P-5</v>
      </c>
      <c r="D2326" s="51" t="str">
        <f>IF('Organizational Unit Summary'!$B$24="Benchmark or Sustainment",IF(E2326="OoS","OoS",IF(E2326=1,"DM",IF(E2326=2,"PM",IF(E2326=3,"LM",IF(E2326=4,"FM"))))),IF(E2326="OoS","OoS",IF(E2326&lt;=2,"H",IF(E2326=3,"M",IF(E2326=4,"L")))))</f>
        <v>DM</v>
      </c>
      <c r="E2326" s="58">
        <f>IF(OR(Processes!$C$70=TRUE,Processes!H$70=TRUE),IF(AND(G2326=1,H2326=1,NOT(ISTEXT(J2326))),4,IF(AND(G2326=1,H2326=1,ISTEXT(J2326)),3,IF(AND(OR(G2326=1,H2326=1),ISTEXT(J2326)),2,1))),"OoS")</f>
        <v>1</v>
      </c>
      <c r="F2326" s="57"/>
      <c r="G2326" s="59"/>
      <c r="H2326" s="59"/>
      <c r="I2326" s="59"/>
      <c r="J2326" s="59"/>
      <c r="K2326" s="59"/>
      <c r="L2326" s="59"/>
      <c r="M2326" s="59"/>
      <c r="N2326" s="59"/>
      <c r="O2326" s="59"/>
      <c r="P2326" s="370"/>
      <c r="Q2326" s="59"/>
      <c r="R2326" s="386"/>
    </row>
    <row r="2327" spans="1:18" ht="12.75" customHeight="1" x14ac:dyDescent="0.25">
      <c r="A2327" s="383"/>
      <c r="B2327" s="378"/>
      <c r="C2327" s="62" t="str">
        <f>IF(ISTEXT('Organizational Unit Summary'!$B$45),'Organizational Unit Summary'!$B$45,"")</f>
        <v>P-6</v>
      </c>
      <c r="D2327" s="51" t="str">
        <f>IF('Organizational Unit Summary'!$B$24="Benchmark or Sustainment",IF(E2327="OoS","OoS",IF(E2327=1,"DM",IF(E2327=2,"PM",IF(E2327=3,"LM",IF(E2327=4,"FM"))))),IF(E2327="OoS","OoS",IF(E2327&lt;=2,"H",IF(E2327=3,"M",IF(E2327=4,"L")))))</f>
        <v>DM</v>
      </c>
      <c r="E2327" s="58">
        <f>IF(OR(Processes!$C$70=TRUE,Processes!I$70=TRUE),IF(AND(G2327=1,H2327=1,NOT(ISTEXT(J2327))),4,IF(AND(G2327=1,H2327=1,ISTEXT(J2327)),3,IF(AND(OR(G2327=1,H2327=1),ISTEXT(J2327)),2,1))),"OoS")</f>
        <v>1</v>
      </c>
      <c r="F2327" s="57"/>
      <c r="G2327" s="59"/>
      <c r="H2327" s="59"/>
      <c r="I2327" s="59"/>
      <c r="J2327" s="59"/>
      <c r="K2327" s="59"/>
      <c r="L2327" s="59"/>
      <c r="M2327" s="59"/>
      <c r="N2327" s="59"/>
      <c r="O2327" s="59"/>
      <c r="P2327" s="370"/>
      <c r="Q2327" s="59"/>
      <c r="R2327" s="386"/>
    </row>
    <row r="2328" spans="1:18" ht="12.75" customHeight="1" x14ac:dyDescent="0.25">
      <c r="A2328" s="383"/>
      <c r="B2328" s="378"/>
      <c r="C2328" s="62" t="str">
        <f>IF(ISTEXT('Organizational Unit Summary'!$B$46),'Organizational Unit Summary'!$B$46,"")</f>
        <v>P-7</v>
      </c>
      <c r="D2328" s="51" t="str">
        <f>IF('Organizational Unit Summary'!$B$24="Benchmark or Sustainment",IF(E2328="OoS","OoS",IF(E2328=1,"DM",IF(E2328=2,"PM",IF(E2328=3,"LM",IF(E2328=4,"FM"))))),IF(E2328="OoS","OoS",IF(E2328&lt;=2,"H",IF(E2328=3,"M",IF(E2328=4,"L")))))</f>
        <v>DM</v>
      </c>
      <c r="E2328" s="58">
        <f>IF(OR(Processes!$C$70=TRUE,Processes!J$70=TRUE),IF(AND(G2328=1,H2328=1,NOT(ISTEXT(J2328))),4,IF(AND(G2328=1,H2328=1,ISTEXT(J2328)),3,IF(AND(OR(G2328=1,H2328=1),ISTEXT(J2328)),2,1))),"OoS")</f>
        <v>1</v>
      </c>
      <c r="F2328" s="57"/>
      <c r="G2328" s="59"/>
      <c r="H2328" s="59"/>
      <c r="I2328" s="59"/>
      <c r="J2328" s="59"/>
      <c r="K2328" s="59"/>
      <c r="L2328" s="59"/>
      <c r="M2328" s="59"/>
      <c r="N2328" s="59"/>
      <c r="O2328" s="59"/>
      <c r="P2328" s="370"/>
      <c r="Q2328" s="59"/>
      <c r="R2328" s="386"/>
    </row>
    <row r="2329" spans="1:18" ht="12.75" customHeight="1" x14ac:dyDescent="0.25">
      <c r="A2329" s="383"/>
      <c r="B2329" s="378"/>
      <c r="C2329" s="62" t="str">
        <f>IF(ISTEXT('Organizational Unit Summary'!$B$47),'Organizational Unit Summary'!$B$47,"")</f>
        <v>P-8</v>
      </c>
      <c r="D2329" s="51" t="str">
        <f>IF('Organizational Unit Summary'!$B$24="Benchmark or Sustainment",IF(E2329="OoS","OoS",IF(E2329=1,"DM",IF(E2329=2,"PM",IF(E2329=3,"LM",IF(E2329=4,"FM"))))),IF(E2329="OoS","OoS",IF(E2329&lt;=2,"H",IF(E2329=3,"M",IF(E2329=4,"L")))))</f>
        <v>DM</v>
      </c>
      <c r="E2329" s="58">
        <f>IF(OR(Processes!$C$70=TRUE,Processes!K$70=TRUE),IF(AND(G2329=1,H2329=1,NOT(ISTEXT(J2329))),4,IF(AND(G2329=1,H2329=1,ISTEXT(J2329)),3,IF(AND(OR(G2329=1,H2329=1),ISTEXT(J2329)),2,1))),"OoS")</f>
        <v>1</v>
      </c>
      <c r="F2329" s="57"/>
      <c r="G2329" s="59"/>
      <c r="H2329" s="59"/>
      <c r="I2329" s="59"/>
      <c r="J2329" s="59"/>
      <c r="K2329" s="59"/>
      <c r="L2329" s="59"/>
      <c r="M2329" s="59"/>
      <c r="N2329" s="59"/>
      <c r="O2329" s="59"/>
      <c r="P2329" s="370"/>
      <c r="Q2329" s="59"/>
      <c r="R2329" s="386"/>
    </row>
    <row r="2330" spans="1:18" ht="12.75" customHeight="1" x14ac:dyDescent="0.25">
      <c r="A2330" s="383"/>
      <c r="B2330" s="378"/>
      <c r="C2330" s="62" t="str">
        <f>IF(ISTEXT('Organizational Unit Summary'!$B$48),'Organizational Unit Summary'!$B$48,"")</f>
        <v>P-9</v>
      </c>
      <c r="D2330" s="51" t="str">
        <f>IF('Organizational Unit Summary'!$B$24="Benchmark or Sustainment",IF(E2330="OoS","OoS",IF(E2330=1,"DM",IF(E2330=2,"PM",IF(E2330=3,"LM",IF(E2330=4,"FM"))))),IF(E2330="OoS","OoS",IF(E2330&lt;=2,"H",IF(E2330=3,"M",IF(E2330=4,"L")))))</f>
        <v>DM</v>
      </c>
      <c r="E2330" s="58">
        <f>IF(OR(Processes!$C$70=TRUE,Processes!L$70=TRUE),IF(AND(G2330=1,H2330=1,NOT(ISTEXT(J2330))),4,IF(AND(G2330=1,H2330=1,ISTEXT(J2330)),3,IF(AND(OR(G2330=1,H2330=1),ISTEXT(J2330)),2,1))),"OoS")</f>
        <v>1</v>
      </c>
      <c r="F2330" s="57"/>
      <c r="G2330" s="59"/>
      <c r="H2330" s="59"/>
      <c r="I2330" s="59"/>
      <c r="J2330" s="59"/>
      <c r="K2330" s="59"/>
      <c r="L2330" s="59"/>
      <c r="M2330" s="59"/>
      <c r="N2330" s="59"/>
      <c r="O2330" s="59"/>
      <c r="P2330" s="370"/>
      <c r="Q2330" s="59"/>
      <c r="R2330" s="386"/>
    </row>
    <row r="2331" spans="1:18" ht="12.75" customHeight="1" x14ac:dyDescent="0.25">
      <c r="A2331" s="383"/>
      <c r="B2331" s="378"/>
      <c r="C2331" s="62" t="str">
        <f>IF(ISTEXT('Organizational Unit Summary'!$B$49),'Organizational Unit Summary'!$B$49,"")</f>
        <v>P-10</v>
      </c>
      <c r="D2331" s="51" t="str">
        <f>IF('Organizational Unit Summary'!$B$24="Benchmark or Sustainment",IF(E2331="OoS","OoS",IF(E2331=1,"DM",IF(E2331=2,"PM",IF(E2331=3,"LM",IF(E2331=4,"FM"))))),IF(E2331="OoS","OoS",IF(E2331&lt;=2,"H",IF(E2331=3,"M",IF(E2331=4,"L")))))</f>
        <v>DM</v>
      </c>
      <c r="E2331" s="58">
        <f>IF(OR(Processes!$C$70=TRUE,Processes!M$70=TRUE),IF(AND(G2331=1,H2331=1,NOT(ISTEXT(J2331))),4,IF(AND(G2331=1,H2331=1,ISTEXT(J2331)),3,IF(AND(OR(G2331=1,H2331=1),ISTEXT(J2331)),2,1))),"OoS")</f>
        <v>1</v>
      </c>
      <c r="F2331" s="57"/>
      <c r="G2331" s="59"/>
      <c r="H2331" s="59"/>
      <c r="I2331" s="59"/>
      <c r="J2331" s="59"/>
      <c r="K2331" s="59"/>
      <c r="L2331" s="59"/>
      <c r="M2331" s="59"/>
      <c r="N2331" s="59"/>
      <c r="O2331" s="59"/>
      <c r="P2331" s="370"/>
      <c r="Q2331" s="59"/>
      <c r="R2331" s="386"/>
    </row>
    <row r="2332" spans="1:18" ht="12.75" customHeight="1" x14ac:dyDescent="0.25">
      <c r="A2332" s="383"/>
      <c r="B2332" s="378"/>
      <c r="C2332" s="62" t="str">
        <f>IF(ISTEXT('Organizational Unit Summary'!$B$50),'Organizational Unit Summary'!$B$50,"")</f>
        <v>P-11</v>
      </c>
      <c r="D2332" s="51" t="str">
        <f>IF('Organizational Unit Summary'!$B$24="Benchmark or Sustainment",IF(E2332="OoS","OoS",IF(E2332=1,"DM",IF(E2332=2,"PM",IF(E2332=3,"LM",IF(E2332=4,"FM"))))),IF(E2332="OoS","OoS",IF(E2332&lt;=2,"H",IF(E2332=3,"M",IF(E2332=4,"L")))))</f>
        <v>DM</v>
      </c>
      <c r="E2332" s="58">
        <f>IF(OR(Processes!$C$70=TRUE,Processes!N$70=TRUE),IF(AND(G2332=1,H2332=1,NOT(ISTEXT(J2332))),4,IF(AND(G2332=1,H2332=1,ISTEXT(J2332)),3,IF(AND(OR(G2332=1,H2332=1),ISTEXT(J2332)),2,1))),"OoS")</f>
        <v>1</v>
      </c>
      <c r="F2332" s="57"/>
      <c r="G2332" s="59"/>
      <c r="H2332" s="59"/>
      <c r="I2332" s="59"/>
      <c r="J2332" s="59"/>
      <c r="K2332" s="59"/>
      <c r="L2332" s="59"/>
      <c r="M2332" s="59"/>
      <c r="N2332" s="59"/>
      <c r="O2332" s="59"/>
      <c r="P2332" s="370"/>
      <c r="Q2332" s="59"/>
      <c r="R2332" s="386"/>
    </row>
    <row r="2333" spans="1:18" ht="12.75" customHeight="1" x14ac:dyDescent="0.25">
      <c r="A2333" s="383"/>
      <c r="B2333" s="378"/>
      <c r="C2333" s="62" t="str">
        <f>IF(ISTEXT('Organizational Unit Summary'!$B$51),'Organizational Unit Summary'!$B$51,"")</f>
        <v>P-12</v>
      </c>
      <c r="D2333" s="51" t="str">
        <f>IF('Organizational Unit Summary'!$B$24="Benchmark or Sustainment",IF(E2333="OoS","OoS",IF(E2333=1,"DM",IF(E2333=2,"PM",IF(E2333=3,"LM",IF(E2333=4,"FM"))))),IF(E2333="OoS","OoS",IF(E2333&lt;=2,"H",IF(E2333=3,"M",IF(E2333=4,"L")))))</f>
        <v>DM</v>
      </c>
      <c r="E2333" s="58">
        <f>IF(OR(Processes!$C$70=TRUE,Processes!O$70=TRUE),IF(AND(G2333=1,H2333=1,NOT(ISTEXT(J2333))),4,IF(AND(G2333=1,H2333=1,ISTEXT(J2333)),3,IF(AND(OR(G2333=1,H2333=1),ISTEXT(J2333)),2,1))),"OoS")</f>
        <v>1</v>
      </c>
      <c r="F2333" s="57"/>
      <c r="G2333" s="59"/>
      <c r="H2333" s="59"/>
      <c r="I2333" s="59"/>
      <c r="J2333" s="59"/>
      <c r="K2333" s="59"/>
      <c r="L2333" s="59"/>
      <c r="M2333" s="59"/>
      <c r="N2333" s="59"/>
      <c r="O2333" s="59"/>
      <c r="P2333" s="370"/>
      <c r="Q2333" s="59"/>
      <c r="R2333" s="386"/>
    </row>
    <row r="2334" spans="1:18" ht="12.75" customHeight="1" x14ac:dyDescent="0.25">
      <c r="A2334" s="383"/>
      <c r="B2334" s="378"/>
      <c r="C2334" s="62" t="str">
        <f>IF(ISTEXT('Organizational Unit Summary'!$B$52),'Organizational Unit Summary'!$B$52,"")</f>
        <v>P-13</v>
      </c>
      <c r="D2334" s="51" t="str">
        <f>IF('Organizational Unit Summary'!$B$24="Benchmark or Sustainment",IF(E2334="OoS","OoS",IF(E2334=1,"DM",IF(E2334=2,"PM",IF(E2334=3,"LM",IF(E2334=4,"FM"))))),IF(E2334="OoS","OoS",IF(E2334&lt;=2,"H",IF(E2334=3,"M",IF(E2334=4,"L")))))</f>
        <v>DM</v>
      </c>
      <c r="E2334" s="58">
        <f>IF(OR(Processes!$C$70=TRUE,Processes!P$70=TRUE),IF(AND(G2334=1,H2334=1,NOT(ISTEXT(J2334))),4,IF(AND(G2334=1,H2334=1,ISTEXT(J2334)),3,IF(AND(OR(G2334=1,H2334=1),ISTEXT(J2334)),2,1))),"OoS")</f>
        <v>1</v>
      </c>
      <c r="F2334" s="57"/>
      <c r="G2334" s="59"/>
      <c r="H2334" s="59"/>
      <c r="I2334" s="59"/>
      <c r="J2334" s="59"/>
      <c r="K2334" s="59"/>
      <c r="L2334" s="59"/>
      <c r="M2334" s="59"/>
      <c r="N2334" s="59"/>
      <c r="O2334" s="59"/>
      <c r="P2334" s="370"/>
      <c r="Q2334" s="59"/>
      <c r="R2334" s="386"/>
    </row>
    <row r="2335" spans="1:18" ht="12.75" customHeight="1" x14ac:dyDescent="0.25">
      <c r="A2335" s="383"/>
      <c r="B2335" s="378"/>
      <c r="C2335" s="62" t="str">
        <f>IF(ISTEXT('Organizational Unit Summary'!$B$53),'Organizational Unit Summary'!$B$53,"")</f>
        <v>P-14</v>
      </c>
      <c r="D2335" s="51" t="str">
        <f>IF('Organizational Unit Summary'!$B$24="Benchmark or Sustainment",IF(E2335="OoS","OoS",IF(E2335=1,"DM",IF(E2335=2,"PM",IF(E2335=3,"LM",IF(E2335=4,"FM"))))),IF(E2335="OoS","OoS",IF(E2335&lt;=2,"H",IF(E2335=3,"M",IF(E2335=4,"L")))))</f>
        <v>DM</v>
      </c>
      <c r="E2335" s="58">
        <f>IF(OR(Processes!$C$70=TRUE,Processes!Q$70=TRUE),IF(AND(G2335=1,H2335=1,NOT(ISTEXT(J2335))),4,IF(AND(G2335=1,H2335=1,ISTEXT(J2335)),3,IF(AND(OR(G2335=1,H2335=1),ISTEXT(J2335)),2,1))),"OoS")</f>
        <v>1</v>
      </c>
      <c r="F2335" s="57"/>
      <c r="G2335" s="59"/>
      <c r="H2335" s="59"/>
      <c r="I2335" s="59"/>
      <c r="J2335" s="59"/>
      <c r="K2335" s="59"/>
      <c r="L2335" s="59"/>
      <c r="M2335" s="59"/>
      <c r="N2335" s="59"/>
      <c r="O2335" s="59"/>
      <c r="P2335" s="370"/>
      <c r="Q2335" s="59"/>
      <c r="R2335" s="386"/>
    </row>
    <row r="2336" spans="1:18" ht="12.75" customHeight="1" x14ac:dyDescent="0.25">
      <c r="A2336" s="383"/>
      <c r="B2336" s="378"/>
      <c r="C2336" s="62" t="str">
        <f>IF(ISTEXT('Organizational Unit Summary'!$B$54),'Organizational Unit Summary'!$B$54,"")</f>
        <v>P-15</v>
      </c>
      <c r="D2336" s="51" t="str">
        <f>IF('Organizational Unit Summary'!$B$24="Benchmark or Sustainment",IF(E2336="OoS","OoS",IF(E2336=1,"DM",IF(E2336=2,"PM",IF(E2336=3,"LM",IF(E2336=4,"FM"))))),IF(E2336="OoS","OoS",IF(E2336&lt;=2,"H",IF(E2336=3,"M",IF(E2336=4,"L")))))</f>
        <v>DM</v>
      </c>
      <c r="E2336" s="58">
        <f>IF(OR(Processes!$C$70=TRUE,Processes!R$70=TRUE),IF(AND(G2336=1,H2336=1,NOT(ISTEXT(J2336))),4,IF(AND(G2336=1,H2336=1,ISTEXT(J2336)),3,IF(AND(OR(G2336=1,H2336=1),ISTEXT(J2336)),2,1))),"OoS")</f>
        <v>1</v>
      </c>
      <c r="F2336" s="57"/>
      <c r="G2336" s="59"/>
      <c r="H2336" s="59"/>
      <c r="I2336" s="59"/>
      <c r="J2336" s="59"/>
      <c r="K2336" s="59"/>
      <c r="L2336" s="59"/>
      <c r="M2336" s="59"/>
      <c r="N2336" s="59"/>
      <c r="O2336" s="59"/>
      <c r="P2336" s="370"/>
      <c r="Q2336" s="59"/>
      <c r="R2336" s="386"/>
    </row>
    <row r="2337" spans="1:18" ht="12.75" customHeight="1" x14ac:dyDescent="0.25">
      <c r="A2337" s="383"/>
      <c r="B2337" s="378"/>
      <c r="C2337" s="62" t="str">
        <f>IF(ISTEXT('Organizational Unit Summary'!$B$55),'Organizational Unit Summary'!$B$55,"")</f>
        <v>P-16</v>
      </c>
      <c r="D2337" s="51" t="str">
        <f>IF('Organizational Unit Summary'!$B$24="Benchmark or Sustainment",IF(E2337="OoS","OoS",IF(E2337=1,"DM",IF(E2337=2,"PM",IF(E2337=3,"LM",IF(E2337=4,"FM"))))),IF(E2337="OoS","OoS",IF(E2337&lt;=2,"H",IF(E2337=3,"M",IF(E2337=4,"L")))))</f>
        <v>DM</v>
      </c>
      <c r="E2337" s="58">
        <f>IF(OR(Processes!$C$70=TRUE,Processes!S$70=TRUE),IF(AND(G2337=1,H2337=1,NOT(ISTEXT(J2337))),4,IF(AND(G2337=1,H2337=1,ISTEXT(J2337)),3,IF(AND(OR(G2337=1,H2337=1),ISTEXT(J2337)),2,1))),"OoS")</f>
        <v>1</v>
      </c>
      <c r="F2337" s="57"/>
      <c r="G2337" s="59"/>
      <c r="H2337" s="59"/>
      <c r="I2337" s="59"/>
      <c r="J2337" s="59"/>
      <c r="K2337" s="59"/>
      <c r="L2337" s="59"/>
      <c r="M2337" s="59"/>
      <c r="N2337" s="59"/>
      <c r="O2337" s="59"/>
      <c r="P2337" s="370"/>
      <c r="Q2337" s="59"/>
      <c r="R2337" s="386"/>
    </row>
    <row r="2338" spans="1:18" ht="12.75" customHeight="1" x14ac:dyDescent="0.25">
      <c r="A2338" s="383"/>
      <c r="B2338" s="378"/>
      <c r="C2338" s="62" t="str">
        <f>IF(ISTEXT('Organizational Unit Summary'!$B$56),'Organizational Unit Summary'!$B$56,"")</f>
        <v>P-17</v>
      </c>
      <c r="D2338" s="51" t="str">
        <f>IF('Organizational Unit Summary'!$B$24="Benchmark or Sustainment",IF(E2338="OoS","OoS",IF(E2338=1,"DM",IF(E2338=2,"PM",IF(E2338=3,"LM",IF(E2338=4,"FM"))))),IF(E2338="OoS","OoS",IF(E2338&lt;=2,"H",IF(E2338=3,"M",IF(E2338=4,"L")))))</f>
        <v>DM</v>
      </c>
      <c r="E2338" s="58">
        <f>IF(OR(Processes!$C$70=TRUE,Processes!T$70=TRUE),IF(AND(G2338=1,H2338=1,NOT(ISTEXT(J2338))),4,IF(AND(G2338=1,H2338=1,ISTEXT(J2338)),3,IF(AND(OR(G2338=1,H2338=1),ISTEXT(J2338)),2,1))),"OoS")</f>
        <v>1</v>
      </c>
      <c r="F2338" s="57"/>
      <c r="G2338" s="59"/>
      <c r="H2338" s="59"/>
      <c r="I2338" s="59"/>
      <c r="J2338" s="59"/>
      <c r="K2338" s="59"/>
      <c r="L2338" s="59"/>
      <c r="M2338" s="59"/>
      <c r="N2338" s="59"/>
      <c r="O2338" s="59"/>
      <c r="P2338" s="370"/>
      <c r="Q2338" s="59"/>
      <c r="R2338" s="386"/>
    </row>
    <row r="2339" spans="1:18" ht="12.75" customHeight="1" x14ac:dyDescent="0.25">
      <c r="A2339" s="383"/>
      <c r="B2339" s="378"/>
      <c r="C2339" s="62" t="str">
        <f>IF(ISTEXT('Organizational Unit Summary'!$B$57),'Organizational Unit Summary'!$B$57,"")</f>
        <v>P-18</v>
      </c>
      <c r="D2339" s="51" t="str">
        <f>IF('Organizational Unit Summary'!$B$24="Benchmark or Sustainment",IF(E2339="OoS","OoS",IF(E2339=1,"DM",IF(E2339=2,"PM",IF(E2339=3,"LM",IF(E2339=4,"FM"))))),IF(E2339="OoS","OoS",IF(E2339&lt;=2,"H",IF(E2339=3,"M",IF(E2339=4,"L")))))</f>
        <v>DM</v>
      </c>
      <c r="E2339" s="58">
        <f>IF(OR(Processes!$C$70=TRUE,Processes!U$70=TRUE),IF(AND(G2339=1,H2339=1,NOT(ISTEXT(J2339))),4,IF(AND(G2339=1,H2339=1,ISTEXT(J2339)),3,IF(AND(OR(G2339=1,H2339=1),ISTEXT(J2339)),2,1))),"OoS")</f>
        <v>1</v>
      </c>
      <c r="F2339" s="57"/>
      <c r="G2339" s="59"/>
      <c r="H2339" s="59"/>
      <c r="I2339" s="59"/>
      <c r="J2339" s="59"/>
      <c r="K2339" s="59"/>
      <c r="L2339" s="59"/>
      <c r="M2339" s="59"/>
      <c r="N2339" s="59"/>
      <c r="O2339" s="59"/>
      <c r="P2339" s="370"/>
      <c r="Q2339" s="59"/>
      <c r="R2339" s="386"/>
    </row>
    <row r="2340" spans="1:18" ht="12.75" customHeight="1" x14ac:dyDescent="0.25">
      <c r="A2340" s="383"/>
      <c r="B2340" s="378"/>
      <c r="C2340" s="62" t="str">
        <f>IF(ISTEXT('Organizational Unit Summary'!$B$58),'Organizational Unit Summary'!$B$58,"")</f>
        <v>P-19</v>
      </c>
      <c r="D2340" s="51" t="str">
        <f>IF('Organizational Unit Summary'!$B$24="Benchmark or Sustainment",IF(E2340="OoS","OoS",IF(E2340=1,"DM",IF(E2340=2,"PM",IF(E2340=3,"LM",IF(E2340=4,"FM"))))),IF(E2340="OoS","OoS",IF(E2340&lt;=2,"H",IF(E2340=3,"M",IF(E2340=4,"L")))))</f>
        <v>DM</v>
      </c>
      <c r="E2340" s="58">
        <f>IF(OR(Processes!$C$70=TRUE,Processes!V$70=TRUE),IF(AND(G2340=1,H2340=1,NOT(ISTEXT(J2340))),4,IF(AND(G2340=1,H2340=1,ISTEXT(J2340)),3,IF(AND(OR(G2340=1,H2340=1),ISTEXT(J2340)),2,1))),"OoS")</f>
        <v>1</v>
      </c>
      <c r="F2340" s="57"/>
      <c r="G2340" s="59"/>
      <c r="H2340" s="59"/>
      <c r="I2340" s="59"/>
      <c r="J2340" s="59"/>
      <c r="K2340" s="59"/>
      <c r="L2340" s="59"/>
      <c r="M2340" s="59"/>
      <c r="N2340" s="59"/>
      <c r="O2340" s="59"/>
      <c r="P2340" s="370"/>
      <c r="Q2340" s="59"/>
      <c r="R2340" s="386"/>
    </row>
    <row r="2341" spans="1:18" ht="12.75" customHeight="1" thickBot="1" x14ac:dyDescent="0.3">
      <c r="A2341" s="383"/>
      <c r="B2341" s="378"/>
      <c r="C2341" s="62" t="str">
        <f>IF(ISTEXT('Organizational Unit Summary'!$B$59),'Organizational Unit Summary'!$B$59,"")</f>
        <v>P-20</v>
      </c>
      <c r="D2341" s="51" t="str">
        <f>IF('Organizational Unit Summary'!$B$24="Benchmark or Sustainment",IF(E2341="OoS","OoS",IF(E2341=1,"DM",IF(E2341=2,"PM",IF(E2341=3,"LM",IF(E2341=4,"FM"))))),IF(E2341="OoS","OoS",IF(E2341&lt;=2,"H",IF(E2341=3,"M",IF(E2341=4,"L")))))</f>
        <v>DM</v>
      </c>
      <c r="E2341" s="58">
        <f>IF(OR(Processes!$C$70=TRUE,Processes!W$70=TRUE),IF(AND(G2341=1,H2341=1,NOT(ISTEXT(J2341))),4,IF(AND(G2341=1,H2341=1,ISTEXT(J2341)),3,IF(AND(OR(G2341=1,H2341=1),ISTEXT(J2341)),2,1))),"OoS")</f>
        <v>1</v>
      </c>
      <c r="F2341" s="57"/>
      <c r="G2341" s="59"/>
      <c r="H2341" s="59"/>
      <c r="I2341" s="59"/>
      <c r="J2341" s="59"/>
      <c r="K2341" s="59"/>
      <c r="L2341" s="59"/>
      <c r="M2341" s="59"/>
      <c r="N2341" s="59"/>
      <c r="O2341" s="59"/>
      <c r="P2341" s="371"/>
      <c r="Q2341" s="59"/>
      <c r="R2341" s="386"/>
    </row>
    <row r="2342" spans="1:18" ht="12.75" customHeight="1" x14ac:dyDescent="0.25">
      <c r="A2342" s="383"/>
      <c r="B2342" s="378" t="str">
        <f>IF(ISTEXT(Processes!$B$20),Processes!$B$20,"")</f>
        <v>Process 18</v>
      </c>
      <c r="C2342" s="62" t="str">
        <f>IF(ISTEXT('Organizational Unit Summary'!$B$40),'Organizational Unit Summary'!$B$40,"")</f>
        <v>P-1</v>
      </c>
      <c r="D2342" s="51" t="str">
        <f>IF('Organizational Unit Summary'!$B$24="Benchmark or Sustainment",IF(E2342="OoS","OoS",IF(E2342=1,"DM",IF(E2342=2,"PM",IF(E2342=3,"LM",IF(E2342=4,"FM"))))),IF(E2342="OoS","OoS",IF(E2342&lt;=2,"H",IF(E2342=3,"M",IF(E2342=4,"L")))))</f>
        <v>DM</v>
      </c>
      <c r="E2342" s="58">
        <f>IF(OR(Processes!$C$71=TRUE,Processes!D$71=TRUE),IF(AND(G2342=1,H2342=1,NOT(ISTEXT(J2342))),4,IF(AND(G2342=1,H2342=1,ISTEXT(J2342)),3,IF(AND(OR(G2342=1,H2342=1),ISTEXT(J2342)),2,1))),"OoS")</f>
        <v>1</v>
      </c>
      <c r="F2342" s="57"/>
      <c r="G2342" s="59"/>
      <c r="H2342" s="59"/>
      <c r="I2342" s="59"/>
      <c r="J2342" s="59"/>
      <c r="K2342" s="59"/>
      <c r="L2342" s="59"/>
      <c r="M2342" s="59"/>
      <c r="N2342" s="59"/>
      <c r="O2342" s="59"/>
      <c r="P2342" s="369"/>
      <c r="Q2342" s="59"/>
      <c r="R2342" s="386"/>
    </row>
    <row r="2343" spans="1:18" ht="12.75" customHeight="1" x14ac:dyDescent="0.25">
      <c r="A2343" s="383"/>
      <c r="B2343" s="378"/>
      <c r="C2343" s="62" t="str">
        <f>IF(ISTEXT('Organizational Unit Summary'!$B$41),'Organizational Unit Summary'!$B$41,"")</f>
        <v>P-2</v>
      </c>
      <c r="D2343" s="51" t="str">
        <f>IF('Organizational Unit Summary'!$B$24="Benchmark or Sustainment",IF(E2343="OoS","OoS",IF(E2343=1,"DM",IF(E2343=2,"PM",IF(E2343=3,"LM",IF(E2343=4,"FM"))))),IF(E2343="OoS","OoS",IF(E2343&lt;=2,"H",IF(E2343=3,"M",IF(E2343=4,"L")))))</f>
        <v>DM</v>
      </c>
      <c r="E2343" s="58">
        <f>IF(OR(Processes!$C$71=TRUE,Processes!E$71=TRUE),IF(AND(G2343=1,H2343=1,NOT(ISTEXT(J2343))),4,IF(AND(G2343=1,H2343=1,ISTEXT(J2343)),3,IF(AND(OR(G2343=1,H2343=1),ISTEXT(J2343)),2,1))),"OoS")</f>
        <v>1</v>
      </c>
      <c r="F2343" s="57"/>
      <c r="G2343" s="59"/>
      <c r="H2343" s="59"/>
      <c r="I2343" s="59"/>
      <c r="J2343" s="59"/>
      <c r="K2343" s="59"/>
      <c r="L2343" s="59"/>
      <c r="M2343" s="59"/>
      <c r="N2343" s="59"/>
      <c r="O2343" s="59"/>
      <c r="P2343" s="370"/>
      <c r="Q2343" s="59"/>
      <c r="R2343" s="386"/>
    </row>
    <row r="2344" spans="1:18" ht="12.75" customHeight="1" x14ac:dyDescent="0.25">
      <c r="A2344" s="383"/>
      <c r="B2344" s="378"/>
      <c r="C2344" s="62" t="str">
        <f>IF(ISTEXT('Organizational Unit Summary'!$B$42),'Organizational Unit Summary'!$B$42,"")</f>
        <v>P-3</v>
      </c>
      <c r="D2344" s="51" t="str">
        <f>IF('Organizational Unit Summary'!$B$24="Benchmark or Sustainment",IF(E2344="OoS","OoS",IF(E2344=1,"DM",IF(E2344=2,"PM",IF(E2344=3,"LM",IF(E2344=4,"FM"))))),IF(E2344="OoS","OoS",IF(E2344&lt;=2,"H",IF(E2344=3,"M",IF(E2344=4,"L")))))</f>
        <v>DM</v>
      </c>
      <c r="E2344" s="58">
        <f>IF(OR(Processes!$C$71=TRUE,Processes!F$71=TRUE),IF(AND(G2344=1,H2344=1,NOT(ISTEXT(J2344))),4,IF(AND(G2344=1,H2344=1,ISTEXT(J2344)),3,IF(AND(OR(G2344=1,H2344=1),ISTEXT(J2344)),2,1))),"OoS")</f>
        <v>1</v>
      </c>
      <c r="F2344" s="57"/>
      <c r="G2344" s="59"/>
      <c r="H2344" s="59"/>
      <c r="I2344" s="59"/>
      <c r="J2344" s="59"/>
      <c r="K2344" s="59"/>
      <c r="L2344" s="59"/>
      <c r="M2344" s="59"/>
      <c r="N2344" s="59"/>
      <c r="O2344" s="59"/>
      <c r="P2344" s="370"/>
      <c r="Q2344" s="59"/>
      <c r="R2344" s="386"/>
    </row>
    <row r="2345" spans="1:18" ht="12.75" customHeight="1" x14ac:dyDescent="0.25">
      <c r="A2345" s="383"/>
      <c r="B2345" s="378"/>
      <c r="C2345" s="62" t="str">
        <f>IF(ISTEXT('Organizational Unit Summary'!$B$43),'Organizational Unit Summary'!$B$43,"")</f>
        <v>P-4</v>
      </c>
      <c r="D2345" s="51" t="str">
        <f>IF('Organizational Unit Summary'!$B$24="Benchmark or Sustainment",IF(E2345="OoS","OoS",IF(E2345=1,"DM",IF(E2345=2,"PM",IF(E2345=3,"LM",IF(E2345=4,"FM"))))),IF(E2345="OoS","OoS",IF(E2345&lt;=2,"H",IF(E2345=3,"M",IF(E2345=4,"L")))))</f>
        <v>DM</v>
      </c>
      <c r="E2345" s="58">
        <f>IF(OR(Processes!$C$71=TRUE,Processes!G$71=TRUE),IF(AND(G2345=1,H2345=1,NOT(ISTEXT(J2345))),4,IF(AND(G2345=1,H2345=1,ISTEXT(J2345)),3,IF(AND(OR(G2345=1,H2345=1),ISTEXT(J2345)),2,1))),"OoS")</f>
        <v>1</v>
      </c>
      <c r="F2345" s="57"/>
      <c r="G2345" s="59"/>
      <c r="H2345" s="59"/>
      <c r="I2345" s="59"/>
      <c r="J2345" s="59"/>
      <c r="K2345" s="59"/>
      <c r="L2345" s="59"/>
      <c r="M2345" s="59"/>
      <c r="N2345" s="59"/>
      <c r="O2345" s="59"/>
      <c r="P2345" s="370"/>
      <c r="Q2345" s="59"/>
      <c r="R2345" s="386"/>
    </row>
    <row r="2346" spans="1:18" ht="12.75" customHeight="1" x14ac:dyDescent="0.25">
      <c r="A2346" s="383"/>
      <c r="B2346" s="378"/>
      <c r="C2346" s="62" t="str">
        <f>IF(ISTEXT('Organizational Unit Summary'!$B$44),'Organizational Unit Summary'!$B$44,"")</f>
        <v>P-5</v>
      </c>
      <c r="D2346" s="51" t="str">
        <f>IF('Organizational Unit Summary'!$B$24="Benchmark or Sustainment",IF(E2346="OoS","OoS",IF(E2346=1,"DM",IF(E2346=2,"PM",IF(E2346=3,"LM",IF(E2346=4,"FM"))))),IF(E2346="OoS","OoS",IF(E2346&lt;=2,"H",IF(E2346=3,"M",IF(E2346=4,"L")))))</f>
        <v>DM</v>
      </c>
      <c r="E2346" s="58">
        <f>IF(OR(Processes!$C$71=TRUE,Processes!H$71=TRUE),IF(AND(G2346=1,H2346=1,NOT(ISTEXT(J2346))),4,IF(AND(G2346=1,H2346=1,ISTEXT(J2346)),3,IF(AND(OR(G2346=1,H2346=1),ISTEXT(J2346)),2,1))),"OoS")</f>
        <v>1</v>
      </c>
      <c r="F2346" s="57"/>
      <c r="G2346" s="59"/>
      <c r="H2346" s="59"/>
      <c r="I2346" s="59"/>
      <c r="J2346" s="59"/>
      <c r="K2346" s="59"/>
      <c r="L2346" s="59"/>
      <c r="M2346" s="59"/>
      <c r="N2346" s="59"/>
      <c r="O2346" s="59"/>
      <c r="P2346" s="370"/>
      <c r="Q2346" s="59"/>
      <c r="R2346" s="386"/>
    </row>
    <row r="2347" spans="1:18" ht="12.75" customHeight="1" x14ac:dyDescent="0.25">
      <c r="A2347" s="383"/>
      <c r="B2347" s="378"/>
      <c r="C2347" s="62" t="str">
        <f>IF(ISTEXT('Organizational Unit Summary'!$B$45),'Organizational Unit Summary'!$B$45,"")</f>
        <v>P-6</v>
      </c>
      <c r="D2347" s="51" t="str">
        <f>IF('Organizational Unit Summary'!$B$24="Benchmark or Sustainment",IF(E2347="OoS","OoS",IF(E2347=1,"DM",IF(E2347=2,"PM",IF(E2347=3,"LM",IF(E2347=4,"FM"))))),IF(E2347="OoS","OoS",IF(E2347&lt;=2,"H",IF(E2347=3,"M",IF(E2347=4,"L")))))</f>
        <v>DM</v>
      </c>
      <c r="E2347" s="58">
        <f>IF(OR(Processes!$C$71=TRUE,Processes!I$71=TRUE),IF(AND(G2347=1,H2347=1,NOT(ISTEXT(J2347))),4,IF(AND(G2347=1,H2347=1,ISTEXT(J2347)),3,IF(AND(OR(G2347=1,H2347=1),ISTEXT(J2347)),2,1))),"OoS")</f>
        <v>1</v>
      </c>
      <c r="F2347" s="57"/>
      <c r="G2347" s="59"/>
      <c r="H2347" s="59"/>
      <c r="I2347" s="59"/>
      <c r="J2347" s="59"/>
      <c r="K2347" s="59"/>
      <c r="L2347" s="59"/>
      <c r="M2347" s="59"/>
      <c r="N2347" s="59"/>
      <c r="O2347" s="59"/>
      <c r="P2347" s="370"/>
      <c r="Q2347" s="59"/>
      <c r="R2347" s="386"/>
    </row>
    <row r="2348" spans="1:18" ht="12.75" customHeight="1" x14ac:dyDescent="0.25">
      <c r="A2348" s="383"/>
      <c r="B2348" s="378"/>
      <c r="C2348" s="62" t="str">
        <f>IF(ISTEXT('Organizational Unit Summary'!$B$46),'Organizational Unit Summary'!$B$46,"")</f>
        <v>P-7</v>
      </c>
      <c r="D2348" s="51" t="str">
        <f>IF('Organizational Unit Summary'!$B$24="Benchmark or Sustainment",IF(E2348="OoS","OoS",IF(E2348=1,"DM",IF(E2348=2,"PM",IF(E2348=3,"LM",IF(E2348=4,"FM"))))),IF(E2348="OoS","OoS",IF(E2348&lt;=2,"H",IF(E2348=3,"M",IF(E2348=4,"L")))))</f>
        <v>DM</v>
      </c>
      <c r="E2348" s="58">
        <f>IF(OR(Processes!$C$71=TRUE,Processes!J$71=TRUE),IF(AND(G2348=1,H2348=1,NOT(ISTEXT(J2348))),4,IF(AND(G2348=1,H2348=1,ISTEXT(J2348)),3,IF(AND(OR(G2348=1,H2348=1),ISTEXT(J2348)),2,1))),"OoS")</f>
        <v>1</v>
      </c>
      <c r="F2348" s="57"/>
      <c r="G2348" s="59"/>
      <c r="H2348" s="59"/>
      <c r="I2348" s="59"/>
      <c r="J2348" s="59"/>
      <c r="K2348" s="59"/>
      <c r="L2348" s="59"/>
      <c r="M2348" s="59"/>
      <c r="N2348" s="59"/>
      <c r="O2348" s="59"/>
      <c r="P2348" s="370"/>
      <c r="Q2348" s="59"/>
      <c r="R2348" s="386"/>
    </row>
    <row r="2349" spans="1:18" ht="12.75" customHeight="1" x14ac:dyDescent="0.25">
      <c r="A2349" s="383"/>
      <c r="B2349" s="378"/>
      <c r="C2349" s="62" t="str">
        <f>IF(ISTEXT('Organizational Unit Summary'!$B$47),'Organizational Unit Summary'!$B$47,"")</f>
        <v>P-8</v>
      </c>
      <c r="D2349" s="51" t="str">
        <f>IF('Organizational Unit Summary'!$B$24="Benchmark or Sustainment",IF(E2349="OoS","OoS",IF(E2349=1,"DM",IF(E2349=2,"PM",IF(E2349=3,"LM",IF(E2349=4,"FM"))))),IF(E2349="OoS","OoS",IF(E2349&lt;=2,"H",IF(E2349=3,"M",IF(E2349=4,"L")))))</f>
        <v>DM</v>
      </c>
      <c r="E2349" s="58">
        <f>IF(OR(Processes!$C$71=TRUE,Processes!K$71=TRUE),IF(AND(G2349=1,H2349=1,NOT(ISTEXT(J2349))),4,IF(AND(G2349=1,H2349=1,ISTEXT(J2349)),3,IF(AND(OR(G2349=1,H2349=1),ISTEXT(J2349)),2,1))),"OoS")</f>
        <v>1</v>
      </c>
      <c r="F2349" s="57"/>
      <c r="G2349" s="59"/>
      <c r="H2349" s="59"/>
      <c r="I2349" s="59"/>
      <c r="J2349" s="59"/>
      <c r="K2349" s="59"/>
      <c r="L2349" s="59"/>
      <c r="M2349" s="59"/>
      <c r="N2349" s="59"/>
      <c r="O2349" s="59"/>
      <c r="P2349" s="370"/>
      <c r="Q2349" s="59"/>
      <c r="R2349" s="386"/>
    </row>
    <row r="2350" spans="1:18" ht="12.75" customHeight="1" x14ac:dyDescent="0.25">
      <c r="A2350" s="383"/>
      <c r="B2350" s="378"/>
      <c r="C2350" s="62" t="str">
        <f>IF(ISTEXT('Organizational Unit Summary'!$B$48),'Organizational Unit Summary'!$B$48,"")</f>
        <v>P-9</v>
      </c>
      <c r="D2350" s="51" t="str">
        <f>IF('Organizational Unit Summary'!$B$24="Benchmark or Sustainment",IF(E2350="OoS","OoS",IF(E2350=1,"DM",IF(E2350=2,"PM",IF(E2350=3,"LM",IF(E2350=4,"FM"))))),IF(E2350="OoS","OoS",IF(E2350&lt;=2,"H",IF(E2350=3,"M",IF(E2350=4,"L")))))</f>
        <v>DM</v>
      </c>
      <c r="E2350" s="58">
        <f>IF(OR(Processes!$C$71=TRUE,Processes!L$71=TRUE),IF(AND(G2350=1,H2350=1,NOT(ISTEXT(J2350))),4,IF(AND(G2350=1,H2350=1,ISTEXT(J2350)),3,IF(AND(OR(G2350=1,H2350=1),ISTEXT(J2350)),2,1))),"OoS")</f>
        <v>1</v>
      </c>
      <c r="F2350" s="57"/>
      <c r="G2350" s="59"/>
      <c r="H2350" s="59"/>
      <c r="I2350" s="59"/>
      <c r="J2350" s="59"/>
      <c r="K2350" s="59"/>
      <c r="L2350" s="59"/>
      <c r="M2350" s="59"/>
      <c r="N2350" s="59"/>
      <c r="O2350" s="59"/>
      <c r="P2350" s="370"/>
      <c r="Q2350" s="59"/>
      <c r="R2350" s="386"/>
    </row>
    <row r="2351" spans="1:18" ht="12.75" customHeight="1" x14ac:dyDescent="0.25">
      <c r="A2351" s="383"/>
      <c r="B2351" s="378"/>
      <c r="C2351" s="62" t="str">
        <f>IF(ISTEXT('Organizational Unit Summary'!$B$49),'Organizational Unit Summary'!$B$49,"")</f>
        <v>P-10</v>
      </c>
      <c r="D2351" s="51" t="str">
        <f>IF('Organizational Unit Summary'!$B$24="Benchmark or Sustainment",IF(E2351="OoS","OoS",IF(E2351=1,"DM",IF(E2351=2,"PM",IF(E2351=3,"LM",IF(E2351=4,"FM"))))),IF(E2351="OoS","OoS",IF(E2351&lt;=2,"H",IF(E2351=3,"M",IF(E2351=4,"L")))))</f>
        <v>DM</v>
      </c>
      <c r="E2351" s="58">
        <f>IF(OR(Processes!$C$71=TRUE,Processes!M$71=TRUE),IF(AND(G2351=1,H2351=1,NOT(ISTEXT(J2351))),4,IF(AND(G2351=1,H2351=1,ISTEXT(J2351)),3,IF(AND(OR(G2351=1,H2351=1),ISTEXT(J2351)),2,1))),"OoS")</f>
        <v>1</v>
      </c>
      <c r="F2351" s="57"/>
      <c r="G2351" s="59"/>
      <c r="H2351" s="59"/>
      <c r="I2351" s="59"/>
      <c r="J2351" s="59"/>
      <c r="K2351" s="59"/>
      <c r="L2351" s="59"/>
      <c r="M2351" s="59"/>
      <c r="N2351" s="59"/>
      <c r="O2351" s="59"/>
      <c r="P2351" s="370"/>
      <c r="Q2351" s="59"/>
      <c r="R2351" s="386"/>
    </row>
    <row r="2352" spans="1:18" ht="12.75" customHeight="1" x14ac:dyDescent="0.25">
      <c r="A2352" s="383"/>
      <c r="B2352" s="378"/>
      <c r="C2352" s="62" t="str">
        <f>IF(ISTEXT('Organizational Unit Summary'!$B$50),'Organizational Unit Summary'!$B$50,"")</f>
        <v>P-11</v>
      </c>
      <c r="D2352" s="51" t="str">
        <f>IF('Organizational Unit Summary'!$B$24="Benchmark or Sustainment",IF(E2352="OoS","OoS",IF(E2352=1,"DM",IF(E2352=2,"PM",IF(E2352=3,"LM",IF(E2352=4,"FM"))))),IF(E2352="OoS","OoS",IF(E2352&lt;=2,"H",IF(E2352=3,"M",IF(E2352=4,"L")))))</f>
        <v>DM</v>
      </c>
      <c r="E2352" s="58">
        <f>IF(OR(Processes!$C$71=TRUE,Processes!N$71=TRUE),IF(AND(G2352=1,H2352=1,NOT(ISTEXT(J2352))),4,IF(AND(G2352=1,H2352=1,ISTEXT(J2352)),3,IF(AND(OR(G2352=1,H2352=1),ISTEXT(J2352)),2,1))),"OoS")</f>
        <v>1</v>
      </c>
      <c r="F2352" s="57"/>
      <c r="G2352" s="59"/>
      <c r="H2352" s="59"/>
      <c r="I2352" s="59"/>
      <c r="J2352" s="59"/>
      <c r="K2352" s="59"/>
      <c r="L2352" s="59"/>
      <c r="M2352" s="59"/>
      <c r="N2352" s="59"/>
      <c r="O2352" s="59"/>
      <c r="P2352" s="370"/>
      <c r="Q2352" s="59"/>
      <c r="R2352" s="386"/>
    </row>
    <row r="2353" spans="1:18" ht="12.75" customHeight="1" x14ac:dyDescent="0.25">
      <c r="A2353" s="383"/>
      <c r="B2353" s="378"/>
      <c r="C2353" s="62" t="str">
        <f>IF(ISTEXT('Organizational Unit Summary'!$B$51),'Organizational Unit Summary'!$B$51,"")</f>
        <v>P-12</v>
      </c>
      <c r="D2353" s="51" t="str">
        <f>IF('Organizational Unit Summary'!$B$24="Benchmark or Sustainment",IF(E2353="OoS","OoS",IF(E2353=1,"DM",IF(E2353=2,"PM",IF(E2353=3,"LM",IF(E2353=4,"FM"))))),IF(E2353="OoS","OoS",IF(E2353&lt;=2,"H",IF(E2353=3,"M",IF(E2353=4,"L")))))</f>
        <v>DM</v>
      </c>
      <c r="E2353" s="58">
        <f>IF(OR(Processes!$C$71=TRUE,Processes!O$71=TRUE),IF(AND(G2353=1,H2353=1,NOT(ISTEXT(J2353))),4,IF(AND(G2353=1,H2353=1,ISTEXT(J2353)),3,IF(AND(OR(G2353=1,H2353=1),ISTEXT(J2353)),2,1))),"OoS")</f>
        <v>1</v>
      </c>
      <c r="F2353" s="57"/>
      <c r="G2353" s="59"/>
      <c r="H2353" s="59"/>
      <c r="I2353" s="59"/>
      <c r="J2353" s="59"/>
      <c r="K2353" s="59"/>
      <c r="L2353" s="59"/>
      <c r="M2353" s="59"/>
      <c r="N2353" s="59"/>
      <c r="O2353" s="59"/>
      <c r="P2353" s="370"/>
      <c r="Q2353" s="59"/>
      <c r="R2353" s="386"/>
    </row>
    <row r="2354" spans="1:18" ht="12.75" customHeight="1" x14ac:dyDescent="0.25">
      <c r="A2354" s="383"/>
      <c r="B2354" s="378"/>
      <c r="C2354" s="62" t="str">
        <f>IF(ISTEXT('Organizational Unit Summary'!$B$52),'Organizational Unit Summary'!$B$52,"")</f>
        <v>P-13</v>
      </c>
      <c r="D2354" s="51" t="str">
        <f>IF('Organizational Unit Summary'!$B$24="Benchmark or Sustainment",IF(E2354="OoS","OoS",IF(E2354=1,"DM",IF(E2354=2,"PM",IF(E2354=3,"LM",IF(E2354=4,"FM"))))),IF(E2354="OoS","OoS",IF(E2354&lt;=2,"H",IF(E2354=3,"M",IF(E2354=4,"L")))))</f>
        <v>DM</v>
      </c>
      <c r="E2354" s="58">
        <f>IF(OR(Processes!$C$71=TRUE,Processes!P$71=TRUE),IF(AND(G2354=1,H2354=1,NOT(ISTEXT(J2354))),4,IF(AND(G2354=1,H2354=1,ISTEXT(J2354)),3,IF(AND(OR(G2354=1,H2354=1),ISTEXT(J2354)),2,1))),"OoS")</f>
        <v>1</v>
      </c>
      <c r="F2354" s="57"/>
      <c r="G2354" s="59"/>
      <c r="H2354" s="59"/>
      <c r="I2354" s="59"/>
      <c r="J2354" s="59"/>
      <c r="K2354" s="59"/>
      <c r="L2354" s="59"/>
      <c r="M2354" s="59"/>
      <c r="N2354" s="59"/>
      <c r="O2354" s="59"/>
      <c r="P2354" s="370"/>
      <c r="Q2354" s="59"/>
      <c r="R2354" s="386"/>
    </row>
    <row r="2355" spans="1:18" ht="12.75" customHeight="1" x14ac:dyDescent="0.25">
      <c r="A2355" s="383"/>
      <c r="B2355" s="378"/>
      <c r="C2355" s="62" t="str">
        <f>IF(ISTEXT('Organizational Unit Summary'!$B$53),'Organizational Unit Summary'!$B$53,"")</f>
        <v>P-14</v>
      </c>
      <c r="D2355" s="51" t="str">
        <f>IF('Organizational Unit Summary'!$B$24="Benchmark or Sustainment",IF(E2355="OoS","OoS",IF(E2355=1,"DM",IF(E2355=2,"PM",IF(E2355=3,"LM",IF(E2355=4,"FM"))))),IF(E2355="OoS","OoS",IF(E2355&lt;=2,"H",IF(E2355=3,"M",IF(E2355=4,"L")))))</f>
        <v>DM</v>
      </c>
      <c r="E2355" s="58">
        <f>IF(OR(Processes!$C$71=TRUE,Processes!Q$71=TRUE),IF(AND(G2355=1,H2355=1,NOT(ISTEXT(J2355))),4,IF(AND(G2355=1,H2355=1,ISTEXT(J2355)),3,IF(AND(OR(G2355=1,H2355=1),ISTEXT(J2355)),2,1))),"OoS")</f>
        <v>1</v>
      </c>
      <c r="F2355" s="57"/>
      <c r="G2355" s="59"/>
      <c r="H2355" s="59"/>
      <c r="I2355" s="59"/>
      <c r="J2355" s="59"/>
      <c r="K2355" s="59"/>
      <c r="L2355" s="59"/>
      <c r="M2355" s="59"/>
      <c r="N2355" s="59"/>
      <c r="O2355" s="59"/>
      <c r="P2355" s="370"/>
      <c r="Q2355" s="59"/>
      <c r="R2355" s="386"/>
    </row>
    <row r="2356" spans="1:18" ht="12.75" customHeight="1" x14ac:dyDescent="0.25">
      <c r="A2356" s="383"/>
      <c r="B2356" s="378"/>
      <c r="C2356" s="62" t="str">
        <f>IF(ISTEXT('Organizational Unit Summary'!$B$54),'Organizational Unit Summary'!$B$54,"")</f>
        <v>P-15</v>
      </c>
      <c r="D2356" s="51" t="str">
        <f>IF('Organizational Unit Summary'!$B$24="Benchmark or Sustainment",IF(E2356="OoS","OoS",IF(E2356=1,"DM",IF(E2356=2,"PM",IF(E2356=3,"LM",IF(E2356=4,"FM"))))),IF(E2356="OoS","OoS",IF(E2356&lt;=2,"H",IF(E2356=3,"M",IF(E2356=4,"L")))))</f>
        <v>DM</v>
      </c>
      <c r="E2356" s="58">
        <f>IF(OR(Processes!$C$71=TRUE,Processes!R$71=TRUE),IF(AND(G2356=1,H2356=1,NOT(ISTEXT(J2356))),4,IF(AND(G2356=1,H2356=1,ISTEXT(J2356)),3,IF(AND(OR(G2356=1,H2356=1),ISTEXT(J2356)),2,1))),"OoS")</f>
        <v>1</v>
      </c>
      <c r="F2356" s="57"/>
      <c r="G2356" s="59"/>
      <c r="H2356" s="59"/>
      <c r="I2356" s="59"/>
      <c r="J2356" s="59"/>
      <c r="K2356" s="59"/>
      <c r="L2356" s="59"/>
      <c r="M2356" s="59"/>
      <c r="N2356" s="59"/>
      <c r="O2356" s="59"/>
      <c r="P2356" s="370"/>
      <c r="Q2356" s="59"/>
      <c r="R2356" s="386"/>
    </row>
    <row r="2357" spans="1:18" ht="12.75" customHeight="1" x14ac:dyDescent="0.25">
      <c r="A2357" s="383"/>
      <c r="B2357" s="378"/>
      <c r="C2357" s="62" t="str">
        <f>IF(ISTEXT('Organizational Unit Summary'!$B$55),'Organizational Unit Summary'!$B$55,"")</f>
        <v>P-16</v>
      </c>
      <c r="D2357" s="51" t="str">
        <f>IF('Organizational Unit Summary'!$B$24="Benchmark or Sustainment",IF(E2357="OoS","OoS",IF(E2357=1,"DM",IF(E2357=2,"PM",IF(E2357=3,"LM",IF(E2357=4,"FM"))))),IF(E2357="OoS","OoS",IF(E2357&lt;=2,"H",IF(E2357=3,"M",IF(E2357=4,"L")))))</f>
        <v>DM</v>
      </c>
      <c r="E2357" s="58">
        <f>IF(OR(Processes!$C$71=TRUE,Processes!S$71=TRUE),IF(AND(G2357=1,H2357=1,NOT(ISTEXT(J2357))),4,IF(AND(G2357=1,H2357=1,ISTEXT(J2357)),3,IF(AND(OR(G2357=1,H2357=1),ISTEXT(J2357)),2,1))),"OoS")</f>
        <v>1</v>
      </c>
      <c r="F2357" s="57"/>
      <c r="G2357" s="59"/>
      <c r="H2357" s="59"/>
      <c r="I2357" s="59"/>
      <c r="J2357" s="59"/>
      <c r="K2357" s="59"/>
      <c r="L2357" s="59"/>
      <c r="M2357" s="59"/>
      <c r="N2357" s="59"/>
      <c r="O2357" s="59"/>
      <c r="P2357" s="370"/>
      <c r="Q2357" s="59"/>
      <c r="R2357" s="386"/>
    </row>
    <row r="2358" spans="1:18" ht="12.75" customHeight="1" x14ac:dyDescent="0.25">
      <c r="A2358" s="383"/>
      <c r="B2358" s="378"/>
      <c r="C2358" s="62" t="str">
        <f>IF(ISTEXT('Organizational Unit Summary'!$B$56),'Organizational Unit Summary'!$B$56,"")</f>
        <v>P-17</v>
      </c>
      <c r="D2358" s="51" t="str">
        <f>IF('Organizational Unit Summary'!$B$24="Benchmark or Sustainment",IF(E2358="OoS","OoS",IF(E2358=1,"DM",IF(E2358=2,"PM",IF(E2358=3,"LM",IF(E2358=4,"FM"))))),IF(E2358="OoS","OoS",IF(E2358&lt;=2,"H",IF(E2358=3,"M",IF(E2358=4,"L")))))</f>
        <v>DM</v>
      </c>
      <c r="E2358" s="58">
        <f>IF(OR(Processes!$C$71=TRUE,Processes!T$71=TRUE),IF(AND(G2358=1,H2358=1,NOT(ISTEXT(J2358))),4,IF(AND(G2358=1,H2358=1,ISTEXT(J2358)),3,IF(AND(OR(G2358=1,H2358=1),ISTEXT(J2358)),2,1))),"OoS")</f>
        <v>1</v>
      </c>
      <c r="F2358" s="57"/>
      <c r="G2358" s="59"/>
      <c r="H2358" s="59"/>
      <c r="I2358" s="59"/>
      <c r="J2358" s="59"/>
      <c r="K2358" s="59"/>
      <c r="L2358" s="59"/>
      <c r="M2358" s="59"/>
      <c r="N2358" s="59"/>
      <c r="O2358" s="59"/>
      <c r="P2358" s="370"/>
      <c r="Q2358" s="59"/>
      <c r="R2358" s="386"/>
    </row>
    <row r="2359" spans="1:18" ht="12.75" customHeight="1" x14ac:dyDescent="0.25">
      <c r="A2359" s="383"/>
      <c r="B2359" s="378"/>
      <c r="C2359" s="62" t="str">
        <f>IF(ISTEXT('Organizational Unit Summary'!$B$57),'Organizational Unit Summary'!$B$57,"")</f>
        <v>P-18</v>
      </c>
      <c r="D2359" s="51" t="str">
        <f>IF('Organizational Unit Summary'!$B$24="Benchmark or Sustainment",IF(E2359="OoS","OoS",IF(E2359=1,"DM",IF(E2359=2,"PM",IF(E2359=3,"LM",IF(E2359=4,"FM"))))),IF(E2359="OoS","OoS",IF(E2359&lt;=2,"H",IF(E2359=3,"M",IF(E2359=4,"L")))))</f>
        <v>DM</v>
      </c>
      <c r="E2359" s="58">
        <f>IF(OR(Processes!$C$71=TRUE,Processes!U$71=TRUE),IF(AND(G2359=1,H2359=1,NOT(ISTEXT(J2359))),4,IF(AND(G2359=1,H2359=1,ISTEXT(J2359)),3,IF(AND(OR(G2359=1,H2359=1),ISTEXT(J2359)),2,1))),"OoS")</f>
        <v>1</v>
      </c>
      <c r="F2359" s="57"/>
      <c r="G2359" s="59"/>
      <c r="H2359" s="59"/>
      <c r="I2359" s="59"/>
      <c r="J2359" s="59"/>
      <c r="K2359" s="59"/>
      <c r="L2359" s="59"/>
      <c r="M2359" s="59"/>
      <c r="N2359" s="59"/>
      <c r="O2359" s="59"/>
      <c r="P2359" s="370"/>
      <c r="Q2359" s="59"/>
      <c r="R2359" s="386"/>
    </row>
    <row r="2360" spans="1:18" ht="12.75" customHeight="1" x14ac:dyDescent="0.25">
      <c r="A2360" s="383"/>
      <c r="B2360" s="378"/>
      <c r="C2360" s="62" t="str">
        <f>IF(ISTEXT('Organizational Unit Summary'!$B$58),'Organizational Unit Summary'!$B$58,"")</f>
        <v>P-19</v>
      </c>
      <c r="D2360" s="51" t="str">
        <f>IF('Organizational Unit Summary'!$B$24="Benchmark or Sustainment",IF(E2360="OoS","OoS",IF(E2360=1,"DM",IF(E2360=2,"PM",IF(E2360=3,"LM",IF(E2360=4,"FM"))))),IF(E2360="OoS","OoS",IF(E2360&lt;=2,"H",IF(E2360=3,"M",IF(E2360=4,"L")))))</f>
        <v>DM</v>
      </c>
      <c r="E2360" s="58">
        <f>IF(OR(Processes!$C$71=TRUE,Processes!V$71=TRUE),IF(AND(G2360=1,H2360=1,NOT(ISTEXT(J2360))),4,IF(AND(G2360=1,H2360=1,ISTEXT(J2360)),3,IF(AND(OR(G2360=1,H2360=1),ISTEXT(J2360)),2,1))),"OoS")</f>
        <v>1</v>
      </c>
      <c r="F2360" s="57"/>
      <c r="G2360" s="59"/>
      <c r="H2360" s="59"/>
      <c r="I2360" s="59"/>
      <c r="J2360" s="59"/>
      <c r="K2360" s="59"/>
      <c r="L2360" s="59"/>
      <c r="M2360" s="59"/>
      <c r="N2360" s="59"/>
      <c r="O2360" s="59"/>
      <c r="P2360" s="370"/>
      <c r="Q2360" s="59"/>
      <c r="R2360" s="386"/>
    </row>
    <row r="2361" spans="1:18" ht="12.75" customHeight="1" thickBot="1" x14ac:dyDescent="0.3">
      <c r="A2361" s="383"/>
      <c r="B2361" s="378"/>
      <c r="C2361" s="62" t="str">
        <f>IF(ISTEXT('Organizational Unit Summary'!$B$59),'Organizational Unit Summary'!$B$59,"")</f>
        <v>P-20</v>
      </c>
      <c r="D2361" s="51" t="str">
        <f>IF('Organizational Unit Summary'!$B$24="Benchmark or Sustainment",IF(E2361="OoS","OoS",IF(E2361=1,"DM",IF(E2361=2,"PM",IF(E2361=3,"LM",IF(E2361=4,"FM"))))),IF(E2361="OoS","OoS",IF(E2361&lt;=2,"H",IF(E2361=3,"M",IF(E2361=4,"L")))))</f>
        <v>DM</v>
      </c>
      <c r="E2361" s="58">
        <f>IF(OR(Processes!$C$71=TRUE,Processes!W$71=TRUE),IF(AND(G2361=1,H2361=1,NOT(ISTEXT(J2361))),4,IF(AND(G2361=1,H2361=1,ISTEXT(J2361)),3,IF(AND(OR(G2361=1,H2361=1),ISTEXT(J2361)),2,1))),"OoS")</f>
        <v>1</v>
      </c>
      <c r="F2361" s="57"/>
      <c r="G2361" s="59"/>
      <c r="H2361" s="59"/>
      <c r="I2361" s="59"/>
      <c r="J2361" s="59"/>
      <c r="K2361" s="59"/>
      <c r="L2361" s="59"/>
      <c r="M2361" s="59"/>
      <c r="N2361" s="59"/>
      <c r="O2361" s="59"/>
      <c r="P2361" s="371"/>
      <c r="Q2361" s="59"/>
      <c r="R2361" s="386"/>
    </row>
    <row r="2362" spans="1:18" ht="12.75" customHeight="1" x14ac:dyDescent="0.25">
      <c r="A2362" s="383"/>
      <c r="B2362" s="378" t="str">
        <f>IF(ISTEXT(Processes!$B$21),Processes!$B$21,"")</f>
        <v>Process 19</v>
      </c>
      <c r="C2362" s="62" t="str">
        <f>IF(ISTEXT('Organizational Unit Summary'!$B$40),'Organizational Unit Summary'!$B$40,"")</f>
        <v>P-1</v>
      </c>
      <c r="D2362" s="51" t="str">
        <f>IF('Organizational Unit Summary'!$B$24="Benchmark or Sustainment",IF(E2362="OoS","OoS",IF(E2362=1,"DM",IF(E2362=2,"PM",IF(E2362=3,"LM",IF(E2362=4,"FM"))))),IF(E2362="OoS","OoS",IF(E2362&lt;=2,"H",IF(E2362=3,"M",IF(E2362=4,"L")))))</f>
        <v>DM</v>
      </c>
      <c r="E2362" s="58">
        <f>IF(OR(Processes!$C$72=TRUE,Processes!D$72=TRUE),IF(AND(G2362=1,H2362=1,NOT(ISTEXT(J2362))),4,IF(AND(G2362=1,H2362=1,ISTEXT(J2362)),3,IF(AND(OR(G2362=1,H2362=1),ISTEXT(J2362)),2,1))),"OoS")</f>
        <v>1</v>
      </c>
      <c r="F2362" s="57"/>
      <c r="G2362" s="59"/>
      <c r="H2362" s="59"/>
      <c r="I2362" s="59"/>
      <c r="J2362" s="59"/>
      <c r="K2362" s="59"/>
      <c r="L2362" s="59"/>
      <c r="M2362" s="59"/>
      <c r="N2362" s="59"/>
      <c r="O2362" s="59"/>
      <c r="P2362" s="369"/>
      <c r="Q2362" s="59"/>
      <c r="R2362" s="386"/>
    </row>
    <row r="2363" spans="1:18" ht="12.75" customHeight="1" x14ac:dyDescent="0.25">
      <c r="A2363" s="383"/>
      <c r="B2363" s="378"/>
      <c r="C2363" s="62" t="str">
        <f>IF(ISTEXT('Organizational Unit Summary'!$B$41),'Organizational Unit Summary'!$B$41,"")</f>
        <v>P-2</v>
      </c>
      <c r="D2363" s="51" t="str">
        <f>IF('Organizational Unit Summary'!$B$24="Benchmark or Sustainment",IF(E2363="OoS","OoS",IF(E2363=1,"DM",IF(E2363=2,"PM",IF(E2363=3,"LM",IF(E2363=4,"FM"))))),IF(E2363="OoS","OoS",IF(E2363&lt;=2,"H",IF(E2363=3,"M",IF(E2363=4,"L")))))</f>
        <v>DM</v>
      </c>
      <c r="E2363" s="58">
        <f>IF(OR(Processes!$C$72=TRUE,Processes!E$72=TRUE),IF(AND(G2363=1,H2363=1,NOT(ISTEXT(J2363))),4,IF(AND(G2363=1,H2363=1,ISTEXT(J2363)),3,IF(AND(OR(G2363=1,H2363=1),ISTEXT(J2363)),2,1))),"OoS")</f>
        <v>1</v>
      </c>
      <c r="F2363" s="57"/>
      <c r="G2363" s="59"/>
      <c r="H2363" s="59"/>
      <c r="I2363" s="59"/>
      <c r="J2363" s="59"/>
      <c r="K2363" s="59"/>
      <c r="L2363" s="59"/>
      <c r="M2363" s="59"/>
      <c r="N2363" s="59"/>
      <c r="O2363" s="59"/>
      <c r="P2363" s="370"/>
      <c r="Q2363" s="59"/>
      <c r="R2363" s="386"/>
    </row>
    <row r="2364" spans="1:18" ht="12.75" customHeight="1" x14ac:dyDescent="0.25">
      <c r="A2364" s="383"/>
      <c r="B2364" s="378"/>
      <c r="C2364" s="62" t="str">
        <f>IF(ISTEXT('Organizational Unit Summary'!$B$42),'Organizational Unit Summary'!$B$42,"")</f>
        <v>P-3</v>
      </c>
      <c r="D2364" s="51" t="str">
        <f>IF('Organizational Unit Summary'!$B$24="Benchmark or Sustainment",IF(E2364="OoS","OoS",IF(E2364=1,"DM",IF(E2364=2,"PM",IF(E2364=3,"LM",IF(E2364=4,"FM"))))),IF(E2364="OoS","OoS",IF(E2364&lt;=2,"H",IF(E2364=3,"M",IF(E2364=4,"L")))))</f>
        <v>DM</v>
      </c>
      <c r="E2364" s="58">
        <f>IF(OR(Processes!$C$72=TRUE,Processes!F$72=TRUE),IF(AND(G2364=1,H2364=1,NOT(ISTEXT(J2364))),4,IF(AND(G2364=1,H2364=1,ISTEXT(J2364)),3,IF(AND(OR(G2364=1,H2364=1),ISTEXT(J2364)),2,1))),"OoS")</f>
        <v>1</v>
      </c>
      <c r="F2364" s="57"/>
      <c r="G2364" s="59"/>
      <c r="H2364" s="59"/>
      <c r="I2364" s="59"/>
      <c r="J2364" s="59"/>
      <c r="K2364" s="59"/>
      <c r="L2364" s="59"/>
      <c r="M2364" s="59"/>
      <c r="N2364" s="59"/>
      <c r="O2364" s="59"/>
      <c r="P2364" s="370"/>
      <c r="Q2364" s="59"/>
      <c r="R2364" s="386"/>
    </row>
    <row r="2365" spans="1:18" ht="12.75" customHeight="1" x14ac:dyDescent="0.25">
      <c r="A2365" s="383"/>
      <c r="B2365" s="378"/>
      <c r="C2365" s="62" t="str">
        <f>IF(ISTEXT('Organizational Unit Summary'!$B$43),'Organizational Unit Summary'!$B$43,"")</f>
        <v>P-4</v>
      </c>
      <c r="D2365" s="51" t="str">
        <f>IF('Organizational Unit Summary'!$B$24="Benchmark or Sustainment",IF(E2365="OoS","OoS",IF(E2365=1,"DM",IF(E2365=2,"PM",IF(E2365=3,"LM",IF(E2365=4,"FM"))))),IF(E2365="OoS","OoS",IF(E2365&lt;=2,"H",IF(E2365=3,"M",IF(E2365=4,"L")))))</f>
        <v>DM</v>
      </c>
      <c r="E2365" s="58">
        <f>IF(OR(Processes!$C$72=TRUE,Processes!G$72=TRUE),IF(AND(G2365=1,H2365=1,NOT(ISTEXT(J2365))),4,IF(AND(G2365=1,H2365=1,ISTEXT(J2365)),3,IF(AND(OR(G2365=1,H2365=1),ISTEXT(J2365)),2,1))),"OoS")</f>
        <v>1</v>
      </c>
      <c r="F2365" s="57"/>
      <c r="G2365" s="59"/>
      <c r="H2365" s="59"/>
      <c r="I2365" s="59"/>
      <c r="J2365" s="59"/>
      <c r="K2365" s="59"/>
      <c r="L2365" s="59"/>
      <c r="M2365" s="59"/>
      <c r="N2365" s="59"/>
      <c r="O2365" s="59"/>
      <c r="P2365" s="370"/>
      <c r="Q2365" s="59"/>
      <c r="R2365" s="386"/>
    </row>
    <row r="2366" spans="1:18" ht="12.75" customHeight="1" x14ac:dyDescent="0.25">
      <c r="A2366" s="383"/>
      <c r="B2366" s="378"/>
      <c r="C2366" s="62" t="str">
        <f>IF(ISTEXT('Organizational Unit Summary'!$B$44),'Organizational Unit Summary'!$B$44,"")</f>
        <v>P-5</v>
      </c>
      <c r="D2366" s="51" t="str">
        <f>IF('Organizational Unit Summary'!$B$24="Benchmark or Sustainment",IF(E2366="OoS","OoS",IF(E2366=1,"DM",IF(E2366=2,"PM",IF(E2366=3,"LM",IF(E2366=4,"FM"))))),IF(E2366="OoS","OoS",IF(E2366&lt;=2,"H",IF(E2366=3,"M",IF(E2366=4,"L")))))</f>
        <v>DM</v>
      </c>
      <c r="E2366" s="58">
        <f>IF(OR(Processes!$C$72=TRUE,Processes!H$72=TRUE),IF(AND(G2366=1,H2366=1,NOT(ISTEXT(J2366))),4,IF(AND(G2366=1,H2366=1,ISTEXT(J2366)),3,IF(AND(OR(G2366=1,H2366=1),ISTEXT(J2366)),2,1))),"OoS")</f>
        <v>1</v>
      </c>
      <c r="F2366" s="57"/>
      <c r="G2366" s="59"/>
      <c r="H2366" s="59"/>
      <c r="I2366" s="59"/>
      <c r="J2366" s="59"/>
      <c r="K2366" s="59"/>
      <c r="L2366" s="59"/>
      <c r="M2366" s="59"/>
      <c r="N2366" s="59"/>
      <c r="O2366" s="59"/>
      <c r="P2366" s="370"/>
      <c r="Q2366" s="59"/>
      <c r="R2366" s="386"/>
    </row>
    <row r="2367" spans="1:18" ht="12.75" customHeight="1" x14ac:dyDescent="0.25">
      <c r="A2367" s="383"/>
      <c r="B2367" s="378"/>
      <c r="C2367" s="62" t="str">
        <f>IF(ISTEXT('Organizational Unit Summary'!$B$45),'Organizational Unit Summary'!$B$45,"")</f>
        <v>P-6</v>
      </c>
      <c r="D2367" s="51" t="str">
        <f>IF('Organizational Unit Summary'!$B$24="Benchmark or Sustainment",IF(E2367="OoS","OoS",IF(E2367=1,"DM",IF(E2367=2,"PM",IF(E2367=3,"LM",IF(E2367=4,"FM"))))),IF(E2367="OoS","OoS",IF(E2367&lt;=2,"H",IF(E2367=3,"M",IF(E2367=4,"L")))))</f>
        <v>DM</v>
      </c>
      <c r="E2367" s="58">
        <f>IF(OR(Processes!$C$72=TRUE,Processes!I$72=TRUE),IF(AND(G2367=1,H2367=1,NOT(ISTEXT(J2367))),4,IF(AND(G2367=1,H2367=1,ISTEXT(J2367)),3,IF(AND(OR(G2367=1,H2367=1),ISTEXT(J2367)),2,1))),"OoS")</f>
        <v>1</v>
      </c>
      <c r="F2367" s="57"/>
      <c r="G2367" s="59"/>
      <c r="H2367" s="59"/>
      <c r="I2367" s="59"/>
      <c r="J2367" s="59"/>
      <c r="K2367" s="59"/>
      <c r="L2367" s="59"/>
      <c r="M2367" s="59"/>
      <c r="N2367" s="59"/>
      <c r="O2367" s="59"/>
      <c r="P2367" s="370"/>
      <c r="Q2367" s="59"/>
      <c r="R2367" s="386"/>
    </row>
    <row r="2368" spans="1:18" ht="12.75" customHeight="1" x14ac:dyDescent="0.25">
      <c r="A2368" s="383"/>
      <c r="B2368" s="378"/>
      <c r="C2368" s="62" t="str">
        <f>IF(ISTEXT('Organizational Unit Summary'!$B$46),'Organizational Unit Summary'!$B$46,"")</f>
        <v>P-7</v>
      </c>
      <c r="D2368" s="51" t="str">
        <f>IF('Organizational Unit Summary'!$B$24="Benchmark or Sustainment",IF(E2368="OoS","OoS",IF(E2368=1,"DM",IF(E2368=2,"PM",IF(E2368=3,"LM",IF(E2368=4,"FM"))))),IF(E2368="OoS","OoS",IF(E2368&lt;=2,"H",IF(E2368=3,"M",IF(E2368=4,"L")))))</f>
        <v>DM</v>
      </c>
      <c r="E2368" s="58">
        <f>IF(OR(Processes!$C$72=TRUE,Processes!J$72=TRUE),IF(AND(G2368=1,H2368=1,NOT(ISTEXT(J2368))),4,IF(AND(G2368=1,H2368=1,ISTEXT(J2368)),3,IF(AND(OR(G2368=1,H2368=1),ISTEXT(J2368)),2,1))),"OoS")</f>
        <v>1</v>
      </c>
      <c r="F2368" s="57"/>
      <c r="G2368" s="59"/>
      <c r="H2368" s="59"/>
      <c r="I2368" s="59"/>
      <c r="J2368" s="59"/>
      <c r="K2368" s="59"/>
      <c r="L2368" s="59"/>
      <c r="M2368" s="59"/>
      <c r="N2368" s="59"/>
      <c r="O2368" s="59"/>
      <c r="P2368" s="370"/>
      <c r="Q2368" s="59"/>
      <c r="R2368" s="386"/>
    </row>
    <row r="2369" spans="1:18" ht="12.75" customHeight="1" x14ac:dyDescent="0.25">
      <c r="A2369" s="383"/>
      <c r="B2369" s="378"/>
      <c r="C2369" s="62" t="str">
        <f>IF(ISTEXT('Organizational Unit Summary'!$B$47),'Organizational Unit Summary'!$B$47,"")</f>
        <v>P-8</v>
      </c>
      <c r="D2369" s="51" t="str">
        <f>IF('Organizational Unit Summary'!$B$24="Benchmark or Sustainment",IF(E2369="OoS","OoS",IF(E2369=1,"DM",IF(E2369=2,"PM",IF(E2369=3,"LM",IF(E2369=4,"FM"))))),IF(E2369="OoS","OoS",IF(E2369&lt;=2,"H",IF(E2369=3,"M",IF(E2369=4,"L")))))</f>
        <v>DM</v>
      </c>
      <c r="E2369" s="58">
        <f>IF(OR(Processes!$C$72=TRUE,Processes!K$72=TRUE),IF(AND(G2369=1,H2369=1,NOT(ISTEXT(J2369))),4,IF(AND(G2369=1,H2369=1,ISTEXT(J2369)),3,IF(AND(OR(G2369=1,H2369=1),ISTEXT(J2369)),2,1))),"OoS")</f>
        <v>1</v>
      </c>
      <c r="F2369" s="57"/>
      <c r="G2369" s="59"/>
      <c r="H2369" s="59"/>
      <c r="I2369" s="59"/>
      <c r="J2369" s="59"/>
      <c r="K2369" s="59"/>
      <c r="L2369" s="59"/>
      <c r="M2369" s="59"/>
      <c r="N2369" s="59"/>
      <c r="O2369" s="59"/>
      <c r="P2369" s="370"/>
      <c r="Q2369" s="59"/>
      <c r="R2369" s="386"/>
    </row>
    <row r="2370" spans="1:18" ht="12.75" customHeight="1" x14ac:dyDescent="0.25">
      <c r="A2370" s="383"/>
      <c r="B2370" s="378"/>
      <c r="C2370" s="62" t="str">
        <f>IF(ISTEXT('Organizational Unit Summary'!$B$48),'Organizational Unit Summary'!$B$48,"")</f>
        <v>P-9</v>
      </c>
      <c r="D2370" s="51" t="str">
        <f>IF('Organizational Unit Summary'!$B$24="Benchmark or Sustainment",IF(E2370="OoS","OoS",IF(E2370=1,"DM",IF(E2370=2,"PM",IF(E2370=3,"LM",IF(E2370=4,"FM"))))),IF(E2370="OoS","OoS",IF(E2370&lt;=2,"H",IF(E2370=3,"M",IF(E2370=4,"L")))))</f>
        <v>DM</v>
      </c>
      <c r="E2370" s="58">
        <f>IF(OR(Processes!$C$72=TRUE,Processes!L$72=TRUE),IF(AND(G2370=1,H2370=1,NOT(ISTEXT(J2370))),4,IF(AND(G2370=1,H2370=1,ISTEXT(J2370)),3,IF(AND(OR(G2370=1,H2370=1),ISTEXT(J2370)),2,1))),"OoS")</f>
        <v>1</v>
      </c>
      <c r="F2370" s="57"/>
      <c r="G2370" s="59"/>
      <c r="H2370" s="59"/>
      <c r="I2370" s="59"/>
      <c r="J2370" s="59"/>
      <c r="K2370" s="59"/>
      <c r="L2370" s="59"/>
      <c r="M2370" s="59"/>
      <c r="N2370" s="59"/>
      <c r="O2370" s="59"/>
      <c r="P2370" s="370"/>
      <c r="Q2370" s="59"/>
      <c r="R2370" s="386"/>
    </row>
    <row r="2371" spans="1:18" ht="12.75" customHeight="1" x14ac:dyDescent="0.25">
      <c r="A2371" s="383"/>
      <c r="B2371" s="378"/>
      <c r="C2371" s="62" t="str">
        <f>IF(ISTEXT('Organizational Unit Summary'!$B$49),'Organizational Unit Summary'!$B$49,"")</f>
        <v>P-10</v>
      </c>
      <c r="D2371" s="51" t="str">
        <f>IF('Organizational Unit Summary'!$B$24="Benchmark or Sustainment",IF(E2371="OoS","OoS",IF(E2371=1,"DM",IF(E2371=2,"PM",IF(E2371=3,"LM",IF(E2371=4,"FM"))))),IF(E2371="OoS","OoS",IF(E2371&lt;=2,"H",IF(E2371=3,"M",IF(E2371=4,"L")))))</f>
        <v>DM</v>
      </c>
      <c r="E2371" s="58">
        <f>IF(OR(Processes!$C$72=TRUE,Processes!M$72=TRUE),IF(AND(G2371=1,H2371=1,NOT(ISTEXT(J2371))),4,IF(AND(G2371=1,H2371=1,ISTEXT(J2371)),3,IF(AND(OR(G2371=1,H2371=1),ISTEXT(J2371)),2,1))),"OoS")</f>
        <v>1</v>
      </c>
      <c r="F2371" s="57"/>
      <c r="G2371" s="59"/>
      <c r="H2371" s="59"/>
      <c r="I2371" s="59"/>
      <c r="J2371" s="59"/>
      <c r="K2371" s="59"/>
      <c r="L2371" s="59"/>
      <c r="M2371" s="59"/>
      <c r="N2371" s="59"/>
      <c r="O2371" s="59"/>
      <c r="P2371" s="370"/>
      <c r="Q2371" s="59"/>
      <c r="R2371" s="386"/>
    </row>
    <row r="2372" spans="1:18" ht="12.75" customHeight="1" x14ac:dyDescent="0.25">
      <c r="A2372" s="383"/>
      <c r="B2372" s="378"/>
      <c r="C2372" s="62" t="str">
        <f>IF(ISTEXT('Organizational Unit Summary'!$B$50),'Organizational Unit Summary'!$B$50,"")</f>
        <v>P-11</v>
      </c>
      <c r="D2372" s="51" t="str">
        <f>IF('Organizational Unit Summary'!$B$24="Benchmark or Sustainment",IF(E2372="OoS","OoS",IF(E2372=1,"DM",IF(E2372=2,"PM",IF(E2372=3,"LM",IF(E2372=4,"FM"))))),IF(E2372="OoS","OoS",IF(E2372&lt;=2,"H",IF(E2372=3,"M",IF(E2372=4,"L")))))</f>
        <v>DM</v>
      </c>
      <c r="E2372" s="58">
        <f>IF(OR(Processes!$C$72=TRUE,Processes!N$72=TRUE),IF(AND(G2372=1,H2372=1,NOT(ISTEXT(J2372))),4,IF(AND(G2372=1,H2372=1,ISTEXT(J2372)),3,IF(AND(OR(G2372=1,H2372=1),ISTEXT(J2372)),2,1))),"OoS")</f>
        <v>1</v>
      </c>
      <c r="F2372" s="57"/>
      <c r="G2372" s="59"/>
      <c r="H2372" s="59"/>
      <c r="I2372" s="59"/>
      <c r="J2372" s="59"/>
      <c r="K2372" s="59"/>
      <c r="L2372" s="59"/>
      <c r="M2372" s="59"/>
      <c r="N2372" s="59"/>
      <c r="O2372" s="59"/>
      <c r="P2372" s="370"/>
      <c r="Q2372" s="59"/>
      <c r="R2372" s="386"/>
    </row>
    <row r="2373" spans="1:18" ht="12.75" customHeight="1" x14ac:dyDescent="0.25">
      <c r="A2373" s="383"/>
      <c r="B2373" s="378"/>
      <c r="C2373" s="62" t="str">
        <f>IF(ISTEXT('Organizational Unit Summary'!$B$51),'Organizational Unit Summary'!$B$51,"")</f>
        <v>P-12</v>
      </c>
      <c r="D2373" s="51" t="str">
        <f>IF('Organizational Unit Summary'!$B$24="Benchmark or Sustainment",IF(E2373="OoS","OoS",IF(E2373=1,"DM",IF(E2373=2,"PM",IF(E2373=3,"LM",IF(E2373=4,"FM"))))),IF(E2373="OoS","OoS",IF(E2373&lt;=2,"H",IF(E2373=3,"M",IF(E2373=4,"L")))))</f>
        <v>DM</v>
      </c>
      <c r="E2373" s="58">
        <f>IF(OR(Processes!$C$72=TRUE,Processes!O$72=TRUE),IF(AND(G2373=1,H2373=1,NOT(ISTEXT(J2373))),4,IF(AND(G2373=1,H2373=1,ISTEXT(J2373)),3,IF(AND(OR(G2373=1,H2373=1),ISTEXT(J2373)),2,1))),"OoS")</f>
        <v>1</v>
      </c>
      <c r="F2373" s="57"/>
      <c r="G2373" s="59"/>
      <c r="H2373" s="59"/>
      <c r="I2373" s="59"/>
      <c r="J2373" s="59"/>
      <c r="K2373" s="59"/>
      <c r="L2373" s="59"/>
      <c r="M2373" s="59"/>
      <c r="N2373" s="59"/>
      <c r="O2373" s="59"/>
      <c r="P2373" s="370"/>
      <c r="Q2373" s="59"/>
      <c r="R2373" s="386"/>
    </row>
    <row r="2374" spans="1:18" ht="12.75" customHeight="1" x14ac:dyDescent="0.25">
      <c r="A2374" s="383"/>
      <c r="B2374" s="378"/>
      <c r="C2374" s="62" t="str">
        <f>IF(ISTEXT('Organizational Unit Summary'!$B$52),'Organizational Unit Summary'!$B$52,"")</f>
        <v>P-13</v>
      </c>
      <c r="D2374" s="51" t="str">
        <f>IF('Organizational Unit Summary'!$B$24="Benchmark or Sustainment",IF(E2374="OoS","OoS",IF(E2374=1,"DM",IF(E2374=2,"PM",IF(E2374=3,"LM",IF(E2374=4,"FM"))))),IF(E2374="OoS","OoS",IF(E2374&lt;=2,"H",IF(E2374=3,"M",IF(E2374=4,"L")))))</f>
        <v>DM</v>
      </c>
      <c r="E2374" s="58">
        <f>IF(OR(Processes!$C$72=TRUE,Processes!P$72=TRUE),IF(AND(G2374=1,H2374=1,NOT(ISTEXT(J2374))),4,IF(AND(G2374=1,H2374=1,ISTEXT(J2374)),3,IF(AND(OR(G2374=1,H2374=1),ISTEXT(J2374)),2,1))),"OoS")</f>
        <v>1</v>
      </c>
      <c r="F2374" s="57"/>
      <c r="G2374" s="59"/>
      <c r="H2374" s="59"/>
      <c r="I2374" s="59"/>
      <c r="J2374" s="59"/>
      <c r="K2374" s="59"/>
      <c r="L2374" s="59"/>
      <c r="M2374" s="59"/>
      <c r="N2374" s="59"/>
      <c r="O2374" s="59"/>
      <c r="P2374" s="370"/>
      <c r="Q2374" s="59"/>
      <c r="R2374" s="386"/>
    </row>
    <row r="2375" spans="1:18" ht="12.75" customHeight="1" x14ac:dyDescent="0.25">
      <c r="A2375" s="383"/>
      <c r="B2375" s="378"/>
      <c r="C2375" s="62" t="str">
        <f>IF(ISTEXT('Organizational Unit Summary'!$B$53),'Organizational Unit Summary'!$B$53,"")</f>
        <v>P-14</v>
      </c>
      <c r="D2375" s="51" t="str">
        <f>IF('Organizational Unit Summary'!$B$24="Benchmark or Sustainment",IF(E2375="OoS","OoS",IF(E2375=1,"DM",IF(E2375=2,"PM",IF(E2375=3,"LM",IF(E2375=4,"FM"))))),IF(E2375="OoS","OoS",IF(E2375&lt;=2,"H",IF(E2375=3,"M",IF(E2375=4,"L")))))</f>
        <v>DM</v>
      </c>
      <c r="E2375" s="58">
        <f>IF(OR(Processes!$C$72=TRUE,Processes!Q$72=TRUE),IF(AND(G2375=1,H2375=1,NOT(ISTEXT(J2375))),4,IF(AND(G2375=1,H2375=1,ISTEXT(J2375)),3,IF(AND(OR(G2375=1,H2375=1),ISTEXT(J2375)),2,1))),"OoS")</f>
        <v>1</v>
      </c>
      <c r="F2375" s="57"/>
      <c r="G2375" s="59"/>
      <c r="H2375" s="59"/>
      <c r="I2375" s="59"/>
      <c r="J2375" s="59"/>
      <c r="K2375" s="59"/>
      <c r="L2375" s="59"/>
      <c r="M2375" s="59"/>
      <c r="N2375" s="59"/>
      <c r="O2375" s="59"/>
      <c r="P2375" s="370"/>
      <c r="Q2375" s="59"/>
      <c r="R2375" s="386"/>
    </row>
    <row r="2376" spans="1:18" ht="12.75" customHeight="1" x14ac:dyDescent="0.25">
      <c r="A2376" s="383"/>
      <c r="B2376" s="378"/>
      <c r="C2376" s="62" t="str">
        <f>IF(ISTEXT('Organizational Unit Summary'!$B$54),'Organizational Unit Summary'!$B$54,"")</f>
        <v>P-15</v>
      </c>
      <c r="D2376" s="51" t="str">
        <f>IF('Organizational Unit Summary'!$B$24="Benchmark or Sustainment",IF(E2376="OoS","OoS",IF(E2376=1,"DM",IF(E2376=2,"PM",IF(E2376=3,"LM",IF(E2376=4,"FM"))))),IF(E2376="OoS","OoS",IF(E2376&lt;=2,"H",IF(E2376=3,"M",IF(E2376=4,"L")))))</f>
        <v>DM</v>
      </c>
      <c r="E2376" s="58">
        <f>IF(OR(Processes!$C$72=TRUE,Processes!R$72=TRUE),IF(AND(G2376=1,H2376=1,NOT(ISTEXT(J2376))),4,IF(AND(G2376=1,H2376=1,ISTEXT(J2376)),3,IF(AND(OR(G2376=1,H2376=1),ISTEXT(J2376)),2,1))),"OoS")</f>
        <v>1</v>
      </c>
      <c r="F2376" s="57"/>
      <c r="G2376" s="59"/>
      <c r="H2376" s="59"/>
      <c r="I2376" s="59"/>
      <c r="J2376" s="59"/>
      <c r="K2376" s="59"/>
      <c r="L2376" s="59"/>
      <c r="M2376" s="59"/>
      <c r="N2376" s="59"/>
      <c r="O2376" s="59"/>
      <c r="P2376" s="370"/>
      <c r="Q2376" s="59"/>
      <c r="R2376" s="386"/>
    </row>
    <row r="2377" spans="1:18" ht="12.75" customHeight="1" x14ac:dyDescent="0.25">
      <c r="A2377" s="383"/>
      <c r="B2377" s="378"/>
      <c r="C2377" s="62" t="str">
        <f>IF(ISTEXT('Organizational Unit Summary'!$B$55),'Organizational Unit Summary'!$B$55,"")</f>
        <v>P-16</v>
      </c>
      <c r="D2377" s="51" t="str">
        <f>IF('Organizational Unit Summary'!$B$24="Benchmark or Sustainment",IF(E2377="OoS","OoS",IF(E2377=1,"DM",IF(E2377=2,"PM",IF(E2377=3,"LM",IF(E2377=4,"FM"))))),IF(E2377="OoS","OoS",IF(E2377&lt;=2,"H",IF(E2377=3,"M",IF(E2377=4,"L")))))</f>
        <v>DM</v>
      </c>
      <c r="E2377" s="58">
        <f>IF(OR(Processes!$C$72=TRUE,Processes!S$72=TRUE),IF(AND(G2377=1,H2377=1,NOT(ISTEXT(J2377))),4,IF(AND(G2377=1,H2377=1,ISTEXT(J2377)),3,IF(AND(OR(G2377=1,H2377=1),ISTEXT(J2377)),2,1))),"OoS")</f>
        <v>1</v>
      </c>
      <c r="F2377" s="57"/>
      <c r="G2377" s="59"/>
      <c r="H2377" s="59"/>
      <c r="I2377" s="59"/>
      <c r="J2377" s="59"/>
      <c r="K2377" s="59"/>
      <c r="L2377" s="59"/>
      <c r="M2377" s="59"/>
      <c r="N2377" s="59"/>
      <c r="O2377" s="59"/>
      <c r="P2377" s="370"/>
      <c r="Q2377" s="59"/>
      <c r="R2377" s="386"/>
    </row>
    <row r="2378" spans="1:18" ht="12.75" customHeight="1" x14ac:dyDescent="0.25">
      <c r="A2378" s="383"/>
      <c r="B2378" s="378"/>
      <c r="C2378" s="62" t="str">
        <f>IF(ISTEXT('Organizational Unit Summary'!$B$56),'Organizational Unit Summary'!$B$56,"")</f>
        <v>P-17</v>
      </c>
      <c r="D2378" s="51" t="str">
        <f>IF('Organizational Unit Summary'!$B$24="Benchmark or Sustainment",IF(E2378="OoS","OoS",IF(E2378=1,"DM",IF(E2378=2,"PM",IF(E2378=3,"LM",IF(E2378=4,"FM"))))),IF(E2378="OoS","OoS",IF(E2378&lt;=2,"H",IF(E2378=3,"M",IF(E2378=4,"L")))))</f>
        <v>DM</v>
      </c>
      <c r="E2378" s="58">
        <f>IF(OR(Processes!$C$72=TRUE,Processes!T$72=TRUE),IF(AND(G2378=1,H2378=1,NOT(ISTEXT(J2378))),4,IF(AND(G2378=1,H2378=1,ISTEXT(J2378)),3,IF(AND(OR(G2378=1,H2378=1),ISTEXT(J2378)),2,1))),"OoS")</f>
        <v>1</v>
      </c>
      <c r="F2378" s="57"/>
      <c r="G2378" s="59"/>
      <c r="H2378" s="59"/>
      <c r="I2378" s="59"/>
      <c r="J2378" s="59"/>
      <c r="K2378" s="59"/>
      <c r="L2378" s="59"/>
      <c r="M2378" s="59"/>
      <c r="N2378" s="59"/>
      <c r="O2378" s="59"/>
      <c r="P2378" s="370"/>
      <c r="Q2378" s="59"/>
      <c r="R2378" s="386"/>
    </row>
    <row r="2379" spans="1:18" ht="12.75" customHeight="1" x14ac:dyDescent="0.25">
      <c r="A2379" s="383"/>
      <c r="B2379" s="378"/>
      <c r="C2379" s="62" t="str">
        <f>IF(ISTEXT('Organizational Unit Summary'!$B$57),'Organizational Unit Summary'!$B$57,"")</f>
        <v>P-18</v>
      </c>
      <c r="D2379" s="51" t="str">
        <f>IF('Organizational Unit Summary'!$B$24="Benchmark or Sustainment",IF(E2379="OoS","OoS",IF(E2379=1,"DM",IF(E2379=2,"PM",IF(E2379=3,"LM",IF(E2379=4,"FM"))))),IF(E2379="OoS","OoS",IF(E2379&lt;=2,"H",IF(E2379=3,"M",IF(E2379=4,"L")))))</f>
        <v>DM</v>
      </c>
      <c r="E2379" s="58">
        <f>IF(OR(Processes!$C$72=TRUE,Processes!U$72=TRUE),IF(AND(G2379=1,H2379=1,NOT(ISTEXT(J2379))),4,IF(AND(G2379=1,H2379=1,ISTEXT(J2379)),3,IF(AND(OR(G2379=1,H2379=1),ISTEXT(J2379)),2,1))),"OoS")</f>
        <v>1</v>
      </c>
      <c r="F2379" s="57"/>
      <c r="G2379" s="59"/>
      <c r="H2379" s="59"/>
      <c r="I2379" s="59"/>
      <c r="J2379" s="59"/>
      <c r="K2379" s="59"/>
      <c r="L2379" s="59"/>
      <c r="M2379" s="59"/>
      <c r="N2379" s="59"/>
      <c r="O2379" s="59"/>
      <c r="P2379" s="370"/>
      <c r="Q2379" s="59"/>
      <c r="R2379" s="386"/>
    </row>
    <row r="2380" spans="1:18" ht="12.75" customHeight="1" x14ac:dyDescent="0.25">
      <c r="A2380" s="383"/>
      <c r="B2380" s="378"/>
      <c r="C2380" s="62" t="str">
        <f>IF(ISTEXT('Organizational Unit Summary'!$B$58),'Organizational Unit Summary'!$B$58,"")</f>
        <v>P-19</v>
      </c>
      <c r="D2380" s="51" t="str">
        <f>IF('Organizational Unit Summary'!$B$24="Benchmark or Sustainment",IF(E2380="OoS","OoS",IF(E2380=1,"DM",IF(E2380=2,"PM",IF(E2380=3,"LM",IF(E2380=4,"FM"))))),IF(E2380="OoS","OoS",IF(E2380&lt;=2,"H",IF(E2380=3,"M",IF(E2380=4,"L")))))</f>
        <v>DM</v>
      </c>
      <c r="E2380" s="58">
        <f>IF(OR(Processes!$C$72=TRUE,Processes!V$72=TRUE),IF(AND(G2380=1,H2380=1,NOT(ISTEXT(J2380))),4,IF(AND(G2380=1,H2380=1,ISTEXT(J2380)),3,IF(AND(OR(G2380=1,H2380=1),ISTEXT(J2380)),2,1))),"OoS")</f>
        <v>1</v>
      </c>
      <c r="F2380" s="57"/>
      <c r="G2380" s="59"/>
      <c r="H2380" s="59"/>
      <c r="I2380" s="59"/>
      <c r="J2380" s="59"/>
      <c r="K2380" s="59"/>
      <c r="L2380" s="59"/>
      <c r="M2380" s="59"/>
      <c r="N2380" s="59"/>
      <c r="O2380" s="59"/>
      <c r="P2380" s="370"/>
      <c r="Q2380" s="59"/>
      <c r="R2380" s="386"/>
    </row>
    <row r="2381" spans="1:18" ht="12.75" customHeight="1" thickBot="1" x14ac:dyDescent="0.3">
      <c r="A2381" s="383"/>
      <c r="B2381" s="378"/>
      <c r="C2381" s="62" t="str">
        <f>IF(ISTEXT('Organizational Unit Summary'!$B$59),'Organizational Unit Summary'!$B$59,"")</f>
        <v>P-20</v>
      </c>
      <c r="D2381" s="51" t="str">
        <f>IF('Organizational Unit Summary'!$B$24="Benchmark or Sustainment",IF(E2381="OoS","OoS",IF(E2381=1,"DM",IF(E2381=2,"PM",IF(E2381=3,"LM",IF(E2381=4,"FM"))))),IF(E2381="OoS","OoS",IF(E2381&lt;=2,"H",IF(E2381=3,"M",IF(E2381=4,"L")))))</f>
        <v>DM</v>
      </c>
      <c r="E2381" s="58">
        <f>IF(OR(Processes!$C$72=TRUE,Processes!W$72=TRUE),IF(AND(G2381=1,H2381=1,NOT(ISTEXT(J2381))),4,IF(AND(G2381=1,H2381=1,ISTEXT(J2381)),3,IF(AND(OR(G2381=1,H2381=1),ISTEXT(J2381)),2,1))),"OoS")</f>
        <v>1</v>
      </c>
      <c r="F2381" s="57"/>
      <c r="G2381" s="59"/>
      <c r="H2381" s="59"/>
      <c r="I2381" s="59"/>
      <c r="J2381" s="59"/>
      <c r="K2381" s="59"/>
      <c r="L2381" s="59"/>
      <c r="M2381" s="59"/>
      <c r="N2381" s="59"/>
      <c r="O2381" s="59"/>
      <c r="P2381" s="371"/>
      <c r="Q2381" s="59"/>
      <c r="R2381" s="386"/>
    </row>
    <row r="2382" spans="1:18" ht="12.75" customHeight="1" x14ac:dyDescent="0.25">
      <c r="A2382" s="383"/>
      <c r="B2382" s="378" t="str">
        <f>IF(ISTEXT(Processes!$B$22),Processes!$B$22,"")</f>
        <v>Process 20</v>
      </c>
      <c r="C2382" s="62" t="str">
        <f>IF(ISTEXT('Organizational Unit Summary'!$B$40),'Organizational Unit Summary'!$B$40,"")</f>
        <v>P-1</v>
      </c>
      <c r="D2382" s="51" t="str">
        <f>IF('Organizational Unit Summary'!$B$24="Benchmark or Sustainment",IF(E2382="OoS","OoS",IF(E2382=1,"DM",IF(E2382=2,"PM",IF(E2382=3,"LM",IF(E2382=4,"FM"))))),IF(E2382="OoS","OoS",IF(E2382&lt;=2,"H",IF(E2382=3,"M",IF(E2382=4,"L")))))</f>
        <v>DM</v>
      </c>
      <c r="E2382" s="58">
        <f>IF(OR(Processes!$C$73=TRUE,Processes!D$73=TRUE),IF(AND(G2382=1,H2382=1,NOT(ISTEXT(J2382))),4,IF(AND(G2382=1,H2382=1,ISTEXT(J2382)),3,IF(AND(OR(G2382=1,H2382=1),ISTEXT(J2382)),2,1))),"OoS")</f>
        <v>1</v>
      </c>
      <c r="F2382" s="57"/>
      <c r="G2382" s="59"/>
      <c r="H2382" s="59"/>
      <c r="I2382" s="59"/>
      <c r="J2382" s="59"/>
      <c r="K2382" s="59"/>
      <c r="L2382" s="59"/>
      <c r="M2382" s="59"/>
      <c r="N2382" s="59"/>
      <c r="O2382" s="59"/>
      <c r="P2382" s="369"/>
      <c r="Q2382" s="59"/>
      <c r="R2382" s="386"/>
    </row>
    <row r="2383" spans="1:18" ht="12.75" customHeight="1" x14ac:dyDescent="0.25">
      <c r="A2383" s="383"/>
      <c r="B2383" s="378"/>
      <c r="C2383" s="62" t="str">
        <f>IF(ISTEXT('Organizational Unit Summary'!$B$41),'Organizational Unit Summary'!$B$41,"")</f>
        <v>P-2</v>
      </c>
      <c r="D2383" s="51" t="str">
        <f>IF('Organizational Unit Summary'!$B$24="Benchmark or Sustainment",IF(E2383="OoS","OoS",IF(E2383=1,"DM",IF(E2383=2,"PM",IF(E2383=3,"LM",IF(E2383=4,"FM"))))),IF(E2383="OoS","OoS",IF(E2383&lt;=2,"H",IF(E2383=3,"M",IF(E2383=4,"L")))))</f>
        <v>DM</v>
      </c>
      <c r="E2383" s="58">
        <f>IF(OR(Processes!$C$73=TRUE,Processes!E$73=TRUE),IF(AND(G2383=1,H2383=1,NOT(ISTEXT(J2383))),4,IF(AND(G2383=1,H2383=1,ISTEXT(J2383)),3,IF(AND(OR(G2383=1,H2383=1),ISTEXT(J2383)),2,1))),"OoS")</f>
        <v>1</v>
      </c>
      <c r="F2383" s="57"/>
      <c r="G2383" s="59"/>
      <c r="H2383" s="59"/>
      <c r="I2383" s="59"/>
      <c r="J2383" s="59"/>
      <c r="K2383" s="59"/>
      <c r="L2383" s="59"/>
      <c r="M2383" s="59"/>
      <c r="N2383" s="59"/>
      <c r="O2383" s="59"/>
      <c r="P2383" s="370"/>
      <c r="Q2383" s="59"/>
      <c r="R2383" s="386"/>
    </row>
    <row r="2384" spans="1:18" ht="12.75" customHeight="1" x14ac:dyDescent="0.25">
      <c r="A2384" s="383"/>
      <c r="B2384" s="378"/>
      <c r="C2384" s="62" t="str">
        <f>IF(ISTEXT('Organizational Unit Summary'!$B$42),'Organizational Unit Summary'!$B$42,"")</f>
        <v>P-3</v>
      </c>
      <c r="D2384" s="51" t="str">
        <f>IF('Organizational Unit Summary'!$B$24="Benchmark or Sustainment",IF(E2384="OoS","OoS",IF(E2384=1,"DM",IF(E2384=2,"PM",IF(E2384=3,"LM",IF(E2384=4,"FM"))))),IF(E2384="OoS","OoS",IF(E2384&lt;=2,"H",IF(E2384=3,"M",IF(E2384=4,"L")))))</f>
        <v>DM</v>
      </c>
      <c r="E2384" s="58">
        <f>IF(OR(Processes!$C$73=TRUE,Processes!F$73=TRUE),IF(AND(G2384=1,H2384=1,NOT(ISTEXT(J2384))),4,IF(AND(G2384=1,H2384=1,ISTEXT(J2384)),3,IF(AND(OR(G2384=1,H2384=1),ISTEXT(J2384)),2,1))),"OoS")</f>
        <v>1</v>
      </c>
      <c r="F2384" s="57"/>
      <c r="G2384" s="59"/>
      <c r="H2384" s="59"/>
      <c r="I2384" s="59"/>
      <c r="J2384" s="59"/>
      <c r="K2384" s="59"/>
      <c r="L2384" s="59"/>
      <c r="M2384" s="59"/>
      <c r="N2384" s="59"/>
      <c r="O2384" s="59"/>
      <c r="P2384" s="370"/>
      <c r="Q2384" s="59"/>
      <c r="R2384" s="386"/>
    </row>
    <row r="2385" spans="1:18" ht="12.75" customHeight="1" x14ac:dyDescent="0.25">
      <c r="A2385" s="383"/>
      <c r="B2385" s="378"/>
      <c r="C2385" s="62" t="str">
        <f>IF(ISTEXT('Organizational Unit Summary'!$B$43),'Organizational Unit Summary'!$B$43,"")</f>
        <v>P-4</v>
      </c>
      <c r="D2385" s="51" t="str">
        <f>IF('Organizational Unit Summary'!$B$24="Benchmark or Sustainment",IF(E2385="OoS","OoS",IF(E2385=1,"DM",IF(E2385=2,"PM",IF(E2385=3,"LM",IF(E2385=4,"FM"))))),IF(E2385="OoS","OoS",IF(E2385&lt;=2,"H",IF(E2385=3,"M",IF(E2385=4,"L")))))</f>
        <v>DM</v>
      </c>
      <c r="E2385" s="58">
        <f>IF(OR(Processes!$C$73=TRUE,Processes!G$73=TRUE),IF(AND(G2385=1,H2385=1,NOT(ISTEXT(J2385))),4,IF(AND(G2385=1,H2385=1,ISTEXT(J2385)),3,IF(AND(OR(G2385=1,H2385=1),ISTEXT(J2385)),2,1))),"OoS")</f>
        <v>1</v>
      </c>
      <c r="F2385" s="57"/>
      <c r="G2385" s="59"/>
      <c r="H2385" s="59"/>
      <c r="I2385" s="59"/>
      <c r="J2385" s="59"/>
      <c r="K2385" s="59"/>
      <c r="L2385" s="59"/>
      <c r="M2385" s="59"/>
      <c r="N2385" s="59"/>
      <c r="O2385" s="59"/>
      <c r="P2385" s="370"/>
      <c r="Q2385" s="59"/>
      <c r="R2385" s="386"/>
    </row>
    <row r="2386" spans="1:18" ht="12.75" customHeight="1" x14ac:dyDescent="0.25">
      <c r="A2386" s="383"/>
      <c r="B2386" s="378"/>
      <c r="C2386" s="62" t="str">
        <f>IF(ISTEXT('Organizational Unit Summary'!$B$44),'Organizational Unit Summary'!$B$44,"")</f>
        <v>P-5</v>
      </c>
      <c r="D2386" s="51" t="str">
        <f>IF('Organizational Unit Summary'!$B$24="Benchmark or Sustainment",IF(E2386="OoS","OoS",IF(E2386=1,"DM",IF(E2386=2,"PM",IF(E2386=3,"LM",IF(E2386=4,"FM"))))),IF(E2386="OoS","OoS",IF(E2386&lt;=2,"H",IF(E2386=3,"M",IF(E2386=4,"L")))))</f>
        <v>DM</v>
      </c>
      <c r="E2386" s="58">
        <f>IF(OR(Processes!$C$73=TRUE,Processes!H$73=TRUE),IF(AND(G2386=1,H2386=1,NOT(ISTEXT(J2386))),4,IF(AND(G2386=1,H2386=1,ISTEXT(J2386)),3,IF(AND(OR(G2386=1,H2386=1),ISTEXT(J2386)),2,1))),"OoS")</f>
        <v>1</v>
      </c>
      <c r="F2386" s="57"/>
      <c r="G2386" s="59"/>
      <c r="H2386" s="59"/>
      <c r="I2386" s="59"/>
      <c r="J2386" s="59"/>
      <c r="K2386" s="59"/>
      <c r="L2386" s="59"/>
      <c r="M2386" s="59"/>
      <c r="N2386" s="59"/>
      <c r="O2386" s="59"/>
      <c r="P2386" s="370"/>
      <c r="Q2386" s="59"/>
      <c r="R2386" s="386"/>
    </row>
    <row r="2387" spans="1:18" ht="12.75" customHeight="1" x14ac:dyDescent="0.25">
      <c r="A2387" s="383"/>
      <c r="B2387" s="378"/>
      <c r="C2387" s="62" t="str">
        <f>IF(ISTEXT('Organizational Unit Summary'!$B$45),'Organizational Unit Summary'!$B$45,"")</f>
        <v>P-6</v>
      </c>
      <c r="D2387" s="51" t="str">
        <f>IF('Organizational Unit Summary'!$B$24="Benchmark or Sustainment",IF(E2387="OoS","OoS",IF(E2387=1,"DM",IF(E2387=2,"PM",IF(E2387=3,"LM",IF(E2387=4,"FM"))))),IF(E2387="OoS","OoS",IF(E2387&lt;=2,"H",IF(E2387=3,"M",IF(E2387=4,"L")))))</f>
        <v>DM</v>
      </c>
      <c r="E2387" s="58">
        <f>IF(OR(Processes!$C$73=TRUE,Processes!I$73=TRUE),IF(AND(G2387=1,H2387=1,NOT(ISTEXT(J2387))),4,IF(AND(G2387=1,H2387=1,ISTEXT(J2387)),3,IF(AND(OR(G2387=1,H2387=1),ISTEXT(J2387)),2,1))),"OoS")</f>
        <v>1</v>
      </c>
      <c r="F2387" s="57"/>
      <c r="G2387" s="59"/>
      <c r="H2387" s="59"/>
      <c r="I2387" s="59"/>
      <c r="J2387" s="59"/>
      <c r="K2387" s="59"/>
      <c r="L2387" s="59"/>
      <c r="M2387" s="59"/>
      <c r="N2387" s="59"/>
      <c r="O2387" s="59"/>
      <c r="P2387" s="370"/>
      <c r="Q2387" s="59"/>
      <c r="R2387" s="386"/>
    </row>
    <row r="2388" spans="1:18" ht="12.75" customHeight="1" x14ac:dyDescent="0.25">
      <c r="A2388" s="383"/>
      <c r="B2388" s="378"/>
      <c r="C2388" s="62" t="str">
        <f>IF(ISTEXT('Organizational Unit Summary'!$B$46),'Organizational Unit Summary'!$B$46,"")</f>
        <v>P-7</v>
      </c>
      <c r="D2388" s="51" t="str">
        <f>IF('Organizational Unit Summary'!$B$24="Benchmark or Sustainment",IF(E2388="OoS","OoS",IF(E2388=1,"DM",IF(E2388=2,"PM",IF(E2388=3,"LM",IF(E2388=4,"FM"))))),IF(E2388="OoS","OoS",IF(E2388&lt;=2,"H",IF(E2388=3,"M",IF(E2388=4,"L")))))</f>
        <v>DM</v>
      </c>
      <c r="E2388" s="58">
        <f>IF(OR(Processes!$C$73=TRUE,Processes!J$73=TRUE),IF(AND(G2388=1,H2388=1,NOT(ISTEXT(J2388))),4,IF(AND(G2388=1,H2388=1,ISTEXT(J2388)),3,IF(AND(OR(G2388=1,H2388=1),ISTEXT(J2388)),2,1))),"OoS")</f>
        <v>1</v>
      </c>
      <c r="F2388" s="57"/>
      <c r="G2388" s="59"/>
      <c r="H2388" s="59"/>
      <c r="I2388" s="59"/>
      <c r="J2388" s="59"/>
      <c r="K2388" s="59"/>
      <c r="L2388" s="59"/>
      <c r="M2388" s="59"/>
      <c r="N2388" s="59"/>
      <c r="O2388" s="59"/>
      <c r="P2388" s="370"/>
      <c r="Q2388" s="59"/>
      <c r="R2388" s="386"/>
    </row>
    <row r="2389" spans="1:18" ht="12.75" customHeight="1" x14ac:dyDescent="0.25">
      <c r="A2389" s="383"/>
      <c r="B2389" s="378"/>
      <c r="C2389" s="62" t="str">
        <f>IF(ISTEXT('Organizational Unit Summary'!$B$47),'Organizational Unit Summary'!$B$47,"")</f>
        <v>P-8</v>
      </c>
      <c r="D2389" s="51" t="str">
        <f>IF('Organizational Unit Summary'!$B$24="Benchmark or Sustainment",IF(E2389="OoS","OoS",IF(E2389=1,"DM",IF(E2389=2,"PM",IF(E2389=3,"LM",IF(E2389=4,"FM"))))),IF(E2389="OoS","OoS",IF(E2389&lt;=2,"H",IF(E2389=3,"M",IF(E2389=4,"L")))))</f>
        <v>DM</v>
      </c>
      <c r="E2389" s="58">
        <f>IF(OR(Processes!$C$73=TRUE,Processes!K$73=TRUE),IF(AND(G2389=1,H2389=1,NOT(ISTEXT(J2389))),4,IF(AND(G2389=1,H2389=1,ISTEXT(J2389)),3,IF(AND(OR(G2389=1,H2389=1),ISTEXT(J2389)),2,1))),"OoS")</f>
        <v>1</v>
      </c>
      <c r="F2389" s="57"/>
      <c r="G2389" s="59"/>
      <c r="H2389" s="59"/>
      <c r="I2389" s="59"/>
      <c r="J2389" s="59"/>
      <c r="K2389" s="59"/>
      <c r="L2389" s="59"/>
      <c r="M2389" s="59"/>
      <c r="N2389" s="59"/>
      <c r="O2389" s="59"/>
      <c r="P2389" s="370"/>
      <c r="Q2389" s="59"/>
      <c r="R2389" s="386"/>
    </row>
    <row r="2390" spans="1:18" ht="12.75" customHeight="1" x14ac:dyDescent="0.25">
      <c r="A2390" s="383"/>
      <c r="B2390" s="378"/>
      <c r="C2390" s="62" t="str">
        <f>IF(ISTEXT('Organizational Unit Summary'!$B$48),'Organizational Unit Summary'!$B$48,"")</f>
        <v>P-9</v>
      </c>
      <c r="D2390" s="51" t="str">
        <f>IF('Organizational Unit Summary'!$B$24="Benchmark or Sustainment",IF(E2390="OoS","OoS",IF(E2390=1,"DM",IF(E2390=2,"PM",IF(E2390=3,"LM",IF(E2390=4,"FM"))))),IF(E2390="OoS","OoS",IF(E2390&lt;=2,"H",IF(E2390=3,"M",IF(E2390=4,"L")))))</f>
        <v>DM</v>
      </c>
      <c r="E2390" s="58">
        <f>IF(OR(Processes!$C$73=TRUE,Processes!L$73=TRUE),IF(AND(G2390=1,H2390=1,NOT(ISTEXT(J2390))),4,IF(AND(G2390=1,H2390=1,ISTEXT(J2390)),3,IF(AND(OR(G2390=1,H2390=1),ISTEXT(J2390)),2,1))),"OoS")</f>
        <v>1</v>
      </c>
      <c r="F2390" s="57"/>
      <c r="G2390" s="59"/>
      <c r="H2390" s="59"/>
      <c r="I2390" s="59"/>
      <c r="J2390" s="59"/>
      <c r="K2390" s="59"/>
      <c r="L2390" s="59"/>
      <c r="M2390" s="59"/>
      <c r="N2390" s="59"/>
      <c r="O2390" s="59"/>
      <c r="P2390" s="370"/>
      <c r="Q2390" s="59"/>
      <c r="R2390" s="386"/>
    </row>
    <row r="2391" spans="1:18" ht="12.75" customHeight="1" x14ac:dyDescent="0.25">
      <c r="A2391" s="383"/>
      <c r="B2391" s="378"/>
      <c r="C2391" s="62" t="str">
        <f>IF(ISTEXT('Organizational Unit Summary'!$B$49),'Organizational Unit Summary'!$B$49,"")</f>
        <v>P-10</v>
      </c>
      <c r="D2391" s="51" t="str">
        <f>IF('Organizational Unit Summary'!$B$24="Benchmark or Sustainment",IF(E2391="OoS","OoS",IF(E2391=1,"DM",IF(E2391=2,"PM",IF(E2391=3,"LM",IF(E2391=4,"FM"))))),IF(E2391="OoS","OoS",IF(E2391&lt;=2,"H",IF(E2391=3,"M",IF(E2391=4,"L")))))</f>
        <v>DM</v>
      </c>
      <c r="E2391" s="58">
        <f>IF(OR(Processes!$C$73=TRUE,Processes!M$73=TRUE),IF(AND(G2391=1,H2391=1,NOT(ISTEXT(J2391))),4,IF(AND(G2391=1,H2391=1,ISTEXT(J2391)),3,IF(AND(OR(G2391=1,H2391=1),ISTEXT(J2391)),2,1))),"OoS")</f>
        <v>1</v>
      </c>
      <c r="F2391" s="57"/>
      <c r="G2391" s="59"/>
      <c r="H2391" s="59"/>
      <c r="I2391" s="59"/>
      <c r="J2391" s="59"/>
      <c r="K2391" s="59"/>
      <c r="L2391" s="59"/>
      <c r="M2391" s="59"/>
      <c r="N2391" s="59"/>
      <c r="O2391" s="59"/>
      <c r="P2391" s="370"/>
      <c r="Q2391" s="59"/>
      <c r="R2391" s="386"/>
    </row>
    <row r="2392" spans="1:18" ht="12.75" customHeight="1" x14ac:dyDescent="0.25">
      <c r="A2392" s="383"/>
      <c r="B2392" s="378"/>
      <c r="C2392" s="62" t="str">
        <f>IF(ISTEXT('Organizational Unit Summary'!$B$50),'Organizational Unit Summary'!$B$50,"")</f>
        <v>P-11</v>
      </c>
      <c r="D2392" s="51" t="str">
        <f>IF('Organizational Unit Summary'!$B$24="Benchmark or Sustainment",IF(E2392="OoS","OoS",IF(E2392=1,"DM",IF(E2392=2,"PM",IF(E2392=3,"LM",IF(E2392=4,"FM"))))),IF(E2392="OoS","OoS",IF(E2392&lt;=2,"H",IF(E2392=3,"M",IF(E2392=4,"L")))))</f>
        <v>DM</v>
      </c>
      <c r="E2392" s="58">
        <f>IF(OR(Processes!$C$73=TRUE,Processes!N$73=TRUE),IF(AND(G2392=1,H2392=1,NOT(ISTEXT(J2392))),4,IF(AND(G2392=1,H2392=1,ISTEXT(J2392)),3,IF(AND(OR(G2392=1,H2392=1),ISTEXT(J2392)),2,1))),"OoS")</f>
        <v>1</v>
      </c>
      <c r="F2392" s="57"/>
      <c r="G2392" s="59"/>
      <c r="H2392" s="59"/>
      <c r="I2392" s="59"/>
      <c r="J2392" s="59"/>
      <c r="K2392" s="59"/>
      <c r="L2392" s="59"/>
      <c r="M2392" s="59"/>
      <c r="N2392" s="59"/>
      <c r="O2392" s="59"/>
      <c r="P2392" s="370"/>
      <c r="Q2392" s="59"/>
      <c r="R2392" s="386"/>
    </row>
    <row r="2393" spans="1:18" ht="12.75" customHeight="1" x14ac:dyDescent="0.25">
      <c r="A2393" s="383"/>
      <c r="B2393" s="378"/>
      <c r="C2393" s="62" t="str">
        <f>IF(ISTEXT('Organizational Unit Summary'!$B$51),'Organizational Unit Summary'!$B$51,"")</f>
        <v>P-12</v>
      </c>
      <c r="D2393" s="51" t="str">
        <f>IF('Organizational Unit Summary'!$B$24="Benchmark or Sustainment",IF(E2393="OoS","OoS",IF(E2393=1,"DM",IF(E2393=2,"PM",IF(E2393=3,"LM",IF(E2393=4,"FM"))))),IF(E2393="OoS","OoS",IF(E2393&lt;=2,"H",IF(E2393=3,"M",IF(E2393=4,"L")))))</f>
        <v>DM</v>
      </c>
      <c r="E2393" s="58">
        <f>IF(OR(Processes!$C$73=TRUE,Processes!O$73=TRUE),IF(AND(G2393=1,H2393=1,NOT(ISTEXT(J2393))),4,IF(AND(G2393=1,H2393=1,ISTEXT(J2393)),3,IF(AND(OR(G2393=1,H2393=1),ISTEXT(J2393)),2,1))),"OoS")</f>
        <v>1</v>
      </c>
      <c r="F2393" s="57"/>
      <c r="G2393" s="59"/>
      <c r="H2393" s="59"/>
      <c r="I2393" s="59"/>
      <c r="J2393" s="59"/>
      <c r="K2393" s="59"/>
      <c r="L2393" s="59"/>
      <c r="M2393" s="59"/>
      <c r="N2393" s="59"/>
      <c r="O2393" s="59"/>
      <c r="P2393" s="370"/>
      <c r="Q2393" s="59"/>
      <c r="R2393" s="386"/>
    </row>
    <row r="2394" spans="1:18" ht="12.75" customHeight="1" x14ac:dyDescent="0.25">
      <c r="A2394" s="383"/>
      <c r="B2394" s="378"/>
      <c r="C2394" s="62" t="str">
        <f>IF(ISTEXT('Organizational Unit Summary'!$B$52),'Organizational Unit Summary'!$B$52,"")</f>
        <v>P-13</v>
      </c>
      <c r="D2394" s="51" t="str">
        <f>IF('Organizational Unit Summary'!$B$24="Benchmark or Sustainment",IF(E2394="OoS","OoS",IF(E2394=1,"DM",IF(E2394=2,"PM",IF(E2394=3,"LM",IF(E2394=4,"FM"))))),IF(E2394="OoS","OoS",IF(E2394&lt;=2,"H",IF(E2394=3,"M",IF(E2394=4,"L")))))</f>
        <v>DM</v>
      </c>
      <c r="E2394" s="58">
        <f>IF(OR(Processes!$C$73=TRUE,Processes!P$73=TRUE),IF(AND(G2394=1,H2394=1,NOT(ISTEXT(J2394))),4,IF(AND(G2394=1,H2394=1,ISTEXT(J2394)),3,IF(AND(OR(G2394=1,H2394=1),ISTEXT(J2394)),2,1))),"OoS")</f>
        <v>1</v>
      </c>
      <c r="F2394" s="57"/>
      <c r="G2394" s="59"/>
      <c r="H2394" s="59"/>
      <c r="I2394" s="59"/>
      <c r="J2394" s="59"/>
      <c r="K2394" s="59"/>
      <c r="L2394" s="59"/>
      <c r="M2394" s="59"/>
      <c r="N2394" s="59"/>
      <c r="O2394" s="59"/>
      <c r="P2394" s="370"/>
      <c r="Q2394" s="59"/>
      <c r="R2394" s="386"/>
    </row>
    <row r="2395" spans="1:18" ht="12.75" customHeight="1" x14ac:dyDescent="0.25">
      <c r="A2395" s="383"/>
      <c r="B2395" s="378"/>
      <c r="C2395" s="62" t="str">
        <f>IF(ISTEXT('Organizational Unit Summary'!$B$53),'Organizational Unit Summary'!$B$53,"")</f>
        <v>P-14</v>
      </c>
      <c r="D2395" s="51" t="str">
        <f>IF('Organizational Unit Summary'!$B$24="Benchmark or Sustainment",IF(E2395="OoS","OoS",IF(E2395=1,"DM",IF(E2395=2,"PM",IF(E2395=3,"LM",IF(E2395=4,"FM"))))),IF(E2395="OoS","OoS",IF(E2395&lt;=2,"H",IF(E2395=3,"M",IF(E2395=4,"L")))))</f>
        <v>DM</v>
      </c>
      <c r="E2395" s="58">
        <f>IF(OR(Processes!$C$73=TRUE,Processes!Q$73=TRUE),IF(AND(G2395=1,H2395=1,NOT(ISTEXT(J2395))),4,IF(AND(G2395=1,H2395=1,ISTEXT(J2395)),3,IF(AND(OR(G2395=1,H2395=1),ISTEXT(J2395)),2,1))),"OoS")</f>
        <v>1</v>
      </c>
      <c r="F2395" s="57"/>
      <c r="G2395" s="59"/>
      <c r="H2395" s="59"/>
      <c r="I2395" s="59"/>
      <c r="J2395" s="59"/>
      <c r="K2395" s="59"/>
      <c r="L2395" s="59"/>
      <c r="M2395" s="59"/>
      <c r="N2395" s="59"/>
      <c r="O2395" s="59"/>
      <c r="P2395" s="370"/>
      <c r="Q2395" s="59"/>
      <c r="R2395" s="386"/>
    </row>
    <row r="2396" spans="1:18" ht="12.75" customHeight="1" x14ac:dyDescent="0.25">
      <c r="A2396" s="383"/>
      <c r="B2396" s="378"/>
      <c r="C2396" s="62" t="str">
        <f>IF(ISTEXT('Organizational Unit Summary'!$B$54),'Organizational Unit Summary'!$B$54,"")</f>
        <v>P-15</v>
      </c>
      <c r="D2396" s="51" t="str">
        <f>IF('Organizational Unit Summary'!$B$24="Benchmark or Sustainment",IF(E2396="OoS","OoS",IF(E2396=1,"DM",IF(E2396=2,"PM",IF(E2396=3,"LM",IF(E2396=4,"FM"))))),IF(E2396="OoS","OoS",IF(E2396&lt;=2,"H",IF(E2396=3,"M",IF(E2396=4,"L")))))</f>
        <v>DM</v>
      </c>
      <c r="E2396" s="58">
        <f>IF(OR(Processes!$C$73=TRUE,Processes!R$73=TRUE),IF(AND(G2396=1,H2396=1,NOT(ISTEXT(J2396))),4,IF(AND(G2396=1,H2396=1,ISTEXT(J2396)),3,IF(AND(OR(G2396=1,H2396=1),ISTEXT(J2396)),2,1))),"OoS")</f>
        <v>1</v>
      </c>
      <c r="F2396" s="57"/>
      <c r="G2396" s="59"/>
      <c r="H2396" s="59"/>
      <c r="I2396" s="59"/>
      <c r="J2396" s="59"/>
      <c r="K2396" s="59"/>
      <c r="L2396" s="59"/>
      <c r="M2396" s="59"/>
      <c r="N2396" s="59"/>
      <c r="O2396" s="59"/>
      <c r="P2396" s="370"/>
      <c r="Q2396" s="59"/>
      <c r="R2396" s="386"/>
    </row>
    <row r="2397" spans="1:18" ht="12.75" customHeight="1" x14ac:dyDescent="0.25">
      <c r="A2397" s="383"/>
      <c r="B2397" s="378"/>
      <c r="C2397" s="62" t="str">
        <f>IF(ISTEXT('Organizational Unit Summary'!$B$55),'Organizational Unit Summary'!$B$55,"")</f>
        <v>P-16</v>
      </c>
      <c r="D2397" s="51" t="str">
        <f>IF('Organizational Unit Summary'!$B$24="Benchmark or Sustainment",IF(E2397="OoS","OoS",IF(E2397=1,"DM",IF(E2397=2,"PM",IF(E2397=3,"LM",IF(E2397=4,"FM"))))),IF(E2397="OoS","OoS",IF(E2397&lt;=2,"H",IF(E2397=3,"M",IF(E2397=4,"L")))))</f>
        <v>DM</v>
      </c>
      <c r="E2397" s="58">
        <f>IF(OR(Processes!$C$73=TRUE,Processes!S$73=TRUE),IF(AND(G2397=1,H2397=1,NOT(ISTEXT(J2397))),4,IF(AND(G2397=1,H2397=1,ISTEXT(J2397)),3,IF(AND(OR(G2397=1,H2397=1),ISTEXT(J2397)),2,1))),"OoS")</f>
        <v>1</v>
      </c>
      <c r="F2397" s="57"/>
      <c r="G2397" s="59"/>
      <c r="H2397" s="59"/>
      <c r="I2397" s="59"/>
      <c r="J2397" s="59"/>
      <c r="K2397" s="59"/>
      <c r="L2397" s="59"/>
      <c r="M2397" s="59"/>
      <c r="N2397" s="59"/>
      <c r="O2397" s="59"/>
      <c r="P2397" s="370"/>
      <c r="Q2397" s="59"/>
      <c r="R2397" s="386"/>
    </row>
    <row r="2398" spans="1:18" ht="12.75" customHeight="1" x14ac:dyDescent="0.25">
      <c r="A2398" s="383"/>
      <c r="B2398" s="378"/>
      <c r="C2398" s="62" t="str">
        <f>IF(ISTEXT('Organizational Unit Summary'!$B$56),'Organizational Unit Summary'!$B$56,"")</f>
        <v>P-17</v>
      </c>
      <c r="D2398" s="51" t="str">
        <f>IF('Organizational Unit Summary'!$B$24="Benchmark or Sustainment",IF(E2398="OoS","OoS",IF(E2398=1,"DM",IF(E2398=2,"PM",IF(E2398=3,"LM",IF(E2398=4,"FM"))))),IF(E2398="OoS","OoS",IF(E2398&lt;=2,"H",IF(E2398=3,"M",IF(E2398=4,"L")))))</f>
        <v>DM</v>
      </c>
      <c r="E2398" s="58">
        <f>IF(OR(Processes!$C$73=TRUE,Processes!T$73=TRUE),IF(AND(G2398=1,H2398=1,NOT(ISTEXT(J2398))),4,IF(AND(G2398=1,H2398=1,ISTEXT(J2398)),3,IF(AND(OR(G2398=1,H2398=1),ISTEXT(J2398)),2,1))),"OoS")</f>
        <v>1</v>
      </c>
      <c r="F2398" s="57"/>
      <c r="G2398" s="59"/>
      <c r="H2398" s="59"/>
      <c r="I2398" s="59"/>
      <c r="J2398" s="59"/>
      <c r="K2398" s="59"/>
      <c r="L2398" s="59"/>
      <c r="M2398" s="59"/>
      <c r="N2398" s="59"/>
      <c r="O2398" s="59"/>
      <c r="P2398" s="370"/>
      <c r="Q2398" s="59"/>
      <c r="R2398" s="386"/>
    </row>
    <row r="2399" spans="1:18" ht="12.75" customHeight="1" x14ac:dyDescent="0.25">
      <c r="A2399" s="383"/>
      <c r="B2399" s="378"/>
      <c r="C2399" s="62" t="str">
        <f>IF(ISTEXT('Organizational Unit Summary'!$B$57),'Organizational Unit Summary'!$B$57,"")</f>
        <v>P-18</v>
      </c>
      <c r="D2399" s="51" t="str">
        <f>IF('Organizational Unit Summary'!$B$24="Benchmark or Sustainment",IF(E2399="OoS","OoS",IF(E2399=1,"DM",IF(E2399=2,"PM",IF(E2399=3,"LM",IF(E2399=4,"FM"))))),IF(E2399="OoS","OoS",IF(E2399&lt;=2,"H",IF(E2399=3,"M",IF(E2399=4,"L")))))</f>
        <v>DM</v>
      </c>
      <c r="E2399" s="58">
        <f>IF(OR(Processes!$C$73=TRUE,Processes!U$73=TRUE),IF(AND(G2399=1,H2399=1,NOT(ISTEXT(J2399))),4,IF(AND(G2399=1,H2399=1,ISTEXT(J2399)),3,IF(AND(OR(G2399=1,H2399=1),ISTEXT(J2399)),2,1))),"OoS")</f>
        <v>1</v>
      </c>
      <c r="F2399" s="57"/>
      <c r="G2399" s="59"/>
      <c r="H2399" s="59"/>
      <c r="I2399" s="59"/>
      <c r="J2399" s="59"/>
      <c r="K2399" s="59"/>
      <c r="L2399" s="59"/>
      <c r="M2399" s="59"/>
      <c r="N2399" s="59"/>
      <c r="O2399" s="59"/>
      <c r="P2399" s="370"/>
      <c r="Q2399" s="59"/>
      <c r="R2399" s="386"/>
    </row>
    <row r="2400" spans="1:18" ht="12.75" customHeight="1" x14ac:dyDescent="0.25">
      <c r="A2400" s="383"/>
      <c r="B2400" s="378"/>
      <c r="C2400" s="62" t="str">
        <f>IF(ISTEXT('Organizational Unit Summary'!$B$58),'Organizational Unit Summary'!$B$58,"")</f>
        <v>P-19</v>
      </c>
      <c r="D2400" s="51" t="str">
        <f>IF('Organizational Unit Summary'!$B$24="Benchmark or Sustainment",IF(E2400="OoS","OoS",IF(E2400=1,"DM",IF(E2400=2,"PM",IF(E2400=3,"LM",IF(E2400=4,"FM"))))),IF(E2400="OoS","OoS",IF(E2400&lt;=2,"H",IF(E2400=3,"M",IF(E2400=4,"L")))))</f>
        <v>DM</v>
      </c>
      <c r="E2400" s="58">
        <f>IF(OR(Processes!$C$73=TRUE,Processes!V$73=TRUE),IF(AND(G2400=1,H2400=1,NOT(ISTEXT(J2400))),4,IF(AND(G2400=1,H2400=1,ISTEXT(J2400)),3,IF(AND(OR(G2400=1,H2400=1),ISTEXT(J2400)),2,1))),"OoS")</f>
        <v>1</v>
      </c>
      <c r="F2400" s="57"/>
      <c r="G2400" s="59"/>
      <c r="H2400" s="59"/>
      <c r="I2400" s="59"/>
      <c r="J2400" s="59"/>
      <c r="K2400" s="59"/>
      <c r="L2400" s="59"/>
      <c r="M2400" s="59"/>
      <c r="N2400" s="59"/>
      <c r="O2400" s="59"/>
      <c r="P2400" s="370"/>
      <c r="Q2400" s="59"/>
      <c r="R2400" s="386"/>
    </row>
    <row r="2401" spans="1:18" ht="12.75" customHeight="1" thickBot="1" x14ac:dyDescent="0.3">
      <c r="A2401" s="383"/>
      <c r="B2401" s="378"/>
      <c r="C2401" s="62" t="str">
        <f>IF(ISTEXT('Organizational Unit Summary'!$B$59),'Organizational Unit Summary'!$B$59,"")</f>
        <v>P-20</v>
      </c>
      <c r="D2401" s="51" t="str">
        <f>IF('Organizational Unit Summary'!$B$24="Benchmark or Sustainment",IF(E2401="OoS","OoS",IF(E2401=1,"DM",IF(E2401=2,"PM",IF(E2401=3,"LM",IF(E2401=4,"FM"))))),IF(E2401="OoS","OoS",IF(E2401&lt;=2,"H",IF(E2401=3,"M",IF(E2401=4,"L")))))</f>
        <v>DM</v>
      </c>
      <c r="E2401" s="58">
        <f>IF(OR(Processes!$C$73=TRUE,Processes!W$73=TRUE),IF(AND(G2401=1,H2401=1,NOT(ISTEXT(J2401))),4,IF(AND(G2401=1,H2401=1,ISTEXT(J2401)),3,IF(AND(OR(G2401=1,H2401=1),ISTEXT(J2401)),2,1))),"OoS")</f>
        <v>1</v>
      </c>
      <c r="F2401" s="57"/>
      <c r="G2401" s="59"/>
      <c r="H2401" s="59"/>
      <c r="I2401" s="59"/>
      <c r="J2401" s="59"/>
      <c r="K2401" s="59"/>
      <c r="L2401" s="59"/>
      <c r="M2401" s="59"/>
      <c r="N2401" s="59"/>
      <c r="O2401" s="59"/>
      <c r="P2401" s="371"/>
      <c r="Q2401" s="59"/>
      <c r="R2401" s="386"/>
    </row>
    <row r="2402" spans="1:18" ht="13" x14ac:dyDescent="0.25">
      <c r="A2402" s="383"/>
      <c r="B2402" s="378" t="str">
        <f>IF(ISTEXT(Processes!$B$23),Processes!$B$23,"")</f>
        <v>Process 21</v>
      </c>
      <c r="C2402" s="54" t="str">
        <f>IF(ISTEXT('Organizational Unit Summary'!$B$40),'Organizational Unit Summary'!$B$40,"")</f>
        <v>P-1</v>
      </c>
      <c r="D2402" s="51" t="str">
        <f>IF('Organizational Unit Summary'!$B$24="Benchmark or Sustainment",IF(E2402="OoS","OoS",IF(E2402=1,"DM",IF(E2402=2,"PM",IF(E2402=3,"LM",IF(E2402=4,"FM"))))),IF(E2402="OoS","OoS",IF(E2402&lt;=2,"H",IF(E2402=3,"M",IF(E2402=4,"L")))))</f>
        <v>DM</v>
      </c>
      <c r="E2402" s="58">
        <f>IF(OR(Processes!$C$74=TRUE,Processes!D$74=TRUE),IF(AND(G2402=1,H2402=1,NOT(ISTEXT(J2402))),4,IF(AND(G2402=1,H2402=1,ISTEXT(J2402)),3,IF(AND(OR(G2402=1,H2402=1),ISTEXT(J2402)),2,1))),"OoS")</f>
        <v>1</v>
      </c>
      <c r="F2402" s="57"/>
      <c r="G2402" s="59"/>
      <c r="H2402" s="59"/>
      <c r="I2402" s="59"/>
      <c r="J2402" s="59"/>
      <c r="K2402" s="59"/>
      <c r="L2402" s="59"/>
      <c r="M2402" s="59"/>
      <c r="N2402" s="59"/>
      <c r="O2402" s="59"/>
      <c r="P2402" s="369"/>
      <c r="Q2402" s="59"/>
      <c r="R2402" s="386"/>
    </row>
    <row r="2403" spans="1:18" ht="13" x14ac:dyDescent="0.25">
      <c r="A2403" s="383"/>
      <c r="B2403" s="378"/>
      <c r="C2403" s="54" t="str">
        <f>IF(ISTEXT('Organizational Unit Summary'!$B$41),'Organizational Unit Summary'!$B$41,"")</f>
        <v>P-2</v>
      </c>
      <c r="D2403" s="51" t="str">
        <f>IF('Organizational Unit Summary'!$B$24="Benchmark or Sustainment",IF(E2403="OoS","OoS",IF(E2403=1,"DM",IF(E2403=2,"PM",IF(E2403=3,"LM",IF(E2403=4,"FM"))))),IF(E2403="OoS","OoS",IF(E2403&lt;=2,"H",IF(E2403=3,"M",IF(E2403=4,"L")))))</f>
        <v>DM</v>
      </c>
      <c r="E2403" s="58">
        <f>IF(OR(Processes!$C$74=TRUE,Processes!E$74=TRUE),IF(AND(G2403=1,H2403=1,NOT(ISTEXT(J2403))),4,IF(AND(G2403=1,H2403=1,ISTEXT(J2403)),3,IF(AND(OR(G2403=1,H2403=1),ISTEXT(J2403)),2,1))),"OoS")</f>
        <v>1</v>
      </c>
      <c r="F2403" s="57"/>
      <c r="G2403" s="59"/>
      <c r="H2403" s="59"/>
      <c r="I2403" s="59"/>
      <c r="J2403" s="59"/>
      <c r="K2403" s="59"/>
      <c r="L2403" s="59"/>
      <c r="M2403" s="59"/>
      <c r="N2403" s="59"/>
      <c r="O2403" s="59"/>
      <c r="P2403" s="370"/>
      <c r="Q2403" s="59"/>
      <c r="R2403" s="386"/>
    </row>
    <row r="2404" spans="1:18" ht="13" x14ac:dyDescent="0.25">
      <c r="A2404" s="383"/>
      <c r="B2404" s="378"/>
      <c r="C2404" s="54" t="str">
        <f>IF(ISTEXT('Organizational Unit Summary'!$B$42),'Organizational Unit Summary'!$B$42,"")</f>
        <v>P-3</v>
      </c>
      <c r="D2404" s="51" t="str">
        <f>IF('Organizational Unit Summary'!$B$24="Benchmark or Sustainment",IF(E2404="OoS","OoS",IF(E2404=1,"DM",IF(E2404=2,"PM",IF(E2404=3,"LM",IF(E2404=4,"FM"))))),IF(E2404="OoS","OoS",IF(E2404&lt;=2,"H",IF(E2404=3,"M",IF(E2404=4,"L")))))</f>
        <v>DM</v>
      </c>
      <c r="E2404" s="58">
        <f>IF(OR(Processes!$C$74=TRUE,Processes!F$74=TRUE),IF(AND(G2404=1,H2404=1,NOT(ISTEXT(J2404))),4,IF(AND(G2404=1,H2404=1,ISTEXT(J2404)),3,IF(AND(OR(G2404=1,H2404=1),ISTEXT(J2404)),2,1))),"OoS")</f>
        <v>1</v>
      </c>
      <c r="F2404" s="57"/>
      <c r="G2404" s="59"/>
      <c r="H2404" s="59"/>
      <c r="I2404" s="59"/>
      <c r="J2404" s="59"/>
      <c r="K2404" s="59"/>
      <c r="L2404" s="59"/>
      <c r="M2404" s="59"/>
      <c r="N2404" s="59"/>
      <c r="O2404" s="59"/>
      <c r="P2404" s="370"/>
      <c r="Q2404" s="59"/>
      <c r="R2404" s="386"/>
    </row>
    <row r="2405" spans="1:18" ht="13" x14ac:dyDescent="0.25">
      <c r="A2405" s="383"/>
      <c r="B2405" s="378"/>
      <c r="C2405" s="54" t="str">
        <f>IF(ISTEXT('Organizational Unit Summary'!$B$43),'Organizational Unit Summary'!$B$43,"")</f>
        <v>P-4</v>
      </c>
      <c r="D2405" s="51" t="str">
        <f>IF('Organizational Unit Summary'!$B$24="Benchmark or Sustainment",IF(E2405="OoS","OoS",IF(E2405=1,"DM",IF(E2405=2,"PM",IF(E2405=3,"LM",IF(E2405=4,"FM"))))),IF(E2405="OoS","OoS",IF(E2405&lt;=2,"H",IF(E2405=3,"M",IF(E2405=4,"L")))))</f>
        <v>DM</v>
      </c>
      <c r="E2405" s="58">
        <f>IF(OR(Processes!$C$74=TRUE,Processes!G$74=TRUE),IF(AND(G2405=1,H2405=1,NOT(ISTEXT(J2405))),4,IF(AND(G2405=1,H2405=1,ISTEXT(J2405)),3,IF(AND(OR(G2405=1,H2405=1),ISTEXT(J2405)),2,1))),"OoS")</f>
        <v>1</v>
      </c>
      <c r="F2405" s="57"/>
      <c r="G2405" s="59"/>
      <c r="H2405" s="59"/>
      <c r="I2405" s="59"/>
      <c r="J2405" s="59"/>
      <c r="K2405" s="59"/>
      <c r="L2405" s="59"/>
      <c r="M2405" s="59"/>
      <c r="N2405" s="59"/>
      <c r="O2405" s="59"/>
      <c r="P2405" s="370"/>
      <c r="Q2405" s="59"/>
      <c r="R2405" s="386"/>
    </row>
    <row r="2406" spans="1:18" ht="13" x14ac:dyDescent="0.25">
      <c r="A2406" s="383"/>
      <c r="B2406" s="378"/>
      <c r="C2406" s="54" t="str">
        <f>IF(ISTEXT('Organizational Unit Summary'!$B$44),'Organizational Unit Summary'!$B$44,"")</f>
        <v>P-5</v>
      </c>
      <c r="D2406" s="51" t="str">
        <f>IF('Organizational Unit Summary'!$B$24="Benchmark or Sustainment",IF(E2406="OoS","OoS",IF(E2406=1,"DM",IF(E2406=2,"PM",IF(E2406=3,"LM",IF(E2406=4,"FM"))))),IF(E2406="OoS","OoS",IF(E2406&lt;=2,"H",IF(E2406=3,"M",IF(E2406=4,"L")))))</f>
        <v>DM</v>
      </c>
      <c r="E2406" s="58">
        <f>IF(OR(Processes!$C$74=TRUE,Processes!H$74=TRUE),IF(AND(G2406=1,H2406=1,NOT(ISTEXT(J2406))),4,IF(AND(G2406=1,H2406=1,ISTEXT(J2406)),3,IF(AND(OR(G2406=1,H2406=1),ISTEXT(J2406)),2,1))),"OoS")</f>
        <v>1</v>
      </c>
      <c r="F2406" s="57"/>
      <c r="G2406" s="59"/>
      <c r="H2406" s="59"/>
      <c r="I2406" s="59"/>
      <c r="J2406" s="59"/>
      <c r="K2406" s="59"/>
      <c r="L2406" s="59"/>
      <c r="M2406" s="59"/>
      <c r="N2406" s="59"/>
      <c r="O2406" s="59"/>
      <c r="P2406" s="370"/>
      <c r="Q2406" s="59"/>
      <c r="R2406" s="386"/>
    </row>
    <row r="2407" spans="1:18" ht="13" x14ac:dyDescent="0.25">
      <c r="A2407" s="383"/>
      <c r="B2407" s="378"/>
      <c r="C2407" s="54" t="str">
        <f>IF(ISTEXT('Organizational Unit Summary'!$B$45),'Organizational Unit Summary'!$B$45,"")</f>
        <v>P-6</v>
      </c>
      <c r="D2407" s="51" t="str">
        <f>IF('Organizational Unit Summary'!$B$24="Benchmark or Sustainment",IF(E2407="OoS","OoS",IF(E2407=1,"DM",IF(E2407=2,"PM",IF(E2407=3,"LM",IF(E2407=4,"FM"))))),IF(E2407="OoS","OoS",IF(E2407&lt;=2,"H",IF(E2407=3,"M",IF(E2407=4,"L")))))</f>
        <v>DM</v>
      </c>
      <c r="E2407" s="58">
        <f>IF(OR(Processes!$C$74=TRUE,Processes!I$74=TRUE),IF(AND(G2407=1,H2407=1,NOT(ISTEXT(J2407))),4,IF(AND(G2407=1,H2407=1,ISTEXT(J2407)),3,IF(AND(OR(G2407=1,H2407=1),ISTEXT(J2407)),2,1))),"OoS")</f>
        <v>1</v>
      </c>
      <c r="F2407" s="57"/>
      <c r="G2407" s="59"/>
      <c r="H2407" s="59"/>
      <c r="I2407" s="59"/>
      <c r="J2407" s="59"/>
      <c r="K2407" s="59"/>
      <c r="L2407" s="59"/>
      <c r="M2407" s="59"/>
      <c r="N2407" s="59"/>
      <c r="O2407" s="59"/>
      <c r="P2407" s="370"/>
      <c r="Q2407" s="59"/>
      <c r="R2407" s="386"/>
    </row>
    <row r="2408" spans="1:18" ht="13" x14ac:dyDescent="0.25">
      <c r="A2408" s="383"/>
      <c r="B2408" s="378"/>
      <c r="C2408" s="54" t="str">
        <f>IF(ISTEXT('Organizational Unit Summary'!$B$46),'Organizational Unit Summary'!$B$46,"")</f>
        <v>P-7</v>
      </c>
      <c r="D2408" s="51" t="str">
        <f>IF('Organizational Unit Summary'!$B$24="Benchmark or Sustainment",IF(E2408="OoS","OoS",IF(E2408=1,"DM",IF(E2408=2,"PM",IF(E2408=3,"LM",IF(E2408=4,"FM"))))),IF(E2408="OoS","OoS",IF(E2408&lt;=2,"H",IF(E2408=3,"M",IF(E2408=4,"L")))))</f>
        <v>DM</v>
      </c>
      <c r="E2408" s="58">
        <f>IF(OR(Processes!$C$74=TRUE,Processes!J$74=TRUE),IF(AND(G2408=1,H2408=1,NOT(ISTEXT(J2408))),4,IF(AND(G2408=1,H2408=1,ISTEXT(J2408)),3,IF(AND(OR(G2408=1,H2408=1),ISTEXT(J2408)),2,1))),"OoS")</f>
        <v>1</v>
      </c>
      <c r="F2408" s="57"/>
      <c r="G2408" s="59"/>
      <c r="H2408" s="59"/>
      <c r="I2408" s="59"/>
      <c r="J2408" s="59"/>
      <c r="K2408" s="59"/>
      <c r="L2408" s="59"/>
      <c r="M2408" s="59"/>
      <c r="N2408" s="59"/>
      <c r="O2408" s="59"/>
      <c r="P2408" s="370"/>
      <c r="Q2408" s="59"/>
      <c r="R2408" s="386"/>
    </row>
    <row r="2409" spans="1:18" ht="13" x14ac:dyDescent="0.25">
      <c r="A2409" s="383"/>
      <c r="B2409" s="378"/>
      <c r="C2409" s="54" t="str">
        <f>IF(ISTEXT('Organizational Unit Summary'!$B$47),'Organizational Unit Summary'!$B$47,"")</f>
        <v>P-8</v>
      </c>
      <c r="D2409" s="51" t="str">
        <f>IF('Organizational Unit Summary'!$B$24="Benchmark or Sustainment",IF(E2409="OoS","OoS",IF(E2409=1,"DM",IF(E2409=2,"PM",IF(E2409=3,"LM",IF(E2409=4,"FM"))))),IF(E2409="OoS","OoS",IF(E2409&lt;=2,"H",IF(E2409=3,"M",IF(E2409=4,"L")))))</f>
        <v>DM</v>
      </c>
      <c r="E2409" s="58">
        <f>IF(OR(Processes!$C$74=TRUE,Processes!K$74=TRUE),IF(AND(G2409=1,H2409=1,NOT(ISTEXT(J2409))),4,IF(AND(G2409=1,H2409=1,ISTEXT(J2409)),3,IF(AND(OR(G2409=1,H2409=1),ISTEXT(J2409)),2,1))),"OoS")</f>
        <v>1</v>
      </c>
      <c r="F2409" s="57"/>
      <c r="G2409" s="59"/>
      <c r="H2409" s="59"/>
      <c r="I2409" s="59"/>
      <c r="J2409" s="59"/>
      <c r="K2409" s="59"/>
      <c r="L2409" s="59"/>
      <c r="M2409" s="59"/>
      <c r="N2409" s="59"/>
      <c r="O2409" s="59"/>
      <c r="P2409" s="370"/>
      <c r="Q2409" s="59"/>
      <c r="R2409" s="386"/>
    </row>
    <row r="2410" spans="1:18" ht="13" x14ac:dyDescent="0.25">
      <c r="A2410" s="383"/>
      <c r="B2410" s="378"/>
      <c r="C2410" s="54" t="str">
        <f>IF(ISTEXT('Organizational Unit Summary'!$B$48),'Organizational Unit Summary'!$B$48,"")</f>
        <v>P-9</v>
      </c>
      <c r="D2410" s="51" t="str">
        <f>IF('Organizational Unit Summary'!$B$24="Benchmark or Sustainment",IF(E2410="OoS","OoS",IF(E2410=1,"DM",IF(E2410=2,"PM",IF(E2410=3,"LM",IF(E2410=4,"FM"))))),IF(E2410="OoS","OoS",IF(E2410&lt;=2,"H",IF(E2410=3,"M",IF(E2410=4,"L")))))</f>
        <v>DM</v>
      </c>
      <c r="E2410" s="58">
        <f>IF(OR(Processes!$C$74=TRUE,Processes!L$74=TRUE),IF(AND(G2410=1,H2410=1,NOT(ISTEXT(J2410))),4,IF(AND(G2410=1,H2410=1,ISTEXT(J2410)),3,IF(AND(OR(G2410=1,H2410=1),ISTEXT(J2410)),2,1))),"OoS")</f>
        <v>1</v>
      </c>
      <c r="F2410" s="57"/>
      <c r="G2410" s="59"/>
      <c r="H2410" s="59"/>
      <c r="I2410" s="59"/>
      <c r="J2410" s="59"/>
      <c r="K2410" s="59"/>
      <c r="L2410" s="59"/>
      <c r="M2410" s="59"/>
      <c r="N2410" s="59"/>
      <c r="O2410" s="59"/>
      <c r="P2410" s="370"/>
      <c r="Q2410" s="59"/>
      <c r="R2410" s="386"/>
    </row>
    <row r="2411" spans="1:18" ht="13" x14ac:dyDescent="0.25">
      <c r="A2411" s="383"/>
      <c r="B2411" s="378"/>
      <c r="C2411" s="54" t="str">
        <f>IF(ISTEXT('Organizational Unit Summary'!$B$49),'Organizational Unit Summary'!$B$49,"")</f>
        <v>P-10</v>
      </c>
      <c r="D2411" s="51" t="str">
        <f>IF('Organizational Unit Summary'!$B$24="Benchmark or Sustainment",IF(E2411="OoS","OoS",IF(E2411=1,"DM",IF(E2411=2,"PM",IF(E2411=3,"LM",IF(E2411=4,"FM"))))),IF(E2411="OoS","OoS",IF(E2411&lt;=2,"H",IF(E2411=3,"M",IF(E2411=4,"L")))))</f>
        <v>DM</v>
      </c>
      <c r="E2411" s="58">
        <f>IF(OR(Processes!$C$74=TRUE,Processes!M$74=TRUE),IF(AND(G2411=1,H2411=1,NOT(ISTEXT(J2411))),4,IF(AND(G2411=1,H2411=1,ISTEXT(J2411)),3,IF(AND(OR(G2411=1,H2411=1),ISTEXT(J2411)),2,1))),"OoS")</f>
        <v>1</v>
      </c>
      <c r="F2411" s="57"/>
      <c r="G2411" s="59"/>
      <c r="H2411" s="59"/>
      <c r="I2411" s="59"/>
      <c r="J2411" s="59"/>
      <c r="K2411" s="59"/>
      <c r="L2411" s="59"/>
      <c r="M2411" s="59"/>
      <c r="N2411" s="59"/>
      <c r="O2411" s="59"/>
      <c r="P2411" s="370"/>
      <c r="Q2411" s="59"/>
      <c r="R2411" s="386"/>
    </row>
    <row r="2412" spans="1:18" ht="13" x14ac:dyDescent="0.25">
      <c r="A2412" s="383"/>
      <c r="B2412" s="378"/>
      <c r="C2412" s="54" t="str">
        <f>IF(ISTEXT('Organizational Unit Summary'!$B$50),'Organizational Unit Summary'!$B$50,"")</f>
        <v>P-11</v>
      </c>
      <c r="D2412" s="51" t="str">
        <f>IF('Organizational Unit Summary'!$B$24="Benchmark or Sustainment",IF(E2412="OoS","OoS",IF(E2412=1,"DM",IF(E2412=2,"PM",IF(E2412=3,"LM",IF(E2412=4,"FM"))))),IF(E2412="OoS","OoS",IF(E2412&lt;=2,"H",IF(E2412=3,"M",IF(E2412=4,"L")))))</f>
        <v>DM</v>
      </c>
      <c r="E2412" s="58">
        <f>IF(OR(Processes!$C$74=TRUE,Processes!N$74=TRUE),IF(AND(G2412=1,H2412=1,NOT(ISTEXT(J2412))),4,IF(AND(G2412=1,H2412=1,ISTEXT(J2412)),3,IF(AND(OR(G2412=1,H2412=1),ISTEXT(J2412)),2,1))),"OoS")</f>
        <v>1</v>
      </c>
      <c r="F2412" s="57"/>
      <c r="G2412" s="59"/>
      <c r="H2412" s="59"/>
      <c r="I2412" s="59"/>
      <c r="J2412" s="59"/>
      <c r="K2412" s="59"/>
      <c r="L2412" s="59"/>
      <c r="M2412" s="59"/>
      <c r="N2412" s="59"/>
      <c r="O2412" s="59"/>
      <c r="P2412" s="370"/>
      <c r="Q2412" s="59"/>
      <c r="R2412" s="386"/>
    </row>
    <row r="2413" spans="1:18" ht="13" x14ac:dyDescent="0.25">
      <c r="A2413" s="383"/>
      <c r="B2413" s="378"/>
      <c r="C2413" s="54" t="str">
        <f>IF(ISTEXT('Organizational Unit Summary'!$B$51),'Organizational Unit Summary'!$B$51,"")</f>
        <v>P-12</v>
      </c>
      <c r="D2413" s="51" t="str">
        <f>IF('Organizational Unit Summary'!$B$24="Benchmark or Sustainment",IF(E2413="OoS","OoS",IF(E2413=1,"DM",IF(E2413=2,"PM",IF(E2413=3,"LM",IF(E2413=4,"FM"))))),IF(E2413="OoS","OoS",IF(E2413&lt;=2,"H",IF(E2413=3,"M",IF(E2413=4,"L")))))</f>
        <v>DM</v>
      </c>
      <c r="E2413" s="58">
        <f>IF(OR(Processes!$C$74=TRUE,Processes!O$74=TRUE),IF(AND(G2413=1,H2413=1,NOT(ISTEXT(J2413))),4,IF(AND(G2413=1,H2413=1,ISTEXT(J2413)),3,IF(AND(OR(G2413=1,H2413=1),ISTEXT(J2413)),2,1))),"OoS")</f>
        <v>1</v>
      </c>
      <c r="F2413" s="57"/>
      <c r="G2413" s="59"/>
      <c r="H2413" s="59"/>
      <c r="I2413" s="59"/>
      <c r="J2413" s="59"/>
      <c r="K2413" s="59"/>
      <c r="L2413" s="59"/>
      <c r="M2413" s="59"/>
      <c r="N2413" s="59"/>
      <c r="O2413" s="59"/>
      <c r="P2413" s="370"/>
      <c r="Q2413" s="59"/>
      <c r="R2413" s="386"/>
    </row>
    <row r="2414" spans="1:18" ht="13" x14ac:dyDescent="0.25">
      <c r="A2414" s="383"/>
      <c r="B2414" s="378"/>
      <c r="C2414" s="54" t="str">
        <f>IF(ISTEXT('Organizational Unit Summary'!$B$52),'Organizational Unit Summary'!$B$52,"")</f>
        <v>P-13</v>
      </c>
      <c r="D2414" s="51" t="str">
        <f>IF('Organizational Unit Summary'!$B$24="Benchmark or Sustainment",IF(E2414="OoS","OoS",IF(E2414=1,"DM",IF(E2414=2,"PM",IF(E2414=3,"LM",IF(E2414=4,"FM"))))),IF(E2414="OoS","OoS",IF(E2414&lt;=2,"H",IF(E2414=3,"M",IF(E2414=4,"L")))))</f>
        <v>DM</v>
      </c>
      <c r="E2414" s="58">
        <f>IF(OR(Processes!$C$74=TRUE,Processes!P$74=TRUE),IF(AND(G2414=1,H2414=1,NOT(ISTEXT(J2414))),4,IF(AND(G2414=1,H2414=1,ISTEXT(J2414)),3,IF(AND(OR(G2414=1,H2414=1),ISTEXT(J2414)),2,1))),"OoS")</f>
        <v>1</v>
      </c>
      <c r="F2414" s="57"/>
      <c r="G2414" s="59"/>
      <c r="H2414" s="59"/>
      <c r="I2414" s="59"/>
      <c r="J2414" s="59"/>
      <c r="K2414" s="59"/>
      <c r="L2414" s="59"/>
      <c r="M2414" s="59"/>
      <c r="N2414" s="59"/>
      <c r="O2414" s="59"/>
      <c r="P2414" s="370"/>
      <c r="Q2414" s="59"/>
      <c r="R2414" s="386"/>
    </row>
    <row r="2415" spans="1:18" ht="13" x14ac:dyDescent="0.25">
      <c r="A2415" s="383"/>
      <c r="B2415" s="378"/>
      <c r="C2415" s="54" t="str">
        <f>IF(ISTEXT('Organizational Unit Summary'!$B$53),'Organizational Unit Summary'!$B$53,"")</f>
        <v>P-14</v>
      </c>
      <c r="D2415" s="51" t="str">
        <f>IF('Organizational Unit Summary'!$B$24="Benchmark or Sustainment",IF(E2415="OoS","OoS",IF(E2415=1,"DM",IF(E2415=2,"PM",IF(E2415=3,"LM",IF(E2415=4,"FM"))))),IF(E2415="OoS","OoS",IF(E2415&lt;=2,"H",IF(E2415=3,"M",IF(E2415=4,"L")))))</f>
        <v>DM</v>
      </c>
      <c r="E2415" s="58">
        <f>IF(OR(Processes!$C$74=TRUE,Processes!Q$74=TRUE),IF(AND(G2415=1,H2415=1,NOT(ISTEXT(J2415))),4,IF(AND(G2415=1,H2415=1,ISTEXT(J2415)),3,IF(AND(OR(G2415=1,H2415=1),ISTEXT(J2415)),2,1))),"OoS")</f>
        <v>1</v>
      </c>
      <c r="F2415" s="57"/>
      <c r="G2415" s="59"/>
      <c r="H2415" s="59"/>
      <c r="I2415" s="59"/>
      <c r="J2415" s="59"/>
      <c r="K2415" s="59"/>
      <c r="L2415" s="59"/>
      <c r="M2415" s="59"/>
      <c r="N2415" s="59"/>
      <c r="O2415" s="59"/>
      <c r="P2415" s="370"/>
      <c r="Q2415" s="59"/>
      <c r="R2415" s="386"/>
    </row>
    <row r="2416" spans="1:18" ht="13" x14ac:dyDescent="0.25">
      <c r="A2416" s="383"/>
      <c r="B2416" s="378"/>
      <c r="C2416" s="54" t="str">
        <f>IF(ISTEXT('Organizational Unit Summary'!$B$54),'Organizational Unit Summary'!$B$54,"")</f>
        <v>P-15</v>
      </c>
      <c r="D2416" s="51" t="str">
        <f>IF('Organizational Unit Summary'!$B$24="Benchmark or Sustainment",IF(E2416="OoS","OoS",IF(E2416=1,"DM",IF(E2416=2,"PM",IF(E2416=3,"LM",IF(E2416=4,"FM"))))),IF(E2416="OoS","OoS",IF(E2416&lt;=2,"H",IF(E2416=3,"M",IF(E2416=4,"L")))))</f>
        <v>DM</v>
      </c>
      <c r="E2416" s="58">
        <f>IF(OR(Processes!$C$74=TRUE,Processes!R$74=TRUE),IF(AND(G2416=1,H2416=1,NOT(ISTEXT(J2416))),4,IF(AND(G2416=1,H2416=1,ISTEXT(J2416)),3,IF(AND(OR(G2416=1,H2416=1),ISTEXT(J2416)),2,1))),"OoS")</f>
        <v>1</v>
      </c>
      <c r="F2416" s="57"/>
      <c r="G2416" s="59"/>
      <c r="H2416" s="59"/>
      <c r="I2416" s="59"/>
      <c r="J2416" s="59"/>
      <c r="K2416" s="59"/>
      <c r="L2416" s="59"/>
      <c r="M2416" s="59"/>
      <c r="N2416" s="59"/>
      <c r="O2416" s="59"/>
      <c r="P2416" s="370"/>
      <c r="Q2416" s="59"/>
      <c r="R2416" s="386"/>
    </row>
    <row r="2417" spans="1:18" ht="13" x14ac:dyDescent="0.25">
      <c r="A2417" s="383"/>
      <c r="B2417" s="378"/>
      <c r="C2417" s="54" t="str">
        <f>IF(ISTEXT('Organizational Unit Summary'!$B$55),'Organizational Unit Summary'!$B$55,"")</f>
        <v>P-16</v>
      </c>
      <c r="D2417" s="51" t="str">
        <f>IF('Organizational Unit Summary'!$B$24="Benchmark or Sustainment",IF(E2417="OoS","OoS",IF(E2417=1,"DM",IF(E2417=2,"PM",IF(E2417=3,"LM",IF(E2417=4,"FM"))))),IF(E2417="OoS","OoS",IF(E2417&lt;=2,"H",IF(E2417=3,"M",IF(E2417=4,"L")))))</f>
        <v>DM</v>
      </c>
      <c r="E2417" s="58">
        <f>IF(OR(Processes!$C$74=TRUE,Processes!S$74=TRUE),IF(AND(G2417=1,H2417=1,NOT(ISTEXT(J2417))),4,IF(AND(G2417=1,H2417=1,ISTEXT(J2417)),3,IF(AND(OR(G2417=1,H2417=1),ISTEXT(J2417)),2,1))),"OoS")</f>
        <v>1</v>
      </c>
      <c r="F2417" s="57"/>
      <c r="G2417" s="59"/>
      <c r="H2417" s="59"/>
      <c r="I2417" s="59"/>
      <c r="J2417" s="59"/>
      <c r="K2417" s="59"/>
      <c r="L2417" s="59"/>
      <c r="M2417" s="59"/>
      <c r="N2417" s="59"/>
      <c r="O2417" s="59"/>
      <c r="P2417" s="370"/>
      <c r="Q2417" s="59"/>
      <c r="R2417" s="386"/>
    </row>
    <row r="2418" spans="1:18" ht="13" x14ac:dyDescent="0.25">
      <c r="A2418" s="383"/>
      <c r="B2418" s="378"/>
      <c r="C2418" s="54" t="str">
        <f>IF(ISTEXT('Organizational Unit Summary'!$B$56),'Organizational Unit Summary'!$B$56,"")</f>
        <v>P-17</v>
      </c>
      <c r="D2418" s="51" t="str">
        <f>IF('Organizational Unit Summary'!$B$24="Benchmark or Sustainment",IF(E2418="OoS","OoS",IF(E2418=1,"DM",IF(E2418=2,"PM",IF(E2418=3,"LM",IF(E2418=4,"FM"))))),IF(E2418="OoS","OoS",IF(E2418&lt;=2,"H",IF(E2418=3,"M",IF(E2418=4,"L")))))</f>
        <v>DM</v>
      </c>
      <c r="E2418" s="58">
        <f>IF(OR(Processes!$C$74=TRUE,Processes!T$74=TRUE),IF(AND(G2418=1,H2418=1,NOT(ISTEXT(J2418))),4,IF(AND(G2418=1,H2418=1,ISTEXT(J2418)),3,IF(AND(OR(G2418=1,H2418=1),ISTEXT(J2418)),2,1))),"OoS")</f>
        <v>1</v>
      </c>
      <c r="F2418" s="57"/>
      <c r="G2418" s="59"/>
      <c r="H2418" s="59"/>
      <c r="I2418" s="59"/>
      <c r="J2418" s="59"/>
      <c r="K2418" s="59"/>
      <c r="L2418" s="59"/>
      <c r="M2418" s="59"/>
      <c r="N2418" s="59"/>
      <c r="O2418" s="59"/>
      <c r="P2418" s="370"/>
      <c r="Q2418" s="59"/>
      <c r="R2418" s="386"/>
    </row>
    <row r="2419" spans="1:18" ht="13" x14ac:dyDescent="0.25">
      <c r="A2419" s="383"/>
      <c r="B2419" s="378"/>
      <c r="C2419" s="54" t="str">
        <f>IF(ISTEXT('Organizational Unit Summary'!$B$57),'Organizational Unit Summary'!$B$57,"")</f>
        <v>P-18</v>
      </c>
      <c r="D2419" s="51" t="str">
        <f>IF('Organizational Unit Summary'!$B$24="Benchmark or Sustainment",IF(E2419="OoS","OoS",IF(E2419=1,"DM",IF(E2419=2,"PM",IF(E2419=3,"LM",IF(E2419=4,"FM"))))),IF(E2419="OoS","OoS",IF(E2419&lt;=2,"H",IF(E2419=3,"M",IF(E2419=4,"L")))))</f>
        <v>DM</v>
      </c>
      <c r="E2419" s="58">
        <f>IF(OR(Processes!$C$74=TRUE,Processes!U$74=TRUE),IF(AND(G2419=1,H2419=1,NOT(ISTEXT(J2419))),4,IF(AND(G2419=1,H2419=1,ISTEXT(J2419)),3,IF(AND(OR(G2419=1,H2419=1),ISTEXT(J2419)),2,1))),"OoS")</f>
        <v>1</v>
      </c>
      <c r="F2419" s="57"/>
      <c r="G2419" s="59"/>
      <c r="H2419" s="59"/>
      <c r="I2419" s="59"/>
      <c r="J2419" s="59"/>
      <c r="K2419" s="59"/>
      <c r="L2419" s="59"/>
      <c r="M2419" s="59"/>
      <c r="N2419" s="59"/>
      <c r="O2419" s="59"/>
      <c r="P2419" s="370"/>
      <c r="Q2419" s="59"/>
      <c r="R2419" s="386"/>
    </row>
    <row r="2420" spans="1:18" ht="13" x14ac:dyDescent="0.25">
      <c r="A2420" s="383"/>
      <c r="B2420" s="378"/>
      <c r="C2420" s="54" t="str">
        <f>IF(ISTEXT('Organizational Unit Summary'!$B$58),'Organizational Unit Summary'!$B$58,"")</f>
        <v>P-19</v>
      </c>
      <c r="D2420" s="51" t="str">
        <f>IF('Organizational Unit Summary'!$B$24="Benchmark or Sustainment",IF(E2420="OoS","OoS",IF(E2420=1,"DM",IF(E2420=2,"PM",IF(E2420=3,"LM",IF(E2420=4,"FM"))))),IF(E2420="OoS","OoS",IF(E2420&lt;=2,"H",IF(E2420=3,"M",IF(E2420=4,"L")))))</f>
        <v>DM</v>
      </c>
      <c r="E2420" s="58">
        <f>IF(OR(Processes!$C$74=TRUE,Processes!V$74=TRUE),IF(AND(G2420=1,H2420=1,NOT(ISTEXT(J2420))),4,IF(AND(G2420=1,H2420=1,ISTEXT(J2420)),3,IF(AND(OR(G2420=1,H2420=1),ISTEXT(J2420)),2,1))),"OoS")</f>
        <v>1</v>
      </c>
      <c r="F2420" s="57"/>
      <c r="G2420" s="59"/>
      <c r="H2420" s="59"/>
      <c r="I2420" s="59"/>
      <c r="J2420" s="59"/>
      <c r="K2420" s="59"/>
      <c r="L2420" s="59"/>
      <c r="M2420" s="59"/>
      <c r="N2420" s="59"/>
      <c r="O2420" s="59"/>
      <c r="P2420" s="370"/>
      <c r="Q2420" s="59"/>
      <c r="R2420" s="386"/>
    </row>
    <row r="2421" spans="1:18" ht="13.5" thickBot="1" x14ac:dyDescent="0.3">
      <c r="A2421" s="383"/>
      <c r="B2421" s="378"/>
      <c r="C2421" s="54" t="str">
        <f>IF(ISTEXT('Organizational Unit Summary'!$B$59),'Organizational Unit Summary'!$B$59,"")</f>
        <v>P-20</v>
      </c>
      <c r="D2421" s="51" t="str">
        <f>IF('Organizational Unit Summary'!$B$24="Benchmark or Sustainment",IF(E2421="OoS","OoS",IF(E2421=1,"DM",IF(E2421=2,"PM",IF(E2421=3,"LM",IF(E2421=4,"FM"))))),IF(E2421="OoS","OoS",IF(E2421&lt;=2,"H",IF(E2421=3,"M",IF(E2421=4,"L")))))</f>
        <v>DM</v>
      </c>
      <c r="E2421" s="58">
        <f>IF(OR(Processes!$C$74=TRUE,Processes!W$74=TRUE),IF(AND(G2421=1,H2421=1,NOT(ISTEXT(J2421))),4,IF(AND(G2421=1,H2421=1,ISTEXT(J2421)),3,IF(AND(OR(G2421=1,H2421=1),ISTEXT(J2421)),2,1))),"OoS")</f>
        <v>1</v>
      </c>
      <c r="F2421" s="57"/>
      <c r="G2421" s="59"/>
      <c r="H2421" s="59"/>
      <c r="I2421" s="59"/>
      <c r="J2421" s="59"/>
      <c r="K2421" s="59"/>
      <c r="L2421" s="59"/>
      <c r="M2421" s="59"/>
      <c r="N2421" s="59"/>
      <c r="O2421" s="59"/>
      <c r="P2421" s="371"/>
      <c r="Q2421" s="59"/>
      <c r="R2421" s="386"/>
    </row>
    <row r="2422" spans="1:18" ht="13" x14ac:dyDescent="0.25">
      <c r="A2422" s="383"/>
      <c r="B2422" s="378" t="str">
        <f>IF(ISTEXT(Processes!$B$24),Processes!$B$24,"")</f>
        <v>Process 22</v>
      </c>
      <c r="C2422" s="54" t="str">
        <f>IF(ISTEXT('Organizational Unit Summary'!$B$40),'Organizational Unit Summary'!$B$40,"")</f>
        <v>P-1</v>
      </c>
      <c r="D2422" s="51" t="str">
        <f>IF('Organizational Unit Summary'!$B$24="Benchmark or Sustainment",IF(E2422="OoS","OoS",IF(E2422=1,"DM",IF(E2422=2,"PM",IF(E2422=3,"LM",IF(E2422=4,"FM"))))),IF(E2422="OoS","OoS",IF(E2422&lt;=2,"H",IF(E2422=3,"M",IF(E2422=4,"L")))))</f>
        <v>DM</v>
      </c>
      <c r="E2422" s="58">
        <f>IF(OR(Processes!$C$75=TRUE,Processes!D$75=TRUE),IF(AND(G2422=1,H2422=1,NOT(ISTEXT(J2422))),4,IF(AND(G2422=1,H2422=1,ISTEXT(J2422)),3,IF(AND(OR(G2422=1,H2422=1),ISTEXT(J2422)),2,1))),"OoS")</f>
        <v>1</v>
      </c>
      <c r="F2422" s="57"/>
      <c r="G2422" s="59"/>
      <c r="H2422" s="59"/>
      <c r="I2422" s="59"/>
      <c r="J2422" s="59"/>
      <c r="K2422" s="59"/>
      <c r="L2422" s="59"/>
      <c r="M2422" s="59"/>
      <c r="N2422" s="59"/>
      <c r="O2422" s="59"/>
      <c r="P2422" s="369"/>
      <c r="Q2422" s="59"/>
      <c r="R2422" s="386"/>
    </row>
    <row r="2423" spans="1:18" ht="13" x14ac:dyDescent="0.25">
      <c r="A2423" s="383"/>
      <c r="B2423" s="378"/>
      <c r="C2423" s="54" t="str">
        <f>IF(ISTEXT('Organizational Unit Summary'!$B$41),'Organizational Unit Summary'!$B$41,"")</f>
        <v>P-2</v>
      </c>
      <c r="D2423" s="51" t="str">
        <f>IF('Organizational Unit Summary'!$B$24="Benchmark or Sustainment",IF(E2423="OoS","OoS",IF(E2423=1,"DM",IF(E2423=2,"PM",IF(E2423=3,"LM",IF(E2423=4,"FM"))))),IF(E2423="OoS","OoS",IF(E2423&lt;=2,"H",IF(E2423=3,"M",IF(E2423=4,"L")))))</f>
        <v>DM</v>
      </c>
      <c r="E2423" s="58">
        <f>IF(OR(Processes!$C$75=TRUE,Processes!E$75=TRUE),IF(AND(G2423=1,H2423=1,NOT(ISTEXT(J2423))),4,IF(AND(G2423=1,H2423=1,ISTEXT(J2423)),3,IF(AND(OR(G2423=1,H2423=1),ISTEXT(J2423)),2,1))),"OoS")</f>
        <v>1</v>
      </c>
      <c r="F2423" s="57"/>
      <c r="G2423" s="59"/>
      <c r="H2423" s="59"/>
      <c r="I2423" s="59"/>
      <c r="J2423" s="59"/>
      <c r="K2423" s="59"/>
      <c r="L2423" s="59"/>
      <c r="M2423" s="59"/>
      <c r="N2423" s="59"/>
      <c r="O2423" s="59"/>
      <c r="P2423" s="370"/>
      <c r="Q2423" s="59"/>
      <c r="R2423" s="386"/>
    </row>
    <row r="2424" spans="1:18" ht="13" x14ac:dyDescent="0.25">
      <c r="A2424" s="383"/>
      <c r="B2424" s="378"/>
      <c r="C2424" s="54" t="str">
        <f>IF(ISTEXT('Organizational Unit Summary'!$B$42),'Organizational Unit Summary'!$B$42,"")</f>
        <v>P-3</v>
      </c>
      <c r="D2424" s="51" t="str">
        <f>IF('Organizational Unit Summary'!$B$24="Benchmark or Sustainment",IF(E2424="OoS","OoS",IF(E2424=1,"DM",IF(E2424=2,"PM",IF(E2424=3,"LM",IF(E2424=4,"FM"))))),IF(E2424="OoS","OoS",IF(E2424&lt;=2,"H",IF(E2424=3,"M",IF(E2424=4,"L")))))</f>
        <v>DM</v>
      </c>
      <c r="E2424" s="58">
        <f>IF(OR(Processes!$C$75=TRUE,Processes!F$75=TRUE),IF(AND(G2424=1,H2424=1,NOT(ISTEXT(J2424))),4,IF(AND(G2424=1,H2424=1,ISTEXT(J2424)),3,IF(AND(OR(G2424=1,H2424=1),ISTEXT(J2424)),2,1))),"OoS")</f>
        <v>1</v>
      </c>
      <c r="F2424" s="57"/>
      <c r="G2424" s="59"/>
      <c r="H2424" s="59"/>
      <c r="I2424" s="59"/>
      <c r="J2424" s="59"/>
      <c r="K2424" s="59"/>
      <c r="L2424" s="59"/>
      <c r="M2424" s="59"/>
      <c r="N2424" s="59"/>
      <c r="O2424" s="59"/>
      <c r="P2424" s="370"/>
      <c r="Q2424" s="59"/>
      <c r="R2424" s="386"/>
    </row>
    <row r="2425" spans="1:18" ht="13" x14ac:dyDescent="0.25">
      <c r="A2425" s="383"/>
      <c r="B2425" s="378"/>
      <c r="C2425" s="54" t="str">
        <f>IF(ISTEXT('Organizational Unit Summary'!$B$43),'Organizational Unit Summary'!$B$43,"")</f>
        <v>P-4</v>
      </c>
      <c r="D2425" s="51" t="str">
        <f>IF('Organizational Unit Summary'!$B$24="Benchmark or Sustainment",IF(E2425="OoS","OoS",IF(E2425=1,"DM",IF(E2425=2,"PM",IF(E2425=3,"LM",IF(E2425=4,"FM"))))),IF(E2425="OoS","OoS",IF(E2425&lt;=2,"H",IF(E2425=3,"M",IF(E2425=4,"L")))))</f>
        <v>DM</v>
      </c>
      <c r="E2425" s="58">
        <f>IF(OR(Processes!$C$75=TRUE,Processes!G$75=TRUE),IF(AND(G2425=1,H2425=1,NOT(ISTEXT(J2425))),4,IF(AND(G2425=1,H2425=1,ISTEXT(J2425)),3,IF(AND(OR(G2425=1,H2425=1),ISTEXT(J2425)),2,1))),"OoS")</f>
        <v>1</v>
      </c>
      <c r="F2425" s="57"/>
      <c r="G2425" s="59"/>
      <c r="H2425" s="59"/>
      <c r="I2425" s="59"/>
      <c r="J2425" s="59"/>
      <c r="K2425" s="59"/>
      <c r="L2425" s="59"/>
      <c r="M2425" s="59"/>
      <c r="N2425" s="59"/>
      <c r="O2425" s="59"/>
      <c r="P2425" s="370"/>
      <c r="Q2425" s="59"/>
      <c r="R2425" s="386"/>
    </row>
    <row r="2426" spans="1:18" ht="13" x14ac:dyDescent="0.25">
      <c r="A2426" s="383"/>
      <c r="B2426" s="378"/>
      <c r="C2426" s="54" t="str">
        <f>IF(ISTEXT('Organizational Unit Summary'!$B$44),'Organizational Unit Summary'!$B$44,"")</f>
        <v>P-5</v>
      </c>
      <c r="D2426" s="51" t="str">
        <f>IF('Organizational Unit Summary'!$B$24="Benchmark or Sustainment",IF(E2426="OoS","OoS",IF(E2426=1,"DM",IF(E2426=2,"PM",IF(E2426=3,"LM",IF(E2426=4,"FM"))))),IF(E2426="OoS","OoS",IF(E2426&lt;=2,"H",IF(E2426=3,"M",IF(E2426=4,"L")))))</f>
        <v>DM</v>
      </c>
      <c r="E2426" s="58">
        <f>IF(OR(Processes!$C$75=TRUE,Processes!H$75=TRUE),IF(AND(G2426=1,H2426=1,NOT(ISTEXT(J2426))),4,IF(AND(G2426=1,H2426=1,ISTEXT(J2426)),3,IF(AND(OR(G2426=1,H2426=1),ISTEXT(J2426)),2,1))),"OoS")</f>
        <v>1</v>
      </c>
      <c r="F2426" s="57"/>
      <c r="G2426" s="59"/>
      <c r="H2426" s="59"/>
      <c r="I2426" s="59"/>
      <c r="J2426" s="59"/>
      <c r="K2426" s="59"/>
      <c r="L2426" s="59"/>
      <c r="M2426" s="59"/>
      <c r="N2426" s="59"/>
      <c r="O2426" s="59"/>
      <c r="P2426" s="370"/>
      <c r="Q2426" s="59"/>
      <c r="R2426" s="386"/>
    </row>
    <row r="2427" spans="1:18" ht="13" x14ac:dyDescent="0.25">
      <c r="A2427" s="383"/>
      <c r="B2427" s="378"/>
      <c r="C2427" s="54" t="str">
        <f>IF(ISTEXT('Organizational Unit Summary'!$B$45),'Organizational Unit Summary'!$B$45,"")</f>
        <v>P-6</v>
      </c>
      <c r="D2427" s="51" t="str">
        <f>IF('Organizational Unit Summary'!$B$24="Benchmark or Sustainment",IF(E2427="OoS","OoS",IF(E2427=1,"DM",IF(E2427=2,"PM",IF(E2427=3,"LM",IF(E2427=4,"FM"))))),IF(E2427="OoS","OoS",IF(E2427&lt;=2,"H",IF(E2427=3,"M",IF(E2427=4,"L")))))</f>
        <v>DM</v>
      </c>
      <c r="E2427" s="58">
        <f>IF(OR(Processes!$C$75=TRUE,Processes!I$75=TRUE),IF(AND(G2427=1,H2427=1,NOT(ISTEXT(J2427))),4,IF(AND(G2427=1,H2427=1,ISTEXT(J2427)),3,IF(AND(OR(G2427=1,H2427=1),ISTEXT(J2427)),2,1))),"OoS")</f>
        <v>1</v>
      </c>
      <c r="F2427" s="57"/>
      <c r="G2427" s="59"/>
      <c r="H2427" s="59"/>
      <c r="I2427" s="59"/>
      <c r="J2427" s="59"/>
      <c r="K2427" s="59"/>
      <c r="L2427" s="59"/>
      <c r="M2427" s="59"/>
      <c r="N2427" s="59"/>
      <c r="O2427" s="59"/>
      <c r="P2427" s="370"/>
      <c r="Q2427" s="59"/>
      <c r="R2427" s="386"/>
    </row>
    <row r="2428" spans="1:18" ht="13" x14ac:dyDescent="0.25">
      <c r="A2428" s="383"/>
      <c r="B2428" s="378"/>
      <c r="C2428" s="54" t="str">
        <f>IF(ISTEXT('Organizational Unit Summary'!$B$46),'Organizational Unit Summary'!$B$46,"")</f>
        <v>P-7</v>
      </c>
      <c r="D2428" s="51" t="str">
        <f>IF('Organizational Unit Summary'!$B$24="Benchmark or Sustainment",IF(E2428="OoS","OoS",IF(E2428=1,"DM",IF(E2428=2,"PM",IF(E2428=3,"LM",IF(E2428=4,"FM"))))),IF(E2428="OoS","OoS",IF(E2428&lt;=2,"H",IF(E2428=3,"M",IF(E2428=4,"L")))))</f>
        <v>DM</v>
      </c>
      <c r="E2428" s="58">
        <f>IF(OR(Processes!$C$75=TRUE,Processes!J$75=TRUE),IF(AND(G2428=1,H2428=1,NOT(ISTEXT(J2428))),4,IF(AND(G2428=1,H2428=1,ISTEXT(J2428)),3,IF(AND(OR(G2428=1,H2428=1),ISTEXT(J2428)),2,1))),"OoS")</f>
        <v>1</v>
      </c>
      <c r="F2428" s="57"/>
      <c r="G2428" s="59"/>
      <c r="H2428" s="59"/>
      <c r="I2428" s="59"/>
      <c r="J2428" s="59"/>
      <c r="K2428" s="59"/>
      <c r="L2428" s="59"/>
      <c r="M2428" s="59"/>
      <c r="N2428" s="59"/>
      <c r="O2428" s="59"/>
      <c r="P2428" s="370"/>
      <c r="Q2428" s="59"/>
      <c r="R2428" s="386"/>
    </row>
    <row r="2429" spans="1:18" ht="13" x14ac:dyDescent="0.25">
      <c r="A2429" s="383"/>
      <c r="B2429" s="378"/>
      <c r="C2429" s="54" t="str">
        <f>IF(ISTEXT('Organizational Unit Summary'!$B$47),'Organizational Unit Summary'!$B$47,"")</f>
        <v>P-8</v>
      </c>
      <c r="D2429" s="51" t="str">
        <f>IF('Organizational Unit Summary'!$B$24="Benchmark or Sustainment",IF(E2429="OoS","OoS",IF(E2429=1,"DM",IF(E2429=2,"PM",IF(E2429=3,"LM",IF(E2429=4,"FM"))))),IF(E2429="OoS","OoS",IF(E2429&lt;=2,"H",IF(E2429=3,"M",IF(E2429=4,"L")))))</f>
        <v>DM</v>
      </c>
      <c r="E2429" s="58">
        <f>IF(OR(Processes!$C$75=TRUE,Processes!K$75=TRUE),IF(AND(G2429=1,H2429=1,NOT(ISTEXT(J2429))),4,IF(AND(G2429=1,H2429=1,ISTEXT(J2429)),3,IF(AND(OR(G2429=1,H2429=1),ISTEXT(J2429)),2,1))),"OoS")</f>
        <v>1</v>
      </c>
      <c r="F2429" s="57"/>
      <c r="G2429" s="59"/>
      <c r="H2429" s="59"/>
      <c r="I2429" s="59"/>
      <c r="J2429" s="59"/>
      <c r="K2429" s="59"/>
      <c r="L2429" s="59"/>
      <c r="M2429" s="59"/>
      <c r="N2429" s="59"/>
      <c r="O2429" s="59"/>
      <c r="P2429" s="370"/>
      <c r="Q2429" s="59"/>
      <c r="R2429" s="386"/>
    </row>
    <row r="2430" spans="1:18" ht="13" x14ac:dyDescent="0.25">
      <c r="A2430" s="383"/>
      <c r="B2430" s="378"/>
      <c r="C2430" s="54" t="str">
        <f>IF(ISTEXT('Organizational Unit Summary'!$B$48),'Organizational Unit Summary'!$B$48,"")</f>
        <v>P-9</v>
      </c>
      <c r="D2430" s="51" t="str">
        <f>IF('Organizational Unit Summary'!$B$24="Benchmark or Sustainment",IF(E2430="OoS","OoS",IF(E2430=1,"DM",IF(E2430=2,"PM",IF(E2430=3,"LM",IF(E2430=4,"FM"))))),IF(E2430="OoS","OoS",IF(E2430&lt;=2,"H",IF(E2430=3,"M",IF(E2430=4,"L")))))</f>
        <v>DM</v>
      </c>
      <c r="E2430" s="58">
        <f>IF(OR(Processes!$C$75=TRUE,Processes!L$75=TRUE),IF(AND(G2430=1,H2430=1,NOT(ISTEXT(J2430))),4,IF(AND(G2430=1,H2430=1,ISTEXT(J2430)),3,IF(AND(OR(G2430=1,H2430=1),ISTEXT(J2430)),2,1))),"OoS")</f>
        <v>1</v>
      </c>
      <c r="F2430" s="57"/>
      <c r="G2430" s="59"/>
      <c r="H2430" s="59"/>
      <c r="I2430" s="59"/>
      <c r="J2430" s="59"/>
      <c r="K2430" s="59"/>
      <c r="L2430" s="59"/>
      <c r="M2430" s="59"/>
      <c r="N2430" s="59"/>
      <c r="O2430" s="59"/>
      <c r="P2430" s="370"/>
      <c r="Q2430" s="59"/>
      <c r="R2430" s="386"/>
    </row>
    <row r="2431" spans="1:18" ht="13" x14ac:dyDescent="0.25">
      <c r="A2431" s="383"/>
      <c r="B2431" s="378"/>
      <c r="C2431" s="54" t="str">
        <f>IF(ISTEXT('Organizational Unit Summary'!$B$49),'Organizational Unit Summary'!$B$49,"")</f>
        <v>P-10</v>
      </c>
      <c r="D2431" s="51" t="str">
        <f>IF('Organizational Unit Summary'!$B$24="Benchmark or Sustainment",IF(E2431="OoS","OoS",IF(E2431=1,"DM",IF(E2431=2,"PM",IF(E2431=3,"LM",IF(E2431=4,"FM"))))),IF(E2431="OoS","OoS",IF(E2431&lt;=2,"H",IF(E2431=3,"M",IF(E2431=4,"L")))))</f>
        <v>DM</v>
      </c>
      <c r="E2431" s="58">
        <f>IF(OR(Processes!$C$75=TRUE,Processes!M$75=TRUE),IF(AND(G2431=1,H2431=1,NOT(ISTEXT(J2431))),4,IF(AND(G2431=1,H2431=1,ISTEXT(J2431)),3,IF(AND(OR(G2431=1,H2431=1),ISTEXT(J2431)),2,1))),"OoS")</f>
        <v>1</v>
      </c>
      <c r="F2431" s="57"/>
      <c r="G2431" s="59"/>
      <c r="H2431" s="59"/>
      <c r="I2431" s="59"/>
      <c r="J2431" s="59"/>
      <c r="K2431" s="59"/>
      <c r="L2431" s="59"/>
      <c r="M2431" s="59"/>
      <c r="N2431" s="59"/>
      <c r="O2431" s="59"/>
      <c r="P2431" s="370"/>
      <c r="Q2431" s="59"/>
      <c r="R2431" s="386"/>
    </row>
    <row r="2432" spans="1:18" ht="13" x14ac:dyDescent="0.25">
      <c r="A2432" s="383"/>
      <c r="B2432" s="378"/>
      <c r="C2432" s="54" t="str">
        <f>IF(ISTEXT('Organizational Unit Summary'!$B$50),'Organizational Unit Summary'!$B$50,"")</f>
        <v>P-11</v>
      </c>
      <c r="D2432" s="51" t="str">
        <f>IF('Organizational Unit Summary'!$B$24="Benchmark or Sustainment",IF(E2432="OoS","OoS",IF(E2432=1,"DM",IF(E2432=2,"PM",IF(E2432=3,"LM",IF(E2432=4,"FM"))))),IF(E2432="OoS","OoS",IF(E2432&lt;=2,"H",IF(E2432=3,"M",IF(E2432=4,"L")))))</f>
        <v>DM</v>
      </c>
      <c r="E2432" s="58">
        <f>IF(OR(Processes!$C$75=TRUE,Processes!N$75=TRUE),IF(AND(G2432=1,H2432=1,NOT(ISTEXT(J2432))),4,IF(AND(G2432=1,H2432=1,ISTEXT(J2432)),3,IF(AND(OR(G2432=1,H2432=1),ISTEXT(J2432)),2,1))),"OoS")</f>
        <v>1</v>
      </c>
      <c r="F2432" s="57"/>
      <c r="G2432" s="59"/>
      <c r="H2432" s="59"/>
      <c r="I2432" s="59"/>
      <c r="J2432" s="59"/>
      <c r="K2432" s="59"/>
      <c r="L2432" s="59"/>
      <c r="M2432" s="59"/>
      <c r="N2432" s="59"/>
      <c r="O2432" s="59"/>
      <c r="P2432" s="370"/>
      <c r="Q2432" s="59"/>
      <c r="R2432" s="386"/>
    </row>
    <row r="2433" spans="1:18" ht="13" x14ac:dyDescent="0.25">
      <c r="A2433" s="383"/>
      <c r="B2433" s="378"/>
      <c r="C2433" s="54" t="str">
        <f>IF(ISTEXT('Organizational Unit Summary'!$B$51),'Organizational Unit Summary'!$B$51,"")</f>
        <v>P-12</v>
      </c>
      <c r="D2433" s="51" t="str">
        <f>IF('Organizational Unit Summary'!$B$24="Benchmark or Sustainment",IF(E2433="OoS","OoS",IF(E2433=1,"DM",IF(E2433=2,"PM",IF(E2433=3,"LM",IF(E2433=4,"FM"))))),IF(E2433="OoS","OoS",IF(E2433&lt;=2,"H",IF(E2433=3,"M",IF(E2433=4,"L")))))</f>
        <v>DM</v>
      </c>
      <c r="E2433" s="58">
        <f>IF(OR(Processes!$C$75=TRUE,Processes!O$75=TRUE),IF(AND(G2433=1,H2433=1,NOT(ISTEXT(J2433))),4,IF(AND(G2433=1,H2433=1,ISTEXT(J2433)),3,IF(AND(OR(G2433=1,H2433=1),ISTEXT(J2433)),2,1))),"OoS")</f>
        <v>1</v>
      </c>
      <c r="F2433" s="57"/>
      <c r="G2433" s="59"/>
      <c r="H2433" s="59"/>
      <c r="I2433" s="59"/>
      <c r="J2433" s="59"/>
      <c r="K2433" s="59"/>
      <c r="L2433" s="59"/>
      <c r="M2433" s="59"/>
      <c r="N2433" s="59"/>
      <c r="O2433" s="59"/>
      <c r="P2433" s="370"/>
      <c r="Q2433" s="59"/>
      <c r="R2433" s="386"/>
    </row>
    <row r="2434" spans="1:18" ht="13" x14ac:dyDescent="0.25">
      <c r="A2434" s="383"/>
      <c r="B2434" s="378"/>
      <c r="C2434" s="54" t="str">
        <f>IF(ISTEXT('Organizational Unit Summary'!$B$52),'Organizational Unit Summary'!$B$52,"")</f>
        <v>P-13</v>
      </c>
      <c r="D2434" s="51" t="str">
        <f>IF('Organizational Unit Summary'!$B$24="Benchmark or Sustainment",IF(E2434="OoS","OoS",IF(E2434=1,"DM",IF(E2434=2,"PM",IF(E2434=3,"LM",IF(E2434=4,"FM"))))),IF(E2434="OoS","OoS",IF(E2434&lt;=2,"H",IF(E2434=3,"M",IF(E2434=4,"L")))))</f>
        <v>DM</v>
      </c>
      <c r="E2434" s="58">
        <f>IF(OR(Processes!$C$75=TRUE,Processes!P$75=TRUE),IF(AND(G2434=1,H2434=1,NOT(ISTEXT(J2434))),4,IF(AND(G2434=1,H2434=1,ISTEXT(J2434)),3,IF(AND(OR(G2434=1,H2434=1),ISTEXT(J2434)),2,1))),"OoS")</f>
        <v>1</v>
      </c>
      <c r="F2434" s="57"/>
      <c r="G2434" s="59"/>
      <c r="H2434" s="59"/>
      <c r="I2434" s="59"/>
      <c r="J2434" s="59"/>
      <c r="K2434" s="59"/>
      <c r="L2434" s="59"/>
      <c r="M2434" s="59"/>
      <c r="N2434" s="59"/>
      <c r="O2434" s="59"/>
      <c r="P2434" s="370"/>
      <c r="Q2434" s="59"/>
      <c r="R2434" s="386"/>
    </row>
    <row r="2435" spans="1:18" ht="13" x14ac:dyDescent="0.25">
      <c r="A2435" s="383"/>
      <c r="B2435" s="378"/>
      <c r="C2435" s="54" t="str">
        <f>IF(ISTEXT('Organizational Unit Summary'!$B$53),'Organizational Unit Summary'!$B$53,"")</f>
        <v>P-14</v>
      </c>
      <c r="D2435" s="51" t="str">
        <f>IF('Organizational Unit Summary'!$B$24="Benchmark or Sustainment",IF(E2435="OoS","OoS",IF(E2435=1,"DM",IF(E2435=2,"PM",IF(E2435=3,"LM",IF(E2435=4,"FM"))))),IF(E2435="OoS","OoS",IF(E2435&lt;=2,"H",IF(E2435=3,"M",IF(E2435=4,"L")))))</f>
        <v>DM</v>
      </c>
      <c r="E2435" s="58">
        <f>IF(OR(Processes!$C$75=TRUE,Processes!Q$75=TRUE),IF(AND(G2435=1,H2435=1,NOT(ISTEXT(J2435))),4,IF(AND(G2435=1,H2435=1,ISTEXT(J2435)),3,IF(AND(OR(G2435=1,H2435=1),ISTEXT(J2435)),2,1))),"OoS")</f>
        <v>1</v>
      </c>
      <c r="F2435" s="57"/>
      <c r="G2435" s="59"/>
      <c r="H2435" s="59"/>
      <c r="I2435" s="59"/>
      <c r="J2435" s="59"/>
      <c r="K2435" s="59"/>
      <c r="L2435" s="59"/>
      <c r="M2435" s="59"/>
      <c r="N2435" s="59"/>
      <c r="O2435" s="59"/>
      <c r="P2435" s="370"/>
      <c r="Q2435" s="59"/>
      <c r="R2435" s="386"/>
    </row>
    <row r="2436" spans="1:18" ht="13" x14ac:dyDescent="0.25">
      <c r="A2436" s="383"/>
      <c r="B2436" s="378"/>
      <c r="C2436" s="54" t="str">
        <f>IF(ISTEXT('Organizational Unit Summary'!$B$54),'Organizational Unit Summary'!$B$54,"")</f>
        <v>P-15</v>
      </c>
      <c r="D2436" s="51" t="str">
        <f>IF('Organizational Unit Summary'!$B$24="Benchmark or Sustainment",IF(E2436="OoS","OoS",IF(E2436=1,"DM",IF(E2436=2,"PM",IF(E2436=3,"LM",IF(E2436=4,"FM"))))),IF(E2436="OoS","OoS",IF(E2436&lt;=2,"H",IF(E2436=3,"M",IF(E2436=4,"L")))))</f>
        <v>DM</v>
      </c>
      <c r="E2436" s="58">
        <f>IF(OR(Processes!$C$75=TRUE,Processes!R$75=TRUE),IF(AND(G2436=1,H2436=1,NOT(ISTEXT(J2436))),4,IF(AND(G2436=1,H2436=1,ISTEXT(J2436)),3,IF(AND(OR(G2436=1,H2436=1),ISTEXT(J2436)),2,1))),"OoS")</f>
        <v>1</v>
      </c>
      <c r="F2436" s="57"/>
      <c r="G2436" s="59"/>
      <c r="H2436" s="59"/>
      <c r="I2436" s="59"/>
      <c r="J2436" s="59"/>
      <c r="K2436" s="59"/>
      <c r="L2436" s="59"/>
      <c r="M2436" s="59"/>
      <c r="N2436" s="59"/>
      <c r="O2436" s="59"/>
      <c r="P2436" s="370"/>
      <c r="Q2436" s="59"/>
      <c r="R2436" s="386"/>
    </row>
    <row r="2437" spans="1:18" ht="13" x14ac:dyDescent="0.25">
      <c r="A2437" s="383"/>
      <c r="B2437" s="378"/>
      <c r="C2437" s="54" t="str">
        <f>IF(ISTEXT('Organizational Unit Summary'!$B$55),'Organizational Unit Summary'!$B$55,"")</f>
        <v>P-16</v>
      </c>
      <c r="D2437" s="51" t="str">
        <f>IF('Organizational Unit Summary'!$B$24="Benchmark or Sustainment",IF(E2437="OoS","OoS",IF(E2437=1,"DM",IF(E2437=2,"PM",IF(E2437=3,"LM",IF(E2437=4,"FM"))))),IF(E2437="OoS","OoS",IF(E2437&lt;=2,"H",IF(E2437=3,"M",IF(E2437=4,"L")))))</f>
        <v>DM</v>
      </c>
      <c r="E2437" s="58">
        <f>IF(OR(Processes!$C$75=TRUE,Processes!S$75=TRUE),IF(AND(G2437=1,H2437=1,NOT(ISTEXT(J2437))),4,IF(AND(G2437=1,H2437=1,ISTEXT(J2437)),3,IF(AND(OR(G2437=1,H2437=1),ISTEXT(J2437)),2,1))),"OoS")</f>
        <v>1</v>
      </c>
      <c r="F2437" s="57"/>
      <c r="G2437" s="59"/>
      <c r="H2437" s="59"/>
      <c r="I2437" s="59"/>
      <c r="J2437" s="59"/>
      <c r="K2437" s="59"/>
      <c r="L2437" s="59"/>
      <c r="M2437" s="59"/>
      <c r="N2437" s="59"/>
      <c r="O2437" s="59"/>
      <c r="P2437" s="370"/>
      <c r="Q2437" s="59"/>
      <c r="R2437" s="386"/>
    </row>
    <row r="2438" spans="1:18" ht="13" x14ac:dyDescent="0.25">
      <c r="A2438" s="383"/>
      <c r="B2438" s="378"/>
      <c r="C2438" s="54" t="str">
        <f>IF(ISTEXT('Organizational Unit Summary'!$B$56),'Organizational Unit Summary'!$B$56,"")</f>
        <v>P-17</v>
      </c>
      <c r="D2438" s="51" t="str">
        <f>IF('Organizational Unit Summary'!$B$24="Benchmark or Sustainment",IF(E2438="OoS","OoS",IF(E2438=1,"DM",IF(E2438=2,"PM",IF(E2438=3,"LM",IF(E2438=4,"FM"))))),IF(E2438="OoS","OoS",IF(E2438&lt;=2,"H",IF(E2438=3,"M",IF(E2438=4,"L")))))</f>
        <v>DM</v>
      </c>
      <c r="E2438" s="58">
        <f>IF(OR(Processes!$C$75=TRUE,Processes!T$75=TRUE),IF(AND(G2438=1,H2438=1,NOT(ISTEXT(J2438))),4,IF(AND(G2438=1,H2438=1,ISTEXT(J2438)),3,IF(AND(OR(G2438=1,H2438=1),ISTEXT(J2438)),2,1))),"OoS")</f>
        <v>1</v>
      </c>
      <c r="F2438" s="57"/>
      <c r="G2438" s="59"/>
      <c r="H2438" s="59"/>
      <c r="I2438" s="59"/>
      <c r="J2438" s="59"/>
      <c r="K2438" s="59"/>
      <c r="L2438" s="59"/>
      <c r="M2438" s="59"/>
      <c r="N2438" s="59"/>
      <c r="O2438" s="59"/>
      <c r="P2438" s="370"/>
      <c r="Q2438" s="59"/>
      <c r="R2438" s="386"/>
    </row>
    <row r="2439" spans="1:18" ht="13" x14ac:dyDescent="0.25">
      <c r="A2439" s="383"/>
      <c r="B2439" s="378"/>
      <c r="C2439" s="54" t="str">
        <f>IF(ISTEXT('Organizational Unit Summary'!$B$57),'Organizational Unit Summary'!$B$57,"")</f>
        <v>P-18</v>
      </c>
      <c r="D2439" s="51" t="str">
        <f>IF('Organizational Unit Summary'!$B$24="Benchmark or Sustainment",IF(E2439="OoS","OoS",IF(E2439=1,"DM",IF(E2439=2,"PM",IF(E2439=3,"LM",IF(E2439=4,"FM"))))),IF(E2439="OoS","OoS",IF(E2439&lt;=2,"H",IF(E2439=3,"M",IF(E2439=4,"L")))))</f>
        <v>DM</v>
      </c>
      <c r="E2439" s="58">
        <f>IF(OR(Processes!$C$75=TRUE,Processes!U$75=TRUE),IF(AND(G2439=1,H2439=1,NOT(ISTEXT(J2439))),4,IF(AND(G2439=1,H2439=1,ISTEXT(J2439)),3,IF(AND(OR(G2439=1,H2439=1),ISTEXT(J2439)),2,1))),"OoS")</f>
        <v>1</v>
      </c>
      <c r="F2439" s="57"/>
      <c r="G2439" s="59"/>
      <c r="H2439" s="59"/>
      <c r="I2439" s="59"/>
      <c r="J2439" s="59"/>
      <c r="K2439" s="59"/>
      <c r="L2439" s="59"/>
      <c r="M2439" s="59"/>
      <c r="N2439" s="59"/>
      <c r="O2439" s="59"/>
      <c r="P2439" s="370"/>
      <c r="Q2439" s="59"/>
      <c r="R2439" s="386"/>
    </row>
    <row r="2440" spans="1:18" ht="13" x14ac:dyDescent="0.25">
      <c r="A2440" s="383"/>
      <c r="B2440" s="378"/>
      <c r="C2440" s="54" t="str">
        <f>IF(ISTEXT('Organizational Unit Summary'!$B$58),'Organizational Unit Summary'!$B$58,"")</f>
        <v>P-19</v>
      </c>
      <c r="D2440" s="51" t="str">
        <f>IF('Organizational Unit Summary'!$B$24="Benchmark or Sustainment",IF(E2440="OoS","OoS",IF(E2440=1,"DM",IF(E2440=2,"PM",IF(E2440=3,"LM",IF(E2440=4,"FM"))))),IF(E2440="OoS","OoS",IF(E2440&lt;=2,"H",IF(E2440=3,"M",IF(E2440=4,"L")))))</f>
        <v>DM</v>
      </c>
      <c r="E2440" s="58">
        <f>IF(OR(Processes!$C$75=TRUE,Processes!V$75=TRUE),IF(AND(G2440=1,H2440=1,NOT(ISTEXT(J2440))),4,IF(AND(G2440=1,H2440=1,ISTEXT(J2440)),3,IF(AND(OR(G2440=1,H2440=1),ISTEXT(J2440)),2,1))),"OoS")</f>
        <v>1</v>
      </c>
      <c r="F2440" s="57"/>
      <c r="G2440" s="59"/>
      <c r="H2440" s="59"/>
      <c r="I2440" s="59"/>
      <c r="J2440" s="59"/>
      <c r="K2440" s="59"/>
      <c r="L2440" s="59"/>
      <c r="M2440" s="59"/>
      <c r="N2440" s="59"/>
      <c r="O2440" s="59"/>
      <c r="P2440" s="370"/>
      <c r="Q2440" s="59"/>
      <c r="R2440" s="386"/>
    </row>
    <row r="2441" spans="1:18" ht="13.5" thickBot="1" x14ac:dyDescent="0.3">
      <c r="A2441" s="383"/>
      <c r="B2441" s="378"/>
      <c r="C2441" s="54" t="str">
        <f>IF(ISTEXT('Organizational Unit Summary'!$B$59),'Organizational Unit Summary'!$B$59,"")</f>
        <v>P-20</v>
      </c>
      <c r="D2441" s="51" t="str">
        <f>IF('Organizational Unit Summary'!$B$24="Benchmark or Sustainment",IF(E2441="OoS","OoS",IF(E2441=1,"DM",IF(E2441=2,"PM",IF(E2441=3,"LM",IF(E2441=4,"FM"))))),IF(E2441="OoS","OoS",IF(E2441&lt;=2,"H",IF(E2441=3,"M",IF(E2441=4,"L")))))</f>
        <v>DM</v>
      </c>
      <c r="E2441" s="58">
        <f>IF(OR(Processes!$C$75=TRUE,Processes!W$75=TRUE),IF(AND(G2441=1,H2441=1,NOT(ISTEXT(J2441))),4,IF(AND(G2441=1,H2441=1,ISTEXT(J2441)),3,IF(AND(OR(G2441=1,H2441=1),ISTEXT(J2441)),2,1))),"OoS")</f>
        <v>1</v>
      </c>
      <c r="F2441" s="57"/>
      <c r="G2441" s="59"/>
      <c r="H2441" s="59"/>
      <c r="I2441" s="59"/>
      <c r="J2441" s="59"/>
      <c r="K2441" s="59"/>
      <c r="L2441" s="59"/>
      <c r="M2441" s="59"/>
      <c r="N2441" s="59"/>
      <c r="O2441" s="59"/>
      <c r="P2441" s="371"/>
      <c r="Q2441" s="59"/>
      <c r="R2441" s="386"/>
    </row>
    <row r="2442" spans="1:18" ht="13" x14ac:dyDescent="0.25">
      <c r="A2442" s="383"/>
      <c r="B2442" s="378" t="str">
        <f>IF(ISTEXT(Processes!$B$25),Processes!$B$25,"")</f>
        <v>Process 23</v>
      </c>
      <c r="C2442" s="54" t="str">
        <f>IF(ISTEXT('Organizational Unit Summary'!$B$40),'Organizational Unit Summary'!$B$40,"")</f>
        <v>P-1</v>
      </c>
      <c r="D2442" s="51" t="str">
        <f>IF('Organizational Unit Summary'!$B$24="Benchmark or Sustainment",IF(E2442="OoS","OoS",IF(E2442=1,"DM",IF(E2442=2,"PM",IF(E2442=3,"LM",IF(E2442=4,"FM"))))),IF(E2442="OoS","OoS",IF(E2442&lt;=2,"H",IF(E2442=3,"M",IF(E2442=4,"L")))))</f>
        <v>DM</v>
      </c>
      <c r="E2442" s="58">
        <f>IF(OR(Processes!$C$76=TRUE,Processes!D$76=TRUE),IF(AND(G2442=1,H2442=1,NOT(ISTEXT(J2442))),4,IF(AND(G2442=1,H2442=1,ISTEXT(J2442)),3,IF(AND(OR(G2442=1,H2442=1),ISTEXT(J2442)),2,1))),"OoS")</f>
        <v>1</v>
      </c>
      <c r="F2442" s="57"/>
      <c r="G2442" s="59"/>
      <c r="H2442" s="59"/>
      <c r="I2442" s="59"/>
      <c r="J2442" s="59"/>
      <c r="K2442" s="59"/>
      <c r="L2442" s="59"/>
      <c r="M2442" s="59"/>
      <c r="N2442" s="59"/>
      <c r="O2442" s="59"/>
      <c r="P2442" s="369"/>
      <c r="Q2442" s="59"/>
      <c r="R2442" s="386"/>
    </row>
    <row r="2443" spans="1:18" ht="13" x14ac:dyDescent="0.25">
      <c r="A2443" s="383"/>
      <c r="B2443" s="378"/>
      <c r="C2443" s="54" t="str">
        <f>IF(ISTEXT('Organizational Unit Summary'!$B$41),'Organizational Unit Summary'!$B$41,"")</f>
        <v>P-2</v>
      </c>
      <c r="D2443" s="51" t="str">
        <f>IF('Organizational Unit Summary'!$B$24="Benchmark or Sustainment",IF(E2443="OoS","OoS",IF(E2443=1,"DM",IF(E2443=2,"PM",IF(E2443=3,"LM",IF(E2443=4,"FM"))))),IF(E2443="OoS","OoS",IF(E2443&lt;=2,"H",IF(E2443=3,"M",IF(E2443=4,"L")))))</f>
        <v>DM</v>
      </c>
      <c r="E2443" s="58">
        <f>IF(OR(Processes!$C$76=TRUE,Processes!E$76=TRUE),IF(AND(G2443=1,H2443=1,NOT(ISTEXT(J2443))),4,IF(AND(G2443=1,H2443=1,ISTEXT(J2443)),3,IF(AND(OR(G2443=1,H2443=1),ISTEXT(J2443)),2,1))),"OoS")</f>
        <v>1</v>
      </c>
      <c r="F2443" s="57"/>
      <c r="G2443" s="59"/>
      <c r="H2443" s="59"/>
      <c r="I2443" s="59"/>
      <c r="J2443" s="59"/>
      <c r="K2443" s="59"/>
      <c r="L2443" s="59"/>
      <c r="M2443" s="59"/>
      <c r="N2443" s="59"/>
      <c r="O2443" s="59"/>
      <c r="P2443" s="370"/>
      <c r="Q2443" s="59"/>
      <c r="R2443" s="386"/>
    </row>
    <row r="2444" spans="1:18" ht="13" x14ac:dyDescent="0.25">
      <c r="A2444" s="383"/>
      <c r="B2444" s="378"/>
      <c r="C2444" s="54" t="str">
        <f>IF(ISTEXT('Organizational Unit Summary'!$B$42),'Organizational Unit Summary'!$B$42,"")</f>
        <v>P-3</v>
      </c>
      <c r="D2444" s="51" t="str">
        <f>IF('Organizational Unit Summary'!$B$24="Benchmark or Sustainment",IF(E2444="OoS","OoS",IF(E2444=1,"DM",IF(E2444=2,"PM",IF(E2444=3,"LM",IF(E2444=4,"FM"))))),IF(E2444="OoS","OoS",IF(E2444&lt;=2,"H",IF(E2444=3,"M",IF(E2444=4,"L")))))</f>
        <v>DM</v>
      </c>
      <c r="E2444" s="58">
        <f>IF(OR(Processes!$C$76=TRUE,Processes!F$76=TRUE),IF(AND(G2444=1,H2444=1,NOT(ISTEXT(J2444))),4,IF(AND(G2444=1,H2444=1,ISTEXT(J2444)),3,IF(AND(OR(G2444=1,H2444=1),ISTEXT(J2444)),2,1))),"OoS")</f>
        <v>1</v>
      </c>
      <c r="F2444" s="57"/>
      <c r="G2444" s="59"/>
      <c r="H2444" s="59"/>
      <c r="I2444" s="59"/>
      <c r="J2444" s="59"/>
      <c r="K2444" s="59"/>
      <c r="L2444" s="59"/>
      <c r="M2444" s="59"/>
      <c r="N2444" s="59"/>
      <c r="O2444" s="59"/>
      <c r="P2444" s="370"/>
      <c r="Q2444" s="59"/>
      <c r="R2444" s="386"/>
    </row>
    <row r="2445" spans="1:18" ht="13" x14ac:dyDescent="0.25">
      <c r="A2445" s="383"/>
      <c r="B2445" s="378"/>
      <c r="C2445" s="54" t="str">
        <f>IF(ISTEXT('Organizational Unit Summary'!$B$43),'Organizational Unit Summary'!$B$43,"")</f>
        <v>P-4</v>
      </c>
      <c r="D2445" s="51" t="str">
        <f>IF('Organizational Unit Summary'!$B$24="Benchmark or Sustainment",IF(E2445="OoS","OoS",IF(E2445=1,"DM",IF(E2445=2,"PM",IF(E2445=3,"LM",IF(E2445=4,"FM"))))),IF(E2445="OoS","OoS",IF(E2445&lt;=2,"H",IF(E2445=3,"M",IF(E2445=4,"L")))))</f>
        <v>DM</v>
      </c>
      <c r="E2445" s="58">
        <f>IF(OR(Processes!$C$76=TRUE,Processes!G$76=TRUE),IF(AND(G2445=1,H2445=1,NOT(ISTEXT(J2445))),4,IF(AND(G2445=1,H2445=1,ISTEXT(J2445)),3,IF(AND(OR(G2445=1,H2445=1),ISTEXT(J2445)),2,1))),"OoS")</f>
        <v>1</v>
      </c>
      <c r="F2445" s="57"/>
      <c r="G2445" s="59"/>
      <c r="H2445" s="59"/>
      <c r="I2445" s="59"/>
      <c r="J2445" s="59"/>
      <c r="K2445" s="59"/>
      <c r="L2445" s="59"/>
      <c r="M2445" s="59"/>
      <c r="N2445" s="59"/>
      <c r="O2445" s="59"/>
      <c r="P2445" s="370"/>
      <c r="Q2445" s="59"/>
      <c r="R2445" s="386"/>
    </row>
    <row r="2446" spans="1:18" ht="13" x14ac:dyDescent="0.25">
      <c r="A2446" s="383"/>
      <c r="B2446" s="378"/>
      <c r="C2446" s="54" t="str">
        <f>IF(ISTEXT('Organizational Unit Summary'!$B$44),'Organizational Unit Summary'!$B$44,"")</f>
        <v>P-5</v>
      </c>
      <c r="D2446" s="51" t="str">
        <f>IF('Organizational Unit Summary'!$B$24="Benchmark or Sustainment",IF(E2446="OoS","OoS",IF(E2446=1,"DM",IF(E2446=2,"PM",IF(E2446=3,"LM",IF(E2446=4,"FM"))))),IF(E2446="OoS","OoS",IF(E2446&lt;=2,"H",IF(E2446=3,"M",IF(E2446=4,"L")))))</f>
        <v>DM</v>
      </c>
      <c r="E2446" s="58">
        <f>IF(OR(Processes!$C$76=TRUE,Processes!H$76=TRUE),IF(AND(G2446=1,H2446=1,NOT(ISTEXT(J2446))),4,IF(AND(G2446=1,H2446=1,ISTEXT(J2446)),3,IF(AND(OR(G2446=1,H2446=1),ISTEXT(J2446)),2,1))),"OoS")</f>
        <v>1</v>
      </c>
      <c r="F2446" s="57"/>
      <c r="G2446" s="59"/>
      <c r="H2446" s="59"/>
      <c r="I2446" s="59"/>
      <c r="J2446" s="59"/>
      <c r="K2446" s="59"/>
      <c r="L2446" s="59"/>
      <c r="M2446" s="59"/>
      <c r="N2446" s="59"/>
      <c r="O2446" s="59"/>
      <c r="P2446" s="370"/>
      <c r="Q2446" s="59"/>
      <c r="R2446" s="386"/>
    </row>
    <row r="2447" spans="1:18" ht="13" x14ac:dyDescent="0.25">
      <c r="A2447" s="383"/>
      <c r="B2447" s="378"/>
      <c r="C2447" s="54" t="str">
        <f>IF(ISTEXT('Organizational Unit Summary'!$B$45),'Organizational Unit Summary'!$B$45,"")</f>
        <v>P-6</v>
      </c>
      <c r="D2447" s="51" t="str">
        <f>IF('Organizational Unit Summary'!$B$24="Benchmark or Sustainment",IF(E2447="OoS","OoS",IF(E2447=1,"DM",IF(E2447=2,"PM",IF(E2447=3,"LM",IF(E2447=4,"FM"))))),IF(E2447="OoS","OoS",IF(E2447&lt;=2,"H",IF(E2447=3,"M",IF(E2447=4,"L")))))</f>
        <v>DM</v>
      </c>
      <c r="E2447" s="58">
        <f>IF(OR(Processes!$C$76=TRUE,Processes!I$76=TRUE),IF(AND(G2447=1,H2447=1,NOT(ISTEXT(J2447))),4,IF(AND(G2447=1,H2447=1,ISTEXT(J2447)),3,IF(AND(OR(G2447=1,H2447=1),ISTEXT(J2447)),2,1))),"OoS")</f>
        <v>1</v>
      </c>
      <c r="F2447" s="57"/>
      <c r="G2447" s="59"/>
      <c r="H2447" s="59"/>
      <c r="I2447" s="59"/>
      <c r="J2447" s="59"/>
      <c r="K2447" s="59"/>
      <c r="L2447" s="59"/>
      <c r="M2447" s="59"/>
      <c r="N2447" s="59"/>
      <c r="O2447" s="59"/>
      <c r="P2447" s="370"/>
      <c r="Q2447" s="59"/>
      <c r="R2447" s="386"/>
    </row>
    <row r="2448" spans="1:18" ht="13" x14ac:dyDescent="0.25">
      <c r="A2448" s="383"/>
      <c r="B2448" s="378"/>
      <c r="C2448" s="54" t="str">
        <f>IF(ISTEXT('Organizational Unit Summary'!$B$46),'Organizational Unit Summary'!$B$46,"")</f>
        <v>P-7</v>
      </c>
      <c r="D2448" s="51" t="str">
        <f>IF('Organizational Unit Summary'!$B$24="Benchmark or Sustainment",IF(E2448="OoS","OoS",IF(E2448=1,"DM",IF(E2448=2,"PM",IF(E2448=3,"LM",IF(E2448=4,"FM"))))),IF(E2448="OoS","OoS",IF(E2448&lt;=2,"H",IF(E2448=3,"M",IF(E2448=4,"L")))))</f>
        <v>DM</v>
      </c>
      <c r="E2448" s="58">
        <f>IF(OR(Processes!$C$76=TRUE,Processes!J$76=TRUE),IF(AND(G2448=1,H2448=1,NOT(ISTEXT(J2448))),4,IF(AND(G2448=1,H2448=1,ISTEXT(J2448)),3,IF(AND(OR(G2448=1,H2448=1),ISTEXT(J2448)),2,1))),"OoS")</f>
        <v>1</v>
      </c>
      <c r="F2448" s="57"/>
      <c r="G2448" s="59"/>
      <c r="H2448" s="59"/>
      <c r="I2448" s="59"/>
      <c r="J2448" s="59"/>
      <c r="K2448" s="59"/>
      <c r="L2448" s="59"/>
      <c r="M2448" s="59"/>
      <c r="N2448" s="59"/>
      <c r="O2448" s="59"/>
      <c r="P2448" s="370"/>
      <c r="Q2448" s="59"/>
      <c r="R2448" s="386"/>
    </row>
    <row r="2449" spans="1:18" ht="13" x14ac:dyDescent="0.25">
      <c r="A2449" s="383"/>
      <c r="B2449" s="378"/>
      <c r="C2449" s="54" t="str">
        <f>IF(ISTEXT('Organizational Unit Summary'!$B$47),'Organizational Unit Summary'!$B$47,"")</f>
        <v>P-8</v>
      </c>
      <c r="D2449" s="51" t="str">
        <f>IF('Organizational Unit Summary'!$B$24="Benchmark or Sustainment",IF(E2449="OoS","OoS",IF(E2449=1,"DM",IF(E2449=2,"PM",IF(E2449=3,"LM",IF(E2449=4,"FM"))))),IF(E2449="OoS","OoS",IF(E2449&lt;=2,"H",IF(E2449=3,"M",IF(E2449=4,"L")))))</f>
        <v>DM</v>
      </c>
      <c r="E2449" s="58">
        <f>IF(OR(Processes!$C$76=TRUE,Processes!K$76=TRUE),IF(AND(G2449=1,H2449=1,NOT(ISTEXT(J2449))),4,IF(AND(G2449=1,H2449=1,ISTEXT(J2449)),3,IF(AND(OR(G2449=1,H2449=1),ISTEXT(J2449)),2,1))),"OoS")</f>
        <v>1</v>
      </c>
      <c r="F2449" s="57"/>
      <c r="G2449" s="59"/>
      <c r="H2449" s="59"/>
      <c r="I2449" s="59"/>
      <c r="J2449" s="59"/>
      <c r="K2449" s="59"/>
      <c r="L2449" s="59"/>
      <c r="M2449" s="59"/>
      <c r="N2449" s="59"/>
      <c r="O2449" s="59"/>
      <c r="P2449" s="370"/>
      <c r="Q2449" s="59"/>
      <c r="R2449" s="386"/>
    </row>
    <row r="2450" spans="1:18" ht="13" x14ac:dyDescent="0.25">
      <c r="A2450" s="383"/>
      <c r="B2450" s="378"/>
      <c r="C2450" s="54" t="str">
        <f>IF(ISTEXT('Organizational Unit Summary'!$B$48),'Organizational Unit Summary'!$B$48,"")</f>
        <v>P-9</v>
      </c>
      <c r="D2450" s="51" t="str">
        <f>IF('Organizational Unit Summary'!$B$24="Benchmark or Sustainment",IF(E2450="OoS","OoS",IF(E2450=1,"DM",IF(E2450=2,"PM",IF(E2450=3,"LM",IF(E2450=4,"FM"))))),IF(E2450="OoS","OoS",IF(E2450&lt;=2,"H",IF(E2450=3,"M",IF(E2450=4,"L")))))</f>
        <v>DM</v>
      </c>
      <c r="E2450" s="58">
        <f>IF(OR(Processes!$C$76=TRUE,Processes!L$76=TRUE),IF(AND(G2450=1,H2450=1,NOT(ISTEXT(J2450))),4,IF(AND(G2450=1,H2450=1,ISTEXT(J2450)),3,IF(AND(OR(G2450=1,H2450=1),ISTEXT(J2450)),2,1))),"OoS")</f>
        <v>1</v>
      </c>
      <c r="F2450" s="57"/>
      <c r="G2450" s="59"/>
      <c r="H2450" s="59"/>
      <c r="I2450" s="59"/>
      <c r="J2450" s="59"/>
      <c r="K2450" s="59"/>
      <c r="L2450" s="59"/>
      <c r="M2450" s="59"/>
      <c r="N2450" s="59"/>
      <c r="O2450" s="59"/>
      <c r="P2450" s="370"/>
      <c r="Q2450" s="59"/>
      <c r="R2450" s="386"/>
    </row>
    <row r="2451" spans="1:18" ht="13" x14ac:dyDescent="0.25">
      <c r="A2451" s="383"/>
      <c r="B2451" s="378"/>
      <c r="C2451" s="54" t="str">
        <f>IF(ISTEXT('Organizational Unit Summary'!$B$49),'Organizational Unit Summary'!$B$49,"")</f>
        <v>P-10</v>
      </c>
      <c r="D2451" s="51" t="str">
        <f>IF('Organizational Unit Summary'!$B$24="Benchmark or Sustainment",IF(E2451="OoS","OoS",IF(E2451=1,"DM",IF(E2451=2,"PM",IF(E2451=3,"LM",IF(E2451=4,"FM"))))),IF(E2451="OoS","OoS",IF(E2451&lt;=2,"H",IF(E2451=3,"M",IF(E2451=4,"L")))))</f>
        <v>DM</v>
      </c>
      <c r="E2451" s="58">
        <f>IF(OR(Processes!$C$76=TRUE,Processes!M$76=TRUE),IF(AND(G2451=1,H2451=1,NOT(ISTEXT(J2451))),4,IF(AND(G2451=1,H2451=1,ISTEXT(J2451)),3,IF(AND(OR(G2451=1,H2451=1),ISTEXT(J2451)),2,1))),"OoS")</f>
        <v>1</v>
      </c>
      <c r="F2451" s="57"/>
      <c r="G2451" s="59"/>
      <c r="H2451" s="59"/>
      <c r="I2451" s="59"/>
      <c r="J2451" s="59"/>
      <c r="K2451" s="59"/>
      <c r="L2451" s="59"/>
      <c r="M2451" s="59"/>
      <c r="N2451" s="59"/>
      <c r="O2451" s="59"/>
      <c r="P2451" s="370"/>
      <c r="Q2451" s="59"/>
      <c r="R2451" s="386"/>
    </row>
    <row r="2452" spans="1:18" ht="13" x14ac:dyDescent="0.25">
      <c r="A2452" s="383"/>
      <c r="B2452" s="378"/>
      <c r="C2452" s="54" t="str">
        <f>IF(ISTEXT('Organizational Unit Summary'!$B$50),'Organizational Unit Summary'!$B$50,"")</f>
        <v>P-11</v>
      </c>
      <c r="D2452" s="51" t="str">
        <f>IF('Organizational Unit Summary'!$B$24="Benchmark or Sustainment",IF(E2452="OoS","OoS",IF(E2452=1,"DM",IF(E2452=2,"PM",IF(E2452=3,"LM",IF(E2452=4,"FM"))))),IF(E2452="OoS","OoS",IF(E2452&lt;=2,"H",IF(E2452=3,"M",IF(E2452=4,"L")))))</f>
        <v>DM</v>
      </c>
      <c r="E2452" s="58">
        <f>IF(OR(Processes!$C$76=TRUE,Processes!N$76=TRUE),IF(AND(G2452=1,H2452=1,NOT(ISTEXT(J2452))),4,IF(AND(G2452=1,H2452=1,ISTEXT(J2452)),3,IF(AND(OR(G2452=1,H2452=1),ISTEXT(J2452)),2,1))),"OoS")</f>
        <v>1</v>
      </c>
      <c r="F2452" s="57"/>
      <c r="G2452" s="59"/>
      <c r="H2452" s="59"/>
      <c r="I2452" s="59"/>
      <c r="J2452" s="59"/>
      <c r="K2452" s="59"/>
      <c r="L2452" s="59"/>
      <c r="M2452" s="59"/>
      <c r="N2452" s="59"/>
      <c r="O2452" s="59"/>
      <c r="P2452" s="370"/>
      <c r="Q2452" s="59"/>
      <c r="R2452" s="386"/>
    </row>
    <row r="2453" spans="1:18" ht="13" x14ac:dyDescent="0.25">
      <c r="A2453" s="383"/>
      <c r="B2453" s="378"/>
      <c r="C2453" s="54" t="str">
        <f>IF(ISTEXT('Organizational Unit Summary'!$B$51),'Organizational Unit Summary'!$B$51,"")</f>
        <v>P-12</v>
      </c>
      <c r="D2453" s="51" t="str">
        <f>IF('Organizational Unit Summary'!$B$24="Benchmark or Sustainment",IF(E2453="OoS","OoS",IF(E2453=1,"DM",IF(E2453=2,"PM",IF(E2453=3,"LM",IF(E2453=4,"FM"))))),IF(E2453="OoS","OoS",IF(E2453&lt;=2,"H",IF(E2453=3,"M",IF(E2453=4,"L")))))</f>
        <v>DM</v>
      </c>
      <c r="E2453" s="58">
        <f>IF(OR(Processes!$C$76=TRUE,Processes!O$76=TRUE),IF(AND(G2453=1,H2453=1,NOT(ISTEXT(J2453))),4,IF(AND(G2453=1,H2453=1,ISTEXT(J2453)),3,IF(AND(OR(G2453=1,H2453=1),ISTEXT(J2453)),2,1))),"OoS")</f>
        <v>1</v>
      </c>
      <c r="F2453" s="57"/>
      <c r="G2453" s="59"/>
      <c r="H2453" s="59"/>
      <c r="I2453" s="59"/>
      <c r="J2453" s="59"/>
      <c r="K2453" s="59"/>
      <c r="L2453" s="59"/>
      <c r="M2453" s="59"/>
      <c r="N2453" s="59"/>
      <c r="O2453" s="59"/>
      <c r="P2453" s="370"/>
      <c r="Q2453" s="59"/>
      <c r="R2453" s="386"/>
    </row>
    <row r="2454" spans="1:18" ht="13" x14ac:dyDescent="0.25">
      <c r="A2454" s="383"/>
      <c r="B2454" s="378"/>
      <c r="C2454" s="54" t="str">
        <f>IF(ISTEXT('Organizational Unit Summary'!$B$52),'Organizational Unit Summary'!$B$52,"")</f>
        <v>P-13</v>
      </c>
      <c r="D2454" s="51" t="str">
        <f>IF('Organizational Unit Summary'!$B$24="Benchmark or Sustainment",IF(E2454="OoS","OoS",IF(E2454=1,"DM",IF(E2454=2,"PM",IF(E2454=3,"LM",IF(E2454=4,"FM"))))),IF(E2454="OoS","OoS",IF(E2454&lt;=2,"H",IF(E2454=3,"M",IF(E2454=4,"L")))))</f>
        <v>DM</v>
      </c>
      <c r="E2454" s="58">
        <f>IF(OR(Processes!$C$76=TRUE,Processes!P$76=TRUE),IF(AND(G2454=1,H2454=1,NOT(ISTEXT(J2454))),4,IF(AND(G2454=1,H2454=1,ISTEXT(J2454)),3,IF(AND(OR(G2454=1,H2454=1),ISTEXT(J2454)),2,1))),"OoS")</f>
        <v>1</v>
      </c>
      <c r="F2454" s="57"/>
      <c r="G2454" s="59"/>
      <c r="H2454" s="59"/>
      <c r="I2454" s="59"/>
      <c r="J2454" s="59"/>
      <c r="K2454" s="59"/>
      <c r="L2454" s="59"/>
      <c r="M2454" s="59"/>
      <c r="N2454" s="59"/>
      <c r="O2454" s="59"/>
      <c r="P2454" s="370"/>
      <c r="Q2454" s="59"/>
      <c r="R2454" s="386"/>
    </row>
    <row r="2455" spans="1:18" ht="13" x14ac:dyDescent="0.25">
      <c r="A2455" s="383"/>
      <c r="B2455" s="378"/>
      <c r="C2455" s="54" t="str">
        <f>IF(ISTEXT('Organizational Unit Summary'!$B$53),'Organizational Unit Summary'!$B$53,"")</f>
        <v>P-14</v>
      </c>
      <c r="D2455" s="51" t="str">
        <f>IF('Organizational Unit Summary'!$B$24="Benchmark or Sustainment",IF(E2455="OoS","OoS",IF(E2455=1,"DM",IF(E2455=2,"PM",IF(E2455=3,"LM",IF(E2455=4,"FM"))))),IF(E2455="OoS","OoS",IF(E2455&lt;=2,"H",IF(E2455=3,"M",IF(E2455=4,"L")))))</f>
        <v>DM</v>
      </c>
      <c r="E2455" s="58">
        <f>IF(OR(Processes!$C$76=TRUE,Processes!Q$76=TRUE),IF(AND(G2455=1,H2455=1,NOT(ISTEXT(J2455))),4,IF(AND(G2455=1,H2455=1,ISTEXT(J2455)),3,IF(AND(OR(G2455=1,H2455=1),ISTEXT(J2455)),2,1))),"OoS")</f>
        <v>1</v>
      </c>
      <c r="F2455" s="57"/>
      <c r="G2455" s="59"/>
      <c r="H2455" s="59"/>
      <c r="I2455" s="59"/>
      <c r="J2455" s="59"/>
      <c r="K2455" s="59"/>
      <c r="L2455" s="59"/>
      <c r="M2455" s="59"/>
      <c r="N2455" s="59"/>
      <c r="O2455" s="59"/>
      <c r="P2455" s="370"/>
      <c r="Q2455" s="59"/>
      <c r="R2455" s="386"/>
    </row>
    <row r="2456" spans="1:18" ht="13" x14ac:dyDescent="0.25">
      <c r="A2456" s="383"/>
      <c r="B2456" s="378"/>
      <c r="C2456" s="54" t="str">
        <f>IF(ISTEXT('Organizational Unit Summary'!$B$54),'Organizational Unit Summary'!$B$54,"")</f>
        <v>P-15</v>
      </c>
      <c r="D2456" s="51" t="str">
        <f>IF('Organizational Unit Summary'!$B$24="Benchmark or Sustainment",IF(E2456="OoS","OoS",IF(E2456=1,"DM",IF(E2456=2,"PM",IF(E2456=3,"LM",IF(E2456=4,"FM"))))),IF(E2456="OoS","OoS",IF(E2456&lt;=2,"H",IF(E2456=3,"M",IF(E2456=4,"L")))))</f>
        <v>DM</v>
      </c>
      <c r="E2456" s="58">
        <f>IF(OR(Processes!$C$76=TRUE,Processes!R$76=TRUE),IF(AND(G2456=1,H2456=1,NOT(ISTEXT(J2456))),4,IF(AND(G2456=1,H2456=1,ISTEXT(J2456)),3,IF(AND(OR(G2456=1,H2456=1),ISTEXT(J2456)),2,1))),"OoS")</f>
        <v>1</v>
      </c>
      <c r="F2456" s="57"/>
      <c r="G2456" s="59"/>
      <c r="H2456" s="59"/>
      <c r="I2456" s="59"/>
      <c r="J2456" s="59"/>
      <c r="K2456" s="59"/>
      <c r="L2456" s="59"/>
      <c r="M2456" s="59"/>
      <c r="N2456" s="59"/>
      <c r="O2456" s="59"/>
      <c r="P2456" s="370"/>
      <c r="Q2456" s="59"/>
      <c r="R2456" s="386"/>
    </row>
    <row r="2457" spans="1:18" ht="13" x14ac:dyDescent="0.25">
      <c r="A2457" s="383"/>
      <c r="B2457" s="378"/>
      <c r="C2457" s="54" t="str">
        <f>IF(ISTEXT('Organizational Unit Summary'!$B$55),'Organizational Unit Summary'!$B$55,"")</f>
        <v>P-16</v>
      </c>
      <c r="D2457" s="51" t="str">
        <f>IF('Organizational Unit Summary'!$B$24="Benchmark or Sustainment",IF(E2457="OoS","OoS",IF(E2457=1,"DM",IF(E2457=2,"PM",IF(E2457=3,"LM",IF(E2457=4,"FM"))))),IF(E2457="OoS","OoS",IF(E2457&lt;=2,"H",IF(E2457=3,"M",IF(E2457=4,"L")))))</f>
        <v>DM</v>
      </c>
      <c r="E2457" s="58">
        <f>IF(OR(Processes!$C$76=TRUE,Processes!S$76=TRUE),IF(AND(G2457=1,H2457=1,NOT(ISTEXT(J2457))),4,IF(AND(G2457=1,H2457=1,ISTEXT(J2457)),3,IF(AND(OR(G2457=1,H2457=1),ISTEXT(J2457)),2,1))),"OoS")</f>
        <v>1</v>
      </c>
      <c r="F2457" s="57"/>
      <c r="G2457" s="59"/>
      <c r="H2457" s="59"/>
      <c r="I2457" s="59"/>
      <c r="J2457" s="59"/>
      <c r="K2457" s="59"/>
      <c r="L2457" s="59"/>
      <c r="M2457" s="59"/>
      <c r="N2457" s="59"/>
      <c r="O2457" s="59"/>
      <c r="P2457" s="370"/>
      <c r="Q2457" s="59"/>
      <c r="R2457" s="386"/>
    </row>
    <row r="2458" spans="1:18" ht="13" x14ac:dyDescent="0.25">
      <c r="A2458" s="383"/>
      <c r="B2458" s="378"/>
      <c r="C2458" s="54" t="str">
        <f>IF(ISTEXT('Organizational Unit Summary'!$B$56),'Organizational Unit Summary'!$B$56,"")</f>
        <v>P-17</v>
      </c>
      <c r="D2458" s="51" t="str">
        <f>IF('Organizational Unit Summary'!$B$24="Benchmark or Sustainment",IF(E2458="OoS","OoS",IF(E2458=1,"DM",IF(E2458=2,"PM",IF(E2458=3,"LM",IF(E2458=4,"FM"))))),IF(E2458="OoS","OoS",IF(E2458&lt;=2,"H",IF(E2458=3,"M",IF(E2458=4,"L")))))</f>
        <v>DM</v>
      </c>
      <c r="E2458" s="58">
        <f>IF(OR(Processes!$C$76=TRUE,Processes!T$76=TRUE),IF(AND(G2458=1,H2458=1,NOT(ISTEXT(J2458))),4,IF(AND(G2458=1,H2458=1,ISTEXT(J2458)),3,IF(AND(OR(G2458=1,H2458=1),ISTEXT(J2458)),2,1))),"OoS")</f>
        <v>1</v>
      </c>
      <c r="F2458" s="57"/>
      <c r="G2458" s="59"/>
      <c r="H2458" s="59"/>
      <c r="I2458" s="59"/>
      <c r="J2458" s="59"/>
      <c r="K2458" s="59"/>
      <c r="L2458" s="59"/>
      <c r="M2458" s="59"/>
      <c r="N2458" s="59"/>
      <c r="O2458" s="59"/>
      <c r="P2458" s="370"/>
      <c r="Q2458" s="59"/>
      <c r="R2458" s="386"/>
    </row>
    <row r="2459" spans="1:18" ht="13" x14ac:dyDescent="0.25">
      <c r="A2459" s="383"/>
      <c r="B2459" s="378"/>
      <c r="C2459" s="54" t="str">
        <f>IF(ISTEXT('Organizational Unit Summary'!$B$57),'Organizational Unit Summary'!$B$57,"")</f>
        <v>P-18</v>
      </c>
      <c r="D2459" s="51" t="str">
        <f>IF('Organizational Unit Summary'!$B$24="Benchmark or Sustainment",IF(E2459="OoS","OoS",IF(E2459=1,"DM",IF(E2459=2,"PM",IF(E2459=3,"LM",IF(E2459=4,"FM"))))),IF(E2459="OoS","OoS",IF(E2459&lt;=2,"H",IF(E2459=3,"M",IF(E2459=4,"L")))))</f>
        <v>DM</v>
      </c>
      <c r="E2459" s="58">
        <f>IF(OR(Processes!$C$76=TRUE,Processes!U$76=TRUE),IF(AND(G2459=1,H2459=1,NOT(ISTEXT(J2459))),4,IF(AND(G2459=1,H2459=1,ISTEXT(J2459)),3,IF(AND(OR(G2459=1,H2459=1),ISTEXT(J2459)),2,1))),"OoS")</f>
        <v>1</v>
      </c>
      <c r="F2459" s="57"/>
      <c r="G2459" s="59"/>
      <c r="H2459" s="59"/>
      <c r="I2459" s="59"/>
      <c r="J2459" s="59"/>
      <c r="K2459" s="59"/>
      <c r="L2459" s="59"/>
      <c r="M2459" s="59"/>
      <c r="N2459" s="59"/>
      <c r="O2459" s="59"/>
      <c r="P2459" s="370"/>
      <c r="Q2459" s="59"/>
      <c r="R2459" s="386"/>
    </row>
    <row r="2460" spans="1:18" ht="13" x14ac:dyDescent="0.25">
      <c r="A2460" s="383"/>
      <c r="B2460" s="378"/>
      <c r="C2460" s="54" t="str">
        <f>IF(ISTEXT('Organizational Unit Summary'!$B$58),'Organizational Unit Summary'!$B$58,"")</f>
        <v>P-19</v>
      </c>
      <c r="D2460" s="51" t="str">
        <f>IF('Organizational Unit Summary'!$B$24="Benchmark or Sustainment",IF(E2460="OoS","OoS",IF(E2460=1,"DM",IF(E2460=2,"PM",IF(E2460=3,"LM",IF(E2460=4,"FM"))))),IF(E2460="OoS","OoS",IF(E2460&lt;=2,"H",IF(E2460=3,"M",IF(E2460=4,"L")))))</f>
        <v>DM</v>
      </c>
      <c r="E2460" s="58">
        <f>IF(OR(Processes!$C$76=TRUE,Processes!V$76=TRUE),IF(AND(G2460=1,H2460=1,NOT(ISTEXT(J2460))),4,IF(AND(G2460=1,H2460=1,ISTEXT(J2460)),3,IF(AND(OR(G2460=1,H2460=1),ISTEXT(J2460)),2,1))),"OoS")</f>
        <v>1</v>
      </c>
      <c r="F2460" s="57"/>
      <c r="G2460" s="59"/>
      <c r="H2460" s="59"/>
      <c r="I2460" s="59"/>
      <c r="J2460" s="59"/>
      <c r="K2460" s="59"/>
      <c r="L2460" s="59"/>
      <c r="M2460" s="59"/>
      <c r="N2460" s="59"/>
      <c r="O2460" s="59"/>
      <c r="P2460" s="370"/>
      <c r="Q2460" s="59"/>
      <c r="R2460" s="386"/>
    </row>
    <row r="2461" spans="1:18" ht="13.5" thickBot="1" x14ac:dyDescent="0.3">
      <c r="A2461" s="383"/>
      <c r="B2461" s="378"/>
      <c r="C2461" s="54" t="str">
        <f>IF(ISTEXT('Organizational Unit Summary'!$B$59),'Organizational Unit Summary'!$B$59,"")</f>
        <v>P-20</v>
      </c>
      <c r="D2461" s="51" t="str">
        <f>IF('Organizational Unit Summary'!$B$24="Benchmark or Sustainment",IF(E2461="OoS","OoS",IF(E2461=1,"DM",IF(E2461=2,"PM",IF(E2461=3,"LM",IF(E2461=4,"FM"))))),IF(E2461="OoS","OoS",IF(E2461&lt;=2,"H",IF(E2461=3,"M",IF(E2461=4,"L")))))</f>
        <v>DM</v>
      </c>
      <c r="E2461" s="58">
        <f>IF(OR(Processes!$C$76=TRUE,Processes!W$76=TRUE),IF(AND(G2461=1,H2461=1,NOT(ISTEXT(J2461))),4,IF(AND(G2461=1,H2461=1,ISTEXT(J2461)),3,IF(AND(OR(G2461=1,H2461=1),ISTEXT(J2461)),2,1))),"OoS")</f>
        <v>1</v>
      </c>
      <c r="F2461" s="57"/>
      <c r="G2461" s="59"/>
      <c r="H2461" s="59"/>
      <c r="I2461" s="59"/>
      <c r="J2461" s="59"/>
      <c r="K2461" s="59"/>
      <c r="L2461" s="59"/>
      <c r="M2461" s="59"/>
      <c r="N2461" s="59"/>
      <c r="O2461" s="59"/>
      <c r="P2461" s="371"/>
      <c r="Q2461" s="59"/>
      <c r="R2461" s="386"/>
    </row>
    <row r="2462" spans="1:18" ht="13" x14ac:dyDescent="0.25">
      <c r="A2462" s="383"/>
      <c r="B2462" s="378" t="str">
        <f>IF(ISTEXT(Processes!$B$26),Processes!$B$26,"")</f>
        <v>Process 24</v>
      </c>
      <c r="C2462" s="54" t="str">
        <f>IF(ISTEXT('Organizational Unit Summary'!$B$40),'Organizational Unit Summary'!$B$40,"")</f>
        <v>P-1</v>
      </c>
      <c r="D2462" s="51" t="str">
        <f>IF('Organizational Unit Summary'!$B$24="Benchmark or Sustainment",IF(E2462="OoS","OoS",IF(E2462=1,"DM",IF(E2462=2,"PM",IF(E2462=3,"LM",IF(E2462=4,"FM"))))),IF(E2462="OoS","OoS",IF(E2462&lt;=2,"H",IF(E2462=3,"M",IF(E2462=4,"L")))))</f>
        <v>DM</v>
      </c>
      <c r="E2462" s="58">
        <f>IF(OR(Processes!$C$77=TRUE,Processes!D$77=TRUE),IF(AND(G2462=1,H2462=1,NOT(ISTEXT(J2462))),4,IF(AND(G2462=1,H2462=1,ISTEXT(J2462)),3,IF(AND(OR(G2462=1,H2462=1),ISTEXT(J2462)),2,1))),"OoS")</f>
        <v>1</v>
      </c>
      <c r="F2462" s="57"/>
      <c r="G2462" s="59"/>
      <c r="H2462" s="59"/>
      <c r="I2462" s="59"/>
      <c r="J2462" s="59"/>
      <c r="K2462" s="59"/>
      <c r="L2462" s="59"/>
      <c r="M2462" s="59"/>
      <c r="N2462" s="59"/>
      <c r="O2462" s="59"/>
      <c r="P2462" s="369"/>
      <c r="Q2462" s="59"/>
      <c r="R2462" s="386"/>
    </row>
    <row r="2463" spans="1:18" ht="13" x14ac:dyDescent="0.25">
      <c r="A2463" s="383"/>
      <c r="B2463" s="378"/>
      <c r="C2463" s="54" t="str">
        <f>IF(ISTEXT('Organizational Unit Summary'!$B$41),'Organizational Unit Summary'!$B$41,"")</f>
        <v>P-2</v>
      </c>
      <c r="D2463" s="51" t="str">
        <f>IF('Organizational Unit Summary'!$B$24="Benchmark or Sustainment",IF(E2463="OoS","OoS",IF(E2463=1,"DM",IF(E2463=2,"PM",IF(E2463=3,"LM",IF(E2463=4,"FM"))))),IF(E2463="OoS","OoS",IF(E2463&lt;=2,"H",IF(E2463=3,"M",IF(E2463=4,"L")))))</f>
        <v>DM</v>
      </c>
      <c r="E2463" s="58">
        <f>IF(OR(Processes!$C$77=TRUE,Processes!E$77=TRUE),IF(AND(G2463=1,H2463=1,NOT(ISTEXT(J2463))),4,IF(AND(G2463=1,H2463=1,ISTEXT(J2463)),3,IF(AND(OR(G2463=1,H2463=1),ISTEXT(J2463)),2,1))),"OoS")</f>
        <v>1</v>
      </c>
      <c r="F2463" s="57"/>
      <c r="G2463" s="59"/>
      <c r="H2463" s="59"/>
      <c r="I2463" s="59"/>
      <c r="J2463" s="59"/>
      <c r="K2463" s="59"/>
      <c r="L2463" s="59"/>
      <c r="M2463" s="59"/>
      <c r="N2463" s="59"/>
      <c r="O2463" s="59"/>
      <c r="P2463" s="370"/>
      <c r="Q2463" s="59"/>
      <c r="R2463" s="386"/>
    </row>
    <row r="2464" spans="1:18" ht="13" x14ac:dyDescent="0.25">
      <c r="A2464" s="383"/>
      <c r="B2464" s="378"/>
      <c r="C2464" s="54" t="str">
        <f>IF(ISTEXT('Organizational Unit Summary'!$B$42),'Organizational Unit Summary'!$B$42,"")</f>
        <v>P-3</v>
      </c>
      <c r="D2464" s="51" t="str">
        <f>IF('Organizational Unit Summary'!$B$24="Benchmark or Sustainment",IF(E2464="OoS","OoS",IF(E2464=1,"DM",IF(E2464=2,"PM",IF(E2464=3,"LM",IF(E2464=4,"FM"))))),IF(E2464="OoS","OoS",IF(E2464&lt;=2,"H",IF(E2464=3,"M",IF(E2464=4,"L")))))</f>
        <v>DM</v>
      </c>
      <c r="E2464" s="58">
        <f>IF(OR(Processes!$C$77=TRUE,Processes!F$77=TRUE),IF(AND(G2464=1,H2464=1,NOT(ISTEXT(J2464))),4,IF(AND(G2464=1,H2464=1,ISTEXT(J2464)),3,IF(AND(OR(G2464=1,H2464=1),ISTEXT(J2464)),2,1))),"OoS")</f>
        <v>1</v>
      </c>
      <c r="F2464" s="57"/>
      <c r="G2464" s="59"/>
      <c r="H2464" s="59"/>
      <c r="I2464" s="59"/>
      <c r="J2464" s="59"/>
      <c r="K2464" s="59"/>
      <c r="L2464" s="59"/>
      <c r="M2464" s="59"/>
      <c r="N2464" s="59"/>
      <c r="O2464" s="59"/>
      <c r="P2464" s="370"/>
      <c r="Q2464" s="59"/>
      <c r="R2464" s="386"/>
    </row>
    <row r="2465" spans="1:18" ht="13" x14ac:dyDescent="0.25">
      <c r="A2465" s="383"/>
      <c r="B2465" s="378"/>
      <c r="C2465" s="54" t="str">
        <f>IF(ISTEXT('Organizational Unit Summary'!$B$43),'Organizational Unit Summary'!$B$43,"")</f>
        <v>P-4</v>
      </c>
      <c r="D2465" s="51" t="str">
        <f>IF('Organizational Unit Summary'!$B$24="Benchmark or Sustainment",IF(E2465="OoS","OoS",IF(E2465=1,"DM",IF(E2465=2,"PM",IF(E2465=3,"LM",IF(E2465=4,"FM"))))),IF(E2465="OoS","OoS",IF(E2465&lt;=2,"H",IF(E2465=3,"M",IF(E2465=4,"L")))))</f>
        <v>DM</v>
      </c>
      <c r="E2465" s="58">
        <f>IF(OR(Processes!$C$77=TRUE,Processes!G$77=TRUE),IF(AND(G2465=1,H2465=1,NOT(ISTEXT(J2465))),4,IF(AND(G2465=1,H2465=1,ISTEXT(J2465)),3,IF(AND(OR(G2465=1,H2465=1),ISTEXT(J2465)),2,1))),"OoS")</f>
        <v>1</v>
      </c>
      <c r="F2465" s="57"/>
      <c r="G2465" s="59"/>
      <c r="H2465" s="59"/>
      <c r="I2465" s="59"/>
      <c r="J2465" s="59"/>
      <c r="K2465" s="59"/>
      <c r="L2465" s="59"/>
      <c r="M2465" s="59"/>
      <c r="N2465" s="59"/>
      <c r="O2465" s="59"/>
      <c r="P2465" s="370"/>
      <c r="Q2465" s="59"/>
      <c r="R2465" s="386"/>
    </row>
    <row r="2466" spans="1:18" ht="13" x14ac:dyDescent="0.25">
      <c r="A2466" s="383"/>
      <c r="B2466" s="378"/>
      <c r="C2466" s="54" t="str">
        <f>IF(ISTEXT('Organizational Unit Summary'!$B$44),'Organizational Unit Summary'!$B$44,"")</f>
        <v>P-5</v>
      </c>
      <c r="D2466" s="51" t="str">
        <f>IF('Organizational Unit Summary'!$B$24="Benchmark or Sustainment",IF(E2466="OoS","OoS",IF(E2466=1,"DM",IF(E2466=2,"PM",IF(E2466=3,"LM",IF(E2466=4,"FM"))))),IF(E2466="OoS","OoS",IF(E2466&lt;=2,"H",IF(E2466=3,"M",IF(E2466=4,"L")))))</f>
        <v>DM</v>
      </c>
      <c r="E2466" s="58">
        <f>IF(OR(Processes!$C$77=TRUE,Processes!H$77=TRUE),IF(AND(G2466=1,H2466=1,NOT(ISTEXT(J2466))),4,IF(AND(G2466=1,H2466=1,ISTEXT(J2466)),3,IF(AND(OR(G2466=1,H2466=1),ISTEXT(J2466)),2,1))),"OoS")</f>
        <v>1</v>
      </c>
      <c r="F2466" s="57"/>
      <c r="G2466" s="59"/>
      <c r="H2466" s="59"/>
      <c r="I2466" s="59"/>
      <c r="J2466" s="59"/>
      <c r="K2466" s="59"/>
      <c r="L2466" s="59"/>
      <c r="M2466" s="59"/>
      <c r="N2466" s="59"/>
      <c r="O2466" s="59"/>
      <c r="P2466" s="370"/>
      <c r="Q2466" s="59"/>
      <c r="R2466" s="386"/>
    </row>
    <row r="2467" spans="1:18" ht="13" x14ac:dyDescent="0.25">
      <c r="A2467" s="383"/>
      <c r="B2467" s="378"/>
      <c r="C2467" s="54" t="str">
        <f>IF(ISTEXT('Organizational Unit Summary'!$B$45),'Organizational Unit Summary'!$B$45,"")</f>
        <v>P-6</v>
      </c>
      <c r="D2467" s="51" t="str">
        <f>IF('Organizational Unit Summary'!$B$24="Benchmark or Sustainment",IF(E2467="OoS","OoS",IF(E2467=1,"DM",IF(E2467=2,"PM",IF(E2467=3,"LM",IF(E2467=4,"FM"))))),IF(E2467="OoS","OoS",IF(E2467&lt;=2,"H",IF(E2467=3,"M",IF(E2467=4,"L")))))</f>
        <v>DM</v>
      </c>
      <c r="E2467" s="58">
        <f>IF(OR(Processes!$C$77=TRUE,Processes!I$77=TRUE),IF(AND(G2467=1,H2467=1,NOT(ISTEXT(J2467))),4,IF(AND(G2467=1,H2467=1,ISTEXT(J2467)),3,IF(AND(OR(G2467=1,H2467=1),ISTEXT(J2467)),2,1))),"OoS")</f>
        <v>1</v>
      </c>
      <c r="F2467" s="57"/>
      <c r="G2467" s="59"/>
      <c r="H2467" s="59"/>
      <c r="I2467" s="59"/>
      <c r="J2467" s="59"/>
      <c r="K2467" s="59"/>
      <c r="L2467" s="59"/>
      <c r="M2467" s="59"/>
      <c r="N2467" s="59"/>
      <c r="O2467" s="59"/>
      <c r="P2467" s="370"/>
      <c r="Q2467" s="59"/>
      <c r="R2467" s="386"/>
    </row>
    <row r="2468" spans="1:18" ht="13" x14ac:dyDescent="0.25">
      <c r="A2468" s="383"/>
      <c r="B2468" s="378"/>
      <c r="C2468" s="54" t="str">
        <f>IF(ISTEXT('Organizational Unit Summary'!$B$46),'Organizational Unit Summary'!$B$46,"")</f>
        <v>P-7</v>
      </c>
      <c r="D2468" s="51" t="str">
        <f>IF('Organizational Unit Summary'!$B$24="Benchmark or Sustainment",IF(E2468="OoS","OoS",IF(E2468=1,"DM",IF(E2468=2,"PM",IF(E2468=3,"LM",IF(E2468=4,"FM"))))),IF(E2468="OoS","OoS",IF(E2468&lt;=2,"H",IF(E2468=3,"M",IF(E2468=4,"L")))))</f>
        <v>DM</v>
      </c>
      <c r="E2468" s="58">
        <f>IF(OR(Processes!$C$77=TRUE,Processes!J$77=TRUE),IF(AND(G2468=1,H2468=1,NOT(ISTEXT(J2468))),4,IF(AND(G2468=1,H2468=1,ISTEXT(J2468)),3,IF(AND(OR(G2468=1,H2468=1),ISTEXT(J2468)),2,1))),"OoS")</f>
        <v>1</v>
      </c>
      <c r="F2468" s="57"/>
      <c r="G2468" s="59"/>
      <c r="H2468" s="59"/>
      <c r="I2468" s="59"/>
      <c r="J2468" s="59"/>
      <c r="K2468" s="59"/>
      <c r="L2468" s="59"/>
      <c r="M2468" s="59"/>
      <c r="N2468" s="59"/>
      <c r="O2468" s="59"/>
      <c r="P2468" s="370"/>
      <c r="Q2468" s="59"/>
      <c r="R2468" s="386"/>
    </row>
    <row r="2469" spans="1:18" ht="13" x14ac:dyDescent="0.25">
      <c r="A2469" s="383"/>
      <c r="B2469" s="378"/>
      <c r="C2469" s="54" t="str">
        <f>IF(ISTEXT('Organizational Unit Summary'!$B$47),'Organizational Unit Summary'!$B$47,"")</f>
        <v>P-8</v>
      </c>
      <c r="D2469" s="51" t="str">
        <f>IF('Organizational Unit Summary'!$B$24="Benchmark or Sustainment",IF(E2469="OoS","OoS",IF(E2469=1,"DM",IF(E2469=2,"PM",IF(E2469=3,"LM",IF(E2469=4,"FM"))))),IF(E2469="OoS","OoS",IF(E2469&lt;=2,"H",IF(E2469=3,"M",IF(E2469=4,"L")))))</f>
        <v>DM</v>
      </c>
      <c r="E2469" s="58">
        <f>IF(OR(Processes!$C$77=TRUE,Processes!K$77=TRUE),IF(AND(G2469=1,H2469=1,NOT(ISTEXT(J2469))),4,IF(AND(G2469=1,H2469=1,ISTEXT(J2469)),3,IF(AND(OR(G2469=1,H2469=1),ISTEXT(J2469)),2,1))),"OoS")</f>
        <v>1</v>
      </c>
      <c r="F2469" s="57"/>
      <c r="G2469" s="59"/>
      <c r="H2469" s="59"/>
      <c r="I2469" s="59"/>
      <c r="J2469" s="59"/>
      <c r="K2469" s="59"/>
      <c r="L2469" s="59"/>
      <c r="M2469" s="59"/>
      <c r="N2469" s="59"/>
      <c r="O2469" s="59"/>
      <c r="P2469" s="370"/>
      <c r="Q2469" s="59"/>
      <c r="R2469" s="386"/>
    </row>
    <row r="2470" spans="1:18" ht="13" x14ac:dyDescent="0.25">
      <c r="A2470" s="383"/>
      <c r="B2470" s="378"/>
      <c r="C2470" s="54" t="str">
        <f>IF(ISTEXT('Organizational Unit Summary'!$B$48),'Organizational Unit Summary'!$B$48,"")</f>
        <v>P-9</v>
      </c>
      <c r="D2470" s="51" t="str">
        <f>IF('Organizational Unit Summary'!$B$24="Benchmark or Sustainment",IF(E2470="OoS","OoS",IF(E2470=1,"DM",IF(E2470=2,"PM",IF(E2470=3,"LM",IF(E2470=4,"FM"))))),IF(E2470="OoS","OoS",IF(E2470&lt;=2,"H",IF(E2470=3,"M",IF(E2470=4,"L")))))</f>
        <v>DM</v>
      </c>
      <c r="E2470" s="58">
        <f>IF(OR(Processes!$C$77=TRUE,Processes!L$77=TRUE),IF(AND(G2470=1,H2470=1,NOT(ISTEXT(J2470))),4,IF(AND(G2470=1,H2470=1,ISTEXT(J2470)),3,IF(AND(OR(G2470=1,H2470=1),ISTEXT(J2470)),2,1))),"OoS")</f>
        <v>1</v>
      </c>
      <c r="F2470" s="57"/>
      <c r="G2470" s="59"/>
      <c r="H2470" s="59"/>
      <c r="I2470" s="59"/>
      <c r="J2470" s="59"/>
      <c r="K2470" s="59"/>
      <c r="L2470" s="59"/>
      <c r="M2470" s="59"/>
      <c r="N2470" s="59"/>
      <c r="O2470" s="59"/>
      <c r="P2470" s="370"/>
      <c r="Q2470" s="59"/>
      <c r="R2470" s="386"/>
    </row>
    <row r="2471" spans="1:18" ht="13" x14ac:dyDescent="0.25">
      <c r="A2471" s="383"/>
      <c r="B2471" s="378"/>
      <c r="C2471" s="54" t="str">
        <f>IF(ISTEXT('Organizational Unit Summary'!$B$49),'Organizational Unit Summary'!$B$49,"")</f>
        <v>P-10</v>
      </c>
      <c r="D2471" s="51" t="str">
        <f>IF('Organizational Unit Summary'!$B$24="Benchmark or Sustainment",IF(E2471="OoS","OoS",IF(E2471=1,"DM",IF(E2471=2,"PM",IF(E2471=3,"LM",IF(E2471=4,"FM"))))),IF(E2471="OoS","OoS",IF(E2471&lt;=2,"H",IF(E2471=3,"M",IF(E2471=4,"L")))))</f>
        <v>DM</v>
      </c>
      <c r="E2471" s="58">
        <f>IF(OR(Processes!$C$77=TRUE,Processes!M$77=TRUE),IF(AND(G2471=1,H2471=1,NOT(ISTEXT(J2471))),4,IF(AND(G2471=1,H2471=1,ISTEXT(J2471)),3,IF(AND(OR(G2471=1,H2471=1),ISTEXT(J2471)),2,1))),"OoS")</f>
        <v>1</v>
      </c>
      <c r="F2471" s="57"/>
      <c r="G2471" s="59"/>
      <c r="H2471" s="59"/>
      <c r="I2471" s="59"/>
      <c r="J2471" s="59"/>
      <c r="K2471" s="59"/>
      <c r="L2471" s="59"/>
      <c r="M2471" s="59"/>
      <c r="N2471" s="59"/>
      <c r="O2471" s="59"/>
      <c r="P2471" s="370"/>
      <c r="Q2471" s="59"/>
      <c r="R2471" s="386"/>
    </row>
    <row r="2472" spans="1:18" ht="13" x14ac:dyDescent="0.25">
      <c r="A2472" s="383"/>
      <c r="B2472" s="378"/>
      <c r="C2472" s="54" t="str">
        <f>IF(ISTEXT('Organizational Unit Summary'!$B$50),'Organizational Unit Summary'!$B$50,"")</f>
        <v>P-11</v>
      </c>
      <c r="D2472" s="51" t="str">
        <f>IF('Organizational Unit Summary'!$B$24="Benchmark or Sustainment",IF(E2472="OoS","OoS",IF(E2472=1,"DM",IF(E2472=2,"PM",IF(E2472=3,"LM",IF(E2472=4,"FM"))))),IF(E2472="OoS","OoS",IF(E2472&lt;=2,"H",IF(E2472=3,"M",IF(E2472=4,"L")))))</f>
        <v>DM</v>
      </c>
      <c r="E2472" s="58">
        <f>IF(OR(Processes!$C$77=TRUE,Processes!N$77=TRUE),IF(AND(G2472=1,H2472=1,NOT(ISTEXT(J2472))),4,IF(AND(G2472=1,H2472=1,ISTEXT(J2472)),3,IF(AND(OR(G2472=1,H2472=1),ISTEXT(J2472)),2,1))),"OoS")</f>
        <v>1</v>
      </c>
      <c r="F2472" s="57"/>
      <c r="G2472" s="59"/>
      <c r="H2472" s="59"/>
      <c r="I2472" s="59"/>
      <c r="J2472" s="59"/>
      <c r="K2472" s="59"/>
      <c r="L2472" s="59"/>
      <c r="M2472" s="59"/>
      <c r="N2472" s="59"/>
      <c r="O2472" s="59"/>
      <c r="P2472" s="370"/>
      <c r="Q2472" s="59"/>
      <c r="R2472" s="386"/>
    </row>
    <row r="2473" spans="1:18" ht="13" x14ac:dyDescent="0.25">
      <c r="A2473" s="383"/>
      <c r="B2473" s="378"/>
      <c r="C2473" s="54" t="str">
        <f>IF(ISTEXT('Organizational Unit Summary'!$B$51),'Organizational Unit Summary'!$B$51,"")</f>
        <v>P-12</v>
      </c>
      <c r="D2473" s="51" t="str">
        <f>IF('Organizational Unit Summary'!$B$24="Benchmark or Sustainment",IF(E2473="OoS","OoS",IF(E2473=1,"DM",IF(E2473=2,"PM",IF(E2473=3,"LM",IF(E2473=4,"FM"))))),IF(E2473="OoS","OoS",IF(E2473&lt;=2,"H",IF(E2473=3,"M",IF(E2473=4,"L")))))</f>
        <v>DM</v>
      </c>
      <c r="E2473" s="58">
        <f>IF(OR(Processes!$C$77=TRUE,Processes!O$77=TRUE),IF(AND(G2473=1,H2473=1,NOT(ISTEXT(J2473))),4,IF(AND(G2473=1,H2473=1,ISTEXT(J2473)),3,IF(AND(OR(G2473=1,H2473=1),ISTEXT(J2473)),2,1))),"OoS")</f>
        <v>1</v>
      </c>
      <c r="F2473" s="57"/>
      <c r="G2473" s="59"/>
      <c r="H2473" s="59"/>
      <c r="I2473" s="59"/>
      <c r="J2473" s="59"/>
      <c r="K2473" s="59"/>
      <c r="L2473" s="59"/>
      <c r="M2473" s="59"/>
      <c r="N2473" s="59"/>
      <c r="O2473" s="59"/>
      <c r="P2473" s="370"/>
      <c r="Q2473" s="59"/>
      <c r="R2473" s="386"/>
    </row>
    <row r="2474" spans="1:18" ht="13" x14ac:dyDescent="0.25">
      <c r="A2474" s="383"/>
      <c r="B2474" s="378"/>
      <c r="C2474" s="54" t="str">
        <f>IF(ISTEXT('Organizational Unit Summary'!$B$52),'Organizational Unit Summary'!$B$52,"")</f>
        <v>P-13</v>
      </c>
      <c r="D2474" s="51" t="str">
        <f>IF('Organizational Unit Summary'!$B$24="Benchmark or Sustainment",IF(E2474="OoS","OoS",IF(E2474=1,"DM",IF(E2474=2,"PM",IF(E2474=3,"LM",IF(E2474=4,"FM"))))),IF(E2474="OoS","OoS",IF(E2474&lt;=2,"H",IF(E2474=3,"M",IF(E2474=4,"L")))))</f>
        <v>DM</v>
      </c>
      <c r="E2474" s="58">
        <f>IF(OR(Processes!$C$77=TRUE,Processes!P$77=TRUE),IF(AND(G2474=1,H2474=1,NOT(ISTEXT(J2474))),4,IF(AND(G2474=1,H2474=1,ISTEXT(J2474)),3,IF(AND(OR(G2474=1,H2474=1),ISTEXT(J2474)),2,1))),"OoS")</f>
        <v>1</v>
      </c>
      <c r="F2474" s="57"/>
      <c r="G2474" s="59"/>
      <c r="H2474" s="59"/>
      <c r="I2474" s="59"/>
      <c r="J2474" s="59"/>
      <c r="K2474" s="59"/>
      <c r="L2474" s="59"/>
      <c r="M2474" s="59"/>
      <c r="N2474" s="59"/>
      <c r="O2474" s="59"/>
      <c r="P2474" s="370"/>
      <c r="Q2474" s="59"/>
      <c r="R2474" s="386"/>
    </row>
    <row r="2475" spans="1:18" ht="13" x14ac:dyDescent="0.25">
      <c r="A2475" s="383"/>
      <c r="B2475" s="378"/>
      <c r="C2475" s="54" t="str">
        <f>IF(ISTEXT('Organizational Unit Summary'!$B$53),'Organizational Unit Summary'!$B$53,"")</f>
        <v>P-14</v>
      </c>
      <c r="D2475" s="51" t="str">
        <f>IF('Organizational Unit Summary'!$B$24="Benchmark or Sustainment",IF(E2475="OoS","OoS",IF(E2475=1,"DM",IF(E2475=2,"PM",IF(E2475=3,"LM",IF(E2475=4,"FM"))))),IF(E2475="OoS","OoS",IF(E2475&lt;=2,"H",IF(E2475=3,"M",IF(E2475=4,"L")))))</f>
        <v>DM</v>
      </c>
      <c r="E2475" s="58">
        <f>IF(OR(Processes!$C$77=TRUE,Processes!Q$77=TRUE),IF(AND(G2475=1,H2475=1,NOT(ISTEXT(J2475))),4,IF(AND(G2475=1,H2475=1,ISTEXT(J2475)),3,IF(AND(OR(G2475=1,H2475=1),ISTEXT(J2475)),2,1))),"OoS")</f>
        <v>1</v>
      </c>
      <c r="F2475" s="57"/>
      <c r="G2475" s="59"/>
      <c r="H2475" s="59"/>
      <c r="I2475" s="59"/>
      <c r="J2475" s="59"/>
      <c r="K2475" s="59"/>
      <c r="L2475" s="59"/>
      <c r="M2475" s="59"/>
      <c r="N2475" s="59"/>
      <c r="O2475" s="59"/>
      <c r="P2475" s="370"/>
      <c r="Q2475" s="59"/>
      <c r="R2475" s="386"/>
    </row>
    <row r="2476" spans="1:18" ht="13" x14ac:dyDescent="0.25">
      <c r="A2476" s="383"/>
      <c r="B2476" s="378"/>
      <c r="C2476" s="54" t="str">
        <f>IF(ISTEXT('Organizational Unit Summary'!$B$54),'Organizational Unit Summary'!$B$54,"")</f>
        <v>P-15</v>
      </c>
      <c r="D2476" s="51" t="str">
        <f>IF('Organizational Unit Summary'!$B$24="Benchmark or Sustainment",IF(E2476="OoS","OoS",IF(E2476=1,"DM",IF(E2476=2,"PM",IF(E2476=3,"LM",IF(E2476=4,"FM"))))),IF(E2476="OoS","OoS",IF(E2476&lt;=2,"H",IF(E2476=3,"M",IF(E2476=4,"L")))))</f>
        <v>DM</v>
      </c>
      <c r="E2476" s="58">
        <f>IF(OR(Processes!$C$77=TRUE,Processes!R$77=TRUE),IF(AND(G2476=1,H2476=1,NOT(ISTEXT(J2476))),4,IF(AND(G2476=1,H2476=1,ISTEXT(J2476)),3,IF(AND(OR(G2476=1,H2476=1),ISTEXT(J2476)),2,1))),"OoS")</f>
        <v>1</v>
      </c>
      <c r="F2476" s="57"/>
      <c r="G2476" s="59"/>
      <c r="H2476" s="59"/>
      <c r="I2476" s="59"/>
      <c r="J2476" s="59"/>
      <c r="K2476" s="59"/>
      <c r="L2476" s="59"/>
      <c r="M2476" s="59"/>
      <c r="N2476" s="59"/>
      <c r="O2476" s="59"/>
      <c r="P2476" s="370"/>
      <c r="Q2476" s="59"/>
      <c r="R2476" s="386"/>
    </row>
    <row r="2477" spans="1:18" ht="13" x14ac:dyDescent="0.25">
      <c r="A2477" s="383"/>
      <c r="B2477" s="378"/>
      <c r="C2477" s="54" t="str">
        <f>IF(ISTEXT('Organizational Unit Summary'!$B$55),'Organizational Unit Summary'!$B$55,"")</f>
        <v>P-16</v>
      </c>
      <c r="D2477" s="51" t="str">
        <f>IF('Organizational Unit Summary'!$B$24="Benchmark or Sustainment",IF(E2477="OoS","OoS",IF(E2477=1,"DM",IF(E2477=2,"PM",IF(E2477=3,"LM",IF(E2477=4,"FM"))))),IF(E2477="OoS","OoS",IF(E2477&lt;=2,"H",IF(E2477=3,"M",IF(E2477=4,"L")))))</f>
        <v>DM</v>
      </c>
      <c r="E2477" s="58">
        <f>IF(OR(Processes!$C$77=TRUE,Processes!S$77=TRUE),IF(AND(G2477=1,H2477=1,NOT(ISTEXT(J2477))),4,IF(AND(G2477=1,H2477=1,ISTEXT(J2477)),3,IF(AND(OR(G2477=1,H2477=1),ISTEXT(J2477)),2,1))),"OoS")</f>
        <v>1</v>
      </c>
      <c r="F2477" s="57"/>
      <c r="G2477" s="59"/>
      <c r="H2477" s="59"/>
      <c r="I2477" s="59"/>
      <c r="J2477" s="59"/>
      <c r="K2477" s="59"/>
      <c r="L2477" s="59"/>
      <c r="M2477" s="59"/>
      <c r="N2477" s="59"/>
      <c r="O2477" s="59"/>
      <c r="P2477" s="370"/>
      <c r="Q2477" s="59"/>
      <c r="R2477" s="386"/>
    </row>
    <row r="2478" spans="1:18" ht="13" x14ac:dyDescent="0.25">
      <c r="A2478" s="383"/>
      <c r="B2478" s="378"/>
      <c r="C2478" s="54" t="str">
        <f>IF(ISTEXT('Organizational Unit Summary'!$B$56),'Organizational Unit Summary'!$B$56,"")</f>
        <v>P-17</v>
      </c>
      <c r="D2478" s="51" t="str">
        <f>IF('Organizational Unit Summary'!$B$24="Benchmark or Sustainment",IF(E2478="OoS","OoS",IF(E2478=1,"DM",IF(E2478=2,"PM",IF(E2478=3,"LM",IF(E2478=4,"FM"))))),IF(E2478="OoS","OoS",IF(E2478&lt;=2,"H",IF(E2478=3,"M",IF(E2478=4,"L")))))</f>
        <v>DM</v>
      </c>
      <c r="E2478" s="58">
        <f>IF(OR(Processes!$C$77=TRUE,Processes!T$77=TRUE),IF(AND(G2478=1,H2478=1,NOT(ISTEXT(J2478))),4,IF(AND(G2478=1,H2478=1,ISTEXT(J2478)),3,IF(AND(OR(G2478=1,H2478=1),ISTEXT(J2478)),2,1))),"OoS")</f>
        <v>1</v>
      </c>
      <c r="F2478" s="57"/>
      <c r="G2478" s="59"/>
      <c r="H2478" s="59"/>
      <c r="I2478" s="59"/>
      <c r="J2478" s="59"/>
      <c r="K2478" s="59"/>
      <c r="L2478" s="59"/>
      <c r="M2478" s="59"/>
      <c r="N2478" s="59"/>
      <c r="O2478" s="59"/>
      <c r="P2478" s="370"/>
      <c r="Q2478" s="59"/>
      <c r="R2478" s="386"/>
    </row>
    <row r="2479" spans="1:18" ht="13" x14ac:dyDescent="0.25">
      <c r="A2479" s="383"/>
      <c r="B2479" s="378"/>
      <c r="C2479" s="54" t="str">
        <f>IF(ISTEXT('Organizational Unit Summary'!$B$57),'Organizational Unit Summary'!$B$57,"")</f>
        <v>P-18</v>
      </c>
      <c r="D2479" s="51" t="str">
        <f>IF('Organizational Unit Summary'!$B$24="Benchmark or Sustainment",IF(E2479="OoS","OoS",IF(E2479=1,"DM",IF(E2479=2,"PM",IF(E2479=3,"LM",IF(E2479=4,"FM"))))),IF(E2479="OoS","OoS",IF(E2479&lt;=2,"H",IF(E2479=3,"M",IF(E2479=4,"L")))))</f>
        <v>DM</v>
      </c>
      <c r="E2479" s="58">
        <f>IF(OR(Processes!$C$77=TRUE,Processes!U$77=TRUE),IF(AND(G2479=1,H2479=1,NOT(ISTEXT(J2479))),4,IF(AND(G2479=1,H2479=1,ISTEXT(J2479)),3,IF(AND(OR(G2479=1,H2479=1),ISTEXT(J2479)),2,1))),"OoS")</f>
        <v>1</v>
      </c>
      <c r="F2479" s="57"/>
      <c r="G2479" s="59"/>
      <c r="H2479" s="59"/>
      <c r="I2479" s="59"/>
      <c r="J2479" s="59"/>
      <c r="K2479" s="59"/>
      <c r="L2479" s="59"/>
      <c r="M2479" s="59"/>
      <c r="N2479" s="59"/>
      <c r="O2479" s="59"/>
      <c r="P2479" s="370"/>
      <c r="Q2479" s="59"/>
      <c r="R2479" s="386"/>
    </row>
    <row r="2480" spans="1:18" ht="13" x14ac:dyDescent="0.25">
      <c r="A2480" s="383"/>
      <c r="B2480" s="378"/>
      <c r="C2480" s="54" t="str">
        <f>IF(ISTEXT('Organizational Unit Summary'!$B$58),'Organizational Unit Summary'!$B$58,"")</f>
        <v>P-19</v>
      </c>
      <c r="D2480" s="51" t="str">
        <f>IF('Organizational Unit Summary'!$B$24="Benchmark or Sustainment",IF(E2480="OoS","OoS",IF(E2480=1,"DM",IF(E2480=2,"PM",IF(E2480=3,"LM",IF(E2480=4,"FM"))))),IF(E2480="OoS","OoS",IF(E2480&lt;=2,"H",IF(E2480=3,"M",IF(E2480=4,"L")))))</f>
        <v>DM</v>
      </c>
      <c r="E2480" s="58">
        <f>IF(OR(Processes!$C$77=TRUE,Processes!V$77=TRUE),IF(AND(G2480=1,H2480=1,NOT(ISTEXT(J2480))),4,IF(AND(G2480=1,H2480=1,ISTEXT(J2480)),3,IF(AND(OR(G2480=1,H2480=1),ISTEXT(J2480)),2,1))),"OoS")</f>
        <v>1</v>
      </c>
      <c r="F2480" s="57"/>
      <c r="G2480" s="59"/>
      <c r="H2480" s="59"/>
      <c r="I2480" s="59"/>
      <c r="J2480" s="59"/>
      <c r="K2480" s="59"/>
      <c r="L2480" s="59"/>
      <c r="M2480" s="59"/>
      <c r="N2480" s="59"/>
      <c r="O2480" s="59"/>
      <c r="P2480" s="370"/>
      <c r="Q2480" s="59"/>
      <c r="R2480" s="386"/>
    </row>
    <row r="2481" spans="1:18" ht="13.5" thickBot="1" x14ac:dyDescent="0.3">
      <c r="A2481" s="383"/>
      <c r="B2481" s="378"/>
      <c r="C2481" s="54" t="str">
        <f>IF(ISTEXT('Organizational Unit Summary'!$B$59),'Organizational Unit Summary'!$B$59,"")</f>
        <v>P-20</v>
      </c>
      <c r="D2481" s="51" t="str">
        <f>IF('Organizational Unit Summary'!$B$24="Benchmark or Sustainment",IF(E2481="OoS","OoS",IF(E2481=1,"DM",IF(E2481=2,"PM",IF(E2481=3,"LM",IF(E2481=4,"FM"))))),IF(E2481="OoS","OoS",IF(E2481&lt;=2,"H",IF(E2481=3,"M",IF(E2481=4,"L")))))</f>
        <v>DM</v>
      </c>
      <c r="E2481" s="58">
        <f>IF(OR(Processes!$C$77=TRUE,Processes!W$77=TRUE),IF(AND(G2481=1,H2481=1,NOT(ISTEXT(J2481))),4,IF(AND(G2481=1,H2481=1,ISTEXT(J2481)),3,IF(AND(OR(G2481=1,H2481=1),ISTEXT(J2481)),2,1))),"OoS")</f>
        <v>1</v>
      </c>
      <c r="F2481" s="57"/>
      <c r="G2481" s="59"/>
      <c r="H2481" s="59"/>
      <c r="I2481" s="59"/>
      <c r="J2481" s="59"/>
      <c r="K2481" s="59"/>
      <c r="L2481" s="59"/>
      <c r="M2481" s="59"/>
      <c r="N2481" s="59"/>
      <c r="O2481" s="59"/>
      <c r="P2481" s="371"/>
      <c r="Q2481" s="59"/>
      <c r="R2481" s="386"/>
    </row>
    <row r="2482" spans="1:18" ht="13" x14ac:dyDescent="0.25">
      <c r="A2482" s="383"/>
      <c r="B2482" s="378" t="str">
        <f>IF(ISTEXT(Processes!$B$27),Processes!$B$27,"")</f>
        <v>Process 25</v>
      </c>
      <c r="C2482" s="54" t="str">
        <f>IF(ISTEXT('Organizational Unit Summary'!$B$40),'Organizational Unit Summary'!$B$40,"")</f>
        <v>P-1</v>
      </c>
      <c r="D2482" s="51" t="str">
        <f>IF('Organizational Unit Summary'!$B$24="Benchmark or Sustainment",IF(E2482="OoS","OoS",IF(E2482=1,"DM",IF(E2482=2,"PM",IF(E2482=3,"LM",IF(E2482=4,"FM"))))),IF(E2482="OoS","OoS",IF(E2482&lt;=2,"H",IF(E2482=3,"M",IF(E2482=4,"L")))))</f>
        <v>DM</v>
      </c>
      <c r="E2482" s="58">
        <f>IF(OR(Processes!$C$78=TRUE,Processes!D$78=TRUE),IF(AND(G2482=1,H2482=1,NOT(ISTEXT(J2482))),4,IF(AND(G2482=1,H2482=1,ISTEXT(J2482)),3,IF(AND(OR(G2482=1,H2482=1),ISTEXT(J2482)),2,1))),"OoS")</f>
        <v>1</v>
      </c>
      <c r="F2482" s="57"/>
      <c r="G2482" s="59"/>
      <c r="H2482" s="59"/>
      <c r="I2482" s="59"/>
      <c r="J2482" s="59"/>
      <c r="K2482" s="59"/>
      <c r="L2482" s="59"/>
      <c r="M2482" s="59"/>
      <c r="N2482" s="59"/>
      <c r="O2482" s="59"/>
      <c r="P2482" s="369"/>
      <c r="Q2482" s="59"/>
      <c r="R2482" s="386"/>
    </row>
    <row r="2483" spans="1:18" ht="13" x14ac:dyDescent="0.25">
      <c r="A2483" s="383"/>
      <c r="B2483" s="378"/>
      <c r="C2483" s="54" t="str">
        <f>IF(ISTEXT('Organizational Unit Summary'!$B$41),'Organizational Unit Summary'!$B$41,"")</f>
        <v>P-2</v>
      </c>
      <c r="D2483" s="51" t="str">
        <f>IF('Organizational Unit Summary'!$B$24="Benchmark or Sustainment",IF(E2483="OoS","OoS",IF(E2483=1,"DM",IF(E2483=2,"PM",IF(E2483=3,"LM",IF(E2483=4,"FM"))))),IF(E2483="OoS","OoS",IF(E2483&lt;=2,"H",IF(E2483=3,"M",IF(E2483=4,"L")))))</f>
        <v>DM</v>
      </c>
      <c r="E2483" s="58">
        <f>IF(OR(Processes!$C$78=TRUE,Processes!E$78=TRUE),IF(AND(G2483=1,H2483=1,NOT(ISTEXT(J2483))),4,IF(AND(G2483=1,H2483=1,ISTEXT(J2483)),3,IF(AND(OR(G2483=1,H2483=1),ISTEXT(J2483)),2,1))),"OoS")</f>
        <v>1</v>
      </c>
      <c r="F2483" s="57"/>
      <c r="G2483" s="59"/>
      <c r="H2483" s="59"/>
      <c r="I2483" s="59"/>
      <c r="J2483" s="59"/>
      <c r="K2483" s="59"/>
      <c r="L2483" s="59"/>
      <c r="M2483" s="59"/>
      <c r="N2483" s="59"/>
      <c r="O2483" s="59"/>
      <c r="P2483" s="370"/>
      <c r="Q2483" s="59"/>
      <c r="R2483" s="386"/>
    </row>
    <row r="2484" spans="1:18" ht="13" x14ac:dyDescent="0.25">
      <c r="A2484" s="383"/>
      <c r="B2484" s="378"/>
      <c r="C2484" s="54" t="str">
        <f>IF(ISTEXT('Organizational Unit Summary'!$B$42),'Organizational Unit Summary'!$B$42,"")</f>
        <v>P-3</v>
      </c>
      <c r="D2484" s="51" t="str">
        <f>IF('Organizational Unit Summary'!$B$24="Benchmark or Sustainment",IF(E2484="OoS","OoS",IF(E2484=1,"DM",IF(E2484=2,"PM",IF(E2484=3,"LM",IF(E2484=4,"FM"))))),IF(E2484="OoS","OoS",IF(E2484&lt;=2,"H",IF(E2484=3,"M",IF(E2484=4,"L")))))</f>
        <v>DM</v>
      </c>
      <c r="E2484" s="58">
        <f>IF(OR(Processes!$C$78=TRUE,Processes!F$78=TRUE),IF(AND(G2484=1,H2484=1,NOT(ISTEXT(J2484))),4,IF(AND(G2484=1,H2484=1,ISTEXT(J2484)),3,IF(AND(OR(G2484=1,H2484=1),ISTEXT(J2484)),2,1))),"OoS")</f>
        <v>1</v>
      </c>
      <c r="F2484" s="57"/>
      <c r="G2484" s="59"/>
      <c r="H2484" s="59"/>
      <c r="I2484" s="59"/>
      <c r="J2484" s="59"/>
      <c r="K2484" s="59"/>
      <c r="L2484" s="59"/>
      <c r="M2484" s="59"/>
      <c r="N2484" s="59"/>
      <c r="O2484" s="59"/>
      <c r="P2484" s="370"/>
      <c r="Q2484" s="59"/>
      <c r="R2484" s="386"/>
    </row>
    <row r="2485" spans="1:18" ht="13" x14ac:dyDescent="0.25">
      <c r="A2485" s="383"/>
      <c r="B2485" s="378"/>
      <c r="C2485" s="54" t="str">
        <f>IF(ISTEXT('Organizational Unit Summary'!$B$43),'Organizational Unit Summary'!$B$43,"")</f>
        <v>P-4</v>
      </c>
      <c r="D2485" s="51" t="str">
        <f>IF('Organizational Unit Summary'!$B$24="Benchmark or Sustainment",IF(E2485="OoS","OoS",IF(E2485=1,"DM",IF(E2485=2,"PM",IF(E2485=3,"LM",IF(E2485=4,"FM"))))),IF(E2485="OoS","OoS",IF(E2485&lt;=2,"H",IF(E2485=3,"M",IF(E2485=4,"L")))))</f>
        <v>DM</v>
      </c>
      <c r="E2485" s="58">
        <f>IF(OR(Processes!$C$78=TRUE,Processes!G$78=TRUE),IF(AND(G2485=1,H2485=1,NOT(ISTEXT(J2485))),4,IF(AND(G2485=1,H2485=1,ISTEXT(J2485)),3,IF(AND(OR(G2485=1,H2485=1),ISTEXT(J2485)),2,1))),"OoS")</f>
        <v>1</v>
      </c>
      <c r="F2485" s="57"/>
      <c r="G2485" s="59"/>
      <c r="H2485" s="59"/>
      <c r="I2485" s="59"/>
      <c r="J2485" s="59"/>
      <c r="K2485" s="59"/>
      <c r="L2485" s="59"/>
      <c r="M2485" s="59"/>
      <c r="N2485" s="59"/>
      <c r="O2485" s="59"/>
      <c r="P2485" s="370"/>
      <c r="Q2485" s="59"/>
      <c r="R2485" s="386"/>
    </row>
    <row r="2486" spans="1:18" ht="13" x14ac:dyDescent="0.25">
      <c r="A2486" s="383"/>
      <c r="B2486" s="378"/>
      <c r="C2486" s="54" t="str">
        <f>IF(ISTEXT('Organizational Unit Summary'!$B$44),'Organizational Unit Summary'!$B$44,"")</f>
        <v>P-5</v>
      </c>
      <c r="D2486" s="51" t="str">
        <f>IF('Organizational Unit Summary'!$B$24="Benchmark or Sustainment",IF(E2486="OoS","OoS",IF(E2486=1,"DM",IF(E2486=2,"PM",IF(E2486=3,"LM",IF(E2486=4,"FM"))))),IF(E2486="OoS","OoS",IF(E2486&lt;=2,"H",IF(E2486=3,"M",IF(E2486=4,"L")))))</f>
        <v>DM</v>
      </c>
      <c r="E2486" s="58">
        <f>IF(OR(Processes!$C$78=TRUE,Processes!H$78=TRUE),IF(AND(G2486=1,H2486=1,NOT(ISTEXT(J2486))),4,IF(AND(G2486=1,H2486=1,ISTEXT(J2486)),3,IF(AND(OR(G2486=1,H2486=1),ISTEXT(J2486)),2,1))),"OoS")</f>
        <v>1</v>
      </c>
      <c r="F2486" s="57"/>
      <c r="G2486" s="59"/>
      <c r="H2486" s="59"/>
      <c r="I2486" s="59"/>
      <c r="J2486" s="59"/>
      <c r="K2486" s="59"/>
      <c r="L2486" s="59"/>
      <c r="M2486" s="59"/>
      <c r="N2486" s="59"/>
      <c r="O2486" s="59"/>
      <c r="P2486" s="370"/>
      <c r="Q2486" s="59"/>
      <c r="R2486" s="386"/>
    </row>
    <row r="2487" spans="1:18" ht="13" x14ac:dyDescent="0.25">
      <c r="A2487" s="383"/>
      <c r="B2487" s="378"/>
      <c r="C2487" s="54" t="str">
        <f>IF(ISTEXT('Organizational Unit Summary'!$B$45),'Organizational Unit Summary'!$B$45,"")</f>
        <v>P-6</v>
      </c>
      <c r="D2487" s="51" t="str">
        <f>IF('Organizational Unit Summary'!$B$24="Benchmark or Sustainment",IF(E2487="OoS","OoS",IF(E2487=1,"DM",IF(E2487=2,"PM",IF(E2487=3,"LM",IF(E2487=4,"FM"))))),IF(E2487="OoS","OoS",IF(E2487&lt;=2,"H",IF(E2487=3,"M",IF(E2487=4,"L")))))</f>
        <v>DM</v>
      </c>
      <c r="E2487" s="58">
        <f>IF(OR(Processes!$C$78=TRUE,Processes!I$78=TRUE),IF(AND(G2487=1,H2487=1,NOT(ISTEXT(J2487))),4,IF(AND(G2487=1,H2487=1,ISTEXT(J2487)),3,IF(AND(OR(G2487=1,H2487=1),ISTEXT(J2487)),2,1))),"OoS")</f>
        <v>1</v>
      </c>
      <c r="F2487" s="57"/>
      <c r="G2487" s="59"/>
      <c r="H2487" s="59"/>
      <c r="I2487" s="59"/>
      <c r="J2487" s="59"/>
      <c r="K2487" s="59"/>
      <c r="L2487" s="59"/>
      <c r="M2487" s="59"/>
      <c r="N2487" s="59"/>
      <c r="O2487" s="59"/>
      <c r="P2487" s="370"/>
      <c r="Q2487" s="59"/>
      <c r="R2487" s="386"/>
    </row>
    <row r="2488" spans="1:18" ht="13" x14ac:dyDescent="0.25">
      <c r="A2488" s="383"/>
      <c r="B2488" s="378"/>
      <c r="C2488" s="54" t="str">
        <f>IF(ISTEXT('Organizational Unit Summary'!$B$46),'Organizational Unit Summary'!$B$46,"")</f>
        <v>P-7</v>
      </c>
      <c r="D2488" s="51" t="str">
        <f>IF('Organizational Unit Summary'!$B$24="Benchmark or Sustainment",IF(E2488="OoS","OoS",IF(E2488=1,"DM",IF(E2488=2,"PM",IF(E2488=3,"LM",IF(E2488=4,"FM"))))),IF(E2488="OoS","OoS",IF(E2488&lt;=2,"H",IF(E2488=3,"M",IF(E2488=4,"L")))))</f>
        <v>DM</v>
      </c>
      <c r="E2488" s="58">
        <f>IF(OR(Processes!$C$78=TRUE,Processes!J$78=TRUE),IF(AND(G2488=1,H2488=1,NOT(ISTEXT(J2488))),4,IF(AND(G2488=1,H2488=1,ISTEXT(J2488)),3,IF(AND(OR(G2488=1,H2488=1),ISTEXT(J2488)),2,1))),"OoS")</f>
        <v>1</v>
      </c>
      <c r="F2488" s="57"/>
      <c r="G2488" s="59"/>
      <c r="H2488" s="59"/>
      <c r="I2488" s="59"/>
      <c r="J2488" s="59"/>
      <c r="K2488" s="59"/>
      <c r="L2488" s="59"/>
      <c r="M2488" s="59"/>
      <c r="N2488" s="59"/>
      <c r="O2488" s="59"/>
      <c r="P2488" s="370"/>
      <c r="Q2488" s="59"/>
      <c r="R2488" s="386"/>
    </row>
    <row r="2489" spans="1:18" ht="13" x14ac:dyDescent="0.25">
      <c r="A2489" s="383"/>
      <c r="B2489" s="378"/>
      <c r="C2489" s="54" t="str">
        <f>IF(ISTEXT('Organizational Unit Summary'!$B$47),'Organizational Unit Summary'!$B$47,"")</f>
        <v>P-8</v>
      </c>
      <c r="D2489" s="51" t="str">
        <f>IF('Organizational Unit Summary'!$B$24="Benchmark or Sustainment",IF(E2489="OoS","OoS",IF(E2489=1,"DM",IF(E2489=2,"PM",IF(E2489=3,"LM",IF(E2489=4,"FM"))))),IF(E2489="OoS","OoS",IF(E2489&lt;=2,"H",IF(E2489=3,"M",IF(E2489=4,"L")))))</f>
        <v>DM</v>
      </c>
      <c r="E2489" s="58">
        <f>IF(OR(Processes!$C$78=TRUE,Processes!K$78=TRUE),IF(AND(G2489=1,H2489=1,NOT(ISTEXT(J2489))),4,IF(AND(G2489=1,H2489=1,ISTEXT(J2489)),3,IF(AND(OR(G2489=1,H2489=1),ISTEXT(J2489)),2,1))),"OoS")</f>
        <v>1</v>
      </c>
      <c r="F2489" s="57"/>
      <c r="G2489" s="59"/>
      <c r="H2489" s="59"/>
      <c r="I2489" s="59"/>
      <c r="J2489" s="59"/>
      <c r="K2489" s="59"/>
      <c r="L2489" s="59"/>
      <c r="M2489" s="59"/>
      <c r="N2489" s="59"/>
      <c r="O2489" s="59"/>
      <c r="P2489" s="370"/>
      <c r="Q2489" s="59"/>
      <c r="R2489" s="386"/>
    </row>
    <row r="2490" spans="1:18" ht="13" x14ac:dyDescent="0.25">
      <c r="A2490" s="383"/>
      <c r="B2490" s="378"/>
      <c r="C2490" s="54" t="str">
        <f>IF(ISTEXT('Organizational Unit Summary'!$B$48),'Organizational Unit Summary'!$B$48,"")</f>
        <v>P-9</v>
      </c>
      <c r="D2490" s="51" t="str">
        <f>IF('Organizational Unit Summary'!$B$24="Benchmark or Sustainment",IF(E2490="OoS","OoS",IF(E2490=1,"DM",IF(E2490=2,"PM",IF(E2490=3,"LM",IF(E2490=4,"FM"))))),IF(E2490="OoS","OoS",IF(E2490&lt;=2,"H",IF(E2490=3,"M",IF(E2490=4,"L")))))</f>
        <v>DM</v>
      </c>
      <c r="E2490" s="58">
        <f>IF(OR(Processes!$C$78=TRUE,Processes!L$78=TRUE),IF(AND(G2490=1,H2490=1,NOT(ISTEXT(J2490))),4,IF(AND(G2490=1,H2490=1,ISTEXT(J2490)),3,IF(AND(OR(G2490=1,H2490=1),ISTEXT(J2490)),2,1))),"OoS")</f>
        <v>1</v>
      </c>
      <c r="F2490" s="57"/>
      <c r="G2490" s="59"/>
      <c r="H2490" s="59"/>
      <c r="I2490" s="59"/>
      <c r="J2490" s="59"/>
      <c r="K2490" s="59"/>
      <c r="L2490" s="59"/>
      <c r="M2490" s="59"/>
      <c r="N2490" s="59"/>
      <c r="O2490" s="59"/>
      <c r="P2490" s="370"/>
      <c r="Q2490" s="59"/>
      <c r="R2490" s="386"/>
    </row>
    <row r="2491" spans="1:18" ht="13" x14ac:dyDescent="0.25">
      <c r="A2491" s="383"/>
      <c r="B2491" s="378"/>
      <c r="C2491" s="54" t="str">
        <f>IF(ISTEXT('Organizational Unit Summary'!$B$49),'Organizational Unit Summary'!$B$49,"")</f>
        <v>P-10</v>
      </c>
      <c r="D2491" s="51" t="str">
        <f>IF('Organizational Unit Summary'!$B$24="Benchmark or Sustainment",IF(E2491="OoS","OoS",IF(E2491=1,"DM",IF(E2491=2,"PM",IF(E2491=3,"LM",IF(E2491=4,"FM"))))),IF(E2491="OoS","OoS",IF(E2491&lt;=2,"H",IF(E2491=3,"M",IF(E2491=4,"L")))))</f>
        <v>DM</v>
      </c>
      <c r="E2491" s="58">
        <f>IF(OR(Processes!$C$78=TRUE,Processes!M$78=TRUE),IF(AND(G2491=1,H2491=1,NOT(ISTEXT(J2491))),4,IF(AND(G2491=1,H2491=1,ISTEXT(J2491)),3,IF(AND(OR(G2491=1,H2491=1),ISTEXT(J2491)),2,1))),"OoS")</f>
        <v>1</v>
      </c>
      <c r="F2491" s="57"/>
      <c r="G2491" s="59"/>
      <c r="H2491" s="59"/>
      <c r="I2491" s="59"/>
      <c r="J2491" s="59"/>
      <c r="K2491" s="59"/>
      <c r="L2491" s="59"/>
      <c r="M2491" s="59"/>
      <c r="N2491" s="59"/>
      <c r="O2491" s="59"/>
      <c r="P2491" s="370"/>
      <c r="Q2491" s="59"/>
      <c r="R2491" s="386"/>
    </row>
    <row r="2492" spans="1:18" ht="13" x14ac:dyDescent="0.25">
      <c r="A2492" s="383"/>
      <c r="B2492" s="378"/>
      <c r="C2492" s="54" t="str">
        <f>IF(ISTEXT('Organizational Unit Summary'!$B$50),'Organizational Unit Summary'!$B$50,"")</f>
        <v>P-11</v>
      </c>
      <c r="D2492" s="51" t="str">
        <f>IF('Organizational Unit Summary'!$B$24="Benchmark or Sustainment",IF(E2492="OoS","OoS",IF(E2492=1,"DM",IF(E2492=2,"PM",IF(E2492=3,"LM",IF(E2492=4,"FM"))))),IF(E2492="OoS","OoS",IF(E2492&lt;=2,"H",IF(E2492=3,"M",IF(E2492=4,"L")))))</f>
        <v>DM</v>
      </c>
      <c r="E2492" s="58">
        <f>IF(OR(Processes!$C$78=TRUE,Processes!N$78=TRUE),IF(AND(G2492=1,H2492=1,NOT(ISTEXT(J2492))),4,IF(AND(G2492=1,H2492=1,ISTEXT(J2492)),3,IF(AND(OR(G2492=1,H2492=1),ISTEXT(J2492)),2,1))),"OoS")</f>
        <v>1</v>
      </c>
      <c r="F2492" s="57"/>
      <c r="G2492" s="59"/>
      <c r="H2492" s="59"/>
      <c r="I2492" s="59"/>
      <c r="J2492" s="59"/>
      <c r="K2492" s="59"/>
      <c r="L2492" s="59"/>
      <c r="M2492" s="59"/>
      <c r="N2492" s="59"/>
      <c r="O2492" s="59"/>
      <c r="P2492" s="370"/>
      <c r="Q2492" s="59"/>
      <c r="R2492" s="386"/>
    </row>
    <row r="2493" spans="1:18" ht="13" x14ac:dyDescent="0.25">
      <c r="A2493" s="383"/>
      <c r="B2493" s="378"/>
      <c r="C2493" s="54" t="str">
        <f>IF(ISTEXT('Organizational Unit Summary'!$B$51),'Organizational Unit Summary'!$B$51,"")</f>
        <v>P-12</v>
      </c>
      <c r="D2493" s="51" t="str">
        <f>IF('Organizational Unit Summary'!$B$24="Benchmark or Sustainment",IF(E2493="OoS","OoS",IF(E2493=1,"DM",IF(E2493=2,"PM",IF(E2493=3,"LM",IF(E2493=4,"FM"))))),IF(E2493="OoS","OoS",IF(E2493&lt;=2,"H",IF(E2493=3,"M",IF(E2493=4,"L")))))</f>
        <v>DM</v>
      </c>
      <c r="E2493" s="58">
        <f>IF(OR(Processes!$C$78=TRUE,Processes!O$78=TRUE),IF(AND(G2493=1,H2493=1,NOT(ISTEXT(J2493))),4,IF(AND(G2493=1,H2493=1,ISTEXT(J2493)),3,IF(AND(OR(G2493=1,H2493=1),ISTEXT(J2493)),2,1))),"OoS")</f>
        <v>1</v>
      </c>
      <c r="F2493" s="57"/>
      <c r="G2493" s="59"/>
      <c r="H2493" s="59"/>
      <c r="I2493" s="59"/>
      <c r="J2493" s="59"/>
      <c r="K2493" s="59"/>
      <c r="L2493" s="59"/>
      <c r="M2493" s="59"/>
      <c r="N2493" s="59"/>
      <c r="O2493" s="59"/>
      <c r="P2493" s="370"/>
      <c r="Q2493" s="59"/>
      <c r="R2493" s="386"/>
    </row>
    <row r="2494" spans="1:18" ht="13" x14ac:dyDescent="0.25">
      <c r="A2494" s="383"/>
      <c r="B2494" s="378"/>
      <c r="C2494" s="54" t="str">
        <f>IF(ISTEXT('Organizational Unit Summary'!$B$52),'Organizational Unit Summary'!$B$52,"")</f>
        <v>P-13</v>
      </c>
      <c r="D2494" s="51" t="str">
        <f>IF('Organizational Unit Summary'!$B$24="Benchmark or Sustainment",IF(E2494="OoS","OoS",IF(E2494=1,"DM",IF(E2494=2,"PM",IF(E2494=3,"LM",IF(E2494=4,"FM"))))),IF(E2494="OoS","OoS",IF(E2494&lt;=2,"H",IF(E2494=3,"M",IF(E2494=4,"L")))))</f>
        <v>DM</v>
      </c>
      <c r="E2494" s="58">
        <f>IF(OR(Processes!$C$78=TRUE,Processes!P$78=TRUE),IF(AND(G2494=1,H2494=1,NOT(ISTEXT(J2494))),4,IF(AND(G2494=1,H2494=1,ISTEXT(J2494)),3,IF(AND(OR(G2494=1,H2494=1),ISTEXT(J2494)),2,1))),"OoS")</f>
        <v>1</v>
      </c>
      <c r="F2494" s="57"/>
      <c r="G2494" s="59"/>
      <c r="H2494" s="59"/>
      <c r="I2494" s="59"/>
      <c r="J2494" s="59"/>
      <c r="K2494" s="59"/>
      <c r="L2494" s="59"/>
      <c r="M2494" s="59"/>
      <c r="N2494" s="59"/>
      <c r="O2494" s="59"/>
      <c r="P2494" s="370"/>
      <c r="Q2494" s="59"/>
      <c r="R2494" s="386"/>
    </row>
    <row r="2495" spans="1:18" ht="13" x14ac:dyDescent="0.25">
      <c r="A2495" s="383"/>
      <c r="B2495" s="378"/>
      <c r="C2495" s="54" t="str">
        <f>IF(ISTEXT('Organizational Unit Summary'!$B$53),'Organizational Unit Summary'!$B$53,"")</f>
        <v>P-14</v>
      </c>
      <c r="D2495" s="51" t="str">
        <f>IF('Organizational Unit Summary'!$B$24="Benchmark or Sustainment",IF(E2495="OoS","OoS",IF(E2495=1,"DM",IF(E2495=2,"PM",IF(E2495=3,"LM",IF(E2495=4,"FM"))))),IF(E2495="OoS","OoS",IF(E2495&lt;=2,"H",IF(E2495=3,"M",IF(E2495=4,"L")))))</f>
        <v>DM</v>
      </c>
      <c r="E2495" s="58">
        <f>IF(OR(Processes!$C$78=TRUE,Processes!Q$78=TRUE),IF(AND(G2495=1,H2495=1,NOT(ISTEXT(J2495))),4,IF(AND(G2495=1,H2495=1,ISTEXT(J2495)),3,IF(AND(OR(G2495=1,H2495=1),ISTEXT(J2495)),2,1))),"OoS")</f>
        <v>1</v>
      </c>
      <c r="F2495" s="57"/>
      <c r="G2495" s="59"/>
      <c r="H2495" s="59"/>
      <c r="I2495" s="59"/>
      <c r="J2495" s="59"/>
      <c r="K2495" s="59"/>
      <c r="L2495" s="59"/>
      <c r="M2495" s="59"/>
      <c r="N2495" s="59"/>
      <c r="O2495" s="59"/>
      <c r="P2495" s="370"/>
      <c r="Q2495" s="59"/>
      <c r="R2495" s="386"/>
    </row>
    <row r="2496" spans="1:18" ht="13" x14ac:dyDescent="0.25">
      <c r="A2496" s="383"/>
      <c r="B2496" s="378"/>
      <c r="C2496" s="54" t="str">
        <f>IF(ISTEXT('Organizational Unit Summary'!$B$54),'Organizational Unit Summary'!$B$54,"")</f>
        <v>P-15</v>
      </c>
      <c r="D2496" s="51" t="str">
        <f>IF('Organizational Unit Summary'!$B$24="Benchmark or Sustainment",IF(E2496="OoS","OoS",IF(E2496=1,"DM",IF(E2496=2,"PM",IF(E2496=3,"LM",IF(E2496=4,"FM"))))),IF(E2496="OoS","OoS",IF(E2496&lt;=2,"H",IF(E2496=3,"M",IF(E2496=4,"L")))))</f>
        <v>DM</v>
      </c>
      <c r="E2496" s="58">
        <f>IF(OR(Processes!$C$78=TRUE,Processes!R$78=TRUE),IF(AND(G2496=1,H2496=1,NOT(ISTEXT(J2496))),4,IF(AND(G2496=1,H2496=1,ISTEXT(J2496)),3,IF(AND(OR(G2496=1,H2496=1),ISTEXT(J2496)),2,1))),"OoS")</f>
        <v>1</v>
      </c>
      <c r="F2496" s="57"/>
      <c r="G2496" s="59"/>
      <c r="H2496" s="59"/>
      <c r="I2496" s="59"/>
      <c r="J2496" s="59"/>
      <c r="K2496" s="59"/>
      <c r="L2496" s="59"/>
      <c r="M2496" s="59"/>
      <c r="N2496" s="59"/>
      <c r="O2496" s="59"/>
      <c r="P2496" s="370"/>
      <c r="Q2496" s="59"/>
      <c r="R2496" s="386"/>
    </row>
    <row r="2497" spans="1:18" ht="13" x14ac:dyDescent="0.25">
      <c r="A2497" s="383"/>
      <c r="B2497" s="378"/>
      <c r="C2497" s="54" t="str">
        <f>IF(ISTEXT('Organizational Unit Summary'!$B$55),'Organizational Unit Summary'!$B$55,"")</f>
        <v>P-16</v>
      </c>
      <c r="D2497" s="51" t="str">
        <f>IF('Organizational Unit Summary'!$B$24="Benchmark or Sustainment",IF(E2497="OoS","OoS",IF(E2497=1,"DM",IF(E2497=2,"PM",IF(E2497=3,"LM",IF(E2497=4,"FM"))))),IF(E2497="OoS","OoS",IF(E2497&lt;=2,"H",IF(E2497=3,"M",IF(E2497=4,"L")))))</f>
        <v>DM</v>
      </c>
      <c r="E2497" s="58">
        <f>IF(OR(Processes!$C$78=TRUE,Processes!S$78=TRUE),IF(AND(G2497=1,H2497=1,NOT(ISTEXT(J2497))),4,IF(AND(G2497=1,H2497=1,ISTEXT(J2497)),3,IF(AND(OR(G2497=1,H2497=1),ISTEXT(J2497)),2,1))),"OoS")</f>
        <v>1</v>
      </c>
      <c r="F2497" s="57"/>
      <c r="G2497" s="59"/>
      <c r="H2497" s="59"/>
      <c r="I2497" s="59"/>
      <c r="J2497" s="59"/>
      <c r="K2497" s="59"/>
      <c r="L2497" s="59"/>
      <c r="M2497" s="59"/>
      <c r="N2497" s="59"/>
      <c r="O2497" s="59"/>
      <c r="P2497" s="370"/>
      <c r="Q2497" s="59"/>
      <c r="R2497" s="386"/>
    </row>
    <row r="2498" spans="1:18" ht="13" x14ac:dyDescent="0.25">
      <c r="A2498" s="383"/>
      <c r="B2498" s="378"/>
      <c r="C2498" s="54" t="str">
        <f>IF(ISTEXT('Organizational Unit Summary'!$B$56),'Organizational Unit Summary'!$B$56,"")</f>
        <v>P-17</v>
      </c>
      <c r="D2498" s="51" t="str">
        <f>IF('Organizational Unit Summary'!$B$24="Benchmark or Sustainment",IF(E2498="OoS","OoS",IF(E2498=1,"DM",IF(E2498=2,"PM",IF(E2498=3,"LM",IF(E2498=4,"FM"))))),IF(E2498="OoS","OoS",IF(E2498&lt;=2,"H",IF(E2498=3,"M",IF(E2498=4,"L")))))</f>
        <v>DM</v>
      </c>
      <c r="E2498" s="58">
        <f>IF(OR(Processes!$C$78=TRUE,Processes!T$78=TRUE),IF(AND(G2498=1,H2498=1,NOT(ISTEXT(J2498))),4,IF(AND(G2498=1,H2498=1,ISTEXT(J2498)),3,IF(AND(OR(G2498=1,H2498=1),ISTEXT(J2498)),2,1))),"OoS")</f>
        <v>1</v>
      </c>
      <c r="F2498" s="57"/>
      <c r="G2498" s="59"/>
      <c r="H2498" s="59"/>
      <c r="I2498" s="59"/>
      <c r="J2498" s="59"/>
      <c r="K2498" s="59"/>
      <c r="L2498" s="59"/>
      <c r="M2498" s="59"/>
      <c r="N2498" s="59"/>
      <c r="O2498" s="59"/>
      <c r="P2498" s="370"/>
      <c r="Q2498" s="59"/>
      <c r="R2498" s="386"/>
    </row>
    <row r="2499" spans="1:18" ht="13" x14ac:dyDescent="0.25">
      <c r="A2499" s="383"/>
      <c r="B2499" s="378"/>
      <c r="C2499" s="54" t="str">
        <f>IF(ISTEXT('Organizational Unit Summary'!$B$57),'Organizational Unit Summary'!$B$57,"")</f>
        <v>P-18</v>
      </c>
      <c r="D2499" s="51" t="str">
        <f>IF('Organizational Unit Summary'!$B$24="Benchmark or Sustainment",IF(E2499="OoS","OoS",IF(E2499=1,"DM",IF(E2499=2,"PM",IF(E2499=3,"LM",IF(E2499=4,"FM"))))),IF(E2499="OoS","OoS",IF(E2499&lt;=2,"H",IF(E2499=3,"M",IF(E2499=4,"L")))))</f>
        <v>DM</v>
      </c>
      <c r="E2499" s="58">
        <f>IF(OR(Processes!$C$78=TRUE,Processes!U$78=TRUE),IF(AND(G2499=1,H2499=1,NOT(ISTEXT(J2499))),4,IF(AND(G2499=1,H2499=1,ISTEXT(J2499)),3,IF(AND(OR(G2499=1,H2499=1),ISTEXT(J2499)),2,1))),"OoS")</f>
        <v>1</v>
      </c>
      <c r="F2499" s="57"/>
      <c r="G2499" s="59"/>
      <c r="H2499" s="59"/>
      <c r="I2499" s="59"/>
      <c r="J2499" s="59"/>
      <c r="K2499" s="59"/>
      <c r="L2499" s="59"/>
      <c r="M2499" s="59"/>
      <c r="N2499" s="59"/>
      <c r="O2499" s="59"/>
      <c r="P2499" s="370"/>
      <c r="Q2499" s="59"/>
      <c r="R2499" s="386"/>
    </row>
    <row r="2500" spans="1:18" ht="13" x14ac:dyDescent="0.25">
      <c r="A2500" s="383"/>
      <c r="B2500" s="378"/>
      <c r="C2500" s="54" t="str">
        <f>IF(ISTEXT('Organizational Unit Summary'!$B$58),'Organizational Unit Summary'!$B$58,"")</f>
        <v>P-19</v>
      </c>
      <c r="D2500" s="51" t="str">
        <f>IF('Organizational Unit Summary'!$B$24="Benchmark or Sustainment",IF(E2500="OoS","OoS",IF(E2500=1,"DM",IF(E2500=2,"PM",IF(E2500=3,"LM",IF(E2500=4,"FM"))))),IF(E2500="OoS","OoS",IF(E2500&lt;=2,"H",IF(E2500=3,"M",IF(E2500=4,"L")))))</f>
        <v>DM</v>
      </c>
      <c r="E2500" s="58">
        <f>IF(OR(Processes!$C$78=TRUE,Processes!V$78=TRUE),IF(AND(G2500=1,H2500=1,NOT(ISTEXT(J2500))),4,IF(AND(G2500=1,H2500=1,ISTEXT(J2500)),3,IF(AND(OR(G2500=1,H2500=1),ISTEXT(J2500)),2,1))),"OoS")</f>
        <v>1</v>
      </c>
      <c r="F2500" s="57"/>
      <c r="G2500" s="59"/>
      <c r="H2500" s="59"/>
      <c r="I2500" s="59"/>
      <c r="J2500" s="59"/>
      <c r="K2500" s="59"/>
      <c r="L2500" s="59"/>
      <c r="M2500" s="59"/>
      <c r="N2500" s="59"/>
      <c r="O2500" s="59"/>
      <c r="P2500" s="370"/>
      <c r="Q2500" s="59"/>
      <c r="R2500" s="386"/>
    </row>
    <row r="2501" spans="1:18" ht="13.5" thickBot="1" x14ac:dyDescent="0.3">
      <c r="A2501" s="384"/>
      <c r="B2501" s="378"/>
      <c r="C2501" s="54" t="str">
        <f>IF(ISTEXT('Organizational Unit Summary'!$B$59),'Organizational Unit Summary'!$B$59,"")</f>
        <v>P-20</v>
      </c>
      <c r="D2501" s="51" t="str">
        <f>IF('Organizational Unit Summary'!$B$24="Benchmark or Sustainment",IF(E2501="OoS","OoS",IF(E2501=1,"DM",IF(E2501=2,"PM",IF(E2501=3,"LM",IF(E2501=4,"FM"))))),IF(E2501="OoS","OoS",IF(E2501&lt;=2,"H",IF(E2501=3,"M",IF(E2501=4,"L")))))</f>
        <v>DM</v>
      </c>
      <c r="E2501" s="58">
        <f>IF(OR(Processes!$C$78=TRUE,Processes!W$78=TRUE),IF(AND(G2501=1,H2501=1,NOT(ISTEXT(J2501))),4,IF(AND(G2501=1,H2501=1,ISTEXT(J2501)),3,IF(AND(OR(G2501=1,H2501=1),ISTEXT(J2501)),2,1))),"OoS")</f>
        <v>1</v>
      </c>
      <c r="F2501" s="57"/>
      <c r="G2501" s="59"/>
      <c r="H2501" s="59"/>
      <c r="I2501" s="59"/>
      <c r="J2501" s="59"/>
      <c r="K2501" s="59"/>
      <c r="L2501" s="59"/>
      <c r="M2501" s="59"/>
      <c r="N2501" s="59"/>
      <c r="O2501" s="59"/>
      <c r="P2501" s="371"/>
      <c r="Q2501" s="59"/>
      <c r="R2501" s="386"/>
    </row>
    <row r="2502" spans="1:18" ht="13" x14ac:dyDescent="0.25">
      <c r="A2502" s="382" t="s">
        <v>322</v>
      </c>
      <c r="B2502" s="378" t="str">
        <f>IF(ISTEXT(Processes!$B$3),Processes!$B$3,"")</f>
        <v>Process 1</v>
      </c>
      <c r="C2502" s="62" t="str">
        <f>IF(ISTEXT('Organizational Unit Summary'!$B$40),'Organizational Unit Summary'!$B$40,"")</f>
        <v>P-1</v>
      </c>
      <c r="D2502" s="51" t="str">
        <f>IF('Organizational Unit Summary'!$B$24="Benchmark or Sustainment",IF(E2502="OoS","OoS",IF(E2502=1,"DM",IF(E2502=2,"PM",IF(E2502=3,"LM",IF(E2502=4,"FM"))))),IF(E2502="OoS","OoS",IF(E2502&lt;=2,"H",IF(E2502=3,"M",IF(E2502=4,"L")))))</f>
        <v>DM</v>
      </c>
      <c r="E2502" s="58">
        <f>IF(OR(Processes!$C$54=TRUE,Processes!D$54=TRUE),IF(AND(G2502=1,H2502=1,NOT(ISTEXT(J2502))),4,IF(AND(G2502=1,H2502=1,ISTEXT(J2502)),3,IF(AND(OR(G2502=1,H2502=1),ISTEXT(J2502)),2,1))),"OoS")</f>
        <v>1</v>
      </c>
      <c r="F2502" s="57"/>
      <c r="G2502" s="59"/>
      <c r="H2502" s="59"/>
      <c r="I2502" s="59"/>
      <c r="J2502" s="59"/>
      <c r="K2502" s="59"/>
      <c r="L2502" s="59"/>
      <c r="M2502" s="59"/>
      <c r="N2502" s="59"/>
      <c r="O2502" s="59"/>
      <c r="P2502" s="369"/>
      <c r="Q2502" s="59"/>
      <c r="R2502" s="386"/>
    </row>
    <row r="2503" spans="1:18" ht="13" x14ac:dyDescent="0.25">
      <c r="A2503" s="383"/>
      <c r="B2503" s="378"/>
      <c r="C2503" s="62" t="str">
        <f>IF(ISTEXT('Organizational Unit Summary'!$B$41),'Organizational Unit Summary'!$B$41,"")</f>
        <v>P-2</v>
      </c>
      <c r="D2503" s="51" t="str">
        <f>IF('Organizational Unit Summary'!$B$24="Benchmark or Sustainment",IF(E2503="OoS","OoS",IF(E2503=1,"DM",IF(E2503=2,"PM",IF(E2503=3,"LM",IF(E2503=4,"FM"))))),IF(E2503="OoS","OoS",IF(E2503&lt;=2,"H",IF(E2503=3,"M",IF(E2503=4,"L")))))</f>
        <v>DM</v>
      </c>
      <c r="E2503" s="58">
        <f>IF(OR(Processes!$C$54=TRUE,Processes!E$54=TRUE),IF(AND(G2503=1,H2503=1,NOT(ISTEXT(J2503))),4,IF(AND(G2503=1,H2503=1,ISTEXT(J2503)),3,IF(AND(OR(G2503=1,H2503=1),ISTEXT(J2503)),2,1))),"OoS")</f>
        <v>1</v>
      </c>
      <c r="F2503" s="57"/>
      <c r="G2503" s="59"/>
      <c r="H2503" s="59"/>
      <c r="I2503" s="59"/>
      <c r="J2503" s="59"/>
      <c r="K2503" s="59"/>
      <c r="L2503" s="59"/>
      <c r="M2503" s="59"/>
      <c r="N2503" s="59"/>
      <c r="O2503" s="59"/>
      <c r="P2503" s="370"/>
      <c r="Q2503" s="59"/>
      <c r="R2503" s="386"/>
    </row>
    <row r="2504" spans="1:18" ht="13" x14ac:dyDescent="0.25">
      <c r="A2504" s="383"/>
      <c r="B2504" s="378"/>
      <c r="C2504" s="62" t="str">
        <f>IF(ISTEXT('Organizational Unit Summary'!$B$42),'Organizational Unit Summary'!$B$42,"")</f>
        <v>P-3</v>
      </c>
      <c r="D2504" s="51" t="str">
        <f>IF('Organizational Unit Summary'!$B$24="Benchmark or Sustainment",IF(E2504="OoS","OoS",IF(E2504=1,"DM",IF(E2504=2,"PM",IF(E2504=3,"LM",IF(E2504=4,"FM"))))),IF(E2504="OoS","OoS",IF(E2504&lt;=2,"H",IF(E2504=3,"M",IF(E2504=4,"L")))))</f>
        <v>DM</v>
      </c>
      <c r="E2504" s="58">
        <f>IF(OR(Processes!$C$54=TRUE,Processes!F$54=TRUE),IF(AND(G2504=1,H2504=1,NOT(ISTEXT(J2504))),4,IF(AND(G2504=1,H2504=1,ISTEXT(J2504)),3,IF(AND(OR(G2504=1,H2504=1),ISTEXT(J2504)),2,1))),"OoS")</f>
        <v>1</v>
      </c>
      <c r="F2504" s="57"/>
      <c r="G2504" s="59"/>
      <c r="H2504" s="59"/>
      <c r="I2504" s="59"/>
      <c r="J2504" s="59"/>
      <c r="K2504" s="59"/>
      <c r="L2504" s="59"/>
      <c r="M2504" s="59"/>
      <c r="N2504" s="59"/>
      <c r="O2504" s="59"/>
      <c r="P2504" s="370"/>
      <c r="Q2504" s="59"/>
      <c r="R2504" s="386"/>
    </row>
    <row r="2505" spans="1:18" ht="13" x14ac:dyDescent="0.25">
      <c r="A2505" s="383"/>
      <c r="B2505" s="378"/>
      <c r="C2505" s="62" t="str">
        <f>IF(ISTEXT('Organizational Unit Summary'!$B$43),'Organizational Unit Summary'!$B$43,"")</f>
        <v>P-4</v>
      </c>
      <c r="D2505" s="51" t="str">
        <f>IF('Organizational Unit Summary'!$B$24="Benchmark or Sustainment",IF(E2505="OoS","OoS",IF(E2505=1,"DM",IF(E2505=2,"PM",IF(E2505=3,"LM",IF(E2505=4,"FM"))))),IF(E2505="OoS","OoS",IF(E2505&lt;=2,"H",IF(E2505=3,"M",IF(E2505=4,"L")))))</f>
        <v>DM</v>
      </c>
      <c r="E2505" s="58">
        <f>IF(OR(Processes!$C$54=TRUE,Processes!G$54=TRUE),IF(AND(G2505=1,H2505=1,NOT(ISTEXT(J2505))),4,IF(AND(G2505=1,H2505=1,ISTEXT(J2505)),3,IF(AND(OR(G2505=1,H2505=1),ISTEXT(J2505)),2,1))),"OoS")</f>
        <v>1</v>
      </c>
      <c r="F2505" s="57"/>
      <c r="G2505" s="59"/>
      <c r="H2505" s="59"/>
      <c r="I2505" s="59"/>
      <c r="J2505" s="59"/>
      <c r="K2505" s="59"/>
      <c r="L2505" s="59"/>
      <c r="M2505" s="59"/>
      <c r="N2505" s="59"/>
      <c r="O2505" s="59"/>
      <c r="P2505" s="370"/>
      <c r="Q2505" s="59"/>
      <c r="R2505" s="386"/>
    </row>
    <row r="2506" spans="1:18" ht="13" x14ac:dyDescent="0.25">
      <c r="A2506" s="383"/>
      <c r="B2506" s="378"/>
      <c r="C2506" s="62" t="str">
        <f>IF(ISTEXT('Organizational Unit Summary'!$B$44),'Organizational Unit Summary'!$B$44,"")</f>
        <v>P-5</v>
      </c>
      <c r="D2506" s="51" t="str">
        <f>IF('Organizational Unit Summary'!$B$24="Benchmark or Sustainment",IF(E2506="OoS","OoS",IF(E2506=1,"DM",IF(E2506=2,"PM",IF(E2506=3,"LM",IF(E2506=4,"FM"))))),IF(E2506="OoS","OoS",IF(E2506&lt;=2,"H",IF(E2506=3,"M",IF(E2506=4,"L")))))</f>
        <v>DM</v>
      </c>
      <c r="E2506" s="58">
        <f>IF(OR(Processes!$C$54=TRUE,Processes!H$54=TRUE),IF(AND(G2506=1,H2506=1,NOT(ISTEXT(J2506))),4,IF(AND(G2506=1,H2506=1,ISTEXT(J2506)),3,IF(AND(OR(G2506=1,H2506=1),ISTEXT(J2506)),2,1))),"OoS")</f>
        <v>1</v>
      </c>
      <c r="F2506" s="57"/>
      <c r="G2506" s="59"/>
      <c r="H2506" s="59"/>
      <c r="I2506" s="59"/>
      <c r="J2506" s="59"/>
      <c r="K2506" s="59"/>
      <c r="L2506" s="59"/>
      <c r="M2506" s="59"/>
      <c r="N2506" s="59"/>
      <c r="O2506" s="59"/>
      <c r="P2506" s="370"/>
      <c r="Q2506" s="59"/>
      <c r="R2506" s="386"/>
    </row>
    <row r="2507" spans="1:18" ht="13" x14ac:dyDescent="0.25">
      <c r="A2507" s="383"/>
      <c r="B2507" s="378"/>
      <c r="C2507" s="62" t="str">
        <f>IF(ISTEXT('Organizational Unit Summary'!$B$45),'Organizational Unit Summary'!$B$45,"")</f>
        <v>P-6</v>
      </c>
      <c r="D2507" s="51" t="str">
        <f>IF('Organizational Unit Summary'!$B$24="Benchmark or Sustainment",IF(E2507="OoS","OoS",IF(E2507=1,"DM",IF(E2507=2,"PM",IF(E2507=3,"LM",IF(E2507=4,"FM"))))),IF(E2507="OoS","OoS",IF(E2507&lt;=2,"H",IF(E2507=3,"M",IF(E2507=4,"L")))))</f>
        <v>DM</v>
      </c>
      <c r="E2507" s="58">
        <f>IF(OR(Processes!$C$54=TRUE,Processes!I$54=TRUE),IF(AND(G2507=1,H2507=1,NOT(ISTEXT(J2507))),4,IF(AND(G2507=1,H2507=1,ISTEXT(J2507)),3,IF(AND(OR(G2507=1,H2507=1),ISTEXT(J2507)),2,1))),"OoS")</f>
        <v>1</v>
      </c>
      <c r="F2507" s="57"/>
      <c r="G2507" s="59"/>
      <c r="H2507" s="59"/>
      <c r="I2507" s="59"/>
      <c r="J2507" s="59"/>
      <c r="K2507" s="59"/>
      <c r="L2507" s="59"/>
      <c r="M2507" s="59"/>
      <c r="N2507" s="59"/>
      <c r="O2507" s="59"/>
      <c r="P2507" s="370"/>
      <c r="Q2507" s="59"/>
      <c r="R2507" s="386"/>
    </row>
    <row r="2508" spans="1:18" ht="13" x14ac:dyDescent="0.25">
      <c r="A2508" s="383"/>
      <c r="B2508" s="378"/>
      <c r="C2508" s="62" t="str">
        <f>IF(ISTEXT('Organizational Unit Summary'!$B$46),'Organizational Unit Summary'!$B$46,"")</f>
        <v>P-7</v>
      </c>
      <c r="D2508" s="51" t="str">
        <f>IF('Organizational Unit Summary'!$B$24="Benchmark or Sustainment",IF(E2508="OoS","OoS",IF(E2508=1,"DM",IF(E2508=2,"PM",IF(E2508=3,"LM",IF(E2508=4,"FM"))))),IF(E2508="OoS","OoS",IF(E2508&lt;=2,"H",IF(E2508=3,"M",IF(E2508=4,"L")))))</f>
        <v>DM</v>
      </c>
      <c r="E2508" s="58">
        <f>IF(OR(Processes!$C$54=TRUE,Processes!J$54=TRUE),IF(AND(G2508=1,H2508=1,NOT(ISTEXT(J2508))),4,IF(AND(G2508=1,H2508=1,ISTEXT(J2508)),3,IF(AND(OR(G2508=1,H2508=1),ISTEXT(J2508)),2,1))),"OoS")</f>
        <v>1</v>
      </c>
      <c r="F2508" s="57"/>
      <c r="G2508" s="59"/>
      <c r="H2508" s="59"/>
      <c r="I2508" s="59"/>
      <c r="J2508" s="59"/>
      <c r="K2508" s="59"/>
      <c r="L2508" s="59"/>
      <c r="M2508" s="59"/>
      <c r="N2508" s="59"/>
      <c r="O2508" s="59"/>
      <c r="P2508" s="370"/>
      <c r="Q2508" s="59"/>
      <c r="R2508" s="386"/>
    </row>
    <row r="2509" spans="1:18" ht="13" x14ac:dyDescent="0.25">
      <c r="A2509" s="383"/>
      <c r="B2509" s="378"/>
      <c r="C2509" s="62" t="str">
        <f>IF(ISTEXT('Organizational Unit Summary'!$B$47),'Organizational Unit Summary'!$B$47,"")</f>
        <v>P-8</v>
      </c>
      <c r="D2509" s="51" t="str">
        <f>IF('Organizational Unit Summary'!$B$24="Benchmark or Sustainment",IF(E2509="OoS","OoS",IF(E2509=1,"DM",IF(E2509=2,"PM",IF(E2509=3,"LM",IF(E2509=4,"FM"))))),IF(E2509="OoS","OoS",IF(E2509&lt;=2,"H",IF(E2509=3,"M",IF(E2509=4,"L")))))</f>
        <v>DM</v>
      </c>
      <c r="E2509" s="58">
        <f>IF(OR(Processes!$C$54=TRUE,Processes!K$54=TRUE),IF(AND(G2509=1,H2509=1,NOT(ISTEXT(J2509))),4,IF(AND(G2509=1,H2509=1,ISTEXT(J2509)),3,IF(AND(OR(G2509=1,H2509=1),ISTEXT(J2509)),2,1))),"OoS")</f>
        <v>1</v>
      </c>
      <c r="F2509" s="57"/>
      <c r="G2509" s="59"/>
      <c r="H2509" s="59"/>
      <c r="I2509" s="59"/>
      <c r="J2509" s="59"/>
      <c r="K2509" s="59"/>
      <c r="L2509" s="59"/>
      <c r="M2509" s="59"/>
      <c r="N2509" s="59"/>
      <c r="O2509" s="59"/>
      <c r="P2509" s="370"/>
      <c r="Q2509" s="59"/>
      <c r="R2509" s="386"/>
    </row>
    <row r="2510" spans="1:18" ht="13" x14ac:dyDescent="0.25">
      <c r="A2510" s="383"/>
      <c r="B2510" s="378"/>
      <c r="C2510" s="62" t="str">
        <f>IF(ISTEXT('Organizational Unit Summary'!$B$48),'Organizational Unit Summary'!$B$48,"")</f>
        <v>P-9</v>
      </c>
      <c r="D2510" s="51" t="str">
        <f>IF('Organizational Unit Summary'!$B$24="Benchmark or Sustainment",IF(E2510="OoS","OoS",IF(E2510=1,"DM",IF(E2510=2,"PM",IF(E2510=3,"LM",IF(E2510=4,"FM"))))),IF(E2510="OoS","OoS",IF(E2510&lt;=2,"H",IF(E2510=3,"M",IF(E2510=4,"L")))))</f>
        <v>DM</v>
      </c>
      <c r="E2510" s="58">
        <f>IF(OR(Processes!$C$54=TRUE,Processes!L$54=TRUE),IF(AND(G2510=1,H2510=1,NOT(ISTEXT(J2510))),4,IF(AND(G2510=1,H2510=1,ISTEXT(J2510)),3,IF(AND(OR(G2510=1,H2510=1),ISTEXT(J2510)),2,1))),"OoS")</f>
        <v>1</v>
      </c>
      <c r="F2510" s="57"/>
      <c r="G2510" s="59"/>
      <c r="H2510" s="59"/>
      <c r="I2510" s="59"/>
      <c r="J2510" s="59"/>
      <c r="K2510" s="59"/>
      <c r="L2510" s="59"/>
      <c r="M2510" s="59"/>
      <c r="N2510" s="59"/>
      <c r="O2510" s="59"/>
      <c r="P2510" s="370"/>
      <c r="Q2510" s="59"/>
      <c r="R2510" s="386"/>
    </row>
    <row r="2511" spans="1:18" ht="13" x14ac:dyDescent="0.25">
      <c r="A2511" s="383"/>
      <c r="B2511" s="378"/>
      <c r="C2511" s="62" t="str">
        <f>IF(ISTEXT('Organizational Unit Summary'!$B$49),'Organizational Unit Summary'!$B$49,"")</f>
        <v>P-10</v>
      </c>
      <c r="D2511" s="51" t="str">
        <f>IF('Organizational Unit Summary'!$B$24="Benchmark or Sustainment",IF(E2511="OoS","OoS",IF(E2511=1,"DM",IF(E2511=2,"PM",IF(E2511=3,"LM",IF(E2511=4,"FM"))))),IF(E2511="OoS","OoS",IF(E2511&lt;=2,"H",IF(E2511=3,"M",IF(E2511=4,"L")))))</f>
        <v>DM</v>
      </c>
      <c r="E2511" s="58">
        <f>IF(OR(Processes!$C$54=TRUE,Processes!M$54=TRUE),IF(AND(G2511=1,H2511=1,NOT(ISTEXT(J2511))),4,IF(AND(G2511=1,H2511=1,ISTEXT(J2511)),3,IF(AND(OR(G2511=1,H2511=1),ISTEXT(J2511)),2,1))),"OoS")</f>
        <v>1</v>
      </c>
      <c r="F2511" s="57"/>
      <c r="G2511" s="59"/>
      <c r="H2511" s="59"/>
      <c r="I2511" s="59"/>
      <c r="J2511" s="59"/>
      <c r="K2511" s="59"/>
      <c r="L2511" s="59"/>
      <c r="M2511" s="59"/>
      <c r="N2511" s="59"/>
      <c r="O2511" s="59"/>
      <c r="P2511" s="370"/>
      <c r="Q2511" s="59"/>
      <c r="R2511" s="386"/>
    </row>
    <row r="2512" spans="1:18" ht="13" x14ac:dyDescent="0.25">
      <c r="A2512" s="383"/>
      <c r="B2512" s="378"/>
      <c r="C2512" s="62" t="str">
        <f>IF(ISTEXT('Organizational Unit Summary'!$B$50),'Organizational Unit Summary'!$B$50,"")</f>
        <v>P-11</v>
      </c>
      <c r="D2512" s="51" t="str">
        <f>IF('Organizational Unit Summary'!$B$24="Benchmark or Sustainment",IF(E2512="OoS","OoS",IF(E2512=1,"DM",IF(E2512=2,"PM",IF(E2512=3,"LM",IF(E2512=4,"FM"))))),IF(E2512="OoS","OoS",IF(E2512&lt;=2,"H",IF(E2512=3,"M",IF(E2512=4,"L")))))</f>
        <v>DM</v>
      </c>
      <c r="E2512" s="58">
        <f>IF(OR(Processes!$C$54=TRUE,Processes!N$54=TRUE),IF(AND(G2512=1,H2512=1,NOT(ISTEXT(J2512))),4,IF(AND(G2512=1,H2512=1,ISTEXT(J2512)),3,IF(AND(OR(G2512=1,H2512=1),ISTEXT(J2512)),2,1))),"OoS")</f>
        <v>1</v>
      </c>
      <c r="F2512" s="57"/>
      <c r="G2512" s="59"/>
      <c r="H2512" s="59"/>
      <c r="I2512" s="59"/>
      <c r="J2512" s="59"/>
      <c r="K2512" s="59"/>
      <c r="L2512" s="59"/>
      <c r="M2512" s="59"/>
      <c r="N2512" s="59"/>
      <c r="O2512" s="59"/>
      <c r="P2512" s="370"/>
      <c r="Q2512" s="59"/>
      <c r="R2512" s="386"/>
    </row>
    <row r="2513" spans="1:18" ht="13" x14ac:dyDescent="0.25">
      <c r="A2513" s="383"/>
      <c r="B2513" s="378"/>
      <c r="C2513" s="62" t="str">
        <f>IF(ISTEXT('Organizational Unit Summary'!$B$51),'Organizational Unit Summary'!$B$51,"")</f>
        <v>P-12</v>
      </c>
      <c r="D2513" s="51" t="str">
        <f>IF('Organizational Unit Summary'!$B$24="Benchmark or Sustainment",IF(E2513="OoS","OoS",IF(E2513=1,"DM",IF(E2513=2,"PM",IF(E2513=3,"LM",IF(E2513=4,"FM"))))),IF(E2513="OoS","OoS",IF(E2513&lt;=2,"H",IF(E2513=3,"M",IF(E2513=4,"L")))))</f>
        <v>DM</v>
      </c>
      <c r="E2513" s="58">
        <f>IF(OR(Processes!$C$54=TRUE,Processes!O$54=TRUE),IF(AND(G2513=1,H2513=1,NOT(ISTEXT(J2513))),4,IF(AND(G2513=1,H2513=1,ISTEXT(J2513)),3,IF(AND(OR(G2513=1,H2513=1),ISTEXT(J2513)),2,1))),"OoS")</f>
        <v>1</v>
      </c>
      <c r="F2513" s="57"/>
      <c r="G2513" s="59"/>
      <c r="H2513" s="59"/>
      <c r="I2513" s="59"/>
      <c r="J2513" s="59"/>
      <c r="K2513" s="59"/>
      <c r="L2513" s="59"/>
      <c r="M2513" s="59"/>
      <c r="N2513" s="59"/>
      <c r="O2513" s="59"/>
      <c r="P2513" s="370"/>
      <c r="Q2513" s="59"/>
      <c r="R2513" s="386"/>
    </row>
    <row r="2514" spans="1:18" ht="13" x14ac:dyDescent="0.25">
      <c r="A2514" s="383"/>
      <c r="B2514" s="378"/>
      <c r="C2514" s="62" t="str">
        <f>IF(ISTEXT('Organizational Unit Summary'!$B$52),'Organizational Unit Summary'!$B$52,"")</f>
        <v>P-13</v>
      </c>
      <c r="D2514" s="51" t="str">
        <f>IF('Organizational Unit Summary'!$B$24="Benchmark or Sustainment",IF(E2514="OoS","OoS",IF(E2514=1,"DM",IF(E2514=2,"PM",IF(E2514=3,"LM",IF(E2514=4,"FM"))))),IF(E2514="OoS","OoS",IF(E2514&lt;=2,"H",IF(E2514=3,"M",IF(E2514=4,"L")))))</f>
        <v>DM</v>
      </c>
      <c r="E2514" s="58">
        <f>IF(OR(Processes!$C$54=TRUE,Processes!P$54=TRUE),IF(AND(G2514=1,H2514=1,NOT(ISTEXT(J2514))),4,IF(AND(G2514=1,H2514=1,ISTEXT(J2514)),3,IF(AND(OR(G2514=1,H2514=1),ISTEXT(J2514)),2,1))),"OoS")</f>
        <v>1</v>
      </c>
      <c r="F2514" s="57"/>
      <c r="G2514" s="59"/>
      <c r="H2514" s="59"/>
      <c r="I2514" s="59"/>
      <c r="J2514" s="59"/>
      <c r="K2514" s="59"/>
      <c r="L2514" s="59"/>
      <c r="M2514" s="59"/>
      <c r="N2514" s="59"/>
      <c r="O2514" s="59"/>
      <c r="P2514" s="370"/>
      <c r="Q2514" s="59"/>
      <c r="R2514" s="386"/>
    </row>
    <row r="2515" spans="1:18" ht="13" x14ac:dyDescent="0.25">
      <c r="A2515" s="383"/>
      <c r="B2515" s="378"/>
      <c r="C2515" s="62" t="str">
        <f>IF(ISTEXT('Organizational Unit Summary'!$B$53),'Organizational Unit Summary'!$B$53,"")</f>
        <v>P-14</v>
      </c>
      <c r="D2515" s="51" t="str">
        <f>IF('Organizational Unit Summary'!$B$24="Benchmark or Sustainment",IF(E2515="OoS","OoS",IF(E2515=1,"DM",IF(E2515=2,"PM",IF(E2515=3,"LM",IF(E2515=4,"FM"))))),IF(E2515="OoS","OoS",IF(E2515&lt;=2,"H",IF(E2515=3,"M",IF(E2515=4,"L")))))</f>
        <v>DM</v>
      </c>
      <c r="E2515" s="58">
        <f>IF(OR(Processes!$C$54=TRUE,Processes!Q$54=TRUE),IF(AND(G2515=1,H2515=1,NOT(ISTEXT(J2515))),4,IF(AND(G2515=1,H2515=1,ISTEXT(J2515)),3,IF(AND(OR(G2515=1,H2515=1),ISTEXT(J2515)),2,1))),"OoS")</f>
        <v>1</v>
      </c>
      <c r="F2515" s="57"/>
      <c r="G2515" s="59"/>
      <c r="H2515" s="59"/>
      <c r="I2515" s="59"/>
      <c r="J2515" s="59"/>
      <c r="K2515" s="59"/>
      <c r="L2515" s="59"/>
      <c r="M2515" s="59"/>
      <c r="N2515" s="59"/>
      <c r="O2515" s="59"/>
      <c r="P2515" s="370"/>
      <c r="Q2515" s="59"/>
      <c r="R2515" s="386"/>
    </row>
    <row r="2516" spans="1:18" ht="13" x14ac:dyDescent="0.25">
      <c r="A2516" s="383"/>
      <c r="B2516" s="378"/>
      <c r="C2516" s="62" t="str">
        <f>IF(ISTEXT('Organizational Unit Summary'!$B$54),'Organizational Unit Summary'!$B$54,"")</f>
        <v>P-15</v>
      </c>
      <c r="D2516" s="51" t="str">
        <f>IF('Organizational Unit Summary'!$B$24="Benchmark or Sustainment",IF(E2516="OoS","OoS",IF(E2516=1,"DM",IF(E2516=2,"PM",IF(E2516=3,"LM",IF(E2516=4,"FM"))))),IF(E2516="OoS","OoS",IF(E2516&lt;=2,"H",IF(E2516=3,"M",IF(E2516=4,"L")))))</f>
        <v>DM</v>
      </c>
      <c r="E2516" s="58">
        <f>IF(OR(Processes!$C$54=TRUE,Processes!R$54=TRUE),IF(AND(G2516=1,H2516=1,NOT(ISTEXT(J2516))),4,IF(AND(G2516=1,H2516=1,ISTEXT(J2516)),3,IF(AND(OR(G2516=1,H2516=1),ISTEXT(J2516)),2,1))),"OoS")</f>
        <v>1</v>
      </c>
      <c r="F2516" s="57"/>
      <c r="G2516" s="59"/>
      <c r="H2516" s="59"/>
      <c r="I2516" s="59"/>
      <c r="J2516" s="59"/>
      <c r="K2516" s="59"/>
      <c r="L2516" s="59"/>
      <c r="M2516" s="59"/>
      <c r="N2516" s="59"/>
      <c r="O2516" s="59"/>
      <c r="P2516" s="370"/>
      <c r="Q2516" s="59"/>
      <c r="R2516" s="386"/>
    </row>
    <row r="2517" spans="1:18" ht="13" x14ac:dyDescent="0.25">
      <c r="A2517" s="383"/>
      <c r="B2517" s="378"/>
      <c r="C2517" s="62" t="str">
        <f>IF(ISTEXT('Organizational Unit Summary'!$B$55),'Organizational Unit Summary'!$B$55,"")</f>
        <v>P-16</v>
      </c>
      <c r="D2517" s="51" t="str">
        <f>IF('Organizational Unit Summary'!$B$24="Benchmark or Sustainment",IF(E2517="OoS","OoS",IF(E2517=1,"DM",IF(E2517=2,"PM",IF(E2517=3,"LM",IF(E2517=4,"FM"))))),IF(E2517="OoS","OoS",IF(E2517&lt;=2,"H",IF(E2517=3,"M",IF(E2517=4,"L")))))</f>
        <v>DM</v>
      </c>
      <c r="E2517" s="58">
        <f>IF(OR(Processes!$C$54=TRUE,Processes!S$54=TRUE),IF(AND(G2517=1,H2517=1,NOT(ISTEXT(J2517))),4,IF(AND(G2517=1,H2517=1,ISTEXT(J2517)),3,IF(AND(OR(G2517=1,H2517=1),ISTEXT(J2517)),2,1))),"OoS")</f>
        <v>1</v>
      </c>
      <c r="F2517" s="57"/>
      <c r="G2517" s="59"/>
      <c r="H2517" s="59"/>
      <c r="I2517" s="59"/>
      <c r="J2517" s="59"/>
      <c r="K2517" s="59"/>
      <c r="L2517" s="59"/>
      <c r="M2517" s="59"/>
      <c r="N2517" s="59"/>
      <c r="O2517" s="59"/>
      <c r="P2517" s="370"/>
      <c r="Q2517" s="59"/>
      <c r="R2517" s="386"/>
    </row>
    <row r="2518" spans="1:18" ht="13" x14ac:dyDescent="0.25">
      <c r="A2518" s="383"/>
      <c r="B2518" s="378"/>
      <c r="C2518" s="62" t="str">
        <f>IF(ISTEXT('Organizational Unit Summary'!$B$56),'Organizational Unit Summary'!$B$56,"")</f>
        <v>P-17</v>
      </c>
      <c r="D2518" s="51" t="str">
        <f>IF('Organizational Unit Summary'!$B$24="Benchmark or Sustainment",IF(E2518="OoS","OoS",IF(E2518=1,"DM",IF(E2518=2,"PM",IF(E2518=3,"LM",IF(E2518=4,"FM"))))),IF(E2518="OoS","OoS",IF(E2518&lt;=2,"H",IF(E2518=3,"M",IF(E2518=4,"L")))))</f>
        <v>DM</v>
      </c>
      <c r="E2518" s="58">
        <f>IF(OR(Processes!$C$54=TRUE,Processes!T$54=TRUE),IF(AND(G2518=1,H2518=1,NOT(ISTEXT(J2518))),4,IF(AND(G2518=1,H2518=1,ISTEXT(J2518)),3,IF(AND(OR(G2518=1,H2518=1),ISTEXT(J2518)),2,1))),"OoS")</f>
        <v>1</v>
      </c>
      <c r="F2518" s="57"/>
      <c r="G2518" s="59"/>
      <c r="H2518" s="59"/>
      <c r="I2518" s="59"/>
      <c r="J2518" s="59"/>
      <c r="K2518" s="59"/>
      <c r="L2518" s="59"/>
      <c r="M2518" s="59"/>
      <c r="N2518" s="59"/>
      <c r="O2518" s="59"/>
      <c r="P2518" s="370"/>
      <c r="Q2518" s="59"/>
      <c r="R2518" s="386"/>
    </row>
    <row r="2519" spans="1:18" ht="13" x14ac:dyDescent="0.25">
      <c r="A2519" s="383"/>
      <c r="B2519" s="378"/>
      <c r="C2519" s="62" t="str">
        <f>IF(ISTEXT('Organizational Unit Summary'!$B$57),'Organizational Unit Summary'!$B$57,"")</f>
        <v>P-18</v>
      </c>
      <c r="D2519" s="51" t="str">
        <f>IF('Organizational Unit Summary'!$B$24="Benchmark or Sustainment",IF(E2519="OoS","OoS",IF(E2519=1,"DM",IF(E2519=2,"PM",IF(E2519=3,"LM",IF(E2519=4,"FM"))))),IF(E2519="OoS","OoS",IF(E2519&lt;=2,"H",IF(E2519=3,"M",IF(E2519=4,"L")))))</f>
        <v>DM</v>
      </c>
      <c r="E2519" s="58">
        <f>IF(OR(Processes!$C$54=TRUE,Processes!U$54=TRUE),IF(AND(G2519=1,H2519=1,NOT(ISTEXT(J2519))),4,IF(AND(G2519=1,H2519=1,ISTEXT(J2519)),3,IF(AND(OR(G2519=1,H2519=1),ISTEXT(J2519)),2,1))),"OoS")</f>
        <v>1</v>
      </c>
      <c r="F2519" s="57"/>
      <c r="G2519" s="59"/>
      <c r="H2519" s="59"/>
      <c r="I2519" s="59"/>
      <c r="J2519" s="59"/>
      <c r="K2519" s="59"/>
      <c r="L2519" s="59"/>
      <c r="M2519" s="59"/>
      <c r="N2519" s="59"/>
      <c r="O2519" s="59"/>
      <c r="P2519" s="370"/>
      <c r="Q2519" s="59"/>
      <c r="R2519" s="386"/>
    </row>
    <row r="2520" spans="1:18" ht="13" x14ac:dyDescent="0.25">
      <c r="A2520" s="383"/>
      <c r="B2520" s="378"/>
      <c r="C2520" s="62" t="str">
        <f>IF(ISTEXT('Organizational Unit Summary'!$B$58),'Organizational Unit Summary'!$B$58,"")</f>
        <v>P-19</v>
      </c>
      <c r="D2520" s="51" t="str">
        <f>IF('Organizational Unit Summary'!$B$24="Benchmark or Sustainment",IF(E2520="OoS","OoS",IF(E2520=1,"DM",IF(E2520=2,"PM",IF(E2520=3,"LM",IF(E2520=4,"FM"))))),IF(E2520="OoS","OoS",IF(E2520&lt;=2,"H",IF(E2520=3,"M",IF(E2520=4,"L")))))</f>
        <v>DM</v>
      </c>
      <c r="E2520" s="58">
        <f>IF(OR(Processes!$C$54=TRUE,Processes!V$54=TRUE),IF(AND(G2520=1,H2520=1,NOT(ISTEXT(J2520))),4,IF(AND(G2520=1,H2520=1,ISTEXT(J2520)),3,IF(AND(OR(G2520=1,H2520=1),ISTEXT(J2520)),2,1))),"OoS")</f>
        <v>1</v>
      </c>
      <c r="F2520" s="57"/>
      <c r="G2520" s="59"/>
      <c r="H2520" s="59"/>
      <c r="I2520" s="59"/>
      <c r="J2520" s="59"/>
      <c r="K2520" s="59"/>
      <c r="L2520" s="59"/>
      <c r="M2520" s="59"/>
      <c r="N2520" s="59"/>
      <c r="O2520" s="59"/>
      <c r="P2520" s="370"/>
      <c r="Q2520" s="59"/>
      <c r="R2520" s="386"/>
    </row>
    <row r="2521" spans="1:18" ht="13.5" thickBot="1" x14ac:dyDescent="0.3">
      <c r="A2521" s="383"/>
      <c r="B2521" s="378"/>
      <c r="C2521" s="62" t="str">
        <f>IF(ISTEXT('Organizational Unit Summary'!$B$59),'Organizational Unit Summary'!$B$59,"")</f>
        <v>P-20</v>
      </c>
      <c r="D2521" s="51" t="str">
        <f>IF('Organizational Unit Summary'!$B$24="Benchmark or Sustainment",IF(E2521="OoS","OoS",IF(E2521=1,"DM",IF(E2521=2,"PM",IF(E2521=3,"LM",IF(E2521=4,"FM"))))),IF(E2521="OoS","OoS",IF(E2521&lt;=2,"H",IF(E2521=3,"M",IF(E2521=4,"L")))))</f>
        <v>DM</v>
      </c>
      <c r="E2521" s="58">
        <f>IF(OR(Processes!$C$54=TRUE,Processes!W$54=TRUE),IF(AND(G2521=1,H2521=1,NOT(ISTEXT(J2521))),4,IF(AND(G2521=1,H2521=1,ISTEXT(J2521)),3,IF(AND(OR(G2521=1,H2521=1),ISTEXT(J2521)),2,1))),"OoS")</f>
        <v>1</v>
      </c>
      <c r="F2521" s="57"/>
      <c r="G2521" s="59"/>
      <c r="H2521" s="59"/>
      <c r="I2521" s="59"/>
      <c r="J2521" s="59"/>
      <c r="K2521" s="59"/>
      <c r="L2521" s="59"/>
      <c r="M2521" s="59"/>
      <c r="N2521" s="59"/>
      <c r="O2521" s="59"/>
      <c r="P2521" s="371"/>
      <c r="Q2521" s="59"/>
      <c r="R2521" s="386"/>
    </row>
    <row r="2522" spans="1:18" ht="13" x14ac:dyDescent="0.25">
      <c r="A2522" s="383"/>
      <c r="B2522" s="378" t="str">
        <f>IF(ISTEXT(Processes!$B$4),Processes!$B$4,"")</f>
        <v>Process 2</v>
      </c>
      <c r="C2522" s="62" t="str">
        <f>IF(ISTEXT('Organizational Unit Summary'!$B$40),'Organizational Unit Summary'!$B$40,"")</f>
        <v>P-1</v>
      </c>
      <c r="D2522" s="51" t="str">
        <f>IF('Organizational Unit Summary'!$B$24="Benchmark or Sustainment",IF(E2522="OoS","OoS",IF(E2522=1,"DM",IF(E2522=2,"PM",IF(E2522=3,"LM",IF(E2522=4,"FM"))))),IF(E2522="OoS","OoS",IF(E2522&lt;=2,"H",IF(E2522=3,"M",IF(E2522=4,"L")))))</f>
        <v>DM</v>
      </c>
      <c r="E2522" s="58">
        <f>IF(OR(Processes!$C$55=TRUE,Processes!D$55=TRUE),IF(AND(G2522=1,H2522=1,NOT(ISTEXT(J2522))),4,IF(AND(G2522=1,H2522=1,ISTEXT(J2522)),3,IF(AND(OR(G2522=1,H2522=1),ISTEXT(J2522)),2,1))),"OoS")</f>
        <v>1</v>
      </c>
      <c r="F2522" s="57"/>
      <c r="G2522" s="59"/>
      <c r="H2522" s="59"/>
      <c r="I2522" s="59"/>
      <c r="J2522" s="59"/>
      <c r="K2522" s="59"/>
      <c r="L2522" s="59"/>
      <c r="M2522" s="59"/>
      <c r="N2522" s="59"/>
      <c r="O2522" s="59"/>
      <c r="P2522" s="369"/>
      <c r="Q2522" s="59"/>
      <c r="R2522" s="386"/>
    </row>
    <row r="2523" spans="1:18" ht="13" x14ac:dyDescent="0.25">
      <c r="A2523" s="383"/>
      <c r="B2523" s="378"/>
      <c r="C2523" s="62" t="str">
        <f>IF(ISTEXT('Organizational Unit Summary'!$B$41),'Organizational Unit Summary'!$B$41,"")</f>
        <v>P-2</v>
      </c>
      <c r="D2523" s="51" t="str">
        <f>IF('Organizational Unit Summary'!$B$24="Benchmark or Sustainment",IF(E2523="OoS","OoS",IF(E2523=1,"DM",IF(E2523=2,"PM",IF(E2523=3,"LM",IF(E2523=4,"FM"))))),IF(E2523="OoS","OoS",IF(E2523&lt;=2,"H",IF(E2523=3,"M",IF(E2523=4,"L")))))</f>
        <v>DM</v>
      </c>
      <c r="E2523" s="58">
        <f>IF(OR(Processes!$C$55=TRUE,Processes!E$55=TRUE),IF(AND(G2523=1,H2523=1,NOT(ISTEXT(J2523))),4,IF(AND(G2523=1,H2523=1,ISTEXT(J2523)),3,IF(AND(OR(G2523=1,H2523=1),ISTEXT(J2523)),2,1))),"OoS")</f>
        <v>1</v>
      </c>
      <c r="F2523" s="57"/>
      <c r="G2523" s="59"/>
      <c r="H2523" s="59"/>
      <c r="I2523" s="59"/>
      <c r="J2523" s="59"/>
      <c r="K2523" s="59"/>
      <c r="L2523" s="59"/>
      <c r="M2523" s="59"/>
      <c r="N2523" s="59"/>
      <c r="O2523" s="59"/>
      <c r="P2523" s="370"/>
      <c r="Q2523" s="59"/>
      <c r="R2523" s="386"/>
    </row>
    <row r="2524" spans="1:18" ht="13" x14ac:dyDescent="0.25">
      <c r="A2524" s="383"/>
      <c r="B2524" s="378"/>
      <c r="C2524" s="62" t="str">
        <f>IF(ISTEXT('Organizational Unit Summary'!$B$42),'Organizational Unit Summary'!$B$42,"")</f>
        <v>P-3</v>
      </c>
      <c r="D2524" s="51" t="str">
        <f>IF('Organizational Unit Summary'!$B$24="Benchmark or Sustainment",IF(E2524="OoS","OoS",IF(E2524=1,"DM",IF(E2524=2,"PM",IF(E2524=3,"LM",IF(E2524=4,"FM"))))),IF(E2524="OoS","OoS",IF(E2524&lt;=2,"H",IF(E2524=3,"M",IF(E2524=4,"L")))))</f>
        <v>DM</v>
      </c>
      <c r="E2524" s="58">
        <f>IF(OR(Processes!$C$55=TRUE,Processes!F$55=TRUE),IF(AND(G2524=1,H2524=1,NOT(ISTEXT(J2524))),4,IF(AND(G2524=1,H2524=1,ISTEXT(J2524)),3,IF(AND(OR(G2524=1,H2524=1),ISTEXT(J2524)),2,1))),"OoS")</f>
        <v>1</v>
      </c>
      <c r="F2524" s="57"/>
      <c r="G2524" s="59"/>
      <c r="H2524" s="59"/>
      <c r="I2524" s="59"/>
      <c r="J2524" s="59"/>
      <c r="K2524" s="59"/>
      <c r="L2524" s="59"/>
      <c r="M2524" s="59"/>
      <c r="N2524" s="59"/>
      <c r="O2524" s="59"/>
      <c r="P2524" s="370"/>
      <c r="Q2524" s="59"/>
      <c r="R2524" s="386"/>
    </row>
    <row r="2525" spans="1:18" ht="13" x14ac:dyDescent="0.25">
      <c r="A2525" s="383"/>
      <c r="B2525" s="378"/>
      <c r="C2525" s="62" t="str">
        <f>IF(ISTEXT('Organizational Unit Summary'!$B$43),'Organizational Unit Summary'!$B$43,"")</f>
        <v>P-4</v>
      </c>
      <c r="D2525" s="51" t="str">
        <f>IF('Organizational Unit Summary'!$B$24="Benchmark or Sustainment",IF(E2525="OoS","OoS",IF(E2525=1,"DM",IF(E2525=2,"PM",IF(E2525=3,"LM",IF(E2525=4,"FM"))))),IF(E2525="OoS","OoS",IF(E2525&lt;=2,"H",IF(E2525=3,"M",IF(E2525=4,"L")))))</f>
        <v>DM</v>
      </c>
      <c r="E2525" s="58">
        <f>IF(OR(Processes!$C$55=TRUE,Processes!G$55=TRUE),IF(AND(G2525=1,H2525=1,NOT(ISTEXT(J2525))),4,IF(AND(G2525=1,H2525=1,ISTEXT(J2525)),3,IF(AND(OR(G2525=1,H2525=1),ISTEXT(J2525)),2,1))),"OoS")</f>
        <v>1</v>
      </c>
      <c r="F2525" s="57"/>
      <c r="G2525" s="59"/>
      <c r="H2525" s="59"/>
      <c r="I2525" s="59"/>
      <c r="J2525" s="59"/>
      <c r="K2525" s="59"/>
      <c r="L2525" s="59"/>
      <c r="M2525" s="59"/>
      <c r="N2525" s="59"/>
      <c r="O2525" s="59"/>
      <c r="P2525" s="370"/>
      <c r="Q2525" s="59"/>
      <c r="R2525" s="386"/>
    </row>
    <row r="2526" spans="1:18" ht="13" x14ac:dyDescent="0.25">
      <c r="A2526" s="383"/>
      <c r="B2526" s="378"/>
      <c r="C2526" s="62" t="str">
        <f>IF(ISTEXT('Organizational Unit Summary'!$B$44),'Organizational Unit Summary'!$B$44,"")</f>
        <v>P-5</v>
      </c>
      <c r="D2526" s="51" t="str">
        <f>IF('Organizational Unit Summary'!$B$24="Benchmark or Sustainment",IF(E2526="OoS","OoS",IF(E2526=1,"DM",IF(E2526=2,"PM",IF(E2526=3,"LM",IF(E2526=4,"FM"))))),IF(E2526="OoS","OoS",IF(E2526&lt;=2,"H",IF(E2526=3,"M",IF(E2526=4,"L")))))</f>
        <v>DM</v>
      </c>
      <c r="E2526" s="58">
        <f>IF(OR(Processes!$C$55=TRUE,Processes!H$55=TRUE),IF(AND(G2526=1,H2526=1,NOT(ISTEXT(J2526))),4,IF(AND(G2526=1,H2526=1,ISTEXT(J2526)),3,IF(AND(OR(G2526=1,H2526=1),ISTEXT(J2526)),2,1))),"OoS")</f>
        <v>1</v>
      </c>
      <c r="F2526" s="57"/>
      <c r="G2526" s="59"/>
      <c r="H2526" s="59"/>
      <c r="I2526" s="59"/>
      <c r="J2526" s="59"/>
      <c r="K2526" s="59"/>
      <c r="L2526" s="59"/>
      <c r="M2526" s="59"/>
      <c r="N2526" s="59"/>
      <c r="O2526" s="59"/>
      <c r="P2526" s="370"/>
      <c r="Q2526" s="59"/>
      <c r="R2526" s="386"/>
    </row>
    <row r="2527" spans="1:18" ht="13" x14ac:dyDescent="0.25">
      <c r="A2527" s="383"/>
      <c r="B2527" s="378"/>
      <c r="C2527" s="62" t="str">
        <f>IF(ISTEXT('Organizational Unit Summary'!$B$45),'Organizational Unit Summary'!$B$45,"")</f>
        <v>P-6</v>
      </c>
      <c r="D2527" s="51" t="str">
        <f>IF('Organizational Unit Summary'!$B$24="Benchmark or Sustainment",IF(E2527="OoS","OoS",IF(E2527=1,"DM",IF(E2527=2,"PM",IF(E2527=3,"LM",IF(E2527=4,"FM"))))),IF(E2527="OoS","OoS",IF(E2527&lt;=2,"H",IF(E2527=3,"M",IF(E2527=4,"L")))))</f>
        <v>DM</v>
      </c>
      <c r="E2527" s="58">
        <f>IF(OR(Processes!$C$55=TRUE,Processes!I$55=TRUE),IF(AND(G2527=1,H2527=1,NOT(ISTEXT(J2527))),4,IF(AND(G2527=1,H2527=1,ISTEXT(J2527)),3,IF(AND(OR(G2527=1,H2527=1),ISTEXT(J2527)),2,1))),"OoS")</f>
        <v>1</v>
      </c>
      <c r="F2527" s="57"/>
      <c r="G2527" s="59"/>
      <c r="H2527" s="59"/>
      <c r="I2527" s="59"/>
      <c r="J2527" s="59"/>
      <c r="K2527" s="59"/>
      <c r="L2527" s="59"/>
      <c r="M2527" s="59"/>
      <c r="N2527" s="59"/>
      <c r="O2527" s="59"/>
      <c r="P2527" s="370"/>
      <c r="Q2527" s="59"/>
      <c r="R2527" s="386"/>
    </row>
    <row r="2528" spans="1:18" ht="13" x14ac:dyDescent="0.25">
      <c r="A2528" s="383"/>
      <c r="B2528" s="378"/>
      <c r="C2528" s="62" t="str">
        <f>IF(ISTEXT('Organizational Unit Summary'!$B$46),'Organizational Unit Summary'!$B$46,"")</f>
        <v>P-7</v>
      </c>
      <c r="D2528" s="51" t="str">
        <f>IF('Organizational Unit Summary'!$B$24="Benchmark or Sustainment",IF(E2528="OoS","OoS",IF(E2528=1,"DM",IF(E2528=2,"PM",IF(E2528=3,"LM",IF(E2528=4,"FM"))))),IF(E2528="OoS","OoS",IF(E2528&lt;=2,"H",IF(E2528=3,"M",IF(E2528=4,"L")))))</f>
        <v>DM</v>
      </c>
      <c r="E2528" s="58">
        <f>IF(OR(Processes!$C$55=TRUE,Processes!J$55=TRUE),IF(AND(G2528=1,H2528=1,NOT(ISTEXT(J2528))),4,IF(AND(G2528=1,H2528=1,ISTEXT(J2528)),3,IF(AND(OR(G2528=1,H2528=1),ISTEXT(J2528)),2,1))),"OoS")</f>
        <v>1</v>
      </c>
      <c r="F2528" s="57"/>
      <c r="G2528" s="59"/>
      <c r="H2528" s="59"/>
      <c r="I2528" s="59"/>
      <c r="J2528" s="59"/>
      <c r="K2528" s="59"/>
      <c r="L2528" s="59"/>
      <c r="M2528" s="59"/>
      <c r="N2528" s="59"/>
      <c r="O2528" s="59"/>
      <c r="P2528" s="370"/>
      <c r="Q2528" s="59"/>
      <c r="R2528" s="386"/>
    </row>
    <row r="2529" spans="1:18" ht="13" x14ac:dyDescent="0.25">
      <c r="A2529" s="383"/>
      <c r="B2529" s="378"/>
      <c r="C2529" s="62" t="str">
        <f>IF(ISTEXT('Organizational Unit Summary'!$B$47),'Organizational Unit Summary'!$B$47,"")</f>
        <v>P-8</v>
      </c>
      <c r="D2529" s="51" t="str">
        <f>IF('Organizational Unit Summary'!$B$24="Benchmark or Sustainment",IF(E2529="OoS","OoS",IF(E2529=1,"DM",IF(E2529=2,"PM",IF(E2529=3,"LM",IF(E2529=4,"FM"))))),IF(E2529="OoS","OoS",IF(E2529&lt;=2,"H",IF(E2529=3,"M",IF(E2529=4,"L")))))</f>
        <v>DM</v>
      </c>
      <c r="E2529" s="58">
        <f>IF(OR(Processes!$C$55=TRUE,Processes!K$55=TRUE),IF(AND(G2529=1,H2529=1,NOT(ISTEXT(J2529))),4,IF(AND(G2529=1,H2529=1,ISTEXT(J2529)),3,IF(AND(OR(G2529=1,H2529=1),ISTEXT(J2529)),2,1))),"OoS")</f>
        <v>1</v>
      </c>
      <c r="F2529" s="57"/>
      <c r="G2529" s="59"/>
      <c r="H2529" s="59"/>
      <c r="I2529" s="59"/>
      <c r="J2529" s="59"/>
      <c r="K2529" s="59"/>
      <c r="L2529" s="59"/>
      <c r="M2529" s="59"/>
      <c r="N2529" s="59"/>
      <c r="O2529" s="59"/>
      <c r="P2529" s="370"/>
      <c r="Q2529" s="59"/>
      <c r="R2529" s="386"/>
    </row>
    <row r="2530" spans="1:18" ht="13" x14ac:dyDescent="0.25">
      <c r="A2530" s="383"/>
      <c r="B2530" s="378"/>
      <c r="C2530" s="62" t="str">
        <f>IF(ISTEXT('Organizational Unit Summary'!$B$48),'Organizational Unit Summary'!$B$48,"")</f>
        <v>P-9</v>
      </c>
      <c r="D2530" s="51" t="str">
        <f>IF('Organizational Unit Summary'!$B$24="Benchmark or Sustainment",IF(E2530="OoS","OoS",IF(E2530=1,"DM",IF(E2530=2,"PM",IF(E2530=3,"LM",IF(E2530=4,"FM"))))),IF(E2530="OoS","OoS",IF(E2530&lt;=2,"H",IF(E2530=3,"M",IF(E2530=4,"L")))))</f>
        <v>DM</v>
      </c>
      <c r="E2530" s="58">
        <f>IF(OR(Processes!$C$55=TRUE,Processes!L$55=TRUE),IF(AND(G2530=1,H2530=1,NOT(ISTEXT(J2530))),4,IF(AND(G2530=1,H2530=1,ISTEXT(J2530)),3,IF(AND(OR(G2530=1,H2530=1),ISTEXT(J2530)),2,1))),"OoS")</f>
        <v>1</v>
      </c>
      <c r="F2530" s="57"/>
      <c r="G2530" s="59"/>
      <c r="H2530" s="59"/>
      <c r="I2530" s="59"/>
      <c r="J2530" s="59"/>
      <c r="K2530" s="59"/>
      <c r="L2530" s="59"/>
      <c r="M2530" s="59"/>
      <c r="N2530" s="59"/>
      <c r="O2530" s="59"/>
      <c r="P2530" s="370"/>
      <c r="Q2530" s="59"/>
      <c r="R2530" s="386"/>
    </row>
    <row r="2531" spans="1:18" ht="13" x14ac:dyDescent="0.25">
      <c r="A2531" s="383"/>
      <c r="B2531" s="378"/>
      <c r="C2531" s="62" t="str">
        <f>IF(ISTEXT('Organizational Unit Summary'!$B$49),'Organizational Unit Summary'!$B$49,"")</f>
        <v>P-10</v>
      </c>
      <c r="D2531" s="51" t="str">
        <f>IF('Organizational Unit Summary'!$B$24="Benchmark or Sustainment",IF(E2531="OoS","OoS",IF(E2531=1,"DM",IF(E2531=2,"PM",IF(E2531=3,"LM",IF(E2531=4,"FM"))))),IF(E2531="OoS","OoS",IF(E2531&lt;=2,"H",IF(E2531=3,"M",IF(E2531=4,"L")))))</f>
        <v>DM</v>
      </c>
      <c r="E2531" s="58">
        <f>IF(OR(Processes!$C$55=TRUE,Processes!M$55=TRUE),IF(AND(G2531=1,H2531=1,NOT(ISTEXT(J2531))),4,IF(AND(G2531=1,H2531=1,ISTEXT(J2531)),3,IF(AND(OR(G2531=1,H2531=1),ISTEXT(J2531)),2,1))),"OoS")</f>
        <v>1</v>
      </c>
      <c r="F2531" s="57"/>
      <c r="G2531" s="59"/>
      <c r="H2531" s="59"/>
      <c r="I2531" s="59"/>
      <c r="J2531" s="59"/>
      <c r="K2531" s="59"/>
      <c r="L2531" s="59"/>
      <c r="M2531" s="59"/>
      <c r="N2531" s="59"/>
      <c r="O2531" s="59"/>
      <c r="P2531" s="370"/>
      <c r="Q2531" s="59"/>
      <c r="R2531" s="386"/>
    </row>
    <row r="2532" spans="1:18" ht="13" x14ac:dyDescent="0.25">
      <c r="A2532" s="383"/>
      <c r="B2532" s="378"/>
      <c r="C2532" s="62" t="str">
        <f>IF(ISTEXT('Organizational Unit Summary'!$B$50),'Organizational Unit Summary'!$B$50,"")</f>
        <v>P-11</v>
      </c>
      <c r="D2532" s="51" t="str">
        <f>IF('Organizational Unit Summary'!$B$24="Benchmark or Sustainment",IF(E2532="OoS","OoS",IF(E2532=1,"DM",IF(E2532=2,"PM",IF(E2532=3,"LM",IF(E2532=4,"FM"))))),IF(E2532="OoS","OoS",IF(E2532&lt;=2,"H",IF(E2532=3,"M",IF(E2532=4,"L")))))</f>
        <v>DM</v>
      </c>
      <c r="E2532" s="58">
        <f>IF(OR(Processes!$C$55=TRUE,Processes!N$55=TRUE),IF(AND(G2532=1,H2532=1,NOT(ISTEXT(J2532))),4,IF(AND(G2532=1,H2532=1,ISTEXT(J2532)),3,IF(AND(OR(G2532=1,H2532=1),ISTEXT(J2532)),2,1))),"OoS")</f>
        <v>1</v>
      </c>
      <c r="F2532" s="57"/>
      <c r="G2532" s="59"/>
      <c r="H2532" s="59"/>
      <c r="I2532" s="59"/>
      <c r="J2532" s="59"/>
      <c r="K2532" s="59"/>
      <c r="L2532" s="59"/>
      <c r="M2532" s="59"/>
      <c r="N2532" s="59"/>
      <c r="O2532" s="59"/>
      <c r="P2532" s="370"/>
      <c r="Q2532" s="59"/>
      <c r="R2532" s="386"/>
    </row>
    <row r="2533" spans="1:18" ht="13" x14ac:dyDescent="0.25">
      <c r="A2533" s="383"/>
      <c r="B2533" s="378"/>
      <c r="C2533" s="62" t="str">
        <f>IF(ISTEXT('Organizational Unit Summary'!$B$51),'Organizational Unit Summary'!$B$51,"")</f>
        <v>P-12</v>
      </c>
      <c r="D2533" s="51" t="str">
        <f>IF('Organizational Unit Summary'!$B$24="Benchmark or Sustainment",IF(E2533="OoS","OoS",IF(E2533=1,"DM",IF(E2533=2,"PM",IF(E2533=3,"LM",IF(E2533=4,"FM"))))),IF(E2533="OoS","OoS",IF(E2533&lt;=2,"H",IF(E2533=3,"M",IF(E2533=4,"L")))))</f>
        <v>DM</v>
      </c>
      <c r="E2533" s="58">
        <f>IF(OR(Processes!$C$55=TRUE,Processes!O$55=TRUE),IF(AND(G2533=1,H2533=1,NOT(ISTEXT(J2533))),4,IF(AND(G2533=1,H2533=1,ISTEXT(J2533)),3,IF(AND(OR(G2533=1,H2533=1),ISTEXT(J2533)),2,1))),"OoS")</f>
        <v>1</v>
      </c>
      <c r="F2533" s="57"/>
      <c r="G2533" s="59"/>
      <c r="H2533" s="59"/>
      <c r="I2533" s="59"/>
      <c r="J2533" s="59"/>
      <c r="K2533" s="59"/>
      <c r="L2533" s="59"/>
      <c r="M2533" s="59"/>
      <c r="N2533" s="59"/>
      <c r="O2533" s="59"/>
      <c r="P2533" s="370"/>
      <c r="Q2533" s="59"/>
      <c r="R2533" s="386"/>
    </row>
    <row r="2534" spans="1:18" ht="13" x14ac:dyDescent="0.25">
      <c r="A2534" s="383"/>
      <c r="B2534" s="378"/>
      <c r="C2534" s="62" t="str">
        <f>IF(ISTEXT('Organizational Unit Summary'!$B$52),'Organizational Unit Summary'!$B$52,"")</f>
        <v>P-13</v>
      </c>
      <c r="D2534" s="51" t="str">
        <f>IF('Organizational Unit Summary'!$B$24="Benchmark or Sustainment",IF(E2534="OoS","OoS",IF(E2534=1,"DM",IF(E2534=2,"PM",IF(E2534=3,"LM",IF(E2534=4,"FM"))))),IF(E2534="OoS","OoS",IF(E2534&lt;=2,"H",IF(E2534=3,"M",IF(E2534=4,"L")))))</f>
        <v>DM</v>
      </c>
      <c r="E2534" s="58">
        <f>IF(OR(Processes!$C$55=TRUE,Processes!P$55=TRUE),IF(AND(G2534=1,H2534=1,NOT(ISTEXT(J2534))),4,IF(AND(G2534=1,H2534=1,ISTEXT(J2534)),3,IF(AND(OR(G2534=1,H2534=1),ISTEXT(J2534)),2,1))),"OoS")</f>
        <v>1</v>
      </c>
      <c r="F2534" s="57"/>
      <c r="G2534" s="59"/>
      <c r="H2534" s="59"/>
      <c r="I2534" s="59"/>
      <c r="J2534" s="59"/>
      <c r="K2534" s="59"/>
      <c r="L2534" s="59"/>
      <c r="M2534" s="59"/>
      <c r="N2534" s="59"/>
      <c r="O2534" s="59"/>
      <c r="P2534" s="370"/>
      <c r="Q2534" s="59"/>
      <c r="R2534" s="386"/>
    </row>
    <row r="2535" spans="1:18" ht="13" x14ac:dyDescent="0.25">
      <c r="A2535" s="383"/>
      <c r="B2535" s="378"/>
      <c r="C2535" s="62" t="str">
        <f>IF(ISTEXT('Organizational Unit Summary'!$B$53),'Organizational Unit Summary'!$B$53,"")</f>
        <v>P-14</v>
      </c>
      <c r="D2535" s="51" t="str">
        <f>IF('Organizational Unit Summary'!$B$24="Benchmark or Sustainment",IF(E2535="OoS","OoS",IF(E2535=1,"DM",IF(E2535=2,"PM",IF(E2535=3,"LM",IF(E2535=4,"FM"))))),IF(E2535="OoS","OoS",IF(E2535&lt;=2,"H",IF(E2535=3,"M",IF(E2535=4,"L")))))</f>
        <v>DM</v>
      </c>
      <c r="E2535" s="58">
        <f>IF(OR(Processes!$C$55=TRUE,Processes!Q$55=TRUE),IF(AND(G2535=1,H2535=1,NOT(ISTEXT(J2535))),4,IF(AND(G2535=1,H2535=1,ISTEXT(J2535)),3,IF(AND(OR(G2535=1,H2535=1),ISTEXT(J2535)),2,1))),"OoS")</f>
        <v>1</v>
      </c>
      <c r="F2535" s="57"/>
      <c r="G2535" s="59"/>
      <c r="H2535" s="59"/>
      <c r="I2535" s="59"/>
      <c r="J2535" s="59"/>
      <c r="K2535" s="59"/>
      <c r="L2535" s="59"/>
      <c r="M2535" s="59"/>
      <c r="N2535" s="59"/>
      <c r="O2535" s="59"/>
      <c r="P2535" s="370"/>
      <c r="Q2535" s="59"/>
      <c r="R2535" s="386"/>
    </row>
    <row r="2536" spans="1:18" ht="13" x14ac:dyDescent="0.25">
      <c r="A2536" s="383"/>
      <c r="B2536" s="378"/>
      <c r="C2536" s="62" t="str">
        <f>IF(ISTEXT('Organizational Unit Summary'!$B$54),'Organizational Unit Summary'!$B$54,"")</f>
        <v>P-15</v>
      </c>
      <c r="D2536" s="51" t="str">
        <f>IF('Organizational Unit Summary'!$B$24="Benchmark or Sustainment",IF(E2536="OoS","OoS",IF(E2536=1,"DM",IF(E2536=2,"PM",IF(E2536=3,"LM",IF(E2536=4,"FM"))))),IF(E2536="OoS","OoS",IF(E2536&lt;=2,"H",IF(E2536=3,"M",IF(E2536=4,"L")))))</f>
        <v>DM</v>
      </c>
      <c r="E2536" s="58">
        <f>IF(OR(Processes!$C$55=TRUE,Processes!R$55=TRUE),IF(AND(G2536=1,H2536=1,NOT(ISTEXT(J2536))),4,IF(AND(G2536=1,H2536=1,ISTEXT(J2536)),3,IF(AND(OR(G2536=1,H2536=1),ISTEXT(J2536)),2,1))),"OoS")</f>
        <v>1</v>
      </c>
      <c r="F2536" s="57"/>
      <c r="G2536" s="59"/>
      <c r="H2536" s="59"/>
      <c r="I2536" s="59"/>
      <c r="J2536" s="59"/>
      <c r="K2536" s="59"/>
      <c r="L2536" s="59"/>
      <c r="M2536" s="59"/>
      <c r="N2536" s="59"/>
      <c r="O2536" s="59"/>
      <c r="P2536" s="370"/>
      <c r="Q2536" s="59"/>
      <c r="R2536" s="386"/>
    </row>
    <row r="2537" spans="1:18" ht="13" x14ac:dyDescent="0.25">
      <c r="A2537" s="383"/>
      <c r="B2537" s="378"/>
      <c r="C2537" s="62" t="str">
        <f>IF(ISTEXT('Organizational Unit Summary'!$B$55),'Organizational Unit Summary'!$B$55,"")</f>
        <v>P-16</v>
      </c>
      <c r="D2537" s="51" t="str">
        <f>IF('Organizational Unit Summary'!$B$24="Benchmark or Sustainment",IF(E2537="OoS","OoS",IF(E2537=1,"DM",IF(E2537=2,"PM",IF(E2537=3,"LM",IF(E2537=4,"FM"))))),IF(E2537="OoS","OoS",IF(E2537&lt;=2,"H",IF(E2537=3,"M",IF(E2537=4,"L")))))</f>
        <v>DM</v>
      </c>
      <c r="E2537" s="58">
        <f>IF(OR(Processes!$C$55=TRUE,Processes!S$55=TRUE),IF(AND(G2537=1,H2537=1,NOT(ISTEXT(J2537))),4,IF(AND(G2537=1,H2537=1,ISTEXT(J2537)),3,IF(AND(OR(G2537=1,H2537=1),ISTEXT(J2537)),2,1))),"OoS")</f>
        <v>1</v>
      </c>
      <c r="F2537" s="57"/>
      <c r="G2537" s="59"/>
      <c r="H2537" s="59"/>
      <c r="I2537" s="59"/>
      <c r="J2537" s="59"/>
      <c r="K2537" s="59"/>
      <c r="L2537" s="59"/>
      <c r="M2537" s="59"/>
      <c r="N2537" s="59"/>
      <c r="O2537" s="59"/>
      <c r="P2537" s="370"/>
      <c r="Q2537" s="59"/>
      <c r="R2537" s="386"/>
    </row>
    <row r="2538" spans="1:18" ht="13" x14ac:dyDescent="0.25">
      <c r="A2538" s="383"/>
      <c r="B2538" s="378"/>
      <c r="C2538" s="62" t="str">
        <f>IF(ISTEXT('Organizational Unit Summary'!$B$56),'Organizational Unit Summary'!$B$56,"")</f>
        <v>P-17</v>
      </c>
      <c r="D2538" s="51" t="str">
        <f>IF('Organizational Unit Summary'!$B$24="Benchmark or Sustainment",IF(E2538="OoS","OoS",IF(E2538=1,"DM",IF(E2538=2,"PM",IF(E2538=3,"LM",IF(E2538=4,"FM"))))),IF(E2538="OoS","OoS",IF(E2538&lt;=2,"H",IF(E2538=3,"M",IF(E2538=4,"L")))))</f>
        <v>DM</v>
      </c>
      <c r="E2538" s="58">
        <f>IF(OR(Processes!$C$55=TRUE,Processes!T$55=TRUE),IF(AND(G2538=1,H2538=1,NOT(ISTEXT(J2538))),4,IF(AND(G2538=1,H2538=1,ISTEXT(J2538)),3,IF(AND(OR(G2538=1,H2538=1),ISTEXT(J2538)),2,1))),"OoS")</f>
        <v>1</v>
      </c>
      <c r="F2538" s="57"/>
      <c r="G2538" s="59"/>
      <c r="H2538" s="59"/>
      <c r="I2538" s="59"/>
      <c r="J2538" s="59"/>
      <c r="K2538" s="59"/>
      <c r="L2538" s="59"/>
      <c r="M2538" s="59"/>
      <c r="N2538" s="59"/>
      <c r="O2538" s="59"/>
      <c r="P2538" s="370"/>
      <c r="Q2538" s="59"/>
      <c r="R2538" s="386"/>
    </row>
    <row r="2539" spans="1:18" ht="13" x14ac:dyDescent="0.25">
      <c r="A2539" s="383"/>
      <c r="B2539" s="378"/>
      <c r="C2539" s="62" t="str">
        <f>IF(ISTEXT('Organizational Unit Summary'!$B$57),'Organizational Unit Summary'!$B$57,"")</f>
        <v>P-18</v>
      </c>
      <c r="D2539" s="51" t="str">
        <f>IF('Organizational Unit Summary'!$B$24="Benchmark or Sustainment",IF(E2539="OoS","OoS",IF(E2539=1,"DM",IF(E2539=2,"PM",IF(E2539=3,"LM",IF(E2539=4,"FM"))))),IF(E2539="OoS","OoS",IF(E2539&lt;=2,"H",IF(E2539=3,"M",IF(E2539=4,"L")))))</f>
        <v>DM</v>
      </c>
      <c r="E2539" s="58">
        <f>IF(OR(Processes!$C$55=TRUE,Processes!U$55=TRUE),IF(AND(G2539=1,H2539=1,NOT(ISTEXT(J2539))),4,IF(AND(G2539=1,H2539=1,ISTEXT(J2539)),3,IF(AND(OR(G2539=1,H2539=1),ISTEXT(J2539)),2,1))),"OoS")</f>
        <v>1</v>
      </c>
      <c r="F2539" s="57"/>
      <c r="G2539" s="59"/>
      <c r="H2539" s="59"/>
      <c r="I2539" s="59"/>
      <c r="J2539" s="59"/>
      <c r="K2539" s="59"/>
      <c r="L2539" s="59"/>
      <c r="M2539" s="59"/>
      <c r="N2539" s="59"/>
      <c r="O2539" s="59"/>
      <c r="P2539" s="370"/>
      <c r="Q2539" s="59"/>
      <c r="R2539" s="386"/>
    </row>
    <row r="2540" spans="1:18" ht="13" x14ac:dyDescent="0.25">
      <c r="A2540" s="383"/>
      <c r="B2540" s="378"/>
      <c r="C2540" s="62" t="str">
        <f>IF(ISTEXT('Organizational Unit Summary'!$B$58),'Organizational Unit Summary'!$B$58,"")</f>
        <v>P-19</v>
      </c>
      <c r="D2540" s="51" t="str">
        <f>IF('Organizational Unit Summary'!$B$24="Benchmark or Sustainment",IF(E2540="OoS","OoS",IF(E2540=1,"DM",IF(E2540=2,"PM",IF(E2540=3,"LM",IF(E2540=4,"FM"))))),IF(E2540="OoS","OoS",IF(E2540&lt;=2,"H",IF(E2540=3,"M",IF(E2540=4,"L")))))</f>
        <v>DM</v>
      </c>
      <c r="E2540" s="58">
        <f>IF(OR(Processes!$C$55=TRUE,Processes!V$55=TRUE),IF(AND(G2540=1,H2540=1,NOT(ISTEXT(J2540))),4,IF(AND(G2540=1,H2540=1,ISTEXT(J2540)),3,IF(AND(OR(G2540=1,H2540=1),ISTEXT(J2540)),2,1))),"OoS")</f>
        <v>1</v>
      </c>
      <c r="F2540" s="57"/>
      <c r="G2540" s="59"/>
      <c r="H2540" s="59"/>
      <c r="I2540" s="59"/>
      <c r="J2540" s="59"/>
      <c r="K2540" s="59"/>
      <c r="L2540" s="59"/>
      <c r="M2540" s="59"/>
      <c r="N2540" s="59"/>
      <c r="O2540" s="59"/>
      <c r="P2540" s="370"/>
      <c r="Q2540" s="59"/>
      <c r="R2540" s="386"/>
    </row>
    <row r="2541" spans="1:18" ht="13.5" thickBot="1" x14ac:dyDescent="0.3">
      <c r="A2541" s="383"/>
      <c r="B2541" s="378"/>
      <c r="C2541" s="62" t="str">
        <f>IF(ISTEXT('Organizational Unit Summary'!$B$59),'Organizational Unit Summary'!$B$59,"")</f>
        <v>P-20</v>
      </c>
      <c r="D2541" s="51" t="str">
        <f>IF('Organizational Unit Summary'!$B$24="Benchmark or Sustainment",IF(E2541="OoS","OoS",IF(E2541=1,"DM",IF(E2541=2,"PM",IF(E2541=3,"LM",IF(E2541=4,"FM"))))),IF(E2541="OoS","OoS",IF(E2541&lt;=2,"H",IF(E2541=3,"M",IF(E2541=4,"L")))))</f>
        <v>DM</v>
      </c>
      <c r="E2541" s="58">
        <f>IF(OR(Processes!$C$55=TRUE,Processes!W$55=TRUE),IF(AND(G2541=1,H2541=1,NOT(ISTEXT(J2541))),4,IF(AND(G2541=1,H2541=1,ISTEXT(J2541)),3,IF(AND(OR(G2541=1,H2541=1),ISTEXT(J2541)),2,1))),"OoS")</f>
        <v>1</v>
      </c>
      <c r="F2541" s="57"/>
      <c r="G2541" s="59"/>
      <c r="H2541" s="59"/>
      <c r="I2541" s="59"/>
      <c r="J2541" s="59"/>
      <c r="K2541" s="59"/>
      <c r="L2541" s="59"/>
      <c r="M2541" s="59"/>
      <c r="N2541" s="59"/>
      <c r="O2541" s="59"/>
      <c r="P2541" s="371"/>
      <c r="Q2541" s="59"/>
      <c r="R2541" s="386"/>
    </row>
    <row r="2542" spans="1:18" ht="12.75" customHeight="1" x14ac:dyDescent="0.25">
      <c r="A2542" s="383"/>
      <c r="B2542" s="378" t="str">
        <f>IF(ISTEXT(Processes!$B$5),Processes!$B$5,"")</f>
        <v>Process 3</v>
      </c>
      <c r="C2542" s="62" t="str">
        <f>IF(ISTEXT('Organizational Unit Summary'!$B$40),'Organizational Unit Summary'!$B$40,"")</f>
        <v>P-1</v>
      </c>
      <c r="D2542" s="51" t="str">
        <f>IF('Organizational Unit Summary'!$B$24="Benchmark or Sustainment",IF(E2542="OoS","OoS",IF(E2542=1,"DM",IF(E2542=2,"PM",IF(E2542=3,"LM",IF(E2542=4,"FM"))))),IF(E2542="OoS","OoS",IF(E2542&lt;=2,"H",IF(E2542=3,"M",IF(E2542=4,"L")))))</f>
        <v>DM</v>
      </c>
      <c r="E2542" s="58">
        <f>IF(OR(Processes!$C$56=TRUE,Processes!D$56=TRUE),IF(AND(G2542=1,H2542=1,NOT(ISTEXT(J2542))),4,IF(AND(G2542=1,H2542=1,ISTEXT(J2542)),3,IF(AND(OR(G2542=1,H2542=1),ISTEXT(J2542)),2,1))),"OoS")</f>
        <v>1</v>
      </c>
      <c r="F2542" s="57"/>
      <c r="G2542" s="59"/>
      <c r="H2542" s="59"/>
      <c r="I2542" s="59"/>
      <c r="J2542" s="59"/>
      <c r="K2542" s="59"/>
      <c r="L2542" s="59"/>
      <c r="M2542" s="59"/>
      <c r="N2542" s="59"/>
      <c r="O2542" s="59"/>
      <c r="P2542" s="369"/>
      <c r="Q2542" s="59"/>
      <c r="R2542" s="386"/>
    </row>
    <row r="2543" spans="1:18" ht="12.75" customHeight="1" x14ac:dyDescent="0.25">
      <c r="A2543" s="383"/>
      <c r="B2543" s="378"/>
      <c r="C2543" s="62" t="str">
        <f>IF(ISTEXT('Organizational Unit Summary'!$B$41),'Organizational Unit Summary'!$B$41,"")</f>
        <v>P-2</v>
      </c>
      <c r="D2543" s="51" t="str">
        <f>IF('Organizational Unit Summary'!$B$24="Benchmark or Sustainment",IF(E2543="OoS","OoS",IF(E2543=1,"DM",IF(E2543=2,"PM",IF(E2543=3,"LM",IF(E2543=4,"FM"))))),IF(E2543="OoS","OoS",IF(E2543&lt;=2,"H",IF(E2543=3,"M",IF(E2543=4,"L")))))</f>
        <v>DM</v>
      </c>
      <c r="E2543" s="58">
        <f>IF(OR(Processes!$C$56=TRUE,Processes!E$56=TRUE),IF(AND(G2543=1,H2543=1,NOT(ISTEXT(J2543))),4,IF(AND(G2543=1,H2543=1,ISTEXT(J2543)),3,IF(AND(OR(G2543=1,H2543=1),ISTEXT(J2543)),2,1))),"OoS")</f>
        <v>1</v>
      </c>
      <c r="F2543" s="57"/>
      <c r="G2543" s="59"/>
      <c r="H2543" s="59"/>
      <c r="I2543" s="59"/>
      <c r="J2543" s="59"/>
      <c r="K2543" s="59"/>
      <c r="L2543" s="59"/>
      <c r="M2543" s="59"/>
      <c r="N2543" s="59"/>
      <c r="O2543" s="59"/>
      <c r="P2543" s="370"/>
      <c r="Q2543" s="59"/>
      <c r="R2543" s="386"/>
    </row>
    <row r="2544" spans="1:18" ht="13" x14ac:dyDescent="0.25">
      <c r="A2544" s="383"/>
      <c r="B2544" s="378"/>
      <c r="C2544" s="62" t="str">
        <f>IF(ISTEXT('Organizational Unit Summary'!$B$42),'Organizational Unit Summary'!$B$42,"")</f>
        <v>P-3</v>
      </c>
      <c r="D2544" s="51" t="str">
        <f>IF('Organizational Unit Summary'!$B$24="Benchmark or Sustainment",IF(E2544="OoS","OoS",IF(E2544=1,"DM",IF(E2544=2,"PM",IF(E2544=3,"LM",IF(E2544=4,"FM"))))),IF(E2544="OoS","OoS",IF(E2544&lt;=2,"H",IF(E2544=3,"M",IF(E2544=4,"L")))))</f>
        <v>DM</v>
      </c>
      <c r="E2544" s="58">
        <f>IF(OR(Processes!$C$56=TRUE,Processes!F$56=TRUE),IF(AND(G2544=1,H2544=1,NOT(ISTEXT(J2544))),4,IF(AND(G2544=1,H2544=1,ISTEXT(J2544)),3,IF(AND(OR(G2544=1,H2544=1),ISTEXT(J2544)),2,1))),"OoS")</f>
        <v>1</v>
      </c>
      <c r="F2544" s="57"/>
      <c r="G2544" s="59"/>
      <c r="H2544" s="59"/>
      <c r="I2544" s="59"/>
      <c r="J2544" s="59"/>
      <c r="K2544" s="59"/>
      <c r="L2544" s="59"/>
      <c r="M2544" s="59"/>
      <c r="N2544" s="59"/>
      <c r="O2544" s="59"/>
      <c r="P2544" s="370"/>
      <c r="Q2544" s="59"/>
      <c r="R2544" s="386"/>
    </row>
    <row r="2545" spans="1:18" ht="12.75" customHeight="1" x14ac:dyDescent="0.25">
      <c r="A2545" s="383"/>
      <c r="B2545" s="378"/>
      <c r="C2545" s="62" t="str">
        <f>IF(ISTEXT('Organizational Unit Summary'!$B$43),'Organizational Unit Summary'!$B$43,"")</f>
        <v>P-4</v>
      </c>
      <c r="D2545" s="51" t="str">
        <f>IF('Organizational Unit Summary'!$B$24="Benchmark or Sustainment",IF(E2545="OoS","OoS",IF(E2545=1,"DM",IF(E2545=2,"PM",IF(E2545=3,"LM",IF(E2545=4,"FM"))))),IF(E2545="OoS","OoS",IF(E2545&lt;=2,"H",IF(E2545=3,"M",IF(E2545=4,"L")))))</f>
        <v>DM</v>
      </c>
      <c r="E2545" s="58">
        <f>IF(OR(Processes!$C$56=TRUE,Processes!G$56=TRUE),IF(AND(G2545=1,H2545=1,NOT(ISTEXT(J2545))),4,IF(AND(G2545=1,H2545=1,ISTEXT(J2545)),3,IF(AND(OR(G2545=1,H2545=1),ISTEXT(J2545)),2,1))),"OoS")</f>
        <v>1</v>
      </c>
      <c r="F2545" s="57"/>
      <c r="G2545" s="59"/>
      <c r="H2545" s="59"/>
      <c r="I2545" s="59"/>
      <c r="J2545" s="59"/>
      <c r="K2545" s="59"/>
      <c r="L2545" s="59"/>
      <c r="M2545" s="59"/>
      <c r="N2545" s="59"/>
      <c r="O2545" s="59"/>
      <c r="P2545" s="370"/>
      <c r="Q2545" s="59"/>
      <c r="R2545" s="386"/>
    </row>
    <row r="2546" spans="1:18" ht="12.75" customHeight="1" x14ac:dyDescent="0.25">
      <c r="A2546" s="383"/>
      <c r="B2546" s="378"/>
      <c r="C2546" s="62" t="str">
        <f>IF(ISTEXT('Organizational Unit Summary'!$B$44),'Organizational Unit Summary'!$B$44,"")</f>
        <v>P-5</v>
      </c>
      <c r="D2546" s="51" t="str">
        <f>IF('Organizational Unit Summary'!$B$24="Benchmark or Sustainment",IF(E2546="OoS","OoS",IF(E2546=1,"DM",IF(E2546=2,"PM",IF(E2546=3,"LM",IF(E2546=4,"FM"))))),IF(E2546="OoS","OoS",IF(E2546&lt;=2,"H",IF(E2546=3,"M",IF(E2546=4,"L")))))</f>
        <v>DM</v>
      </c>
      <c r="E2546" s="58">
        <f>IF(OR(Processes!$C$56=TRUE,Processes!H$56=TRUE),IF(AND(G2546=1,H2546=1,NOT(ISTEXT(J2546))),4,IF(AND(G2546=1,H2546=1,ISTEXT(J2546)),3,IF(AND(OR(G2546=1,H2546=1),ISTEXT(J2546)),2,1))),"OoS")</f>
        <v>1</v>
      </c>
      <c r="F2546" s="57"/>
      <c r="G2546" s="59"/>
      <c r="H2546" s="59"/>
      <c r="I2546" s="59"/>
      <c r="J2546" s="59"/>
      <c r="K2546" s="59"/>
      <c r="L2546" s="59"/>
      <c r="M2546" s="59"/>
      <c r="N2546" s="59"/>
      <c r="O2546" s="59"/>
      <c r="P2546" s="370"/>
      <c r="Q2546" s="59"/>
      <c r="R2546" s="386"/>
    </row>
    <row r="2547" spans="1:18" ht="12.75" customHeight="1" x14ac:dyDescent="0.25">
      <c r="A2547" s="383"/>
      <c r="B2547" s="378"/>
      <c r="C2547" s="62" t="str">
        <f>IF(ISTEXT('Organizational Unit Summary'!$B$45),'Organizational Unit Summary'!$B$45,"")</f>
        <v>P-6</v>
      </c>
      <c r="D2547" s="51" t="str">
        <f>IF('Organizational Unit Summary'!$B$24="Benchmark or Sustainment",IF(E2547="OoS","OoS",IF(E2547=1,"DM",IF(E2547=2,"PM",IF(E2547=3,"LM",IF(E2547=4,"FM"))))),IF(E2547="OoS","OoS",IF(E2547&lt;=2,"H",IF(E2547=3,"M",IF(E2547=4,"L")))))</f>
        <v>DM</v>
      </c>
      <c r="E2547" s="58">
        <f>IF(OR(Processes!$C$56=TRUE,Processes!I$56=TRUE),IF(AND(G2547=1,H2547=1,NOT(ISTEXT(J2547))),4,IF(AND(G2547=1,H2547=1,ISTEXT(J2547)),3,IF(AND(OR(G2547=1,H2547=1),ISTEXT(J2547)),2,1))),"OoS")</f>
        <v>1</v>
      </c>
      <c r="F2547" s="57"/>
      <c r="G2547" s="59"/>
      <c r="H2547" s="59"/>
      <c r="I2547" s="59"/>
      <c r="J2547" s="59"/>
      <c r="K2547" s="59"/>
      <c r="L2547" s="59"/>
      <c r="M2547" s="59"/>
      <c r="N2547" s="59"/>
      <c r="O2547" s="59"/>
      <c r="P2547" s="370"/>
      <c r="Q2547" s="59"/>
      <c r="R2547" s="386"/>
    </row>
    <row r="2548" spans="1:18" ht="12.75" customHeight="1" x14ac:dyDescent="0.25">
      <c r="A2548" s="383"/>
      <c r="B2548" s="378"/>
      <c r="C2548" s="62" t="str">
        <f>IF(ISTEXT('Organizational Unit Summary'!$B$46),'Organizational Unit Summary'!$B$46,"")</f>
        <v>P-7</v>
      </c>
      <c r="D2548" s="51" t="str">
        <f>IF('Organizational Unit Summary'!$B$24="Benchmark or Sustainment",IF(E2548="OoS","OoS",IF(E2548=1,"DM",IF(E2548=2,"PM",IF(E2548=3,"LM",IF(E2548=4,"FM"))))),IF(E2548="OoS","OoS",IF(E2548&lt;=2,"H",IF(E2548=3,"M",IF(E2548=4,"L")))))</f>
        <v>DM</v>
      </c>
      <c r="E2548" s="58">
        <f>IF(OR(Processes!$C$56=TRUE,Processes!J$56=TRUE),IF(AND(G2548=1,H2548=1,NOT(ISTEXT(J2548))),4,IF(AND(G2548=1,H2548=1,ISTEXT(J2548)),3,IF(AND(OR(G2548=1,H2548=1),ISTEXT(J2548)),2,1))),"OoS")</f>
        <v>1</v>
      </c>
      <c r="F2548" s="57"/>
      <c r="G2548" s="59"/>
      <c r="H2548" s="59"/>
      <c r="I2548" s="59"/>
      <c r="J2548" s="59"/>
      <c r="K2548" s="59"/>
      <c r="L2548" s="59"/>
      <c r="M2548" s="59"/>
      <c r="N2548" s="59"/>
      <c r="O2548" s="59"/>
      <c r="P2548" s="370"/>
      <c r="Q2548" s="59"/>
      <c r="R2548" s="386"/>
    </row>
    <row r="2549" spans="1:18" ht="12.75" customHeight="1" x14ac:dyDescent="0.25">
      <c r="A2549" s="383"/>
      <c r="B2549" s="378"/>
      <c r="C2549" s="62" t="str">
        <f>IF(ISTEXT('Organizational Unit Summary'!$B$47),'Organizational Unit Summary'!$B$47,"")</f>
        <v>P-8</v>
      </c>
      <c r="D2549" s="51" t="str">
        <f>IF('Organizational Unit Summary'!$B$24="Benchmark or Sustainment",IF(E2549="OoS","OoS",IF(E2549=1,"DM",IF(E2549=2,"PM",IF(E2549=3,"LM",IF(E2549=4,"FM"))))),IF(E2549="OoS","OoS",IF(E2549&lt;=2,"H",IF(E2549=3,"M",IF(E2549=4,"L")))))</f>
        <v>DM</v>
      </c>
      <c r="E2549" s="58">
        <f>IF(OR(Processes!$C$56=TRUE,Processes!K$56=TRUE),IF(AND(G2549=1,H2549=1,NOT(ISTEXT(J2549))),4,IF(AND(G2549=1,H2549=1,ISTEXT(J2549)),3,IF(AND(OR(G2549=1,H2549=1),ISTEXT(J2549)),2,1))),"OoS")</f>
        <v>1</v>
      </c>
      <c r="F2549" s="57"/>
      <c r="G2549" s="59"/>
      <c r="H2549" s="59"/>
      <c r="I2549" s="59"/>
      <c r="J2549" s="59"/>
      <c r="K2549" s="59"/>
      <c r="L2549" s="59"/>
      <c r="M2549" s="59"/>
      <c r="N2549" s="59"/>
      <c r="O2549" s="59"/>
      <c r="P2549" s="370"/>
      <c r="Q2549" s="59"/>
      <c r="R2549" s="386"/>
    </row>
    <row r="2550" spans="1:18" ht="12.75" customHeight="1" x14ac:dyDescent="0.25">
      <c r="A2550" s="383"/>
      <c r="B2550" s="378"/>
      <c r="C2550" s="62" t="str">
        <f>IF(ISTEXT('Organizational Unit Summary'!$B$48),'Organizational Unit Summary'!$B$48,"")</f>
        <v>P-9</v>
      </c>
      <c r="D2550" s="51" t="str">
        <f>IF('Organizational Unit Summary'!$B$24="Benchmark or Sustainment",IF(E2550="OoS","OoS",IF(E2550=1,"DM",IF(E2550=2,"PM",IF(E2550=3,"LM",IF(E2550=4,"FM"))))),IF(E2550="OoS","OoS",IF(E2550&lt;=2,"H",IF(E2550=3,"M",IF(E2550=4,"L")))))</f>
        <v>DM</v>
      </c>
      <c r="E2550" s="58">
        <f>IF(OR(Processes!$C$56=TRUE,Processes!L$56=TRUE),IF(AND(G2550=1,H2550=1,NOT(ISTEXT(J2550))),4,IF(AND(G2550=1,H2550=1,ISTEXT(J2550)),3,IF(AND(OR(G2550=1,H2550=1),ISTEXT(J2550)),2,1))),"OoS")</f>
        <v>1</v>
      </c>
      <c r="F2550" s="57"/>
      <c r="G2550" s="59"/>
      <c r="H2550" s="59"/>
      <c r="I2550" s="59"/>
      <c r="J2550" s="59"/>
      <c r="K2550" s="59"/>
      <c r="L2550" s="59"/>
      <c r="M2550" s="59"/>
      <c r="N2550" s="59"/>
      <c r="O2550" s="59"/>
      <c r="P2550" s="370"/>
      <c r="Q2550" s="59"/>
      <c r="R2550" s="386"/>
    </row>
    <row r="2551" spans="1:18" ht="12.75" customHeight="1" x14ac:dyDescent="0.25">
      <c r="A2551" s="383"/>
      <c r="B2551" s="378"/>
      <c r="C2551" s="62" t="str">
        <f>IF(ISTEXT('Organizational Unit Summary'!$B$49),'Organizational Unit Summary'!$B$49,"")</f>
        <v>P-10</v>
      </c>
      <c r="D2551" s="51" t="str">
        <f>IF('Organizational Unit Summary'!$B$24="Benchmark or Sustainment",IF(E2551="OoS","OoS",IF(E2551=1,"DM",IF(E2551=2,"PM",IF(E2551=3,"LM",IF(E2551=4,"FM"))))),IF(E2551="OoS","OoS",IF(E2551&lt;=2,"H",IF(E2551=3,"M",IF(E2551=4,"L")))))</f>
        <v>DM</v>
      </c>
      <c r="E2551" s="58">
        <f>IF(OR(Processes!$C$56=TRUE,Processes!M$56=TRUE),IF(AND(G2551=1,H2551=1,NOT(ISTEXT(J2551))),4,IF(AND(G2551=1,H2551=1,ISTEXT(J2551)),3,IF(AND(OR(G2551=1,H2551=1),ISTEXT(J2551)),2,1))),"OoS")</f>
        <v>1</v>
      </c>
      <c r="F2551" s="57"/>
      <c r="G2551" s="59"/>
      <c r="H2551" s="59"/>
      <c r="I2551" s="59"/>
      <c r="J2551" s="59"/>
      <c r="K2551" s="59"/>
      <c r="L2551" s="59"/>
      <c r="M2551" s="59"/>
      <c r="N2551" s="59"/>
      <c r="O2551" s="59"/>
      <c r="P2551" s="370"/>
      <c r="Q2551" s="59"/>
      <c r="R2551" s="386"/>
    </row>
    <row r="2552" spans="1:18" ht="12.75" customHeight="1" x14ac:dyDescent="0.25">
      <c r="A2552" s="383"/>
      <c r="B2552" s="378"/>
      <c r="C2552" s="62" t="str">
        <f>IF(ISTEXT('Organizational Unit Summary'!$B$50),'Organizational Unit Summary'!$B$50,"")</f>
        <v>P-11</v>
      </c>
      <c r="D2552" s="51" t="str">
        <f>IF('Organizational Unit Summary'!$B$24="Benchmark or Sustainment",IF(E2552="OoS","OoS",IF(E2552=1,"DM",IF(E2552=2,"PM",IF(E2552=3,"LM",IF(E2552=4,"FM"))))),IF(E2552="OoS","OoS",IF(E2552&lt;=2,"H",IF(E2552=3,"M",IF(E2552=4,"L")))))</f>
        <v>DM</v>
      </c>
      <c r="E2552" s="58">
        <f>IF(OR(Processes!$C$56=TRUE,Processes!N$56=TRUE),IF(AND(G2552=1,H2552=1,NOT(ISTEXT(J2552))),4,IF(AND(G2552=1,H2552=1,ISTEXT(J2552)),3,IF(AND(OR(G2552=1,H2552=1),ISTEXT(J2552)),2,1))),"OoS")</f>
        <v>1</v>
      </c>
      <c r="F2552" s="57"/>
      <c r="G2552" s="59"/>
      <c r="H2552" s="59"/>
      <c r="I2552" s="59"/>
      <c r="J2552" s="59"/>
      <c r="K2552" s="59"/>
      <c r="L2552" s="59"/>
      <c r="M2552" s="59"/>
      <c r="N2552" s="59"/>
      <c r="O2552" s="59"/>
      <c r="P2552" s="370"/>
      <c r="Q2552" s="59"/>
      <c r="R2552" s="386"/>
    </row>
    <row r="2553" spans="1:18" ht="12.75" customHeight="1" x14ac:dyDescent="0.25">
      <c r="A2553" s="383"/>
      <c r="B2553" s="378"/>
      <c r="C2553" s="62" t="str">
        <f>IF(ISTEXT('Organizational Unit Summary'!$B$51),'Organizational Unit Summary'!$B$51,"")</f>
        <v>P-12</v>
      </c>
      <c r="D2553" s="51" t="str">
        <f>IF('Organizational Unit Summary'!$B$24="Benchmark or Sustainment",IF(E2553="OoS","OoS",IF(E2553=1,"DM",IF(E2553=2,"PM",IF(E2553=3,"LM",IF(E2553=4,"FM"))))),IF(E2553="OoS","OoS",IF(E2553&lt;=2,"H",IF(E2553=3,"M",IF(E2553=4,"L")))))</f>
        <v>DM</v>
      </c>
      <c r="E2553" s="58">
        <f>IF(OR(Processes!$C$56=TRUE,Processes!O$56=TRUE),IF(AND(G2553=1,H2553=1,NOT(ISTEXT(J2553))),4,IF(AND(G2553=1,H2553=1,ISTEXT(J2553)),3,IF(AND(OR(G2553=1,H2553=1),ISTEXT(J2553)),2,1))),"OoS")</f>
        <v>1</v>
      </c>
      <c r="F2553" s="57"/>
      <c r="G2553" s="59"/>
      <c r="H2553" s="59"/>
      <c r="I2553" s="59"/>
      <c r="J2553" s="59"/>
      <c r="K2553" s="59"/>
      <c r="L2553" s="59"/>
      <c r="M2553" s="59"/>
      <c r="N2553" s="59"/>
      <c r="O2553" s="59"/>
      <c r="P2553" s="370"/>
      <c r="Q2553" s="59"/>
      <c r="R2553" s="386"/>
    </row>
    <row r="2554" spans="1:18" ht="12.75" customHeight="1" x14ac:dyDescent="0.25">
      <c r="A2554" s="383"/>
      <c r="B2554" s="378"/>
      <c r="C2554" s="62" t="str">
        <f>IF(ISTEXT('Organizational Unit Summary'!$B$52),'Organizational Unit Summary'!$B$52,"")</f>
        <v>P-13</v>
      </c>
      <c r="D2554" s="51" t="str">
        <f>IF('Organizational Unit Summary'!$B$24="Benchmark or Sustainment",IF(E2554="OoS","OoS",IF(E2554=1,"DM",IF(E2554=2,"PM",IF(E2554=3,"LM",IF(E2554=4,"FM"))))),IF(E2554="OoS","OoS",IF(E2554&lt;=2,"H",IF(E2554=3,"M",IF(E2554=4,"L")))))</f>
        <v>DM</v>
      </c>
      <c r="E2554" s="58">
        <f>IF(OR(Processes!$C$56=TRUE,Processes!P$56=TRUE),IF(AND(G2554=1,H2554=1,NOT(ISTEXT(J2554))),4,IF(AND(G2554=1,H2554=1,ISTEXT(J2554)),3,IF(AND(OR(G2554=1,H2554=1),ISTEXT(J2554)),2,1))),"OoS")</f>
        <v>1</v>
      </c>
      <c r="F2554" s="57"/>
      <c r="G2554" s="59"/>
      <c r="H2554" s="59"/>
      <c r="I2554" s="59"/>
      <c r="J2554" s="59"/>
      <c r="K2554" s="59"/>
      <c r="L2554" s="59"/>
      <c r="M2554" s="59"/>
      <c r="N2554" s="59"/>
      <c r="O2554" s="59"/>
      <c r="P2554" s="370"/>
      <c r="Q2554" s="59"/>
      <c r="R2554" s="386"/>
    </row>
    <row r="2555" spans="1:18" ht="12.75" customHeight="1" x14ac:dyDescent="0.25">
      <c r="A2555" s="383"/>
      <c r="B2555" s="378"/>
      <c r="C2555" s="62" t="str">
        <f>IF(ISTEXT('Organizational Unit Summary'!$B$53),'Organizational Unit Summary'!$B$53,"")</f>
        <v>P-14</v>
      </c>
      <c r="D2555" s="51" t="str">
        <f>IF('Organizational Unit Summary'!$B$24="Benchmark or Sustainment",IF(E2555="OoS","OoS",IF(E2555=1,"DM",IF(E2555=2,"PM",IF(E2555=3,"LM",IF(E2555=4,"FM"))))),IF(E2555="OoS","OoS",IF(E2555&lt;=2,"H",IF(E2555=3,"M",IF(E2555=4,"L")))))</f>
        <v>DM</v>
      </c>
      <c r="E2555" s="58">
        <f>IF(OR(Processes!$C$56=TRUE,Processes!Q$56=TRUE),IF(AND(G2555=1,H2555=1,NOT(ISTEXT(J2555))),4,IF(AND(G2555=1,H2555=1,ISTEXT(J2555)),3,IF(AND(OR(G2555=1,H2555=1),ISTEXT(J2555)),2,1))),"OoS")</f>
        <v>1</v>
      </c>
      <c r="F2555" s="57"/>
      <c r="G2555" s="59"/>
      <c r="H2555" s="59"/>
      <c r="I2555" s="59"/>
      <c r="J2555" s="59"/>
      <c r="K2555" s="59"/>
      <c r="L2555" s="59"/>
      <c r="M2555" s="59"/>
      <c r="N2555" s="59"/>
      <c r="O2555" s="59"/>
      <c r="P2555" s="370"/>
      <c r="Q2555" s="59"/>
      <c r="R2555" s="386"/>
    </row>
    <row r="2556" spans="1:18" ht="12.75" customHeight="1" x14ac:dyDescent="0.25">
      <c r="A2556" s="383"/>
      <c r="B2556" s="378"/>
      <c r="C2556" s="62" t="str">
        <f>IF(ISTEXT('Organizational Unit Summary'!$B$54),'Organizational Unit Summary'!$B$54,"")</f>
        <v>P-15</v>
      </c>
      <c r="D2556" s="51" t="str">
        <f>IF('Organizational Unit Summary'!$B$24="Benchmark or Sustainment",IF(E2556="OoS","OoS",IF(E2556=1,"DM",IF(E2556=2,"PM",IF(E2556=3,"LM",IF(E2556=4,"FM"))))),IF(E2556="OoS","OoS",IF(E2556&lt;=2,"H",IF(E2556=3,"M",IF(E2556=4,"L")))))</f>
        <v>DM</v>
      </c>
      <c r="E2556" s="58">
        <f>IF(OR(Processes!$C$56=TRUE,Processes!R$56=TRUE),IF(AND(G2556=1,H2556=1,NOT(ISTEXT(J2556))),4,IF(AND(G2556=1,H2556=1,ISTEXT(J2556)),3,IF(AND(OR(G2556=1,H2556=1),ISTEXT(J2556)),2,1))),"OoS")</f>
        <v>1</v>
      </c>
      <c r="F2556" s="57"/>
      <c r="G2556" s="59"/>
      <c r="H2556" s="59"/>
      <c r="I2556" s="59"/>
      <c r="J2556" s="59"/>
      <c r="K2556" s="59"/>
      <c r="L2556" s="59"/>
      <c r="M2556" s="59"/>
      <c r="N2556" s="59"/>
      <c r="O2556" s="59"/>
      <c r="P2556" s="370"/>
      <c r="Q2556" s="59"/>
      <c r="R2556" s="386"/>
    </row>
    <row r="2557" spans="1:18" ht="12.75" customHeight="1" x14ac:dyDescent="0.25">
      <c r="A2557" s="383"/>
      <c r="B2557" s="378"/>
      <c r="C2557" s="62" t="str">
        <f>IF(ISTEXT('Organizational Unit Summary'!$B$55),'Organizational Unit Summary'!$B$55,"")</f>
        <v>P-16</v>
      </c>
      <c r="D2557" s="51" t="str">
        <f>IF('Organizational Unit Summary'!$B$24="Benchmark or Sustainment",IF(E2557="OoS","OoS",IF(E2557=1,"DM",IF(E2557=2,"PM",IF(E2557=3,"LM",IF(E2557=4,"FM"))))),IF(E2557="OoS","OoS",IF(E2557&lt;=2,"H",IF(E2557=3,"M",IF(E2557=4,"L")))))</f>
        <v>DM</v>
      </c>
      <c r="E2557" s="58">
        <f>IF(OR(Processes!$C$56=TRUE,Processes!S$56=TRUE),IF(AND(G2557=1,H2557=1,NOT(ISTEXT(J2557))),4,IF(AND(G2557=1,H2557=1,ISTEXT(J2557)),3,IF(AND(OR(G2557=1,H2557=1),ISTEXT(J2557)),2,1))),"OoS")</f>
        <v>1</v>
      </c>
      <c r="F2557" s="57"/>
      <c r="G2557" s="59"/>
      <c r="H2557" s="59"/>
      <c r="I2557" s="59"/>
      <c r="J2557" s="59"/>
      <c r="K2557" s="59"/>
      <c r="L2557" s="59"/>
      <c r="M2557" s="59"/>
      <c r="N2557" s="59"/>
      <c r="O2557" s="59"/>
      <c r="P2557" s="370"/>
      <c r="Q2557" s="59"/>
      <c r="R2557" s="386"/>
    </row>
    <row r="2558" spans="1:18" ht="12.75" customHeight="1" x14ac:dyDescent="0.25">
      <c r="A2558" s="383"/>
      <c r="B2558" s="378"/>
      <c r="C2558" s="62" t="str">
        <f>IF(ISTEXT('Organizational Unit Summary'!$B$56),'Organizational Unit Summary'!$B$56,"")</f>
        <v>P-17</v>
      </c>
      <c r="D2558" s="51" t="str">
        <f>IF('Organizational Unit Summary'!$B$24="Benchmark or Sustainment",IF(E2558="OoS","OoS",IF(E2558=1,"DM",IF(E2558=2,"PM",IF(E2558=3,"LM",IF(E2558=4,"FM"))))),IF(E2558="OoS","OoS",IF(E2558&lt;=2,"H",IF(E2558=3,"M",IF(E2558=4,"L")))))</f>
        <v>DM</v>
      </c>
      <c r="E2558" s="58">
        <f>IF(OR(Processes!$C$56=TRUE,Processes!T$56=TRUE),IF(AND(G2558=1,H2558=1,NOT(ISTEXT(J2558))),4,IF(AND(G2558=1,H2558=1,ISTEXT(J2558)),3,IF(AND(OR(G2558=1,H2558=1),ISTEXT(J2558)),2,1))),"OoS")</f>
        <v>1</v>
      </c>
      <c r="F2558" s="57"/>
      <c r="G2558" s="59"/>
      <c r="H2558" s="59"/>
      <c r="I2558" s="59"/>
      <c r="J2558" s="59"/>
      <c r="K2558" s="59"/>
      <c r="L2558" s="59"/>
      <c r="M2558" s="59"/>
      <c r="N2558" s="59"/>
      <c r="O2558" s="59"/>
      <c r="P2558" s="370"/>
      <c r="Q2558" s="59"/>
      <c r="R2558" s="386"/>
    </row>
    <row r="2559" spans="1:18" ht="12.75" customHeight="1" x14ac:dyDescent="0.25">
      <c r="A2559" s="383"/>
      <c r="B2559" s="378"/>
      <c r="C2559" s="62" t="str">
        <f>IF(ISTEXT('Organizational Unit Summary'!$B$57),'Organizational Unit Summary'!$B$57,"")</f>
        <v>P-18</v>
      </c>
      <c r="D2559" s="51" t="str">
        <f>IF('Organizational Unit Summary'!$B$24="Benchmark or Sustainment",IF(E2559="OoS","OoS",IF(E2559=1,"DM",IF(E2559=2,"PM",IF(E2559=3,"LM",IF(E2559=4,"FM"))))),IF(E2559="OoS","OoS",IF(E2559&lt;=2,"H",IF(E2559=3,"M",IF(E2559=4,"L")))))</f>
        <v>DM</v>
      </c>
      <c r="E2559" s="58">
        <f>IF(OR(Processes!$C$56=TRUE,Processes!U$56=TRUE),IF(AND(G2559=1,H2559=1,NOT(ISTEXT(J2559))),4,IF(AND(G2559=1,H2559=1,ISTEXT(J2559)),3,IF(AND(OR(G2559=1,H2559=1),ISTEXT(J2559)),2,1))),"OoS")</f>
        <v>1</v>
      </c>
      <c r="F2559" s="57"/>
      <c r="G2559" s="59"/>
      <c r="H2559" s="59"/>
      <c r="I2559" s="59"/>
      <c r="J2559" s="59"/>
      <c r="K2559" s="59"/>
      <c r="L2559" s="59"/>
      <c r="M2559" s="59"/>
      <c r="N2559" s="59"/>
      <c r="O2559" s="59"/>
      <c r="P2559" s="370"/>
      <c r="Q2559" s="59"/>
      <c r="R2559" s="386"/>
    </row>
    <row r="2560" spans="1:18" ht="12.75" customHeight="1" x14ac:dyDescent="0.25">
      <c r="A2560" s="383"/>
      <c r="B2560" s="378"/>
      <c r="C2560" s="62" t="str">
        <f>IF(ISTEXT('Organizational Unit Summary'!$B$58),'Organizational Unit Summary'!$B$58,"")</f>
        <v>P-19</v>
      </c>
      <c r="D2560" s="51" t="str">
        <f>IF('Organizational Unit Summary'!$B$24="Benchmark or Sustainment",IF(E2560="OoS","OoS",IF(E2560=1,"DM",IF(E2560=2,"PM",IF(E2560=3,"LM",IF(E2560=4,"FM"))))),IF(E2560="OoS","OoS",IF(E2560&lt;=2,"H",IF(E2560=3,"M",IF(E2560=4,"L")))))</f>
        <v>DM</v>
      </c>
      <c r="E2560" s="58">
        <f>IF(OR(Processes!$C$56=TRUE,Processes!V$56=TRUE),IF(AND(G2560=1,H2560=1,NOT(ISTEXT(J2560))),4,IF(AND(G2560=1,H2560=1,ISTEXT(J2560)),3,IF(AND(OR(G2560=1,H2560=1),ISTEXT(J2560)),2,1))),"OoS")</f>
        <v>1</v>
      </c>
      <c r="F2560" s="57"/>
      <c r="G2560" s="59"/>
      <c r="H2560" s="59"/>
      <c r="I2560" s="59"/>
      <c r="J2560" s="59"/>
      <c r="K2560" s="59"/>
      <c r="L2560" s="59"/>
      <c r="M2560" s="59"/>
      <c r="N2560" s="59"/>
      <c r="O2560" s="59"/>
      <c r="P2560" s="370"/>
      <c r="Q2560" s="59"/>
      <c r="R2560" s="386"/>
    </row>
    <row r="2561" spans="1:18" ht="12.75" customHeight="1" thickBot="1" x14ac:dyDescent="0.3">
      <c r="A2561" s="383"/>
      <c r="B2561" s="378"/>
      <c r="C2561" s="62" t="str">
        <f>IF(ISTEXT('Organizational Unit Summary'!$B$59),'Organizational Unit Summary'!$B$59,"")</f>
        <v>P-20</v>
      </c>
      <c r="D2561" s="51" t="str">
        <f>IF('Organizational Unit Summary'!$B$24="Benchmark or Sustainment",IF(E2561="OoS","OoS",IF(E2561=1,"DM",IF(E2561=2,"PM",IF(E2561=3,"LM",IF(E2561=4,"FM"))))),IF(E2561="OoS","OoS",IF(E2561&lt;=2,"H",IF(E2561=3,"M",IF(E2561=4,"L")))))</f>
        <v>DM</v>
      </c>
      <c r="E2561" s="58">
        <f>IF(OR(Processes!$C$56=TRUE,Processes!W$56=TRUE),IF(AND(G2561=1,H2561=1,NOT(ISTEXT(J2561))),4,IF(AND(G2561=1,H2561=1,ISTEXT(J2561)),3,IF(AND(OR(G2561=1,H2561=1),ISTEXT(J2561)),2,1))),"OoS")</f>
        <v>1</v>
      </c>
      <c r="F2561" s="57"/>
      <c r="G2561" s="59"/>
      <c r="H2561" s="59"/>
      <c r="I2561" s="59"/>
      <c r="J2561" s="59"/>
      <c r="K2561" s="59"/>
      <c r="L2561" s="59"/>
      <c r="M2561" s="59"/>
      <c r="N2561" s="59"/>
      <c r="O2561" s="59"/>
      <c r="P2561" s="371"/>
      <c r="Q2561" s="59"/>
      <c r="R2561" s="386"/>
    </row>
    <row r="2562" spans="1:18" ht="12.75" customHeight="1" x14ac:dyDescent="0.25">
      <c r="A2562" s="383"/>
      <c r="B2562" s="378" t="str">
        <f>IF(ISTEXT(Processes!$B$6),Processes!$B$6,"")</f>
        <v>Process 4</v>
      </c>
      <c r="C2562" s="62" t="str">
        <f>IF(ISTEXT('Organizational Unit Summary'!$B$40),'Organizational Unit Summary'!$B$40,"")</f>
        <v>P-1</v>
      </c>
      <c r="D2562" s="51" t="str">
        <f>IF('Organizational Unit Summary'!$B$24="Benchmark or Sustainment",IF(E2562="OoS","OoS",IF(E2562=1,"DM",IF(E2562=2,"PM",IF(E2562=3,"LM",IF(E2562=4,"FM"))))),IF(E2562="OoS","OoS",IF(E2562&lt;=2,"H",IF(E2562=3,"M",IF(E2562=4,"L")))))</f>
        <v>DM</v>
      </c>
      <c r="E2562" s="58">
        <f>IF(OR(Processes!$C$57=TRUE,Processes!D$57=TRUE),IF(AND(G2562=1,H2562=1,NOT(ISTEXT(J2562))),4,IF(AND(G2562=1,H2562=1,ISTEXT(J2562)),3,IF(AND(OR(G2562=1,H2562=1),ISTEXT(J2562)),2,1))),"OoS")</f>
        <v>1</v>
      </c>
      <c r="F2562" s="57"/>
      <c r="G2562" s="59"/>
      <c r="H2562" s="59"/>
      <c r="I2562" s="59"/>
      <c r="J2562" s="59"/>
      <c r="K2562" s="59"/>
      <c r="L2562" s="59"/>
      <c r="M2562" s="59"/>
      <c r="N2562" s="59"/>
      <c r="O2562" s="59"/>
      <c r="P2562" s="369"/>
      <c r="Q2562" s="59"/>
      <c r="R2562" s="386"/>
    </row>
    <row r="2563" spans="1:18" ht="12.75" customHeight="1" x14ac:dyDescent="0.25">
      <c r="A2563" s="383"/>
      <c r="B2563" s="378"/>
      <c r="C2563" s="62" t="str">
        <f>IF(ISTEXT('Organizational Unit Summary'!$B$41),'Organizational Unit Summary'!$B$41,"")</f>
        <v>P-2</v>
      </c>
      <c r="D2563" s="51" t="str">
        <f>IF('Organizational Unit Summary'!$B$24="Benchmark or Sustainment",IF(E2563="OoS","OoS",IF(E2563=1,"DM",IF(E2563=2,"PM",IF(E2563=3,"LM",IF(E2563=4,"FM"))))),IF(E2563="OoS","OoS",IF(E2563&lt;=2,"H",IF(E2563=3,"M",IF(E2563=4,"L")))))</f>
        <v>DM</v>
      </c>
      <c r="E2563" s="58">
        <f>IF(OR(Processes!$C$57=TRUE,Processes!E$57=TRUE),IF(AND(G2563=1,H2563=1,NOT(ISTEXT(J2563))),4,IF(AND(G2563=1,H2563=1,ISTEXT(J2563)),3,IF(AND(OR(G2563=1,H2563=1),ISTEXT(J2563)),2,1))),"OoS")</f>
        <v>1</v>
      </c>
      <c r="F2563" s="57"/>
      <c r="G2563" s="59"/>
      <c r="H2563" s="59"/>
      <c r="I2563" s="59"/>
      <c r="J2563" s="59"/>
      <c r="K2563" s="59"/>
      <c r="L2563" s="59"/>
      <c r="M2563" s="59"/>
      <c r="N2563" s="59"/>
      <c r="O2563" s="59"/>
      <c r="P2563" s="370"/>
      <c r="Q2563" s="59"/>
      <c r="R2563" s="386"/>
    </row>
    <row r="2564" spans="1:18" ht="12.75" customHeight="1" x14ac:dyDescent="0.25">
      <c r="A2564" s="383"/>
      <c r="B2564" s="378"/>
      <c r="C2564" s="62" t="str">
        <f>IF(ISTEXT('Organizational Unit Summary'!$B$42),'Organizational Unit Summary'!$B$42,"")</f>
        <v>P-3</v>
      </c>
      <c r="D2564" s="51" t="str">
        <f>IF('Organizational Unit Summary'!$B$24="Benchmark or Sustainment",IF(E2564="OoS","OoS",IF(E2564=1,"DM",IF(E2564=2,"PM",IF(E2564=3,"LM",IF(E2564=4,"FM"))))),IF(E2564="OoS","OoS",IF(E2564&lt;=2,"H",IF(E2564=3,"M",IF(E2564=4,"L")))))</f>
        <v>DM</v>
      </c>
      <c r="E2564" s="58">
        <f>IF(OR(Processes!$C$57=TRUE,Processes!F$57=TRUE),IF(AND(G2564=1,H2564=1,NOT(ISTEXT(J2564))),4,IF(AND(G2564=1,H2564=1,ISTEXT(J2564)),3,IF(AND(OR(G2564=1,H2564=1),ISTEXT(J2564)),2,1))),"OoS")</f>
        <v>1</v>
      </c>
      <c r="F2564" s="57"/>
      <c r="G2564" s="59"/>
      <c r="H2564" s="59"/>
      <c r="I2564" s="59"/>
      <c r="J2564" s="59"/>
      <c r="K2564" s="59"/>
      <c r="L2564" s="59"/>
      <c r="M2564" s="59"/>
      <c r="N2564" s="59"/>
      <c r="O2564" s="59"/>
      <c r="P2564" s="370"/>
      <c r="Q2564" s="59"/>
      <c r="R2564" s="386"/>
    </row>
    <row r="2565" spans="1:18" ht="13" x14ac:dyDescent="0.25">
      <c r="A2565" s="383"/>
      <c r="B2565" s="378"/>
      <c r="C2565" s="62" t="str">
        <f>IF(ISTEXT('Organizational Unit Summary'!$B$43),'Organizational Unit Summary'!$B$43,"")</f>
        <v>P-4</v>
      </c>
      <c r="D2565" s="51" t="str">
        <f>IF('Organizational Unit Summary'!$B$24="Benchmark or Sustainment",IF(E2565="OoS","OoS",IF(E2565=1,"DM",IF(E2565=2,"PM",IF(E2565=3,"LM",IF(E2565=4,"FM"))))),IF(E2565="OoS","OoS",IF(E2565&lt;=2,"H",IF(E2565=3,"M",IF(E2565=4,"L")))))</f>
        <v>DM</v>
      </c>
      <c r="E2565" s="58">
        <f>IF(OR(Processes!$C$57=TRUE,Processes!G$57=TRUE),IF(AND(G2565=1,H2565=1,NOT(ISTEXT(J2565))),4,IF(AND(G2565=1,H2565=1,ISTEXT(J2565)),3,IF(AND(OR(G2565=1,H2565=1),ISTEXT(J2565)),2,1))),"OoS")</f>
        <v>1</v>
      </c>
      <c r="F2565" s="57"/>
      <c r="G2565" s="59"/>
      <c r="H2565" s="59"/>
      <c r="I2565" s="59"/>
      <c r="J2565" s="59"/>
      <c r="K2565" s="59"/>
      <c r="L2565" s="59"/>
      <c r="M2565" s="59"/>
      <c r="N2565" s="59"/>
      <c r="O2565" s="59"/>
      <c r="P2565" s="370"/>
      <c r="Q2565" s="59"/>
      <c r="R2565" s="386"/>
    </row>
    <row r="2566" spans="1:18" ht="13" x14ac:dyDescent="0.25">
      <c r="A2566" s="383"/>
      <c r="B2566" s="378"/>
      <c r="C2566" s="62" t="str">
        <f>IF(ISTEXT('Organizational Unit Summary'!$B$44),'Organizational Unit Summary'!$B$44,"")</f>
        <v>P-5</v>
      </c>
      <c r="D2566" s="51" t="str">
        <f>IF('Organizational Unit Summary'!$B$24="Benchmark or Sustainment",IF(E2566="OoS","OoS",IF(E2566=1,"DM",IF(E2566=2,"PM",IF(E2566=3,"LM",IF(E2566=4,"FM"))))),IF(E2566="OoS","OoS",IF(E2566&lt;=2,"H",IF(E2566=3,"M",IF(E2566=4,"L")))))</f>
        <v>DM</v>
      </c>
      <c r="E2566" s="58">
        <f>IF(OR(Processes!$C$57=TRUE,Processes!H$57=TRUE),IF(AND(G2566=1,H2566=1,NOT(ISTEXT(J2566))),4,IF(AND(G2566=1,H2566=1,ISTEXT(J2566)),3,IF(AND(OR(G2566=1,H2566=1),ISTEXT(J2566)),2,1))),"OoS")</f>
        <v>1</v>
      </c>
      <c r="F2566" s="57"/>
      <c r="G2566" s="59"/>
      <c r="H2566" s="59"/>
      <c r="I2566" s="59"/>
      <c r="J2566" s="59"/>
      <c r="K2566" s="59"/>
      <c r="L2566" s="59"/>
      <c r="M2566" s="59"/>
      <c r="N2566" s="59"/>
      <c r="O2566" s="59"/>
      <c r="P2566" s="370"/>
      <c r="Q2566" s="59"/>
      <c r="R2566" s="386"/>
    </row>
    <row r="2567" spans="1:18" ht="13" x14ac:dyDescent="0.25">
      <c r="A2567" s="383"/>
      <c r="B2567" s="378"/>
      <c r="C2567" s="62" t="str">
        <f>IF(ISTEXT('Organizational Unit Summary'!$B$45),'Organizational Unit Summary'!$B$45,"")</f>
        <v>P-6</v>
      </c>
      <c r="D2567" s="51" t="str">
        <f>IF('Organizational Unit Summary'!$B$24="Benchmark or Sustainment",IF(E2567="OoS","OoS",IF(E2567=1,"DM",IF(E2567=2,"PM",IF(E2567=3,"LM",IF(E2567=4,"FM"))))),IF(E2567="OoS","OoS",IF(E2567&lt;=2,"H",IF(E2567=3,"M",IF(E2567=4,"L")))))</f>
        <v>DM</v>
      </c>
      <c r="E2567" s="58">
        <f>IF(OR(Processes!$C$57=TRUE,Processes!I$57=TRUE),IF(AND(G2567=1,H2567=1,NOT(ISTEXT(J2567))),4,IF(AND(G2567=1,H2567=1,ISTEXT(J2567)),3,IF(AND(OR(G2567=1,H2567=1),ISTEXT(J2567)),2,1))),"OoS")</f>
        <v>1</v>
      </c>
      <c r="F2567" s="57"/>
      <c r="G2567" s="59"/>
      <c r="H2567" s="59"/>
      <c r="I2567" s="59"/>
      <c r="J2567" s="59"/>
      <c r="K2567" s="59"/>
      <c r="L2567" s="59"/>
      <c r="M2567" s="59"/>
      <c r="N2567" s="59"/>
      <c r="O2567" s="59"/>
      <c r="P2567" s="370"/>
      <c r="Q2567" s="59"/>
      <c r="R2567" s="386"/>
    </row>
    <row r="2568" spans="1:18" ht="13" x14ac:dyDescent="0.25">
      <c r="A2568" s="383"/>
      <c r="B2568" s="378"/>
      <c r="C2568" s="62" t="str">
        <f>IF(ISTEXT('Organizational Unit Summary'!$B$46),'Organizational Unit Summary'!$B$46,"")</f>
        <v>P-7</v>
      </c>
      <c r="D2568" s="51" t="str">
        <f>IF('Organizational Unit Summary'!$B$24="Benchmark or Sustainment",IF(E2568="OoS","OoS",IF(E2568=1,"DM",IF(E2568=2,"PM",IF(E2568=3,"LM",IF(E2568=4,"FM"))))),IF(E2568="OoS","OoS",IF(E2568&lt;=2,"H",IF(E2568=3,"M",IF(E2568=4,"L")))))</f>
        <v>DM</v>
      </c>
      <c r="E2568" s="58">
        <f>IF(OR(Processes!$C$57=TRUE,Processes!J$57=TRUE),IF(AND(G2568=1,H2568=1,NOT(ISTEXT(J2568))),4,IF(AND(G2568=1,H2568=1,ISTEXT(J2568)),3,IF(AND(OR(G2568=1,H2568=1),ISTEXT(J2568)),2,1))),"OoS")</f>
        <v>1</v>
      </c>
      <c r="F2568" s="57"/>
      <c r="G2568" s="59"/>
      <c r="H2568" s="59"/>
      <c r="I2568" s="59"/>
      <c r="J2568" s="59"/>
      <c r="K2568" s="59"/>
      <c r="L2568" s="59"/>
      <c r="M2568" s="59"/>
      <c r="N2568" s="59"/>
      <c r="O2568" s="59"/>
      <c r="P2568" s="370"/>
      <c r="Q2568" s="59"/>
      <c r="R2568" s="386"/>
    </row>
    <row r="2569" spans="1:18" ht="13" x14ac:dyDescent="0.25">
      <c r="A2569" s="383"/>
      <c r="B2569" s="378"/>
      <c r="C2569" s="62" t="str">
        <f>IF(ISTEXT('Organizational Unit Summary'!$B$47),'Organizational Unit Summary'!$B$47,"")</f>
        <v>P-8</v>
      </c>
      <c r="D2569" s="51" t="str">
        <f>IF('Organizational Unit Summary'!$B$24="Benchmark or Sustainment",IF(E2569="OoS","OoS",IF(E2569=1,"DM",IF(E2569=2,"PM",IF(E2569=3,"LM",IF(E2569=4,"FM"))))),IF(E2569="OoS","OoS",IF(E2569&lt;=2,"H",IF(E2569=3,"M",IF(E2569=4,"L")))))</f>
        <v>DM</v>
      </c>
      <c r="E2569" s="58">
        <f>IF(OR(Processes!$C$57=TRUE,Processes!K$57=TRUE),IF(AND(G2569=1,H2569=1,NOT(ISTEXT(J2569))),4,IF(AND(G2569=1,H2569=1,ISTEXT(J2569)),3,IF(AND(OR(G2569=1,H2569=1),ISTEXT(J2569)),2,1))),"OoS")</f>
        <v>1</v>
      </c>
      <c r="F2569" s="57"/>
      <c r="G2569" s="59"/>
      <c r="H2569" s="59"/>
      <c r="I2569" s="59"/>
      <c r="J2569" s="59"/>
      <c r="K2569" s="59"/>
      <c r="L2569" s="59"/>
      <c r="M2569" s="59"/>
      <c r="N2569" s="59"/>
      <c r="O2569" s="59"/>
      <c r="P2569" s="370"/>
      <c r="Q2569" s="59"/>
      <c r="R2569" s="386"/>
    </row>
    <row r="2570" spans="1:18" ht="13" x14ac:dyDescent="0.25">
      <c r="A2570" s="383"/>
      <c r="B2570" s="378"/>
      <c r="C2570" s="62" t="str">
        <f>IF(ISTEXT('Organizational Unit Summary'!$B$48),'Organizational Unit Summary'!$B$48,"")</f>
        <v>P-9</v>
      </c>
      <c r="D2570" s="51" t="str">
        <f>IF('Organizational Unit Summary'!$B$24="Benchmark or Sustainment",IF(E2570="OoS","OoS",IF(E2570=1,"DM",IF(E2570=2,"PM",IF(E2570=3,"LM",IF(E2570=4,"FM"))))),IF(E2570="OoS","OoS",IF(E2570&lt;=2,"H",IF(E2570=3,"M",IF(E2570=4,"L")))))</f>
        <v>DM</v>
      </c>
      <c r="E2570" s="58">
        <f>IF(OR(Processes!$C$57=TRUE,Processes!L$57=TRUE),IF(AND(G2570=1,H2570=1,NOT(ISTEXT(J2570))),4,IF(AND(G2570=1,H2570=1,ISTEXT(J2570)),3,IF(AND(OR(G2570=1,H2570=1),ISTEXT(J2570)),2,1))),"OoS")</f>
        <v>1</v>
      </c>
      <c r="F2570" s="57"/>
      <c r="G2570" s="59"/>
      <c r="H2570" s="59"/>
      <c r="I2570" s="59"/>
      <c r="J2570" s="59"/>
      <c r="K2570" s="59"/>
      <c r="L2570" s="59"/>
      <c r="M2570" s="59"/>
      <c r="N2570" s="59"/>
      <c r="O2570" s="59"/>
      <c r="P2570" s="370"/>
      <c r="Q2570" s="59"/>
      <c r="R2570" s="386"/>
    </row>
    <row r="2571" spans="1:18" ht="13" x14ac:dyDescent="0.25">
      <c r="A2571" s="383"/>
      <c r="B2571" s="378"/>
      <c r="C2571" s="62" t="str">
        <f>IF(ISTEXT('Organizational Unit Summary'!$B$49),'Organizational Unit Summary'!$B$49,"")</f>
        <v>P-10</v>
      </c>
      <c r="D2571" s="51" t="str">
        <f>IF('Organizational Unit Summary'!$B$24="Benchmark or Sustainment",IF(E2571="OoS","OoS",IF(E2571=1,"DM",IF(E2571=2,"PM",IF(E2571=3,"LM",IF(E2571=4,"FM"))))),IF(E2571="OoS","OoS",IF(E2571&lt;=2,"H",IF(E2571=3,"M",IF(E2571=4,"L")))))</f>
        <v>DM</v>
      </c>
      <c r="E2571" s="58">
        <f>IF(OR(Processes!$C$57=TRUE,Processes!M$57=TRUE),IF(AND(G2571=1,H2571=1,NOT(ISTEXT(J2571))),4,IF(AND(G2571=1,H2571=1,ISTEXT(J2571)),3,IF(AND(OR(G2571=1,H2571=1),ISTEXT(J2571)),2,1))),"OoS")</f>
        <v>1</v>
      </c>
      <c r="F2571" s="57"/>
      <c r="G2571" s="59"/>
      <c r="H2571" s="59"/>
      <c r="I2571" s="59"/>
      <c r="J2571" s="59"/>
      <c r="K2571" s="59"/>
      <c r="L2571" s="59"/>
      <c r="M2571" s="59"/>
      <c r="N2571" s="59"/>
      <c r="O2571" s="59"/>
      <c r="P2571" s="370"/>
      <c r="Q2571" s="59"/>
      <c r="R2571" s="386"/>
    </row>
    <row r="2572" spans="1:18" ht="13" x14ac:dyDescent="0.25">
      <c r="A2572" s="383"/>
      <c r="B2572" s="378"/>
      <c r="C2572" s="62" t="str">
        <f>IF(ISTEXT('Organizational Unit Summary'!$B$50),'Organizational Unit Summary'!$B$50,"")</f>
        <v>P-11</v>
      </c>
      <c r="D2572" s="51" t="str">
        <f>IF('Organizational Unit Summary'!$B$24="Benchmark or Sustainment",IF(E2572="OoS","OoS",IF(E2572=1,"DM",IF(E2572=2,"PM",IF(E2572=3,"LM",IF(E2572=4,"FM"))))),IF(E2572="OoS","OoS",IF(E2572&lt;=2,"H",IF(E2572=3,"M",IF(E2572=4,"L")))))</f>
        <v>DM</v>
      </c>
      <c r="E2572" s="58">
        <f>IF(OR(Processes!$C$57=TRUE,Processes!N$57=TRUE),IF(AND(G2572=1,H2572=1,NOT(ISTEXT(J2572))),4,IF(AND(G2572=1,H2572=1,ISTEXT(J2572)),3,IF(AND(OR(G2572=1,H2572=1),ISTEXT(J2572)),2,1))),"OoS")</f>
        <v>1</v>
      </c>
      <c r="F2572" s="57"/>
      <c r="G2572" s="59"/>
      <c r="H2572" s="59"/>
      <c r="I2572" s="59"/>
      <c r="J2572" s="59"/>
      <c r="K2572" s="59"/>
      <c r="L2572" s="59"/>
      <c r="M2572" s="59"/>
      <c r="N2572" s="59"/>
      <c r="O2572" s="59"/>
      <c r="P2572" s="370"/>
      <c r="Q2572" s="59"/>
      <c r="R2572" s="386"/>
    </row>
    <row r="2573" spans="1:18" ht="13" x14ac:dyDescent="0.25">
      <c r="A2573" s="383"/>
      <c r="B2573" s="378"/>
      <c r="C2573" s="62" t="str">
        <f>IF(ISTEXT('Organizational Unit Summary'!$B$51),'Organizational Unit Summary'!$B$51,"")</f>
        <v>P-12</v>
      </c>
      <c r="D2573" s="51" t="str">
        <f>IF('Organizational Unit Summary'!$B$24="Benchmark or Sustainment",IF(E2573="OoS","OoS",IF(E2573=1,"DM",IF(E2573=2,"PM",IF(E2573=3,"LM",IF(E2573=4,"FM"))))),IF(E2573="OoS","OoS",IF(E2573&lt;=2,"H",IF(E2573=3,"M",IF(E2573=4,"L")))))</f>
        <v>DM</v>
      </c>
      <c r="E2573" s="58">
        <f>IF(OR(Processes!$C$57=TRUE,Processes!O$57=TRUE),IF(AND(G2573=1,H2573=1,NOT(ISTEXT(J2573))),4,IF(AND(G2573=1,H2573=1,ISTEXT(J2573)),3,IF(AND(OR(G2573=1,H2573=1),ISTEXT(J2573)),2,1))),"OoS")</f>
        <v>1</v>
      </c>
      <c r="F2573" s="57"/>
      <c r="G2573" s="59"/>
      <c r="H2573" s="59"/>
      <c r="I2573" s="59"/>
      <c r="J2573" s="59"/>
      <c r="K2573" s="59"/>
      <c r="L2573" s="59"/>
      <c r="M2573" s="59"/>
      <c r="N2573" s="59"/>
      <c r="O2573" s="59"/>
      <c r="P2573" s="370"/>
      <c r="Q2573" s="59"/>
      <c r="R2573" s="386"/>
    </row>
    <row r="2574" spans="1:18" ht="13" x14ac:dyDescent="0.25">
      <c r="A2574" s="383"/>
      <c r="B2574" s="378"/>
      <c r="C2574" s="62" t="str">
        <f>IF(ISTEXT('Organizational Unit Summary'!$B$52),'Organizational Unit Summary'!$B$52,"")</f>
        <v>P-13</v>
      </c>
      <c r="D2574" s="51" t="str">
        <f>IF('Organizational Unit Summary'!$B$24="Benchmark or Sustainment",IF(E2574="OoS","OoS",IF(E2574=1,"DM",IF(E2574=2,"PM",IF(E2574=3,"LM",IF(E2574=4,"FM"))))),IF(E2574="OoS","OoS",IF(E2574&lt;=2,"H",IF(E2574=3,"M",IF(E2574=4,"L")))))</f>
        <v>DM</v>
      </c>
      <c r="E2574" s="58">
        <f>IF(OR(Processes!$C$57=TRUE,Processes!P$57=TRUE),IF(AND(G2574=1,H2574=1,NOT(ISTEXT(J2574))),4,IF(AND(G2574=1,H2574=1,ISTEXT(J2574)),3,IF(AND(OR(G2574=1,H2574=1),ISTEXT(J2574)),2,1))),"OoS")</f>
        <v>1</v>
      </c>
      <c r="F2574" s="57"/>
      <c r="G2574" s="59"/>
      <c r="H2574" s="59"/>
      <c r="I2574" s="59"/>
      <c r="J2574" s="59"/>
      <c r="K2574" s="59"/>
      <c r="L2574" s="59"/>
      <c r="M2574" s="59"/>
      <c r="N2574" s="59"/>
      <c r="O2574" s="59"/>
      <c r="P2574" s="370"/>
      <c r="Q2574" s="59"/>
      <c r="R2574" s="386"/>
    </row>
    <row r="2575" spans="1:18" ht="13" x14ac:dyDescent="0.25">
      <c r="A2575" s="383"/>
      <c r="B2575" s="378"/>
      <c r="C2575" s="62" t="str">
        <f>IF(ISTEXT('Organizational Unit Summary'!$B$53),'Organizational Unit Summary'!$B$53,"")</f>
        <v>P-14</v>
      </c>
      <c r="D2575" s="51" t="str">
        <f>IF('Organizational Unit Summary'!$B$24="Benchmark or Sustainment",IF(E2575="OoS","OoS",IF(E2575=1,"DM",IF(E2575=2,"PM",IF(E2575=3,"LM",IF(E2575=4,"FM"))))),IF(E2575="OoS","OoS",IF(E2575&lt;=2,"H",IF(E2575=3,"M",IF(E2575=4,"L")))))</f>
        <v>DM</v>
      </c>
      <c r="E2575" s="58">
        <f>IF(OR(Processes!$C$57=TRUE,Processes!Q$57=TRUE),IF(AND(G2575=1,H2575=1,NOT(ISTEXT(J2575))),4,IF(AND(G2575=1,H2575=1,ISTEXT(J2575)),3,IF(AND(OR(G2575=1,H2575=1),ISTEXT(J2575)),2,1))),"OoS")</f>
        <v>1</v>
      </c>
      <c r="F2575" s="57"/>
      <c r="G2575" s="59"/>
      <c r="H2575" s="59"/>
      <c r="I2575" s="59"/>
      <c r="J2575" s="59"/>
      <c r="K2575" s="59"/>
      <c r="L2575" s="59"/>
      <c r="M2575" s="59"/>
      <c r="N2575" s="59"/>
      <c r="O2575" s="59"/>
      <c r="P2575" s="370"/>
      <c r="Q2575" s="59"/>
      <c r="R2575" s="386"/>
    </row>
    <row r="2576" spans="1:18" ht="13" x14ac:dyDescent="0.25">
      <c r="A2576" s="383"/>
      <c r="B2576" s="378"/>
      <c r="C2576" s="62" t="str">
        <f>IF(ISTEXT('Organizational Unit Summary'!$B$54),'Organizational Unit Summary'!$B$54,"")</f>
        <v>P-15</v>
      </c>
      <c r="D2576" s="51" t="str">
        <f>IF('Organizational Unit Summary'!$B$24="Benchmark or Sustainment",IF(E2576="OoS","OoS",IF(E2576=1,"DM",IF(E2576=2,"PM",IF(E2576=3,"LM",IF(E2576=4,"FM"))))),IF(E2576="OoS","OoS",IF(E2576&lt;=2,"H",IF(E2576=3,"M",IF(E2576=4,"L")))))</f>
        <v>DM</v>
      </c>
      <c r="E2576" s="58">
        <f>IF(OR(Processes!$C$57=TRUE,Processes!R$57=TRUE),IF(AND(G2576=1,H2576=1,NOT(ISTEXT(J2576))),4,IF(AND(G2576=1,H2576=1,ISTEXT(J2576)),3,IF(AND(OR(G2576=1,H2576=1),ISTEXT(J2576)),2,1))),"OoS")</f>
        <v>1</v>
      </c>
      <c r="F2576" s="57"/>
      <c r="G2576" s="59"/>
      <c r="H2576" s="59"/>
      <c r="I2576" s="59"/>
      <c r="J2576" s="59"/>
      <c r="K2576" s="59"/>
      <c r="L2576" s="59"/>
      <c r="M2576" s="59"/>
      <c r="N2576" s="59"/>
      <c r="O2576" s="59"/>
      <c r="P2576" s="370"/>
      <c r="Q2576" s="59"/>
      <c r="R2576" s="386"/>
    </row>
    <row r="2577" spans="1:18" ht="13" x14ac:dyDescent="0.25">
      <c r="A2577" s="383"/>
      <c r="B2577" s="378"/>
      <c r="C2577" s="62" t="str">
        <f>IF(ISTEXT('Organizational Unit Summary'!$B$55),'Organizational Unit Summary'!$B$55,"")</f>
        <v>P-16</v>
      </c>
      <c r="D2577" s="51" t="str">
        <f>IF('Organizational Unit Summary'!$B$24="Benchmark or Sustainment",IF(E2577="OoS","OoS",IF(E2577=1,"DM",IF(E2577=2,"PM",IF(E2577=3,"LM",IF(E2577=4,"FM"))))),IF(E2577="OoS","OoS",IF(E2577&lt;=2,"H",IF(E2577=3,"M",IF(E2577=4,"L")))))</f>
        <v>DM</v>
      </c>
      <c r="E2577" s="58">
        <f>IF(OR(Processes!$C$57=TRUE,Processes!S$57=TRUE),IF(AND(G2577=1,H2577=1,NOT(ISTEXT(J2577))),4,IF(AND(G2577=1,H2577=1,ISTEXT(J2577)),3,IF(AND(OR(G2577=1,H2577=1),ISTEXT(J2577)),2,1))),"OoS")</f>
        <v>1</v>
      </c>
      <c r="F2577" s="57"/>
      <c r="G2577" s="59"/>
      <c r="H2577" s="59"/>
      <c r="I2577" s="59"/>
      <c r="J2577" s="59"/>
      <c r="K2577" s="59"/>
      <c r="L2577" s="59"/>
      <c r="M2577" s="59"/>
      <c r="N2577" s="59"/>
      <c r="O2577" s="59"/>
      <c r="P2577" s="370"/>
      <c r="Q2577" s="59"/>
      <c r="R2577" s="386"/>
    </row>
    <row r="2578" spans="1:18" ht="13" x14ac:dyDescent="0.25">
      <c r="A2578" s="383"/>
      <c r="B2578" s="378"/>
      <c r="C2578" s="62" t="str">
        <f>IF(ISTEXT('Organizational Unit Summary'!$B$56),'Organizational Unit Summary'!$B$56,"")</f>
        <v>P-17</v>
      </c>
      <c r="D2578" s="51" t="str">
        <f>IF('Organizational Unit Summary'!$B$24="Benchmark or Sustainment",IF(E2578="OoS","OoS",IF(E2578=1,"DM",IF(E2578=2,"PM",IF(E2578=3,"LM",IF(E2578=4,"FM"))))),IF(E2578="OoS","OoS",IF(E2578&lt;=2,"H",IF(E2578=3,"M",IF(E2578=4,"L")))))</f>
        <v>DM</v>
      </c>
      <c r="E2578" s="58">
        <f>IF(OR(Processes!$C$57=TRUE,Processes!T$57=TRUE),IF(AND(G2578=1,H2578=1,NOT(ISTEXT(J2578))),4,IF(AND(G2578=1,H2578=1,ISTEXT(J2578)),3,IF(AND(OR(G2578=1,H2578=1),ISTEXT(J2578)),2,1))),"OoS")</f>
        <v>1</v>
      </c>
      <c r="F2578" s="57"/>
      <c r="G2578" s="59"/>
      <c r="H2578" s="59"/>
      <c r="I2578" s="59"/>
      <c r="J2578" s="59"/>
      <c r="K2578" s="59"/>
      <c r="L2578" s="59"/>
      <c r="M2578" s="59"/>
      <c r="N2578" s="59"/>
      <c r="O2578" s="59"/>
      <c r="P2578" s="370"/>
      <c r="Q2578" s="59"/>
      <c r="R2578" s="386"/>
    </row>
    <row r="2579" spans="1:18" ht="13" x14ac:dyDescent="0.25">
      <c r="A2579" s="383"/>
      <c r="B2579" s="378"/>
      <c r="C2579" s="62" t="str">
        <f>IF(ISTEXT('Organizational Unit Summary'!$B$57),'Organizational Unit Summary'!$B$57,"")</f>
        <v>P-18</v>
      </c>
      <c r="D2579" s="51" t="str">
        <f>IF('Organizational Unit Summary'!$B$24="Benchmark or Sustainment",IF(E2579="OoS","OoS",IF(E2579=1,"DM",IF(E2579=2,"PM",IF(E2579=3,"LM",IF(E2579=4,"FM"))))),IF(E2579="OoS","OoS",IF(E2579&lt;=2,"H",IF(E2579=3,"M",IF(E2579=4,"L")))))</f>
        <v>DM</v>
      </c>
      <c r="E2579" s="58">
        <f>IF(OR(Processes!$C$57=TRUE,Processes!U$57=TRUE),IF(AND(G2579=1,H2579=1,NOT(ISTEXT(J2579))),4,IF(AND(G2579=1,H2579=1,ISTEXT(J2579)),3,IF(AND(OR(G2579=1,H2579=1),ISTEXT(J2579)),2,1))),"OoS")</f>
        <v>1</v>
      </c>
      <c r="F2579" s="57"/>
      <c r="G2579" s="59"/>
      <c r="H2579" s="59"/>
      <c r="I2579" s="59"/>
      <c r="J2579" s="59"/>
      <c r="K2579" s="59"/>
      <c r="L2579" s="59"/>
      <c r="M2579" s="59"/>
      <c r="N2579" s="59"/>
      <c r="O2579" s="59"/>
      <c r="P2579" s="370"/>
      <c r="Q2579" s="59"/>
      <c r="R2579" s="386"/>
    </row>
    <row r="2580" spans="1:18" ht="13" x14ac:dyDescent="0.25">
      <c r="A2580" s="383"/>
      <c r="B2580" s="378"/>
      <c r="C2580" s="62" t="str">
        <f>IF(ISTEXT('Organizational Unit Summary'!$B$58),'Organizational Unit Summary'!$B$58,"")</f>
        <v>P-19</v>
      </c>
      <c r="D2580" s="51" t="str">
        <f>IF('Organizational Unit Summary'!$B$24="Benchmark or Sustainment",IF(E2580="OoS","OoS",IF(E2580=1,"DM",IF(E2580=2,"PM",IF(E2580=3,"LM",IF(E2580=4,"FM"))))),IF(E2580="OoS","OoS",IF(E2580&lt;=2,"H",IF(E2580=3,"M",IF(E2580=4,"L")))))</f>
        <v>DM</v>
      </c>
      <c r="E2580" s="58">
        <f>IF(OR(Processes!$C$57=TRUE,Processes!V$57=TRUE),IF(AND(G2580=1,H2580=1,NOT(ISTEXT(J2580))),4,IF(AND(G2580=1,H2580=1,ISTEXT(J2580)),3,IF(AND(OR(G2580=1,H2580=1),ISTEXT(J2580)),2,1))),"OoS")</f>
        <v>1</v>
      </c>
      <c r="F2580" s="57"/>
      <c r="G2580" s="59"/>
      <c r="H2580" s="59"/>
      <c r="I2580" s="59"/>
      <c r="J2580" s="59"/>
      <c r="K2580" s="59"/>
      <c r="L2580" s="59"/>
      <c r="M2580" s="59"/>
      <c r="N2580" s="59"/>
      <c r="O2580" s="59"/>
      <c r="P2580" s="370"/>
      <c r="Q2580" s="59"/>
      <c r="R2580" s="386"/>
    </row>
    <row r="2581" spans="1:18" ht="13.5" thickBot="1" x14ac:dyDescent="0.3">
      <c r="A2581" s="383"/>
      <c r="B2581" s="378"/>
      <c r="C2581" s="62" t="str">
        <f>IF(ISTEXT('Organizational Unit Summary'!$B$59),'Organizational Unit Summary'!$B$59,"")</f>
        <v>P-20</v>
      </c>
      <c r="D2581" s="51" t="str">
        <f>IF('Organizational Unit Summary'!$B$24="Benchmark or Sustainment",IF(E2581="OoS","OoS",IF(E2581=1,"DM",IF(E2581=2,"PM",IF(E2581=3,"LM",IF(E2581=4,"FM"))))),IF(E2581="OoS","OoS",IF(E2581&lt;=2,"H",IF(E2581=3,"M",IF(E2581=4,"L")))))</f>
        <v>DM</v>
      </c>
      <c r="E2581" s="58">
        <f>IF(OR(Processes!$C$57=TRUE,Processes!W$57=TRUE),IF(AND(G2581=1,H2581=1,NOT(ISTEXT(J2581))),4,IF(AND(G2581=1,H2581=1,ISTEXT(J2581)),3,IF(AND(OR(G2581=1,H2581=1),ISTEXT(J2581)),2,1))),"OoS")</f>
        <v>1</v>
      </c>
      <c r="F2581" s="57"/>
      <c r="G2581" s="59"/>
      <c r="H2581" s="59"/>
      <c r="I2581" s="59"/>
      <c r="J2581" s="59"/>
      <c r="K2581" s="59"/>
      <c r="L2581" s="59"/>
      <c r="M2581" s="59"/>
      <c r="N2581" s="59"/>
      <c r="O2581" s="59"/>
      <c r="P2581" s="371"/>
      <c r="Q2581" s="59"/>
      <c r="R2581" s="386"/>
    </row>
    <row r="2582" spans="1:18" ht="13" x14ac:dyDescent="0.25">
      <c r="A2582" s="383"/>
      <c r="B2582" s="378" t="str">
        <f>IF(ISTEXT(Processes!$B$7),Processes!$B$7,"")</f>
        <v>Process 5</v>
      </c>
      <c r="C2582" s="62" t="str">
        <f>IF(ISTEXT('Organizational Unit Summary'!$B$40),'Organizational Unit Summary'!$B$40,"")</f>
        <v>P-1</v>
      </c>
      <c r="D2582" s="51" t="str">
        <f>IF('Organizational Unit Summary'!$B$24="Benchmark or Sustainment",IF(E2582="OoS","OoS",IF(E2582=1,"DM",IF(E2582=2,"PM",IF(E2582=3,"LM",IF(E2582=4,"FM"))))),IF(E2582="OoS","OoS",IF(E2582&lt;=2,"H",IF(E2582=3,"M",IF(E2582=4,"L")))))</f>
        <v>DM</v>
      </c>
      <c r="E2582" s="58">
        <f>IF(OR(Processes!$C$58=TRUE,Processes!D$58=TRUE),IF(AND(G2582=1,H2582=1,NOT(ISTEXT(J2582))),4,IF(AND(G2582=1,H2582=1,ISTEXT(J2582)),3,IF(AND(OR(G2582=1,H2582=1),ISTEXT(J2582)),2,1))),"OoS")</f>
        <v>1</v>
      </c>
      <c r="F2582" s="57"/>
      <c r="G2582" s="59"/>
      <c r="H2582" s="59"/>
      <c r="I2582" s="59"/>
      <c r="J2582" s="59"/>
      <c r="K2582" s="59"/>
      <c r="L2582" s="59"/>
      <c r="M2582" s="59"/>
      <c r="N2582" s="59"/>
      <c r="O2582" s="59"/>
      <c r="P2582" s="369"/>
      <c r="Q2582" s="59"/>
      <c r="R2582" s="386"/>
    </row>
    <row r="2583" spans="1:18" ht="13" x14ac:dyDescent="0.25">
      <c r="A2583" s="383"/>
      <c r="B2583" s="378"/>
      <c r="C2583" s="62" t="str">
        <f>IF(ISTEXT('Organizational Unit Summary'!$B$41),'Organizational Unit Summary'!$B$41,"")</f>
        <v>P-2</v>
      </c>
      <c r="D2583" s="51" t="str">
        <f>IF('Organizational Unit Summary'!$B$24="Benchmark or Sustainment",IF(E2583="OoS","OoS",IF(E2583=1,"DM",IF(E2583=2,"PM",IF(E2583=3,"LM",IF(E2583=4,"FM"))))),IF(E2583="OoS","OoS",IF(E2583&lt;=2,"H",IF(E2583=3,"M",IF(E2583=4,"L")))))</f>
        <v>DM</v>
      </c>
      <c r="E2583" s="58">
        <f>IF(OR(Processes!$C$58=TRUE,Processes!E$58=TRUE),IF(AND(G2583=1,H2583=1,NOT(ISTEXT(J2583))),4,IF(AND(G2583=1,H2583=1,ISTEXT(J2583)),3,IF(AND(OR(G2583=1,H2583=1),ISTEXT(J2583)),2,1))),"OoS")</f>
        <v>1</v>
      </c>
      <c r="F2583" s="57"/>
      <c r="G2583" s="59"/>
      <c r="H2583" s="59"/>
      <c r="I2583" s="59"/>
      <c r="J2583" s="59"/>
      <c r="K2583" s="59"/>
      <c r="L2583" s="59"/>
      <c r="M2583" s="59"/>
      <c r="N2583" s="59"/>
      <c r="O2583" s="59"/>
      <c r="P2583" s="370"/>
      <c r="Q2583" s="59"/>
      <c r="R2583" s="386"/>
    </row>
    <row r="2584" spans="1:18" ht="13" x14ac:dyDescent="0.25">
      <c r="A2584" s="383"/>
      <c r="B2584" s="378"/>
      <c r="C2584" s="62" t="str">
        <f>IF(ISTEXT('Organizational Unit Summary'!$B$42),'Organizational Unit Summary'!$B$42,"")</f>
        <v>P-3</v>
      </c>
      <c r="D2584" s="51" t="str">
        <f>IF('Organizational Unit Summary'!$B$24="Benchmark or Sustainment",IF(E2584="OoS","OoS",IF(E2584=1,"DM",IF(E2584=2,"PM",IF(E2584=3,"LM",IF(E2584=4,"FM"))))),IF(E2584="OoS","OoS",IF(E2584&lt;=2,"H",IF(E2584=3,"M",IF(E2584=4,"L")))))</f>
        <v>DM</v>
      </c>
      <c r="E2584" s="58">
        <f>IF(OR(Processes!$C$58=TRUE,Processes!F$58=TRUE),IF(AND(G2584=1,H2584=1,NOT(ISTEXT(J2584))),4,IF(AND(G2584=1,H2584=1,ISTEXT(J2584)),3,IF(AND(OR(G2584=1,H2584=1),ISTEXT(J2584)),2,1))),"OoS")</f>
        <v>1</v>
      </c>
      <c r="F2584" s="57"/>
      <c r="G2584" s="59"/>
      <c r="H2584" s="59"/>
      <c r="I2584" s="59"/>
      <c r="J2584" s="59"/>
      <c r="K2584" s="59"/>
      <c r="L2584" s="59"/>
      <c r="M2584" s="59"/>
      <c r="N2584" s="59"/>
      <c r="O2584" s="59"/>
      <c r="P2584" s="370"/>
      <c r="Q2584" s="59"/>
      <c r="R2584" s="386"/>
    </row>
    <row r="2585" spans="1:18" ht="13" x14ac:dyDescent="0.25">
      <c r="A2585" s="383"/>
      <c r="B2585" s="378"/>
      <c r="C2585" s="62" t="str">
        <f>IF(ISTEXT('Organizational Unit Summary'!$B$43),'Organizational Unit Summary'!$B$43,"")</f>
        <v>P-4</v>
      </c>
      <c r="D2585" s="51" t="str">
        <f>IF('Organizational Unit Summary'!$B$24="Benchmark or Sustainment",IF(E2585="OoS","OoS",IF(E2585=1,"DM",IF(E2585=2,"PM",IF(E2585=3,"LM",IF(E2585=4,"FM"))))),IF(E2585="OoS","OoS",IF(E2585&lt;=2,"H",IF(E2585=3,"M",IF(E2585=4,"L")))))</f>
        <v>DM</v>
      </c>
      <c r="E2585" s="58">
        <f>IF(OR(Processes!$C$58=TRUE,Processes!G$58=TRUE),IF(AND(G2585=1,H2585=1,NOT(ISTEXT(J2585))),4,IF(AND(G2585=1,H2585=1,ISTEXT(J2585)),3,IF(AND(OR(G2585=1,H2585=1),ISTEXT(J2585)),2,1))),"OoS")</f>
        <v>1</v>
      </c>
      <c r="F2585" s="57"/>
      <c r="G2585" s="59"/>
      <c r="H2585" s="59"/>
      <c r="I2585" s="59"/>
      <c r="J2585" s="59"/>
      <c r="K2585" s="59"/>
      <c r="L2585" s="59"/>
      <c r="M2585" s="59"/>
      <c r="N2585" s="59"/>
      <c r="O2585" s="59"/>
      <c r="P2585" s="370"/>
      <c r="Q2585" s="59"/>
      <c r="R2585" s="386"/>
    </row>
    <row r="2586" spans="1:18" ht="13" x14ac:dyDescent="0.25">
      <c r="A2586" s="383"/>
      <c r="B2586" s="378"/>
      <c r="C2586" s="62" t="str">
        <f>IF(ISTEXT('Organizational Unit Summary'!$B$44),'Organizational Unit Summary'!$B$44,"")</f>
        <v>P-5</v>
      </c>
      <c r="D2586" s="51" t="str">
        <f>IF('Organizational Unit Summary'!$B$24="Benchmark or Sustainment",IF(E2586="OoS","OoS",IF(E2586=1,"DM",IF(E2586=2,"PM",IF(E2586=3,"LM",IF(E2586=4,"FM"))))),IF(E2586="OoS","OoS",IF(E2586&lt;=2,"H",IF(E2586=3,"M",IF(E2586=4,"L")))))</f>
        <v>DM</v>
      </c>
      <c r="E2586" s="58">
        <f>IF(OR(Processes!$C$58=TRUE,Processes!H$58=TRUE),IF(AND(G2586=1,H2586=1,NOT(ISTEXT(J2586))),4,IF(AND(G2586=1,H2586=1,ISTEXT(J2586)),3,IF(AND(OR(G2586=1,H2586=1),ISTEXT(J2586)),2,1))),"OoS")</f>
        <v>1</v>
      </c>
      <c r="F2586" s="57"/>
      <c r="G2586" s="59"/>
      <c r="H2586" s="59"/>
      <c r="I2586" s="59"/>
      <c r="J2586" s="59"/>
      <c r="K2586" s="59"/>
      <c r="L2586" s="59"/>
      <c r="M2586" s="59"/>
      <c r="N2586" s="59"/>
      <c r="O2586" s="59"/>
      <c r="P2586" s="370"/>
      <c r="Q2586" s="59"/>
      <c r="R2586" s="386"/>
    </row>
    <row r="2587" spans="1:18" ht="13" x14ac:dyDescent="0.25">
      <c r="A2587" s="383"/>
      <c r="B2587" s="378"/>
      <c r="C2587" s="62" t="str">
        <f>IF(ISTEXT('Organizational Unit Summary'!$B$45),'Organizational Unit Summary'!$B$45,"")</f>
        <v>P-6</v>
      </c>
      <c r="D2587" s="51" t="str">
        <f>IF('Organizational Unit Summary'!$B$24="Benchmark or Sustainment",IF(E2587="OoS","OoS",IF(E2587=1,"DM",IF(E2587=2,"PM",IF(E2587=3,"LM",IF(E2587=4,"FM"))))),IF(E2587="OoS","OoS",IF(E2587&lt;=2,"H",IF(E2587=3,"M",IF(E2587=4,"L")))))</f>
        <v>DM</v>
      </c>
      <c r="E2587" s="58">
        <f>IF(OR(Processes!$C$58=TRUE,Processes!I$58=TRUE),IF(AND(G2587=1,H2587=1,NOT(ISTEXT(J2587))),4,IF(AND(G2587=1,H2587=1,ISTEXT(J2587)),3,IF(AND(OR(G2587=1,H2587=1),ISTEXT(J2587)),2,1))),"OoS")</f>
        <v>1</v>
      </c>
      <c r="F2587" s="57"/>
      <c r="G2587" s="59"/>
      <c r="H2587" s="59"/>
      <c r="I2587" s="59"/>
      <c r="J2587" s="59"/>
      <c r="K2587" s="59"/>
      <c r="L2587" s="59"/>
      <c r="M2587" s="59"/>
      <c r="N2587" s="59"/>
      <c r="O2587" s="59"/>
      <c r="P2587" s="370"/>
      <c r="Q2587" s="59"/>
      <c r="R2587" s="386"/>
    </row>
    <row r="2588" spans="1:18" ht="13" x14ac:dyDescent="0.25">
      <c r="A2588" s="383"/>
      <c r="B2588" s="378"/>
      <c r="C2588" s="62" t="str">
        <f>IF(ISTEXT('Organizational Unit Summary'!$B$46),'Organizational Unit Summary'!$B$46,"")</f>
        <v>P-7</v>
      </c>
      <c r="D2588" s="51" t="str">
        <f>IF('Organizational Unit Summary'!$B$24="Benchmark or Sustainment",IF(E2588="OoS","OoS",IF(E2588=1,"DM",IF(E2588=2,"PM",IF(E2588=3,"LM",IF(E2588=4,"FM"))))),IF(E2588="OoS","OoS",IF(E2588&lt;=2,"H",IF(E2588=3,"M",IF(E2588=4,"L")))))</f>
        <v>DM</v>
      </c>
      <c r="E2588" s="58">
        <f>IF(OR(Processes!$C$58=TRUE,Processes!J$58=TRUE),IF(AND(G2588=1,H2588=1,NOT(ISTEXT(J2588))),4,IF(AND(G2588=1,H2588=1,ISTEXT(J2588)),3,IF(AND(OR(G2588=1,H2588=1),ISTEXT(J2588)),2,1))),"OoS")</f>
        <v>1</v>
      </c>
      <c r="F2588" s="57"/>
      <c r="G2588" s="59"/>
      <c r="H2588" s="59"/>
      <c r="I2588" s="59"/>
      <c r="J2588" s="59"/>
      <c r="K2588" s="59"/>
      <c r="L2588" s="59"/>
      <c r="M2588" s="59"/>
      <c r="N2588" s="59"/>
      <c r="O2588" s="59"/>
      <c r="P2588" s="370"/>
      <c r="Q2588" s="59"/>
      <c r="R2588" s="386"/>
    </row>
    <row r="2589" spans="1:18" ht="13" x14ac:dyDescent="0.25">
      <c r="A2589" s="383"/>
      <c r="B2589" s="378"/>
      <c r="C2589" s="62" t="str">
        <f>IF(ISTEXT('Organizational Unit Summary'!$B$47),'Organizational Unit Summary'!$B$47,"")</f>
        <v>P-8</v>
      </c>
      <c r="D2589" s="51" t="str">
        <f>IF('Organizational Unit Summary'!$B$24="Benchmark or Sustainment",IF(E2589="OoS","OoS",IF(E2589=1,"DM",IF(E2589=2,"PM",IF(E2589=3,"LM",IF(E2589=4,"FM"))))),IF(E2589="OoS","OoS",IF(E2589&lt;=2,"H",IF(E2589=3,"M",IF(E2589=4,"L")))))</f>
        <v>DM</v>
      </c>
      <c r="E2589" s="58">
        <f>IF(OR(Processes!$C$58=TRUE,Processes!K$58=TRUE),IF(AND(G2589=1,H2589=1,NOT(ISTEXT(J2589))),4,IF(AND(G2589=1,H2589=1,ISTEXT(J2589)),3,IF(AND(OR(G2589=1,H2589=1),ISTEXT(J2589)),2,1))),"OoS")</f>
        <v>1</v>
      </c>
      <c r="F2589" s="57"/>
      <c r="G2589" s="59"/>
      <c r="H2589" s="59"/>
      <c r="I2589" s="59"/>
      <c r="J2589" s="59"/>
      <c r="K2589" s="59"/>
      <c r="L2589" s="59"/>
      <c r="M2589" s="59"/>
      <c r="N2589" s="59"/>
      <c r="O2589" s="59"/>
      <c r="P2589" s="370"/>
      <c r="Q2589" s="59"/>
      <c r="R2589" s="386"/>
    </row>
    <row r="2590" spans="1:18" ht="13" x14ac:dyDescent="0.25">
      <c r="A2590" s="383"/>
      <c r="B2590" s="378"/>
      <c r="C2590" s="62" t="str">
        <f>IF(ISTEXT('Organizational Unit Summary'!$B$48),'Organizational Unit Summary'!$B$48,"")</f>
        <v>P-9</v>
      </c>
      <c r="D2590" s="51" t="str">
        <f>IF('Organizational Unit Summary'!$B$24="Benchmark or Sustainment",IF(E2590="OoS","OoS",IF(E2590=1,"DM",IF(E2590=2,"PM",IF(E2590=3,"LM",IF(E2590=4,"FM"))))),IF(E2590="OoS","OoS",IF(E2590&lt;=2,"H",IF(E2590=3,"M",IF(E2590=4,"L")))))</f>
        <v>DM</v>
      </c>
      <c r="E2590" s="58">
        <f>IF(OR(Processes!$C$58=TRUE,Processes!L$58=TRUE),IF(AND(G2590=1,H2590=1,NOT(ISTEXT(J2590))),4,IF(AND(G2590=1,H2590=1,ISTEXT(J2590)),3,IF(AND(OR(G2590=1,H2590=1),ISTEXT(J2590)),2,1))),"OoS")</f>
        <v>1</v>
      </c>
      <c r="F2590" s="57"/>
      <c r="G2590" s="59"/>
      <c r="H2590" s="59"/>
      <c r="I2590" s="59"/>
      <c r="J2590" s="59"/>
      <c r="K2590" s="59"/>
      <c r="L2590" s="59"/>
      <c r="M2590" s="59"/>
      <c r="N2590" s="59"/>
      <c r="O2590" s="59"/>
      <c r="P2590" s="370"/>
      <c r="Q2590" s="59"/>
      <c r="R2590" s="386"/>
    </row>
    <row r="2591" spans="1:18" ht="13" x14ac:dyDescent="0.25">
      <c r="A2591" s="383"/>
      <c r="B2591" s="378"/>
      <c r="C2591" s="62" t="str">
        <f>IF(ISTEXT('Organizational Unit Summary'!$B$49),'Organizational Unit Summary'!$B$49,"")</f>
        <v>P-10</v>
      </c>
      <c r="D2591" s="51" t="str">
        <f>IF('Organizational Unit Summary'!$B$24="Benchmark or Sustainment",IF(E2591="OoS","OoS",IF(E2591=1,"DM",IF(E2591=2,"PM",IF(E2591=3,"LM",IF(E2591=4,"FM"))))),IF(E2591="OoS","OoS",IF(E2591&lt;=2,"H",IF(E2591=3,"M",IF(E2591=4,"L")))))</f>
        <v>DM</v>
      </c>
      <c r="E2591" s="58">
        <f>IF(OR(Processes!$C$58=TRUE,Processes!M$58=TRUE),IF(AND(G2591=1,H2591=1,NOT(ISTEXT(J2591))),4,IF(AND(G2591=1,H2591=1,ISTEXT(J2591)),3,IF(AND(OR(G2591=1,H2591=1),ISTEXT(J2591)),2,1))),"OoS")</f>
        <v>1</v>
      </c>
      <c r="F2591" s="57"/>
      <c r="G2591" s="59"/>
      <c r="H2591" s="59"/>
      <c r="I2591" s="59"/>
      <c r="J2591" s="59"/>
      <c r="K2591" s="59"/>
      <c r="L2591" s="59"/>
      <c r="M2591" s="59"/>
      <c r="N2591" s="59"/>
      <c r="O2591" s="59"/>
      <c r="P2591" s="370"/>
      <c r="Q2591" s="59"/>
      <c r="R2591" s="386"/>
    </row>
    <row r="2592" spans="1:18" ht="13" x14ac:dyDescent="0.25">
      <c r="A2592" s="383"/>
      <c r="B2592" s="378"/>
      <c r="C2592" s="62" t="str">
        <f>IF(ISTEXT('Organizational Unit Summary'!$B$50),'Organizational Unit Summary'!$B$50,"")</f>
        <v>P-11</v>
      </c>
      <c r="D2592" s="51" t="str">
        <f>IF('Organizational Unit Summary'!$B$24="Benchmark or Sustainment",IF(E2592="OoS","OoS",IF(E2592=1,"DM",IF(E2592=2,"PM",IF(E2592=3,"LM",IF(E2592=4,"FM"))))),IF(E2592="OoS","OoS",IF(E2592&lt;=2,"H",IF(E2592=3,"M",IF(E2592=4,"L")))))</f>
        <v>DM</v>
      </c>
      <c r="E2592" s="58">
        <f>IF(OR(Processes!$C$58=TRUE,Processes!N$58=TRUE),IF(AND(G2592=1,H2592=1,NOT(ISTEXT(J2592))),4,IF(AND(G2592=1,H2592=1,ISTEXT(J2592)),3,IF(AND(OR(G2592=1,H2592=1),ISTEXT(J2592)),2,1))),"OoS")</f>
        <v>1</v>
      </c>
      <c r="F2592" s="57"/>
      <c r="G2592" s="59"/>
      <c r="H2592" s="59"/>
      <c r="I2592" s="59"/>
      <c r="J2592" s="59"/>
      <c r="K2592" s="59"/>
      <c r="L2592" s="59"/>
      <c r="M2592" s="59"/>
      <c r="N2592" s="59"/>
      <c r="O2592" s="59"/>
      <c r="P2592" s="370"/>
      <c r="Q2592" s="59"/>
      <c r="R2592" s="386"/>
    </row>
    <row r="2593" spans="1:18" ht="13" x14ac:dyDescent="0.25">
      <c r="A2593" s="383"/>
      <c r="B2593" s="378"/>
      <c r="C2593" s="62" t="str">
        <f>IF(ISTEXT('Organizational Unit Summary'!$B$51),'Organizational Unit Summary'!$B$51,"")</f>
        <v>P-12</v>
      </c>
      <c r="D2593" s="51" t="str">
        <f>IF('Organizational Unit Summary'!$B$24="Benchmark or Sustainment",IF(E2593="OoS","OoS",IF(E2593=1,"DM",IF(E2593=2,"PM",IF(E2593=3,"LM",IF(E2593=4,"FM"))))),IF(E2593="OoS","OoS",IF(E2593&lt;=2,"H",IF(E2593=3,"M",IF(E2593=4,"L")))))</f>
        <v>DM</v>
      </c>
      <c r="E2593" s="58">
        <f>IF(OR(Processes!$C$58=TRUE,Processes!O$58=TRUE),IF(AND(G2593=1,H2593=1,NOT(ISTEXT(J2593))),4,IF(AND(G2593=1,H2593=1,ISTEXT(J2593)),3,IF(AND(OR(G2593=1,H2593=1),ISTEXT(J2593)),2,1))),"OoS")</f>
        <v>1</v>
      </c>
      <c r="F2593" s="57"/>
      <c r="G2593" s="59"/>
      <c r="H2593" s="59"/>
      <c r="I2593" s="59"/>
      <c r="J2593" s="59"/>
      <c r="K2593" s="59"/>
      <c r="L2593" s="59"/>
      <c r="M2593" s="59"/>
      <c r="N2593" s="59"/>
      <c r="O2593" s="59"/>
      <c r="P2593" s="370"/>
      <c r="Q2593" s="59"/>
      <c r="R2593" s="386"/>
    </row>
    <row r="2594" spans="1:18" ht="13" x14ac:dyDescent="0.25">
      <c r="A2594" s="383"/>
      <c r="B2594" s="378"/>
      <c r="C2594" s="62" t="str">
        <f>IF(ISTEXT('Organizational Unit Summary'!$B$52),'Organizational Unit Summary'!$B$52,"")</f>
        <v>P-13</v>
      </c>
      <c r="D2594" s="51" t="str">
        <f>IF('Organizational Unit Summary'!$B$24="Benchmark or Sustainment",IF(E2594="OoS","OoS",IF(E2594=1,"DM",IF(E2594=2,"PM",IF(E2594=3,"LM",IF(E2594=4,"FM"))))),IF(E2594="OoS","OoS",IF(E2594&lt;=2,"H",IF(E2594=3,"M",IF(E2594=4,"L")))))</f>
        <v>DM</v>
      </c>
      <c r="E2594" s="58">
        <f>IF(OR(Processes!$C$58=TRUE,Processes!P$58=TRUE),IF(AND(G2594=1,H2594=1,NOT(ISTEXT(J2594))),4,IF(AND(G2594=1,H2594=1,ISTEXT(J2594)),3,IF(AND(OR(G2594=1,H2594=1),ISTEXT(J2594)),2,1))),"OoS")</f>
        <v>1</v>
      </c>
      <c r="F2594" s="57"/>
      <c r="G2594" s="59"/>
      <c r="H2594" s="59"/>
      <c r="I2594" s="59"/>
      <c r="J2594" s="59"/>
      <c r="K2594" s="59"/>
      <c r="L2594" s="59"/>
      <c r="M2594" s="59"/>
      <c r="N2594" s="59"/>
      <c r="O2594" s="59"/>
      <c r="P2594" s="370"/>
      <c r="Q2594" s="59"/>
      <c r="R2594" s="386"/>
    </row>
    <row r="2595" spans="1:18" ht="13" x14ac:dyDescent="0.25">
      <c r="A2595" s="383"/>
      <c r="B2595" s="378"/>
      <c r="C2595" s="62" t="str">
        <f>IF(ISTEXT('Organizational Unit Summary'!$B$53),'Organizational Unit Summary'!$B$53,"")</f>
        <v>P-14</v>
      </c>
      <c r="D2595" s="51" t="str">
        <f>IF('Organizational Unit Summary'!$B$24="Benchmark or Sustainment",IF(E2595="OoS","OoS",IF(E2595=1,"DM",IF(E2595=2,"PM",IF(E2595=3,"LM",IF(E2595=4,"FM"))))),IF(E2595="OoS","OoS",IF(E2595&lt;=2,"H",IF(E2595=3,"M",IF(E2595=4,"L")))))</f>
        <v>DM</v>
      </c>
      <c r="E2595" s="58">
        <f>IF(OR(Processes!$C$58=TRUE,Processes!Q$58=TRUE),IF(AND(G2595=1,H2595=1,NOT(ISTEXT(J2595))),4,IF(AND(G2595=1,H2595=1,ISTEXT(J2595)),3,IF(AND(OR(G2595=1,H2595=1),ISTEXT(J2595)),2,1))),"OoS")</f>
        <v>1</v>
      </c>
      <c r="F2595" s="57"/>
      <c r="G2595" s="59"/>
      <c r="H2595" s="59"/>
      <c r="I2595" s="59"/>
      <c r="J2595" s="59"/>
      <c r="K2595" s="59"/>
      <c r="L2595" s="59"/>
      <c r="M2595" s="59"/>
      <c r="N2595" s="59"/>
      <c r="O2595" s="59"/>
      <c r="P2595" s="370"/>
      <c r="Q2595" s="59"/>
      <c r="R2595" s="386"/>
    </row>
    <row r="2596" spans="1:18" ht="13" x14ac:dyDescent="0.25">
      <c r="A2596" s="383"/>
      <c r="B2596" s="378"/>
      <c r="C2596" s="62" t="str">
        <f>IF(ISTEXT('Organizational Unit Summary'!$B$54),'Organizational Unit Summary'!$B$54,"")</f>
        <v>P-15</v>
      </c>
      <c r="D2596" s="51" t="str">
        <f>IF('Organizational Unit Summary'!$B$24="Benchmark or Sustainment",IF(E2596="OoS","OoS",IF(E2596=1,"DM",IF(E2596=2,"PM",IF(E2596=3,"LM",IF(E2596=4,"FM"))))),IF(E2596="OoS","OoS",IF(E2596&lt;=2,"H",IF(E2596=3,"M",IF(E2596=4,"L")))))</f>
        <v>DM</v>
      </c>
      <c r="E2596" s="58">
        <f>IF(OR(Processes!$C$58=TRUE,Processes!R$58=TRUE),IF(AND(G2596=1,H2596=1,NOT(ISTEXT(J2596))),4,IF(AND(G2596=1,H2596=1,ISTEXT(J2596)),3,IF(AND(OR(G2596=1,H2596=1),ISTEXT(J2596)),2,1))),"OoS")</f>
        <v>1</v>
      </c>
      <c r="F2596" s="57"/>
      <c r="G2596" s="59"/>
      <c r="H2596" s="59"/>
      <c r="I2596" s="59"/>
      <c r="J2596" s="59"/>
      <c r="K2596" s="59"/>
      <c r="L2596" s="59"/>
      <c r="M2596" s="59"/>
      <c r="N2596" s="59"/>
      <c r="O2596" s="59"/>
      <c r="P2596" s="370"/>
      <c r="Q2596" s="59"/>
      <c r="R2596" s="386"/>
    </row>
    <row r="2597" spans="1:18" ht="13" x14ac:dyDescent="0.25">
      <c r="A2597" s="383"/>
      <c r="B2597" s="378"/>
      <c r="C2597" s="62" t="str">
        <f>IF(ISTEXT('Organizational Unit Summary'!$B$55),'Organizational Unit Summary'!$B$55,"")</f>
        <v>P-16</v>
      </c>
      <c r="D2597" s="51" t="str">
        <f>IF('Organizational Unit Summary'!$B$24="Benchmark or Sustainment",IF(E2597="OoS","OoS",IF(E2597=1,"DM",IF(E2597=2,"PM",IF(E2597=3,"LM",IF(E2597=4,"FM"))))),IF(E2597="OoS","OoS",IF(E2597&lt;=2,"H",IF(E2597=3,"M",IF(E2597=4,"L")))))</f>
        <v>DM</v>
      </c>
      <c r="E2597" s="58">
        <f>IF(OR(Processes!$C$58=TRUE,Processes!S$58=TRUE),IF(AND(G2597=1,H2597=1,NOT(ISTEXT(J2597))),4,IF(AND(G2597=1,H2597=1,ISTEXT(J2597)),3,IF(AND(OR(G2597=1,H2597=1),ISTEXT(J2597)),2,1))),"OoS")</f>
        <v>1</v>
      </c>
      <c r="F2597" s="57"/>
      <c r="G2597" s="59"/>
      <c r="H2597" s="59"/>
      <c r="I2597" s="59"/>
      <c r="J2597" s="59"/>
      <c r="K2597" s="59"/>
      <c r="L2597" s="59"/>
      <c r="M2597" s="59"/>
      <c r="N2597" s="59"/>
      <c r="O2597" s="59"/>
      <c r="P2597" s="370"/>
      <c r="Q2597" s="59"/>
      <c r="R2597" s="386"/>
    </row>
    <row r="2598" spans="1:18" ht="13" x14ac:dyDescent="0.25">
      <c r="A2598" s="383"/>
      <c r="B2598" s="378"/>
      <c r="C2598" s="62" t="str">
        <f>IF(ISTEXT('Organizational Unit Summary'!$B$56),'Organizational Unit Summary'!$B$56,"")</f>
        <v>P-17</v>
      </c>
      <c r="D2598" s="51" t="str">
        <f>IF('Organizational Unit Summary'!$B$24="Benchmark or Sustainment",IF(E2598="OoS","OoS",IF(E2598=1,"DM",IF(E2598=2,"PM",IF(E2598=3,"LM",IF(E2598=4,"FM"))))),IF(E2598="OoS","OoS",IF(E2598&lt;=2,"H",IF(E2598=3,"M",IF(E2598=4,"L")))))</f>
        <v>DM</v>
      </c>
      <c r="E2598" s="58">
        <f>IF(OR(Processes!$C$58=TRUE,Processes!T$58=TRUE),IF(AND(G2598=1,H2598=1,NOT(ISTEXT(J2598))),4,IF(AND(G2598=1,H2598=1,ISTEXT(J2598)),3,IF(AND(OR(G2598=1,H2598=1),ISTEXT(J2598)),2,1))),"OoS")</f>
        <v>1</v>
      </c>
      <c r="F2598" s="57"/>
      <c r="G2598" s="59"/>
      <c r="H2598" s="59"/>
      <c r="I2598" s="59"/>
      <c r="J2598" s="59"/>
      <c r="K2598" s="59"/>
      <c r="L2598" s="59"/>
      <c r="M2598" s="59"/>
      <c r="N2598" s="59"/>
      <c r="O2598" s="59"/>
      <c r="P2598" s="370"/>
      <c r="Q2598" s="59"/>
      <c r="R2598" s="386"/>
    </row>
    <row r="2599" spans="1:18" ht="13" x14ac:dyDescent="0.25">
      <c r="A2599" s="383"/>
      <c r="B2599" s="378"/>
      <c r="C2599" s="62" t="str">
        <f>IF(ISTEXT('Organizational Unit Summary'!$B$57),'Organizational Unit Summary'!$B$57,"")</f>
        <v>P-18</v>
      </c>
      <c r="D2599" s="51" t="str">
        <f>IF('Organizational Unit Summary'!$B$24="Benchmark or Sustainment",IF(E2599="OoS","OoS",IF(E2599=1,"DM",IF(E2599=2,"PM",IF(E2599=3,"LM",IF(E2599=4,"FM"))))),IF(E2599="OoS","OoS",IF(E2599&lt;=2,"H",IF(E2599=3,"M",IF(E2599=4,"L")))))</f>
        <v>DM</v>
      </c>
      <c r="E2599" s="58">
        <f>IF(OR(Processes!$C$58=TRUE,Processes!U$58=TRUE),IF(AND(G2599=1,H2599=1,NOT(ISTEXT(J2599))),4,IF(AND(G2599=1,H2599=1,ISTEXT(J2599)),3,IF(AND(OR(G2599=1,H2599=1),ISTEXT(J2599)),2,1))),"OoS")</f>
        <v>1</v>
      </c>
      <c r="F2599" s="57"/>
      <c r="G2599" s="59"/>
      <c r="H2599" s="59"/>
      <c r="I2599" s="59"/>
      <c r="J2599" s="59"/>
      <c r="K2599" s="59"/>
      <c r="L2599" s="59"/>
      <c r="M2599" s="59"/>
      <c r="N2599" s="59"/>
      <c r="O2599" s="59"/>
      <c r="P2599" s="370"/>
      <c r="Q2599" s="59"/>
      <c r="R2599" s="386"/>
    </row>
    <row r="2600" spans="1:18" ht="13" x14ac:dyDescent="0.25">
      <c r="A2600" s="383"/>
      <c r="B2600" s="378"/>
      <c r="C2600" s="62" t="str">
        <f>IF(ISTEXT('Organizational Unit Summary'!$B$58),'Organizational Unit Summary'!$B$58,"")</f>
        <v>P-19</v>
      </c>
      <c r="D2600" s="51" t="str">
        <f>IF('Organizational Unit Summary'!$B$24="Benchmark or Sustainment",IF(E2600="OoS","OoS",IF(E2600=1,"DM",IF(E2600=2,"PM",IF(E2600=3,"LM",IF(E2600=4,"FM"))))),IF(E2600="OoS","OoS",IF(E2600&lt;=2,"H",IF(E2600=3,"M",IF(E2600=4,"L")))))</f>
        <v>DM</v>
      </c>
      <c r="E2600" s="58">
        <f>IF(OR(Processes!$C$58=TRUE,Processes!V$58=TRUE),IF(AND(G2600=1,H2600=1,NOT(ISTEXT(J2600))),4,IF(AND(G2600=1,H2600=1,ISTEXT(J2600)),3,IF(AND(OR(G2600=1,H2600=1),ISTEXT(J2600)),2,1))),"OoS")</f>
        <v>1</v>
      </c>
      <c r="F2600" s="57"/>
      <c r="G2600" s="59"/>
      <c r="H2600" s="59"/>
      <c r="I2600" s="59"/>
      <c r="J2600" s="59"/>
      <c r="K2600" s="59"/>
      <c r="L2600" s="59"/>
      <c r="M2600" s="59"/>
      <c r="N2600" s="59"/>
      <c r="O2600" s="59"/>
      <c r="P2600" s="370"/>
      <c r="Q2600" s="59"/>
      <c r="R2600" s="386"/>
    </row>
    <row r="2601" spans="1:18" ht="13.5" thickBot="1" x14ac:dyDescent="0.3">
      <c r="A2601" s="383"/>
      <c r="B2601" s="378"/>
      <c r="C2601" s="62" t="str">
        <f>IF(ISTEXT('Organizational Unit Summary'!$B$59),'Organizational Unit Summary'!$B$59,"")</f>
        <v>P-20</v>
      </c>
      <c r="D2601" s="51" t="str">
        <f>IF('Organizational Unit Summary'!$B$24="Benchmark or Sustainment",IF(E2601="OoS","OoS",IF(E2601=1,"DM",IF(E2601=2,"PM",IF(E2601=3,"LM",IF(E2601=4,"FM"))))),IF(E2601="OoS","OoS",IF(E2601&lt;=2,"H",IF(E2601=3,"M",IF(E2601=4,"L")))))</f>
        <v>DM</v>
      </c>
      <c r="E2601" s="58">
        <f>IF(OR(Processes!$C$58=TRUE,Processes!W$58=TRUE),IF(AND(G2601=1,H2601=1,NOT(ISTEXT(J2601))),4,IF(AND(G2601=1,H2601=1,ISTEXT(J2601)),3,IF(AND(OR(G2601=1,H2601=1),ISTEXT(J2601)),2,1))),"OoS")</f>
        <v>1</v>
      </c>
      <c r="F2601" s="57"/>
      <c r="G2601" s="59"/>
      <c r="H2601" s="59"/>
      <c r="I2601" s="59"/>
      <c r="J2601" s="59"/>
      <c r="K2601" s="59"/>
      <c r="L2601" s="59"/>
      <c r="M2601" s="59"/>
      <c r="N2601" s="59"/>
      <c r="O2601" s="59"/>
      <c r="P2601" s="371"/>
      <c r="Q2601" s="59"/>
      <c r="R2601" s="386"/>
    </row>
    <row r="2602" spans="1:18" ht="13" x14ac:dyDescent="0.25">
      <c r="A2602" s="383"/>
      <c r="B2602" s="378" t="str">
        <f>IF(ISTEXT(Processes!$B$8),Processes!$B$8,"")</f>
        <v>Process 6</v>
      </c>
      <c r="C2602" s="62" t="str">
        <f>IF(ISTEXT('Organizational Unit Summary'!$B$40),'Organizational Unit Summary'!$B$40,"")</f>
        <v>P-1</v>
      </c>
      <c r="D2602" s="51" t="str">
        <f>IF('Organizational Unit Summary'!$B$24="Benchmark or Sustainment",IF(E2602="OoS","OoS",IF(E2602=1,"DM",IF(E2602=2,"PM",IF(E2602=3,"LM",IF(E2602=4,"FM"))))),IF(E2602="OoS","OoS",IF(E2602&lt;=2,"H",IF(E2602=3,"M",IF(E2602=4,"L")))))</f>
        <v>DM</v>
      </c>
      <c r="E2602" s="58">
        <f>IF(OR(Processes!$C$59=TRUE,Processes!D$59=TRUE),IF(AND(G2602=1,H2602=1,NOT(ISTEXT(J2602))),4,IF(AND(G2602=1,H2602=1,ISTEXT(J2602)),3,IF(AND(OR(G2602=1,H2602=1),ISTEXT(J2602)),2,1))),"OoS")</f>
        <v>1</v>
      </c>
      <c r="F2602" s="57"/>
      <c r="G2602" s="59"/>
      <c r="H2602" s="59"/>
      <c r="I2602" s="59"/>
      <c r="J2602" s="59"/>
      <c r="K2602" s="59"/>
      <c r="L2602" s="59"/>
      <c r="M2602" s="59"/>
      <c r="N2602" s="59"/>
      <c r="O2602" s="59"/>
      <c r="P2602" s="369"/>
      <c r="Q2602" s="59"/>
      <c r="R2602" s="386"/>
    </row>
    <row r="2603" spans="1:18" ht="13" x14ac:dyDescent="0.25">
      <c r="A2603" s="383"/>
      <c r="B2603" s="378"/>
      <c r="C2603" s="62" t="str">
        <f>IF(ISTEXT('Organizational Unit Summary'!$B$41),'Organizational Unit Summary'!$B$41,"")</f>
        <v>P-2</v>
      </c>
      <c r="D2603" s="51" t="str">
        <f>IF('Organizational Unit Summary'!$B$24="Benchmark or Sustainment",IF(E2603="OoS","OoS",IF(E2603=1,"DM",IF(E2603=2,"PM",IF(E2603=3,"LM",IF(E2603=4,"FM"))))),IF(E2603="OoS","OoS",IF(E2603&lt;=2,"H",IF(E2603=3,"M",IF(E2603=4,"L")))))</f>
        <v>DM</v>
      </c>
      <c r="E2603" s="58">
        <f>IF(OR(Processes!$C$59=TRUE,Processes!E$59=TRUE),IF(AND(G2603=1,H2603=1,NOT(ISTEXT(J2603))),4,IF(AND(G2603=1,H2603=1,ISTEXT(J2603)),3,IF(AND(OR(G2603=1,H2603=1),ISTEXT(J2603)),2,1))),"OoS")</f>
        <v>1</v>
      </c>
      <c r="F2603" s="57"/>
      <c r="G2603" s="59"/>
      <c r="H2603" s="59"/>
      <c r="I2603" s="59"/>
      <c r="J2603" s="59"/>
      <c r="K2603" s="59"/>
      <c r="L2603" s="59"/>
      <c r="M2603" s="59"/>
      <c r="N2603" s="59"/>
      <c r="O2603" s="59"/>
      <c r="P2603" s="370"/>
      <c r="Q2603" s="59"/>
      <c r="R2603" s="386"/>
    </row>
    <row r="2604" spans="1:18" ht="13" x14ac:dyDescent="0.25">
      <c r="A2604" s="383"/>
      <c r="B2604" s="378"/>
      <c r="C2604" s="62" t="str">
        <f>IF(ISTEXT('Organizational Unit Summary'!$B$42),'Organizational Unit Summary'!$B$42,"")</f>
        <v>P-3</v>
      </c>
      <c r="D2604" s="51" t="str">
        <f>IF('Organizational Unit Summary'!$B$24="Benchmark or Sustainment",IF(E2604="OoS","OoS",IF(E2604=1,"DM",IF(E2604=2,"PM",IF(E2604=3,"LM",IF(E2604=4,"FM"))))),IF(E2604="OoS","OoS",IF(E2604&lt;=2,"H",IF(E2604=3,"M",IF(E2604=4,"L")))))</f>
        <v>DM</v>
      </c>
      <c r="E2604" s="58">
        <f>IF(OR(Processes!$C$59=TRUE,Processes!F$59=TRUE),IF(AND(G2604=1,H2604=1,NOT(ISTEXT(J2604))),4,IF(AND(G2604=1,H2604=1,ISTEXT(J2604)),3,IF(AND(OR(G2604=1,H2604=1),ISTEXT(J2604)),2,1))),"OoS")</f>
        <v>1</v>
      </c>
      <c r="F2604" s="57"/>
      <c r="G2604" s="59"/>
      <c r="H2604" s="59"/>
      <c r="I2604" s="59"/>
      <c r="J2604" s="59"/>
      <c r="K2604" s="59"/>
      <c r="L2604" s="59"/>
      <c r="M2604" s="59"/>
      <c r="N2604" s="59"/>
      <c r="O2604" s="59"/>
      <c r="P2604" s="370"/>
      <c r="Q2604" s="59"/>
      <c r="R2604" s="386"/>
    </row>
    <row r="2605" spans="1:18" ht="13" x14ac:dyDescent="0.25">
      <c r="A2605" s="383"/>
      <c r="B2605" s="378"/>
      <c r="C2605" s="62" t="str">
        <f>IF(ISTEXT('Organizational Unit Summary'!$B$43),'Organizational Unit Summary'!$B$43,"")</f>
        <v>P-4</v>
      </c>
      <c r="D2605" s="51" t="str">
        <f>IF('Organizational Unit Summary'!$B$24="Benchmark or Sustainment",IF(E2605="OoS","OoS",IF(E2605=1,"DM",IF(E2605=2,"PM",IF(E2605=3,"LM",IF(E2605=4,"FM"))))),IF(E2605="OoS","OoS",IF(E2605&lt;=2,"H",IF(E2605=3,"M",IF(E2605=4,"L")))))</f>
        <v>DM</v>
      </c>
      <c r="E2605" s="58">
        <f>IF(OR(Processes!$C$59=TRUE,Processes!G$59=TRUE),IF(AND(G2605=1,H2605=1,NOT(ISTEXT(J2605))),4,IF(AND(G2605=1,H2605=1,ISTEXT(J2605)),3,IF(AND(OR(G2605=1,H2605=1),ISTEXT(J2605)),2,1))),"OoS")</f>
        <v>1</v>
      </c>
      <c r="F2605" s="57"/>
      <c r="G2605" s="59"/>
      <c r="H2605" s="59"/>
      <c r="I2605" s="59"/>
      <c r="J2605" s="59"/>
      <c r="K2605" s="59"/>
      <c r="L2605" s="59"/>
      <c r="M2605" s="59"/>
      <c r="N2605" s="59"/>
      <c r="O2605" s="59"/>
      <c r="P2605" s="370"/>
      <c r="Q2605" s="59"/>
      <c r="R2605" s="386"/>
    </row>
    <row r="2606" spans="1:18" ht="13" x14ac:dyDescent="0.25">
      <c r="A2606" s="383"/>
      <c r="B2606" s="378"/>
      <c r="C2606" s="62" t="str">
        <f>IF(ISTEXT('Organizational Unit Summary'!$B$44),'Organizational Unit Summary'!$B$44,"")</f>
        <v>P-5</v>
      </c>
      <c r="D2606" s="51" t="str">
        <f>IF('Organizational Unit Summary'!$B$24="Benchmark or Sustainment",IF(E2606="OoS","OoS",IF(E2606=1,"DM",IF(E2606=2,"PM",IF(E2606=3,"LM",IF(E2606=4,"FM"))))),IF(E2606="OoS","OoS",IF(E2606&lt;=2,"H",IF(E2606=3,"M",IF(E2606=4,"L")))))</f>
        <v>DM</v>
      </c>
      <c r="E2606" s="58">
        <f>IF(OR(Processes!$C$59=TRUE,Processes!H$59=TRUE),IF(AND(G2606=1,H2606=1,NOT(ISTEXT(J2606))),4,IF(AND(G2606=1,H2606=1,ISTEXT(J2606)),3,IF(AND(OR(G2606=1,H2606=1),ISTEXT(J2606)),2,1))),"OoS")</f>
        <v>1</v>
      </c>
      <c r="F2606" s="57"/>
      <c r="G2606" s="59"/>
      <c r="H2606" s="59"/>
      <c r="I2606" s="59"/>
      <c r="J2606" s="59"/>
      <c r="K2606" s="59"/>
      <c r="L2606" s="59"/>
      <c r="M2606" s="59"/>
      <c r="N2606" s="59"/>
      <c r="O2606" s="59"/>
      <c r="P2606" s="370"/>
      <c r="Q2606" s="59"/>
      <c r="R2606" s="386"/>
    </row>
    <row r="2607" spans="1:18" ht="13" x14ac:dyDescent="0.25">
      <c r="A2607" s="383"/>
      <c r="B2607" s="378"/>
      <c r="C2607" s="62" t="str">
        <f>IF(ISTEXT('Organizational Unit Summary'!$B$45),'Organizational Unit Summary'!$B$45,"")</f>
        <v>P-6</v>
      </c>
      <c r="D2607" s="51" t="str">
        <f>IF('Organizational Unit Summary'!$B$24="Benchmark or Sustainment",IF(E2607="OoS","OoS",IF(E2607=1,"DM",IF(E2607=2,"PM",IF(E2607=3,"LM",IF(E2607=4,"FM"))))),IF(E2607="OoS","OoS",IF(E2607&lt;=2,"H",IF(E2607=3,"M",IF(E2607=4,"L")))))</f>
        <v>DM</v>
      </c>
      <c r="E2607" s="58">
        <f>IF(OR(Processes!$C$59=TRUE,Processes!I$59=TRUE),IF(AND(G2607=1,H2607=1,NOT(ISTEXT(J2607))),4,IF(AND(G2607=1,H2607=1,ISTEXT(J2607)),3,IF(AND(OR(G2607=1,H2607=1),ISTEXT(J2607)),2,1))),"OoS")</f>
        <v>1</v>
      </c>
      <c r="F2607" s="57"/>
      <c r="G2607" s="59"/>
      <c r="H2607" s="59"/>
      <c r="I2607" s="59"/>
      <c r="J2607" s="59"/>
      <c r="K2607" s="59"/>
      <c r="L2607" s="59"/>
      <c r="M2607" s="59"/>
      <c r="N2607" s="59"/>
      <c r="O2607" s="59"/>
      <c r="P2607" s="370"/>
      <c r="Q2607" s="59"/>
      <c r="R2607" s="386"/>
    </row>
    <row r="2608" spans="1:18" ht="13" x14ac:dyDescent="0.25">
      <c r="A2608" s="383"/>
      <c r="B2608" s="378"/>
      <c r="C2608" s="62" t="str">
        <f>IF(ISTEXT('Organizational Unit Summary'!$B$46),'Organizational Unit Summary'!$B$46,"")</f>
        <v>P-7</v>
      </c>
      <c r="D2608" s="51" t="str">
        <f>IF('Organizational Unit Summary'!$B$24="Benchmark or Sustainment",IF(E2608="OoS","OoS",IF(E2608=1,"DM",IF(E2608=2,"PM",IF(E2608=3,"LM",IF(E2608=4,"FM"))))),IF(E2608="OoS","OoS",IF(E2608&lt;=2,"H",IF(E2608=3,"M",IF(E2608=4,"L")))))</f>
        <v>DM</v>
      </c>
      <c r="E2608" s="58">
        <f>IF(OR(Processes!$C$59=TRUE,Processes!J$59=TRUE),IF(AND(G2608=1,H2608=1,NOT(ISTEXT(J2608))),4,IF(AND(G2608=1,H2608=1,ISTEXT(J2608)),3,IF(AND(OR(G2608=1,H2608=1),ISTEXT(J2608)),2,1))),"OoS")</f>
        <v>1</v>
      </c>
      <c r="F2608" s="57"/>
      <c r="G2608" s="59"/>
      <c r="H2608" s="59"/>
      <c r="I2608" s="59"/>
      <c r="J2608" s="59"/>
      <c r="K2608" s="59"/>
      <c r="L2608" s="59"/>
      <c r="M2608" s="59"/>
      <c r="N2608" s="59"/>
      <c r="O2608" s="59"/>
      <c r="P2608" s="370"/>
      <c r="Q2608" s="59"/>
      <c r="R2608" s="386"/>
    </row>
    <row r="2609" spans="1:18" ht="13" x14ac:dyDescent="0.25">
      <c r="A2609" s="383"/>
      <c r="B2609" s="378"/>
      <c r="C2609" s="62" t="str">
        <f>IF(ISTEXT('Organizational Unit Summary'!$B$47),'Organizational Unit Summary'!$B$47,"")</f>
        <v>P-8</v>
      </c>
      <c r="D2609" s="51" t="str">
        <f>IF('Organizational Unit Summary'!$B$24="Benchmark or Sustainment",IF(E2609="OoS","OoS",IF(E2609=1,"DM",IF(E2609=2,"PM",IF(E2609=3,"LM",IF(E2609=4,"FM"))))),IF(E2609="OoS","OoS",IF(E2609&lt;=2,"H",IF(E2609=3,"M",IF(E2609=4,"L")))))</f>
        <v>DM</v>
      </c>
      <c r="E2609" s="58">
        <f>IF(OR(Processes!$C$59=TRUE,Processes!K$59=TRUE),IF(AND(G2609=1,H2609=1,NOT(ISTEXT(J2609))),4,IF(AND(G2609=1,H2609=1,ISTEXT(J2609)),3,IF(AND(OR(G2609=1,H2609=1),ISTEXT(J2609)),2,1))),"OoS")</f>
        <v>1</v>
      </c>
      <c r="F2609" s="57"/>
      <c r="G2609" s="59"/>
      <c r="H2609" s="59"/>
      <c r="I2609" s="59"/>
      <c r="J2609" s="59"/>
      <c r="K2609" s="59"/>
      <c r="L2609" s="59"/>
      <c r="M2609" s="59"/>
      <c r="N2609" s="59"/>
      <c r="O2609" s="59"/>
      <c r="P2609" s="370"/>
      <c r="Q2609" s="59"/>
      <c r="R2609" s="386"/>
    </row>
    <row r="2610" spans="1:18" ht="13" x14ac:dyDescent="0.25">
      <c r="A2610" s="383"/>
      <c r="B2610" s="378"/>
      <c r="C2610" s="62" t="str">
        <f>IF(ISTEXT('Organizational Unit Summary'!$B$48),'Organizational Unit Summary'!$B$48,"")</f>
        <v>P-9</v>
      </c>
      <c r="D2610" s="51" t="str">
        <f>IF('Organizational Unit Summary'!$B$24="Benchmark or Sustainment",IF(E2610="OoS","OoS",IF(E2610=1,"DM",IF(E2610=2,"PM",IF(E2610=3,"LM",IF(E2610=4,"FM"))))),IF(E2610="OoS","OoS",IF(E2610&lt;=2,"H",IF(E2610=3,"M",IF(E2610=4,"L")))))</f>
        <v>DM</v>
      </c>
      <c r="E2610" s="58">
        <f>IF(OR(Processes!$C$59=TRUE,Processes!L$59=TRUE),IF(AND(G2610=1,H2610=1,NOT(ISTEXT(J2610))),4,IF(AND(G2610=1,H2610=1,ISTEXT(J2610)),3,IF(AND(OR(G2610=1,H2610=1),ISTEXT(J2610)),2,1))),"OoS")</f>
        <v>1</v>
      </c>
      <c r="F2610" s="57"/>
      <c r="G2610" s="59"/>
      <c r="H2610" s="59"/>
      <c r="I2610" s="59"/>
      <c r="J2610" s="59"/>
      <c r="K2610" s="59"/>
      <c r="L2610" s="59"/>
      <c r="M2610" s="59"/>
      <c r="N2610" s="59"/>
      <c r="O2610" s="59"/>
      <c r="P2610" s="370"/>
      <c r="Q2610" s="59"/>
      <c r="R2610" s="386"/>
    </row>
    <row r="2611" spans="1:18" ht="13" x14ac:dyDescent="0.25">
      <c r="A2611" s="383"/>
      <c r="B2611" s="378"/>
      <c r="C2611" s="62" t="str">
        <f>IF(ISTEXT('Organizational Unit Summary'!$B$49),'Organizational Unit Summary'!$B$49,"")</f>
        <v>P-10</v>
      </c>
      <c r="D2611" s="51" t="str">
        <f>IF('Organizational Unit Summary'!$B$24="Benchmark or Sustainment",IF(E2611="OoS","OoS",IF(E2611=1,"DM",IF(E2611=2,"PM",IF(E2611=3,"LM",IF(E2611=4,"FM"))))),IF(E2611="OoS","OoS",IF(E2611&lt;=2,"H",IF(E2611=3,"M",IF(E2611=4,"L")))))</f>
        <v>DM</v>
      </c>
      <c r="E2611" s="58">
        <f>IF(OR(Processes!$C$59=TRUE,Processes!M$59=TRUE),IF(AND(G2611=1,H2611=1,NOT(ISTEXT(J2611))),4,IF(AND(G2611=1,H2611=1,ISTEXT(J2611)),3,IF(AND(OR(G2611=1,H2611=1),ISTEXT(J2611)),2,1))),"OoS")</f>
        <v>1</v>
      </c>
      <c r="F2611" s="57"/>
      <c r="G2611" s="59"/>
      <c r="H2611" s="59"/>
      <c r="I2611" s="59"/>
      <c r="J2611" s="59"/>
      <c r="K2611" s="59"/>
      <c r="L2611" s="59"/>
      <c r="M2611" s="59"/>
      <c r="N2611" s="59"/>
      <c r="O2611" s="59"/>
      <c r="P2611" s="370"/>
      <c r="Q2611" s="59"/>
      <c r="R2611" s="386"/>
    </row>
    <row r="2612" spans="1:18" ht="13" x14ac:dyDescent="0.25">
      <c r="A2612" s="383"/>
      <c r="B2612" s="378"/>
      <c r="C2612" s="62" t="str">
        <f>IF(ISTEXT('Organizational Unit Summary'!$B$50),'Organizational Unit Summary'!$B$50,"")</f>
        <v>P-11</v>
      </c>
      <c r="D2612" s="51" t="str">
        <f>IF('Organizational Unit Summary'!$B$24="Benchmark or Sustainment",IF(E2612="OoS","OoS",IF(E2612=1,"DM",IF(E2612=2,"PM",IF(E2612=3,"LM",IF(E2612=4,"FM"))))),IF(E2612="OoS","OoS",IF(E2612&lt;=2,"H",IF(E2612=3,"M",IF(E2612=4,"L")))))</f>
        <v>DM</v>
      </c>
      <c r="E2612" s="58">
        <f>IF(OR(Processes!$C$59=TRUE,Processes!N$59=TRUE),IF(AND(G2612=1,H2612=1,NOT(ISTEXT(J2612))),4,IF(AND(G2612=1,H2612=1,ISTEXT(J2612)),3,IF(AND(OR(G2612=1,H2612=1),ISTEXT(J2612)),2,1))),"OoS")</f>
        <v>1</v>
      </c>
      <c r="F2612" s="57"/>
      <c r="G2612" s="59"/>
      <c r="H2612" s="59"/>
      <c r="I2612" s="59"/>
      <c r="J2612" s="59"/>
      <c r="K2612" s="59"/>
      <c r="L2612" s="59"/>
      <c r="M2612" s="59"/>
      <c r="N2612" s="59"/>
      <c r="O2612" s="59"/>
      <c r="P2612" s="370"/>
      <c r="Q2612" s="59"/>
      <c r="R2612" s="386"/>
    </row>
    <row r="2613" spans="1:18" ht="13" x14ac:dyDescent="0.25">
      <c r="A2613" s="383"/>
      <c r="B2613" s="378"/>
      <c r="C2613" s="62" t="str">
        <f>IF(ISTEXT('Organizational Unit Summary'!$B$51),'Organizational Unit Summary'!$B$51,"")</f>
        <v>P-12</v>
      </c>
      <c r="D2613" s="51" t="str">
        <f>IF('Organizational Unit Summary'!$B$24="Benchmark or Sustainment",IF(E2613="OoS","OoS",IF(E2613=1,"DM",IF(E2613=2,"PM",IF(E2613=3,"LM",IF(E2613=4,"FM"))))),IF(E2613="OoS","OoS",IF(E2613&lt;=2,"H",IF(E2613=3,"M",IF(E2613=4,"L")))))</f>
        <v>DM</v>
      </c>
      <c r="E2613" s="58">
        <f>IF(OR(Processes!$C$59=TRUE,Processes!O$59=TRUE),IF(AND(G2613=1,H2613=1,NOT(ISTEXT(J2613))),4,IF(AND(G2613=1,H2613=1,ISTEXT(J2613)),3,IF(AND(OR(G2613=1,H2613=1),ISTEXT(J2613)),2,1))),"OoS")</f>
        <v>1</v>
      </c>
      <c r="F2613" s="57"/>
      <c r="G2613" s="59"/>
      <c r="H2613" s="59"/>
      <c r="I2613" s="59"/>
      <c r="J2613" s="59"/>
      <c r="K2613" s="59"/>
      <c r="L2613" s="59"/>
      <c r="M2613" s="59"/>
      <c r="N2613" s="59"/>
      <c r="O2613" s="59"/>
      <c r="P2613" s="370"/>
      <c r="Q2613" s="59"/>
      <c r="R2613" s="386"/>
    </row>
    <row r="2614" spans="1:18" ht="13" x14ac:dyDescent="0.25">
      <c r="A2614" s="383"/>
      <c r="B2614" s="378"/>
      <c r="C2614" s="62" t="str">
        <f>IF(ISTEXT('Organizational Unit Summary'!$B$52),'Organizational Unit Summary'!$B$52,"")</f>
        <v>P-13</v>
      </c>
      <c r="D2614" s="51" t="str">
        <f>IF('Organizational Unit Summary'!$B$24="Benchmark or Sustainment",IF(E2614="OoS","OoS",IF(E2614=1,"DM",IF(E2614=2,"PM",IF(E2614=3,"LM",IF(E2614=4,"FM"))))),IF(E2614="OoS","OoS",IF(E2614&lt;=2,"H",IF(E2614=3,"M",IF(E2614=4,"L")))))</f>
        <v>DM</v>
      </c>
      <c r="E2614" s="58">
        <f>IF(OR(Processes!$C$59=TRUE,Processes!P$59=TRUE),IF(AND(G2614=1,H2614=1,NOT(ISTEXT(J2614))),4,IF(AND(G2614=1,H2614=1,ISTEXT(J2614)),3,IF(AND(OR(G2614=1,H2614=1),ISTEXT(J2614)),2,1))),"OoS")</f>
        <v>1</v>
      </c>
      <c r="F2614" s="57"/>
      <c r="G2614" s="59"/>
      <c r="H2614" s="59"/>
      <c r="I2614" s="59"/>
      <c r="J2614" s="59"/>
      <c r="K2614" s="59"/>
      <c r="L2614" s="59"/>
      <c r="M2614" s="59"/>
      <c r="N2614" s="59"/>
      <c r="O2614" s="59"/>
      <c r="P2614" s="370"/>
      <c r="Q2614" s="59"/>
      <c r="R2614" s="386"/>
    </row>
    <row r="2615" spans="1:18" ht="13" x14ac:dyDescent="0.25">
      <c r="A2615" s="383"/>
      <c r="B2615" s="378"/>
      <c r="C2615" s="62" t="str">
        <f>IF(ISTEXT('Organizational Unit Summary'!$B$53),'Organizational Unit Summary'!$B$53,"")</f>
        <v>P-14</v>
      </c>
      <c r="D2615" s="51" t="str">
        <f>IF('Organizational Unit Summary'!$B$24="Benchmark or Sustainment",IF(E2615="OoS","OoS",IF(E2615=1,"DM",IF(E2615=2,"PM",IF(E2615=3,"LM",IF(E2615=4,"FM"))))),IF(E2615="OoS","OoS",IF(E2615&lt;=2,"H",IF(E2615=3,"M",IF(E2615=4,"L")))))</f>
        <v>DM</v>
      </c>
      <c r="E2615" s="58">
        <f>IF(OR(Processes!$C$59=TRUE,Processes!Q$59=TRUE),IF(AND(G2615=1,H2615=1,NOT(ISTEXT(J2615))),4,IF(AND(G2615=1,H2615=1,ISTEXT(J2615)),3,IF(AND(OR(G2615=1,H2615=1),ISTEXT(J2615)),2,1))),"OoS")</f>
        <v>1</v>
      </c>
      <c r="F2615" s="57"/>
      <c r="G2615" s="59"/>
      <c r="H2615" s="59"/>
      <c r="I2615" s="59"/>
      <c r="J2615" s="59"/>
      <c r="K2615" s="59"/>
      <c r="L2615" s="59"/>
      <c r="M2615" s="59"/>
      <c r="N2615" s="59"/>
      <c r="O2615" s="59"/>
      <c r="P2615" s="370"/>
      <c r="Q2615" s="59"/>
      <c r="R2615" s="386"/>
    </row>
    <row r="2616" spans="1:18" ht="13" x14ac:dyDescent="0.25">
      <c r="A2616" s="383"/>
      <c r="B2616" s="378"/>
      <c r="C2616" s="62" t="str">
        <f>IF(ISTEXT('Organizational Unit Summary'!$B$54),'Organizational Unit Summary'!$B$54,"")</f>
        <v>P-15</v>
      </c>
      <c r="D2616" s="51" t="str">
        <f>IF('Organizational Unit Summary'!$B$24="Benchmark or Sustainment",IF(E2616="OoS","OoS",IF(E2616=1,"DM",IF(E2616=2,"PM",IF(E2616=3,"LM",IF(E2616=4,"FM"))))),IF(E2616="OoS","OoS",IF(E2616&lt;=2,"H",IF(E2616=3,"M",IF(E2616=4,"L")))))</f>
        <v>DM</v>
      </c>
      <c r="E2616" s="58">
        <f>IF(OR(Processes!$C$59=TRUE,Processes!R$59=TRUE),IF(AND(G2616=1,H2616=1,NOT(ISTEXT(J2616))),4,IF(AND(G2616=1,H2616=1,ISTEXT(J2616)),3,IF(AND(OR(G2616=1,H2616=1),ISTEXT(J2616)),2,1))),"OoS")</f>
        <v>1</v>
      </c>
      <c r="F2616" s="57"/>
      <c r="G2616" s="59"/>
      <c r="H2616" s="59"/>
      <c r="I2616" s="59"/>
      <c r="J2616" s="59"/>
      <c r="K2616" s="59"/>
      <c r="L2616" s="59"/>
      <c r="M2616" s="59"/>
      <c r="N2616" s="59"/>
      <c r="O2616" s="59"/>
      <c r="P2616" s="370"/>
      <c r="Q2616" s="59"/>
      <c r="R2616" s="386"/>
    </row>
    <row r="2617" spans="1:18" ht="13" x14ac:dyDescent="0.25">
      <c r="A2617" s="383"/>
      <c r="B2617" s="378"/>
      <c r="C2617" s="62" t="str">
        <f>IF(ISTEXT('Organizational Unit Summary'!$B$55),'Organizational Unit Summary'!$B$55,"")</f>
        <v>P-16</v>
      </c>
      <c r="D2617" s="51" t="str">
        <f>IF('Organizational Unit Summary'!$B$24="Benchmark or Sustainment",IF(E2617="OoS","OoS",IF(E2617=1,"DM",IF(E2617=2,"PM",IF(E2617=3,"LM",IF(E2617=4,"FM"))))),IF(E2617="OoS","OoS",IF(E2617&lt;=2,"H",IF(E2617=3,"M",IF(E2617=4,"L")))))</f>
        <v>DM</v>
      </c>
      <c r="E2617" s="58">
        <f>IF(OR(Processes!$C$59=TRUE,Processes!S$59=TRUE),IF(AND(G2617=1,H2617=1,NOT(ISTEXT(J2617))),4,IF(AND(G2617=1,H2617=1,ISTEXT(J2617)),3,IF(AND(OR(G2617=1,H2617=1),ISTEXT(J2617)),2,1))),"OoS")</f>
        <v>1</v>
      </c>
      <c r="F2617" s="57"/>
      <c r="G2617" s="59"/>
      <c r="H2617" s="59"/>
      <c r="I2617" s="59"/>
      <c r="J2617" s="59"/>
      <c r="K2617" s="59"/>
      <c r="L2617" s="59"/>
      <c r="M2617" s="59"/>
      <c r="N2617" s="59"/>
      <c r="O2617" s="59"/>
      <c r="P2617" s="370"/>
      <c r="Q2617" s="59"/>
      <c r="R2617" s="386"/>
    </row>
    <row r="2618" spans="1:18" ht="13" x14ac:dyDescent="0.25">
      <c r="A2618" s="383"/>
      <c r="B2618" s="378"/>
      <c r="C2618" s="62" t="str">
        <f>IF(ISTEXT('Organizational Unit Summary'!$B$56),'Organizational Unit Summary'!$B$56,"")</f>
        <v>P-17</v>
      </c>
      <c r="D2618" s="51" t="str">
        <f>IF('Organizational Unit Summary'!$B$24="Benchmark or Sustainment",IF(E2618="OoS","OoS",IF(E2618=1,"DM",IF(E2618=2,"PM",IF(E2618=3,"LM",IF(E2618=4,"FM"))))),IF(E2618="OoS","OoS",IF(E2618&lt;=2,"H",IF(E2618=3,"M",IF(E2618=4,"L")))))</f>
        <v>DM</v>
      </c>
      <c r="E2618" s="58">
        <f>IF(OR(Processes!$C$59=TRUE,Processes!T$59=TRUE),IF(AND(G2618=1,H2618=1,NOT(ISTEXT(J2618))),4,IF(AND(G2618=1,H2618=1,ISTEXT(J2618)),3,IF(AND(OR(G2618=1,H2618=1),ISTEXT(J2618)),2,1))),"OoS")</f>
        <v>1</v>
      </c>
      <c r="F2618" s="57"/>
      <c r="G2618" s="59"/>
      <c r="H2618" s="59"/>
      <c r="I2618" s="59"/>
      <c r="J2618" s="59"/>
      <c r="K2618" s="59"/>
      <c r="L2618" s="59"/>
      <c r="M2618" s="59"/>
      <c r="N2618" s="59"/>
      <c r="O2618" s="59"/>
      <c r="P2618" s="370"/>
      <c r="Q2618" s="59"/>
      <c r="R2618" s="386"/>
    </row>
    <row r="2619" spans="1:18" ht="13" x14ac:dyDescent="0.25">
      <c r="A2619" s="383"/>
      <c r="B2619" s="378"/>
      <c r="C2619" s="62" t="str">
        <f>IF(ISTEXT('Organizational Unit Summary'!$B$57),'Organizational Unit Summary'!$B$57,"")</f>
        <v>P-18</v>
      </c>
      <c r="D2619" s="51" t="str">
        <f>IF('Organizational Unit Summary'!$B$24="Benchmark or Sustainment",IF(E2619="OoS","OoS",IF(E2619=1,"DM",IF(E2619=2,"PM",IF(E2619=3,"LM",IF(E2619=4,"FM"))))),IF(E2619="OoS","OoS",IF(E2619&lt;=2,"H",IF(E2619=3,"M",IF(E2619=4,"L")))))</f>
        <v>DM</v>
      </c>
      <c r="E2619" s="58">
        <f>IF(OR(Processes!$C$59=TRUE,Processes!U$59=TRUE),IF(AND(G2619=1,H2619=1,NOT(ISTEXT(J2619))),4,IF(AND(G2619=1,H2619=1,ISTEXT(J2619)),3,IF(AND(OR(G2619=1,H2619=1),ISTEXT(J2619)),2,1))),"OoS")</f>
        <v>1</v>
      </c>
      <c r="F2619" s="57"/>
      <c r="G2619" s="59"/>
      <c r="H2619" s="59"/>
      <c r="I2619" s="59"/>
      <c r="J2619" s="59"/>
      <c r="K2619" s="59"/>
      <c r="L2619" s="59"/>
      <c r="M2619" s="59"/>
      <c r="N2619" s="59"/>
      <c r="O2619" s="59"/>
      <c r="P2619" s="370"/>
      <c r="Q2619" s="59"/>
      <c r="R2619" s="386"/>
    </row>
    <row r="2620" spans="1:18" ht="13" x14ac:dyDescent="0.25">
      <c r="A2620" s="383"/>
      <c r="B2620" s="378"/>
      <c r="C2620" s="62" t="str">
        <f>IF(ISTEXT('Organizational Unit Summary'!$B$58),'Organizational Unit Summary'!$B$58,"")</f>
        <v>P-19</v>
      </c>
      <c r="D2620" s="51" t="str">
        <f>IF('Organizational Unit Summary'!$B$24="Benchmark or Sustainment",IF(E2620="OoS","OoS",IF(E2620=1,"DM",IF(E2620=2,"PM",IF(E2620=3,"LM",IF(E2620=4,"FM"))))),IF(E2620="OoS","OoS",IF(E2620&lt;=2,"H",IF(E2620=3,"M",IF(E2620=4,"L")))))</f>
        <v>DM</v>
      </c>
      <c r="E2620" s="58">
        <f>IF(OR(Processes!$C$59=TRUE,Processes!V$59=TRUE),IF(AND(G2620=1,H2620=1,NOT(ISTEXT(J2620))),4,IF(AND(G2620=1,H2620=1,ISTEXT(J2620)),3,IF(AND(OR(G2620=1,H2620=1),ISTEXT(J2620)),2,1))),"OoS")</f>
        <v>1</v>
      </c>
      <c r="F2620" s="57"/>
      <c r="G2620" s="59"/>
      <c r="H2620" s="59"/>
      <c r="I2620" s="59"/>
      <c r="J2620" s="59"/>
      <c r="K2620" s="59"/>
      <c r="L2620" s="59"/>
      <c r="M2620" s="59"/>
      <c r="N2620" s="59"/>
      <c r="O2620" s="59"/>
      <c r="P2620" s="370"/>
      <c r="Q2620" s="59"/>
      <c r="R2620" s="386"/>
    </row>
    <row r="2621" spans="1:18" ht="13.5" thickBot="1" x14ac:dyDescent="0.3">
      <c r="A2621" s="383"/>
      <c r="B2621" s="378"/>
      <c r="C2621" s="62" t="str">
        <f>IF(ISTEXT('Organizational Unit Summary'!$B$59),'Organizational Unit Summary'!$B$59,"")</f>
        <v>P-20</v>
      </c>
      <c r="D2621" s="51" t="str">
        <f>IF('Organizational Unit Summary'!$B$24="Benchmark or Sustainment",IF(E2621="OoS","OoS",IF(E2621=1,"DM",IF(E2621=2,"PM",IF(E2621=3,"LM",IF(E2621=4,"FM"))))),IF(E2621="OoS","OoS",IF(E2621&lt;=2,"H",IF(E2621=3,"M",IF(E2621=4,"L")))))</f>
        <v>DM</v>
      </c>
      <c r="E2621" s="58">
        <f>IF(OR(Processes!$C$59=TRUE,Processes!W$59=TRUE),IF(AND(G2621=1,H2621=1,NOT(ISTEXT(J2621))),4,IF(AND(G2621=1,H2621=1,ISTEXT(J2621)),3,IF(AND(OR(G2621=1,H2621=1),ISTEXT(J2621)),2,1))),"OoS")</f>
        <v>1</v>
      </c>
      <c r="F2621" s="57"/>
      <c r="G2621" s="59"/>
      <c r="H2621" s="59"/>
      <c r="I2621" s="59"/>
      <c r="J2621" s="59"/>
      <c r="K2621" s="59"/>
      <c r="L2621" s="59"/>
      <c r="M2621" s="59"/>
      <c r="N2621" s="59"/>
      <c r="O2621" s="59"/>
      <c r="P2621" s="371"/>
      <c r="Q2621" s="59"/>
      <c r="R2621" s="386"/>
    </row>
    <row r="2622" spans="1:18" ht="13" x14ac:dyDescent="0.25">
      <c r="A2622" s="383"/>
      <c r="B2622" s="378" t="str">
        <f>IF(ISTEXT(Processes!$B$9),Processes!$B$9,"")</f>
        <v>Process 7</v>
      </c>
      <c r="C2622" s="62" t="str">
        <f>IF(ISTEXT('Organizational Unit Summary'!$B$40),'Organizational Unit Summary'!$B$40,"")</f>
        <v>P-1</v>
      </c>
      <c r="D2622" s="51" t="str">
        <f>IF('Organizational Unit Summary'!$B$24="Benchmark or Sustainment",IF(E2622="OoS","OoS",IF(E2622=1,"DM",IF(E2622=2,"PM",IF(E2622=3,"LM",IF(E2622=4,"FM"))))),IF(E2622="OoS","OoS",IF(E2622&lt;=2,"H",IF(E2622=3,"M",IF(E2622=4,"L")))))</f>
        <v>DM</v>
      </c>
      <c r="E2622" s="58">
        <f>IF(OR(Processes!$C$60=TRUE,Processes!D$60=TRUE),IF(AND(G2622=1,H2622=1,NOT(ISTEXT(J2622))),4,IF(AND(G2622=1,H2622=1,ISTEXT(J2622)),3,IF(AND(OR(G2622=1,H2622=1),ISTEXT(J2622)),2,1))),"OoS")</f>
        <v>1</v>
      </c>
      <c r="F2622" s="57"/>
      <c r="G2622" s="59"/>
      <c r="H2622" s="59"/>
      <c r="I2622" s="59"/>
      <c r="J2622" s="59"/>
      <c r="K2622" s="59"/>
      <c r="L2622" s="59"/>
      <c r="M2622" s="59"/>
      <c r="N2622" s="59"/>
      <c r="O2622" s="59"/>
      <c r="P2622" s="369"/>
      <c r="Q2622" s="59"/>
      <c r="R2622" s="386"/>
    </row>
    <row r="2623" spans="1:18" ht="13" x14ac:dyDescent="0.25">
      <c r="A2623" s="383"/>
      <c r="B2623" s="378"/>
      <c r="C2623" s="62" t="str">
        <f>IF(ISTEXT('Organizational Unit Summary'!$B$41),'Organizational Unit Summary'!$B$41,"")</f>
        <v>P-2</v>
      </c>
      <c r="D2623" s="51" t="str">
        <f>IF('Organizational Unit Summary'!$B$24="Benchmark or Sustainment",IF(E2623="OoS","OoS",IF(E2623=1,"DM",IF(E2623=2,"PM",IF(E2623=3,"LM",IF(E2623=4,"FM"))))),IF(E2623="OoS","OoS",IF(E2623&lt;=2,"H",IF(E2623=3,"M",IF(E2623=4,"L")))))</f>
        <v>DM</v>
      </c>
      <c r="E2623" s="58">
        <f>IF(OR(Processes!$C$60=TRUE,Processes!E$60=TRUE),IF(AND(G2623=1,H2623=1,NOT(ISTEXT(J2623))),4,IF(AND(G2623=1,H2623=1,ISTEXT(J2623)),3,IF(AND(OR(G2623=1,H2623=1),ISTEXT(J2623)),2,1))),"OoS")</f>
        <v>1</v>
      </c>
      <c r="F2623" s="57"/>
      <c r="G2623" s="59"/>
      <c r="H2623" s="59"/>
      <c r="I2623" s="59"/>
      <c r="J2623" s="59"/>
      <c r="K2623" s="59"/>
      <c r="L2623" s="59"/>
      <c r="M2623" s="59"/>
      <c r="N2623" s="59"/>
      <c r="O2623" s="59"/>
      <c r="P2623" s="370"/>
      <c r="Q2623" s="59"/>
      <c r="R2623" s="386"/>
    </row>
    <row r="2624" spans="1:18" ht="13" x14ac:dyDescent="0.25">
      <c r="A2624" s="383"/>
      <c r="B2624" s="378"/>
      <c r="C2624" s="62" t="str">
        <f>IF(ISTEXT('Organizational Unit Summary'!$B$42),'Organizational Unit Summary'!$B$42,"")</f>
        <v>P-3</v>
      </c>
      <c r="D2624" s="51" t="str">
        <f>IF('Organizational Unit Summary'!$B$24="Benchmark or Sustainment",IF(E2624="OoS","OoS",IF(E2624=1,"DM",IF(E2624=2,"PM",IF(E2624=3,"LM",IF(E2624=4,"FM"))))),IF(E2624="OoS","OoS",IF(E2624&lt;=2,"H",IF(E2624=3,"M",IF(E2624=4,"L")))))</f>
        <v>DM</v>
      </c>
      <c r="E2624" s="58">
        <f>IF(OR(Processes!$C$60=TRUE,Processes!F$60=TRUE),IF(AND(G2624=1,H2624=1,NOT(ISTEXT(J2624))),4,IF(AND(G2624=1,H2624=1,ISTEXT(J2624)),3,IF(AND(OR(G2624=1,H2624=1),ISTEXT(J2624)),2,1))),"OoS")</f>
        <v>1</v>
      </c>
      <c r="F2624" s="57"/>
      <c r="G2624" s="59"/>
      <c r="H2624" s="59"/>
      <c r="I2624" s="59"/>
      <c r="J2624" s="59"/>
      <c r="K2624" s="59"/>
      <c r="L2624" s="59"/>
      <c r="M2624" s="59"/>
      <c r="N2624" s="59"/>
      <c r="O2624" s="59"/>
      <c r="P2624" s="370"/>
      <c r="Q2624" s="59"/>
      <c r="R2624" s="386"/>
    </row>
    <row r="2625" spans="1:18" ht="13" x14ac:dyDescent="0.25">
      <c r="A2625" s="383"/>
      <c r="B2625" s="378"/>
      <c r="C2625" s="62" t="str">
        <f>IF(ISTEXT('Organizational Unit Summary'!$B$43),'Organizational Unit Summary'!$B$43,"")</f>
        <v>P-4</v>
      </c>
      <c r="D2625" s="51" t="str">
        <f>IF('Organizational Unit Summary'!$B$24="Benchmark or Sustainment",IF(E2625="OoS","OoS",IF(E2625=1,"DM",IF(E2625=2,"PM",IF(E2625=3,"LM",IF(E2625=4,"FM"))))),IF(E2625="OoS","OoS",IF(E2625&lt;=2,"H",IF(E2625=3,"M",IF(E2625=4,"L")))))</f>
        <v>DM</v>
      </c>
      <c r="E2625" s="58">
        <f>IF(OR(Processes!$C$60=TRUE,Processes!G$60=TRUE),IF(AND(G2625=1,H2625=1,NOT(ISTEXT(J2625))),4,IF(AND(G2625=1,H2625=1,ISTEXT(J2625)),3,IF(AND(OR(G2625=1,H2625=1),ISTEXT(J2625)),2,1))),"OoS")</f>
        <v>1</v>
      </c>
      <c r="F2625" s="57"/>
      <c r="G2625" s="59"/>
      <c r="H2625" s="59"/>
      <c r="I2625" s="59"/>
      <c r="J2625" s="59"/>
      <c r="K2625" s="59"/>
      <c r="L2625" s="59"/>
      <c r="M2625" s="59"/>
      <c r="N2625" s="59"/>
      <c r="O2625" s="59"/>
      <c r="P2625" s="370"/>
      <c r="Q2625" s="59"/>
      <c r="R2625" s="386"/>
    </row>
    <row r="2626" spans="1:18" ht="13" x14ac:dyDescent="0.25">
      <c r="A2626" s="383"/>
      <c r="B2626" s="378"/>
      <c r="C2626" s="62" t="str">
        <f>IF(ISTEXT('Organizational Unit Summary'!$B$44),'Organizational Unit Summary'!$B$44,"")</f>
        <v>P-5</v>
      </c>
      <c r="D2626" s="51" t="str">
        <f>IF('Organizational Unit Summary'!$B$24="Benchmark or Sustainment",IF(E2626="OoS","OoS",IF(E2626=1,"DM",IF(E2626=2,"PM",IF(E2626=3,"LM",IF(E2626=4,"FM"))))),IF(E2626="OoS","OoS",IF(E2626&lt;=2,"H",IF(E2626=3,"M",IF(E2626=4,"L")))))</f>
        <v>DM</v>
      </c>
      <c r="E2626" s="58">
        <f>IF(OR(Processes!$C$60=TRUE,Processes!H$60=TRUE),IF(AND(G2626=1,H2626=1,NOT(ISTEXT(J2626))),4,IF(AND(G2626=1,H2626=1,ISTEXT(J2626)),3,IF(AND(OR(G2626=1,H2626=1),ISTEXT(J2626)),2,1))),"OoS")</f>
        <v>1</v>
      </c>
      <c r="F2626" s="57"/>
      <c r="G2626" s="59"/>
      <c r="H2626" s="59"/>
      <c r="I2626" s="59"/>
      <c r="J2626" s="59"/>
      <c r="K2626" s="59"/>
      <c r="L2626" s="59"/>
      <c r="M2626" s="59"/>
      <c r="N2626" s="59"/>
      <c r="O2626" s="59"/>
      <c r="P2626" s="370"/>
      <c r="Q2626" s="59"/>
      <c r="R2626" s="386"/>
    </row>
    <row r="2627" spans="1:18" ht="13" x14ac:dyDescent="0.25">
      <c r="A2627" s="383"/>
      <c r="B2627" s="378"/>
      <c r="C2627" s="62" t="str">
        <f>IF(ISTEXT('Organizational Unit Summary'!$B$45),'Organizational Unit Summary'!$B$45,"")</f>
        <v>P-6</v>
      </c>
      <c r="D2627" s="51" t="str">
        <f>IF('Organizational Unit Summary'!$B$24="Benchmark or Sustainment",IF(E2627="OoS","OoS",IF(E2627=1,"DM",IF(E2627=2,"PM",IF(E2627=3,"LM",IF(E2627=4,"FM"))))),IF(E2627="OoS","OoS",IF(E2627&lt;=2,"H",IF(E2627=3,"M",IF(E2627=4,"L")))))</f>
        <v>DM</v>
      </c>
      <c r="E2627" s="58">
        <f>IF(OR(Processes!$C$60=TRUE,Processes!I$60=TRUE),IF(AND(G2627=1,H2627=1,NOT(ISTEXT(J2627))),4,IF(AND(G2627=1,H2627=1,ISTEXT(J2627)),3,IF(AND(OR(G2627=1,H2627=1),ISTEXT(J2627)),2,1))),"OoS")</f>
        <v>1</v>
      </c>
      <c r="F2627" s="57"/>
      <c r="G2627" s="59"/>
      <c r="H2627" s="59"/>
      <c r="I2627" s="59"/>
      <c r="J2627" s="59"/>
      <c r="K2627" s="59"/>
      <c r="L2627" s="59"/>
      <c r="M2627" s="59"/>
      <c r="N2627" s="59"/>
      <c r="O2627" s="59"/>
      <c r="P2627" s="370"/>
      <c r="Q2627" s="59"/>
      <c r="R2627" s="386"/>
    </row>
    <row r="2628" spans="1:18" ht="13" x14ac:dyDescent="0.25">
      <c r="A2628" s="383"/>
      <c r="B2628" s="378"/>
      <c r="C2628" s="62" t="str">
        <f>IF(ISTEXT('Organizational Unit Summary'!$B$46),'Organizational Unit Summary'!$B$46,"")</f>
        <v>P-7</v>
      </c>
      <c r="D2628" s="51" t="str">
        <f>IF('Organizational Unit Summary'!$B$24="Benchmark or Sustainment",IF(E2628="OoS","OoS",IF(E2628=1,"DM",IF(E2628=2,"PM",IF(E2628=3,"LM",IF(E2628=4,"FM"))))),IF(E2628="OoS","OoS",IF(E2628&lt;=2,"H",IF(E2628=3,"M",IF(E2628=4,"L")))))</f>
        <v>DM</v>
      </c>
      <c r="E2628" s="58">
        <f>IF(OR(Processes!$C$60=TRUE,Processes!J$60=TRUE),IF(AND(G2628=1,H2628=1,NOT(ISTEXT(J2628))),4,IF(AND(G2628=1,H2628=1,ISTEXT(J2628)),3,IF(AND(OR(G2628=1,H2628=1),ISTEXT(J2628)),2,1))),"OoS")</f>
        <v>1</v>
      </c>
      <c r="F2628" s="57"/>
      <c r="G2628" s="59"/>
      <c r="H2628" s="59"/>
      <c r="I2628" s="59"/>
      <c r="J2628" s="59"/>
      <c r="K2628" s="59"/>
      <c r="L2628" s="59"/>
      <c r="M2628" s="59"/>
      <c r="N2628" s="59"/>
      <c r="O2628" s="59"/>
      <c r="P2628" s="370"/>
      <c r="Q2628" s="59"/>
      <c r="R2628" s="386"/>
    </row>
    <row r="2629" spans="1:18" ht="13" x14ac:dyDescent="0.25">
      <c r="A2629" s="383"/>
      <c r="B2629" s="378"/>
      <c r="C2629" s="62" t="str">
        <f>IF(ISTEXT('Organizational Unit Summary'!$B$47),'Organizational Unit Summary'!$B$47,"")</f>
        <v>P-8</v>
      </c>
      <c r="D2629" s="51" t="str">
        <f>IF('Organizational Unit Summary'!$B$24="Benchmark or Sustainment",IF(E2629="OoS","OoS",IF(E2629=1,"DM",IF(E2629=2,"PM",IF(E2629=3,"LM",IF(E2629=4,"FM"))))),IF(E2629="OoS","OoS",IF(E2629&lt;=2,"H",IF(E2629=3,"M",IF(E2629=4,"L")))))</f>
        <v>DM</v>
      </c>
      <c r="E2629" s="58">
        <f>IF(OR(Processes!$C$60=TRUE,Processes!K$60=TRUE),IF(AND(G2629=1,H2629=1,NOT(ISTEXT(J2629))),4,IF(AND(G2629=1,H2629=1,ISTEXT(J2629)),3,IF(AND(OR(G2629=1,H2629=1),ISTEXT(J2629)),2,1))),"OoS")</f>
        <v>1</v>
      </c>
      <c r="F2629" s="57"/>
      <c r="G2629" s="59"/>
      <c r="H2629" s="59"/>
      <c r="I2629" s="59"/>
      <c r="J2629" s="59"/>
      <c r="K2629" s="59"/>
      <c r="L2629" s="59"/>
      <c r="M2629" s="59"/>
      <c r="N2629" s="59"/>
      <c r="O2629" s="59"/>
      <c r="P2629" s="370"/>
      <c r="Q2629" s="59"/>
      <c r="R2629" s="386"/>
    </row>
    <row r="2630" spans="1:18" ht="13" x14ac:dyDescent="0.25">
      <c r="A2630" s="383"/>
      <c r="B2630" s="378"/>
      <c r="C2630" s="62" t="str">
        <f>IF(ISTEXT('Organizational Unit Summary'!$B$48),'Organizational Unit Summary'!$B$48,"")</f>
        <v>P-9</v>
      </c>
      <c r="D2630" s="51" t="str">
        <f>IF('Organizational Unit Summary'!$B$24="Benchmark or Sustainment",IF(E2630="OoS","OoS",IF(E2630=1,"DM",IF(E2630=2,"PM",IF(E2630=3,"LM",IF(E2630=4,"FM"))))),IF(E2630="OoS","OoS",IF(E2630&lt;=2,"H",IF(E2630=3,"M",IF(E2630=4,"L")))))</f>
        <v>DM</v>
      </c>
      <c r="E2630" s="58">
        <f>IF(OR(Processes!$C$60=TRUE,Processes!L$60=TRUE),IF(AND(G2630=1,H2630=1,NOT(ISTEXT(J2630))),4,IF(AND(G2630=1,H2630=1,ISTEXT(J2630)),3,IF(AND(OR(G2630=1,H2630=1),ISTEXT(J2630)),2,1))),"OoS")</f>
        <v>1</v>
      </c>
      <c r="F2630" s="57"/>
      <c r="G2630" s="59"/>
      <c r="H2630" s="59"/>
      <c r="I2630" s="59"/>
      <c r="J2630" s="59"/>
      <c r="K2630" s="59"/>
      <c r="L2630" s="59"/>
      <c r="M2630" s="59"/>
      <c r="N2630" s="59"/>
      <c r="O2630" s="59"/>
      <c r="P2630" s="370"/>
      <c r="Q2630" s="59"/>
      <c r="R2630" s="386"/>
    </row>
    <row r="2631" spans="1:18" ht="13" x14ac:dyDescent="0.25">
      <c r="A2631" s="383"/>
      <c r="B2631" s="378"/>
      <c r="C2631" s="62" t="str">
        <f>IF(ISTEXT('Organizational Unit Summary'!$B$49),'Organizational Unit Summary'!$B$49,"")</f>
        <v>P-10</v>
      </c>
      <c r="D2631" s="51" t="str">
        <f>IF('Organizational Unit Summary'!$B$24="Benchmark or Sustainment",IF(E2631="OoS","OoS",IF(E2631=1,"DM",IF(E2631=2,"PM",IF(E2631=3,"LM",IF(E2631=4,"FM"))))),IF(E2631="OoS","OoS",IF(E2631&lt;=2,"H",IF(E2631=3,"M",IF(E2631=4,"L")))))</f>
        <v>DM</v>
      </c>
      <c r="E2631" s="58">
        <f>IF(OR(Processes!$C$60=TRUE,Processes!M$60=TRUE),IF(AND(G2631=1,H2631=1,NOT(ISTEXT(J2631))),4,IF(AND(G2631=1,H2631=1,ISTEXT(J2631)),3,IF(AND(OR(G2631=1,H2631=1),ISTEXT(J2631)),2,1))),"OoS")</f>
        <v>1</v>
      </c>
      <c r="F2631" s="57"/>
      <c r="G2631" s="59"/>
      <c r="H2631" s="59"/>
      <c r="I2631" s="59"/>
      <c r="J2631" s="59"/>
      <c r="K2631" s="59"/>
      <c r="L2631" s="59"/>
      <c r="M2631" s="59"/>
      <c r="N2631" s="59"/>
      <c r="O2631" s="59"/>
      <c r="P2631" s="370"/>
      <c r="Q2631" s="59"/>
      <c r="R2631" s="386"/>
    </row>
    <row r="2632" spans="1:18" ht="13" x14ac:dyDescent="0.25">
      <c r="A2632" s="383"/>
      <c r="B2632" s="378"/>
      <c r="C2632" s="62" t="str">
        <f>IF(ISTEXT('Organizational Unit Summary'!$B$50),'Organizational Unit Summary'!$B$50,"")</f>
        <v>P-11</v>
      </c>
      <c r="D2632" s="51" t="str">
        <f>IF('Organizational Unit Summary'!$B$24="Benchmark or Sustainment",IF(E2632="OoS","OoS",IF(E2632=1,"DM",IF(E2632=2,"PM",IF(E2632=3,"LM",IF(E2632=4,"FM"))))),IF(E2632="OoS","OoS",IF(E2632&lt;=2,"H",IF(E2632=3,"M",IF(E2632=4,"L")))))</f>
        <v>DM</v>
      </c>
      <c r="E2632" s="58">
        <f>IF(OR(Processes!$C$60=TRUE,Processes!N$60=TRUE),IF(AND(G2632=1,H2632=1,NOT(ISTEXT(J2632))),4,IF(AND(G2632=1,H2632=1,ISTEXT(J2632)),3,IF(AND(OR(G2632=1,H2632=1),ISTEXT(J2632)),2,1))),"OoS")</f>
        <v>1</v>
      </c>
      <c r="F2632" s="57"/>
      <c r="G2632" s="59"/>
      <c r="H2632" s="59"/>
      <c r="I2632" s="59"/>
      <c r="J2632" s="59"/>
      <c r="K2632" s="59"/>
      <c r="L2632" s="59"/>
      <c r="M2632" s="59"/>
      <c r="N2632" s="59"/>
      <c r="O2632" s="59"/>
      <c r="P2632" s="370"/>
      <c r="Q2632" s="59"/>
      <c r="R2632" s="386"/>
    </row>
    <row r="2633" spans="1:18" ht="13" x14ac:dyDescent="0.25">
      <c r="A2633" s="383"/>
      <c r="B2633" s="378"/>
      <c r="C2633" s="62" t="str">
        <f>IF(ISTEXT('Organizational Unit Summary'!$B$51),'Organizational Unit Summary'!$B$51,"")</f>
        <v>P-12</v>
      </c>
      <c r="D2633" s="51" t="str">
        <f>IF('Organizational Unit Summary'!$B$24="Benchmark or Sustainment",IF(E2633="OoS","OoS",IF(E2633=1,"DM",IF(E2633=2,"PM",IF(E2633=3,"LM",IF(E2633=4,"FM"))))),IF(E2633="OoS","OoS",IF(E2633&lt;=2,"H",IF(E2633=3,"M",IF(E2633=4,"L")))))</f>
        <v>DM</v>
      </c>
      <c r="E2633" s="58">
        <f>IF(OR(Processes!$C$60=TRUE,Processes!O$60=TRUE),IF(AND(G2633=1,H2633=1,NOT(ISTEXT(J2633))),4,IF(AND(G2633=1,H2633=1,ISTEXT(J2633)),3,IF(AND(OR(G2633=1,H2633=1),ISTEXT(J2633)),2,1))),"OoS")</f>
        <v>1</v>
      </c>
      <c r="F2633" s="57"/>
      <c r="G2633" s="59"/>
      <c r="H2633" s="59"/>
      <c r="I2633" s="59"/>
      <c r="J2633" s="59"/>
      <c r="K2633" s="59"/>
      <c r="L2633" s="59"/>
      <c r="M2633" s="59"/>
      <c r="N2633" s="59"/>
      <c r="O2633" s="59"/>
      <c r="P2633" s="370"/>
      <c r="Q2633" s="59"/>
      <c r="R2633" s="386"/>
    </row>
    <row r="2634" spans="1:18" ht="13" x14ac:dyDescent="0.25">
      <c r="A2634" s="383"/>
      <c r="B2634" s="378"/>
      <c r="C2634" s="62" t="str">
        <f>IF(ISTEXT('Organizational Unit Summary'!$B$52),'Organizational Unit Summary'!$B$52,"")</f>
        <v>P-13</v>
      </c>
      <c r="D2634" s="51" t="str">
        <f>IF('Organizational Unit Summary'!$B$24="Benchmark or Sustainment",IF(E2634="OoS","OoS",IF(E2634=1,"DM",IF(E2634=2,"PM",IF(E2634=3,"LM",IF(E2634=4,"FM"))))),IF(E2634="OoS","OoS",IF(E2634&lt;=2,"H",IF(E2634=3,"M",IF(E2634=4,"L")))))</f>
        <v>DM</v>
      </c>
      <c r="E2634" s="58">
        <f>IF(OR(Processes!$C$60=TRUE,Processes!P$60=TRUE),IF(AND(G2634=1,H2634=1,NOT(ISTEXT(J2634))),4,IF(AND(G2634=1,H2634=1,ISTEXT(J2634)),3,IF(AND(OR(G2634=1,H2634=1),ISTEXT(J2634)),2,1))),"OoS")</f>
        <v>1</v>
      </c>
      <c r="F2634" s="57"/>
      <c r="G2634" s="59"/>
      <c r="H2634" s="59"/>
      <c r="I2634" s="59"/>
      <c r="J2634" s="59"/>
      <c r="K2634" s="59"/>
      <c r="L2634" s="59"/>
      <c r="M2634" s="59"/>
      <c r="N2634" s="59"/>
      <c r="O2634" s="59"/>
      <c r="P2634" s="370"/>
      <c r="Q2634" s="59"/>
      <c r="R2634" s="386"/>
    </row>
    <row r="2635" spans="1:18" ht="13" x14ac:dyDescent="0.25">
      <c r="A2635" s="383"/>
      <c r="B2635" s="378"/>
      <c r="C2635" s="62" t="str">
        <f>IF(ISTEXT('Organizational Unit Summary'!$B$53),'Organizational Unit Summary'!$B$53,"")</f>
        <v>P-14</v>
      </c>
      <c r="D2635" s="51" t="str">
        <f>IF('Organizational Unit Summary'!$B$24="Benchmark or Sustainment",IF(E2635="OoS","OoS",IF(E2635=1,"DM",IF(E2635=2,"PM",IF(E2635=3,"LM",IF(E2635=4,"FM"))))),IF(E2635="OoS","OoS",IF(E2635&lt;=2,"H",IF(E2635=3,"M",IF(E2635=4,"L")))))</f>
        <v>DM</v>
      </c>
      <c r="E2635" s="58">
        <f>IF(OR(Processes!$C$60=TRUE,Processes!Q$60=TRUE),IF(AND(G2635=1,H2635=1,NOT(ISTEXT(J2635))),4,IF(AND(G2635=1,H2635=1,ISTEXT(J2635)),3,IF(AND(OR(G2635=1,H2635=1),ISTEXT(J2635)),2,1))),"OoS")</f>
        <v>1</v>
      </c>
      <c r="F2635" s="57"/>
      <c r="G2635" s="59"/>
      <c r="H2635" s="59"/>
      <c r="I2635" s="59"/>
      <c r="J2635" s="59"/>
      <c r="K2635" s="59"/>
      <c r="L2635" s="59"/>
      <c r="M2635" s="59"/>
      <c r="N2635" s="59"/>
      <c r="O2635" s="59"/>
      <c r="P2635" s="370"/>
      <c r="Q2635" s="59"/>
      <c r="R2635" s="386"/>
    </row>
    <row r="2636" spans="1:18" ht="13" x14ac:dyDescent="0.25">
      <c r="A2636" s="383"/>
      <c r="B2636" s="378"/>
      <c r="C2636" s="62" t="str">
        <f>IF(ISTEXT('Organizational Unit Summary'!$B$54),'Organizational Unit Summary'!$B$54,"")</f>
        <v>P-15</v>
      </c>
      <c r="D2636" s="51" t="str">
        <f>IF('Organizational Unit Summary'!$B$24="Benchmark or Sustainment",IF(E2636="OoS","OoS",IF(E2636=1,"DM",IF(E2636=2,"PM",IF(E2636=3,"LM",IF(E2636=4,"FM"))))),IF(E2636="OoS","OoS",IF(E2636&lt;=2,"H",IF(E2636=3,"M",IF(E2636=4,"L")))))</f>
        <v>DM</v>
      </c>
      <c r="E2636" s="58">
        <f>IF(OR(Processes!$C$60=TRUE,Processes!R$60=TRUE),IF(AND(G2636=1,H2636=1,NOT(ISTEXT(J2636))),4,IF(AND(G2636=1,H2636=1,ISTEXT(J2636)),3,IF(AND(OR(G2636=1,H2636=1),ISTEXT(J2636)),2,1))),"OoS")</f>
        <v>1</v>
      </c>
      <c r="F2636" s="57"/>
      <c r="G2636" s="59"/>
      <c r="H2636" s="59"/>
      <c r="I2636" s="59"/>
      <c r="J2636" s="59"/>
      <c r="K2636" s="59"/>
      <c r="L2636" s="59"/>
      <c r="M2636" s="59"/>
      <c r="N2636" s="59"/>
      <c r="O2636" s="59"/>
      <c r="P2636" s="370"/>
      <c r="Q2636" s="59"/>
      <c r="R2636" s="386"/>
    </row>
    <row r="2637" spans="1:18" ht="13" x14ac:dyDescent="0.25">
      <c r="A2637" s="383"/>
      <c r="B2637" s="378"/>
      <c r="C2637" s="62" t="str">
        <f>IF(ISTEXT('Organizational Unit Summary'!$B$55),'Organizational Unit Summary'!$B$55,"")</f>
        <v>P-16</v>
      </c>
      <c r="D2637" s="51" t="str">
        <f>IF('Organizational Unit Summary'!$B$24="Benchmark or Sustainment",IF(E2637="OoS","OoS",IF(E2637=1,"DM",IF(E2637=2,"PM",IF(E2637=3,"LM",IF(E2637=4,"FM"))))),IF(E2637="OoS","OoS",IF(E2637&lt;=2,"H",IF(E2637=3,"M",IF(E2637=4,"L")))))</f>
        <v>DM</v>
      </c>
      <c r="E2637" s="58">
        <f>IF(OR(Processes!$C$60=TRUE,Processes!S$60=TRUE),IF(AND(G2637=1,H2637=1,NOT(ISTEXT(J2637))),4,IF(AND(G2637=1,H2637=1,ISTEXT(J2637)),3,IF(AND(OR(G2637=1,H2637=1),ISTEXT(J2637)),2,1))),"OoS")</f>
        <v>1</v>
      </c>
      <c r="F2637" s="57"/>
      <c r="G2637" s="59"/>
      <c r="H2637" s="59"/>
      <c r="I2637" s="59"/>
      <c r="J2637" s="59"/>
      <c r="K2637" s="59"/>
      <c r="L2637" s="59"/>
      <c r="M2637" s="59"/>
      <c r="N2637" s="59"/>
      <c r="O2637" s="59"/>
      <c r="P2637" s="370"/>
      <c r="Q2637" s="59"/>
      <c r="R2637" s="386"/>
    </row>
    <row r="2638" spans="1:18" ht="13" x14ac:dyDescent="0.25">
      <c r="A2638" s="383"/>
      <c r="B2638" s="378"/>
      <c r="C2638" s="62" t="str">
        <f>IF(ISTEXT('Organizational Unit Summary'!$B$56),'Organizational Unit Summary'!$B$56,"")</f>
        <v>P-17</v>
      </c>
      <c r="D2638" s="51" t="str">
        <f>IF('Organizational Unit Summary'!$B$24="Benchmark or Sustainment",IF(E2638="OoS","OoS",IF(E2638=1,"DM",IF(E2638=2,"PM",IF(E2638=3,"LM",IF(E2638=4,"FM"))))),IF(E2638="OoS","OoS",IF(E2638&lt;=2,"H",IF(E2638=3,"M",IF(E2638=4,"L")))))</f>
        <v>DM</v>
      </c>
      <c r="E2638" s="58">
        <f>IF(OR(Processes!$C$60=TRUE,Processes!T$60=TRUE),IF(AND(G2638=1,H2638=1,NOT(ISTEXT(J2638))),4,IF(AND(G2638=1,H2638=1,ISTEXT(J2638)),3,IF(AND(OR(G2638=1,H2638=1),ISTEXT(J2638)),2,1))),"OoS")</f>
        <v>1</v>
      </c>
      <c r="F2638" s="57"/>
      <c r="G2638" s="59"/>
      <c r="H2638" s="59"/>
      <c r="I2638" s="59"/>
      <c r="J2638" s="59"/>
      <c r="K2638" s="59"/>
      <c r="L2638" s="59"/>
      <c r="M2638" s="59"/>
      <c r="N2638" s="59"/>
      <c r="O2638" s="59"/>
      <c r="P2638" s="370"/>
      <c r="Q2638" s="59"/>
      <c r="R2638" s="386"/>
    </row>
    <row r="2639" spans="1:18" ht="13" x14ac:dyDescent="0.25">
      <c r="A2639" s="383"/>
      <c r="B2639" s="378"/>
      <c r="C2639" s="62" t="str">
        <f>IF(ISTEXT('Organizational Unit Summary'!$B$57),'Organizational Unit Summary'!$B$57,"")</f>
        <v>P-18</v>
      </c>
      <c r="D2639" s="51" t="str">
        <f>IF('Organizational Unit Summary'!$B$24="Benchmark or Sustainment",IF(E2639="OoS","OoS",IF(E2639=1,"DM",IF(E2639=2,"PM",IF(E2639=3,"LM",IF(E2639=4,"FM"))))),IF(E2639="OoS","OoS",IF(E2639&lt;=2,"H",IF(E2639=3,"M",IF(E2639=4,"L")))))</f>
        <v>DM</v>
      </c>
      <c r="E2639" s="58">
        <f>IF(OR(Processes!$C$60=TRUE,Processes!U$60=TRUE),IF(AND(G2639=1,H2639=1,NOT(ISTEXT(J2639))),4,IF(AND(G2639=1,H2639=1,ISTEXT(J2639)),3,IF(AND(OR(G2639=1,H2639=1),ISTEXT(J2639)),2,1))),"OoS")</f>
        <v>1</v>
      </c>
      <c r="F2639" s="57"/>
      <c r="G2639" s="59"/>
      <c r="H2639" s="59"/>
      <c r="I2639" s="59"/>
      <c r="J2639" s="59"/>
      <c r="K2639" s="59"/>
      <c r="L2639" s="59"/>
      <c r="M2639" s="59"/>
      <c r="N2639" s="59"/>
      <c r="O2639" s="59"/>
      <c r="P2639" s="370"/>
      <c r="Q2639" s="59"/>
      <c r="R2639" s="386"/>
    </row>
    <row r="2640" spans="1:18" ht="13" x14ac:dyDescent="0.25">
      <c r="A2640" s="383"/>
      <c r="B2640" s="378"/>
      <c r="C2640" s="62" t="str">
        <f>IF(ISTEXT('Organizational Unit Summary'!$B$58),'Organizational Unit Summary'!$B$58,"")</f>
        <v>P-19</v>
      </c>
      <c r="D2640" s="51" t="str">
        <f>IF('Organizational Unit Summary'!$B$24="Benchmark or Sustainment",IF(E2640="OoS","OoS",IF(E2640=1,"DM",IF(E2640=2,"PM",IF(E2640=3,"LM",IF(E2640=4,"FM"))))),IF(E2640="OoS","OoS",IF(E2640&lt;=2,"H",IF(E2640=3,"M",IF(E2640=4,"L")))))</f>
        <v>DM</v>
      </c>
      <c r="E2640" s="58">
        <f>IF(OR(Processes!$C$60=TRUE,Processes!V$60=TRUE),IF(AND(G2640=1,H2640=1,NOT(ISTEXT(J2640))),4,IF(AND(G2640=1,H2640=1,ISTEXT(J2640)),3,IF(AND(OR(G2640=1,H2640=1),ISTEXT(J2640)),2,1))),"OoS")</f>
        <v>1</v>
      </c>
      <c r="F2640" s="57"/>
      <c r="G2640" s="59"/>
      <c r="H2640" s="59"/>
      <c r="I2640" s="59"/>
      <c r="J2640" s="59"/>
      <c r="K2640" s="59"/>
      <c r="L2640" s="59"/>
      <c r="M2640" s="59"/>
      <c r="N2640" s="59"/>
      <c r="O2640" s="59"/>
      <c r="P2640" s="370"/>
      <c r="Q2640" s="59"/>
      <c r="R2640" s="386"/>
    </row>
    <row r="2641" spans="1:18" ht="13.5" thickBot="1" x14ac:dyDescent="0.3">
      <c r="A2641" s="383"/>
      <c r="B2641" s="378"/>
      <c r="C2641" s="62" t="str">
        <f>IF(ISTEXT('Organizational Unit Summary'!$B$59),'Organizational Unit Summary'!$B$59,"")</f>
        <v>P-20</v>
      </c>
      <c r="D2641" s="51" t="str">
        <f>IF('Organizational Unit Summary'!$B$24="Benchmark or Sustainment",IF(E2641="OoS","OoS",IF(E2641=1,"DM",IF(E2641=2,"PM",IF(E2641=3,"LM",IF(E2641=4,"FM"))))),IF(E2641="OoS","OoS",IF(E2641&lt;=2,"H",IF(E2641=3,"M",IF(E2641=4,"L")))))</f>
        <v>DM</v>
      </c>
      <c r="E2641" s="58">
        <f>IF(OR(Processes!$C$60=TRUE,Processes!W$60=TRUE),IF(AND(G2641=1,H2641=1,NOT(ISTEXT(J2641))),4,IF(AND(G2641=1,H2641=1,ISTEXT(J2641)),3,IF(AND(OR(G2641=1,H2641=1),ISTEXT(J2641)),2,1))),"OoS")</f>
        <v>1</v>
      </c>
      <c r="F2641" s="57"/>
      <c r="G2641" s="59"/>
      <c r="H2641" s="59"/>
      <c r="I2641" s="59"/>
      <c r="J2641" s="59"/>
      <c r="K2641" s="59"/>
      <c r="L2641" s="59"/>
      <c r="M2641" s="59"/>
      <c r="N2641" s="59"/>
      <c r="O2641" s="59"/>
      <c r="P2641" s="371"/>
      <c r="Q2641" s="59"/>
      <c r="R2641" s="386"/>
    </row>
    <row r="2642" spans="1:18" ht="13" x14ac:dyDescent="0.25">
      <c r="A2642" s="383"/>
      <c r="B2642" s="378" t="str">
        <f>IF(ISTEXT(Processes!$B$10),Processes!$B$10,"")</f>
        <v>Process 8</v>
      </c>
      <c r="C2642" s="62" t="str">
        <f>IF(ISTEXT('Organizational Unit Summary'!$B$40),'Organizational Unit Summary'!$B$40,"")</f>
        <v>P-1</v>
      </c>
      <c r="D2642" s="51" t="str">
        <f>IF('Organizational Unit Summary'!$B$24="Benchmark or Sustainment",IF(E2642="OoS","OoS",IF(E2642=1,"DM",IF(E2642=2,"PM",IF(E2642=3,"LM",IF(E2642=4,"FM"))))),IF(E2642="OoS","OoS",IF(E2642&lt;=2,"H",IF(E2642=3,"M",IF(E2642=4,"L")))))</f>
        <v>DM</v>
      </c>
      <c r="E2642" s="58">
        <f>IF(OR(Processes!$C$61=TRUE,Processes!D$61=TRUE),IF(AND(G2642=1,H2642=1,NOT(ISTEXT(J2642))),4,IF(AND(G2642=1,H2642=1,ISTEXT(J2642)),3,IF(AND(OR(G2642=1,H2642=1),ISTEXT(J2642)),2,1))),"OoS")</f>
        <v>1</v>
      </c>
      <c r="F2642" s="57"/>
      <c r="G2642" s="59"/>
      <c r="H2642" s="59"/>
      <c r="I2642" s="59"/>
      <c r="J2642" s="59"/>
      <c r="K2642" s="59"/>
      <c r="L2642" s="59"/>
      <c r="M2642" s="59"/>
      <c r="N2642" s="59"/>
      <c r="O2642" s="59"/>
      <c r="P2642" s="369"/>
      <c r="Q2642" s="59"/>
      <c r="R2642" s="386"/>
    </row>
    <row r="2643" spans="1:18" ht="13" x14ac:dyDescent="0.25">
      <c r="A2643" s="383"/>
      <c r="B2643" s="378"/>
      <c r="C2643" s="62" t="str">
        <f>IF(ISTEXT('Organizational Unit Summary'!$B$41),'Organizational Unit Summary'!$B$41,"")</f>
        <v>P-2</v>
      </c>
      <c r="D2643" s="51" t="str">
        <f>IF('Organizational Unit Summary'!$B$24="Benchmark or Sustainment",IF(E2643="OoS","OoS",IF(E2643=1,"DM",IF(E2643=2,"PM",IF(E2643=3,"LM",IF(E2643=4,"FM"))))),IF(E2643="OoS","OoS",IF(E2643&lt;=2,"H",IF(E2643=3,"M",IF(E2643=4,"L")))))</f>
        <v>DM</v>
      </c>
      <c r="E2643" s="58">
        <f>IF(OR(Processes!$C$61=TRUE,Processes!E$61=TRUE),IF(AND(G2643=1,H2643=1,NOT(ISTEXT(J2643))),4,IF(AND(G2643=1,H2643=1,ISTEXT(J2643)),3,IF(AND(OR(G2643=1,H2643=1),ISTEXT(J2643)),2,1))),"OoS")</f>
        <v>1</v>
      </c>
      <c r="F2643" s="57"/>
      <c r="G2643" s="59"/>
      <c r="H2643" s="59"/>
      <c r="I2643" s="59"/>
      <c r="J2643" s="59"/>
      <c r="K2643" s="59"/>
      <c r="L2643" s="59"/>
      <c r="M2643" s="59"/>
      <c r="N2643" s="59"/>
      <c r="O2643" s="59"/>
      <c r="P2643" s="370"/>
      <c r="Q2643" s="59"/>
      <c r="R2643" s="386"/>
    </row>
    <row r="2644" spans="1:18" ht="13" x14ac:dyDescent="0.25">
      <c r="A2644" s="383"/>
      <c r="B2644" s="378"/>
      <c r="C2644" s="62" t="str">
        <f>IF(ISTEXT('Organizational Unit Summary'!$B$42),'Organizational Unit Summary'!$B$42,"")</f>
        <v>P-3</v>
      </c>
      <c r="D2644" s="51" t="str">
        <f>IF('Organizational Unit Summary'!$B$24="Benchmark or Sustainment",IF(E2644="OoS","OoS",IF(E2644=1,"DM",IF(E2644=2,"PM",IF(E2644=3,"LM",IF(E2644=4,"FM"))))),IF(E2644="OoS","OoS",IF(E2644&lt;=2,"H",IF(E2644=3,"M",IF(E2644=4,"L")))))</f>
        <v>DM</v>
      </c>
      <c r="E2644" s="58">
        <f>IF(OR(Processes!$C$61=TRUE,Processes!F$61=TRUE),IF(AND(G2644=1,H2644=1,NOT(ISTEXT(J2644))),4,IF(AND(G2644=1,H2644=1,ISTEXT(J2644)),3,IF(AND(OR(G2644=1,H2644=1),ISTEXT(J2644)),2,1))),"OoS")</f>
        <v>1</v>
      </c>
      <c r="F2644" s="57"/>
      <c r="G2644" s="59"/>
      <c r="H2644" s="59"/>
      <c r="I2644" s="59"/>
      <c r="J2644" s="59"/>
      <c r="K2644" s="59"/>
      <c r="L2644" s="59"/>
      <c r="M2644" s="59"/>
      <c r="N2644" s="59"/>
      <c r="O2644" s="59"/>
      <c r="P2644" s="370"/>
      <c r="Q2644" s="59"/>
      <c r="R2644" s="386"/>
    </row>
    <row r="2645" spans="1:18" ht="13" x14ac:dyDescent="0.25">
      <c r="A2645" s="383"/>
      <c r="B2645" s="378"/>
      <c r="C2645" s="62" t="str">
        <f>IF(ISTEXT('Organizational Unit Summary'!$B$43),'Organizational Unit Summary'!$B$43,"")</f>
        <v>P-4</v>
      </c>
      <c r="D2645" s="51" t="str">
        <f>IF('Organizational Unit Summary'!$B$24="Benchmark or Sustainment",IF(E2645="OoS","OoS",IF(E2645=1,"DM",IF(E2645=2,"PM",IF(E2645=3,"LM",IF(E2645=4,"FM"))))),IF(E2645="OoS","OoS",IF(E2645&lt;=2,"H",IF(E2645=3,"M",IF(E2645=4,"L")))))</f>
        <v>DM</v>
      </c>
      <c r="E2645" s="58">
        <f>IF(OR(Processes!$C$61=TRUE,Processes!G$61=TRUE),IF(AND(G2645=1,H2645=1,NOT(ISTEXT(J2645))),4,IF(AND(G2645=1,H2645=1,ISTEXT(J2645)),3,IF(AND(OR(G2645=1,H2645=1),ISTEXT(J2645)),2,1))),"OoS")</f>
        <v>1</v>
      </c>
      <c r="F2645" s="57"/>
      <c r="G2645" s="59"/>
      <c r="H2645" s="59"/>
      <c r="I2645" s="59"/>
      <c r="J2645" s="59"/>
      <c r="K2645" s="59"/>
      <c r="L2645" s="59"/>
      <c r="M2645" s="59"/>
      <c r="N2645" s="59"/>
      <c r="O2645" s="59"/>
      <c r="P2645" s="370"/>
      <c r="Q2645" s="59"/>
      <c r="R2645" s="386"/>
    </row>
    <row r="2646" spans="1:18" ht="13" x14ac:dyDescent="0.25">
      <c r="A2646" s="383"/>
      <c r="B2646" s="378"/>
      <c r="C2646" s="62" t="str">
        <f>IF(ISTEXT('Organizational Unit Summary'!$B$44),'Organizational Unit Summary'!$B$44,"")</f>
        <v>P-5</v>
      </c>
      <c r="D2646" s="51" t="str">
        <f>IF('Organizational Unit Summary'!$B$24="Benchmark or Sustainment",IF(E2646="OoS","OoS",IF(E2646=1,"DM",IF(E2646=2,"PM",IF(E2646=3,"LM",IF(E2646=4,"FM"))))),IF(E2646="OoS","OoS",IF(E2646&lt;=2,"H",IF(E2646=3,"M",IF(E2646=4,"L")))))</f>
        <v>DM</v>
      </c>
      <c r="E2646" s="58">
        <f>IF(OR(Processes!$C$61=TRUE,Processes!H$61=TRUE),IF(AND(G2646=1,H2646=1,NOT(ISTEXT(J2646))),4,IF(AND(G2646=1,H2646=1,ISTEXT(J2646)),3,IF(AND(OR(G2646=1,H2646=1),ISTEXT(J2646)),2,1))),"OoS")</f>
        <v>1</v>
      </c>
      <c r="F2646" s="57"/>
      <c r="G2646" s="59"/>
      <c r="H2646" s="59"/>
      <c r="I2646" s="59"/>
      <c r="J2646" s="59"/>
      <c r="K2646" s="59"/>
      <c r="L2646" s="59"/>
      <c r="M2646" s="59"/>
      <c r="N2646" s="59"/>
      <c r="O2646" s="59"/>
      <c r="P2646" s="370"/>
      <c r="Q2646" s="59"/>
      <c r="R2646" s="386"/>
    </row>
    <row r="2647" spans="1:18" ht="13" x14ac:dyDescent="0.25">
      <c r="A2647" s="383"/>
      <c r="B2647" s="378"/>
      <c r="C2647" s="62" t="str">
        <f>IF(ISTEXT('Organizational Unit Summary'!$B$45),'Organizational Unit Summary'!$B$45,"")</f>
        <v>P-6</v>
      </c>
      <c r="D2647" s="51" t="str">
        <f>IF('Organizational Unit Summary'!$B$24="Benchmark or Sustainment",IF(E2647="OoS","OoS",IF(E2647=1,"DM",IF(E2647=2,"PM",IF(E2647=3,"LM",IF(E2647=4,"FM"))))),IF(E2647="OoS","OoS",IF(E2647&lt;=2,"H",IF(E2647=3,"M",IF(E2647=4,"L")))))</f>
        <v>DM</v>
      </c>
      <c r="E2647" s="58">
        <f>IF(OR(Processes!$C$61=TRUE,Processes!I$61=TRUE),IF(AND(G2647=1,H2647=1,NOT(ISTEXT(J2647))),4,IF(AND(G2647=1,H2647=1,ISTEXT(J2647)),3,IF(AND(OR(G2647=1,H2647=1),ISTEXT(J2647)),2,1))),"OoS")</f>
        <v>1</v>
      </c>
      <c r="F2647" s="57"/>
      <c r="G2647" s="59"/>
      <c r="H2647" s="59"/>
      <c r="I2647" s="59"/>
      <c r="J2647" s="59"/>
      <c r="K2647" s="59"/>
      <c r="L2647" s="59"/>
      <c r="M2647" s="59"/>
      <c r="N2647" s="59"/>
      <c r="O2647" s="59"/>
      <c r="P2647" s="370"/>
      <c r="Q2647" s="59"/>
      <c r="R2647" s="386"/>
    </row>
    <row r="2648" spans="1:18" ht="13" x14ac:dyDescent="0.25">
      <c r="A2648" s="383"/>
      <c r="B2648" s="378"/>
      <c r="C2648" s="62" t="str">
        <f>IF(ISTEXT('Organizational Unit Summary'!$B$46),'Organizational Unit Summary'!$B$46,"")</f>
        <v>P-7</v>
      </c>
      <c r="D2648" s="51" t="str">
        <f>IF('Organizational Unit Summary'!$B$24="Benchmark or Sustainment",IF(E2648="OoS","OoS",IF(E2648=1,"DM",IF(E2648=2,"PM",IF(E2648=3,"LM",IF(E2648=4,"FM"))))),IF(E2648="OoS","OoS",IF(E2648&lt;=2,"H",IF(E2648=3,"M",IF(E2648=4,"L")))))</f>
        <v>DM</v>
      </c>
      <c r="E2648" s="58">
        <f>IF(OR(Processes!$C$61=TRUE,Processes!J$61=TRUE),IF(AND(G2648=1,H2648=1,NOT(ISTEXT(J2648))),4,IF(AND(G2648=1,H2648=1,ISTEXT(J2648)),3,IF(AND(OR(G2648=1,H2648=1),ISTEXT(J2648)),2,1))),"OoS")</f>
        <v>1</v>
      </c>
      <c r="F2648" s="57"/>
      <c r="G2648" s="59"/>
      <c r="H2648" s="59"/>
      <c r="I2648" s="59"/>
      <c r="J2648" s="59"/>
      <c r="K2648" s="59"/>
      <c r="L2648" s="59"/>
      <c r="M2648" s="59"/>
      <c r="N2648" s="59"/>
      <c r="O2648" s="59"/>
      <c r="P2648" s="370"/>
      <c r="Q2648" s="59"/>
      <c r="R2648" s="386"/>
    </row>
    <row r="2649" spans="1:18" ht="13" x14ac:dyDescent="0.25">
      <c r="A2649" s="383"/>
      <c r="B2649" s="378"/>
      <c r="C2649" s="62" t="str">
        <f>IF(ISTEXT('Organizational Unit Summary'!$B$47),'Organizational Unit Summary'!$B$47,"")</f>
        <v>P-8</v>
      </c>
      <c r="D2649" s="51" t="str">
        <f>IF('Organizational Unit Summary'!$B$24="Benchmark or Sustainment",IF(E2649="OoS","OoS",IF(E2649=1,"DM",IF(E2649=2,"PM",IF(E2649=3,"LM",IF(E2649=4,"FM"))))),IF(E2649="OoS","OoS",IF(E2649&lt;=2,"H",IF(E2649=3,"M",IF(E2649=4,"L")))))</f>
        <v>DM</v>
      </c>
      <c r="E2649" s="58">
        <f>IF(OR(Processes!$C$61=TRUE,Processes!K$61=TRUE),IF(AND(G2649=1,H2649=1,NOT(ISTEXT(J2649))),4,IF(AND(G2649=1,H2649=1,ISTEXT(J2649)),3,IF(AND(OR(G2649=1,H2649=1),ISTEXT(J2649)),2,1))),"OoS")</f>
        <v>1</v>
      </c>
      <c r="F2649" s="57"/>
      <c r="G2649" s="59"/>
      <c r="H2649" s="59"/>
      <c r="I2649" s="59"/>
      <c r="J2649" s="59"/>
      <c r="K2649" s="59"/>
      <c r="L2649" s="59"/>
      <c r="M2649" s="59"/>
      <c r="N2649" s="59"/>
      <c r="O2649" s="59"/>
      <c r="P2649" s="370"/>
      <c r="Q2649" s="59"/>
      <c r="R2649" s="386"/>
    </row>
    <row r="2650" spans="1:18" ht="13" x14ac:dyDescent="0.25">
      <c r="A2650" s="383"/>
      <c r="B2650" s="378"/>
      <c r="C2650" s="62" t="str">
        <f>IF(ISTEXT('Organizational Unit Summary'!$B$48),'Organizational Unit Summary'!$B$48,"")</f>
        <v>P-9</v>
      </c>
      <c r="D2650" s="51" t="str">
        <f>IF('Organizational Unit Summary'!$B$24="Benchmark or Sustainment",IF(E2650="OoS","OoS",IF(E2650=1,"DM",IF(E2650=2,"PM",IF(E2650=3,"LM",IF(E2650=4,"FM"))))),IF(E2650="OoS","OoS",IF(E2650&lt;=2,"H",IF(E2650=3,"M",IF(E2650=4,"L")))))</f>
        <v>DM</v>
      </c>
      <c r="E2650" s="58">
        <f>IF(OR(Processes!$C$61=TRUE,Processes!L$61=TRUE),IF(AND(G2650=1,H2650=1,NOT(ISTEXT(J2650))),4,IF(AND(G2650=1,H2650=1,ISTEXT(J2650)),3,IF(AND(OR(G2650=1,H2650=1),ISTEXT(J2650)),2,1))),"OoS")</f>
        <v>1</v>
      </c>
      <c r="F2650" s="57"/>
      <c r="G2650" s="59"/>
      <c r="H2650" s="59"/>
      <c r="I2650" s="59"/>
      <c r="J2650" s="59"/>
      <c r="K2650" s="59"/>
      <c r="L2650" s="59"/>
      <c r="M2650" s="59"/>
      <c r="N2650" s="59"/>
      <c r="O2650" s="59"/>
      <c r="P2650" s="370"/>
      <c r="Q2650" s="59"/>
      <c r="R2650" s="386"/>
    </row>
    <row r="2651" spans="1:18" ht="13" x14ac:dyDescent="0.25">
      <c r="A2651" s="383"/>
      <c r="B2651" s="378"/>
      <c r="C2651" s="62" t="str">
        <f>IF(ISTEXT('Organizational Unit Summary'!$B$49),'Organizational Unit Summary'!$B$49,"")</f>
        <v>P-10</v>
      </c>
      <c r="D2651" s="51" t="str">
        <f>IF('Organizational Unit Summary'!$B$24="Benchmark or Sustainment",IF(E2651="OoS","OoS",IF(E2651=1,"DM",IF(E2651=2,"PM",IF(E2651=3,"LM",IF(E2651=4,"FM"))))),IF(E2651="OoS","OoS",IF(E2651&lt;=2,"H",IF(E2651=3,"M",IF(E2651=4,"L")))))</f>
        <v>DM</v>
      </c>
      <c r="E2651" s="58">
        <f>IF(OR(Processes!$C$61=TRUE,Processes!M$61=TRUE),IF(AND(G2651=1,H2651=1,NOT(ISTEXT(J2651))),4,IF(AND(G2651=1,H2651=1,ISTEXT(J2651)),3,IF(AND(OR(G2651=1,H2651=1),ISTEXT(J2651)),2,1))),"OoS")</f>
        <v>1</v>
      </c>
      <c r="F2651" s="57"/>
      <c r="G2651" s="59"/>
      <c r="H2651" s="59"/>
      <c r="I2651" s="59"/>
      <c r="J2651" s="59"/>
      <c r="K2651" s="59"/>
      <c r="L2651" s="59"/>
      <c r="M2651" s="59"/>
      <c r="N2651" s="59"/>
      <c r="O2651" s="59"/>
      <c r="P2651" s="370"/>
      <c r="Q2651" s="59"/>
      <c r="R2651" s="386"/>
    </row>
    <row r="2652" spans="1:18" ht="13" x14ac:dyDescent="0.25">
      <c r="A2652" s="383"/>
      <c r="B2652" s="378"/>
      <c r="C2652" s="62" t="str">
        <f>IF(ISTEXT('Organizational Unit Summary'!$B$50),'Organizational Unit Summary'!$B$50,"")</f>
        <v>P-11</v>
      </c>
      <c r="D2652" s="51" t="str">
        <f>IF('Organizational Unit Summary'!$B$24="Benchmark or Sustainment",IF(E2652="OoS","OoS",IF(E2652=1,"DM",IF(E2652=2,"PM",IF(E2652=3,"LM",IF(E2652=4,"FM"))))),IF(E2652="OoS","OoS",IF(E2652&lt;=2,"H",IF(E2652=3,"M",IF(E2652=4,"L")))))</f>
        <v>DM</v>
      </c>
      <c r="E2652" s="58">
        <f>IF(OR(Processes!$C$61=TRUE,Processes!N$61=TRUE),IF(AND(G2652=1,H2652=1,NOT(ISTEXT(J2652))),4,IF(AND(G2652=1,H2652=1,ISTEXT(J2652)),3,IF(AND(OR(G2652=1,H2652=1),ISTEXT(J2652)),2,1))),"OoS")</f>
        <v>1</v>
      </c>
      <c r="F2652" s="57"/>
      <c r="G2652" s="59"/>
      <c r="H2652" s="59"/>
      <c r="I2652" s="59"/>
      <c r="J2652" s="59"/>
      <c r="K2652" s="59"/>
      <c r="L2652" s="59"/>
      <c r="M2652" s="59"/>
      <c r="N2652" s="59"/>
      <c r="O2652" s="59"/>
      <c r="P2652" s="370"/>
      <c r="Q2652" s="59"/>
      <c r="R2652" s="386"/>
    </row>
    <row r="2653" spans="1:18" ht="13" x14ac:dyDescent="0.25">
      <c r="A2653" s="383"/>
      <c r="B2653" s="378"/>
      <c r="C2653" s="62" t="str">
        <f>IF(ISTEXT('Organizational Unit Summary'!$B$51),'Organizational Unit Summary'!$B$51,"")</f>
        <v>P-12</v>
      </c>
      <c r="D2653" s="51" t="str">
        <f>IF('Organizational Unit Summary'!$B$24="Benchmark or Sustainment",IF(E2653="OoS","OoS",IF(E2653=1,"DM",IF(E2653=2,"PM",IF(E2653=3,"LM",IF(E2653=4,"FM"))))),IF(E2653="OoS","OoS",IF(E2653&lt;=2,"H",IF(E2653=3,"M",IF(E2653=4,"L")))))</f>
        <v>DM</v>
      </c>
      <c r="E2653" s="58">
        <f>IF(OR(Processes!$C$61=TRUE,Processes!O$61=TRUE),IF(AND(G2653=1,H2653=1,NOT(ISTEXT(J2653))),4,IF(AND(G2653=1,H2653=1,ISTEXT(J2653)),3,IF(AND(OR(G2653=1,H2653=1),ISTEXT(J2653)),2,1))),"OoS")</f>
        <v>1</v>
      </c>
      <c r="F2653" s="57"/>
      <c r="G2653" s="59"/>
      <c r="H2653" s="59"/>
      <c r="I2653" s="59"/>
      <c r="J2653" s="59"/>
      <c r="K2653" s="59"/>
      <c r="L2653" s="59"/>
      <c r="M2653" s="59"/>
      <c r="N2653" s="59"/>
      <c r="O2653" s="59"/>
      <c r="P2653" s="370"/>
      <c r="Q2653" s="59"/>
      <c r="R2653" s="386"/>
    </row>
    <row r="2654" spans="1:18" ht="13" x14ac:dyDescent="0.25">
      <c r="A2654" s="383"/>
      <c r="B2654" s="378"/>
      <c r="C2654" s="62" t="str">
        <f>IF(ISTEXT('Organizational Unit Summary'!$B$52),'Organizational Unit Summary'!$B$52,"")</f>
        <v>P-13</v>
      </c>
      <c r="D2654" s="51" t="str">
        <f>IF('Organizational Unit Summary'!$B$24="Benchmark or Sustainment",IF(E2654="OoS","OoS",IF(E2654=1,"DM",IF(E2654=2,"PM",IF(E2654=3,"LM",IF(E2654=4,"FM"))))),IF(E2654="OoS","OoS",IF(E2654&lt;=2,"H",IF(E2654=3,"M",IF(E2654=4,"L")))))</f>
        <v>DM</v>
      </c>
      <c r="E2654" s="58">
        <f>IF(OR(Processes!$C$61=TRUE,Processes!P$61=TRUE),IF(AND(G2654=1,H2654=1,NOT(ISTEXT(J2654))),4,IF(AND(G2654=1,H2654=1,ISTEXT(J2654)),3,IF(AND(OR(G2654=1,H2654=1),ISTEXT(J2654)),2,1))),"OoS")</f>
        <v>1</v>
      </c>
      <c r="F2654" s="57"/>
      <c r="G2654" s="59"/>
      <c r="H2654" s="59"/>
      <c r="I2654" s="59"/>
      <c r="J2654" s="59"/>
      <c r="K2654" s="59"/>
      <c r="L2654" s="59"/>
      <c r="M2654" s="59"/>
      <c r="N2654" s="59"/>
      <c r="O2654" s="59"/>
      <c r="P2654" s="370"/>
      <c r="Q2654" s="59"/>
      <c r="R2654" s="386"/>
    </row>
    <row r="2655" spans="1:18" ht="13" x14ac:dyDescent="0.25">
      <c r="A2655" s="383"/>
      <c r="B2655" s="378"/>
      <c r="C2655" s="62" t="str">
        <f>IF(ISTEXT('Organizational Unit Summary'!$B$53),'Organizational Unit Summary'!$B$53,"")</f>
        <v>P-14</v>
      </c>
      <c r="D2655" s="51" t="str">
        <f>IF('Organizational Unit Summary'!$B$24="Benchmark or Sustainment",IF(E2655="OoS","OoS",IF(E2655=1,"DM",IF(E2655=2,"PM",IF(E2655=3,"LM",IF(E2655=4,"FM"))))),IF(E2655="OoS","OoS",IF(E2655&lt;=2,"H",IF(E2655=3,"M",IF(E2655=4,"L")))))</f>
        <v>DM</v>
      </c>
      <c r="E2655" s="58">
        <f>IF(OR(Processes!$C$61=TRUE,Processes!Q$61=TRUE),IF(AND(G2655=1,H2655=1,NOT(ISTEXT(J2655))),4,IF(AND(G2655=1,H2655=1,ISTEXT(J2655)),3,IF(AND(OR(G2655=1,H2655=1),ISTEXT(J2655)),2,1))),"OoS")</f>
        <v>1</v>
      </c>
      <c r="F2655" s="57"/>
      <c r="G2655" s="59"/>
      <c r="H2655" s="59"/>
      <c r="I2655" s="59"/>
      <c r="J2655" s="59"/>
      <c r="K2655" s="59"/>
      <c r="L2655" s="59"/>
      <c r="M2655" s="59"/>
      <c r="N2655" s="59"/>
      <c r="O2655" s="59"/>
      <c r="P2655" s="370"/>
      <c r="Q2655" s="59"/>
      <c r="R2655" s="386"/>
    </row>
    <row r="2656" spans="1:18" ht="13" x14ac:dyDescent="0.25">
      <c r="A2656" s="383"/>
      <c r="B2656" s="378"/>
      <c r="C2656" s="62" t="str">
        <f>IF(ISTEXT('Organizational Unit Summary'!$B$54),'Organizational Unit Summary'!$B$54,"")</f>
        <v>P-15</v>
      </c>
      <c r="D2656" s="51" t="str">
        <f>IF('Organizational Unit Summary'!$B$24="Benchmark or Sustainment",IF(E2656="OoS","OoS",IF(E2656=1,"DM",IF(E2656=2,"PM",IF(E2656=3,"LM",IF(E2656=4,"FM"))))),IF(E2656="OoS","OoS",IF(E2656&lt;=2,"H",IF(E2656=3,"M",IF(E2656=4,"L")))))</f>
        <v>DM</v>
      </c>
      <c r="E2656" s="58">
        <f>IF(OR(Processes!$C$61=TRUE,Processes!R$61=TRUE),IF(AND(G2656=1,H2656=1,NOT(ISTEXT(J2656))),4,IF(AND(G2656=1,H2656=1,ISTEXT(J2656)),3,IF(AND(OR(G2656=1,H2656=1),ISTEXT(J2656)),2,1))),"OoS")</f>
        <v>1</v>
      </c>
      <c r="F2656" s="57"/>
      <c r="G2656" s="59"/>
      <c r="H2656" s="59"/>
      <c r="I2656" s="59"/>
      <c r="J2656" s="59"/>
      <c r="K2656" s="59"/>
      <c r="L2656" s="59"/>
      <c r="M2656" s="59"/>
      <c r="N2656" s="59"/>
      <c r="O2656" s="59"/>
      <c r="P2656" s="370"/>
      <c r="Q2656" s="59"/>
      <c r="R2656" s="386"/>
    </row>
    <row r="2657" spans="1:18" ht="13" x14ac:dyDescent="0.25">
      <c r="A2657" s="383"/>
      <c r="B2657" s="378"/>
      <c r="C2657" s="62" t="str">
        <f>IF(ISTEXT('Organizational Unit Summary'!$B$55),'Organizational Unit Summary'!$B$55,"")</f>
        <v>P-16</v>
      </c>
      <c r="D2657" s="51" t="str">
        <f>IF('Organizational Unit Summary'!$B$24="Benchmark or Sustainment",IF(E2657="OoS","OoS",IF(E2657=1,"DM",IF(E2657=2,"PM",IF(E2657=3,"LM",IF(E2657=4,"FM"))))),IF(E2657="OoS","OoS",IF(E2657&lt;=2,"H",IF(E2657=3,"M",IF(E2657=4,"L")))))</f>
        <v>DM</v>
      </c>
      <c r="E2657" s="58">
        <f>IF(OR(Processes!$C$61=TRUE,Processes!S$61=TRUE),IF(AND(G2657=1,H2657=1,NOT(ISTEXT(J2657))),4,IF(AND(G2657=1,H2657=1,ISTEXT(J2657)),3,IF(AND(OR(G2657=1,H2657=1),ISTEXT(J2657)),2,1))),"OoS")</f>
        <v>1</v>
      </c>
      <c r="F2657" s="57"/>
      <c r="G2657" s="59"/>
      <c r="H2657" s="59"/>
      <c r="I2657" s="59"/>
      <c r="J2657" s="59"/>
      <c r="K2657" s="59"/>
      <c r="L2657" s="59"/>
      <c r="M2657" s="59"/>
      <c r="N2657" s="59"/>
      <c r="O2657" s="59"/>
      <c r="P2657" s="370"/>
      <c r="Q2657" s="59"/>
      <c r="R2657" s="386"/>
    </row>
    <row r="2658" spans="1:18" ht="13" x14ac:dyDescent="0.25">
      <c r="A2658" s="383"/>
      <c r="B2658" s="378"/>
      <c r="C2658" s="62" t="str">
        <f>IF(ISTEXT('Organizational Unit Summary'!$B$56),'Organizational Unit Summary'!$B$56,"")</f>
        <v>P-17</v>
      </c>
      <c r="D2658" s="51" t="str">
        <f>IF('Organizational Unit Summary'!$B$24="Benchmark or Sustainment",IF(E2658="OoS","OoS",IF(E2658=1,"DM",IF(E2658=2,"PM",IF(E2658=3,"LM",IF(E2658=4,"FM"))))),IF(E2658="OoS","OoS",IF(E2658&lt;=2,"H",IF(E2658=3,"M",IF(E2658=4,"L")))))</f>
        <v>DM</v>
      </c>
      <c r="E2658" s="58">
        <f>IF(OR(Processes!$C$61=TRUE,Processes!T$61=TRUE),IF(AND(G2658=1,H2658=1,NOT(ISTEXT(J2658))),4,IF(AND(G2658=1,H2658=1,ISTEXT(J2658)),3,IF(AND(OR(G2658=1,H2658=1),ISTEXT(J2658)),2,1))),"OoS")</f>
        <v>1</v>
      </c>
      <c r="F2658" s="57"/>
      <c r="G2658" s="59"/>
      <c r="H2658" s="59"/>
      <c r="I2658" s="59"/>
      <c r="J2658" s="59"/>
      <c r="K2658" s="59"/>
      <c r="L2658" s="59"/>
      <c r="M2658" s="59"/>
      <c r="N2658" s="59"/>
      <c r="O2658" s="59"/>
      <c r="P2658" s="370"/>
      <c r="Q2658" s="59"/>
      <c r="R2658" s="386"/>
    </row>
    <row r="2659" spans="1:18" ht="13" x14ac:dyDescent="0.25">
      <c r="A2659" s="383"/>
      <c r="B2659" s="378"/>
      <c r="C2659" s="62" t="str">
        <f>IF(ISTEXT('Organizational Unit Summary'!$B$57),'Organizational Unit Summary'!$B$57,"")</f>
        <v>P-18</v>
      </c>
      <c r="D2659" s="51" t="str">
        <f>IF('Organizational Unit Summary'!$B$24="Benchmark or Sustainment",IF(E2659="OoS","OoS",IF(E2659=1,"DM",IF(E2659=2,"PM",IF(E2659=3,"LM",IF(E2659=4,"FM"))))),IF(E2659="OoS","OoS",IF(E2659&lt;=2,"H",IF(E2659=3,"M",IF(E2659=4,"L")))))</f>
        <v>DM</v>
      </c>
      <c r="E2659" s="58">
        <f>IF(OR(Processes!$C$61=TRUE,Processes!U$61=TRUE),IF(AND(G2659=1,H2659=1,NOT(ISTEXT(J2659))),4,IF(AND(G2659=1,H2659=1,ISTEXT(J2659)),3,IF(AND(OR(G2659=1,H2659=1),ISTEXT(J2659)),2,1))),"OoS")</f>
        <v>1</v>
      </c>
      <c r="F2659" s="57"/>
      <c r="G2659" s="59"/>
      <c r="H2659" s="59"/>
      <c r="I2659" s="59"/>
      <c r="J2659" s="59"/>
      <c r="K2659" s="59"/>
      <c r="L2659" s="59"/>
      <c r="M2659" s="59"/>
      <c r="N2659" s="59"/>
      <c r="O2659" s="59"/>
      <c r="P2659" s="370"/>
      <c r="Q2659" s="59"/>
      <c r="R2659" s="386"/>
    </row>
    <row r="2660" spans="1:18" ht="13" x14ac:dyDescent="0.25">
      <c r="A2660" s="383"/>
      <c r="B2660" s="378"/>
      <c r="C2660" s="62" t="str">
        <f>IF(ISTEXT('Organizational Unit Summary'!$B$58),'Organizational Unit Summary'!$B$58,"")</f>
        <v>P-19</v>
      </c>
      <c r="D2660" s="51" t="str">
        <f>IF('Organizational Unit Summary'!$B$24="Benchmark or Sustainment",IF(E2660="OoS","OoS",IF(E2660=1,"DM",IF(E2660=2,"PM",IF(E2660=3,"LM",IF(E2660=4,"FM"))))),IF(E2660="OoS","OoS",IF(E2660&lt;=2,"H",IF(E2660=3,"M",IF(E2660=4,"L")))))</f>
        <v>DM</v>
      </c>
      <c r="E2660" s="58">
        <f>IF(OR(Processes!$C$61=TRUE,Processes!V$61=TRUE),IF(AND(G2660=1,H2660=1,NOT(ISTEXT(J2660))),4,IF(AND(G2660=1,H2660=1,ISTEXT(J2660)),3,IF(AND(OR(G2660=1,H2660=1),ISTEXT(J2660)),2,1))),"OoS")</f>
        <v>1</v>
      </c>
      <c r="F2660" s="57"/>
      <c r="G2660" s="59"/>
      <c r="H2660" s="59"/>
      <c r="I2660" s="59"/>
      <c r="J2660" s="59"/>
      <c r="K2660" s="59"/>
      <c r="L2660" s="59"/>
      <c r="M2660" s="59"/>
      <c r="N2660" s="59"/>
      <c r="O2660" s="59"/>
      <c r="P2660" s="370"/>
      <c r="Q2660" s="59"/>
      <c r="R2660" s="386"/>
    </row>
    <row r="2661" spans="1:18" ht="13.5" thickBot="1" x14ac:dyDescent="0.3">
      <c r="A2661" s="383"/>
      <c r="B2661" s="378"/>
      <c r="C2661" s="62" t="str">
        <f>IF(ISTEXT('Organizational Unit Summary'!$B$59),'Organizational Unit Summary'!$B$59,"")</f>
        <v>P-20</v>
      </c>
      <c r="D2661" s="51" t="str">
        <f>IF('Organizational Unit Summary'!$B$24="Benchmark or Sustainment",IF(E2661="OoS","OoS",IF(E2661=1,"DM",IF(E2661=2,"PM",IF(E2661=3,"LM",IF(E2661=4,"FM"))))),IF(E2661="OoS","OoS",IF(E2661&lt;=2,"H",IF(E2661=3,"M",IF(E2661=4,"L")))))</f>
        <v>DM</v>
      </c>
      <c r="E2661" s="58">
        <f>IF(OR(Processes!$C$61=TRUE,Processes!W$61=TRUE),IF(AND(G2661=1,H2661=1,NOT(ISTEXT(J2661))),4,IF(AND(G2661=1,H2661=1,ISTEXT(J2661)),3,IF(AND(OR(G2661=1,H2661=1),ISTEXT(J2661)),2,1))),"OoS")</f>
        <v>1</v>
      </c>
      <c r="F2661" s="57"/>
      <c r="G2661" s="59"/>
      <c r="H2661" s="59"/>
      <c r="I2661" s="59"/>
      <c r="J2661" s="59"/>
      <c r="K2661" s="59"/>
      <c r="L2661" s="59"/>
      <c r="M2661" s="59"/>
      <c r="N2661" s="59"/>
      <c r="O2661" s="59"/>
      <c r="P2661" s="371"/>
      <c r="Q2661" s="59"/>
      <c r="R2661" s="386"/>
    </row>
    <row r="2662" spans="1:18" ht="13" x14ac:dyDescent="0.25">
      <c r="A2662" s="383"/>
      <c r="B2662" s="378" t="str">
        <f>IF(ISTEXT(Processes!$B$11),Processes!$B$11,"")</f>
        <v>Process 9</v>
      </c>
      <c r="C2662" s="62" t="str">
        <f>IF(ISTEXT('Organizational Unit Summary'!$B$40),'Organizational Unit Summary'!$B$40,"")</f>
        <v>P-1</v>
      </c>
      <c r="D2662" s="51" t="str">
        <f>IF('Organizational Unit Summary'!$B$24="Benchmark or Sustainment",IF(E2662="OoS","OoS",IF(E2662=1,"DM",IF(E2662=2,"PM",IF(E2662=3,"LM",IF(E2662=4,"FM"))))),IF(E2662="OoS","OoS",IF(E2662&lt;=2,"H",IF(E2662=3,"M",IF(E2662=4,"L")))))</f>
        <v>DM</v>
      </c>
      <c r="E2662" s="58">
        <f>IF(OR(Processes!$C$62=TRUE,Processes!D$62=TRUE),IF(AND(G2662=1,H2662=1,NOT(ISTEXT(J2662))),4,IF(AND(G2662=1,H2662=1,ISTEXT(J2662)),3,IF(AND(OR(G2662=1,H2662=1),ISTEXT(J2662)),2,1))),"OoS")</f>
        <v>1</v>
      </c>
      <c r="F2662" s="57"/>
      <c r="G2662" s="59"/>
      <c r="H2662" s="59"/>
      <c r="I2662" s="59"/>
      <c r="J2662" s="59"/>
      <c r="K2662" s="59"/>
      <c r="L2662" s="59"/>
      <c r="M2662" s="59"/>
      <c r="N2662" s="59"/>
      <c r="O2662" s="59"/>
      <c r="P2662" s="369"/>
      <c r="Q2662" s="59"/>
      <c r="R2662" s="386"/>
    </row>
    <row r="2663" spans="1:18" ht="13" x14ac:dyDescent="0.25">
      <c r="A2663" s="383"/>
      <c r="B2663" s="378"/>
      <c r="C2663" s="62" t="str">
        <f>IF(ISTEXT('Organizational Unit Summary'!$B$41),'Organizational Unit Summary'!$B$41,"")</f>
        <v>P-2</v>
      </c>
      <c r="D2663" s="51" t="str">
        <f>IF('Organizational Unit Summary'!$B$24="Benchmark or Sustainment",IF(E2663="OoS","OoS",IF(E2663=1,"DM",IF(E2663=2,"PM",IF(E2663=3,"LM",IF(E2663=4,"FM"))))),IF(E2663="OoS","OoS",IF(E2663&lt;=2,"H",IF(E2663=3,"M",IF(E2663=4,"L")))))</f>
        <v>DM</v>
      </c>
      <c r="E2663" s="58">
        <f>IF(OR(Processes!$C$62=TRUE,Processes!E$62=TRUE),IF(AND(G2663=1,H2663=1,NOT(ISTEXT(J2663))),4,IF(AND(G2663=1,H2663=1,ISTEXT(J2663)),3,IF(AND(OR(G2663=1,H2663=1),ISTEXT(J2663)),2,1))),"OoS")</f>
        <v>1</v>
      </c>
      <c r="F2663" s="57"/>
      <c r="G2663" s="59"/>
      <c r="H2663" s="59"/>
      <c r="I2663" s="59"/>
      <c r="J2663" s="59"/>
      <c r="K2663" s="59"/>
      <c r="L2663" s="59"/>
      <c r="M2663" s="59"/>
      <c r="N2663" s="59"/>
      <c r="O2663" s="59"/>
      <c r="P2663" s="370"/>
      <c r="Q2663" s="59"/>
      <c r="R2663" s="386"/>
    </row>
    <row r="2664" spans="1:18" ht="13" x14ac:dyDescent="0.25">
      <c r="A2664" s="383"/>
      <c r="B2664" s="378"/>
      <c r="C2664" s="62" t="str">
        <f>IF(ISTEXT('Organizational Unit Summary'!$B$42),'Organizational Unit Summary'!$B$42,"")</f>
        <v>P-3</v>
      </c>
      <c r="D2664" s="51" t="str">
        <f>IF('Organizational Unit Summary'!$B$24="Benchmark or Sustainment",IF(E2664="OoS","OoS",IF(E2664=1,"DM",IF(E2664=2,"PM",IF(E2664=3,"LM",IF(E2664=4,"FM"))))),IF(E2664="OoS","OoS",IF(E2664&lt;=2,"H",IF(E2664=3,"M",IF(E2664=4,"L")))))</f>
        <v>DM</v>
      </c>
      <c r="E2664" s="58">
        <f>IF(OR(Processes!$C$62=TRUE,Processes!F$62=TRUE),IF(AND(G2664=1,H2664=1,NOT(ISTEXT(J2664))),4,IF(AND(G2664=1,H2664=1,ISTEXT(J2664)),3,IF(AND(OR(G2664=1,H2664=1),ISTEXT(J2664)),2,1))),"OoS")</f>
        <v>1</v>
      </c>
      <c r="F2664" s="57"/>
      <c r="G2664" s="59"/>
      <c r="H2664" s="59"/>
      <c r="I2664" s="59"/>
      <c r="J2664" s="59"/>
      <c r="K2664" s="59"/>
      <c r="L2664" s="59"/>
      <c r="M2664" s="59"/>
      <c r="N2664" s="59"/>
      <c r="O2664" s="59"/>
      <c r="P2664" s="370"/>
      <c r="Q2664" s="59"/>
      <c r="R2664" s="386"/>
    </row>
    <row r="2665" spans="1:18" ht="13" x14ac:dyDescent="0.25">
      <c r="A2665" s="383"/>
      <c r="B2665" s="378"/>
      <c r="C2665" s="62" t="str">
        <f>IF(ISTEXT('Organizational Unit Summary'!$B$43),'Organizational Unit Summary'!$B$43,"")</f>
        <v>P-4</v>
      </c>
      <c r="D2665" s="51" t="str">
        <f>IF('Organizational Unit Summary'!$B$24="Benchmark or Sustainment",IF(E2665="OoS","OoS",IF(E2665=1,"DM",IF(E2665=2,"PM",IF(E2665=3,"LM",IF(E2665=4,"FM"))))),IF(E2665="OoS","OoS",IF(E2665&lt;=2,"H",IF(E2665=3,"M",IF(E2665=4,"L")))))</f>
        <v>DM</v>
      </c>
      <c r="E2665" s="58">
        <f>IF(OR(Processes!$C$62=TRUE,Processes!G$62=TRUE),IF(AND(G2665=1,H2665=1,NOT(ISTEXT(J2665))),4,IF(AND(G2665=1,H2665=1,ISTEXT(J2665)),3,IF(AND(OR(G2665=1,H2665=1),ISTEXT(J2665)),2,1))),"OoS")</f>
        <v>1</v>
      </c>
      <c r="F2665" s="57"/>
      <c r="G2665" s="59"/>
      <c r="H2665" s="59"/>
      <c r="I2665" s="59"/>
      <c r="J2665" s="59"/>
      <c r="K2665" s="59"/>
      <c r="L2665" s="59"/>
      <c r="M2665" s="59"/>
      <c r="N2665" s="59"/>
      <c r="O2665" s="59"/>
      <c r="P2665" s="370"/>
      <c r="Q2665" s="59"/>
      <c r="R2665" s="386"/>
    </row>
    <row r="2666" spans="1:18" ht="13" x14ac:dyDescent="0.25">
      <c r="A2666" s="383"/>
      <c r="B2666" s="378"/>
      <c r="C2666" s="62" t="str">
        <f>IF(ISTEXT('Organizational Unit Summary'!$B$44),'Organizational Unit Summary'!$B$44,"")</f>
        <v>P-5</v>
      </c>
      <c r="D2666" s="51" t="str">
        <f>IF('Organizational Unit Summary'!$B$24="Benchmark or Sustainment",IF(E2666="OoS","OoS",IF(E2666=1,"DM",IF(E2666=2,"PM",IF(E2666=3,"LM",IF(E2666=4,"FM"))))),IF(E2666="OoS","OoS",IF(E2666&lt;=2,"H",IF(E2666=3,"M",IF(E2666=4,"L")))))</f>
        <v>DM</v>
      </c>
      <c r="E2666" s="58">
        <f>IF(OR(Processes!$C$62=TRUE,Processes!H$62=TRUE),IF(AND(G2666=1,H2666=1,NOT(ISTEXT(J2666))),4,IF(AND(G2666=1,H2666=1,ISTEXT(J2666)),3,IF(AND(OR(G2666=1,H2666=1),ISTEXT(J2666)),2,1))),"OoS")</f>
        <v>1</v>
      </c>
      <c r="F2666" s="57"/>
      <c r="G2666" s="59"/>
      <c r="H2666" s="59"/>
      <c r="I2666" s="59"/>
      <c r="J2666" s="59"/>
      <c r="K2666" s="59"/>
      <c r="L2666" s="59"/>
      <c r="M2666" s="59"/>
      <c r="N2666" s="59"/>
      <c r="O2666" s="59"/>
      <c r="P2666" s="370"/>
      <c r="Q2666" s="59"/>
      <c r="R2666" s="386"/>
    </row>
    <row r="2667" spans="1:18" ht="13" x14ac:dyDescent="0.25">
      <c r="A2667" s="383"/>
      <c r="B2667" s="378"/>
      <c r="C2667" s="62" t="str">
        <f>IF(ISTEXT('Organizational Unit Summary'!$B$45),'Organizational Unit Summary'!$B$45,"")</f>
        <v>P-6</v>
      </c>
      <c r="D2667" s="51" t="str">
        <f>IF('Organizational Unit Summary'!$B$24="Benchmark or Sustainment",IF(E2667="OoS","OoS",IF(E2667=1,"DM",IF(E2667=2,"PM",IF(E2667=3,"LM",IF(E2667=4,"FM"))))),IF(E2667="OoS","OoS",IF(E2667&lt;=2,"H",IF(E2667=3,"M",IF(E2667=4,"L")))))</f>
        <v>DM</v>
      </c>
      <c r="E2667" s="58">
        <f>IF(OR(Processes!$C$62=TRUE,Processes!I$62=TRUE),IF(AND(G2667=1,H2667=1,NOT(ISTEXT(J2667))),4,IF(AND(G2667=1,H2667=1,ISTEXT(J2667)),3,IF(AND(OR(G2667=1,H2667=1),ISTEXT(J2667)),2,1))),"OoS")</f>
        <v>1</v>
      </c>
      <c r="F2667" s="57"/>
      <c r="G2667" s="59"/>
      <c r="H2667" s="59"/>
      <c r="I2667" s="59"/>
      <c r="J2667" s="59"/>
      <c r="K2667" s="59"/>
      <c r="L2667" s="59"/>
      <c r="M2667" s="59"/>
      <c r="N2667" s="59"/>
      <c r="O2667" s="59"/>
      <c r="P2667" s="370"/>
      <c r="Q2667" s="59"/>
      <c r="R2667" s="386"/>
    </row>
    <row r="2668" spans="1:18" ht="13" x14ac:dyDescent="0.25">
      <c r="A2668" s="383"/>
      <c r="B2668" s="378"/>
      <c r="C2668" s="62" t="str">
        <f>IF(ISTEXT('Organizational Unit Summary'!$B$46),'Organizational Unit Summary'!$B$46,"")</f>
        <v>P-7</v>
      </c>
      <c r="D2668" s="51" t="str">
        <f>IF('Organizational Unit Summary'!$B$24="Benchmark or Sustainment",IF(E2668="OoS","OoS",IF(E2668=1,"DM",IF(E2668=2,"PM",IF(E2668=3,"LM",IF(E2668=4,"FM"))))),IF(E2668="OoS","OoS",IF(E2668&lt;=2,"H",IF(E2668=3,"M",IF(E2668=4,"L")))))</f>
        <v>DM</v>
      </c>
      <c r="E2668" s="58">
        <f>IF(OR(Processes!$C$62=TRUE,Processes!J$62=TRUE),IF(AND(G2668=1,H2668=1,NOT(ISTEXT(J2668))),4,IF(AND(G2668=1,H2668=1,ISTEXT(J2668)),3,IF(AND(OR(G2668=1,H2668=1),ISTEXT(J2668)),2,1))),"OoS")</f>
        <v>1</v>
      </c>
      <c r="F2668" s="57"/>
      <c r="G2668" s="59"/>
      <c r="H2668" s="59"/>
      <c r="I2668" s="59"/>
      <c r="J2668" s="59"/>
      <c r="K2668" s="59"/>
      <c r="L2668" s="59"/>
      <c r="M2668" s="59"/>
      <c r="N2668" s="59"/>
      <c r="O2668" s="59"/>
      <c r="P2668" s="370"/>
      <c r="Q2668" s="59"/>
      <c r="R2668" s="386"/>
    </row>
    <row r="2669" spans="1:18" ht="13" x14ac:dyDescent="0.25">
      <c r="A2669" s="383"/>
      <c r="B2669" s="378"/>
      <c r="C2669" s="62" t="str">
        <f>IF(ISTEXT('Organizational Unit Summary'!$B$47),'Organizational Unit Summary'!$B$47,"")</f>
        <v>P-8</v>
      </c>
      <c r="D2669" s="51" t="str">
        <f>IF('Organizational Unit Summary'!$B$24="Benchmark or Sustainment",IF(E2669="OoS","OoS",IF(E2669=1,"DM",IF(E2669=2,"PM",IF(E2669=3,"LM",IF(E2669=4,"FM"))))),IF(E2669="OoS","OoS",IF(E2669&lt;=2,"H",IF(E2669=3,"M",IF(E2669=4,"L")))))</f>
        <v>DM</v>
      </c>
      <c r="E2669" s="58">
        <f>IF(OR(Processes!$C$62=TRUE,Processes!K$62=TRUE),IF(AND(G2669=1,H2669=1,NOT(ISTEXT(J2669))),4,IF(AND(G2669=1,H2669=1,ISTEXT(J2669)),3,IF(AND(OR(G2669=1,H2669=1),ISTEXT(J2669)),2,1))),"OoS")</f>
        <v>1</v>
      </c>
      <c r="F2669" s="57"/>
      <c r="G2669" s="59"/>
      <c r="H2669" s="59"/>
      <c r="I2669" s="59"/>
      <c r="J2669" s="59"/>
      <c r="K2669" s="59"/>
      <c r="L2669" s="59"/>
      <c r="M2669" s="59"/>
      <c r="N2669" s="59"/>
      <c r="O2669" s="59"/>
      <c r="P2669" s="370"/>
      <c r="Q2669" s="59"/>
      <c r="R2669" s="386"/>
    </row>
    <row r="2670" spans="1:18" ht="13" x14ac:dyDescent="0.25">
      <c r="A2670" s="383"/>
      <c r="B2670" s="378"/>
      <c r="C2670" s="62" t="str">
        <f>IF(ISTEXT('Organizational Unit Summary'!$B$48),'Organizational Unit Summary'!$B$48,"")</f>
        <v>P-9</v>
      </c>
      <c r="D2670" s="51" t="str">
        <f>IF('Organizational Unit Summary'!$B$24="Benchmark or Sustainment",IF(E2670="OoS","OoS",IF(E2670=1,"DM",IF(E2670=2,"PM",IF(E2670=3,"LM",IF(E2670=4,"FM"))))),IF(E2670="OoS","OoS",IF(E2670&lt;=2,"H",IF(E2670=3,"M",IF(E2670=4,"L")))))</f>
        <v>DM</v>
      </c>
      <c r="E2670" s="58">
        <f>IF(OR(Processes!$C$62=TRUE,Processes!L$62=TRUE),IF(AND(G2670=1,H2670=1,NOT(ISTEXT(J2670))),4,IF(AND(G2670=1,H2670=1,ISTEXT(J2670)),3,IF(AND(OR(G2670=1,H2670=1),ISTEXT(J2670)),2,1))),"OoS")</f>
        <v>1</v>
      </c>
      <c r="F2670" s="57"/>
      <c r="G2670" s="59"/>
      <c r="H2670" s="59"/>
      <c r="I2670" s="59"/>
      <c r="J2670" s="59"/>
      <c r="K2670" s="59"/>
      <c r="L2670" s="59"/>
      <c r="M2670" s="59"/>
      <c r="N2670" s="59"/>
      <c r="O2670" s="59"/>
      <c r="P2670" s="370"/>
      <c r="Q2670" s="59"/>
      <c r="R2670" s="386"/>
    </row>
    <row r="2671" spans="1:18" ht="13" x14ac:dyDescent="0.25">
      <c r="A2671" s="383"/>
      <c r="B2671" s="378"/>
      <c r="C2671" s="62" t="str">
        <f>IF(ISTEXT('Organizational Unit Summary'!$B$49),'Organizational Unit Summary'!$B$49,"")</f>
        <v>P-10</v>
      </c>
      <c r="D2671" s="51" t="str">
        <f>IF('Organizational Unit Summary'!$B$24="Benchmark or Sustainment",IF(E2671="OoS","OoS",IF(E2671=1,"DM",IF(E2671=2,"PM",IF(E2671=3,"LM",IF(E2671=4,"FM"))))),IF(E2671="OoS","OoS",IF(E2671&lt;=2,"H",IF(E2671=3,"M",IF(E2671=4,"L")))))</f>
        <v>DM</v>
      </c>
      <c r="E2671" s="58">
        <f>IF(OR(Processes!$C$62=TRUE,Processes!M$62=TRUE),IF(AND(G2671=1,H2671=1,NOT(ISTEXT(J2671))),4,IF(AND(G2671=1,H2671=1,ISTEXT(J2671)),3,IF(AND(OR(G2671=1,H2671=1),ISTEXT(J2671)),2,1))),"OoS")</f>
        <v>1</v>
      </c>
      <c r="F2671" s="57"/>
      <c r="G2671" s="59"/>
      <c r="H2671" s="59"/>
      <c r="I2671" s="59"/>
      <c r="J2671" s="59"/>
      <c r="K2671" s="59"/>
      <c r="L2671" s="59"/>
      <c r="M2671" s="59"/>
      <c r="N2671" s="59"/>
      <c r="O2671" s="59"/>
      <c r="P2671" s="370"/>
      <c r="Q2671" s="59"/>
      <c r="R2671" s="386"/>
    </row>
    <row r="2672" spans="1:18" ht="13" x14ac:dyDescent="0.25">
      <c r="A2672" s="383"/>
      <c r="B2672" s="378"/>
      <c r="C2672" s="62" t="str">
        <f>IF(ISTEXT('Organizational Unit Summary'!$B$50),'Organizational Unit Summary'!$B$50,"")</f>
        <v>P-11</v>
      </c>
      <c r="D2672" s="51" t="str">
        <f>IF('Organizational Unit Summary'!$B$24="Benchmark or Sustainment",IF(E2672="OoS","OoS",IF(E2672=1,"DM",IF(E2672=2,"PM",IF(E2672=3,"LM",IF(E2672=4,"FM"))))),IF(E2672="OoS","OoS",IF(E2672&lt;=2,"H",IF(E2672=3,"M",IF(E2672=4,"L")))))</f>
        <v>DM</v>
      </c>
      <c r="E2672" s="58">
        <f>IF(OR(Processes!$C$62=TRUE,Processes!N$62=TRUE),IF(AND(G2672=1,H2672=1,NOT(ISTEXT(J2672))),4,IF(AND(G2672=1,H2672=1,ISTEXT(J2672)),3,IF(AND(OR(G2672=1,H2672=1),ISTEXT(J2672)),2,1))),"OoS")</f>
        <v>1</v>
      </c>
      <c r="F2672" s="57"/>
      <c r="G2672" s="59"/>
      <c r="H2672" s="59"/>
      <c r="I2672" s="59"/>
      <c r="J2672" s="59"/>
      <c r="K2672" s="59"/>
      <c r="L2672" s="59"/>
      <c r="M2672" s="59"/>
      <c r="N2672" s="59"/>
      <c r="O2672" s="59"/>
      <c r="P2672" s="370"/>
      <c r="Q2672" s="59"/>
      <c r="R2672" s="386"/>
    </row>
    <row r="2673" spans="1:18" ht="13" x14ac:dyDescent="0.25">
      <c r="A2673" s="383"/>
      <c r="B2673" s="378"/>
      <c r="C2673" s="62" t="str">
        <f>IF(ISTEXT('Organizational Unit Summary'!$B$51),'Organizational Unit Summary'!$B$51,"")</f>
        <v>P-12</v>
      </c>
      <c r="D2673" s="51" t="str">
        <f>IF('Organizational Unit Summary'!$B$24="Benchmark or Sustainment",IF(E2673="OoS","OoS",IF(E2673=1,"DM",IF(E2673=2,"PM",IF(E2673=3,"LM",IF(E2673=4,"FM"))))),IF(E2673="OoS","OoS",IF(E2673&lt;=2,"H",IF(E2673=3,"M",IF(E2673=4,"L")))))</f>
        <v>DM</v>
      </c>
      <c r="E2673" s="58">
        <f>IF(OR(Processes!$C$62=TRUE,Processes!O$62=TRUE),IF(AND(G2673=1,H2673=1,NOT(ISTEXT(J2673))),4,IF(AND(G2673=1,H2673=1,ISTEXT(J2673)),3,IF(AND(OR(G2673=1,H2673=1),ISTEXT(J2673)),2,1))),"OoS")</f>
        <v>1</v>
      </c>
      <c r="F2673" s="57"/>
      <c r="G2673" s="59"/>
      <c r="H2673" s="59"/>
      <c r="I2673" s="59"/>
      <c r="J2673" s="59"/>
      <c r="K2673" s="59"/>
      <c r="L2673" s="59"/>
      <c r="M2673" s="59"/>
      <c r="N2673" s="59"/>
      <c r="O2673" s="59"/>
      <c r="P2673" s="370"/>
      <c r="Q2673" s="59"/>
      <c r="R2673" s="386"/>
    </row>
    <row r="2674" spans="1:18" ht="13" x14ac:dyDescent="0.25">
      <c r="A2674" s="383"/>
      <c r="B2674" s="378"/>
      <c r="C2674" s="62" t="str">
        <f>IF(ISTEXT('Organizational Unit Summary'!$B$52),'Organizational Unit Summary'!$B$52,"")</f>
        <v>P-13</v>
      </c>
      <c r="D2674" s="51" t="str">
        <f>IF('Organizational Unit Summary'!$B$24="Benchmark or Sustainment",IF(E2674="OoS","OoS",IF(E2674=1,"DM",IF(E2674=2,"PM",IF(E2674=3,"LM",IF(E2674=4,"FM"))))),IF(E2674="OoS","OoS",IF(E2674&lt;=2,"H",IF(E2674=3,"M",IF(E2674=4,"L")))))</f>
        <v>DM</v>
      </c>
      <c r="E2674" s="58">
        <f>IF(OR(Processes!$C$62=TRUE,Processes!P$62=TRUE),IF(AND(G2674=1,H2674=1,NOT(ISTEXT(J2674))),4,IF(AND(G2674=1,H2674=1,ISTEXT(J2674)),3,IF(AND(OR(G2674=1,H2674=1),ISTEXT(J2674)),2,1))),"OoS")</f>
        <v>1</v>
      </c>
      <c r="F2674" s="57"/>
      <c r="G2674" s="59"/>
      <c r="H2674" s="59"/>
      <c r="I2674" s="59"/>
      <c r="J2674" s="59"/>
      <c r="K2674" s="59"/>
      <c r="L2674" s="59"/>
      <c r="M2674" s="59"/>
      <c r="N2674" s="59"/>
      <c r="O2674" s="59"/>
      <c r="P2674" s="370"/>
      <c r="Q2674" s="59"/>
      <c r="R2674" s="386"/>
    </row>
    <row r="2675" spans="1:18" ht="13" x14ac:dyDescent="0.25">
      <c r="A2675" s="383"/>
      <c r="B2675" s="378"/>
      <c r="C2675" s="62" t="str">
        <f>IF(ISTEXT('Organizational Unit Summary'!$B$53),'Organizational Unit Summary'!$B$53,"")</f>
        <v>P-14</v>
      </c>
      <c r="D2675" s="51" t="str">
        <f>IF('Organizational Unit Summary'!$B$24="Benchmark or Sustainment",IF(E2675="OoS","OoS",IF(E2675=1,"DM",IF(E2675=2,"PM",IF(E2675=3,"LM",IF(E2675=4,"FM"))))),IF(E2675="OoS","OoS",IF(E2675&lt;=2,"H",IF(E2675=3,"M",IF(E2675=4,"L")))))</f>
        <v>DM</v>
      </c>
      <c r="E2675" s="58">
        <f>IF(OR(Processes!$C$62=TRUE,Processes!Q$62=TRUE),IF(AND(G2675=1,H2675=1,NOT(ISTEXT(J2675))),4,IF(AND(G2675=1,H2675=1,ISTEXT(J2675)),3,IF(AND(OR(G2675=1,H2675=1),ISTEXT(J2675)),2,1))),"OoS")</f>
        <v>1</v>
      </c>
      <c r="F2675" s="57"/>
      <c r="G2675" s="59"/>
      <c r="H2675" s="59"/>
      <c r="I2675" s="59"/>
      <c r="J2675" s="59"/>
      <c r="K2675" s="59"/>
      <c r="L2675" s="59"/>
      <c r="M2675" s="59"/>
      <c r="N2675" s="59"/>
      <c r="O2675" s="59"/>
      <c r="P2675" s="370"/>
      <c r="Q2675" s="59"/>
      <c r="R2675" s="386"/>
    </row>
    <row r="2676" spans="1:18" ht="13" x14ac:dyDescent="0.25">
      <c r="A2676" s="383"/>
      <c r="B2676" s="378"/>
      <c r="C2676" s="62" t="str">
        <f>IF(ISTEXT('Organizational Unit Summary'!$B$54),'Organizational Unit Summary'!$B$54,"")</f>
        <v>P-15</v>
      </c>
      <c r="D2676" s="51" t="str">
        <f>IF('Organizational Unit Summary'!$B$24="Benchmark or Sustainment",IF(E2676="OoS","OoS",IF(E2676=1,"DM",IF(E2676=2,"PM",IF(E2676=3,"LM",IF(E2676=4,"FM"))))),IF(E2676="OoS","OoS",IF(E2676&lt;=2,"H",IF(E2676=3,"M",IF(E2676=4,"L")))))</f>
        <v>DM</v>
      </c>
      <c r="E2676" s="58">
        <f>IF(OR(Processes!$C$62=TRUE,Processes!R$62=TRUE),IF(AND(G2676=1,H2676=1,NOT(ISTEXT(J2676))),4,IF(AND(G2676=1,H2676=1,ISTEXT(J2676)),3,IF(AND(OR(G2676=1,H2676=1),ISTEXT(J2676)),2,1))),"OoS")</f>
        <v>1</v>
      </c>
      <c r="F2676" s="57"/>
      <c r="G2676" s="59"/>
      <c r="H2676" s="59"/>
      <c r="I2676" s="59"/>
      <c r="J2676" s="59"/>
      <c r="K2676" s="59"/>
      <c r="L2676" s="59"/>
      <c r="M2676" s="59"/>
      <c r="N2676" s="59"/>
      <c r="O2676" s="59"/>
      <c r="P2676" s="370"/>
      <c r="Q2676" s="59"/>
      <c r="R2676" s="386"/>
    </row>
    <row r="2677" spans="1:18" ht="13" x14ac:dyDescent="0.25">
      <c r="A2677" s="383"/>
      <c r="B2677" s="378"/>
      <c r="C2677" s="62" t="str">
        <f>IF(ISTEXT('Organizational Unit Summary'!$B$55),'Organizational Unit Summary'!$B$55,"")</f>
        <v>P-16</v>
      </c>
      <c r="D2677" s="51" t="str">
        <f>IF('Organizational Unit Summary'!$B$24="Benchmark or Sustainment",IF(E2677="OoS","OoS",IF(E2677=1,"DM",IF(E2677=2,"PM",IF(E2677=3,"LM",IF(E2677=4,"FM"))))),IF(E2677="OoS","OoS",IF(E2677&lt;=2,"H",IF(E2677=3,"M",IF(E2677=4,"L")))))</f>
        <v>DM</v>
      </c>
      <c r="E2677" s="58">
        <f>IF(OR(Processes!$C$62=TRUE,Processes!S$62=TRUE),IF(AND(G2677=1,H2677=1,NOT(ISTEXT(J2677))),4,IF(AND(G2677=1,H2677=1,ISTEXT(J2677)),3,IF(AND(OR(G2677=1,H2677=1),ISTEXT(J2677)),2,1))),"OoS")</f>
        <v>1</v>
      </c>
      <c r="F2677" s="57"/>
      <c r="G2677" s="59"/>
      <c r="H2677" s="59"/>
      <c r="I2677" s="59"/>
      <c r="J2677" s="59"/>
      <c r="K2677" s="59"/>
      <c r="L2677" s="59"/>
      <c r="M2677" s="59"/>
      <c r="N2677" s="59"/>
      <c r="O2677" s="59"/>
      <c r="P2677" s="370"/>
      <c r="Q2677" s="59"/>
      <c r="R2677" s="386"/>
    </row>
    <row r="2678" spans="1:18" ht="13" x14ac:dyDescent="0.25">
      <c r="A2678" s="383"/>
      <c r="B2678" s="378"/>
      <c r="C2678" s="62" t="str">
        <f>IF(ISTEXT('Organizational Unit Summary'!$B$56),'Organizational Unit Summary'!$B$56,"")</f>
        <v>P-17</v>
      </c>
      <c r="D2678" s="51" t="str">
        <f>IF('Organizational Unit Summary'!$B$24="Benchmark or Sustainment",IF(E2678="OoS","OoS",IF(E2678=1,"DM",IF(E2678=2,"PM",IF(E2678=3,"LM",IF(E2678=4,"FM"))))),IF(E2678="OoS","OoS",IF(E2678&lt;=2,"H",IF(E2678=3,"M",IF(E2678=4,"L")))))</f>
        <v>DM</v>
      </c>
      <c r="E2678" s="58">
        <f>IF(OR(Processes!$C$62=TRUE,Processes!T$62=TRUE),IF(AND(G2678=1,H2678=1,NOT(ISTEXT(J2678))),4,IF(AND(G2678=1,H2678=1,ISTEXT(J2678)),3,IF(AND(OR(G2678=1,H2678=1),ISTEXT(J2678)),2,1))),"OoS")</f>
        <v>1</v>
      </c>
      <c r="F2678" s="57"/>
      <c r="G2678" s="59"/>
      <c r="H2678" s="59"/>
      <c r="I2678" s="59"/>
      <c r="J2678" s="59"/>
      <c r="K2678" s="59"/>
      <c r="L2678" s="59"/>
      <c r="M2678" s="59"/>
      <c r="N2678" s="59"/>
      <c r="O2678" s="59"/>
      <c r="P2678" s="370"/>
      <c r="Q2678" s="59"/>
      <c r="R2678" s="386"/>
    </row>
    <row r="2679" spans="1:18" ht="13" x14ac:dyDescent="0.25">
      <c r="A2679" s="383"/>
      <c r="B2679" s="378"/>
      <c r="C2679" s="62" t="str">
        <f>IF(ISTEXT('Organizational Unit Summary'!$B$57),'Organizational Unit Summary'!$B$57,"")</f>
        <v>P-18</v>
      </c>
      <c r="D2679" s="51" t="str">
        <f>IF('Organizational Unit Summary'!$B$24="Benchmark or Sustainment",IF(E2679="OoS","OoS",IF(E2679=1,"DM",IF(E2679=2,"PM",IF(E2679=3,"LM",IF(E2679=4,"FM"))))),IF(E2679="OoS","OoS",IF(E2679&lt;=2,"H",IF(E2679=3,"M",IF(E2679=4,"L")))))</f>
        <v>DM</v>
      </c>
      <c r="E2679" s="58">
        <f>IF(OR(Processes!$C$62=TRUE,Processes!U$62=TRUE),IF(AND(G2679=1,H2679=1,NOT(ISTEXT(J2679))),4,IF(AND(G2679=1,H2679=1,ISTEXT(J2679)),3,IF(AND(OR(G2679=1,H2679=1),ISTEXT(J2679)),2,1))),"OoS")</f>
        <v>1</v>
      </c>
      <c r="F2679" s="57"/>
      <c r="G2679" s="59"/>
      <c r="H2679" s="59"/>
      <c r="I2679" s="59"/>
      <c r="J2679" s="59"/>
      <c r="K2679" s="59"/>
      <c r="L2679" s="59"/>
      <c r="M2679" s="59"/>
      <c r="N2679" s="59"/>
      <c r="O2679" s="59"/>
      <c r="P2679" s="370"/>
      <c r="Q2679" s="59"/>
      <c r="R2679" s="386"/>
    </row>
    <row r="2680" spans="1:18" ht="13" x14ac:dyDescent="0.25">
      <c r="A2680" s="383"/>
      <c r="B2680" s="378"/>
      <c r="C2680" s="62" t="str">
        <f>IF(ISTEXT('Organizational Unit Summary'!$B$58),'Organizational Unit Summary'!$B$58,"")</f>
        <v>P-19</v>
      </c>
      <c r="D2680" s="51" t="str">
        <f>IF('Organizational Unit Summary'!$B$24="Benchmark or Sustainment",IF(E2680="OoS","OoS",IF(E2680=1,"DM",IF(E2680=2,"PM",IF(E2680=3,"LM",IF(E2680=4,"FM"))))),IF(E2680="OoS","OoS",IF(E2680&lt;=2,"H",IF(E2680=3,"M",IF(E2680=4,"L")))))</f>
        <v>DM</v>
      </c>
      <c r="E2680" s="58">
        <f>IF(OR(Processes!$C$62=TRUE,Processes!V$62=TRUE),IF(AND(G2680=1,H2680=1,NOT(ISTEXT(J2680))),4,IF(AND(G2680=1,H2680=1,ISTEXT(J2680)),3,IF(AND(OR(G2680=1,H2680=1),ISTEXT(J2680)),2,1))),"OoS")</f>
        <v>1</v>
      </c>
      <c r="F2680" s="57"/>
      <c r="G2680" s="59"/>
      <c r="H2680" s="59"/>
      <c r="I2680" s="59"/>
      <c r="J2680" s="59"/>
      <c r="K2680" s="59"/>
      <c r="L2680" s="59"/>
      <c r="M2680" s="59"/>
      <c r="N2680" s="59"/>
      <c r="O2680" s="59"/>
      <c r="P2680" s="370"/>
      <c r="Q2680" s="59"/>
      <c r="R2680" s="386"/>
    </row>
    <row r="2681" spans="1:18" ht="13.5" thickBot="1" x14ac:dyDescent="0.3">
      <c r="A2681" s="383"/>
      <c r="B2681" s="378"/>
      <c r="C2681" s="62" t="str">
        <f>IF(ISTEXT('Organizational Unit Summary'!$B$59),'Organizational Unit Summary'!$B$59,"")</f>
        <v>P-20</v>
      </c>
      <c r="D2681" s="51" t="str">
        <f>IF('Organizational Unit Summary'!$B$24="Benchmark or Sustainment",IF(E2681="OoS","OoS",IF(E2681=1,"DM",IF(E2681=2,"PM",IF(E2681=3,"LM",IF(E2681=4,"FM"))))),IF(E2681="OoS","OoS",IF(E2681&lt;=2,"H",IF(E2681=3,"M",IF(E2681=4,"L")))))</f>
        <v>DM</v>
      </c>
      <c r="E2681" s="58">
        <f>IF(OR(Processes!$C$62=TRUE,Processes!W$62=TRUE),IF(AND(G2681=1,H2681=1,NOT(ISTEXT(J2681))),4,IF(AND(G2681=1,H2681=1,ISTEXT(J2681)),3,IF(AND(OR(G2681=1,H2681=1),ISTEXT(J2681)),2,1))),"OoS")</f>
        <v>1</v>
      </c>
      <c r="F2681" s="57"/>
      <c r="G2681" s="59"/>
      <c r="H2681" s="59"/>
      <c r="I2681" s="59"/>
      <c r="J2681" s="59"/>
      <c r="K2681" s="59"/>
      <c r="L2681" s="59"/>
      <c r="M2681" s="59"/>
      <c r="N2681" s="59"/>
      <c r="O2681" s="59"/>
      <c r="P2681" s="371"/>
      <c r="Q2681" s="59"/>
      <c r="R2681" s="386"/>
    </row>
    <row r="2682" spans="1:18" ht="13" x14ac:dyDescent="0.25">
      <c r="A2682" s="383"/>
      <c r="B2682" s="378" t="str">
        <f>IF(ISTEXT(Processes!$B$12),Processes!$B$12,"")</f>
        <v>Process 10</v>
      </c>
      <c r="C2682" s="62" t="str">
        <f>IF(ISTEXT('Organizational Unit Summary'!$B$40),'Organizational Unit Summary'!$B$40,"")</f>
        <v>P-1</v>
      </c>
      <c r="D2682" s="51" t="str">
        <f>IF('Organizational Unit Summary'!$B$24="Benchmark or Sustainment",IF(E2682="OoS","OoS",IF(E2682=1,"DM",IF(E2682=2,"PM",IF(E2682=3,"LM",IF(E2682=4,"FM"))))),IF(E2682="OoS","OoS",IF(E2682&lt;=2,"H",IF(E2682=3,"M",IF(E2682=4,"L")))))</f>
        <v>DM</v>
      </c>
      <c r="E2682" s="58">
        <f>IF(OR(Processes!$C$63=TRUE,Processes!D$63=TRUE),IF(AND(G2682=1,H2682=1,NOT(ISTEXT(J2682))),4,IF(AND(G2682=1,H2682=1,ISTEXT(J2682)),3,IF(AND(OR(G2682=1,H2682=1),ISTEXT(J2682)),2,1))),"OoS")</f>
        <v>1</v>
      </c>
      <c r="F2682" s="57"/>
      <c r="G2682" s="59"/>
      <c r="H2682" s="59"/>
      <c r="I2682" s="59"/>
      <c r="J2682" s="59"/>
      <c r="K2682" s="59"/>
      <c r="L2682" s="59"/>
      <c r="M2682" s="59"/>
      <c r="N2682" s="59"/>
      <c r="O2682" s="59"/>
      <c r="P2682" s="369"/>
      <c r="Q2682" s="59"/>
      <c r="R2682" s="386"/>
    </row>
    <row r="2683" spans="1:18" ht="13" x14ac:dyDescent="0.25">
      <c r="A2683" s="383"/>
      <c r="B2683" s="378"/>
      <c r="C2683" s="62" t="str">
        <f>IF(ISTEXT('Organizational Unit Summary'!$B$41),'Organizational Unit Summary'!$B$41,"")</f>
        <v>P-2</v>
      </c>
      <c r="D2683" s="51" t="str">
        <f>IF('Organizational Unit Summary'!$B$24="Benchmark or Sustainment",IF(E2683="OoS","OoS",IF(E2683=1,"DM",IF(E2683=2,"PM",IF(E2683=3,"LM",IF(E2683=4,"FM"))))),IF(E2683="OoS","OoS",IF(E2683&lt;=2,"H",IF(E2683=3,"M",IF(E2683=4,"L")))))</f>
        <v>DM</v>
      </c>
      <c r="E2683" s="58">
        <f>IF(OR(Processes!$C$63=TRUE,Processes!E$63=TRUE),IF(AND(G2683=1,H2683=1,NOT(ISTEXT(J2683))),4,IF(AND(G2683=1,H2683=1,ISTEXT(J2683)),3,IF(AND(OR(G2683=1,H2683=1),ISTEXT(J2683)),2,1))),"OoS")</f>
        <v>1</v>
      </c>
      <c r="F2683" s="57"/>
      <c r="G2683" s="59"/>
      <c r="H2683" s="59"/>
      <c r="I2683" s="59"/>
      <c r="J2683" s="59"/>
      <c r="K2683" s="59"/>
      <c r="L2683" s="59"/>
      <c r="M2683" s="59"/>
      <c r="N2683" s="59"/>
      <c r="O2683" s="59"/>
      <c r="P2683" s="370"/>
      <c r="Q2683" s="59"/>
      <c r="R2683" s="386"/>
    </row>
    <row r="2684" spans="1:18" ht="13" x14ac:dyDescent="0.25">
      <c r="A2684" s="383"/>
      <c r="B2684" s="378"/>
      <c r="C2684" s="62" t="str">
        <f>IF(ISTEXT('Organizational Unit Summary'!$B$42),'Organizational Unit Summary'!$B$42,"")</f>
        <v>P-3</v>
      </c>
      <c r="D2684" s="51" t="str">
        <f>IF('Organizational Unit Summary'!$B$24="Benchmark or Sustainment",IF(E2684="OoS","OoS",IF(E2684=1,"DM",IF(E2684=2,"PM",IF(E2684=3,"LM",IF(E2684=4,"FM"))))),IF(E2684="OoS","OoS",IF(E2684&lt;=2,"H",IF(E2684=3,"M",IF(E2684=4,"L")))))</f>
        <v>DM</v>
      </c>
      <c r="E2684" s="58">
        <f>IF(OR(Processes!$C$63=TRUE,Processes!F$63=TRUE),IF(AND(G2684=1,H2684=1,NOT(ISTEXT(J2684))),4,IF(AND(G2684=1,H2684=1,ISTEXT(J2684)),3,IF(AND(OR(G2684=1,H2684=1),ISTEXT(J2684)),2,1))),"OoS")</f>
        <v>1</v>
      </c>
      <c r="F2684" s="57"/>
      <c r="G2684" s="59"/>
      <c r="H2684" s="59"/>
      <c r="I2684" s="59"/>
      <c r="J2684" s="59"/>
      <c r="K2684" s="59"/>
      <c r="L2684" s="59"/>
      <c r="M2684" s="59"/>
      <c r="N2684" s="59"/>
      <c r="O2684" s="59"/>
      <c r="P2684" s="370"/>
      <c r="Q2684" s="59"/>
      <c r="R2684" s="386"/>
    </row>
    <row r="2685" spans="1:18" ht="13" x14ac:dyDescent="0.25">
      <c r="A2685" s="383"/>
      <c r="B2685" s="378"/>
      <c r="C2685" s="62" t="str">
        <f>IF(ISTEXT('Organizational Unit Summary'!$B$43),'Organizational Unit Summary'!$B$43,"")</f>
        <v>P-4</v>
      </c>
      <c r="D2685" s="51" t="str">
        <f>IF('Organizational Unit Summary'!$B$24="Benchmark or Sustainment",IF(E2685="OoS","OoS",IF(E2685=1,"DM",IF(E2685=2,"PM",IF(E2685=3,"LM",IF(E2685=4,"FM"))))),IF(E2685="OoS","OoS",IF(E2685&lt;=2,"H",IF(E2685=3,"M",IF(E2685=4,"L")))))</f>
        <v>DM</v>
      </c>
      <c r="E2685" s="58">
        <f>IF(OR(Processes!$C$63=TRUE,Processes!G$63=TRUE),IF(AND(G2685=1,H2685=1,NOT(ISTEXT(J2685))),4,IF(AND(G2685=1,H2685=1,ISTEXT(J2685)),3,IF(AND(OR(G2685=1,H2685=1),ISTEXT(J2685)),2,1))),"OoS")</f>
        <v>1</v>
      </c>
      <c r="F2685" s="57"/>
      <c r="G2685" s="59"/>
      <c r="H2685" s="59"/>
      <c r="I2685" s="59"/>
      <c r="J2685" s="59"/>
      <c r="K2685" s="59"/>
      <c r="L2685" s="59"/>
      <c r="M2685" s="59"/>
      <c r="N2685" s="59"/>
      <c r="O2685" s="59"/>
      <c r="P2685" s="370"/>
      <c r="Q2685" s="59"/>
      <c r="R2685" s="386"/>
    </row>
    <row r="2686" spans="1:18" ht="13" x14ac:dyDescent="0.25">
      <c r="A2686" s="383"/>
      <c r="B2686" s="378"/>
      <c r="C2686" s="62" t="str">
        <f>IF(ISTEXT('Organizational Unit Summary'!$B$44),'Organizational Unit Summary'!$B$44,"")</f>
        <v>P-5</v>
      </c>
      <c r="D2686" s="51" t="str">
        <f>IF('Organizational Unit Summary'!$B$24="Benchmark or Sustainment",IF(E2686="OoS","OoS",IF(E2686=1,"DM",IF(E2686=2,"PM",IF(E2686=3,"LM",IF(E2686=4,"FM"))))),IF(E2686="OoS","OoS",IF(E2686&lt;=2,"H",IF(E2686=3,"M",IF(E2686=4,"L")))))</f>
        <v>DM</v>
      </c>
      <c r="E2686" s="58">
        <f>IF(OR(Processes!$C$63=TRUE,Processes!H$63=TRUE),IF(AND(G2686=1,H2686=1,NOT(ISTEXT(J2686))),4,IF(AND(G2686=1,H2686=1,ISTEXT(J2686)),3,IF(AND(OR(G2686=1,H2686=1),ISTEXT(J2686)),2,1))),"OoS")</f>
        <v>1</v>
      </c>
      <c r="F2686" s="57"/>
      <c r="G2686" s="59"/>
      <c r="H2686" s="59"/>
      <c r="I2686" s="59"/>
      <c r="J2686" s="59"/>
      <c r="K2686" s="59"/>
      <c r="L2686" s="59"/>
      <c r="M2686" s="59"/>
      <c r="N2686" s="59"/>
      <c r="O2686" s="59"/>
      <c r="P2686" s="370"/>
      <c r="Q2686" s="59"/>
      <c r="R2686" s="386"/>
    </row>
    <row r="2687" spans="1:18" ht="13" x14ac:dyDescent="0.25">
      <c r="A2687" s="383"/>
      <c r="B2687" s="378"/>
      <c r="C2687" s="62" t="str">
        <f>IF(ISTEXT('Organizational Unit Summary'!$B$45),'Organizational Unit Summary'!$B$45,"")</f>
        <v>P-6</v>
      </c>
      <c r="D2687" s="51" t="str">
        <f>IF('Organizational Unit Summary'!$B$24="Benchmark or Sustainment",IF(E2687="OoS","OoS",IF(E2687=1,"DM",IF(E2687=2,"PM",IF(E2687=3,"LM",IF(E2687=4,"FM"))))),IF(E2687="OoS","OoS",IF(E2687&lt;=2,"H",IF(E2687=3,"M",IF(E2687=4,"L")))))</f>
        <v>DM</v>
      </c>
      <c r="E2687" s="58">
        <f>IF(OR(Processes!$C$63=TRUE,Processes!I$63=TRUE),IF(AND(G2687=1,H2687=1,NOT(ISTEXT(J2687))),4,IF(AND(G2687=1,H2687=1,ISTEXT(J2687)),3,IF(AND(OR(G2687=1,H2687=1),ISTEXT(J2687)),2,1))),"OoS")</f>
        <v>1</v>
      </c>
      <c r="F2687" s="57"/>
      <c r="G2687" s="59"/>
      <c r="H2687" s="59"/>
      <c r="I2687" s="59"/>
      <c r="J2687" s="59"/>
      <c r="K2687" s="59"/>
      <c r="L2687" s="59"/>
      <c r="M2687" s="59"/>
      <c r="N2687" s="59"/>
      <c r="O2687" s="59"/>
      <c r="P2687" s="370"/>
      <c r="Q2687" s="59"/>
      <c r="R2687" s="386"/>
    </row>
    <row r="2688" spans="1:18" ht="13" x14ac:dyDescent="0.25">
      <c r="A2688" s="383"/>
      <c r="B2688" s="378"/>
      <c r="C2688" s="62" t="str">
        <f>IF(ISTEXT('Organizational Unit Summary'!$B$46),'Organizational Unit Summary'!$B$46,"")</f>
        <v>P-7</v>
      </c>
      <c r="D2688" s="51" t="str">
        <f>IF('Organizational Unit Summary'!$B$24="Benchmark or Sustainment",IF(E2688="OoS","OoS",IF(E2688=1,"DM",IF(E2688=2,"PM",IF(E2688=3,"LM",IF(E2688=4,"FM"))))),IF(E2688="OoS","OoS",IF(E2688&lt;=2,"H",IF(E2688=3,"M",IF(E2688=4,"L")))))</f>
        <v>DM</v>
      </c>
      <c r="E2688" s="58">
        <f>IF(OR(Processes!$C$63=TRUE,Processes!J$63=TRUE),IF(AND(G2688=1,H2688=1,NOT(ISTEXT(J2688))),4,IF(AND(G2688=1,H2688=1,ISTEXT(J2688)),3,IF(AND(OR(G2688=1,H2688=1),ISTEXT(J2688)),2,1))),"OoS")</f>
        <v>1</v>
      </c>
      <c r="F2688" s="57"/>
      <c r="G2688" s="59"/>
      <c r="H2688" s="59"/>
      <c r="I2688" s="59"/>
      <c r="J2688" s="59"/>
      <c r="K2688" s="59"/>
      <c r="L2688" s="59"/>
      <c r="M2688" s="59"/>
      <c r="N2688" s="59"/>
      <c r="O2688" s="59"/>
      <c r="P2688" s="370"/>
      <c r="Q2688" s="59"/>
      <c r="R2688" s="386"/>
    </row>
    <row r="2689" spans="1:18" ht="13" x14ac:dyDescent="0.25">
      <c r="A2689" s="383"/>
      <c r="B2689" s="378"/>
      <c r="C2689" s="62" t="str">
        <f>IF(ISTEXT('Organizational Unit Summary'!$B$47),'Organizational Unit Summary'!$B$47,"")</f>
        <v>P-8</v>
      </c>
      <c r="D2689" s="51" t="str">
        <f>IF('Organizational Unit Summary'!$B$24="Benchmark or Sustainment",IF(E2689="OoS","OoS",IF(E2689=1,"DM",IF(E2689=2,"PM",IF(E2689=3,"LM",IF(E2689=4,"FM"))))),IF(E2689="OoS","OoS",IF(E2689&lt;=2,"H",IF(E2689=3,"M",IF(E2689=4,"L")))))</f>
        <v>DM</v>
      </c>
      <c r="E2689" s="58">
        <f>IF(OR(Processes!$C$63=TRUE,Processes!K$63=TRUE),IF(AND(G2689=1,H2689=1,NOT(ISTEXT(J2689))),4,IF(AND(G2689=1,H2689=1,ISTEXT(J2689)),3,IF(AND(OR(G2689=1,H2689=1),ISTEXT(J2689)),2,1))),"OoS")</f>
        <v>1</v>
      </c>
      <c r="F2689" s="57"/>
      <c r="G2689" s="59"/>
      <c r="H2689" s="59"/>
      <c r="I2689" s="59"/>
      <c r="J2689" s="59"/>
      <c r="K2689" s="59"/>
      <c r="L2689" s="59"/>
      <c r="M2689" s="59"/>
      <c r="N2689" s="59"/>
      <c r="O2689" s="59"/>
      <c r="P2689" s="370"/>
      <c r="Q2689" s="59"/>
      <c r="R2689" s="386"/>
    </row>
    <row r="2690" spans="1:18" ht="13" x14ac:dyDescent="0.25">
      <c r="A2690" s="383"/>
      <c r="B2690" s="378"/>
      <c r="C2690" s="62" t="str">
        <f>IF(ISTEXT('Organizational Unit Summary'!$B$48),'Organizational Unit Summary'!$B$48,"")</f>
        <v>P-9</v>
      </c>
      <c r="D2690" s="51" t="str">
        <f>IF('Organizational Unit Summary'!$B$24="Benchmark or Sustainment",IF(E2690="OoS","OoS",IF(E2690=1,"DM",IF(E2690=2,"PM",IF(E2690=3,"LM",IF(E2690=4,"FM"))))),IF(E2690="OoS","OoS",IF(E2690&lt;=2,"H",IF(E2690=3,"M",IF(E2690=4,"L")))))</f>
        <v>DM</v>
      </c>
      <c r="E2690" s="58">
        <f>IF(OR(Processes!$C$63=TRUE,Processes!L$63=TRUE),IF(AND(G2690=1,H2690=1,NOT(ISTEXT(J2690))),4,IF(AND(G2690=1,H2690=1,ISTEXT(J2690)),3,IF(AND(OR(G2690=1,H2690=1),ISTEXT(J2690)),2,1))),"OoS")</f>
        <v>1</v>
      </c>
      <c r="F2690" s="57"/>
      <c r="G2690" s="59"/>
      <c r="H2690" s="59"/>
      <c r="I2690" s="59"/>
      <c r="J2690" s="59"/>
      <c r="K2690" s="59"/>
      <c r="L2690" s="59"/>
      <c r="M2690" s="59"/>
      <c r="N2690" s="59"/>
      <c r="O2690" s="59"/>
      <c r="P2690" s="370"/>
      <c r="Q2690" s="59"/>
      <c r="R2690" s="386"/>
    </row>
    <row r="2691" spans="1:18" ht="13" x14ac:dyDescent="0.25">
      <c r="A2691" s="383"/>
      <c r="B2691" s="378"/>
      <c r="C2691" s="62" t="str">
        <f>IF(ISTEXT('Organizational Unit Summary'!$B$49),'Organizational Unit Summary'!$B$49,"")</f>
        <v>P-10</v>
      </c>
      <c r="D2691" s="51" t="str">
        <f>IF('Organizational Unit Summary'!$B$24="Benchmark or Sustainment",IF(E2691="OoS","OoS",IF(E2691=1,"DM",IF(E2691=2,"PM",IF(E2691=3,"LM",IF(E2691=4,"FM"))))),IF(E2691="OoS","OoS",IF(E2691&lt;=2,"H",IF(E2691=3,"M",IF(E2691=4,"L")))))</f>
        <v>DM</v>
      </c>
      <c r="E2691" s="58">
        <f>IF(OR(Processes!$C$63=TRUE,Processes!M$63=TRUE),IF(AND(G2691=1,H2691=1,NOT(ISTEXT(J2691))),4,IF(AND(G2691=1,H2691=1,ISTEXT(J2691)),3,IF(AND(OR(G2691=1,H2691=1),ISTEXT(J2691)),2,1))),"OoS")</f>
        <v>1</v>
      </c>
      <c r="F2691" s="57"/>
      <c r="G2691" s="59"/>
      <c r="H2691" s="59"/>
      <c r="I2691" s="59"/>
      <c r="J2691" s="59"/>
      <c r="K2691" s="59"/>
      <c r="L2691" s="59"/>
      <c r="M2691" s="59"/>
      <c r="N2691" s="59"/>
      <c r="O2691" s="59"/>
      <c r="P2691" s="370"/>
      <c r="Q2691" s="59"/>
      <c r="R2691" s="386"/>
    </row>
    <row r="2692" spans="1:18" ht="13" x14ac:dyDescent="0.25">
      <c r="A2692" s="383"/>
      <c r="B2692" s="378"/>
      <c r="C2692" s="62" t="str">
        <f>IF(ISTEXT('Organizational Unit Summary'!$B$50),'Organizational Unit Summary'!$B$50,"")</f>
        <v>P-11</v>
      </c>
      <c r="D2692" s="51" t="str">
        <f>IF('Organizational Unit Summary'!$B$24="Benchmark or Sustainment",IF(E2692="OoS","OoS",IF(E2692=1,"DM",IF(E2692=2,"PM",IF(E2692=3,"LM",IF(E2692=4,"FM"))))),IF(E2692="OoS","OoS",IF(E2692&lt;=2,"H",IF(E2692=3,"M",IF(E2692=4,"L")))))</f>
        <v>DM</v>
      </c>
      <c r="E2692" s="58">
        <f>IF(OR(Processes!$C$63=TRUE,Processes!N$63=TRUE),IF(AND(G2692=1,H2692=1,NOT(ISTEXT(J2692))),4,IF(AND(G2692=1,H2692=1,ISTEXT(J2692)),3,IF(AND(OR(G2692=1,H2692=1),ISTEXT(J2692)),2,1))),"OoS")</f>
        <v>1</v>
      </c>
      <c r="F2692" s="57"/>
      <c r="G2692" s="59"/>
      <c r="H2692" s="59"/>
      <c r="I2692" s="59"/>
      <c r="J2692" s="59"/>
      <c r="K2692" s="59"/>
      <c r="L2692" s="59"/>
      <c r="M2692" s="59"/>
      <c r="N2692" s="59"/>
      <c r="O2692" s="59"/>
      <c r="P2692" s="370"/>
      <c r="Q2692" s="59"/>
      <c r="R2692" s="386"/>
    </row>
    <row r="2693" spans="1:18" ht="13" x14ac:dyDescent="0.25">
      <c r="A2693" s="383"/>
      <c r="B2693" s="378"/>
      <c r="C2693" s="62" t="str">
        <f>IF(ISTEXT('Organizational Unit Summary'!$B$51),'Organizational Unit Summary'!$B$51,"")</f>
        <v>P-12</v>
      </c>
      <c r="D2693" s="51" t="str">
        <f>IF('Organizational Unit Summary'!$B$24="Benchmark or Sustainment",IF(E2693="OoS","OoS",IF(E2693=1,"DM",IF(E2693=2,"PM",IF(E2693=3,"LM",IF(E2693=4,"FM"))))),IF(E2693="OoS","OoS",IF(E2693&lt;=2,"H",IF(E2693=3,"M",IF(E2693=4,"L")))))</f>
        <v>DM</v>
      </c>
      <c r="E2693" s="58">
        <f>IF(OR(Processes!$C$63=TRUE,Processes!O$63=TRUE),IF(AND(G2693=1,H2693=1,NOT(ISTEXT(J2693))),4,IF(AND(G2693=1,H2693=1,ISTEXT(J2693)),3,IF(AND(OR(G2693=1,H2693=1),ISTEXT(J2693)),2,1))),"OoS")</f>
        <v>1</v>
      </c>
      <c r="F2693" s="57"/>
      <c r="G2693" s="59"/>
      <c r="H2693" s="59"/>
      <c r="I2693" s="59"/>
      <c r="J2693" s="59"/>
      <c r="K2693" s="59"/>
      <c r="L2693" s="59"/>
      <c r="M2693" s="59"/>
      <c r="N2693" s="59"/>
      <c r="O2693" s="59"/>
      <c r="P2693" s="370"/>
      <c r="Q2693" s="59"/>
      <c r="R2693" s="386"/>
    </row>
    <row r="2694" spans="1:18" ht="13" x14ac:dyDescent="0.25">
      <c r="A2694" s="383"/>
      <c r="B2694" s="378"/>
      <c r="C2694" s="62" t="str">
        <f>IF(ISTEXT('Organizational Unit Summary'!$B$52),'Organizational Unit Summary'!$B$52,"")</f>
        <v>P-13</v>
      </c>
      <c r="D2694" s="51" t="str">
        <f>IF('Organizational Unit Summary'!$B$24="Benchmark or Sustainment",IF(E2694="OoS","OoS",IF(E2694=1,"DM",IF(E2694=2,"PM",IF(E2694=3,"LM",IF(E2694=4,"FM"))))),IF(E2694="OoS","OoS",IF(E2694&lt;=2,"H",IF(E2694=3,"M",IF(E2694=4,"L")))))</f>
        <v>DM</v>
      </c>
      <c r="E2694" s="58">
        <f>IF(OR(Processes!$C$63=TRUE,Processes!P$63=TRUE),IF(AND(G2694=1,H2694=1,NOT(ISTEXT(J2694))),4,IF(AND(G2694=1,H2694=1,ISTEXT(J2694)),3,IF(AND(OR(G2694=1,H2694=1),ISTEXT(J2694)),2,1))),"OoS")</f>
        <v>1</v>
      </c>
      <c r="F2694" s="57"/>
      <c r="G2694" s="59"/>
      <c r="H2694" s="59"/>
      <c r="I2694" s="59"/>
      <c r="J2694" s="59"/>
      <c r="K2694" s="59"/>
      <c r="L2694" s="59"/>
      <c r="M2694" s="59"/>
      <c r="N2694" s="59"/>
      <c r="O2694" s="59"/>
      <c r="P2694" s="370"/>
      <c r="Q2694" s="59"/>
      <c r="R2694" s="386"/>
    </row>
    <row r="2695" spans="1:18" ht="13" x14ac:dyDescent="0.25">
      <c r="A2695" s="383"/>
      <c r="B2695" s="378"/>
      <c r="C2695" s="62" t="str">
        <f>IF(ISTEXT('Organizational Unit Summary'!$B$53),'Organizational Unit Summary'!$B$53,"")</f>
        <v>P-14</v>
      </c>
      <c r="D2695" s="51" t="str">
        <f>IF('Organizational Unit Summary'!$B$24="Benchmark or Sustainment",IF(E2695="OoS","OoS",IF(E2695=1,"DM",IF(E2695=2,"PM",IF(E2695=3,"LM",IF(E2695=4,"FM"))))),IF(E2695="OoS","OoS",IF(E2695&lt;=2,"H",IF(E2695=3,"M",IF(E2695=4,"L")))))</f>
        <v>DM</v>
      </c>
      <c r="E2695" s="58">
        <f>IF(OR(Processes!$C$63=TRUE,Processes!Q$63=TRUE),IF(AND(G2695=1,H2695=1,NOT(ISTEXT(J2695))),4,IF(AND(G2695=1,H2695=1,ISTEXT(J2695)),3,IF(AND(OR(G2695=1,H2695=1),ISTEXT(J2695)),2,1))),"OoS")</f>
        <v>1</v>
      </c>
      <c r="F2695" s="57"/>
      <c r="G2695" s="59"/>
      <c r="H2695" s="59"/>
      <c r="I2695" s="59"/>
      <c r="J2695" s="59"/>
      <c r="K2695" s="59"/>
      <c r="L2695" s="59"/>
      <c r="M2695" s="59"/>
      <c r="N2695" s="59"/>
      <c r="O2695" s="59"/>
      <c r="P2695" s="370"/>
      <c r="Q2695" s="59"/>
      <c r="R2695" s="386"/>
    </row>
    <row r="2696" spans="1:18" ht="13" x14ac:dyDescent="0.25">
      <c r="A2696" s="383"/>
      <c r="B2696" s="378"/>
      <c r="C2696" s="62" t="str">
        <f>IF(ISTEXT('Organizational Unit Summary'!$B$54),'Organizational Unit Summary'!$B$54,"")</f>
        <v>P-15</v>
      </c>
      <c r="D2696" s="51" t="str">
        <f>IF('Organizational Unit Summary'!$B$24="Benchmark or Sustainment",IF(E2696="OoS","OoS",IF(E2696=1,"DM",IF(E2696=2,"PM",IF(E2696=3,"LM",IF(E2696=4,"FM"))))),IF(E2696="OoS","OoS",IF(E2696&lt;=2,"H",IF(E2696=3,"M",IF(E2696=4,"L")))))</f>
        <v>DM</v>
      </c>
      <c r="E2696" s="58">
        <f>IF(OR(Processes!$C$63=TRUE,Processes!R$63=TRUE),IF(AND(G2696=1,H2696=1,NOT(ISTEXT(J2696))),4,IF(AND(G2696=1,H2696=1,ISTEXT(J2696)),3,IF(AND(OR(G2696=1,H2696=1),ISTEXT(J2696)),2,1))),"OoS")</f>
        <v>1</v>
      </c>
      <c r="F2696" s="57"/>
      <c r="G2696" s="59"/>
      <c r="H2696" s="59"/>
      <c r="I2696" s="59"/>
      <c r="J2696" s="59"/>
      <c r="K2696" s="59"/>
      <c r="L2696" s="59"/>
      <c r="M2696" s="59"/>
      <c r="N2696" s="59"/>
      <c r="O2696" s="59"/>
      <c r="P2696" s="370"/>
      <c r="Q2696" s="59"/>
      <c r="R2696" s="386"/>
    </row>
    <row r="2697" spans="1:18" ht="13" x14ac:dyDescent="0.25">
      <c r="A2697" s="383"/>
      <c r="B2697" s="378"/>
      <c r="C2697" s="62" t="str">
        <f>IF(ISTEXT('Organizational Unit Summary'!$B$55),'Organizational Unit Summary'!$B$55,"")</f>
        <v>P-16</v>
      </c>
      <c r="D2697" s="51" t="str">
        <f>IF('Organizational Unit Summary'!$B$24="Benchmark or Sustainment",IF(E2697="OoS","OoS",IF(E2697=1,"DM",IF(E2697=2,"PM",IF(E2697=3,"LM",IF(E2697=4,"FM"))))),IF(E2697="OoS","OoS",IF(E2697&lt;=2,"H",IF(E2697=3,"M",IF(E2697=4,"L")))))</f>
        <v>DM</v>
      </c>
      <c r="E2697" s="58">
        <f>IF(OR(Processes!$C$63=TRUE,Processes!S$63=TRUE),IF(AND(G2697=1,H2697=1,NOT(ISTEXT(J2697))),4,IF(AND(G2697=1,H2697=1,ISTEXT(J2697)),3,IF(AND(OR(G2697=1,H2697=1),ISTEXT(J2697)),2,1))),"OoS")</f>
        <v>1</v>
      </c>
      <c r="F2697" s="57"/>
      <c r="G2697" s="59"/>
      <c r="H2697" s="59"/>
      <c r="I2697" s="59"/>
      <c r="J2697" s="59"/>
      <c r="K2697" s="59"/>
      <c r="L2697" s="59"/>
      <c r="M2697" s="59"/>
      <c r="N2697" s="59"/>
      <c r="O2697" s="59"/>
      <c r="P2697" s="370"/>
      <c r="Q2697" s="59"/>
      <c r="R2697" s="386"/>
    </row>
    <row r="2698" spans="1:18" ht="13" x14ac:dyDescent="0.25">
      <c r="A2698" s="383"/>
      <c r="B2698" s="378"/>
      <c r="C2698" s="62" t="str">
        <f>IF(ISTEXT('Organizational Unit Summary'!$B$56),'Organizational Unit Summary'!$B$56,"")</f>
        <v>P-17</v>
      </c>
      <c r="D2698" s="51" t="str">
        <f>IF('Organizational Unit Summary'!$B$24="Benchmark or Sustainment",IF(E2698="OoS","OoS",IF(E2698=1,"DM",IF(E2698=2,"PM",IF(E2698=3,"LM",IF(E2698=4,"FM"))))),IF(E2698="OoS","OoS",IF(E2698&lt;=2,"H",IF(E2698=3,"M",IF(E2698=4,"L")))))</f>
        <v>DM</v>
      </c>
      <c r="E2698" s="58">
        <f>IF(OR(Processes!$C$63=TRUE,Processes!T$63=TRUE),IF(AND(G2698=1,H2698=1,NOT(ISTEXT(J2698))),4,IF(AND(G2698=1,H2698=1,ISTEXT(J2698)),3,IF(AND(OR(G2698=1,H2698=1),ISTEXT(J2698)),2,1))),"OoS")</f>
        <v>1</v>
      </c>
      <c r="F2698" s="57"/>
      <c r="G2698" s="59"/>
      <c r="H2698" s="59"/>
      <c r="I2698" s="59"/>
      <c r="J2698" s="59"/>
      <c r="K2698" s="59"/>
      <c r="L2698" s="59"/>
      <c r="M2698" s="59"/>
      <c r="N2698" s="59"/>
      <c r="O2698" s="59"/>
      <c r="P2698" s="370"/>
      <c r="Q2698" s="59"/>
      <c r="R2698" s="386"/>
    </row>
    <row r="2699" spans="1:18" ht="13" x14ac:dyDescent="0.25">
      <c r="A2699" s="383"/>
      <c r="B2699" s="378"/>
      <c r="C2699" s="62" t="str">
        <f>IF(ISTEXT('Organizational Unit Summary'!$B$57),'Organizational Unit Summary'!$B$57,"")</f>
        <v>P-18</v>
      </c>
      <c r="D2699" s="51" t="str">
        <f>IF('Organizational Unit Summary'!$B$24="Benchmark or Sustainment",IF(E2699="OoS","OoS",IF(E2699=1,"DM",IF(E2699=2,"PM",IF(E2699=3,"LM",IF(E2699=4,"FM"))))),IF(E2699="OoS","OoS",IF(E2699&lt;=2,"H",IF(E2699=3,"M",IF(E2699=4,"L")))))</f>
        <v>DM</v>
      </c>
      <c r="E2699" s="58">
        <f>IF(OR(Processes!$C$63=TRUE,Processes!U$63=TRUE),IF(AND(G2699=1,H2699=1,NOT(ISTEXT(J2699))),4,IF(AND(G2699=1,H2699=1,ISTEXT(J2699)),3,IF(AND(OR(G2699=1,H2699=1),ISTEXT(J2699)),2,1))),"OoS")</f>
        <v>1</v>
      </c>
      <c r="F2699" s="57"/>
      <c r="G2699" s="59"/>
      <c r="H2699" s="59"/>
      <c r="I2699" s="59"/>
      <c r="J2699" s="59"/>
      <c r="K2699" s="59"/>
      <c r="L2699" s="59"/>
      <c r="M2699" s="59"/>
      <c r="N2699" s="59"/>
      <c r="O2699" s="59"/>
      <c r="P2699" s="370"/>
      <c r="Q2699" s="59"/>
      <c r="R2699" s="386"/>
    </row>
    <row r="2700" spans="1:18" ht="13" x14ac:dyDescent="0.25">
      <c r="A2700" s="383"/>
      <c r="B2700" s="378"/>
      <c r="C2700" s="62" t="str">
        <f>IF(ISTEXT('Organizational Unit Summary'!$B$58),'Organizational Unit Summary'!$B$58,"")</f>
        <v>P-19</v>
      </c>
      <c r="D2700" s="51" t="str">
        <f>IF('Organizational Unit Summary'!$B$24="Benchmark or Sustainment",IF(E2700="OoS","OoS",IF(E2700=1,"DM",IF(E2700=2,"PM",IF(E2700=3,"LM",IF(E2700=4,"FM"))))),IF(E2700="OoS","OoS",IF(E2700&lt;=2,"H",IF(E2700=3,"M",IF(E2700=4,"L")))))</f>
        <v>DM</v>
      </c>
      <c r="E2700" s="58">
        <f>IF(OR(Processes!$C$63=TRUE,Processes!V$63=TRUE),IF(AND(G2700=1,H2700=1,NOT(ISTEXT(J2700))),4,IF(AND(G2700=1,H2700=1,ISTEXT(J2700)),3,IF(AND(OR(G2700=1,H2700=1),ISTEXT(J2700)),2,1))),"OoS")</f>
        <v>1</v>
      </c>
      <c r="F2700" s="57"/>
      <c r="G2700" s="59"/>
      <c r="H2700" s="59"/>
      <c r="I2700" s="59"/>
      <c r="J2700" s="59"/>
      <c r="K2700" s="59"/>
      <c r="L2700" s="59"/>
      <c r="M2700" s="59"/>
      <c r="N2700" s="59"/>
      <c r="O2700" s="59"/>
      <c r="P2700" s="370"/>
      <c r="Q2700" s="59"/>
      <c r="R2700" s="386"/>
    </row>
    <row r="2701" spans="1:18" ht="13.5" thickBot="1" x14ac:dyDescent="0.3">
      <c r="A2701" s="383"/>
      <c r="B2701" s="378"/>
      <c r="C2701" s="62" t="str">
        <f>IF(ISTEXT('Organizational Unit Summary'!$B$59),'Organizational Unit Summary'!$B$59,"")</f>
        <v>P-20</v>
      </c>
      <c r="D2701" s="51" t="str">
        <f>IF('Organizational Unit Summary'!$B$24="Benchmark or Sustainment",IF(E2701="OoS","OoS",IF(E2701=1,"DM",IF(E2701=2,"PM",IF(E2701=3,"LM",IF(E2701=4,"FM"))))),IF(E2701="OoS","OoS",IF(E2701&lt;=2,"H",IF(E2701=3,"M",IF(E2701=4,"L")))))</f>
        <v>DM</v>
      </c>
      <c r="E2701" s="58">
        <f>IF(OR(Processes!$C$63=TRUE,Processes!W$63=TRUE),IF(AND(G2701=1,H2701=1,NOT(ISTEXT(J2701))),4,IF(AND(G2701=1,H2701=1,ISTEXT(J2701)),3,IF(AND(OR(G2701=1,H2701=1),ISTEXT(J2701)),2,1))),"OoS")</f>
        <v>1</v>
      </c>
      <c r="F2701" s="57"/>
      <c r="G2701" s="59"/>
      <c r="H2701" s="59"/>
      <c r="I2701" s="59"/>
      <c r="J2701" s="59"/>
      <c r="K2701" s="59"/>
      <c r="L2701" s="59"/>
      <c r="M2701" s="59"/>
      <c r="N2701" s="59"/>
      <c r="O2701" s="59"/>
      <c r="P2701" s="371"/>
      <c r="Q2701" s="59"/>
      <c r="R2701" s="386"/>
    </row>
    <row r="2702" spans="1:18" ht="13" x14ac:dyDescent="0.25">
      <c r="A2702" s="383"/>
      <c r="B2702" s="378" t="str">
        <f>IF(ISTEXT(Processes!$B$13),Processes!$B$13,"")</f>
        <v>Process 11</v>
      </c>
      <c r="C2702" s="62" t="str">
        <f>IF(ISTEXT('Organizational Unit Summary'!$B$40),'Organizational Unit Summary'!$B$40,"")</f>
        <v>P-1</v>
      </c>
      <c r="D2702" s="51" t="str">
        <f>IF('Organizational Unit Summary'!$B$24="Benchmark or Sustainment",IF(E2702="OoS","OoS",IF(E2702=1,"DM",IF(E2702=2,"PM",IF(E2702=3,"LM",IF(E2702=4,"FM"))))),IF(E2702="OoS","OoS",IF(E2702&lt;=2,"H",IF(E2702=3,"M",IF(E2702=4,"L")))))</f>
        <v>DM</v>
      </c>
      <c r="E2702" s="58">
        <f>IF(OR(Processes!$C$64=TRUE,Processes!D$64=TRUE),IF(AND(G2702=1,H2702=1,NOT(ISTEXT(J2702))),4,IF(AND(G2702=1,H2702=1,ISTEXT(J2702)),3,IF(AND(OR(G2702=1,H2702=1),ISTEXT(J2702)),2,1))),"OoS")</f>
        <v>1</v>
      </c>
      <c r="F2702" s="57"/>
      <c r="G2702" s="59"/>
      <c r="H2702" s="59"/>
      <c r="I2702" s="59"/>
      <c r="J2702" s="59"/>
      <c r="K2702" s="59"/>
      <c r="L2702" s="59"/>
      <c r="M2702" s="59"/>
      <c r="N2702" s="59"/>
      <c r="O2702" s="59"/>
      <c r="P2702" s="369"/>
      <c r="Q2702" s="59"/>
      <c r="R2702" s="386"/>
    </row>
    <row r="2703" spans="1:18" ht="13" x14ac:dyDescent="0.25">
      <c r="A2703" s="383"/>
      <c r="B2703" s="378"/>
      <c r="C2703" s="62" t="str">
        <f>IF(ISTEXT('Organizational Unit Summary'!$B$41),'Organizational Unit Summary'!$B$41,"")</f>
        <v>P-2</v>
      </c>
      <c r="D2703" s="51" t="str">
        <f>IF('Organizational Unit Summary'!$B$24="Benchmark or Sustainment",IF(E2703="OoS","OoS",IF(E2703=1,"DM",IF(E2703=2,"PM",IF(E2703=3,"LM",IF(E2703=4,"FM"))))),IF(E2703="OoS","OoS",IF(E2703&lt;=2,"H",IF(E2703=3,"M",IF(E2703=4,"L")))))</f>
        <v>DM</v>
      </c>
      <c r="E2703" s="58">
        <f>IF(OR(Processes!$C$64=TRUE,Processes!E$64=TRUE),IF(AND(G2703=1,H2703=1,NOT(ISTEXT(J2703))),4,IF(AND(G2703=1,H2703=1,ISTEXT(J2703)),3,IF(AND(OR(G2703=1,H2703=1),ISTEXT(J2703)),2,1))),"OoS")</f>
        <v>1</v>
      </c>
      <c r="F2703" s="57"/>
      <c r="G2703" s="59"/>
      <c r="H2703" s="59"/>
      <c r="I2703" s="59"/>
      <c r="J2703" s="59"/>
      <c r="K2703" s="59"/>
      <c r="L2703" s="59"/>
      <c r="M2703" s="59"/>
      <c r="N2703" s="59"/>
      <c r="O2703" s="59"/>
      <c r="P2703" s="370"/>
      <c r="Q2703" s="59"/>
      <c r="R2703" s="386"/>
    </row>
    <row r="2704" spans="1:18" ht="13" x14ac:dyDescent="0.25">
      <c r="A2704" s="383"/>
      <c r="B2704" s="378"/>
      <c r="C2704" s="62" t="str">
        <f>IF(ISTEXT('Organizational Unit Summary'!$B$42),'Organizational Unit Summary'!$B$42,"")</f>
        <v>P-3</v>
      </c>
      <c r="D2704" s="51" t="str">
        <f>IF('Organizational Unit Summary'!$B$24="Benchmark or Sustainment",IF(E2704="OoS","OoS",IF(E2704=1,"DM",IF(E2704=2,"PM",IF(E2704=3,"LM",IF(E2704=4,"FM"))))),IF(E2704="OoS","OoS",IF(E2704&lt;=2,"H",IF(E2704=3,"M",IF(E2704=4,"L")))))</f>
        <v>DM</v>
      </c>
      <c r="E2704" s="58">
        <f>IF(OR(Processes!$C$64=TRUE,Processes!F$64=TRUE),IF(AND(G2704=1,H2704=1,NOT(ISTEXT(J2704))),4,IF(AND(G2704=1,H2704=1,ISTEXT(J2704)),3,IF(AND(OR(G2704=1,H2704=1),ISTEXT(J2704)),2,1))),"OoS")</f>
        <v>1</v>
      </c>
      <c r="F2704" s="57"/>
      <c r="G2704" s="59"/>
      <c r="H2704" s="59"/>
      <c r="I2704" s="59"/>
      <c r="J2704" s="59"/>
      <c r="K2704" s="59"/>
      <c r="L2704" s="59"/>
      <c r="M2704" s="59"/>
      <c r="N2704" s="59"/>
      <c r="O2704" s="59"/>
      <c r="P2704" s="370"/>
      <c r="Q2704" s="59"/>
      <c r="R2704" s="386"/>
    </row>
    <row r="2705" spans="1:18" ht="13" x14ac:dyDescent="0.25">
      <c r="A2705" s="383"/>
      <c r="B2705" s="378"/>
      <c r="C2705" s="62" t="str">
        <f>IF(ISTEXT('Organizational Unit Summary'!$B$43),'Organizational Unit Summary'!$B$43,"")</f>
        <v>P-4</v>
      </c>
      <c r="D2705" s="51" t="str">
        <f>IF('Organizational Unit Summary'!$B$24="Benchmark or Sustainment",IF(E2705="OoS","OoS",IF(E2705=1,"DM",IF(E2705=2,"PM",IF(E2705=3,"LM",IF(E2705=4,"FM"))))),IF(E2705="OoS","OoS",IF(E2705&lt;=2,"H",IF(E2705=3,"M",IF(E2705=4,"L")))))</f>
        <v>DM</v>
      </c>
      <c r="E2705" s="58">
        <f>IF(OR(Processes!$C$64=TRUE,Processes!G$64=TRUE),IF(AND(G2705=1,H2705=1,NOT(ISTEXT(J2705))),4,IF(AND(G2705=1,H2705=1,ISTEXT(J2705)),3,IF(AND(OR(G2705=1,H2705=1),ISTEXT(J2705)),2,1))),"OoS")</f>
        <v>1</v>
      </c>
      <c r="F2705" s="57"/>
      <c r="G2705" s="59"/>
      <c r="H2705" s="59"/>
      <c r="I2705" s="59"/>
      <c r="J2705" s="59"/>
      <c r="K2705" s="59"/>
      <c r="L2705" s="59"/>
      <c r="M2705" s="59"/>
      <c r="N2705" s="59"/>
      <c r="O2705" s="59"/>
      <c r="P2705" s="370"/>
      <c r="Q2705" s="59"/>
      <c r="R2705" s="386"/>
    </row>
    <row r="2706" spans="1:18" ht="13" x14ac:dyDescent="0.25">
      <c r="A2706" s="383"/>
      <c r="B2706" s="378"/>
      <c r="C2706" s="62" t="str">
        <f>IF(ISTEXT('Organizational Unit Summary'!$B$44),'Organizational Unit Summary'!$B$44,"")</f>
        <v>P-5</v>
      </c>
      <c r="D2706" s="51" t="str">
        <f>IF('Organizational Unit Summary'!$B$24="Benchmark or Sustainment",IF(E2706="OoS","OoS",IF(E2706=1,"DM",IF(E2706=2,"PM",IF(E2706=3,"LM",IF(E2706=4,"FM"))))),IF(E2706="OoS","OoS",IF(E2706&lt;=2,"H",IF(E2706=3,"M",IF(E2706=4,"L")))))</f>
        <v>DM</v>
      </c>
      <c r="E2706" s="58">
        <f>IF(OR(Processes!$C$64=TRUE,Processes!H$64=TRUE),IF(AND(G2706=1,H2706=1,NOT(ISTEXT(J2706))),4,IF(AND(G2706=1,H2706=1,ISTEXT(J2706)),3,IF(AND(OR(G2706=1,H2706=1),ISTEXT(J2706)),2,1))),"OoS")</f>
        <v>1</v>
      </c>
      <c r="F2706" s="57"/>
      <c r="G2706" s="59"/>
      <c r="H2706" s="59"/>
      <c r="I2706" s="59"/>
      <c r="J2706" s="59"/>
      <c r="K2706" s="59"/>
      <c r="L2706" s="59"/>
      <c r="M2706" s="59"/>
      <c r="N2706" s="59"/>
      <c r="O2706" s="59"/>
      <c r="P2706" s="370"/>
      <c r="Q2706" s="59"/>
      <c r="R2706" s="386"/>
    </row>
    <row r="2707" spans="1:18" ht="13" x14ac:dyDescent="0.25">
      <c r="A2707" s="383"/>
      <c r="B2707" s="378"/>
      <c r="C2707" s="62" t="str">
        <f>IF(ISTEXT('Organizational Unit Summary'!$B$45),'Organizational Unit Summary'!$B$45,"")</f>
        <v>P-6</v>
      </c>
      <c r="D2707" s="51" t="str">
        <f>IF('Organizational Unit Summary'!$B$24="Benchmark or Sustainment",IF(E2707="OoS","OoS",IF(E2707=1,"DM",IF(E2707=2,"PM",IF(E2707=3,"LM",IF(E2707=4,"FM"))))),IF(E2707="OoS","OoS",IF(E2707&lt;=2,"H",IF(E2707=3,"M",IF(E2707=4,"L")))))</f>
        <v>DM</v>
      </c>
      <c r="E2707" s="58">
        <f>IF(OR(Processes!$C$64=TRUE,Processes!I$64=TRUE),IF(AND(G2707=1,H2707=1,NOT(ISTEXT(J2707))),4,IF(AND(G2707=1,H2707=1,ISTEXT(J2707)),3,IF(AND(OR(G2707=1,H2707=1),ISTEXT(J2707)),2,1))),"OoS")</f>
        <v>1</v>
      </c>
      <c r="F2707" s="57"/>
      <c r="G2707" s="59"/>
      <c r="H2707" s="59"/>
      <c r="I2707" s="59"/>
      <c r="J2707" s="59"/>
      <c r="K2707" s="59"/>
      <c r="L2707" s="59"/>
      <c r="M2707" s="59"/>
      <c r="N2707" s="59"/>
      <c r="O2707" s="59"/>
      <c r="P2707" s="370"/>
      <c r="Q2707" s="59"/>
      <c r="R2707" s="386"/>
    </row>
    <row r="2708" spans="1:18" ht="13" x14ac:dyDescent="0.25">
      <c r="A2708" s="383"/>
      <c r="B2708" s="378"/>
      <c r="C2708" s="62" t="str">
        <f>IF(ISTEXT('Organizational Unit Summary'!$B$46),'Organizational Unit Summary'!$B$46,"")</f>
        <v>P-7</v>
      </c>
      <c r="D2708" s="51" t="str">
        <f>IF('Organizational Unit Summary'!$B$24="Benchmark or Sustainment",IF(E2708="OoS","OoS",IF(E2708=1,"DM",IF(E2708=2,"PM",IF(E2708=3,"LM",IF(E2708=4,"FM"))))),IF(E2708="OoS","OoS",IF(E2708&lt;=2,"H",IF(E2708=3,"M",IF(E2708=4,"L")))))</f>
        <v>DM</v>
      </c>
      <c r="E2708" s="58">
        <f>IF(OR(Processes!$C$64=TRUE,Processes!J$64=TRUE),IF(AND(G2708=1,H2708=1,NOT(ISTEXT(J2708))),4,IF(AND(G2708=1,H2708=1,ISTEXT(J2708)),3,IF(AND(OR(G2708=1,H2708=1),ISTEXT(J2708)),2,1))),"OoS")</f>
        <v>1</v>
      </c>
      <c r="F2708" s="57"/>
      <c r="G2708" s="59"/>
      <c r="H2708" s="59"/>
      <c r="I2708" s="59"/>
      <c r="J2708" s="59"/>
      <c r="K2708" s="59"/>
      <c r="L2708" s="59"/>
      <c r="M2708" s="59"/>
      <c r="N2708" s="59"/>
      <c r="O2708" s="59"/>
      <c r="P2708" s="370"/>
      <c r="Q2708" s="59"/>
      <c r="R2708" s="386"/>
    </row>
    <row r="2709" spans="1:18" ht="13" x14ac:dyDescent="0.25">
      <c r="A2709" s="383"/>
      <c r="B2709" s="378"/>
      <c r="C2709" s="62" t="str">
        <f>IF(ISTEXT('Organizational Unit Summary'!$B$47),'Organizational Unit Summary'!$B$47,"")</f>
        <v>P-8</v>
      </c>
      <c r="D2709" s="51" t="str">
        <f>IF('Organizational Unit Summary'!$B$24="Benchmark or Sustainment",IF(E2709="OoS","OoS",IF(E2709=1,"DM",IF(E2709=2,"PM",IF(E2709=3,"LM",IF(E2709=4,"FM"))))),IF(E2709="OoS","OoS",IF(E2709&lt;=2,"H",IF(E2709=3,"M",IF(E2709=4,"L")))))</f>
        <v>DM</v>
      </c>
      <c r="E2709" s="58">
        <f>IF(OR(Processes!$C$64=TRUE,Processes!K$64=TRUE),IF(AND(G2709=1,H2709=1,NOT(ISTEXT(J2709))),4,IF(AND(G2709=1,H2709=1,ISTEXT(J2709)),3,IF(AND(OR(G2709=1,H2709=1),ISTEXT(J2709)),2,1))),"OoS")</f>
        <v>1</v>
      </c>
      <c r="F2709" s="57"/>
      <c r="G2709" s="59"/>
      <c r="H2709" s="59"/>
      <c r="I2709" s="59"/>
      <c r="J2709" s="59"/>
      <c r="K2709" s="59"/>
      <c r="L2709" s="59"/>
      <c r="M2709" s="59"/>
      <c r="N2709" s="59"/>
      <c r="O2709" s="59"/>
      <c r="P2709" s="370"/>
      <c r="Q2709" s="59"/>
      <c r="R2709" s="386"/>
    </row>
    <row r="2710" spans="1:18" ht="13" x14ac:dyDescent="0.25">
      <c r="A2710" s="383"/>
      <c r="B2710" s="378"/>
      <c r="C2710" s="62" t="str">
        <f>IF(ISTEXT('Organizational Unit Summary'!$B$48),'Organizational Unit Summary'!$B$48,"")</f>
        <v>P-9</v>
      </c>
      <c r="D2710" s="51" t="str">
        <f>IF('Organizational Unit Summary'!$B$24="Benchmark or Sustainment",IF(E2710="OoS","OoS",IF(E2710=1,"DM",IF(E2710=2,"PM",IF(E2710=3,"LM",IF(E2710=4,"FM"))))),IF(E2710="OoS","OoS",IF(E2710&lt;=2,"H",IF(E2710=3,"M",IF(E2710=4,"L")))))</f>
        <v>DM</v>
      </c>
      <c r="E2710" s="58">
        <f>IF(OR(Processes!$C$64=TRUE,Processes!L$64=TRUE),IF(AND(G2710=1,H2710=1,NOT(ISTEXT(J2710))),4,IF(AND(G2710=1,H2710=1,ISTEXT(J2710)),3,IF(AND(OR(G2710=1,H2710=1),ISTEXT(J2710)),2,1))),"OoS")</f>
        <v>1</v>
      </c>
      <c r="F2710" s="57"/>
      <c r="G2710" s="59"/>
      <c r="H2710" s="59"/>
      <c r="I2710" s="59"/>
      <c r="J2710" s="59"/>
      <c r="K2710" s="59"/>
      <c r="L2710" s="59"/>
      <c r="M2710" s="59"/>
      <c r="N2710" s="59"/>
      <c r="O2710" s="59"/>
      <c r="P2710" s="370"/>
      <c r="Q2710" s="59"/>
      <c r="R2710" s="386"/>
    </row>
    <row r="2711" spans="1:18" ht="13" x14ac:dyDescent="0.25">
      <c r="A2711" s="383"/>
      <c r="B2711" s="378"/>
      <c r="C2711" s="62" t="str">
        <f>IF(ISTEXT('Organizational Unit Summary'!$B$49),'Organizational Unit Summary'!$B$49,"")</f>
        <v>P-10</v>
      </c>
      <c r="D2711" s="51" t="str">
        <f>IF('Organizational Unit Summary'!$B$24="Benchmark or Sustainment",IF(E2711="OoS","OoS",IF(E2711=1,"DM",IF(E2711=2,"PM",IF(E2711=3,"LM",IF(E2711=4,"FM"))))),IF(E2711="OoS","OoS",IF(E2711&lt;=2,"H",IF(E2711=3,"M",IF(E2711=4,"L")))))</f>
        <v>DM</v>
      </c>
      <c r="E2711" s="58">
        <f>IF(OR(Processes!$C$64=TRUE,Processes!M$64=TRUE),IF(AND(G2711=1,H2711=1,NOT(ISTEXT(J2711))),4,IF(AND(G2711=1,H2711=1,ISTEXT(J2711)),3,IF(AND(OR(G2711=1,H2711=1),ISTEXT(J2711)),2,1))),"OoS")</f>
        <v>1</v>
      </c>
      <c r="F2711" s="57"/>
      <c r="G2711" s="59"/>
      <c r="H2711" s="59"/>
      <c r="I2711" s="59"/>
      <c r="J2711" s="59"/>
      <c r="K2711" s="59"/>
      <c r="L2711" s="59"/>
      <c r="M2711" s="59"/>
      <c r="N2711" s="59"/>
      <c r="O2711" s="59"/>
      <c r="P2711" s="370"/>
      <c r="Q2711" s="59"/>
      <c r="R2711" s="386"/>
    </row>
    <row r="2712" spans="1:18" ht="13" x14ac:dyDescent="0.25">
      <c r="A2712" s="383"/>
      <c r="B2712" s="378"/>
      <c r="C2712" s="62" t="str">
        <f>IF(ISTEXT('Organizational Unit Summary'!$B$50),'Organizational Unit Summary'!$B$50,"")</f>
        <v>P-11</v>
      </c>
      <c r="D2712" s="51" t="str">
        <f>IF('Organizational Unit Summary'!$B$24="Benchmark or Sustainment",IF(E2712="OoS","OoS",IF(E2712=1,"DM",IF(E2712=2,"PM",IF(E2712=3,"LM",IF(E2712=4,"FM"))))),IF(E2712="OoS","OoS",IF(E2712&lt;=2,"H",IF(E2712=3,"M",IF(E2712=4,"L")))))</f>
        <v>DM</v>
      </c>
      <c r="E2712" s="58">
        <f>IF(OR(Processes!$C$64=TRUE,Processes!N$64=TRUE),IF(AND(G2712=1,H2712=1,NOT(ISTEXT(J2712))),4,IF(AND(G2712=1,H2712=1,ISTEXT(J2712)),3,IF(AND(OR(G2712=1,H2712=1),ISTEXT(J2712)),2,1))),"OoS")</f>
        <v>1</v>
      </c>
      <c r="F2712" s="57"/>
      <c r="G2712" s="59"/>
      <c r="H2712" s="59"/>
      <c r="I2712" s="59"/>
      <c r="J2712" s="59"/>
      <c r="K2712" s="59"/>
      <c r="L2712" s="59"/>
      <c r="M2712" s="59"/>
      <c r="N2712" s="59"/>
      <c r="O2712" s="59"/>
      <c r="P2712" s="370"/>
      <c r="Q2712" s="59"/>
      <c r="R2712" s="386"/>
    </row>
    <row r="2713" spans="1:18" ht="13" x14ac:dyDescent="0.25">
      <c r="A2713" s="383"/>
      <c r="B2713" s="378"/>
      <c r="C2713" s="62" t="str">
        <f>IF(ISTEXT('Organizational Unit Summary'!$B$51),'Organizational Unit Summary'!$B$51,"")</f>
        <v>P-12</v>
      </c>
      <c r="D2713" s="51" t="str">
        <f>IF('Organizational Unit Summary'!$B$24="Benchmark or Sustainment",IF(E2713="OoS","OoS",IF(E2713=1,"DM",IF(E2713=2,"PM",IF(E2713=3,"LM",IF(E2713=4,"FM"))))),IF(E2713="OoS","OoS",IF(E2713&lt;=2,"H",IF(E2713=3,"M",IF(E2713=4,"L")))))</f>
        <v>DM</v>
      </c>
      <c r="E2713" s="58">
        <f>IF(OR(Processes!$C$64=TRUE,Processes!O$64=TRUE),IF(AND(G2713=1,H2713=1,NOT(ISTEXT(J2713))),4,IF(AND(G2713=1,H2713=1,ISTEXT(J2713)),3,IF(AND(OR(G2713=1,H2713=1),ISTEXT(J2713)),2,1))),"OoS")</f>
        <v>1</v>
      </c>
      <c r="F2713" s="57"/>
      <c r="G2713" s="59"/>
      <c r="H2713" s="59"/>
      <c r="I2713" s="59"/>
      <c r="J2713" s="59"/>
      <c r="K2713" s="59"/>
      <c r="L2713" s="59"/>
      <c r="M2713" s="59"/>
      <c r="N2713" s="59"/>
      <c r="O2713" s="59"/>
      <c r="P2713" s="370"/>
      <c r="Q2713" s="59"/>
      <c r="R2713" s="386"/>
    </row>
    <row r="2714" spans="1:18" ht="13" x14ac:dyDescent="0.25">
      <c r="A2714" s="383"/>
      <c r="B2714" s="378"/>
      <c r="C2714" s="62" t="str">
        <f>IF(ISTEXT('Organizational Unit Summary'!$B$52),'Organizational Unit Summary'!$B$52,"")</f>
        <v>P-13</v>
      </c>
      <c r="D2714" s="51" t="str">
        <f>IF('Organizational Unit Summary'!$B$24="Benchmark or Sustainment",IF(E2714="OoS","OoS",IF(E2714=1,"DM",IF(E2714=2,"PM",IF(E2714=3,"LM",IF(E2714=4,"FM"))))),IF(E2714="OoS","OoS",IF(E2714&lt;=2,"H",IF(E2714=3,"M",IF(E2714=4,"L")))))</f>
        <v>DM</v>
      </c>
      <c r="E2714" s="58">
        <f>IF(OR(Processes!$C$64=TRUE,Processes!P$64=TRUE),IF(AND(G2714=1,H2714=1,NOT(ISTEXT(J2714))),4,IF(AND(G2714=1,H2714=1,ISTEXT(J2714)),3,IF(AND(OR(G2714=1,H2714=1),ISTEXT(J2714)),2,1))),"OoS")</f>
        <v>1</v>
      </c>
      <c r="F2714" s="57"/>
      <c r="G2714" s="59"/>
      <c r="H2714" s="59"/>
      <c r="I2714" s="59"/>
      <c r="J2714" s="59"/>
      <c r="K2714" s="59"/>
      <c r="L2714" s="59"/>
      <c r="M2714" s="59"/>
      <c r="N2714" s="59"/>
      <c r="O2714" s="59"/>
      <c r="P2714" s="370"/>
      <c r="Q2714" s="59"/>
      <c r="R2714" s="386"/>
    </row>
    <row r="2715" spans="1:18" ht="13" x14ac:dyDescent="0.25">
      <c r="A2715" s="383"/>
      <c r="B2715" s="378"/>
      <c r="C2715" s="62" t="str">
        <f>IF(ISTEXT('Organizational Unit Summary'!$B$53),'Organizational Unit Summary'!$B$53,"")</f>
        <v>P-14</v>
      </c>
      <c r="D2715" s="51" t="str">
        <f>IF('Organizational Unit Summary'!$B$24="Benchmark or Sustainment",IF(E2715="OoS","OoS",IF(E2715=1,"DM",IF(E2715=2,"PM",IF(E2715=3,"LM",IF(E2715=4,"FM"))))),IF(E2715="OoS","OoS",IF(E2715&lt;=2,"H",IF(E2715=3,"M",IF(E2715=4,"L")))))</f>
        <v>DM</v>
      </c>
      <c r="E2715" s="58">
        <f>IF(OR(Processes!$C$64=TRUE,Processes!Q$64=TRUE),IF(AND(G2715=1,H2715=1,NOT(ISTEXT(J2715))),4,IF(AND(G2715=1,H2715=1,ISTEXT(J2715)),3,IF(AND(OR(G2715=1,H2715=1),ISTEXT(J2715)),2,1))),"OoS")</f>
        <v>1</v>
      </c>
      <c r="F2715" s="57"/>
      <c r="G2715" s="59"/>
      <c r="H2715" s="59"/>
      <c r="I2715" s="59"/>
      <c r="J2715" s="59"/>
      <c r="K2715" s="59"/>
      <c r="L2715" s="59"/>
      <c r="M2715" s="59"/>
      <c r="N2715" s="59"/>
      <c r="O2715" s="59"/>
      <c r="P2715" s="370"/>
      <c r="Q2715" s="59"/>
      <c r="R2715" s="386"/>
    </row>
    <row r="2716" spans="1:18" ht="13" x14ac:dyDescent="0.25">
      <c r="A2716" s="383"/>
      <c r="B2716" s="378"/>
      <c r="C2716" s="62" t="str">
        <f>IF(ISTEXT('Organizational Unit Summary'!$B$54),'Organizational Unit Summary'!$B$54,"")</f>
        <v>P-15</v>
      </c>
      <c r="D2716" s="51" t="str">
        <f>IF('Organizational Unit Summary'!$B$24="Benchmark or Sustainment",IF(E2716="OoS","OoS",IF(E2716=1,"DM",IF(E2716=2,"PM",IF(E2716=3,"LM",IF(E2716=4,"FM"))))),IF(E2716="OoS","OoS",IF(E2716&lt;=2,"H",IF(E2716=3,"M",IF(E2716=4,"L")))))</f>
        <v>DM</v>
      </c>
      <c r="E2716" s="58">
        <f>IF(OR(Processes!$C$64=TRUE,Processes!R$64=TRUE),IF(AND(G2716=1,H2716=1,NOT(ISTEXT(J2716))),4,IF(AND(G2716=1,H2716=1,ISTEXT(J2716)),3,IF(AND(OR(G2716=1,H2716=1),ISTEXT(J2716)),2,1))),"OoS")</f>
        <v>1</v>
      </c>
      <c r="F2716" s="57"/>
      <c r="G2716" s="59"/>
      <c r="H2716" s="59"/>
      <c r="I2716" s="59"/>
      <c r="J2716" s="59"/>
      <c r="K2716" s="59"/>
      <c r="L2716" s="59"/>
      <c r="M2716" s="59"/>
      <c r="N2716" s="59"/>
      <c r="O2716" s="59"/>
      <c r="P2716" s="370"/>
      <c r="Q2716" s="59"/>
      <c r="R2716" s="386"/>
    </row>
    <row r="2717" spans="1:18" ht="13" x14ac:dyDescent="0.25">
      <c r="A2717" s="383"/>
      <c r="B2717" s="378"/>
      <c r="C2717" s="62" t="str">
        <f>IF(ISTEXT('Organizational Unit Summary'!$B$55),'Organizational Unit Summary'!$B$55,"")</f>
        <v>P-16</v>
      </c>
      <c r="D2717" s="51" t="str">
        <f>IF('Organizational Unit Summary'!$B$24="Benchmark or Sustainment",IF(E2717="OoS","OoS",IF(E2717=1,"DM",IF(E2717=2,"PM",IF(E2717=3,"LM",IF(E2717=4,"FM"))))),IF(E2717="OoS","OoS",IF(E2717&lt;=2,"H",IF(E2717=3,"M",IF(E2717=4,"L")))))</f>
        <v>DM</v>
      </c>
      <c r="E2717" s="58">
        <f>IF(OR(Processes!$C$64=TRUE,Processes!S$64=TRUE),IF(AND(G2717=1,H2717=1,NOT(ISTEXT(J2717))),4,IF(AND(G2717=1,H2717=1,ISTEXT(J2717)),3,IF(AND(OR(G2717=1,H2717=1),ISTEXT(J2717)),2,1))),"OoS")</f>
        <v>1</v>
      </c>
      <c r="F2717" s="57"/>
      <c r="G2717" s="59"/>
      <c r="H2717" s="59"/>
      <c r="I2717" s="59"/>
      <c r="J2717" s="59"/>
      <c r="K2717" s="59"/>
      <c r="L2717" s="59"/>
      <c r="M2717" s="59"/>
      <c r="N2717" s="59"/>
      <c r="O2717" s="59"/>
      <c r="P2717" s="370"/>
      <c r="Q2717" s="59"/>
      <c r="R2717" s="386"/>
    </row>
    <row r="2718" spans="1:18" ht="13" x14ac:dyDescent="0.25">
      <c r="A2718" s="383"/>
      <c r="B2718" s="378"/>
      <c r="C2718" s="62" t="str">
        <f>IF(ISTEXT('Organizational Unit Summary'!$B$56),'Organizational Unit Summary'!$B$56,"")</f>
        <v>P-17</v>
      </c>
      <c r="D2718" s="51" t="str">
        <f>IF('Organizational Unit Summary'!$B$24="Benchmark or Sustainment",IF(E2718="OoS","OoS",IF(E2718=1,"DM",IF(E2718=2,"PM",IF(E2718=3,"LM",IF(E2718=4,"FM"))))),IF(E2718="OoS","OoS",IF(E2718&lt;=2,"H",IF(E2718=3,"M",IF(E2718=4,"L")))))</f>
        <v>DM</v>
      </c>
      <c r="E2718" s="58">
        <f>IF(OR(Processes!$C$64=TRUE,Processes!T$64=TRUE),IF(AND(G2718=1,H2718=1,NOT(ISTEXT(J2718))),4,IF(AND(G2718=1,H2718=1,ISTEXT(J2718)),3,IF(AND(OR(G2718=1,H2718=1),ISTEXT(J2718)),2,1))),"OoS")</f>
        <v>1</v>
      </c>
      <c r="F2718" s="57"/>
      <c r="G2718" s="59"/>
      <c r="H2718" s="59"/>
      <c r="I2718" s="59"/>
      <c r="J2718" s="59"/>
      <c r="K2718" s="59"/>
      <c r="L2718" s="59"/>
      <c r="M2718" s="59"/>
      <c r="N2718" s="59"/>
      <c r="O2718" s="59"/>
      <c r="P2718" s="370"/>
      <c r="Q2718" s="59"/>
      <c r="R2718" s="386"/>
    </row>
    <row r="2719" spans="1:18" ht="13" x14ac:dyDescent="0.25">
      <c r="A2719" s="383"/>
      <c r="B2719" s="378"/>
      <c r="C2719" s="62" t="str">
        <f>IF(ISTEXT('Organizational Unit Summary'!$B$57),'Organizational Unit Summary'!$B$57,"")</f>
        <v>P-18</v>
      </c>
      <c r="D2719" s="51" t="str">
        <f>IF('Organizational Unit Summary'!$B$24="Benchmark or Sustainment",IF(E2719="OoS","OoS",IF(E2719=1,"DM",IF(E2719=2,"PM",IF(E2719=3,"LM",IF(E2719=4,"FM"))))),IF(E2719="OoS","OoS",IF(E2719&lt;=2,"H",IF(E2719=3,"M",IF(E2719=4,"L")))))</f>
        <v>DM</v>
      </c>
      <c r="E2719" s="58">
        <f>IF(OR(Processes!$C$64=TRUE,Processes!U$64=TRUE),IF(AND(G2719=1,H2719=1,NOT(ISTEXT(J2719))),4,IF(AND(G2719=1,H2719=1,ISTEXT(J2719)),3,IF(AND(OR(G2719=1,H2719=1),ISTEXT(J2719)),2,1))),"OoS")</f>
        <v>1</v>
      </c>
      <c r="F2719" s="57"/>
      <c r="G2719" s="59"/>
      <c r="H2719" s="59"/>
      <c r="I2719" s="59"/>
      <c r="J2719" s="59"/>
      <c r="K2719" s="59"/>
      <c r="L2719" s="59"/>
      <c r="M2719" s="59"/>
      <c r="N2719" s="59"/>
      <c r="O2719" s="59"/>
      <c r="P2719" s="370"/>
      <c r="Q2719" s="59"/>
      <c r="R2719" s="386"/>
    </row>
    <row r="2720" spans="1:18" ht="13" x14ac:dyDescent="0.25">
      <c r="A2720" s="383"/>
      <c r="B2720" s="378"/>
      <c r="C2720" s="62" t="str">
        <f>IF(ISTEXT('Organizational Unit Summary'!$B$58),'Organizational Unit Summary'!$B$58,"")</f>
        <v>P-19</v>
      </c>
      <c r="D2720" s="51" t="str">
        <f>IF('Organizational Unit Summary'!$B$24="Benchmark or Sustainment",IF(E2720="OoS","OoS",IF(E2720=1,"DM",IF(E2720=2,"PM",IF(E2720=3,"LM",IF(E2720=4,"FM"))))),IF(E2720="OoS","OoS",IF(E2720&lt;=2,"H",IF(E2720=3,"M",IF(E2720=4,"L")))))</f>
        <v>DM</v>
      </c>
      <c r="E2720" s="58">
        <f>IF(OR(Processes!$C$64=TRUE,Processes!V$64=TRUE),IF(AND(G2720=1,H2720=1,NOT(ISTEXT(J2720))),4,IF(AND(G2720=1,H2720=1,ISTEXT(J2720)),3,IF(AND(OR(G2720=1,H2720=1),ISTEXT(J2720)),2,1))),"OoS")</f>
        <v>1</v>
      </c>
      <c r="F2720" s="57"/>
      <c r="G2720" s="59"/>
      <c r="H2720" s="59"/>
      <c r="I2720" s="59"/>
      <c r="J2720" s="59"/>
      <c r="K2720" s="59"/>
      <c r="L2720" s="59"/>
      <c r="M2720" s="59"/>
      <c r="N2720" s="59"/>
      <c r="O2720" s="59"/>
      <c r="P2720" s="370"/>
      <c r="Q2720" s="59"/>
      <c r="R2720" s="386"/>
    </row>
    <row r="2721" spans="1:18" ht="13.5" thickBot="1" x14ac:dyDescent="0.3">
      <c r="A2721" s="383"/>
      <c r="B2721" s="378"/>
      <c r="C2721" s="62" t="str">
        <f>IF(ISTEXT('Organizational Unit Summary'!$B$59),'Organizational Unit Summary'!$B$59,"")</f>
        <v>P-20</v>
      </c>
      <c r="D2721" s="51" t="str">
        <f>IF('Organizational Unit Summary'!$B$24="Benchmark or Sustainment",IF(E2721="OoS","OoS",IF(E2721=1,"DM",IF(E2721=2,"PM",IF(E2721=3,"LM",IF(E2721=4,"FM"))))),IF(E2721="OoS","OoS",IF(E2721&lt;=2,"H",IF(E2721=3,"M",IF(E2721=4,"L")))))</f>
        <v>DM</v>
      </c>
      <c r="E2721" s="58">
        <f>IF(OR(Processes!$C$64=TRUE,Processes!W$64=TRUE),IF(AND(G2721=1,H2721=1,NOT(ISTEXT(J2721))),4,IF(AND(G2721=1,H2721=1,ISTEXT(J2721)),3,IF(AND(OR(G2721=1,H2721=1),ISTEXT(J2721)),2,1))),"OoS")</f>
        <v>1</v>
      </c>
      <c r="F2721" s="57"/>
      <c r="G2721" s="59"/>
      <c r="H2721" s="59"/>
      <c r="I2721" s="59"/>
      <c r="J2721" s="59"/>
      <c r="K2721" s="59"/>
      <c r="L2721" s="59"/>
      <c r="M2721" s="59"/>
      <c r="N2721" s="59"/>
      <c r="O2721" s="59"/>
      <c r="P2721" s="371"/>
      <c r="Q2721" s="59"/>
      <c r="R2721" s="386"/>
    </row>
    <row r="2722" spans="1:18" ht="13" x14ac:dyDescent="0.25">
      <c r="A2722" s="383"/>
      <c r="B2722" s="378" t="str">
        <f>IF(ISTEXT(Processes!$B$14),Processes!$B$14,"")</f>
        <v>Process 12</v>
      </c>
      <c r="C2722" s="62" t="str">
        <f>IF(ISTEXT('Organizational Unit Summary'!$B$40),'Organizational Unit Summary'!$B$40,"")</f>
        <v>P-1</v>
      </c>
      <c r="D2722" s="51" t="str">
        <f>IF('Organizational Unit Summary'!$B$24="Benchmark or Sustainment",IF(E2722="OoS","OoS",IF(E2722=1,"DM",IF(E2722=2,"PM",IF(E2722=3,"LM",IF(E2722=4,"FM"))))),IF(E2722="OoS","OoS",IF(E2722&lt;=2,"H",IF(E2722=3,"M",IF(E2722=4,"L")))))</f>
        <v>DM</v>
      </c>
      <c r="E2722" s="58">
        <f>IF(OR(Processes!$C$65=TRUE,Processes!D$65=TRUE),IF(AND(G2722=1,H2722=1,NOT(ISTEXT(J2722))),4,IF(AND(G2722=1,H2722=1,ISTEXT(J2722)),3,IF(AND(OR(G2722=1,H2722=1),ISTEXT(J2722)),2,1))),"OoS")</f>
        <v>1</v>
      </c>
      <c r="F2722" s="57"/>
      <c r="G2722" s="59"/>
      <c r="H2722" s="59"/>
      <c r="I2722" s="59"/>
      <c r="J2722" s="59"/>
      <c r="K2722" s="59"/>
      <c r="L2722" s="59"/>
      <c r="M2722" s="59"/>
      <c r="N2722" s="59"/>
      <c r="O2722" s="59"/>
      <c r="P2722" s="369"/>
      <c r="Q2722" s="59"/>
      <c r="R2722" s="386"/>
    </row>
    <row r="2723" spans="1:18" ht="13" x14ac:dyDescent="0.25">
      <c r="A2723" s="383"/>
      <c r="B2723" s="378"/>
      <c r="C2723" s="62" t="str">
        <f>IF(ISTEXT('Organizational Unit Summary'!$B$41),'Organizational Unit Summary'!$B$41,"")</f>
        <v>P-2</v>
      </c>
      <c r="D2723" s="51" t="str">
        <f>IF('Organizational Unit Summary'!$B$24="Benchmark or Sustainment",IF(E2723="OoS","OoS",IF(E2723=1,"DM",IF(E2723=2,"PM",IF(E2723=3,"LM",IF(E2723=4,"FM"))))),IF(E2723="OoS","OoS",IF(E2723&lt;=2,"H",IF(E2723=3,"M",IF(E2723=4,"L")))))</f>
        <v>DM</v>
      </c>
      <c r="E2723" s="58">
        <f>IF(OR(Processes!$C$65=TRUE,Processes!E$65=TRUE),IF(AND(G2723=1,H2723=1,NOT(ISTEXT(J2723))),4,IF(AND(G2723=1,H2723=1,ISTEXT(J2723)),3,IF(AND(OR(G2723=1,H2723=1),ISTEXT(J2723)),2,1))),"OoS")</f>
        <v>1</v>
      </c>
      <c r="F2723" s="57"/>
      <c r="G2723" s="59"/>
      <c r="H2723" s="59"/>
      <c r="I2723" s="59"/>
      <c r="J2723" s="59"/>
      <c r="K2723" s="59"/>
      <c r="L2723" s="59"/>
      <c r="M2723" s="59"/>
      <c r="N2723" s="59"/>
      <c r="O2723" s="59"/>
      <c r="P2723" s="370"/>
      <c r="Q2723" s="59"/>
      <c r="R2723" s="386"/>
    </row>
    <row r="2724" spans="1:18" ht="13" x14ac:dyDescent="0.25">
      <c r="A2724" s="383"/>
      <c r="B2724" s="378"/>
      <c r="C2724" s="62" t="str">
        <f>IF(ISTEXT('Organizational Unit Summary'!$B$42),'Organizational Unit Summary'!$B$42,"")</f>
        <v>P-3</v>
      </c>
      <c r="D2724" s="51" t="str">
        <f>IF('Organizational Unit Summary'!$B$24="Benchmark or Sustainment",IF(E2724="OoS","OoS",IF(E2724=1,"DM",IF(E2724=2,"PM",IF(E2724=3,"LM",IF(E2724=4,"FM"))))),IF(E2724="OoS","OoS",IF(E2724&lt;=2,"H",IF(E2724=3,"M",IF(E2724=4,"L")))))</f>
        <v>DM</v>
      </c>
      <c r="E2724" s="58">
        <f>IF(OR(Processes!$C$65=TRUE,Processes!F$65=TRUE),IF(AND(G2724=1,H2724=1,NOT(ISTEXT(J2724))),4,IF(AND(G2724=1,H2724=1,ISTEXT(J2724)),3,IF(AND(OR(G2724=1,H2724=1),ISTEXT(J2724)),2,1))),"OoS")</f>
        <v>1</v>
      </c>
      <c r="F2724" s="57"/>
      <c r="G2724" s="59"/>
      <c r="H2724" s="59"/>
      <c r="I2724" s="59"/>
      <c r="J2724" s="59"/>
      <c r="K2724" s="59"/>
      <c r="L2724" s="59"/>
      <c r="M2724" s="59"/>
      <c r="N2724" s="59"/>
      <c r="O2724" s="59"/>
      <c r="P2724" s="370"/>
      <c r="Q2724" s="59"/>
      <c r="R2724" s="386"/>
    </row>
    <row r="2725" spans="1:18" ht="13" x14ac:dyDescent="0.25">
      <c r="A2725" s="383"/>
      <c r="B2725" s="378"/>
      <c r="C2725" s="62" t="str">
        <f>IF(ISTEXT('Organizational Unit Summary'!$B$43),'Organizational Unit Summary'!$B$43,"")</f>
        <v>P-4</v>
      </c>
      <c r="D2725" s="51" t="str">
        <f>IF('Organizational Unit Summary'!$B$24="Benchmark or Sustainment",IF(E2725="OoS","OoS",IF(E2725=1,"DM",IF(E2725=2,"PM",IF(E2725=3,"LM",IF(E2725=4,"FM"))))),IF(E2725="OoS","OoS",IF(E2725&lt;=2,"H",IF(E2725=3,"M",IF(E2725=4,"L")))))</f>
        <v>DM</v>
      </c>
      <c r="E2725" s="58">
        <f>IF(OR(Processes!$C$65=TRUE,Processes!G$65=TRUE),IF(AND(G2725=1,H2725=1,NOT(ISTEXT(J2725))),4,IF(AND(G2725=1,H2725=1,ISTEXT(J2725)),3,IF(AND(OR(G2725=1,H2725=1),ISTEXT(J2725)),2,1))),"OoS")</f>
        <v>1</v>
      </c>
      <c r="F2725" s="57"/>
      <c r="G2725" s="59"/>
      <c r="H2725" s="59"/>
      <c r="I2725" s="59"/>
      <c r="J2725" s="59"/>
      <c r="K2725" s="59"/>
      <c r="L2725" s="59"/>
      <c r="M2725" s="59"/>
      <c r="N2725" s="59"/>
      <c r="O2725" s="59"/>
      <c r="P2725" s="370"/>
      <c r="Q2725" s="59"/>
      <c r="R2725" s="386"/>
    </row>
    <row r="2726" spans="1:18" ht="13" x14ac:dyDescent="0.25">
      <c r="A2726" s="383"/>
      <c r="B2726" s="378"/>
      <c r="C2726" s="62" t="str">
        <f>IF(ISTEXT('Organizational Unit Summary'!$B$44),'Organizational Unit Summary'!$B$44,"")</f>
        <v>P-5</v>
      </c>
      <c r="D2726" s="51" t="str">
        <f>IF('Organizational Unit Summary'!$B$24="Benchmark or Sustainment",IF(E2726="OoS","OoS",IF(E2726=1,"DM",IF(E2726=2,"PM",IF(E2726=3,"LM",IF(E2726=4,"FM"))))),IF(E2726="OoS","OoS",IF(E2726&lt;=2,"H",IF(E2726=3,"M",IF(E2726=4,"L")))))</f>
        <v>DM</v>
      </c>
      <c r="E2726" s="58">
        <f>IF(OR(Processes!$C$65=TRUE,Processes!H$65=TRUE),IF(AND(G2726=1,H2726=1,NOT(ISTEXT(J2726))),4,IF(AND(G2726=1,H2726=1,ISTEXT(J2726)),3,IF(AND(OR(G2726=1,H2726=1),ISTEXT(J2726)),2,1))),"OoS")</f>
        <v>1</v>
      </c>
      <c r="F2726" s="57"/>
      <c r="G2726" s="59"/>
      <c r="H2726" s="59"/>
      <c r="I2726" s="59"/>
      <c r="J2726" s="59"/>
      <c r="K2726" s="59"/>
      <c r="L2726" s="59"/>
      <c r="M2726" s="59"/>
      <c r="N2726" s="59"/>
      <c r="O2726" s="59"/>
      <c r="P2726" s="370"/>
      <c r="Q2726" s="59"/>
      <c r="R2726" s="386"/>
    </row>
    <row r="2727" spans="1:18" ht="13" x14ac:dyDescent="0.25">
      <c r="A2727" s="383"/>
      <c r="B2727" s="378"/>
      <c r="C2727" s="62" t="str">
        <f>IF(ISTEXT('Organizational Unit Summary'!$B$45),'Organizational Unit Summary'!$B$45,"")</f>
        <v>P-6</v>
      </c>
      <c r="D2727" s="51" t="str">
        <f>IF('Organizational Unit Summary'!$B$24="Benchmark or Sustainment",IF(E2727="OoS","OoS",IF(E2727=1,"DM",IF(E2727=2,"PM",IF(E2727=3,"LM",IF(E2727=4,"FM"))))),IF(E2727="OoS","OoS",IF(E2727&lt;=2,"H",IF(E2727=3,"M",IF(E2727=4,"L")))))</f>
        <v>DM</v>
      </c>
      <c r="E2727" s="58">
        <f>IF(OR(Processes!$C$65=TRUE,Processes!I$65=TRUE),IF(AND(G2727=1,H2727=1,NOT(ISTEXT(J2727))),4,IF(AND(G2727=1,H2727=1,ISTEXT(J2727)),3,IF(AND(OR(G2727=1,H2727=1),ISTEXT(J2727)),2,1))),"OoS")</f>
        <v>1</v>
      </c>
      <c r="F2727" s="57"/>
      <c r="G2727" s="59"/>
      <c r="H2727" s="59"/>
      <c r="I2727" s="59"/>
      <c r="J2727" s="59"/>
      <c r="K2727" s="59"/>
      <c r="L2727" s="59"/>
      <c r="M2727" s="59"/>
      <c r="N2727" s="59"/>
      <c r="O2727" s="59"/>
      <c r="P2727" s="370"/>
      <c r="Q2727" s="59"/>
      <c r="R2727" s="386"/>
    </row>
    <row r="2728" spans="1:18" ht="13" x14ac:dyDescent="0.25">
      <c r="A2728" s="383"/>
      <c r="B2728" s="378"/>
      <c r="C2728" s="62" t="str">
        <f>IF(ISTEXT('Organizational Unit Summary'!$B$46),'Organizational Unit Summary'!$B$46,"")</f>
        <v>P-7</v>
      </c>
      <c r="D2728" s="51" t="str">
        <f>IF('Organizational Unit Summary'!$B$24="Benchmark or Sustainment",IF(E2728="OoS","OoS",IF(E2728=1,"DM",IF(E2728=2,"PM",IF(E2728=3,"LM",IF(E2728=4,"FM"))))),IF(E2728="OoS","OoS",IF(E2728&lt;=2,"H",IF(E2728=3,"M",IF(E2728=4,"L")))))</f>
        <v>DM</v>
      </c>
      <c r="E2728" s="58">
        <f>IF(OR(Processes!$C$65=TRUE,Processes!J$65=TRUE),IF(AND(G2728=1,H2728=1,NOT(ISTEXT(J2728))),4,IF(AND(G2728=1,H2728=1,ISTEXT(J2728)),3,IF(AND(OR(G2728=1,H2728=1),ISTEXT(J2728)),2,1))),"OoS")</f>
        <v>1</v>
      </c>
      <c r="F2728" s="57"/>
      <c r="G2728" s="59"/>
      <c r="H2728" s="59"/>
      <c r="I2728" s="59"/>
      <c r="J2728" s="59"/>
      <c r="K2728" s="59"/>
      <c r="L2728" s="59"/>
      <c r="M2728" s="59"/>
      <c r="N2728" s="59"/>
      <c r="O2728" s="59"/>
      <c r="P2728" s="370"/>
      <c r="Q2728" s="59"/>
      <c r="R2728" s="386"/>
    </row>
    <row r="2729" spans="1:18" ht="13" x14ac:dyDescent="0.25">
      <c r="A2729" s="383"/>
      <c r="B2729" s="378"/>
      <c r="C2729" s="62" t="str">
        <f>IF(ISTEXT('Organizational Unit Summary'!$B$47),'Organizational Unit Summary'!$B$47,"")</f>
        <v>P-8</v>
      </c>
      <c r="D2729" s="51" t="str">
        <f>IF('Organizational Unit Summary'!$B$24="Benchmark or Sustainment",IF(E2729="OoS","OoS",IF(E2729=1,"DM",IF(E2729=2,"PM",IF(E2729=3,"LM",IF(E2729=4,"FM"))))),IF(E2729="OoS","OoS",IF(E2729&lt;=2,"H",IF(E2729=3,"M",IF(E2729=4,"L")))))</f>
        <v>DM</v>
      </c>
      <c r="E2729" s="58">
        <f>IF(OR(Processes!$C$65=TRUE,Processes!K$65=TRUE),IF(AND(G2729=1,H2729=1,NOT(ISTEXT(J2729))),4,IF(AND(G2729=1,H2729=1,ISTEXT(J2729)),3,IF(AND(OR(G2729=1,H2729=1),ISTEXT(J2729)),2,1))),"OoS")</f>
        <v>1</v>
      </c>
      <c r="F2729" s="57"/>
      <c r="G2729" s="59"/>
      <c r="H2729" s="59"/>
      <c r="I2729" s="59"/>
      <c r="J2729" s="59"/>
      <c r="K2729" s="59"/>
      <c r="L2729" s="59"/>
      <c r="M2729" s="59"/>
      <c r="N2729" s="59"/>
      <c r="O2729" s="59"/>
      <c r="P2729" s="370"/>
      <c r="Q2729" s="59"/>
      <c r="R2729" s="386"/>
    </row>
    <row r="2730" spans="1:18" ht="13" x14ac:dyDescent="0.25">
      <c r="A2730" s="383"/>
      <c r="B2730" s="378"/>
      <c r="C2730" s="62" t="str">
        <f>IF(ISTEXT('Organizational Unit Summary'!$B$48),'Organizational Unit Summary'!$B$48,"")</f>
        <v>P-9</v>
      </c>
      <c r="D2730" s="51" t="str">
        <f>IF('Organizational Unit Summary'!$B$24="Benchmark or Sustainment",IF(E2730="OoS","OoS",IF(E2730=1,"DM",IF(E2730=2,"PM",IF(E2730=3,"LM",IF(E2730=4,"FM"))))),IF(E2730="OoS","OoS",IF(E2730&lt;=2,"H",IF(E2730=3,"M",IF(E2730=4,"L")))))</f>
        <v>DM</v>
      </c>
      <c r="E2730" s="58">
        <f>IF(OR(Processes!$C$65=TRUE,Processes!L$65=TRUE),IF(AND(G2730=1,H2730=1,NOT(ISTEXT(J2730))),4,IF(AND(G2730=1,H2730=1,ISTEXT(J2730)),3,IF(AND(OR(G2730=1,H2730=1),ISTEXT(J2730)),2,1))),"OoS")</f>
        <v>1</v>
      </c>
      <c r="F2730" s="57"/>
      <c r="G2730" s="59"/>
      <c r="H2730" s="59"/>
      <c r="I2730" s="59"/>
      <c r="J2730" s="59"/>
      <c r="K2730" s="59"/>
      <c r="L2730" s="59"/>
      <c r="M2730" s="59"/>
      <c r="N2730" s="59"/>
      <c r="O2730" s="59"/>
      <c r="P2730" s="370"/>
      <c r="Q2730" s="59"/>
      <c r="R2730" s="386"/>
    </row>
    <row r="2731" spans="1:18" ht="13" x14ac:dyDescent="0.25">
      <c r="A2731" s="383"/>
      <c r="B2731" s="378"/>
      <c r="C2731" s="62" t="str">
        <f>IF(ISTEXT('Organizational Unit Summary'!$B$49),'Organizational Unit Summary'!$B$49,"")</f>
        <v>P-10</v>
      </c>
      <c r="D2731" s="51" t="str">
        <f>IF('Organizational Unit Summary'!$B$24="Benchmark or Sustainment",IF(E2731="OoS","OoS",IF(E2731=1,"DM",IF(E2731=2,"PM",IF(E2731=3,"LM",IF(E2731=4,"FM"))))),IF(E2731="OoS","OoS",IF(E2731&lt;=2,"H",IF(E2731=3,"M",IF(E2731=4,"L")))))</f>
        <v>DM</v>
      </c>
      <c r="E2731" s="58">
        <f>IF(OR(Processes!$C$65=TRUE,Processes!M$65=TRUE),IF(AND(G2731=1,H2731=1,NOT(ISTEXT(J2731))),4,IF(AND(G2731=1,H2731=1,ISTEXT(J2731)),3,IF(AND(OR(G2731=1,H2731=1),ISTEXT(J2731)),2,1))),"OoS")</f>
        <v>1</v>
      </c>
      <c r="F2731" s="57"/>
      <c r="G2731" s="59"/>
      <c r="H2731" s="59"/>
      <c r="I2731" s="59"/>
      <c r="J2731" s="59"/>
      <c r="K2731" s="59"/>
      <c r="L2731" s="59"/>
      <c r="M2731" s="59"/>
      <c r="N2731" s="59"/>
      <c r="O2731" s="59"/>
      <c r="P2731" s="370"/>
      <c r="Q2731" s="59"/>
      <c r="R2731" s="386"/>
    </row>
    <row r="2732" spans="1:18" ht="13" x14ac:dyDescent="0.25">
      <c r="A2732" s="383"/>
      <c r="B2732" s="378"/>
      <c r="C2732" s="62" t="str">
        <f>IF(ISTEXT('Organizational Unit Summary'!$B$50),'Organizational Unit Summary'!$B$50,"")</f>
        <v>P-11</v>
      </c>
      <c r="D2732" s="51" t="str">
        <f>IF('Organizational Unit Summary'!$B$24="Benchmark or Sustainment",IF(E2732="OoS","OoS",IF(E2732=1,"DM",IF(E2732=2,"PM",IF(E2732=3,"LM",IF(E2732=4,"FM"))))),IF(E2732="OoS","OoS",IF(E2732&lt;=2,"H",IF(E2732=3,"M",IF(E2732=4,"L")))))</f>
        <v>DM</v>
      </c>
      <c r="E2732" s="58">
        <f>IF(OR(Processes!$C$65=TRUE,Processes!N$65=TRUE),IF(AND(G2732=1,H2732=1,NOT(ISTEXT(J2732))),4,IF(AND(G2732=1,H2732=1,ISTEXT(J2732)),3,IF(AND(OR(G2732=1,H2732=1),ISTEXT(J2732)),2,1))),"OoS")</f>
        <v>1</v>
      </c>
      <c r="F2732" s="57"/>
      <c r="G2732" s="59"/>
      <c r="H2732" s="59"/>
      <c r="I2732" s="59"/>
      <c r="J2732" s="59"/>
      <c r="K2732" s="59"/>
      <c r="L2732" s="59"/>
      <c r="M2732" s="59"/>
      <c r="N2732" s="59"/>
      <c r="O2732" s="59"/>
      <c r="P2732" s="370"/>
      <c r="Q2732" s="59"/>
      <c r="R2732" s="386"/>
    </row>
    <row r="2733" spans="1:18" ht="13" x14ac:dyDescent="0.25">
      <c r="A2733" s="383"/>
      <c r="B2733" s="378"/>
      <c r="C2733" s="62" t="str">
        <f>IF(ISTEXT('Organizational Unit Summary'!$B$51),'Organizational Unit Summary'!$B$51,"")</f>
        <v>P-12</v>
      </c>
      <c r="D2733" s="51" t="str">
        <f>IF('Organizational Unit Summary'!$B$24="Benchmark or Sustainment",IF(E2733="OoS","OoS",IF(E2733=1,"DM",IF(E2733=2,"PM",IF(E2733=3,"LM",IF(E2733=4,"FM"))))),IF(E2733="OoS","OoS",IF(E2733&lt;=2,"H",IF(E2733=3,"M",IF(E2733=4,"L")))))</f>
        <v>DM</v>
      </c>
      <c r="E2733" s="58">
        <f>IF(OR(Processes!$C$65=TRUE,Processes!O$65=TRUE),IF(AND(G2733=1,H2733=1,NOT(ISTEXT(J2733))),4,IF(AND(G2733=1,H2733=1,ISTEXT(J2733)),3,IF(AND(OR(G2733=1,H2733=1),ISTEXT(J2733)),2,1))),"OoS")</f>
        <v>1</v>
      </c>
      <c r="F2733" s="57"/>
      <c r="G2733" s="59"/>
      <c r="H2733" s="59"/>
      <c r="I2733" s="59"/>
      <c r="J2733" s="59"/>
      <c r="K2733" s="59"/>
      <c r="L2733" s="59"/>
      <c r="M2733" s="59"/>
      <c r="N2733" s="59"/>
      <c r="O2733" s="59"/>
      <c r="P2733" s="370"/>
      <c r="Q2733" s="59"/>
      <c r="R2733" s="386"/>
    </row>
    <row r="2734" spans="1:18" ht="13" x14ac:dyDescent="0.25">
      <c r="A2734" s="383"/>
      <c r="B2734" s="378"/>
      <c r="C2734" s="62" t="str">
        <f>IF(ISTEXT('Organizational Unit Summary'!$B$52),'Organizational Unit Summary'!$B$52,"")</f>
        <v>P-13</v>
      </c>
      <c r="D2734" s="51" t="str">
        <f>IF('Organizational Unit Summary'!$B$24="Benchmark or Sustainment",IF(E2734="OoS","OoS",IF(E2734=1,"DM",IF(E2734=2,"PM",IF(E2734=3,"LM",IF(E2734=4,"FM"))))),IF(E2734="OoS","OoS",IF(E2734&lt;=2,"H",IF(E2734=3,"M",IF(E2734=4,"L")))))</f>
        <v>DM</v>
      </c>
      <c r="E2734" s="58">
        <f>IF(OR(Processes!$C$65=TRUE,Processes!P$65=TRUE),IF(AND(G2734=1,H2734=1,NOT(ISTEXT(J2734))),4,IF(AND(G2734=1,H2734=1,ISTEXT(J2734)),3,IF(AND(OR(G2734=1,H2734=1),ISTEXT(J2734)),2,1))),"OoS")</f>
        <v>1</v>
      </c>
      <c r="F2734" s="57"/>
      <c r="G2734" s="59"/>
      <c r="H2734" s="59"/>
      <c r="I2734" s="59"/>
      <c r="J2734" s="59"/>
      <c r="K2734" s="59"/>
      <c r="L2734" s="59"/>
      <c r="M2734" s="59"/>
      <c r="N2734" s="59"/>
      <c r="O2734" s="59"/>
      <c r="P2734" s="370"/>
      <c r="Q2734" s="59"/>
      <c r="R2734" s="386"/>
    </row>
    <row r="2735" spans="1:18" ht="13" x14ac:dyDescent="0.25">
      <c r="A2735" s="383"/>
      <c r="B2735" s="378"/>
      <c r="C2735" s="62" t="str">
        <f>IF(ISTEXT('Organizational Unit Summary'!$B$53),'Organizational Unit Summary'!$B$53,"")</f>
        <v>P-14</v>
      </c>
      <c r="D2735" s="51" t="str">
        <f>IF('Organizational Unit Summary'!$B$24="Benchmark or Sustainment",IF(E2735="OoS","OoS",IF(E2735=1,"DM",IF(E2735=2,"PM",IF(E2735=3,"LM",IF(E2735=4,"FM"))))),IF(E2735="OoS","OoS",IF(E2735&lt;=2,"H",IF(E2735=3,"M",IF(E2735=4,"L")))))</f>
        <v>DM</v>
      </c>
      <c r="E2735" s="58">
        <f>IF(OR(Processes!$C$65=TRUE,Processes!Q$65=TRUE),IF(AND(G2735=1,H2735=1,NOT(ISTEXT(J2735))),4,IF(AND(G2735=1,H2735=1,ISTEXT(J2735)),3,IF(AND(OR(G2735=1,H2735=1),ISTEXT(J2735)),2,1))),"OoS")</f>
        <v>1</v>
      </c>
      <c r="F2735" s="57"/>
      <c r="G2735" s="59"/>
      <c r="H2735" s="59"/>
      <c r="I2735" s="59"/>
      <c r="J2735" s="59"/>
      <c r="K2735" s="59"/>
      <c r="L2735" s="59"/>
      <c r="M2735" s="59"/>
      <c r="N2735" s="59"/>
      <c r="O2735" s="59"/>
      <c r="P2735" s="370"/>
      <c r="Q2735" s="59"/>
      <c r="R2735" s="386"/>
    </row>
    <row r="2736" spans="1:18" ht="13" x14ac:dyDescent="0.25">
      <c r="A2736" s="383"/>
      <c r="B2736" s="378"/>
      <c r="C2736" s="62" t="str">
        <f>IF(ISTEXT('Organizational Unit Summary'!$B$54),'Organizational Unit Summary'!$B$54,"")</f>
        <v>P-15</v>
      </c>
      <c r="D2736" s="51" t="str">
        <f>IF('Organizational Unit Summary'!$B$24="Benchmark or Sustainment",IF(E2736="OoS","OoS",IF(E2736=1,"DM",IF(E2736=2,"PM",IF(E2736=3,"LM",IF(E2736=4,"FM"))))),IF(E2736="OoS","OoS",IF(E2736&lt;=2,"H",IF(E2736=3,"M",IF(E2736=4,"L")))))</f>
        <v>DM</v>
      </c>
      <c r="E2736" s="58">
        <f>IF(OR(Processes!$C$65=TRUE,Processes!R$65=TRUE),IF(AND(G2736=1,H2736=1,NOT(ISTEXT(J2736))),4,IF(AND(G2736=1,H2736=1,ISTEXT(J2736)),3,IF(AND(OR(G2736=1,H2736=1),ISTEXT(J2736)),2,1))),"OoS")</f>
        <v>1</v>
      </c>
      <c r="F2736" s="57"/>
      <c r="G2736" s="59"/>
      <c r="H2736" s="59"/>
      <c r="I2736" s="59"/>
      <c r="J2736" s="59"/>
      <c r="K2736" s="59"/>
      <c r="L2736" s="59"/>
      <c r="M2736" s="59"/>
      <c r="N2736" s="59"/>
      <c r="O2736" s="59"/>
      <c r="P2736" s="370"/>
      <c r="Q2736" s="59"/>
      <c r="R2736" s="386"/>
    </row>
    <row r="2737" spans="1:18" ht="13" x14ac:dyDescent="0.25">
      <c r="A2737" s="383"/>
      <c r="B2737" s="378"/>
      <c r="C2737" s="62" t="str">
        <f>IF(ISTEXT('Organizational Unit Summary'!$B$55),'Organizational Unit Summary'!$B$55,"")</f>
        <v>P-16</v>
      </c>
      <c r="D2737" s="51" t="str">
        <f>IF('Organizational Unit Summary'!$B$24="Benchmark or Sustainment",IF(E2737="OoS","OoS",IF(E2737=1,"DM",IF(E2737=2,"PM",IF(E2737=3,"LM",IF(E2737=4,"FM"))))),IF(E2737="OoS","OoS",IF(E2737&lt;=2,"H",IF(E2737=3,"M",IF(E2737=4,"L")))))</f>
        <v>DM</v>
      </c>
      <c r="E2737" s="58">
        <f>IF(OR(Processes!$C$65=TRUE,Processes!S$65=TRUE),IF(AND(G2737=1,H2737=1,NOT(ISTEXT(J2737))),4,IF(AND(G2737=1,H2737=1,ISTEXT(J2737)),3,IF(AND(OR(G2737=1,H2737=1),ISTEXT(J2737)),2,1))),"OoS")</f>
        <v>1</v>
      </c>
      <c r="F2737" s="57"/>
      <c r="G2737" s="59"/>
      <c r="H2737" s="59"/>
      <c r="I2737" s="59"/>
      <c r="J2737" s="59"/>
      <c r="K2737" s="59"/>
      <c r="L2737" s="59"/>
      <c r="M2737" s="59"/>
      <c r="N2737" s="59"/>
      <c r="O2737" s="59"/>
      <c r="P2737" s="370"/>
      <c r="Q2737" s="59"/>
      <c r="R2737" s="386"/>
    </row>
    <row r="2738" spans="1:18" ht="13" x14ac:dyDescent="0.25">
      <c r="A2738" s="383"/>
      <c r="B2738" s="378"/>
      <c r="C2738" s="62" t="str">
        <f>IF(ISTEXT('Organizational Unit Summary'!$B$56),'Organizational Unit Summary'!$B$56,"")</f>
        <v>P-17</v>
      </c>
      <c r="D2738" s="51" t="str">
        <f>IF('Organizational Unit Summary'!$B$24="Benchmark or Sustainment",IF(E2738="OoS","OoS",IF(E2738=1,"DM",IF(E2738=2,"PM",IF(E2738=3,"LM",IF(E2738=4,"FM"))))),IF(E2738="OoS","OoS",IF(E2738&lt;=2,"H",IF(E2738=3,"M",IF(E2738=4,"L")))))</f>
        <v>DM</v>
      </c>
      <c r="E2738" s="58">
        <f>IF(OR(Processes!$C$65=TRUE,Processes!T$65=TRUE),IF(AND(G2738=1,H2738=1,NOT(ISTEXT(J2738))),4,IF(AND(G2738=1,H2738=1,ISTEXT(J2738)),3,IF(AND(OR(G2738=1,H2738=1),ISTEXT(J2738)),2,1))),"OoS")</f>
        <v>1</v>
      </c>
      <c r="F2738" s="57"/>
      <c r="G2738" s="59"/>
      <c r="H2738" s="59"/>
      <c r="I2738" s="59"/>
      <c r="J2738" s="59"/>
      <c r="K2738" s="59"/>
      <c r="L2738" s="59"/>
      <c r="M2738" s="59"/>
      <c r="N2738" s="59"/>
      <c r="O2738" s="59"/>
      <c r="P2738" s="370"/>
      <c r="Q2738" s="59"/>
      <c r="R2738" s="386"/>
    </row>
    <row r="2739" spans="1:18" ht="13" x14ac:dyDescent="0.25">
      <c r="A2739" s="383"/>
      <c r="B2739" s="378"/>
      <c r="C2739" s="62" t="str">
        <f>IF(ISTEXT('Organizational Unit Summary'!$B$57),'Organizational Unit Summary'!$B$57,"")</f>
        <v>P-18</v>
      </c>
      <c r="D2739" s="51" t="str">
        <f>IF('Organizational Unit Summary'!$B$24="Benchmark or Sustainment",IF(E2739="OoS","OoS",IF(E2739=1,"DM",IF(E2739=2,"PM",IF(E2739=3,"LM",IF(E2739=4,"FM"))))),IF(E2739="OoS","OoS",IF(E2739&lt;=2,"H",IF(E2739=3,"M",IF(E2739=4,"L")))))</f>
        <v>DM</v>
      </c>
      <c r="E2739" s="58">
        <f>IF(OR(Processes!$C$65=TRUE,Processes!U$65=TRUE),IF(AND(G2739=1,H2739=1,NOT(ISTEXT(J2739))),4,IF(AND(G2739=1,H2739=1,ISTEXT(J2739)),3,IF(AND(OR(G2739=1,H2739=1),ISTEXT(J2739)),2,1))),"OoS")</f>
        <v>1</v>
      </c>
      <c r="F2739" s="57"/>
      <c r="G2739" s="59"/>
      <c r="H2739" s="59"/>
      <c r="I2739" s="59"/>
      <c r="J2739" s="59"/>
      <c r="K2739" s="59"/>
      <c r="L2739" s="59"/>
      <c r="M2739" s="59"/>
      <c r="N2739" s="59"/>
      <c r="O2739" s="59"/>
      <c r="P2739" s="370"/>
      <c r="Q2739" s="59"/>
      <c r="R2739" s="386"/>
    </row>
    <row r="2740" spans="1:18" ht="13" x14ac:dyDescent="0.25">
      <c r="A2740" s="383"/>
      <c r="B2740" s="378"/>
      <c r="C2740" s="62" t="str">
        <f>IF(ISTEXT('Organizational Unit Summary'!$B$58),'Organizational Unit Summary'!$B$58,"")</f>
        <v>P-19</v>
      </c>
      <c r="D2740" s="51" t="str">
        <f>IF('Organizational Unit Summary'!$B$24="Benchmark or Sustainment",IF(E2740="OoS","OoS",IF(E2740=1,"DM",IF(E2740=2,"PM",IF(E2740=3,"LM",IF(E2740=4,"FM"))))),IF(E2740="OoS","OoS",IF(E2740&lt;=2,"H",IF(E2740=3,"M",IF(E2740=4,"L")))))</f>
        <v>DM</v>
      </c>
      <c r="E2740" s="58">
        <f>IF(OR(Processes!$C$65=TRUE,Processes!V$65=TRUE),IF(AND(G2740=1,H2740=1,NOT(ISTEXT(J2740))),4,IF(AND(G2740=1,H2740=1,ISTEXT(J2740)),3,IF(AND(OR(G2740=1,H2740=1),ISTEXT(J2740)),2,1))),"OoS")</f>
        <v>1</v>
      </c>
      <c r="F2740" s="57"/>
      <c r="G2740" s="59"/>
      <c r="H2740" s="59"/>
      <c r="I2740" s="59"/>
      <c r="J2740" s="59"/>
      <c r="K2740" s="59"/>
      <c r="L2740" s="59"/>
      <c r="M2740" s="59"/>
      <c r="N2740" s="59"/>
      <c r="O2740" s="59"/>
      <c r="P2740" s="370"/>
      <c r="Q2740" s="59"/>
      <c r="R2740" s="386"/>
    </row>
    <row r="2741" spans="1:18" ht="13.5" thickBot="1" x14ac:dyDescent="0.3">
      <c r="A2741" s="383"/>
      <c r="B2741" s="378"/>
      <c r="C2741" s="62" t="str">
        <f>IF(ISTEXT('Organizational Unit Summary'!$B$59),'Organizational Unit Summary'!$B$59,"")</f>
        <v>P-20</v>
      </c>
      <c r="D2741" s="51" t="str">
        <f>IF('Organizational Unit Summary'!$B$24="Benchmark or Sustainment",IF(E2741="OoS","OoS",IF(E2741=1,"DM",IF(E2741=2,"PM",IF(E2741=3,"LM",IF(E2741=4,"FM"))))),IF(E2741="OoS","OoS",IF(E2741&lt;=2,"H",IF(E2741=3,"M",IF(E2741=4,"L")))))</f>
        <v>DM</v>
      </c>
      <c r="E2741" s="58">
        <f>IF(OR(Processes!$C$65=TRUE,Processes!W$65=TRUE),IF(AND(G2741=1,H2741=1,NOT(ISTEXT(J2741))),4,IF(AND(G2741=1,H2741=1,ISTEXT(J2741)),3,IF(AND(OR(G2741=1,H2741=1),ISTEXT(J2741)),2,1))),"OoS")</f>
        <v>1</v>
      </c>
      <c r="F2741" s="57"/>
      <c r="G2741" s="59"/>
      <c r="H2741" s="59"/>
      <c r="I2741" s="59"/>
      <c r="J2741" s="59"/>
      <c r="K2741" s="59"/>
      <c r="L2741" s="59"/>
      <c r="M2741" s="59"/>
      <c r="N2741" s="59"/>
      <c r="O2741" s="59"/>
      <c r="P2741" s="371"/>
      <c r="Q2741" s="59"/>
      <c r="R2741" s="386"/>
    </row>
    <row r="2742" spans="1:18" ht="13" x14ac:dyDescent="0.25">
      <c r="A2742" s="383"/>
      <c r="B2742" s="378" t="str">
        <f>IF(ISTEXT(Processes!$B$15),Processes!$B$15,"")</f>
        <v>Process 13</v>
      </c>
      <c r="C2742" s="62" t="str">
        <f>IF(ISTEXT('Organizational Unit Summary'!$B$40),'Organizational Unit Summary'!$B$40,"")</f>
        <v>P-1</v>
      </c>
      <c r="D2742" s="51" t="str">
        <f>IF('Organizational Unit Summary'!$B$24="Benchmark or Sustainment",IF(E2742="OoS","OoS",IF(E2742=1,"DM",IF(E2742=2,"PM",IF(E2742=3,"LM",IF(E2742=4,"FM"))))),IF(E2742="OoS","OoS",IF(E2742&lt;=2,"H",IF(E2742=3,"M",IF(E2742=4,"L")))))</f>
        <v>DM</v>
      </c>
      <c r="E2742" s="58">
        <f>IF(OR(Processes!$C$66=TRUE,Processes!D$66=TRUE),IF(AND(G2742=1,H2742=1,NOT(ISTEXT(J2742))),4,IF(AND(G2742=1,H2742=1,ISTEXT(J2742)),3,IF(AND(OR(G2742=1,H2742=1),ISTEXT(J2742)),2,1))),"OoS")</f>
        <v>1</v>
      </c>
      <c r="F2742" s="57"/>
      <c r="G2742" s="59"/>
      <c r="H2742" s="59"/>
      <c r="I2742" s="59"/>
      <c r="J2742" s="59"/>
      <c r="K2742" s="59"/>
      <c r="L2742" s="59"/>
      <c r="M2742" s="59"/>
      <c r="N2742" s="59"/>
      <c r="O2742" s="59"/>
      <c r="P2742" s="369"/>
      <c r="Q2742" s="59"/>
      <c r="R2742" s="386"/>
    </row>
    <row r="2743" spans="1:18" ht="13" x14ac:dyDescent="0.25">
      <c r="A2743" s="383"/>
      <c r="B2743" s="378"/>
      <c r="C2743" s="62" t="str">
        <f>IF(ISTEXT('Organizational Unit Summary'!$B$41),'Organizational Unit Summary'!$B$41,"")</f>
        <v>P-2</v>
      </c>
      <c r="D2743" s="51" t="str">
        <f>IF('Organizational Unit Summary'!$B$24="Benchmark or Sustainment",IF(E2743="OoS","OoS",IF(E2743=1,"DM",IF(E2743=2,"PM",IF(E2743=3,"LM",IF(E2743=4,"FM"))))),IF(E2743="OoS","OoS",IF(E2743&lt;=2,"H",IF(E2743=3,"M",IF(E2743=4,"L")))))</f>
        <v>DM</v>
      </c>
      <c r="E2743" s="58">
        <f>IF(OR(Processes!$C$66=TRUE,Processes!E$66=TRUE),IF(AND(G2743=1,H2743=1,NOT(ISTEXT(J2743))),4,IF(AND(G2743=1,H2743=1,ISTEXT(J2743)),3,IF(AND(OR(G2743=1,H2743=1),ISTEXT(J2743)),2,1))),"OoS")</f>
        <v>1</v>
      </c>
      <c r="F2743" s="57"/>
      <c r="G2743" s="59"/>
      <c r="H2743" s="59"/>
      <c r="I2743" s="59"/>
      <c r="J2743" s="59"/>
      <c r="K2743" s="59"/>
      <c r="L2743" s="59"/>
      <c r="M2743" s="59"/>
      <c r="N2743" s="59"/>
      <c r="O2743" s="59"/>
      <c r="P2743" s="370"/>
      <c r="Q2743" s="59"/>
      <c r="R2743" s="386"/>
    </row>
    <row r="2744" spans="1:18" ht="13" x14ac:dyDescent="0.25">
      <c r="A2744" s="383"/>
      <c r="B2744" s="378"/>
      <c r="C2744" s="62" t="str">
        <f>IF(ISTEXT('Organizational Unit Summary'!$B$42),'Organizational Unit Summary'!$B$42,"")</f>
        <v>P-3</v>
      </c>
      <c r="D2744" s="51" t="str">
        <f>IF('Organizational Unit Summary'!$B$24="Benchmark or Sustainment",IF(E2744="OoS","OoS",IF(E2744=1,"DM",IF(E2744=2,"PM",IF(E2744=3,"LM",IF(E2744=4,"FM"))))),IF(E2744="OoS","OoS",IF(E2744&lt;=2,"H",IF(E2744=3,"M",IF(E2744=4,"L")))))</f>
        <v>DM</v>
      </c>
      <c r="E2744" s="58">
        <f>IF(OR(Processes!$C$66=TRUE,Processes!F$66=TRUE),IF(AND(G2744=1,H2744=1,NOT(ISTEXT(J2744))),4,IF(AND(G2744=1,H2744=1,ISTEXT(J2744)),3,IF(AND(OR(G2744=1,H2744=1),ISTEXT(J2744)),2,1))),"OoS")</f>
        <v>1</v>
      </c>
      <c r="F2744" s="57"/>
      <c r="G2744" s="59"/>
      <c r="H2744" s="59"/>
      <c r="I2744" s="59"/>
      <c r="J2744" s="59"/>
      <c r="K2744" s="59"/>
      <c r="L2744" s="59"/>
      <c r="M2744" s="59"/>
      <c r="N2744" s="59"/>
      <c r="O2744" s="59"/>
      <c r="P2744" s="370"/>
      <c r="Q2744" s="59"/>
      <c r="R2744" s="386"/>
    </row>
    <row r="2745" spans="1:18" ht="13" x14ac:dyDescent="0.25">
      <c r="A2745" s="383"/>
      <c r="B2745" s="378"/>
      <c r="C2745" s="62" t="str">
        <f>IF(ISTEXT('Organizational Unit Summary'!$B$43),'Organizational Unit Summary'!$B$43,"")</f>
        <v>P-4</v>
      </c>
      <c r="D2745" s="51" t="str">
        <f>IF('Organizational Unit Summary'!$B$24="Benchmark or Sustainment",IF(E2745="OoS","OoS",IF(E2745=1,"DM",IF(E2745=2,"PM",IF(E2745=3,"LM",IF(E2745=4,"FM"))))),IF(E2745="OoS","OoS",IF(E2745&lt;=2,"H",IF(E2745=3,"M",IF(E2745=4,"L")))))</f>
        <v>DM</v>
      </c>
      <c r="E2745" s="58">
        <f>IF(OR(Processes!$C$66=TRUE,Processes!G$66=TRUE),IF(AND(G2745=1,H2745=1,NOT(ISTEXT(J2745))),4,IF(AND(G2745=1,H2745=1,ISTEXT(J2745)),3,IF(AND(OR(G2745=1,H2745=1),ISTEXT(J2745)),2,1))),"OoS")</f>
        <v>1</v>
      </c>
      <c r="F2745" s="57"/>
      <c r="G2745" s="59"/>
      <c r="H2745" s="59"/>
      <c r="I2745" s="59"/>
      <c r="J2745" s="59"/>
      <c r="K2745" s="59"/>
      <c r="L2745" s="59"/>
      <c r="M2745" s="59"/>
      <c r="N2745" s="59"/>
      <c r="O2745" s="59"/>
      <c r="P2745" s="370"/>
      <c r="Q2745" s="59"/>
      <c r="R2745" s="386"/>
    </row>
    <row r="2746" spans="1:18" ht="13" x14ac:dyDescent="0.25">
      <c r="A2746" s="383"/>
      <c r="B2746" s="378"/>
      <c r="C2746" s="62" t="str">
        <f>IF(ISTEXT('Organizational Unit Summary'!$B$44),'Organizational Unit Summary'!$B$44,"")</f>
        <v>P-5</v>
      </c>
      <c r="D2746" s="51" t="str">
        <f>IF('Organizational Unit Summary'!$B$24="Benchmark or Sustainment",IF(E2746="OoS","OoS",IF(E2746=1,"DM",IF(E2746=2,"PM",IF(E2746=3,"LM",IF(E2746=4,"FM"))))),IF(E2746="OoS","OoS",IF(E2746&lt;=2,"H",IF(E2746=3,"M",IF(E2746=4,"L")))))</f>
        <v>DM</v>
      </c>
      <c r="E2746" s="58">
        <f>IF(OR(Processes!$C$66=TRUE,Processes!H$66=TRUE),IF(AND(G2746=1,H2746=1,NOT(ISTEXT(J2746))),4,IF(AND(G2746=1,H2746=1,ISTEXT(J2746)),3,IF(AND(OR(G2746=1,H2746=1),ISTEXT(J2746)),2,1))),"OoS")</f>
        <v>1</v>
      </c>
      <c r="F2746" s="57"/>
      <c r="G2746" s="59"/>
      <c r="H2746" s="59"/>
      <c r="I2746" s="59"/>
      <c r="J2746" s="59"/>
      <c r="K2746" s="59"/>
      <c r="L2746" s="59"/>
      <c r="M2746" s="59"/>
      <c r="N2746" s="59"/>
      <c r="O2746" s="59"/>
      <c r="P2746" s="370"/>
      <c r="Q2746" s="59"/>
      <c r="R2746" s="386"/>
    </row>
    <row r="2747" spans="1:18" ht="13" x14ac:dyDescent="0.25">
      <c r="A2747" s="383"/>
      <c r="B2747" s="378"/>
      <c r="C2747" s="62" t="str">
        <f>IF(ISTEXT('Organizational Unit Summary'!$B$45),'Organizational Unit Summary'!$B$45,"")</f>
        <v>P-6</v>
      </c>
      <c r="D2747" s="51" t="str">
        <f>IF('Organizational Unit Summary'!$B$24="Benchmark or Sustainment",IF(E2747="OoS","OoS",IF(E2747=1,"DM",IF(E2747=2,"PM",IF(E2747=3,"LM",IF(E2747=4,"FM"))))),IF(E2747="OoS","OoS",IF(E2747&lt;=2,"H",IF(E2747=3,"M",IF(E2747=4,"L")))))</f>
        <v>DM</v>
      </c>
      <c r="E2747" s="58">
        <f>IF(OR(Processes!$C$66=TRUE,Processes!I$66=TRUE),IF(AND(G2747=1,H2747=1,NOT(ISTEXT(J2747))),4,IF(AND(G2747=1,H2747=1,ISTEXT(J2747)),3,IF(AND(OR(G2747=1,H2747=1),ISTEXT(J2747)),2,1))),"OoS")</f>
        <v>1</v>
      </c>
      <c r="F2747" s="57"/>
      <c r="G2747" s="59"/>
      <c r="H2747" s="59"/>
      <c r="I2747" s="59"/>
      <c r="J2747" s="59"/>
      <c r="K2747" s="59"/>
      <c r="L2747" s="59"/>
      <c r="M2747" s="59"/>
      <c r="N2747" s="59"/>
      <c r="O2747" s="59"/>
      <c r="P2747" s="370"/>
      <c r="Q2747" s="59"/>
      <c r="R2747" s="386"/>
    </row>
    <row r="2748" spans="1:18" ht="13" x14ac:dyDescent="0.25">
      <c r="A2748" s="383"/>
      <c r="B2748" s="378"/>
      <c r="C2748" s="62" t="str">
        <f>IF(ISTEXT('Organizational Unit Summary'!$B$46),'Organizational Unit Summary'!$B$46,"")</f>
        <v>P-7</v>
      </c>
      <c r="D2748" s="51" t="str">
        <f>IF('Organizational Unit Summary'!$B$24="Benchmark or Sustainment",IF(E2748="OoS","OoS",IF(E2748=1,"DM",IF(E2748=2,"PM",IF(E2748=3,"LM",IF(E2748=4,"FM"))))),IF(E2748="OoS","OoS",IF(E2748&lt;=2,"H",IF(E2748=3,"M",IF(E2748=4,"L")))))</f>
        <v>DM</v>
      </c>
      <c r="E2748" s="58">
        <f>IF(OR(Processes!$C$66=TRUE,Processes!J$66=TRUE),IF(AND(G2748=1,H2748=1,NOT(ISTEXT(J2748))),4,IF(AND(G2748=1,H2748=1,ISTEXT(J2748)),3,IF(AND(OR(G2748=1,H2748=1),ISTEXT(J2748)),2,1))),"OoS")</f>
        <v>1</v>
      </c>
      <c r="F2748" s="57"/>
      <c r="G2748" s="59"/>
      <c r="H2748" s="59"/>
      <c r="I2748" s="59"/>
      <c r="J2748" s="59"/>
      <c r="K2748" s="59"/>
      <c r="L2748" s="59"/>
      <c r="M2748" s="59"/>
      <c r="N2748" s="59"/>
      <c r="O2748" s="59"/>
      <c r="P2748" s="370"/>
      <c r="Q2748" s="59"/>
      <c r="R2748" s="386"/>
    </row>
    <row r="2749" spans="1:18" ht="13" x14ac:dyDescent="0.25">
      <c r="A2749" s="383"/>
      <c r="B2749" s="378"/>
      <c r="C2749" s="62" t="str">
        <f>IF(ISTEXT('Organizational Unit Summary'!$B$47),'Organizational Unit Summary'!$B$47,"")</f>
        <v>P-8</v>
      </c>
      <c r="D2749" s="51" t="str">
        <f>IF('Organizational Unit Summary'!$B$24="Benchmark or Sustainment",IF(E2749="OoS","OoS",IF(E2749=1,"DM",IF(E2749=2,"PM",IF(E2749=3,"LM",IF(E2749=4,"FM"))))),IF(E2749="OoS","OoS",IF(E2749&lt;=2,"H",IF(E2749=3,"M",IF(E2749=4,"L")))))</f>
        <v>DM</v>
      </c>
      <c r="E2749" s="58">
        <f>IF(OR(Processes!$C$66=TRUE,Processes!K$66=TRUE),IF(AND(G2749=1,H2749=1,NOT(ISTEXT(J2749))),4,IF(AND(G2749=1,H2749=1,ISTEXT(J2749)),3,IF(AND(OR(G2749=1,H2749=1),ISTEXT(J2749)),2,1))),"OoS")</f>
        <v>1</v>
      </c>
      <c r="F2749" s="57"/>
      <c r="G2749" s="59"/>
      <c r="H2749" s="59"/>
      <c r="I2749" s="59"/>
      <c r="J2749" s="59"/>
      <c r="K2749" s="59"/>
      <c r="L2749" s="59"/>
      <c r="M2749" s="59"/>
      <c r="N2749" s="59"/>
      <c r="O2749" s="59"/>
      <c r="P2749" s="370"/>
      <c r="Q2749" s="59"/>
      <c r="R2749" s="386"/>
    </row>
    <row r="2750" spans="1:18" ht="13" x14ac:dyDescent="0.25">
      <c r="A2750" s="383"/>
      <c r="B2750" s="378"/>
      <c r="C2750" s="62" t="str">
        <f>IF(ISTEXT('Organizational Unit Summary'!$B$48),'Organizational Unit Summary'!$B$48,"")</f>
        <v>P-9</v>
      </c>
      <c r="D2750" s="51" t="str">
        <f>IF('Organizational Unit Summary'!$B$24="Benchmark or Sustainment",IF(E2750="OoS","OoS",IF(E2750=1,"DM",IF(E2750=2,"PM",IF(E2750=3,"LM",IF(E2750=4,"FM"))))),IF(E2750="OoS","OoS",IF(E2750&lt;=2,"H",IF(E2750=3,"M",IF(E2750=4,"L")))))</f>
        <v>DM</v>
      </c>
      <c r="E2750" s="58">
        <f>IF(OR(Processes!$C$66=TRUE,Processes!L$66=TRUE),IF(AND(G2750=1,H2750=1,NOT(ISTEXT(J2750))),4,IF(AND(G2750=1,H2750=1,ISTEXT(J2750)),3,IF(AND(OR(G2750=1,H2750=1),ISTEXT(J2750)),2,1))),"OoS")</f>
        <v>1</v>
      </c>
      <c r="F2750" s="57"/>
      <c r="G2750" s="59"/>
      <c r="H2750" s="59"/>
      <c r="I2750" s="59"/>
      <c r="J2750" s="59"/>
      <c r="K2750" s="59"/>
      <c r="L2750" s="59"/>
      <c r="M2750" s="59"/>
      <c r="N2750" s="59"/>
      <c r="O2750" s="59"/>
      <c r="P2750" s="370"/>
      <c r="Q2750" s="59"/>
      <c r="R2750" s="386"/>
    </row>
    <row r="2751" spans="1:18" ht="13" x14ac:dyDescent="0.25">
      <c r="A2751" s="383"/>
      <c r="B2751" s="378"/>
      <c r="C2751" s="62" t="str">
        <f>IF(ISTEXT('Organizational Unit Summary'!$B$49),'Organizational Unit Summary'!$B$49,"")</f>
        <v>P-10</v>
      </c>
      <c r="D2751" s="51" t="str">
        <f>IF('Organizational Unit Summary'!$B$24="Benchmark or Sustainment",IF(E2751="OoS","OoS",IF(E2751=1,"DM",IF(E2751=2,"PM",IF(E2751=3,"LM",IF(E2751=4,"FM"))))),IF(E2751="OoS","OoS",IF(E2751&lt;=2,"H",IF(E2751=3,"M",IF(E2751=4,"L")))))</f>
        <v>DM</v>
      </c>
      <c r="E2751" s="58">
        <f>IF(OR(Processes!$C$66=TRUE,Processes!M$66=TRUE),IF(AND(G2751=1,H2751=1,NOT(ISTEXT(J2751))),4,IF(AND(G2751=1,H2751=1,ISTEXT(J2751)),3,IF(AND(OR(G2751=1,H2751=1),ISTEXT(J2751)),2,1))),"OoS")</f>
        <v>1</v>
      </c>
      <c r="F2751" s="57"/>
      <c r="G2751" s="59"/>
      <c r="H2751" s="59"/>
      <c r="I2751" s="59"/>
      <c r="J2751" s="59"/>
      <c r="K2751" s="59"/>
      <c r="L2751" s="59"/>
      <c r="M2751" s="59"/>
      <c r="N2751" s="59"/>
      <c r="O2751" s="59"/>
      <c r="P2751" s="370"/>
      <c r="Q2751" s="59"/>
      <c r="R2751" s="386"/>
    </row>
    <row r="2752" spans="1:18" ht="13" x14ac:dyDescent="0.25">
      <c r="A2752" s="383"/>
      <c r="B2752" s="378"/>
      <c r="C2752" s="62" t="str">
        <f>IF(ISTEXT('Organizational Unit Summary'!$B$50),'Organizational Unit Summary'!$B$50,"")</f>
        <v>P-11</v>
      </c>
      <c r="D2752" s="51" t="str">
        <f>IF('Organizational Unit Summary'!$B$24="Benchmark or Sustainment",IF(E2752="OoS","OoS",IF(E2752=1,"DM",IF(E2752=2,"PM",IF(E2752=3,"LM",IF(E2752=4,"FM"))))),IF(E2752="OoS","OoS",IF(E2752&lt;=2,"H",IF(E2752=3,"M",IF(E2752=4,"L")))))</f>
        <v>DM</v>
      </c>
      <c r="E2752" s="58">
        <f>IF(OR(Processes!$C$66=TRUE,Processes!N$66=TRUE),IF(AND(G2752=1,H2752=1,NOT(ISTEXT(J2752))),4,IF(AND(G2752=1,H2752=1,ISTEXT(J2752)),3,IF(AND(OR(G2752=1,H2752=1),ISTEXT(J2752)),2,1))),"OoS")</f>
        <v>1</v>
      </c>
      <c r="F2752" s="57"/>
      <c r="G2752" s="59"/>
      <c r="H2752" s="59"/>
      <c r="I2752" s="59"/>
      <c r="J2752" s="59"/>
      <c r="K2752" s="59"/>
      <c r="L2752" s="59"/>
      <c r="M2752" s="59"/>
      <c r="N2752" s="59"/>
      <c r="O2752" s="59"/>
      <c r="P2752" s="370"/>
      <c r="Q2752" s="59"/>
      <c r="R2752" s="386"/>
    </row>
    <row r="2753" spans="1:18" ht="13" x14ac:dyDescent="0.25">
      <c r="A2753" s="383"/>
      <c r="B2753" s="378"/>
      <c r="C2753" s="62" t="str">
        <f>IF(ISTEXT('Organizational Unit Summary'!$B$51),'Organizational Unit Summary'!$B$51,"")</f>
        <v>P-12</v>
      </c>
      <c r="D2753" s="51" t="str">
        <f>IF('Organizational Unit Summary'!$B$24="Benchmark or Sustainment",IF(E2753="OoS","OoS",IF(E2753=1,"DM",IF(E2753=2,"PM",IF(E2753=3,"LM",IF(E2753=4,"FM"))))),IF(E2753="OoS","OoS",IF(E2753&lt;=2,"H",IF(E2753=3,"M",IF(E2753=4,"L")))))</f>
        <v>DM</v>
      </c>
      <c r="E2753" s="58">
        <f>IF(OR(Processes!$C$66=TRUE,Processes!O$66=TRUE),IF(AND(G2753=1,H2753=1,NOT(ISTEXT(J2753))),4,IF(AND(G2753=1,H2753=1,ISTEXT(J2753)),3,IF(AND(OR(G2753=1,H2753=1),ISTEXT(J2753)),2,1))),"OoS")</f>
        <v>1</v>
      </c>
      <c r="F2753" s="57"/>
      <c r="G2753" s="59"/>
      <c r="H2753" s="59"/>
      <c r="I2753" s="59"/>
      <c r="J2753" s="59"/>
      <c r="K2753" s="59"/>
      <c r="L2753" s="59"/>
      <c r="M2753" s="59"/>
      <c r="N2753" s="59"/>
      <c r="O2753" s="59"/>
      <c r="P2753" s="370"/>
      <c r="Q2753" s="59"/>
      <c r="R2753" s="386"/>
    </row>
    <row r="2754" spans="1:18" ht="13" x14ac:dyDescent="0.25">
      <c r="A2754" s="383"/>
      <c r="B2754" s="378"/>
      <c r="C2754" s="62" t="str">
        <f>IF(ISTEXT('Organizational Unit Summary'!$B$52),'Organizational Unit Summary'!$B$52,"")</f>
        <v>P-13</v>
      </c>
      <c r="D2754" s="51" t="str">
        <f>IF('Organizational Unit Summary'!$B$24="Benchmark or Sustainment",IF(E2754="OoS","OoS",IF(E2754=1,"DM",IF(E2754=2,"PM",IF(E2754=3,"LM",IF(E2754=4,"FM"))))),IF(E2754="OoS","OoS",IF(E2754&lt;=2,"H",IF(E2754=3,"M",IF(E2754=4,"L")))))</f>
        <v>DM</v>
      </c>
      <c r="E2754" s="58">
        <f>IF(OR(Processes!$C$66=TRUE,Processes!P$66=TRUE),IF(AND(G2754=1,H2754=1,NOT(ISTEXT(J2754))),4,IF(AND(G2754=1,H2754=1,ISTEXT(J2754)),3,IF(AND(OR(G2754=1,H2754=1),ISTEXT(J2754)),2,1))),"OoS")</f>
        <v>1</v>
      </c>
      <c r="F2754" s="57"/>
      <c r="G2754" s="59"/>
      <c r="H2754" s="59"/>
      <c r="I2754" s="59"/>
      <c r="J2754" s="59"/>
      <c r="K2754" s="59"/>
      <c r="L2754" s="59"/>
      <c r="M2754" s="59"/>
      <c r="N2754" s="59"/>
      <c r="O2754" s="59"/>
      <c r="P2754" s="370"/>
      <c r="Q2754" s="59"/>
      <c r="R2754" s="386"/>
    </row>
    <row r="2755" spans="1:18" ht="13" x14ac:dyDescent="0.25">
      <c r="A2755" s="383"/>
      <c r="B2755" s="378"/>
      <c r="C2755" s="62" t="str">
        <f>IF(ISTEXT('Organizational Unit Summary'!$B$53),'Organizational Unit Summary'!$B$53,"")</f>
        <v>P-14</v>
      </c>
      <c r="D2755" s="51" t="str">
        <f>IF('Organizational Unit Summary'!$B$24="Benchmark or Sustainment",IF(E2755="OoS","OoS",IF(E2755=1,"DM",IF(E2755=2,"PM",IF(E2755=3,"LM",IF(E2755=4,"FM"))))),IF(E2755="OoS","OoS",IF(E2755&lt;=2,"H",IF(E2755=3,"M",IF(E2755=4,"L")))))</f>
        <v>DM</v>
      </c>
      <c r="E2755" s="58">
        <f>IF(OR(Processes!$C$66=TRUE,Processes!Q$66=TRUE),IF(AND(G2755=1,H2755=1,NOT(ISTEXT(J2755))),4,IF(AND(G2755=1,H2755=1,ISTEXT(J2755)),3,IF(AND(OR(G2755=1,H2755=1),ISTEXT(J2755)),2,1))),"OoS")</f>
        <v>1</v>
      </c>
      <c r="F2755" s="57"/>
      <c r="G2755" s="59"/>
      <c r="H2755" s="59"/>
      <c r="I2755" s="59"/>
      <c r="J2755" s="59"/>
      <c r="K2755" s="59"/>
      <c r="L2755" s="59"/>
      <c r="M2755" s="59"/>
      <c r="N2755" s="59"/>
      <c r="O2755" s="59"/>
      <c r="P2755" s="370"/>
      <c r="Q2755" s="59"/>
      <c r="R2755" s="386"/>
    </row>
    <row r="2756" spans="1:18" ht="13" x14ac:dyDescent="0.25">
      <c r="A2756" s="383"/>
      <c r="B2756" s="378"/>
      <c r="C2756" s="62" t="str">
        <f>IF(ISTEXT('Organizational Unit Summary'!$B$54),'Organizational Unit Summary'!$B$54,"")</f>
        <v>P-15</v>
      </c>
      <c r="D2756" s="51" t="str">
        <f>IF('Organizational Unit Summary'!$B$24="Benchmark or Sustainment",IF(E2756="OoS","OoS",IF(E2756=1,"DM",IF(E2756=2,"PM",IF(E2756=3,"LM",IF(E2756=4,"FM"))))),IF(E2756="OoS","OoS",IF(E2756&lt;=2,"H",IF(E2756=3,"M",IF(E2756=4,"L")))))</f>
        <v>DM</v>
      </c>
      <c r="E2756" s="58">
        <f>IF(OR(Processes!$C$66=TRUE,Processes!R$66=TRUE),IF(AND(G2756=1,H2756=1,NOT(ISTEXT(J2756))),4,IF(AND(G2756=1,H2756=1,ISTEXT(J2756)),3,IF(AND(OR(G2756=1,H2756=1),ISTEXT(J2756)),2,1))),"OoS")</f>
        <v>1</v>
      </c>
      <c r="F2756" s="57"/>
      <c r="G2756" s="59"/>
      <c r="H2756" s="59"/>
      <c r="I2756" s="59"/>
      <c r="J2756" s="59"/>
      <c r="K2756" s="59"/>
      <c r="L2756" s="59"/>
      <c r="M2756" s="59"/>
      <c r="N2756" s="59"/>
      <c r="O2756" s="59"/>
      <c r="P2756" s="370"/>
      <c r="Q2756" s="59"/>
      <c r="R2756" s="386"/>
    </row>
    <row r="2757" spans="1:18" ht="13" x14ac:dyDescent="0.25">
      <c r="A2757" s="383"/>
      <c r="B2757" s="378"/>
      <c r="C2757" s="62" t="str">
        <f>IF(ISTEXT('Organizational Unit Summary'!$B$55),'Organizational Unit Summary'!$B$55,"")</f>
        <v>P-16</v>
      </c>
      <c r="D2757" s="51" t="str">
        <f>IF('Organizational Unit Summary'!$B$24="Benchmark or Sustainment",IF(E2757="OoS","OoS",IF(E2757=1,"DM",IF(E2757=2,"PM",IF(E2757=3,"LM",IF(E2757=4,"FM"))))),IF(E2757="OoS","OoS",IF(E2757&lt;=2,"H",IF(E2757=3,"M",IF(E2757=4,"L")))))</f>
        <v>DM</v>
      </c>
      <c r="E2757" s="58">
        <f>IF(OR(Processes!$C$66=TRUE,Processes!S$66=TRUE),IF(AND(G2757=1,H2757=1,NOT(ISTEXT(J2757))),4,IF(AND(G2757=1,H2757=1,ISTEXT(J2757)),3,IF(AND(OR(G2757=1,H2757=1),ISTEXT(J2757)),2,1))),"OoS")</f>
        <v>1</v>
      </c>
      <c r="F2757" s="57"/>
      <c r="G2757" s="59"/>
      <c r="H2757" s="59"/>
      <c r="I2757" s="59"/>
      <c r="J2757" s="59"/>
      <c r="K2757" s="59"/>
      <c r="L2757" s="59"/>
      <c r="M2757" s="59"/>
      <c r="N2757" s="59"/>
      <c r="O2757" s="59"/>
      <c r="P2757" s="370"/>
      <c r="Q2757" s="59"/>
      <c r="R2757" s="386"/>
    </row>
    <row r="2758" spans="1:18" ht="13" x14ac:dyDescent="0.25">
      <c r="A2758" s="383"/>
      <c r="B2758" s="378"/>
      <c r="C2758" s="62" t="str">
        <f>IF(ISTEXT('Organizational Unit Summary'!$B$56),'Organizational Unit Summary'!$B$56,"")</f>
        <v>P-17</v>
      </c>
      <c r="D2758" s="51" t="str">
        <f>IF('Organizational Unit Summary'!$B$24="Benchmark or Sustainment",IF(E2758="OoS","OoS",IF(E2758=1,"DM",IF(E2758=2,"PM",IF(E2758=3,"LM",IF(E2758=4,"FM"))))),IF(E2758="OoS","OoS",IF(E2758&lt;=2,"H",IF(E2758=3,"M",IF(E2758=4,"L")))))</f>
        <v>DM</v>
      </c>
      <c r="E2758" s="58">
        <f>IF(OR(Processes!$C$66=TRUE,Processes!T$66=TRUE),IF(AND(G2758=1,H2758=1,NOT(ISTEXT(J2758))),4,IF(AND(G2758=1,H2758=1,ISTEXT(J2758)),3,IF(AND(OR(G2758=1,H2758=1),ISTEXT(J2758)),2,1))),"OoS")</f>
        <v>1</v>
      </c>
      <c r="F2758" s="57"/>
      <c r="G2758" s="59"/>
      <c r="H2758" s="59"/>
      <c r="I2758" s="59"/>
      <c r="J2758" s="59"/>
      <c r="K2758" s="59"/>
      <c r="L2758" s="59"/>
      <c r="M2758" s="59"/>
      <c r="N2758" s="59"/>
      <c r="O2758" s="59"/>
      <c r="P2758" s="370"/>
      <c r="Q2758" s="59"/>
      <c r="R2758" s="386"/>
    </row>
    <row r="2759" spans="1:18" ht="13" x14ac:dyDescent="0.25">
      <c r="A2759" s="383"/>
      <c r="B2759" s="378"/>
      <c r="C2759" s="62" t="str">
        <f>IF(ISTEXT('Organizational Unit Summary'!$B$57),'Organizational Unit Summary'!$B$57,"")</f>
        <v>P-18</v>
      </c>
      <c r="D2759" s="51" t="str">
        <f>IF('Organizational Unit Summary'!$B$24="Benchmark or Sustainment",IF(E2759="OoS","OoS",IF(E2759=1,"DM",IF(E2759=2,"PM",IF(E2759=3,"LM",IF(E2759=4,"FM"))))),IF(E2759="OoS","OoS",IF(E2759&lt;=2,"H",IF(E2759=3,"M",IF(E2759=4,"L")))))</f>
        <v>DM</v>
      </c>
      <c r="E2759" s="58">
        <f>IF(OR(Processes!$C$66=TRUE,Processes!U$66=TRUE),IF(AND(G2759=1,H2759=1,NOT(ISTEXT(J2759))),4,IF(AND(G2759=1,H2759=1,ISTEXT(J2759)),3,IF(AND(OR(G2759=1,H2759=1),ISTEXT(J2759)),2,1))),"OoS")</f>
        <v>1</v>
      </c>
      <c r="F2759" s="57"/>
      <c r="G2759" s="59"/>
      <c r="H2759" s="59"/>
      <c r="I2759" s="59"/>
      <c r="J2759" s="59"/>
      <c r="K2759" s="59"/>
      <c r="L2759" s="59"/>
      <c r="M2759" s="59"/>
      <c r="N2759" s="59"/>
      <c r="O2759" s="59"/>
      <c r="P2759" s="370"/>
      <c r="Q2759" s="59"/>
      <c r="R2759" s="386"/>
    </row>
    <row r="2760" spans="1:18" ht="13" x14ac:dyDescent="0.25">
      <c r="A2760" s="383"/>
      <c r="B2760" s="378"/>
      <c r="C2760" s="62" t="str">
        <f>IF(ISTEXT('Organizational Unit Summary'!$B$58),'Organizational Unit Summary'!$B$58,"")</f>
        <v>P-19</v>
      </c>
      <c r="D2760" s="51" t="str">
        <f>IF('Organizational Unit Summary'!$B$24="Benchmark or Sustainment",IF(E2760="OoS","OoS",IF(E2760=1,"DM",IF(E2760=2,"PM",IF(E2760=3,"LM",IF(E2760=4,"FM"))))),IF(E2760="OoS","OoS",IF(E2760&lt;=2,"H",IF(E2760=3,"M",IF(E2760=4,"L")))))</f>
        <v>DM</v>
      </c>
      <c r="E2760" s="58">
        <f>IF(OR(Processes!$C$66=TRUE,Processes!V$66=TRUE),IF(AND(G2760=1,H2760=1,NOT(ISTEXT(J2760))),4,IF(AND(G2760=1,H2760=1,ISTEXT(J2760)),3,IF(AND(OR(G2760=1,H2760=1),ISTEXT(J2760)),2,1))),"OoS")</f>
        <v>1</v>
      </c>
      <c r="F2760" s="57"/>
      <c r="G2760" s="59"/>
      <c r="H2760" s="59"/>
      <c r="I2760" s="59"/>
      <c r="J2760" s="59"/>
      <c r="K2760" s="59"/>
      <c r="L2760" s="59"/>
      <c r="M2760" s="59"/>
      <c r="N2760" s="59"/>
      <c r="O2760" s="59"/>
      <c r="P2760" s="370"/>
      <c r="Q2760" s="59"/>
      <c r="R2760" s="386"/>
    </row>
    <row r="2761" spans="1:18" ht="13.5" thickBot="1" x14ac:dyDescent="0.3">
      <c r="A2761" s="383"/>
      <c r="B2761" s="378"/>
      <c r="C2761" s="62" t="str">
        <f>IF(ISTEXT('Organizational Unit Summary'!$B$59),'Organizational Unit Summary'!$B$59,"")</f>
        <v>P-20</v>
      </c>
      <c r="D2761" s="51" t="str">
        <f>IF('Organizational Unit Summary'!$B$24="Benchmark or Sustainment",IF(E2761="OoS","OoS",IF(E2761=1,"DM",IF(E2761=2,"PM",IF(E2761=3,"LM",IF(E2761=4,"FM"))))),IF(E2761="OoS","OoS",IF(E2761&lt;=2,"H",IF(E2761=3,"M",IF(E2761=4,"L")))))</f>
        <v>DM</v>
      </c>
      <c r="E2761" s="58">
        <f>IF(OR(Processes!$C$66=TRUE,Processes!W$66=TRUE),IF(AND(G2761=1,H2761=1,NOT(ISTEXT(J2761))),4,IF(AND(G2761=1,H2761=1,ISTEXT(J2761)),3,IF(AND(OR(G2761=1,H2761=1),ISTEXT(J2761)),2,1))),"OoS")</f>
        <v>1</v>
      </c>
      <c r="F2761" s="57"/>
      <c r="G2761" s="59"/>
      <c r="H2761" s="59"/>
      <c r="I2761" s="59"/>
      <c r="J2761" s="59"/>
      <c r="K2761" s="59"/>
      <c r="L2761" s="59"/>
      <c r="M2761" s="59"/>
      <c r="N2761" s="59"/>
      <c r="O2761" s="59"/>
      <c r="P2761" s="371"/>
      <c r="Q2761" s="59"/>
      <c r="R2761" s="386"/>
    </row>
    <row r="2762" spans="1:18" ht="13" x14ac:dyDescent="0.25">
      <c r="A2762" s="383"/>
      <c r="B2762" s="378" t="str">
        <f>IF(ISTEXT(Processes!$B$16),Processes!$B$16,"")</f>
        <v>Process 14</v>
      </c>
      <c r="C2762" s="62" t="str">
        <f>IF(ISTEXT('Organizational Unit Summary'!$B$40),'Organizational Unit Summary'!$B$40,"")</f>
        <v>P-1</v>
      </c>
      <c r="D2762" s="51" t="str">
        <f>IF('Organizational Unit Summary'!$B$24="Benchmark or Sustainment",IF(E2762="OoS","OoS",IF(E2762=1,"DM",IF(E2762=2,"PM",IF(E2762=3,"LM",IF(E2762=4,"FM"))))),IF(E2762="OoS","OoS",IF(E2762&lt;=2,"H",IF(E2762=3,"M",IF(E2762=4,"L")))))</f>
        <v>DM</v>
      </c>
      <c r="E2762" s="58">
        <f>IF(OR(Processes!$C$67=TRUE,Processes!D$67=TRUE),IF(AND(G2762=1,H2762=1,NOT(ISTEXT(J2762))),4,IF(AND(G2762=1,H2762=1,ISTEXT(J2762)),3,IF(AND(OR(G2762=1,H2762=1),ISTEXT(J2762)),2,1))),"OoS")</f>
        <v>1</v>
      </c>
      <c r="F2762" s="57"/>
      <c r="G2762" s="59"/>
      <c r="H2762" s="59"/>
      <c r="I2762" s="59"/>
      <c r="J2762" s="59"/>
      <c r="K2762" s="59"/>
      <c r="L2762" s="59"/>
      <c r="M2762" s="59"/>
      <c r="N2762" s="59"/>
      <c r="O2762" s="59"/>
      <c r="P2762" s="369"/>
      <c r="Q2762" s="59"/>
      <c r="R2762" s="386"/>
    </row>
    <row r="2763" spans="1:18" ht="13" x14ac:dyDescent="0.25">
      <c r="A2763" s="383"/>
      <c r="B2763" s="378"/>
      <c r="C2763" s="62" t="str">
        <f>IF(ISTEXT('Organizational Unit Summary'!$B$41),'Organizational Unit Summary'!$B$41,"")</f>
        <v>P-2</v>
      </c>
      <c r="D2763" s="51" t="str">
        <f>IF('Organizational Unit Summary'!$B$24="Benchmark or Sustainment",IF(E2763="OoS","OoS",IF(E2763=1,"DM",IF(E2763=2,"PM",IF(E2763=3,"LM",IF(E2763=4,"FM"))))),IF(E2763="OoS","OoS",IF(E2763&lt;=2,"H",IF(E2763=3,"M",IF(E2763=4,"L")))))</f>
        <v>DM</v>
      </c>
      <c r="E2763" s="58">
        <f>IF(OR(Processes!$C$67=TRUE,Processes!E$67=TRUE),IF(AND(G2763=1,H2763=1,NOT(ISTEXT(J2763))),4,IF(AND(G2763=1,H2763=1,ISTEXT(J2763)),3,IF(AND(OR(G2763=1,H2763=1),ISTEXT(J2763)),2,1))),"OoS")</f>
        <v>1</v>
      </c>
      <c r="F2763" s="57"/>
      <c r="G2763" s="59"/>
      <c r="H2763" s="59"/>
      <c r="I2763" s="59"/>
      <c r="J2763" s="59"/>
      <c r="K2763" s="59"/>
      <c r="L2763" s="59"/>
      <c r="M2763" s="59"/>
      <c r="N2763" s="59"/>
      <c r="O2763" s="59"/>
      <c r="P2763" s="370"/>
      <c r="Q2763" s="59"/>
      <c r="R2763" s="386"/>
    </row>
    <row r="2764" spans="1:18" ht="13" x14ac:dyDescent="0.25">
      <c r="A2764" s="383"/>
      <c r="B2764" s="378"/>
      <c r="C2764" s="62" t="str">
        <f>IF(ISTEXT('Organizational Unit Summary'!$B$42),'Organizational Unit Summary'!$B$42,"")</f>
        <v>P-3</v>
      </c>
      <c r="D2764" s="51" t="str">
        <f>IF('Organizational Unit Summary'!$B$24="Benchmark or Sustainment",IF(E2764="OoS","OoS",IF(E2764=1,"DM",IF(E2764=2,"PM",IF(E2764=3,"LM",IF(E2764=4,"FM"))))),IF(E2764="OoS","OoS",IF(E2764&lt;=2,"H",IF(E2764=3,"M",IF(E2764=4,"L")))))</f>
        <v>DM</v>
      </c>
      <c r="E2764" s="58">
        <f>IF(OR(Processes!$C$67=TRUE,Processes!F$67=TRUE),IF(AND(G2764=1,H2764=1,NOT(ISTEXT(J2764))),4,IF(AND(G2764=1,H2764=1,ISTEXT(J2764)),3,IF(AND(OR(G2764=1,H2764=1),ISTEXT(J2764)),2,1))),"OoS")</f>
        <v>1</v>
      </c>
      <c r="F2764" s="57"/>
      <c r="G2764" s="59"/>
      <c r="H2764" s="59"/>
      <c r="I2764" s="59"/>
      <c r="J2764" s="59"/>
      <c r="K2764" s="59"/>
      <c r="L2764" s="59"/>
      <c r="M2764" s="59"/>
      <c r="N2764" s="59"/>
      <c r="O2764" s="59"/>
      <c r="P2764" s="370"/>
      <c r="Q2764" s="59"/>
      <c r="R2764" s="386"/>
    </row>
    <row r="2765" spans="1:18" ht="13" x14ac:dyDescent="0.25">
      <c r="A2765" s="383"/>
      <c r="B2765" s="378"/>
      <c r="C2765" s="62" t="str">
        <f>IF(ISTEXT('Organizational Unit Summary'!$B$43),'Organizational Unit Summary'!$B$43,"")</f>
        <v>P-4</v>
      </c>
      <c r="D2765" s="51" t="str">
        <f>IF('Organizational Unit Summary'!$B$24="Benchmark or Sustainment",IF(E2765="OoS","OoS",IF(E2765=1,"DM",IF(E2765=2,"PM",IF(E2765=3,"LM",IF(E2765=4,"FM"))))),IF(E2765="OoS","OoS",IF(E2765&lt;=2,"H",IF(E2765=3,"M",IF(E2765=4,"L")))))</f>
        <v>DM</v>
      </c>
      <c r="E2765" s="58">
        <f>IF(OR(Processes!$C$67=TRUE,Processes!G$67=TRUE),IF(AND(G2765=1,H2765=1,NOT(ISTEXT(J2765))),4,IF(AND(G2765=1,H2765=1,ISTEXT(J2765)),3,IF(AND(OR(G2765=1,H2765=1),ISTEXT(J2765)),2,1))),"OoS")</f>
        <v>1</v>
      </c>
      <c r="F2765" s="57"/>
      <c r="G2765" s="59"/>
      <c r="H2765" s="59"/>
      <c r="I2765" s="59"/>
      <c r="J2765" s="59"/>
      <c r="K2765" s="59"/>
      <c r="L2765" s="59"/>
      <c r="M2765" s="59"/>
      <c r="N2765" s="59"/>
      <c r="O2765" s="59"/>
      <c r="P2765" s="370"/>
      <c r="Q2765" s="59"/>
      <c r="R2765" s="386"/>
    </row>
    <row r="2766" spans="1:18" ht="13" x14ac:dyDescent="0.25">
      <c r="A2766" s="383"/>
      <c r="B2766" s="378"/>
      <c r="C2766" s="62" t="str">
        <f>IF(ISTEXT('Organizational Unit Summary'!$B$44),'Organizational Unit Summary'!$B$44,"")</f>
        <v>P-5</v>
      </c>
      <c r="D2766" s="51" t="str">
        <f>IF('Organizational Unit Summary'!$B$24="Benchmark or Sustainment",IF(E2766="OoS","OoS",IF(E2766=1,"DM",IF(E2766=2,"PM",IF(E2766=3,"LM",IF(E2766=4,"FM"))))),IF(E2766="OoS","OoS",IF(E2766&lt;=2,"H",IF(E2766=3,"M",IF(E2766=4,"L")))))</f>
        <v>DM</v>
      </c>
      <c r="E2766" s="58">
        <f>IF(OR(Processes!$C$67=TRUE,Processes!H$67=TRUE),IF(AND(G2766=1,H2766=1,NOT(ISTEXT(J2766))),4,IF(AND(G2766=1,H2766=1,ISTEXT(J2766)),3,IF(AND(OR(G2766=1,H2766=1),ISTEXT(J2766)),2,1))),"OoS")</f>
        <v>1</v>
      </c>
      <c r="F2766" s="57"/>
      <c r="G2766" s="59"/>
      <c r="H2766" s="59"/>
      <c r="I2766" s="59"/>
      <c r="J2766" s="59"/>
      <c r="K2766" s="59"/>
      <c r="L2766" s="59"/>
      <c r="M2766" s="59"/>
      <c r="N2766" s="59"/>
      <c r="O2766" s="59"/>
      <c r="P2766" s="370"/>
      <c r="Q2766" s="59"/>
      <c r="R2766" s="386"/>
    </row>
    <row r="2767" spans="1:18" ht="13" x14ac:dyDescent="0.25">
      <c r="A2767" s="383"/>
      <c r="B2767" s="378"/>
      <c r="C2767" s="62" t="str">
        <f>IF(ISTEXT('Organizational Unit Summary'!$B$45),'Organizational Unit Summary'!$B$45,"")</f>
        <v>P-6</v>
      </c>
      <c r="D2767" s="51" t="str">
        <f>IF('Organizational Unit Summary'!$B$24="Benchmark or Sustainment",IF(E2767="OoS","OoS",IF(E2767=1,"DM",IF(E2767=2,"PM",IF(E2767=3,"LM",IF(E2767=4,"FM"))))),IF(E2767="OoS","OoS",IF(E2767&lt;=2,"H",IF(E2767=3,"M",IF(E2767=4,"L")))))</f>
        <v>DM</v>
      </c>
      <c r="E2767" s="58">
        <f>IF(OR(Processes!$C$67=TRUE,Processes!I$67=TRUE),IF(AND(G2767=1,H2767=1,NOT(ISTEXT(J2767))),4,IF(AND(G2767=1,H2767=1,ISTEXT(J2767)),3,IF(AND(OR(G2767=1,H2767=1),ISTEXT(J2767)),2,1))),"OoS")</f>
        <v>1</v>
      </c>
      <c r="F2767" s="57"/>
      <c r="G2767" s="59"/>
      <c r="H2767" s="59"/>
      <c r="I2767" s="59"/>
      <c r="J2767" s="59"/>
      <c r="K2767" s="59"/>
      <c r="L2767" s="59"/>
      <c r="M2767" s="59"/>
      <c r="N2767" s="59"/>
      <c r="O2767" s="59"/>
      <c r="P2767" s="370"/>
      <c r="Q2767" s="59"/>
      <c r="R2767" s="386"/>
    </row>
    <row r="2768" spans="1:18" ht="13" x14ac:dyDescent="0.25">
      <c r="A2768" s="383"/>
      <c r="B2768" s="378"/>
      <c r="C2768" s="62" t="str">
        <f>IF(ISTEXT('Organizational Unit Summary'!$B$46),'Organizational Unit Summary'!$B$46,"")</f>
        <v>P-7</v>
      </c>
      <c r="D2768" s="51" t="str">
        <f>IF('Organizational Unit Summary'!$B$24="Benchmark or Sustainment",IF(E2768="OoS","OoS",IF(E2768=1,"DM",IF(E2768=2,"PM",IF(E2768=3,"LM",IF(E2768=4,"FM"))))),IF(E2768="OoS","OoS",IF(E2768&lt;=2,"H",IF(E2768=3,"M",IF(E2768=4,"L")))))</f>
        <v>DM</v>
      </c>
      <c r="E2768" s="58">
        <f>IF(OR(Processes!$C$67=TRUE,Processes!J$67=TRUE),IF(AND(G2768=1,H2768=1,NOT(ISTEXT(J2768))),4,IF(AND(G2768=1,H2768=1,ISTEXT(J2768)),3,IF(AND(OR(G2768=1,H2768=1),ISTEXT(J2768)),2,1))),"OoS")</f>
        <v>1</v>
      </c>
      <c r="F2768" s="57"/>
      <c r="G2768" s="59"/>
      <c r="H2768" s="59"/>
      <c r="I2768" s="59"/>
      <c r="J2768" s="59"/>
      <c r="K2768" s="59"/>
      <c r="L2768" s="59"/>
      <c r="M2768" s="59"/>
      <c r="N2768" s="59"/>
      <c r="O2768" s="59"/>
      <c r="P2768" s="370"/>
      <c r="Q2768" s="59"/>
      <c r="R2768" s="386"/>
    </row>
    <row r="2769" spans="1:18" ht="13" x14ac:dyDescent="0.25">
      <c r="A2769" s="383"/>
      <c r="B2769" s="378"/>
      <c r="C2769" s="62" t="str">
        <f>IF(ISTEXT('Organizational Unit Summary'!$B$47),'Organizational Unit Summary'!$B$47,"")</f>
        <v>P-8</v>
      </c>
      <c r="D2769" s="51" t="str">
        <f>IF('Organizational Unit Summary'!$B$24="Benchmark or Sustainment",IF(E2769="OoS","OoS",IF(E2769=1,"DM",IF(E2769=2,"PM",IF(E2769=3,"LM",IF(E2769=4,"FM"))))),IF(E2769="OoS","OoS",IF(E2769&lt;=2,"H",IF(E2769=3,"M",IF(E2769=4,"L")))))</f>
        <v>DM</v>
      </c>
      <c r="E2769" s="58">
        <f>IF(OR(Processes!$C$67=TRUE,Processes!K$67=TRUE),IF(AND(G2769=1,H2769=1,NOT(ISTEXT(J2769))),4,IF(AND(G2769=1,H2769=1,ISTEXT(J2769)),3,IF(AND(OR(G2769=1,H2769=1),ISTEXT(J2769)),2,1))),"OoS")</f>
        <v>1</v>
      </c>
      <c r="F2769" s="57"/>
      <c r="G2769" s="59"/>
      <c r="H2769" s="59"/>
      <c r="I2769" s="59"/>
      <c r="J2769" s="59"/>
      <c r="K2769" s="59"/>
      <c r="L2769" s="59"/>
      <c r="M2769" s="59"/>
      <c r="N2769" s="59"/>
      <c r="O2769" s="59"/>
      <c r="P2769" s="370"/>
      <c r="Q2769" s="59"/>
      <c r="R2769" s="386"/>
    </row>
    <row r="2770" spans="1:18" ht="13" x14ac:dyDescent="0.25">
      <c r="A2770" s="383"/>
      <c r="B2770" s="378"/>
      <c r="C2770" s="62" t="str">
        <f>IF(ISTEXT('Organizational Unit Summary'!$B$48),'Organizational Unit Summary'!$B$48,"")</f>
        <v>P-9</v>
      </c>
      <c r="D2770" s="51" t="str">
        <f>IF('Organizational Unit Summary'!$B$24="Benchmark or Sustainment",IF(E2770="OoS","OoS",IF(E2770=1,"DM",IF(E2770=2,"PM",IF(E2770=3,"LM",IF(E2770=4,"FM"))))),IF(E2770="OoS","OoS",IF(E2770&lt;=2,"H",IF(E2770=3,"M",IF(E2770=4,"L")))))</f>
        <v>DM</v>
      </c>
      <c r="E2770" s="58">
        <f>IF(OR(Processes!$C$67=TRUE,Processes!L$67=TRUE),IF(AND(G2770=1,H2770=1,NOT(ISTEXT(J2770))),4,IF(AND(G2770=1,H2770=1,ISTEXT(J2770)),3,IF(AND(OR(G2770=1,H2770=1),ISTEXT(J2770)),2,1))),"OoS")</f>
        <v>1</v>
      </c>
      <c r="F2770" s="57"/>
      <c r="G2770" s="59"/>
      <c r="H2770" s="59"/>
      <c r="I2770" s="59"/>
      <c r="J2770" s="59"/>
      <c r="K2770" s="59"/>
      <c r="L2770" s="59"/>
      <c r="M2770" s="59"/>
      <c r="N2770" s="59"/>
      <c r="O2770" s="59"/>
      <c r="P2770" s="370"/>
      <c r="Q2770" s="59"/>
      <c r="R2770" s="386"/>
    </row>
    <row r="2771" spans="1:18" ht="13" x14ac:dyDescent="0.25">
      <c r="A2771" s="383"/>
      <c r="B2771" s="378"/>
      <c r="C2771" s="62" t="str">
        <f>IF(ISTEXT('Organizational Unit Summary'!$B$49),'Organizational Unit Summary'!$B$49,"")</f>
        <v>P-10</v>
      </c>
      <c r="D2771" s="51" t="str">
        <f>IF('Organizational Unit Summary'!$B$24="Benchmark or Sustainment",IF(E2771="OoS","OoS",IF(E2771=1,"DM",IF(E2771=2,"PM",IF(E2771=3,"LM",IF(E2771=4,"FM"))))),IF(E2771="OoS","OoS",IF(E2771&lt;=2,"H",IF(E2771=3,"M",IF(E2771=4,"L")))))</f>
        <v>DM</v>
      </c>
      <c r="E2771" s="58">
        <f>IF(OR(Processes!$C$67=TRUE,Processes!M$67=TRUE),IF(AND(G2771=1,H2771=1,NOT(ISTEXT(J2771))),4,IF(AND(G2771=1,H2771=1,ISTEXT(J2771)),3,IF(AND(OR(G2771=1,H2771=1),ISTEXT(J2771)),2,1))),"OoS")</f>
        <v>1</v>
      </c>
      <c r="F2771" s="57"/>
      <c r="G2771" s="59"/>
      <c r="H2771" s="59"/>
      <c r="I2771" s="59"/>
      <c r="J2771" s="59"/>
      <c r="K2771" s="59"/>
      <c r="L2771" s="59"/>
      <c r="M2771" s="59"/>
      <c r="N2771" s="59"/>
      <c r="O2771" s="59"/>
      <c r="P2771" s="370"/>
      <c r="Q2771" s="59"/>
      <c r="R2771" s="386"/>
    </row>
    <row r="2772" spans="1:18" ht="13" x14ac:dyDescent="0.25">
      <c r="A2772" s="383"/>
      <c r="B2772" s="378"/>
      <c r="C2772" s="62" t="str">
        <f>IF(ISTEXT('Organizational Unit Summary'!$B$50),'Organizational Unit Summary'!$B$50,"")</f>
        <v>P-11</v>
      </c>
      <c r="D2772" s="51" t="str">
        <f>IF('Organizational Unit Summary'!$B$24="Benchmark or Sustainment",IF(E2772="OoS","OoS",IF(E2772=1,"DM",IF(E2772=2,"PM",IF(E2772=3,"LM",IF(E2772=4,"FM"))))),IF(E2772="OoS","OoS",IF(E2772&lt;=2,"H",IF(E2772=3,"M",IF(E2772=4,"L")))))</f>
        <v>DM</v>
      </c>
      <c r="E2772" s="58">
        <f>IF(OR(Processes!$C$67=TRUE,Processes!N$67=TRUE),IF(AND(G2772=1,H2772=1,NOT(ISTEXT(J2772))),4,IF(AND(G2772=1,H2772=1,ISTEXT(J2772)),3,IF(AND(OR(G2772=1,H2772=1),ISTEXT(J2772)),2,1))),"OoS")</f>
        <v>1</v>
      </c>
      <c r="F2772" s="57"/>
      <c r="G2772" s="59"/>
      <c r="H2772" s="59"/>
      <c r="I2772" s="59"/>
      <c r="J2772" s="59"/>
      <c r="K2772" s="59"/>
      <c r="L2772" s="59"/>
      <c r="M2772" s="59"/>
      <c r="N2772" s="59"/>
      <c r="O2772" s="59"/>
      <c r="P2772" s="370"/>
      <c r="Q2772" s="59"/>
      <c r="R2772" s="386"/>
    </row>
    <row r="2773" spans="1:18" ht="13" x14ac:dyDescent="0.25">
      <c r="A2773" s="383"/>
      <c r="B2773" s="378"/>
      <c r="C2773" s="62" t="str">
        <f>IF(ISTEXT('Organizational Unit Summary'!$B$51),'Organizational Unit Summary'!$B$51,"")</f>
        <v>P-12</v>
      </c>
      <c r="D2773" s="51" t="str">
        <f>IF('Organizational Unit Summary'!$B$24="Benchmark or Sustainment",IF(E2773="OoS","OoS",IF(E2773=1,"DM",IF(E2773=2,"PM",IF(E2773=3,"LM",IF(E2773=4,"FM"))))),IF(E2773="OoS","OoS",IF(E2773&lt;=2,"H",IF(E2773=3,"M",IF(E2773=4,"L")))))</f>
        <v>DM</v>
      </c>
      <c r="E2773" s="58">
        <f>IF(OR(Processes!$C$67=TRUE,Processes!O$67=TRUE),IF(AND(G2773=1,H2773=1,NOT(ISTEXT(J2773))),4,IF(AND(G2773=1,H2773=1,ISTEXT(J2773)),3,IF(AND(OR(G2773=1,H2773=1),ISTEXT(J2773)),2,1))),"OoS")</f>
        <v>1</v>
      </c>
      <c r="F2773" s="57"/>
      <c r="G2773" s="59"/>
      <c r="H2773" s="59"/>
      <c r="I2773" s="59"/>
      <c r="J2773" s="59"/>
      <c r="K2773" s="59"/>
      <c r="L2773" s="59"/>
      <c r="M2773" s="59"/>
      <c r="N2773" s="59"/>
      <c r="O2773" s="59"/>
      <c r="P2773" s="370"/>
      <c r="Q2773" s="59"/>
      <c r="R2773" s="386"/>
    </row>
    <row r="2774" spans="1:18" ht="13" x14ac:dyDescent="0.25">
      <c r="A2774" s="383"/>
      <c r="B2774" s="378"/>
      <c r="C2774" s="62" t="str">
        <f>IF(ISTEXT('Organizational Unit Summary'!$B$52),'Organizational Unit Summary'!$B$52,"")</f>
        <v>P-13</v>
      </c>
      <c r="D2774" s="51" t="str">
        <f>IF('Organizational Unit Summary'!$B$24="Benchmark or Sustainment",IF(E2774="OoS","OoS",IF(E2774=1,"DM",IF(E2774=2,"PM",IF(E2774=3,"LM",IF(E2774=4,"FM"))))),IF(E2774="OoS","OoS",IF(E2774&lt;=2,"H",IF(E2774=3,"M",IF(E2774=4,"L")))))</f>
        <v>DM</v>
      </c>
      <c r="E2774" s="58">
        <f>IF(OR(Processes!$C$67=TRUE,Processes!P$67=TRUE),IF(AND(G2774=1,H2774=1,NOT(ISTEXT(J2774))),4,IF(AND(G2774=1,H2774=1,ISTEXT(J2774)),3,IF(AND(OR(G2774=1,H2774=1),ISTEXT(J2774)),2,1))),"OoS")</f>
        <v>1</v>
      </c>
      <c r="F2774" s="57"/>
      <c r="G2774" s="59"/>
      <c r="H2774" s="59"/>
      <c r="I2774" s="59"/>
      <c r="J2774" s="59"/>
      <c r="K2774" s="59"/>
      <c r="L2774" s="59"/>
      <c r="M2774" s="59"/>
      <c r="N2774" s="59"/>
      <c r="O2774" s="59"/>
      <c r="P2774" s="370"/>
      <c r="Q2774" s="59"/>
      <c r="R2774" s="386"/>
    </row>
    <row r="2775" spans="1:18" ht="13" x14ac:dyDescent="0.25">
      <c r="A2775" s="383"/>
      <c r="B2775" s="378"/>
      <c r="C2775" s="62" t="str">
        <f>IF(ISTEXT('Organizational Unit Summary'!$B$53),'Organizational Unit Summary'!$B$53,"")</f>
        <v>P-14</v>
      </c>
      <c r="D2775" s="51" t="str">
        <f>IF('Organizational Unit Summary'!$B$24="Benchmark or Sustainment",IF(E2775="OoS","OoS",IF(E2775=1,"DM",IF(E2775=2,"PM",IF(E2775=3,"LM",IF(E2775=4,"FM"))))),IF(E2775="OoS","OoS",IF(E2775&lt;=2,"H",IF(E2775=3,"M",IF(E2775=4,"L")))))</f>
        <v>DM</v>
      </c>
      <c r="E2775" s="58">
        <f>IF(OR(Processes!$C$67=TRUE,Processes!Q$67=TRUE),IF(AND(G2775=1,H2775=1,NOT(ISTEXT(J2775))),4,IF(AND(G2775=1,H2775=1,ISTEXT(J2775)),3,IF(AND(OR(G2775=1,H2775=1),ISTEXT(J2775)),2,1))),"OoS")</f>
        <v>1</v>
      </c>
      <c r="F2775" s="57"/>
      <c r="G2775" s="59"/>
      <c r="H2775" s="59"/>
      <c r="I2775" s="59"/>
      <c r="J2775" s="59"/>
      <c r="K2775" s="59"/>
      <c r="L2775" s="59"/>
      <c r="M2775" s="59"/>
      <c r="N2775" s="59"/>
      <c r="O2775" s="59"/>
      <c r="P2775" s="370"/>
      <c r="Q2775" s="59"/>
      <c r="R2775" s="386"/>
    </row>
    <row r="2776" spans="1:18" ht="13" x14ac:dyDescent="0.25">
      <c r="A2776" s="383"/>
      <c r="B2776" s="378"/>
      <c r="C2776" s="62" t="str">
        <f>IF(ISTEXT('Organizational Unit Summary'!$B$54),'Organizational Unit Summary'!$B$54,"")</f>
        <v>P-15</v>
      </c>
      <c r="D2776" s="51" t="str">
        <f>IF('Organizational Unit Summary'!$B$24="Benchmark or Sustainment",IF(E2776="OoS","OoS",IF(E2776=1,"DM",IF(E2776=2,"PM",IF(E2776=3,"LM",IF(E2776=4,"FM"))))),IF(E2776="OoS","OoS",IF(E2776&lt;=2,"H",IF(E2776=3,"M",IF(E2776=4,"L")))))</f>
        <v>DM</v>
      </c>
      <c r="E2776" s="58">
        <f>IF(OR(Processes!$C$67=TRUE,Processes!R$67=TRUE),IF(AND(G2776=1,H2776=1,NOT(ISTEXT(J2776))),4,IF(AND(G2776=1,H2776=1,ISTEXT(J2776)),3,IF(AND(OR(G2776=1,H2776=1),ISTEXT(J2776)),2,1))),"OoS")</f>
        <v>1</v>
      </c>
      <c r="F2776" s="57"/>
      <c r="G2776" s="59"/>
      <c r="H2776" s="59"/>
      <c r="I2776" s="59"/>
      <c r="J2776" s="59"/>
      <c r="K2776" s="59"/>
      <c r="L2776" s="59"/>
      <c r="M2776" s="59"/>
      <c r="N2776" s="59"/>
      <c r="O2776" s="59"/>
      <c r="P2776" s="370"/>
      <c r="Q2776" s="59"/>
      <c r="R2776" s="386"/>
    </row>
    <row r="2777" spans="1:18" ht="13" x14ac:dyDescent="0.25">
      <c r="A2777" s="383"/>
      <c r="B2777" s="378"/>
      <c r="C2777" s="62" t="str">
        <f>IF(ISTEXT('Organizational Unit Summary'!$B$55),'Organizational Unit Summary'!$B$55,"")</f>
        <v>P-16</v>
      </c>
      <c r="D2777" s="51" t="str">
        <f>IF('Organizational Unit Summary'!$B$24="Benchmark or Sustainment",IF(E2777="OoS","OoS",IF(E2777=1,"DM",IF(E2777=2,"PM",IF(E2777=3,"LM",IF(E2777=4,"FM"))))),IF(E2777="OoS","OoS",IF(E2777&lt;=2,"H",IF(E2777=3,"M",IF(E2777=4,"L")))))</f>
        <v>DM</v>
      </c>
      <c r="E2777" s="58">
        <f>IF(OR(Processes!$C$67=TRUE,Processes!S$67=TRUE),IF(AND(G2777=1,H2777=1,NOT(ISTEXT(J2777))),4,IF(AND(G2777=1,H2777=1,ISTEXT(J2777)),3,IF(AND(OR(G2777=1,H2777=1),ISTEXT(J2777)),2,1))),"OoS")</f>
        <v>1</v>
      </c>
      <c r="F2777" s="57"/>
      <c r="G2777" s="59"/>
      <c r="H2777" s="59"/>
      <c r="I2777" s="59"/>
      <c r="J2777" s="59"/>
      <c r="K2777" s="59"/>
      <c r="L2777" s="59"/>
      <c r="M2777" s="59"/>
      <c r="N2777" s="59"/>
      <c r="O2777" s="59"/>
      <c r="P2777" s="370"/>
      <c r="Q2777" s="59"/>
      <c r="R2777" s="386"/>
    </row>
    <row r="2778" spans="1:18" ht="13" x14ac:dyDescent="0.25">
      <c r="A2778" s="383"/>
      <c r="B2778" s="378"/>
      <c r="C2778" s="62" t="str">
        <f>IF(ISTEXT('Organizational Unit Summary'!$B$56),'Organizational Unit Summary'!$B$56,"")</f>
        <v>P-17</v>
      </c>
      <c r="D2778" s="51" t="str">
        <f>IF('Organizational Unit Summary'!$B$24="Benchmark or Sustainment",IF(E2778="OoS","OoS",IF(E2778=1,"DM",IF(E2778=2,"PM",IF(E2778=3,"LM",IF(E2778=4,"FM"))))),IF(E2778="OoS","OoS",IF(E2778&lt;=2,"H",IF(E2778=3,"M",IF(E2778=4,"L")))))</f>
        <v>DM</v>
      </c>
      <c r="E2778" s="58">
        <f>IF(OR(Processes!$C$67=TRUE,Processes!T$67=TRUE),IF(AND(G2778=1,H2778=1,NOT(ISTEXT(J2778))),4,IF(AND(G2778=1,H2778=1,ISTEXT(J2778)),3,IF(AND(OR(G2778=1,H2778=1),ISTEXT(J2778)),2,1))),"OoS")</f>
        <v>1</v>
      </c>
      <c r="F2778" s="57"/>
      <c r="G2778" s="59"/>
      <c r="H2778" s="59"/>
      <c r="I2778" s="59"/>
      <c r="J2778" s="59"/>
      <c r="K2778" s="59"/>
      <c r="L2778" s="59"/>
      <c r="M2778" s="59"/>
      <c r="N2778" s="59"/>
      <c r="O2778" s="59"/>
      <c r="P2778" s="370"/>
      <c r="Q2778" s="59"/>
      <c r="R2778" s="386"/>
    </row>
    <row r="2779" spans="1:18" ht="13" x14ac:dyDescent="0.25">
      <c r="A2779" s="383"/>
      <c r="B2779" s="378"/>
      <c r="C2779" s="62" t="str">
        <f>IF(ISTEXT('Organizational Unit Summary'!$B$57),'Organizational Unit Summary'!$B$57,"")</f>
        <v>P-18</v>
      </c>
      <c r="D2779" s="51" t="str">
        <f>IF('Organizational Unit Summary'!$B$24="Benchmark or Sustainment",IF(E2779="OoS","OoS",IF(E2779=1,"DM",IF(E2779=2,"PM",IF(E2779=3,"LM",IF(E2779=4,"FM"))))),IF(E2779="OoS","OoS",IF(E2779&lt;=2,"H",IF(E2779=3,"M",IF(E2779=4,"L")))))</f>
        <v>DM</v>
      </c>
      <c r="E2779" s="58">
        <f>IF(OR(Processes!$C$67=TRUE,Processes!U$67=TRUE),IF(AND(G2779=1,H2779=1,NOT(ISTEXT(J2779))),4,IF(AND(G2779=1,H2779=1,ISTEXT(J2779)),3,IF(AND(OR(G2779=1,H2779=1),ISTEXT(J2779)),2,1))),"OoS")</f>
        <v>1</v>
      </c>
      <c r="F2779" s="57"/>
      <c r="G2779" s="59"/>
      <c r="H2779" s="59"/>
      <c r="I2779" s="59"/>
      <c r="J2779" s="59"/>
      <c r="K2779" s="59"/>
      <c r="L2779" s="59"/>
      <c r="M2779" s="59"/>
      <c r="N2779" s="59"/>
      <c r="O2779" s="59"/>
      <c r="P2779" s="370"/>
      <c r="Q2779" s="59"/>
      <c r="R2779" s="386"/>
    </row>
    <row r="2780" spans="1:18" ht="13" x14ac:dyDescent="0.25">
      <c r="A2780" s="383"/>
      <c r="B2780" s="378"/>
      <c r="C2780" s="62" t="str">
        <f>IF(ISTEXT('Organizational Unit Summary'!$B$58),'Organizational Unit Summary'!$B$58,"")</f>
        <v>P-19</v>
      </c>
      <c r="D2780" s="51" t="str">
        <f>IF('Organizational Unit Summary'!$B$24="Benchmark or Sustainment",IF(E2780="OoS","OoS",IF(E2780=1,"DM",IF(E2780=2,"PM",IF(E2780=3,"LM",IF(E2780=4,"FM"))))),IF(E2780="OoS","OoS",IF(E2780&lt;=2,"H",IF(E2780=3,"M",IF(E2780=4,"L")))))</f>
        <v>DM</v>
      </c>
      <c r="E2780" s="58">
        <f>IF(OR(Processes!$C$67=TRUE,Processes!V$67=TRUE),IF(AND(G2780=1,H2780=1,NOT(ISTEXT(J2780))),4,IF(AND(G2780=1,H2780=1,ISTEXT(J2780)),3,IF(AND(OR(G2780=1,H2780=1),ISTEXT(J2780)),2,1))),"OoS")</f>
        <v>1</v>
      </c>
      <c r="F2780" s="57"/>
      <c r="G2780" s="59"/>
      <c r="H2780" s="59"/>
      <c r="I2780" s="59"/>
      <c r="J2780" s="59"/>
      <c r="K2780" s="59"/>
      <c r="L2780" s="59"/>
      <c r="M2780" s="59"/>
      <c r="N2780" s="59"/>
      <c r="O2780" s="59"/>
      <c r="P2780" s="370"/>
      <c r="Q2780" s="59"/>
      <c r="R2780" s="386"/>
    </row>
    <row r="2781" spans="1:18" ht="13.5" thickBot="1" x14ac:dyDescent="0.3">
      <c r="A2781" s="383"/>
      <c r="B2781" s="378"/>
      <c r="C2781" s="62" t="str">
        <f>IF(ISTEXT('Organizational Unit Summary'!$B$59),'Organizational Unit Summary'!$B$59,"")</f>
        <v>P-20</v>
      </c>
      <c r="D2781" s="51" t="str">
        <f>IF('Organizational Unit Summary'!$B$24="Benchmark or Sustainment",IF(E2781="OoS","OoS",IF(E2781=1,"DM",IF(E2781=2,"PM",IF(E2781=3,"LM",IF(E2781=4,"FM"))))),IF(E2781="OoS","OoS",IF(E2781&lt;=2,"H",IF(E2781=3,"M",IF(E2781=4,"L")))))</f>
        <v>DM</v>
      </c>
      <c r="E2781" s="58">
        <f>IF(OR(Processes!$C$67=TRUE,Processes!W$67=TRUE),IF(AND(G2781=1,H2781=1,NOT(ISTEXT(J2781))),4,IF(AND(G2781=1,H2781=1,ISTEXT(J2781)),3,IF(AND(OR(G2781=1,H2781=1),ISTEXT(J2781)),2,1))),"OoS")</f>
        <v>1</v>
      </c>
      <c r="F2781" s="57"/>
      <c r="G2781" s="59"/>
      <c r="H2781" s="59"/>
      <c r="I2781" s="59"/>
      <c r="J2781" s="59"/>
      <c r="K2781" s="59"/>
      <c r="L2781" s="59"/>
      <c r="M2781" s="59"/>
      <c r="N2781" s="59"/>
      <c r="O2781" s="59"/>
      <c r="P2781" s="371"/>
      <c r="Q2781" s="59"/>
      <c r="R2781" s="386"/>
    </row>
    <row r="2782" spans="1:18" ht="13" x14ac:dyDescent="0.25">
      <c r="A2782" s="383"/>
      <c r="B2782" s="378" t="str">
        <f>IF(ISTEXT(Processes!$B$17),Processes!$B$17,"")</f>
        <v>Process 15</v>
      </c>
      <c r="C2782" s="62" t="str">
        <f>IF(ISTEXT('Organizational Unit Summary'!$B$40),'Organizational Unit Summary'!$B$40,"")</f>
        <v>P-1</v>
      </c>
      <c r="D2782" s="51" t="str">
        <f>IF('Organizational Unit Summary'!$B$24="Benchmark or Sustainment",IF(E2782="OoS","OoS",IF(E2782=1,"DM",IF(E2782=2,"PM",IF(E2782=3,"LM",IF(E2782=4,"FM"))))),IF(E2782="OoS","OoS",IF(E2782&lt;=2,"H",IF(E2782=3,"M",IF(E2782=4,"L")))))</f>
        <v>DM</v>
      </c>
      <c r="E2782" s="58">
        <f>IF(OR(Processes!$C$68=TRUE,Processes!D$68=TRUE),IF(AND(G2782=1,H2782=1,NOT(ISTEXT(J2782))),4,IF(AND(G2782=1,H2782=1,ISTEXT(J2782)),3,IF(AND(OR(G2782=1,H2782=1),ISTEXT(J2782)),2,1))),"OoS")</f>
        <v>1</v>
      </c>
      <c r="F2782" s="57"/>
      <c r="G2782" s="59"/>
      <c r="H2782" s="59"/>
      <c r="I2782" s="59"/>
      <c r="J2782" s="59"/>
      <c r="K2782" s="59"/>
      <c r="L2782" s="59"/>
      <c r="M2782" s="59"/>
      <c r="N2782" s="59"/>
      <c r="O2782" s="59"/>
      <c r="P2782" s="369"/>
      <c r="Q2782" s="59"/>
      <c r="R2782" s="386"/>
    </row>
    <row r="2783" spans="1:18" ht="13" x14ac:dyDescent="0.25">
      <c r="A2783" s="383"/>
      <c r="B2783" s="378"/>
      <c r="C2783" s="62" t="str">
        <f>IF(ISTEXT('Organizational Unit Summary'!$B$41),'Organizational Unit Summary'!$B$41,"")</f>
        <v>P-2</v>
      </c>
      <c r="D2783" s="51" t="str">
        <f>IF('Organizational Unit Summary'!$B$24="Benchmark or Sustainment",IF(E2783="OoS","OoS",IF(E2783=1,"DM",IF(E2783=2,"PM",IF(E2783=3,"LM",IF(E2783=4,"FM"))))),IF(E2783="OoS","OoS",IF(E2783&lt;=2,"H",IF(E2783=3,"M",IF(E2783=4,"L")))))</f>
        <v>DM</v>
      </c>
      <c r="E2783" s="58">
        <f>IF(OR(Processes!$C$68=TRUE,Processes!E$68=TRUE),IF(AND(G2783=1,H2783=1,NOT(ISTEXT(J2783))),4,IF(AND(G2783=1,H2783=1,ISTEXT(J2783)),3,IF(AND(OR(G2783=1,H2783=1),ISTEXT(J2783)),2,1))),"OoS")</f>
        <v>1</v>
      </c>
      <c r="F2783" s="57"/>
      <c r="G2783" s="59"/>
      <c r="H2783" s="59"/>
      <c r="I2783" s="59"/>
      <c r="J2783" s="59"/>
      <c r="K2783" s="59"/>
      <c r="L2783" s="59"/>
      <c r="M2783" s="59"/>
      <c r="N2783" s="59"/>
      <c r="O2783" s="59"/>
      <c r="P2783" s="370"/>
      <c r="Q2783" s="59"/>
      <c r="R2783" s="386"/>
    </row>
    <row r="2784" spans="1:18" ht="13" x14ac:dyDescent="0.25">
      <c r="A2784" s="383"/>
      <c r="B2784" s="378"/>
      <c r="C2784" s="62" t="str">
        <f>IF(ISTEXT('Organizational Unit Summary'!$B$42),'Organizational Unit Summary'!$B$42,"")</f>
        <v>P-3</v>
      </c>
      <c r="D2784" s="51" t="str">
        <f>IF('Organizational Unit Summary'!$B$24="Benchmark or Sustainment",IF(E2784="OoS","OoS",IF(E2784=1,"DM",IF(E2784=2,"PM",IF(E2784=3,"LM",IF(E2784=4,"FM"))))),IF(E2784="OoS","OoS",IF(E2784&lt;=2,"H",IF(E2784=3,"M",IF(E2784=4,"L")))))</f>
        <v>DM</v>
      </c>
      <c r="E2784" s="58">
        <f>IF(OR(Processes!$C$68=TRUE,Processes!F$68=TRUE),IF(AND(G2784=1,H2784=1,NOT(ISTEXT(J2784))),4,IF(AND(G2784=1,H2784=1,ISTEXT(J2784)),3,IF(AND(OR(G2784=1,H2784=1),ISTEXT(J2784)),2,1))),"OoS")</f>
        <v>1</v>
      </c>
      <c r="F2784" s="57"/>
      <c r="G2784" s="59"/>
      <c r="H2784" s="59"/>
      <c r="I2784" s="59"/>
      <c r="J2784" s="59"/>
      <c r="K2784" s="59"/>
      <c r="L2784" s="59"/>
      <c r="M2784" s="59"/>
      <c r="N2784" s="59"/>
      <c r="O2784" s="59"/>
      <c r="P2784" s="370"/>
      <c r="Q2784" s="59"/>
      <c r="R2784" s="386"/>
    </row>
    <row r="2785" spans="1:18" ht="13" x14ac:dyDescent="0.25">
      <c r="A2785" s="383"/>
      <c r="B2785" s="378"/>
      <c r="C2785" s="62" t="str">
        <f>IF(ISTEXT('Organizational Unit Summary'!$B$43),'Organizational Unit Summary'!$B$43,"")</f>
        <v>P-4</v>
      </c>
      <c r="D2785" s="51" t="str">
        <f>IF('Organizational Unit Summary'!$B$24="Benchmark or Sustainment",IF(E2785="OoS","OoS",IF(E2785=1,"DM",IF(E2785=2,"PM",IF(E2785=3,"LM",IF(E2785=4,"FM"))))),IF(E2785="OoS","OoS",IF(E2785&lt;=2,"H",IF(E2785=3,"M",IF(E2785=4,"L")))))</f>
        <v>DM</v>
      </c>
      <c r="E2785" s="58">
        <f>IF(OR(Processes!$C$68=TRUE,Processes!G$68=TRUE),IF(AND(G2785=1,H2785=1,NOT(ISTEXT(J2785))),4,IF(AND(G2785=1,H2785=1,ISTEXT(J2785)),3,IF(AND(OR(G2785=1,H2785=1),ISTEXT(J2785)),2,1))),"OoS")</f>
        <v>1</v>
      </c>
      <c r="F2785" s="57"/>
      <c r="G2785" s="59"/>
      <c r="H2785" s="59"/>
      <c r="I2785" s="59"/>
      <c r="J2785" s="59"/>
      <c r="K2785" s="59"/>
      <c r="L2785" s="59"/>
      <c r="M2785" s="59"/>
      <c r="N2785" s="59"/>
      <c r="O2785" s="59"/>
      <c r="P2785" s="370"/>
      <c r="Q2785" s="59"/>
      <c r="R2785" s="386"/>
    </row>
    <row r="2786" spans="1:18" ht="13" x14ac:dyDescent="0.25">
      <c r="A2786" s="383"/>
      <c r="B2786" s="378"/>
      <c r="C2786" s="62" t="str">
        <f>IF(ISTEXT('Organizational Unit Summary'!$B$44),'Organizational Unit Summary'!$B$44,"")</f>
        <v>P-5</v>
      </c>
      <c r="D2786" s="51" t="str">
        <f>IF('Organizational Unit Summary'!$B$24="Benchmark or Sustainment",IF(E2786="OoS","OoS",IF(E2786=1,"DM",IF(E2786=2,"PM",IF(E2786=3,"LM",IF(E2786=4,"FM"))))),IF(E2786="OoS","OoS",IF(E2786&lt;=2,"H",IF(E2786=3,"M",IF(E2786=4,"L")))))</f>
        <v>DM</v>
      </c>
      <c r="E2786" s="58">
        <f>IF(OR(Processes!$C$68=TRUE,Processes!H$68=TRUE),IF(AND(G2786=1,H2786=1,NOT(ISTEXT(J2786))),4,IF(AND(G2786=1,H2786=1,ISTEXT(J2786)),3,IF(AND(OR(G2786=1,H2786=1),ISTEXT(J2786)),2,1))),"OoS")</f>
        <v>1</v>
      </c>
      <c r="F2786" s="57"/>
      <c r="G2786" s="59"/>
      <c r="H2786" s="59"/>
      <c r="I2786" s="59"/>
      <c r="J2786" s="59"/>
      <c r="K2786" s="59"/>
      <c r="L2786" s="59"/>
      <c r="M2786" s="59"/>
      <c r="N2786" s="59"/>
      <c r="O2786" s="59"/>
      <c r="P2786" s="370"/>
      <c r="Q2786" s="59"/>
      <c r="R2786" s="386"/>
    </row>
    <row r="2787" spans="1:18" ht="13" x14ac:dyDescent="0.25">
      <c r="A2787" s="383"/>
      <c r="B2787" s="378"/>
      <c r="C2787" s="62" t="str">
        <f>IF(ISTEXT('Organizational Unit Summary'!$B$45),'Organizational Unit Summary'!$B$45,"")</f>
        <v>P-6</v>
      </c>
      <c r="D2787" s="51" t="str">
        <f>IF('Organizational Unit Summary'!$B$24="Benchmark or Sustainment",IF(E2787="OoS","OoS",IF(E2787=1,"DM",IF(E2787=2,"PM",IF(E2787=3,"LM",IF(E2787=4,"FM"))))),IF(E2787="OoS","OoS",IF(E2787&lt;=2,"H",IF(E2787=3,"M",IF(E2787=4,"L")))))</f>
        <v>DM</v>
      </c>
      <c r="E2787" s="58">
        <f>IF(OR(Processes!$C$68=TRUE,Processes!I$68=TRUE),IF(AND(G2787=1,H2787=1,NOT(ISTEXT(J2787))),4,IF(AND(G2787=1,H2787=1,ISTEXT(J2787)),3,IF(AND(OR(G2787=1,H2787=1),ISTEXT(J2787)),2,1))),"OoS")</f>
        <v>1</v>
      </c>
      <c r="F2787" s="57"/>
      <c r="G2787" s="59"/>
      <c r="H2787" s="59"/>
      <c r="I2787" s="59"/>
      <c r="J2787" s="59"/>
      <c r="K2787" s="59"/>
      <c r="L2787" s="59"/>
      <c r="M2787" s="59"/>
      <c r="N2787" s="59"/>
      <c r="O2787" s="59"/>
      <c r="P2787" s="370"/>
      <c r="Q2787" s="59"/>
      <c r="R2787" s="386"/>
    </row>
    <row r="2788" spans="1:18" ht="13" x14ac:dyDescent="0.25">
      <c r="A2788" s="383"/>
      <c r="B2788" s="378"/>
      <c r="C2788" s="62" t="str">
        <f>IF(ISTEXT('Organizational Unit Summary'!$B$46),'Organizational Unit Summary'!$B$46,"")</f>
        <v>P-7</v>
      </c>
      <c r="D2788" s="51" t="str">
        <f>IF('Organizational Unit Summary'!$B$24="Benchmark or Sustainment",IF(E2788="OoS","OoS",IF(E2788=1,"DM",IF(E2788=2,"PM",IF(E2788=3,"LM",IF(E2788=4,"FM"))))),IF(E2788="OoS","OoS",IF(E2788&lt;=2,"H",IF(E2788=3,"M",IF(E2788=4,"L")))))</f>
        <v>DM</v>
      </c>
      <c r="E2788" s="58">
        <f>IF(OR(Processes!$C$68=TRUE,Processes!J$68=TRUE),IF(AND(G2788=1,H2788=1,NOT(ISTEXT(J2788))),4,IF(AND(G2788=1,H2788=1,ISTEXT(J2788)),3,IF(AND(OR(G2788=1,H2788=1),ISTEXT(J2788)),2,1))),"OoS")</f>
        <v>1</v>
      </c>
      <c r="F2788" s="57"/>
      <c r="G2788" s="59"/>
      <c r="H2788" s="59"/>
      <c r="I2788" s="59"/>
      <c r="J2788" s="59"/>
      <c r="K2788" s="59"/>
      <c r="L2788" s="59"/>
      <c r="M2788" s="59"/>
      <c r="N2788" s="59"/>
      <c r="O2788" s="59"/>
      <c r="P2788" s="370"/>
      <c r="Q2788" s="59"/>
      <c r="R2788" s="386"/>
    </row>
    <row r="2789" spans="1:18" ht="13" x14ac:dyDescent="0.25">
      <c r="A2789" s="383"/>
      <c r="B2789" s="378"/>
      <c r="C2789" s="62" t="str">
        <f>IF(ISTEXT('Organizational Unit Summary'!$B$47),'Organizational Unit Summary'!$B$47,"")</f>
        <v>P-8</v>
      </c>
      <c r="D2789" s="51" t="str">
        <f>IF('Organizational Unit Summary'!$B$24="Benchmark or Sustainment",IF(E2789="OoS","OoS",IF(E2789=1,"DM",IF(E2789=2,"PM",IF(E2789=3,"LM",IF(E2789=4,"FM"))))),IF(E2789="OoS","OoS",IF(E2789&lt;=2,"H",IF(E2789=3,"M",IF(E2789=4,"L")))))</f>
        <v>DM</v>
      </c>
      <c r="E2789" s="58">
        <f>IF(OR(Processes!$C$68=TRUE,Processes!K$68=TRUE),IF(AND(G2789=1,H2789=1,NOT(ISTEXT(J2789))),4,IF(AND(G2789=1,H2789=1,ISTEXT(J2789)),3,IF(AND(OR(G2789=1,H2789=1),ISTEXT(J2789)),2,1))),"OoS")</f>
        <v>1</v>
      </c>
      <c r="F2789" s="57"/>
      <c r="G2789" s="59"/>
      <c r="H2789" s="59"/>
      <c r="I2789" s="59"/>
      <c r="J2789" s="59"/>
      <c r="K2789" s="59"/>
      <c r="L2789" s="59"/>
      <c r="M2789" s="59"/>
      <c r="N2789" s="59"/>
      <c r="O2789" s="59"/>
      <c r="P2789" s="370"/>
      <c r="Q2789" s="59"/>
      <c r="R2789" s="386"/>
    </row>
    <row r="2790" spans="1:18" ht="13" x14ac:dyDescent="0.25">
      <c r="A2790" s="383"/>
      <c r="B2790" s="378"/>
      <c r="C2790" s="62" t="str">
        <f>IF(ISTEXT('Organizational Unit Summary'!$B$48),'Organizational Unit Summary'!$B$48,"")</f>
        <v>P-9</v>
      </c>
      <c r="D2790" s="51" t="str">
        <f>IF('Organizational Unit Summary'!$B$24="Benchmark or Sustainment",IF(E2790="OoS","OoS",IF(E2790=1,"DM",IF(E2790=2,"PM",IF(E2790=3,"LM",IF(E2790=4,"FM"))))),IF(E2790="OoS","OoS",IF(E2790&lt;=2,"H",IF(E2790=3,"M",IF(E2790=4,"L")))))</f>
        <v>DM</v>
      </c>
      <c r="E2790" s="58">
        <f>IF(OR(Processes!$C$68=TRUE,Processes!L$68=TRUE),IF(AND(G2790=1,H2790=1,NOT(ISTEXT(J2790))),4,IF(AND(G2790=1,H2790=1,ISTEXT(J2790)),3,IF(AND(OR(G2790=1,H2790=1),ISTEXT(J2790)),2,1))),"OoS")</f>
        <v>1</v>
      </c>
      <c r="F2790" s="57"/>
      <c r="G2790" s="59"/>
      <c r="H2790" s="59"/>
      <c r="I2790" s="59"/>
      <c r="J2790" s="59"/>
      <c r="K2790" s="59"/>
      <c r="L2790" s="59"/>
      <c r="M2790" s="59"/>
      <c r="N2790" s="59"/>
      <c r="O2790" s="59"/>
      <c r="P2790" s="370"/>
      <c r="Q2790" s="59"/>
      <c r="R2790" s="386"/>
    </row>
    <row r="2791" spans="1:18" ht="13" x14ac:dyDescent="0.25">
      <c r="A2791" s="383"/>
      <c r="B2791" s="378"/>
      <c r="C2791" s="62" t="str">
        <f>IF(ISTEXT('Organizational Unit Summary'!$B$49),'Organizational Unit Summary'!$B$49,"")</f>
        <v>P-10</v>
      </c>
      <c r="D2791" s="51" t="str">
        <f>IF('Organizational Unit Summary'!$B$24="Benchmark or Sustainment",IF(E2791="OoS","OoS",IF(E2791=1,"DM",IF(E2791=2,"PM",IF(E2791=3,"LM",IF(E2791=4,"FM"))))),IF(E2791="OoS","OoS",IF(E2791&lt;=2,"H",IF(E2791=3,"M",IF(E2791=4,"L")))))</f>
        <v>DM</v>
      </c>
      <c r="E2791" s="58">
        <f>IF(OR(Processes!$C$68=TRUE,Processes!M$68=TRUE),IF(AND(G2791=1,H2791=1,NOT(ISTEXT(J2791))),4,IF(AND(G2791=1,H2791=1,ISTEXT(J2791)),3,IF(AND(OR(G2791=1,H2791=1),ISTEXT(J2791)),2,1))),"OoS")</f>
        <v>1</v>
      </c>
      <c r="F2791" s="57"/>
      <c r="G2791" s="59"/>
      <c r="H2791" s="59"/>
      <c r="I2791" s="59"/>
      <c r="J2791" s="59"/>
      <c r="K2791" s="59"/>
      <c r="L2791" s="59"/>
      <c r="M2791" s="59"/>
      <c r="N2791" s="59"/>
      <c r="O2791" s="59"/>
      <c r="P2791" s="370"/>
      <c r="Q2791" s="59"/>
      <c r="R2791" s="386"/>
    </row>
    <row r="2792" spans="1:18" ht="13" x14ac:dyDescent="0.25">
      <c r="A2792" s="383"/>
      <c r="B2792" s="378"/>
      <c r="C2792" s="62" t="str">
        <f>IF(ISTEXT('Organizational Unit Summary'!$B$50),'Organizational Unit Summary'!$B$50,"")</f>
        <v>P-11</v>
      </c>
      <c r="D2792" s="51" t="str">
        <f>IF('Organizational Unit Summary'!$B$24="Benchmark or Sustainment",IF(E2792="OoS","OoS",IF(E2792=1,"DM",IF(E2792=2,"PM",IF(E2792=3,"LM",IF(E2792=4,"FM"))))),IF(E2792="OoS","OoS",IF(E2792&lt;=2,"H",IF(E2792=3,"M",IF(E2792=4,"L")))))</f>
        <v>DM</v>
      </c>
      <c r="E2792" s="58">
        <f>IF(OR(Processes!$C$68=TRUE,Processes!N$68=TRUE),IF(AND(G2792=1,H2792=1,NOT(ISTEXT(J2792))),4,IF(AND(G2792=1,H2792=1,ISTEXT(J2792)),3,IF(AND(OR(G2792=1,H2792=1),ISTEXT(J2792)),2,1))),"OoS")</f>
        <v>1</v>
      </c>
      <c r="F2792" s="57"/>
      <c r="G2792" s="59"/>
      <c r="H2792" s="59"/>
      <c r="I2792" s="59"/>
      <c r="J2792" s="59"/>
      <c r="K2792" s="59"/>
      <c r="L2792" s="59"/>
      <c r="M2792" s="59"/>
      <c r="N2792" s="59"/>
      <c r="O2792" s="59"/>
      <c r="P2792" s="370"/>
      <c r="Q2792" s="59"/>
      <c r="R2792" s="386"/>
    </row>
    <row r="2793" spans="1:18" ht="13" x14ac:dyDescent="0.25">
      <c r="A2793" s="383"/>
      <c r="B2793" s="378"/>
      <c r="C2793" s="62" t="str">
        <f>IF(ISTEXT('Organizational Unit Summary'!$B$51),'Organizational Unit Summary'!$B$51,"")</f>
        <v>P-12</v>
      </c>
      <c r="D2793" s="51" t="str">
        <f>IF('Organizational Unit Summary'!$B$24="Benchmark or Sustainment",IF(E2793="OoS","OoS",IF(E2793=1,"DM",IF(E2793=2,"PM",IF(E2793=3,"LM",IF(E2793=4,"FM"))))),IF(E2793="OoS","OoS",IF(E2793&lt;=2,"H",IF(E2793=3,"M",IF(E2793=4,"L")))))</f>
        <v>DM</v>
      </c>
      <c r="E2793" s="58">
        <f>IF(OR(Processes!$C$68=TRUE,Processes!O$68=TRUE),IF(AND(G2793=1,H2793=1,NOT(ISTEXT(J2793))),4,IF(AND(G2793=1,H2793=1,ISTEXT(J2793)),3,IF(AND(OR(G2793=1,H2793=1),ISTEXT(J2793)),2,1))),"OoS")</f>
        <v>1</v>
      </c>
      <c r="F2793" s="57"/>
      <c r="G2793" s="59"/>
      <c r="H2793" s="59"/>
      <c r="I2793" s="59"/>
      <c r="J2793" s="59"/>
      <c r="K2793" s="59"/>
      <c r="L2793" s="59"/>
      <c r="M2793" s="59"/>
      <c r="N2793" s="59"/>
      <c r="O2793" s="59"/>
      <c r="P2793" s="370"/>
      <c r="Q2793" s="59"/>
      <c r="R2793" s="386"/>
    </row>
    <row r="2794" spans="1:18" ht="13" x14ac:dyDescent="0.25">
      <c r="A2794" s="383"/>
      <c r="B2794" s="378"/>
      <c r="C2794" s="62" t="str">
        <f>IF(ISTEXT('Organizational Unit Summary'!$B$52),'Organizational Unit Summary'!$B$52,"")</f>
        <v>P-13</v>
      </c>
      <c r="D2794" s="51" t="str">
        <f>IF('Organizational Unit Summary'!$B$24="Benchmark or Sustainment",IF(E2794="OoS","OoS",IF(E2794=1,"DM",IF(E2794=2,"PM",IF(E2794=3,"LM",IF(E2794=4,"FM"))))),IF(E2794="OoS","OoS",IF(E2794&lt;=2,"H",IF(E2794=3,"M",IF(E2794=4,"L")))))</f>
        <v>DM</v>
      </c>
      <c r="E2794" s="58">
        <f>IF(OR(Processes!$C$68=TRUE,Processes!P$68=TRUE),IF(AND(G2794=1,H2794=1,NOT(ISTEXT(J2794))),4,IF(AND(G2794=1,H2794=1,ISTEXT(J2794)),3,IF(AND(OR(G2794=1,H2794=1),ISTEXT(J2794)),2,1))),"OoS")</f>
        <v>1</v>
      </c>
      <c r="F2794" s="57"/>
      <c r="G2794" s="59"/>
      <c r="H2794" s="59"/>
      <c r="I2794" s="59"/>
      <c r="J2794" s="59"/>
      <c r="K2794" s="59"/>
      <c r="L2794" s="59"/>
      <c r="M2794" s="59"/>
      <c r="N2794" s="59"/>
      <c r="O2794" s="59"/>
      <c r="P2794" s="370"/>
      <c r="Q2794" s="59"/>
      <c r="R2794" s="386"/>
    </row>
    <row r="2795" spans="1:18" ht="13" x14ac:dyDescent="0.25">
      <c r="A2795" s="383"/>
      <c r="B2795" s="378"/>
      <c r="C2795" s="62" t="str">
        <f>IF(ISTEXT('Organizational Unit Summary'!$B$53),'Organizational Unit Summary'!$B$53,"")</f>
        <v>P-14</v>
      </c>
      <c r="D2795" s="51" t="str">
        <f>IF('Organizational Unit Summary'!$B$24="Benchmark or Sustainment",IF(E2795="OoS","OoS",IF(E2795=1,"DM",IF(E2795=2,"PM",IF(E2795=3,"LM",IF(E2795=4,"FM"))))),IF(E2795="OoS","OoS",IF(E2795&lt;=2,"H",IF(E2795=3,"M",IF(E2795=4,"L")))))</f>
        <v>DM</v>
      </c>
      <c r="E2795" s="58">
        <f>IF(OR(Processes!$C$68=TRUE,Processes!Q$68=TRUE),IF(AND(G2795=1,H2795=1,NOT(ISTEXT(J2795))),4,IF(AND(G2795=1,H2795=1,ISTEXT(J2795)),3,IF(AND(OR(G2795=1,H2795=1),ISTEXT(J2795)),2,1))),"OoS")</f>
        <v>1</v>
      </c>
      <c r="F2795" s="57"/>
      <c r="G2795" s="59"/>
      <c r="H2795" s="59"/>
      <c r="I2795" s="59"/>
      <c r="J2795" s="59"/>
      <c r="K2795" s="59"/>
      <c r="L2795" s="59"/>
      <c r="M2795" s="59"/>
      <c r="N2795" s="59"/>
      <c r="O2795" s="59"/>
      <c r="P2795" s="370"/>
      <c r="Q2795" s="59"/>
      <c r="R2795" s="386"/>
    </row>
    <row r="2796" spans="1:18" ht="13" x14ac:dyDescent="0.25">
      <c r="A2796" s="383"/>
      <c r="B2796" s="378"/>
      <c r="C2796" s="62" t="str">
        <f>IF(ISTEXT('Organizational Unit Summary'!$B$54),'Organizational Unit Summary'!$B$54,"")</f>
        <v>P-15</v>
      </c>
      <c r="D2796" s="51" t="str">
        <f>IF('Organizational Unit Summary'!$B$24="Benchmark or Sustainment",IF(E2796="OoS","OoS",IF(E2796=1,"DM",IF(E2796=2,"PM",IF(E2796=3,"LM",IF(E2796=4,"FM"))))),IF(E2796="OoS","OoS",IF(E2796&lt;=2,"H",IF(E2796=3,"M",IF(E2796=4,"L")))))</f>
        <v>DM</v>
      </c>
      <c r="E2796" s="58">
        <f>IF(OR(Processes!$C$68=TRUE,Processes!R$68=TRUE),IF(AND(G2796=1,H2796=1,NOT(ISTEXT(J2796))),4,IF(AND(G2796=1,H2796=1,ISTEXT(J2796)),3,IF(AND(OR(G2796=1,H2796=1),ISTEXT(J2796)),2,1))),"OoS")</f>
        <v>1</v>
      </c>
      <c r="F2796" s="57"/>
      <c r="G2796" s="59"/>
      <c r="H2796" s="59"/>
      <c r="I2796" s="59"/>
      <c r="J2796" s="59"/>
      <c r="K2796" s="59"/>
      <c r="L2796" s="59"/>
      <c r="M2796" s="59"/>
      <c r="N2796" s="59"/>
      <c r="O2796" s="59"/>
      <c r="P2796" s="370"/>
      <c r="Q2796" s="59"/>
      <c r="R2796" s="386"/>
    </row>
    <row r="2797" spans="1:18" ht="13" x14ac:dyDescent="0.25">
      <c r="A2797" s="383"/>
      <c r="B2797" s="378"/>
      <c r="C2797" s="62" t="str">
        <f>IF(ISTEXT('Organizational Unit Summary'!$B$55),'Organizational Unit Summary'!$B$55,"")</f>
        <v>P-16</v>
      </c>
      <c r="D2797" s="51" t="str">
        <f>IF('Organizational Unit Summary'!$B$24="Benchmark or Sustainment",IF(E2797="OoS","OoS",IF(E2797=1,"DM",IF(E2797=2,"PM",IF(E2797=3,"LM",IF(E2797=4,"FM"))))),IF(E2797="OoS","OoS",IF(E2797&lt;=2,"H",IF(E2797=3,"M",IF(E2797=4,"L")))))</f>
        <v>DM</v>
      </c>
      <c r="E2797" s="58">
        <f>IF(OR(Processes!$C$68=TRUE,Processes!S$68=TRUE),IF(AND(G2797=1,H2797=1,NOT(ISTEXT(J2797))),4,IF(AND(G2797=1,H2797=1,ISTEXT(J2797)),3,IF(AND(OR(G2797=1,H2797=1),ISTEXT(J2797)),2,1))),"OoS")</f>
        <v>1</v>
      </c>
      <c r="F2797" s="57"/>
      <c r="G2797" s="59"/>
      <c r="H2797" s="59"/>
      <c r="I2797" s="59"/>
      <c r="J2797" s="59"/>
      <c r="K2797" s="59"/>
      <c r="L2797" s="59"/>
      <c r="M2797" s="59"/>
      <c r="N2797" s="59"/>
      <c r="O2797" s="59"/>
      <c r="P2797" s="370"/>
      <c r="Q2797" s="59"/>
      <c r="R2797" s="386"/>
    </row>
    <row r="2798" spans="1:18" ht="13" x14ac:dyDescent="0.25">
      <c r="A2798" s="383"/>
      <c r="B2798" s="378"/>
      <c r="C2798" s="62" t="str">
        <f>IF(ISTEXT('Organizational Unit Summary'!$B$56),'Organizational Unit Summary'!$B$56,"")</f>
        <v>P-17</v>
      </c>
      <c r="D2798" s="51" t="str">
        <f>IF('Organizational Unit Summary'!$B$24="Benchmark or Sustainment",IF(E2798="OoS","OoS",IF(E2798=1,"DM",IF(E2798=2,"PM",IF(E2798=3,"LM",IF(E2798=4,"FM"))))),IF(E2798="OoS","OoS",IF(E2798&lt;=2,"H",IF(E2798=3,"M",IF(E2798=4,"L")))))</f>
        <v>DM</v>
      </c>
      <c r="E2798" s="58">
        <f>IF(OR(Processes!$C$68=TRUE,Processes!T$68=TRUE),IF(AND(G2798=1,H2798=1,NOT(ISTEXT(J2798))),4,IF(AND(G2798=1,H2798=1,ISTEXT(J2798)),3,IF(AND(OR(G2798=1,H2798=1),ISTEXT(J2798)),2,1))),"OoS")</f>
        <v>1</v>
      </c>
      <c r="F2798" s="57"/>
      <c r="G2798" s="59"/>
      <c r="H2798" s="59"/>
      <c r="I2798" s="59"/>
      <c r="J2798" s="59"/>
      <c r="K2798" s="59"/>
      <c r="L2798" s="59"/>
      <c r="M2798" s="59"/>
      <c r="N2798" s="59"/>
      <c r="O2798" s="59"/>
      <c r="P2798" s="370"/>
      <c r="Q2798" s="59"/>
      <c r="R2798" s="386"/>
    </row>
    <row r="2799" spans="1:18" ht="13" x14ac:dyDescent="0.25">
      <c r="A2799" s="383"/>
      <c r="B2799" s="378"/>
      <c r="C2799" s="62" t="str">
        <f>IF(ISTEXT('Organizational Unit Summary'!$B$57),'Organizational Unit Summary'!$B$57,"")</f>
        <v>P-18</v>
      </c>
      <c r="D2799" s="51" t="str">
        <f>IF('Organizational Unit Summary'!$B$24="Benchmark or Sustainment",IF(E2799="OoS","OoS",IF(E2799=1,"DM",IF(E2799=2,"PM",IF(E2799=3,"LM",IF(E2799=4,"FM"))))),IF(E2799="OoS","OoS",IF(E2799&lt;=2,"H",IF(E2799=3,"M",IF(E2799=4,"L")))))</f>
        <v>DM</v>
      </c>
      <c r="E2799" s="58">
        <f>IF(OR(Processes!$C$68=TRUE,Processes!U$68=TRUE),IF(AND(G2799=1,H2799=1,NOT(ISTEXT(J2799))),4,IF(AND(G2799=1,H2799=1,ISTEXT(J2799)),3,IF(AND(OR(G2799=1,H2799=1),ISTEXT(J2799)),2,1))),"OoS")</f>
        <v>1</v>
      </c>
      <c r="F2799" s="57"/>
      <c r="G2799" s="59"/>
      <c r="H2799" s="59"/>
      <c r="I2799" s="59"/>
      <c r="J2799" s="59"/>
      <c r="K2799" s="59"/>
      <c r="L2799" s="59"/>
      <c r="M2799" s="59"/>
      <c r="N2799" s="59"/>
      <c r="O2799" s="59"/>
      <c r="P2799" s="370"/>
      <c r="Q2799" s="59"/>
      <c r="R2799" s="386"/>
    </row>
    <row r="2800" spans="1:18" ht="13" x14ac:dyDescent="0.25">
      <c r="A2800" s="383"/>
      <c r="B2800" s="378"/>
      <c r="C2800" s="62" t="str">
        <f>IF(ISTEXT('Organizational Unit Summary'!$B$58),'Organizational Unit Summary'!$B$58,"")</f>
        <v>P-19</v>
      </c>
      <c r="D2800" s="51" t="str">
        <f>IF('Organizational Unit Summary'!$B$24="Benchmark or Sustainment",IF(E2800="OoS","OoS",IF(E2800=1,"DM",IF(E2800=2,"PM",IF(E2800=3,"LM",IF(E2800=4,"FM"))))),IF(E2800="OoS","OoS",IF(E2800&lt;=2,"H",IF(E2800=3,"M",IF(E2800=4,"L")))))</f>
        <v>DM</v>
      </c>
      <c r="E2800" s="58">
        <f>IF(OR(Processes!$C$68=TRUE,Processes!V$68=TRUE),IF(AND(G2800=1,H2800=1,NOT(ISTEXT(J2800))),4,IF(AND(G2800=1,H2800=1,ISTEXT(J2800)),3,IF(AND(OR(G2800=1,H2800=1),ISTEXT(J2800)),2,1))),"OoS")</f>
        <v>1</v>
      </c>
      <c r="F2800" s="57"/>
      <c r="G2800" s="59"/>
      <c r="H2800" s="59"/>
      <c r="I2800" s="59"/>
      <c r="J2800" s="59"/>
      <c r="K2800" s="59"/>
      <c r="L2800" s="59"/>
      <c r="M2800" s="59"/>
      <c r="N2800" s="59"/>
      <c r="O2800" s="59"/>
      <c r="P2800" s="370"/>
      <c r="Q2800" s="59"/>
      <c r="R2800" s="386"/>
    </row>
    <row r="2801" spans="1:18" ht="13.5" thickBot="1" x14ac:dyDescent="0.3">
      <c r="A2801" s="383"/>
      <c r="B2801" s="378"/>
      <c r="C2801" s="62" t="str">
        <f>IF(ISTEXT('Organizational Unit Summary'!$B$59),'Organizational Unit Summary'!$B$59,"")</f>
        <v>P-20</v>
      </c>
      <c r="D2801" s="51" t="str">
        <f>IF('Organizational Unit Summary'!$B$24="Benchmark or Sustainment",IF(E2801="OoS","OoS",IF(E2801=1,"DM",IF(E2801=2,"PM",IF(E2801=3,"LM",IF(E2801=4,"FM"))))),IF(E2801="OoS","OoS",IF(E2801&lt;=2,"H",IF(E2801=3,"M",IF(E2801=4,"L")))))</f>
        <v>DM</v>
      </c>
      <c r="E2801" s="58">
        <f>IF(OR(Processes!$C$68=TRUE,Processes!W$68=TRUE),IF(AND(G2801=1,H2801=1,NOT(ISTEXT(J2801))),4,IF(AND(G2801=1,H2801=1,ISTEXT(J2801)),3,IF(AND(OR(G2801=1,H2801=1),ISTEXT(J2801)),2,1))),"OoS")</f>
        <v>1</v>
      </c>
      <c r="F2801" s="57"/>
      <c r="G2801" s="59"/>
      <c r="H2801" s="59"/>
      <c r="I2801" s="59"/>
      <c r="J2801" s="59"/>
      <c r="K2801" s="59"/>
      <c r="L2801" s="59"/>
      <c r="M2801" s="59"/>
      <c r="N2801" s="59"/>
      <c r="O2801" s="59"/>
      <c r="P2801" s="371"/>
      <c r="Q2801" s="59"/>
      <c r="R2801" s="386"/>
    </row>
    <row r="2802" spans="1:18" ht="13" x14ac:dyDescent="0.25">
      <c r="A2802" s="383"/>
      <c r="B2802" s="378" t="str">
        <f>IF(ISTEXT(Processes!$B$18),Processes!$B$18,"")</f>
        <v>Process 16</v>
      </c>
      <c r="C2802" s="62" t="str">
        <f>IF(ISTEXT('Organizational Unit Summary'!$B$40),'Organizational Unit Summary'!$B$40,"")</f>
        <v>P-1</v>
      </c>
      <c r="D2802" s="51" t="str">
        <f>IF('Organizational Unit Summary'!$B$24="Benchmark or Sustainment",IF(E2802="OoS","OoS",IF(E2802=1,"DM",IF(E2802=2,"PM",IF(E2802=3,"LM",IF(E2802=4,"FM"))))),IF(E2802="OoS","OoS",IF(E2802&lt;=2,"H",IF(E2802=3,"M",IF(E2802=4,"L")))))</f>
        <v>DM</v>
      </c>
      <c r="E2802" s="58">
        <f>IF(OR(Processes!$C$69=TRUE,Processes!D$69=TRUE),IF(AND(G2802=1,H2802=1,NOT(ISTEXT(J2802))),4,IF(AND(G2802=1,H2802=1,ISTEXT(J2802)),3,IF(AND(OR(G2802=1,H2802=1),ISTEXT(J2802)),2,1))),"OoS")</f>
        <v>1</v>
      </c>
      <c r="F2802" s="57"/>
      <c r="G2802" s="59"/>
      <c r="H2802" s="59"/>
      <c r="I2802" s="59"/>
      <c r="J2802" s="59"/>
      <c r="K2802" s="59"/>
      <c r="L2802" s="59"/>
      <c r="M2802" s="59"/>
      <c r="N2802" s="59"/>
      <c r="O2802" s="59"/>
      <c r="P2802" s="369"/>
      <c r="Q2802" s="59"/>
      <c r="R2802" s="386"/>
    </row>
    <row r="2803" spans="1:18" ht="13" x14ac:dyDescent="0.25">
      <c r="A2803" s="383"/>
      <c r="B2803" s="378"/>
      <c r="C2803" s="62" t="str">
        <f>IF(ISTEXT('Organizational Unit Summary'!$B$41),'Organizational Unit Summary'!$B$41,"")</f>
        <v>P-2</v>
      </c>
      <c r="D2803" s="51" t="str">
        <f>IF('Organizational Unit Summary'!$B$24="Benchmark or Sustainment",IF(E2803="OoS","OoS",IF(E2803=1,"DM",IF(E2803=2,"PM",IF(E2803=3,"LM",IF(E2803=4,"FM"))))),IF(E2803="OoS","OoS",IF(E2803&lt;=2,"H",IF(E2803=3,"M",IF(E2803=4,"L")))))</f>
        <v>DM</v>
      </c>
      <c r="E2803" s="58">
        <f>IF(OR(Processes!$C$69=TRUE,Processes!E$69=TRUE),IF(AND(G2803=1,H2803=1,NOT(ISTEXT(J2803))),4,IF(AND(G2803=1,H2803=1,ISTEXT(J2803)),3,IF(AND(OR(G2803=1,H2803=1),ISTEXT(J2803)),2,1))),"OoS")</f>
        <v>1</v>
      </c>
      <c r="F2803" s="57"/>
      <c r="G2803" s="59"/>
      <c r="H2803" s="59"/>
      <c r="I2803" s="59"/>
      <c r="J2803" s="59"/>
      <c r="K2803" s="59"/>
      <c r="L2803" s="59"/>
      <c r="M2803" s="59"/>
      <c r="N2803" s="59"/>
      <c r="O2803" s="59"/>
      <c r="P2803" s="370"/>
      <c r="Q2803" s="59"/>
      <c r="R2803" s="386"/>
    </row>
    <row r="2804" spans="1:18" ht="13" x14ac:dyDescent="0.25">
      <c r="A2804" s="383"/>
      <c r="B2804" s="378"/>
      <c r="C2804" s="62" t="str">
        <f>IF(ISTEXT('Organizational Unit Summary'!$B$42),'Organizational Unit Summary'!$B$42,"")</f>
        <v>P-3</v>
      </c>
      <c r="D2804" s="51" t="str">
        <f>IF('Organizational Unit Summary'!$B$24="Benchmark or Sustainment",IF(E2804="OoS","OoS",IF(E2804=1,"DM",IF(E2804=2,"PM",IF(E2804=3,"LM",IF(E2804=4,"FM"))))),IF(E2804="OoS","OoS",IF(E2804&lt;=2,"H",IF(E2804=3,"M",IF(E2804=4,"L")))))</f>
        <v>DM</v>
      </c>
      <c r="E2804" s="58">
        <f>IF(OR(Processes!$C$69=TRUE,Processes!F$69=TRUE),IF(AND(G2804=1,H2804=1,NOT(ISTEXT(J2804))),4,IF(AND(G2804=1,H2804=1,ISTEXT(J2804)),3,IF(AND(OR(G2804=1,H2804=1),ISTEXT(J2804)),2,1))),"OoS")</f>
        <v>1</v>
      </c>
      <c r="F2804" s="57"/>
      <c r="G2804" s="59"/>
      <c r="H2804" s="59"/>
      <c r="I2804" s="59"/>
      <c r="J2804" s="59"/>
      <c r="K2804" s="59"/>
      <c r="L2804" s="59"/>
      <c r="M2804" s="59"/>
      <c r="N2804" s="59"/>
      <c r="O2804" s="59"/>
      <c r="P2804" s="370"/>
      <c r="Q2804" s="59"/>
      <c r="R2804" s="386"/>
    </row>
    <row r="2805" spans="1:18" ht="13" x14ac:dyDescent="0.25">
      <c r="A2805" s="383"/>
      <c r="B2805" s="378"/>
      <c r="C2805" s="62" t="str">
        <f>IF(ISTEXT('Organizational Unit Summary'!$B$43),'Organizational Unit Summary'!$B$43,"")</f>
        <v>P-4</v>
      </c>
      <c r="D2805" s="51" t="str">
        <f>IF('Organizational Unit Summary'!$B$24="Benchmark or Sustainment",IF(E2805="OoS","OoS",IF(E2805=1,"DM",IF(E2805=2,"PM",IF(E2805=3,"LM",IF(E2805=4,"FM"))))),IF(E2805="OoS","OoS",IF(E2805&lt;=2,"H",IF(E2805=3,"M",IF(E2805=4,"L")))))</f>
        <v>DM</v>
      </c>
      <c r="E2805" s="58">
        <f>IF(OR(Processes!$C$69=TRUE,Processes!G$69=TRUE),IF(AND(G2805=1,H2805=1,NOT(ISTEXT(J2805))),4,IF(AND(G2805=1,H2805=1,ISTEXT(J2805)),3,IF(AND(OR(G2805=1,H2805=1),ISTEXT(J2805)),2,1))),"OoS")</f>
        <v>1</v>
      </c>
      <c r="F2805" s="57"/>
      <c r="G2805" s="59"/>
      <c r="H2805" s="59"/>
      <c r="I2805" s="59"/>
      <c r="J2805" s="59"/>
      <c r="K2805" s="59"/>
      <c r="L2805" s="59"/>
      <c r="M2805" s="59"/>
      <c r="N2805" s="59"/>
      <c r="O2805" s="59"/>
      <c r="P2805" s="370"/>
      <c r="Q2805" s="59"/>
      <c r="R2805" s="386"/>
    </row>
    <row r="2806" spans="1:18" ht="13" x14ac:dyDescent="0.25">
      <c r="A2806" s="383"/>
      <c r="B2806" s="378"/>
      <c r="C2806" s="62" t="str">
        <f>IF(ISTEXT('Organizational Unit Summary'!$B$44),'Organizational Unit Summary'!$B$44,"")</f>
        <v>P-5</v>
      </c>
      <c r="D2806" s="51" t="str">
        <f>IF('Organizational Unit Summary'!$B$24="Benchmark or Sustainment",IF(E2806="OoS","OoS",IF(E2806=1,"DM",IF(E2806=2,"PM",IF(E2806=3,"LM",IF(E2806=4,"FM"))))),IF(E2806="OoS","OoS",IF(E2806&lt;=2,"H",IF(E2806=3,"M",IF(E2806=4,"L")))))</f>
        <v>DM</v>
      </c>
      <c r="E2806" s="58">
        <f>IF(OR(Processes!$C$69=TRUE,Processes!H$69=TRUE),IF(AND(G2806=1,H2806=1,NOT(ISTEXT(J2806))),4,IF(AND(G2806=1,H2806=1,ISTEXT(J2806)),3,IF(AND(OR(G2806=1,H2806=1),ISTEXT(J2806)),2,1))),"OoS")</f>
        <v>1</v>
      </c>
      <c r="F2806" s="57"/>
      <c r="G2806" s="59"/>
      <c r="H2806" s="59"/>
      <c r="I2806" s="59"/>
      <c r="J2806" s="59"/>
      <c r="K2806" s="59"/>
      <c r="L2806" s="59"/>
      <c r="M2806" s="59"/>
      <c r="N2806" s="59"/>
      <c r="O2806" s="59"/>
      <c r="P2806" s="370"/>
      <c r="Q2806" s="59"/>
      <c r="R2806" s="386"/>
    </row>
    <row r="2807" spans="1:18" ht="13" x14ac:dyDescent="0.25">
      <c r="A2807" s="383"/>
      <c r="B2807" s="378"/>
      <c r="C2807" s="62" t="str">
        <f>IF(ISTEXT('Organizational Unit Summary'!$B$45),'Organizational Unit Summary'!$B$45,"")</f>
        <v>P-6</v>
      </c>
      <c r="D2807" s="51" t="str">
        <f>IF('Organizational Unit Summary'!$B$24="Benchmark or Sustainment",IF(E2807="OoS","OoS",IF(E2807=1,"DM",IF(E2807=2,"PM",IF(E2807=3,"LM",IF(E2807=4,"FM"))))),IF(E2807="OoS","OoS",IF(E2807&lt;=2,"H",IF(E2807=3,"M",IF(E2807=4,"L")))))</f>
        <v>DM</v>
      </c>
      <c r="E2807" s="58">
        <f>IF(OR(Processes!$C$69=TRUE,Processes!I$69=TRUE),IF(AND(G2807=1,H2807=1,NOT(ISTEXT(J2807))),4,IF(AND(G2807=1,H2807=1,ISTEXT(J2807)),3,IF(AND(OR(G2807=1,H2807=1),ISTEXT(J2807)),2,1))),"OoS")</f>
        <v>1</v>
      </c>
      <c r="F2807" s="57"/>
      <c r="G2807" s="59"/>
      <c r="H2807" s="59"/>
      <c r="I2807" s="59"/>
      <c r="J2807" s="59"/>
      <c r="K2807" s="59"/>
      <c r="L2807" s="59"/>
      <c r="M2807" s="59"/>
      <c r="N2807" s="59"/>
      <c r="O2807" s="59"/>
      <c r="P2807" s="370"/>
      <c r="Q2807" s="59"/>
      <c r="R2807" s="386"/>
    </row>
    <row r="2808" spans="1:18" ht="13" x14ac:dyDescent="0.25">
      <c r="A2808" s="383"/>
      <c r="B2808" s="378"/>
      <c r="C2808" s="62" t="str">
        <f>IF(ISTEXT('Organizational Unit Summary'!$B$46),'Organizational Unit Summary'!$B$46,"")</f>
        <v>P-7</v>
      </c>
      <c r="D2808" s="51" t="str">
        <f>IF('Organizational Unit Summary'!$B$24="Benchmark or Sustainment",IF(E2808="OoS","OoS",IF(E2808=1,"DM",IF(E2808=2,"PM",IF(E2808=3,"LM",IF(E2808=4,"FM"))))),IF(E2808="OoS","OoS",IF(E2808&lt;=2,"H",IF(E2808=3,"M",IF(E2808=4,"L")))))</f>
        <v>DM</v>
      </c>
      <c r="E2808" s="58">
        <f>IF(OR(Processes!$C$69=TRUE,Processes!J$69=TRUE),IF(AND(G2808=1,H2808=1,NOT(ISTEXT(J2808))),4,IF(AND(G2808=1,H2808=1,ISTEXT(J2808)),3,IF(AND(OR(G2808=1,H2808=1),ISTEXT(J2808)),2,1))),"OoS")</f>
        <v>1</v>
      </c>
      <c r="F2808" s="57"/>
      <c r="G2808" s="59"/>
      <c r="H2808" s="59"/>
      <c r="I2808" s="59"/>
      <c r="J2808" s="59"/>
      <c r="K2808" s="59"/>
      <c r="L2808" s="59"/>
      <c r="M2808" s="59"/>
      <c r="N2808" s="59"/>
      <c r="O2808" s="59"/>
      <c r="P2808" s="370"/>
      <c r="Q2808" s="59"/>
      <c r="R2808" s="386"/>
    </row>
    <row r="2809" spans="1:18" ht="13" x14ac:dyDescent="0.25">
      <c r="A2809" s="383"/>
      <c r="B2809" s="378"/>
      <c r="C2809" s="62" t="str">
        <f>IF(ISTEXT('Organizational Unit Summary'!$B$47),'Organizational Unit Summary'!$B$47,"")</f>
        <v>P-8</v>
      </c>
      <c r="D2809" s="51" t="str">
        <f>IF('Organizational Unit Summary'!$B$24="Benchmark or Sustainment",IF(E2809="OoS","OoS",IF(E2809=1,"DM",IF(E2809=2,"PM",IF(E2809=3,"LM",IF(E2809=4,"FM"))))),IF(E2809="OoS","OoS",IF(E2809&lt;=2,"H",IF(E2809=3,"M",IF(E2809=4,"L")))))</f>
        <v>DM</v>
      </c>
      <c r="E2809" s="58">
        <f>IF(OR(Processes!$C$69=TRUE,Processes!K$69=TRUE),IF(AND(G2809=1,H2809=1,NOT(ISTEXT(J2809))),4,IF(AND(G2809=1,H2809=1,ISTEXT(J2809)),3,IF(AND(OR(G2809=1,H2809=1),ISTEXT(J2809)),2,1))),"OoS")</f>
        <v>1</v>
      </c>
      <c r="F2809" s="57"/>
      <c r="G2809" s="59"/>
      <c r="H2809" s="59"/>
      <c r="I2809" s="59"/>
      <c r="J2809" s="59"/>
      <c r="K2809" s="59"/>
      <c r="L2809" s="59"/>
      <c r="M2809" s="59"/>
      <c r="N2809" s="59"/>
      <c r="O2809" s="59"/>
      <c r="P2809" s="370"/>
      <c r="Q2809" s="59"/>
      <c r="R2809" s="386"/>
    </row>
    <row r="2810" spans="1:18" ht="13" x14ac:dyDescent="0.25">
      <c r="A2810" s="383"/>
      <c r="B2810" s="378"/>
      <c r="C2810" s="62" t="str">
        <f>IF(ISTEXT('Organizational Unit Summary'!$B$48),'Organizational Unit Summary'!$B$48,"")</f>
        <v>P-9</v>
      </c>
      <c r="D2810" s="51" t="str">
        <f>IF('Organizational Unit Summary'!$B$24="Benchmark or Sustainment",IF(E2810="OoS","OoS",IF(E2810=1,"DM",IF(E2810=2,"PM",IF(E2810=3,"LM",IF(E2810=4,"FM"))))),IF(E2810="OoS","OoS",IF(E2810&lt;=2,"H",IF(E2810=3,"M",IF(E2810=4,"L")))))</f>
        <v>DM</v>
      </c>
      <c r="E2810" s="58">
        <f>IF(OR(Processes!$C$69=TRUE,Processes!L$69=TRUE),IF(AND(G2810=1,H2810=1,NOT(ISTEXT(J2810))),4,IF(AND(G2810=1,H2810=1,ISTEXT(J2810)),3,IF(AND(OR(G2810=1,H2810=1),ISTEXT(J2810)),2,1))),"OoS")</f>
        <v>1</v>
      </c>
      <c r="F2810" s="57"/>
      <c r="G2810" s="59"/>
      <c r="H2810" s="59"/>
      <c r="I2810" s="59"/>
      <c r="J2810" s="59"/>
      <c r="K2810" s="59"/>
      <c r="L2810" s="59"/>
      <c r="M2810" s="59"/>
      <c r="N2810" s="59"/>
      <c r="O2810" s="59"/>
      <c r="P2810" s="370"/>
      <c r="Q2810" s="59"/>
      <c r="R2810" s="386"/>
    </row>
    <row r="2811" spans="1:18" ht="13" x14ac:dyDescent="0.25">
      <c r="A2811" s="383"/>
      <c r="B2811" s="378"/>
      <c r="C2811" s="62" t="str">
        <f>IF(ISTEXT('Organizational Unit Summary'!$B$49),'Organizational Unit Summary'!$B$49,"")</f>
        <v>P-10</v>
      </c>
      <c r="D2811" s="51" t="str">
        <f>IF('Organizational Unit Summary'!$B$24="Benchmark or Sustainment",IF(E2811="OoS","OoS",IF(E2811=1,"DM",IF(E2811=2,"PM",IF(E2811=3,"LM",IF(E2811=4,"FM"))))),IF(E2811="OoS","OoS",IF(E2811&lt;=2,"H",IF(E2811=3,"M",IF(E2811=4,"L")))))</f>
        <v>DM</v>
      </c>
      <c r="E2811" s="58">
        <f>IF(OR(Processes!$C$69=TRUE,Processes!M$69=TRUE),IF(AND(G2811=1,H2811=1,NOT(ISTEXT(J2811))),4,IF(AND(G2811=1,H2811=1,ISTEXT(J2811)),3,IF(AND(OR(G2811=1,H2811=1),ISTEXT(J2811)),2,1))),"OoS")</f>
        <v>1</v>
      </c>
      <c r="F2811" s="57"/>
      <c r="G2811" s="59"/>
      <c r="H2811" s="59"/>
      <c r="I2811" s="59"/>
      <c r="J2811" s="59"/>
      <c r="K2811" s="59"/>
      <c r="L2811" s="59"/>
      <c r="M2811" s="59"/>
      <c r="N2811" s="59"/>
      <c r="O2811" s="59"/>
      <c r="P2811" s="370"/>
      <c r="Q2811" s="59"/>
      <c r="R2811" s="386"/>
    </row>
    <row r="2812" spans="1:18" ht="13" x14ac:dyDescent="0.25">
      <c r="A2812" s="383"/>
      <c r="B2812" s="378"/>
      <c r="C2812" s="62" t="str">
        <f>IF(ISTEXT('Organizational Unit Summary'!$B$50),'Organizational Unit Summary'!$B$50,"")</f>
        <v>P-11</v>
      </c>
      <c r="D2812" s="51" t="str">
        <f>IF('Organizational Unit Summary'!$B$24="Benchmark or Sustainment",IF(E2812="OoS","OoS",IF(E2812=1,"DM",IF(E2812=2,"PM",IF(E2812=3,"LM",IF(E2812=4,"FM"))))),IF(E2812="OoS","OoS",IF(E2812&lt;=2,"H",IF(E2812=3,"M",IF(E2812=4,"L")))))</f>
        <v>DM</v>
      </c>
      <c r="E2812" s="58">
        <f>IF(OR(Processes!$C$69=TRUE,Processes!N$69=TRUE),IF(AND(G2812=1,H2812=1,NOT(ISTEXT(J2812))),4,IF(AND(G2812=1,H2812=1,ISTEXT(J2812)),3,IF(AND(OR(G2812=1,H2812=1),ISTEXT(J2812)),2,1))),"OoS")</f>
        <v>1</v>
      </c>
      <c r="F2812" s="57"/>
      <c r="G2812" s="59"/>
      <c r="H2812" s="59"/>
      <c r="I2812" s="59"/>
      <c r="J2812" s="59"/>
      <c r="K2812" s="59"/>
      <c r="L2812" s="59"/>
      <c r="M2812" s="59"/>
      <c r="N2812" s="59"/>
      <c r="O2812" s="59"/>
      <c r="P2812" s="370"/>
      <c r="Q2812" s="59"/>
      <c r="R2812" s="386"/>
    </row>
    <row r="2813" spans="1:18" ht="13" x14ac:dyDescent="0.25">
      <c r="A2813" s="383"/>
      <c r="B2813" s="378"/>
      <c r="C2813" s="62" t="str">
        <f>IF(ISTEXT('Organizational Unit Summary'!$B$51),'Organizational Unit Summary'!$B$51,"")</f>
        <v>P-12</v>
      </c>
      <c r="D2813" s="51" t="str">
        <f>IF('Organizational Unit Summary'!$B$24="Benchmark or Sustainment",IF(E2813="OoS","OoS",IF(E2813=1,"DM",IF(E2813=2,"PM",IF(E2813=3,"LM",IF(E2813=4,"FM"))))),IF(E2813="OoS","OoS",IF(E2813&lt;=2,"H",IF(E2813=3,"M",IF(E2813=4,"L")))))</f>
        <v>DM</v>
      </c>
      <c r="E2813" s="58">
        <f>IF(OR(Processes!$C$69=TRUE,Processes!O$69=TRUE),IF(AND(G2813=1,H2813=1,NOT(ISTEXT(J2813))),4,IF(AND(G2813=1,H2813=1,ISTEXT(J2813)),3,IF(AND(OR(G2813=1,H2813=1),ISTEXT(J2813)),2,1))),"OoS")</f>
        <v>1</v>
      </c>
      <c r="F2813" s="57"/>
      <c r="G2813" s="59"/>
      <c r="H2813" s="59"/>
      <c r="I2813" s="59"/>
      <c r="J2813" s="59"/>
      <c r="K2813" s="59"/>
      <c r="L2813" s="59"/>
      <c r="M2813" s="59"/>
      <c r="N2813" s="59"/>
      <c r="O2813" s="59"/>
      <c r="P2813" s="370"/>
      <c r="Q2813" s="59"/>
      <c r="R2813" s="386"/>
    </row>
    <row r="2814" spans="1:18" ht="13" x14ac:dyDescent="0.25">
      <c r="A2814" s="383"/>
      <c r="B2814" s="378"/>
      <c r="C2814" s="62" t="str">
        <f>IF(ISTEXT('Organizational Unit Summary'!$B$52),'Organizational Unit Summary'!$B$52,"")</f>
        <v>P-13</v>
      </c>
      <c r="D2814" s="51" t="str">
        <f>IF('Organizational Unit Summary'!$B$24="Benchmark or Sustainment",IF(E2814="OoS","OoS",IF(E2814=1,"DM",IF(E2814=2,"PM",IF(E2814=3,"LM",IF(E2814=4,"FM"))))),IF(E2814="OoS","OoS",IF(E2814&lt;=2,"H",IF(E2814=3,"M",IF(E2814=4,"L")))))</f>
        <v>DM</v>
      </c>
      <c r="E2814" s="58">
        <f>IF(OR(Processes!$C$69=TRUE,Processes!P$69=TRUE),IF(AND(G2814=1,H2814=1,NOT(ISTEXT(J2814))),4,IF(AND(G2814=1,H2814=1,ISTEXT(J2814)),3,IF(AND(OR(G2814=1,H2814=1),ISTEXT(J2814)),2,1))),"OoS")</f>
        <v>1</v>
      </c>
      <c r="F2814" s="57"/>
      <c r="G2814" s="59"/>
      <c r="H2814" s="59"/>
      <c r="I2814" s="59"/>
      <c r="J2814" s="59"/>
      <c r="K2814" s="59"/>
      <c r="L2814" s="59"/>
      <c r="M2814" s="59"/>
      <c r="N2814" s="59"/>
      <c r="O2814" s="59"/>
      <c r="P2814" s="370"/>
      <c r="Q2814" s="59"/>
      <c r="R2814" s="386"/>
    </row>
    <row r="2815" spans="1:18" ht="13" x14ac:dyDescent="0.25">
      <c r="A2815" s="383"/>
      <c r="B2815" s="378"/>
      <c r="C2815" s="62" t="str">
        <f>IF(ISTEXT('Organizational Unit Summary'!$B$53),'Organizational Unit Summary'!$B$53,"")</f>
        <v>P-14</v>
      </c>
      <c r="D2815" s="51" t="str">
        <f>IF('Organizational Unit Summary'!$B$24="Benchmark or Sustainment",IF(E2815="OoS","OoS",IF(E2815=1,"DM",IF(E2815=2,"PM",IF(E2815=3,"LM",IF(E2815=4,"FM"))))),IF(E2815="OoS","OoS",IF(E2815&lt;=2,"H",IF(E2815=3,"M",IF(E2815=4,"L")))))</f>
        <v>DM</v>
      </c>
      <c r="E2815" s="58">
        <f>IF(OR(Processes!$C$69=TRUE,Processes!Q$69=TRUE),IF(AND(G2815=1,H2815=1,NOT(ISTEXT(J2815))),4,IF(AND(G2815=1,H2815=1,ISTEXT(J2815)),3,IF(AND(OR(G2815=1,H2815=1),ISTEXT(J2815)),2,1))),"OoS")</f>
        <v>1</v>
      </c>
      <c r="F2815" s="57"/>
      <c r="G2815" s="59"/>
      <c r="H2815" s="59"/>
      <c r="I2815" s="59"/>
      <c r="J2815" s="59"/>
      <c r="K2815" s="59"/>
      <c r="L2815" s="59"/>
      <c r="M2815" s="59"/>
      <c r="N2815" s="59"/>
      <c r="O2815" s="59"/>
      <c r="P2815" s="370"/>
      <c r="Q2815" s="59"/>
      <c r="R2815" s="386"/>
    </row>
    <row r="2816" spans="1:18" ht="13" x14ac:dyDescent="0.25">
      <c r="A2816" s="383"/>
      <c r="B2816" s="378"/>
      <c r="C2816" s="62" t="str">
        <f>IF(ISTEXT('Organizational Unit Summary'!$B$54),'Organizational Unit Summary'!$B$54,"")</f>
        <v>P-15</v>
      </c>
      <c r="D2816" s="51" t="str">
        <f>IF('Organizational Unit Summary'!$B$24="Benchmark or Sustainment",IF(E2816="OoS","OoS",IF(E2816=1,"DM",IF(E2816=2,"PM",IF(E2816=3,"LM",IF(E2816=4,"FM"))))),IF(E2816="OoS","OoS",IF(E2816&lt;=2,"H",IF(E2816=3,"M",IF(E2816=4,"L")))))</f>
        <v>DM</v>
      </c>
      <c r="E2816" s="58">
        <f>IF(OR(Processes!$C$69=TRUE,Processes!R$69=TRUE),IF(AND(G2816=1,H2816=1,NOT(ISTEXT(J2816))),4,IF(AND(G2816=1,H2816=1,ISTEXT(J2816)),3,IF(AND(OR(G2816=1,H2816=1),ISTEXT(J2816)),2,1))),"OoS")</f>
        <v>1</v>
      </c>
      <c r="F2816" s="57"/>
      <c r="G2816" s="59"/>
      <c r="H2816" s="59"/>
      <c r="I2816" s="59"/>
      <c r="J2816" s="59"/>
      <c r="K2816" s="59"/>
      <c r="L2816" s="59"/>
      <c r="M2816" s="59"/>
      <c r="N2816" s="59"/>
      <c r="O2816" s="59"/>
      <c r="P2816" s="370"/>
      <c r="Q2816" s="59"/>
      <c r="R2816" s="386"/>
    </row>
    <row r="2817" spans="1:18" ht="13" x14ac:dyDescent="0.25">
      <c r="A2817" s="383"/>
      <c r="B2817" s="378"/>
      <c r="C2817" s="62" t="str">
        <f>IF(ISTEXT('Organizational Unit Summary'!$B$55),'Organizational Unit Summary'!$B$55,"")</f>
        <v>P-16</v>
      </c>
      <c r="D2817" s="51" t="str">
        <f>IF('Organizational Unit Summary'!$B$24="Benchmark or Sustainment",IF(E2817="OoS","OoS",IF(E2817=1,"DM",IF(E2817=2,"PM",IF(E2817=3,"LM",IF(E2817=4,"FM"))))),IF(E2817="OoS","OoS",IF(E2817&lt;=2,"H",IF(E2817=3,"M",IF(E2817=4,"L")))))</f>
        <v>DM</v>
      </c>
      <c r="E2817" s="58">
        <f>IF(OR(Processes!$C$69=TRUE,Processes!S$69=TRUE),IF(AND(G2817=1,H2817=1,NOT(ISTEXT(J2817))),4,IF(AND(G2817=1,H2817=1,ISTEXT(J2817)),3,IF(AND(OR(G2817=1,H2817=1),ISTEXT(J2817)),2,1))),"OoS")</f>
        <v>1</v>
      </c>
      <c r="F2817" s="57"/>
      <c r="G2817" s="59"/>
      <c r="H2817" s="59"/>
      <c r="I2817" s="59"/>
      <c r="J2817" s="59"/>
      <c r="K2817" s="59"/>
      <c r="L2817" s="59"/>
      <c r="M2817" s="59"/>
      <c r="N2817" s="59"/>
      <c r="O2817" s="59"/>
      <c r="P2817" s="370"/>
      <c r="Q2817" s="59"/>
      <c r="R2817" s="386"/>
    </row>
    <row r="2818" spans="1:18" ht="13" x14ac:dyDescent="0.25">
      <c r="A2818" s="383"/>
      <c r="B2818" s="378"/>
      <c r="C2818" s="62" t="str">
        <f>IF(ISTEXT('Organizational Unit Summary'!$B$56),'Organizational Unit Summary'!$B$56,"")</f>
        <v>P-17</v>
      </c>
      <c r="D2818" s="51" t="str">
        <f>IF('Organizational Unit Summary'!$B$24="Benchmark or Sustainment",IF(E2818="OoS","OoS",IF(E2818=1,"DM",IF(E2818=2,"PM",IF(E2818=3,"LM",IF(E2818=4,"FM"))))),IF(E2818="OoS","OoS",IF(E2818&lt;=2,"H",IF(E2818=3,"M",IF(E2818=4,"L")))))</f>
        <v>DM</v>
      </c>
      <c r="E2818" s="58">
        <f>IF(OR(Processes!$C$69=TRUE,Processes!T$69=TRUE),IF(AND(G2818=1,H2818=1,NOT(ISTEXT(J2818))),4,IF(AND(G2818=1,H2818=1,ISTEXT(J2818)),3,IF(AND(OR(G2818=1,H2818=1),ISTEXT(J2818)),2,1))),"OoS")</f>
        <v>1</v>
      </c>
      <c r="F2818" s="57"/>
      <c r="G2818" s="59"/>
      <c r="H2818" s="59"/>
      <c r="I2818" s="59"/>
      <c r="J2818" s="59"/>
      <c r="K2818" s="59"/>
      <c r="L2818" s="59"/>
      <c r="M2818" s="59"/>
      <c r="N2818" s="59"/>
      <c r="O2818" s="59"/>
      <c r="P2818" s="370"/>
      <c r="Q2818" s="59"/>
      <c r="R2818" s="386"/>
    </row>
    <row r="2819" spans="1:18" ht="13" x14ac:dyDescent="0.25">
      <c r="A2819" s="383"/>
      <c r="B2819" s="378"/>
      <c r="C2819" s="62" t="str">
        <f>IF(ISTEXT('Organizational Unit Summary'!$B$57),'Organizational Unit Summary'!$B$57,"")</f>
        <v>P-18</v>
      </c>
      <c r="D2819" s="51" t="str">
        <f>IF('Organizational Unit Summary'!$B$24="Benchmark or Sustainment",IF(E2819="OoS","OoS",IF(E2819=1,"DM",IF(E2819=2,"PM",IF(E2819=3,"LM",IF(E2819=4,"FM"))))),IF(E2819="OoS","OoS",IF(E2819&lt;=2,"H",IF(E2819=3,"M",IF(E2819=4,"L")))))</f>
        <v>DM</v>
      </c>
      <c r="E2819" s="58">
        <f>IF(OR(Processes!$C$69=TRUE,Processes!U$69=TRUE),IF(AND(G2819=1,H2819=1,NOT(ISTEXT(J2819))),4,IF(AND(G2819=1,H2819=1,ISTEXT(J2819)),3,IF(AND(OR(G2819=1,H2819=1),ISTEXT(J2819)),2,1))),"OoS")</f>
        <v>1</v>
      </c>
      <c r="F2819" s="57"/>
      <c r="G2819" s="59"/>
      <c r="H2819" s="59"/>
      <c r="I2819" s="59"/>
      <c r="J2819" s="59"/>
      <c r="K2819" s="59"/>
      <c r="L2819" s="59"/>
      <c r="M2819" s="59"/>
      <c r="N2819" s="59"/>
      <c r="O2819" s="59"/>
      <c r="P2819" s="370"/>
      <c r="Q2819" s="59"/>
      <c r="R2819" s="386"/>
    </row>
    <row r="2820" spans="1:18" ht="13" x14ac:dyDescent="0.25">
      <c r="A2820" s="383"/>
      <c r="B2820" s="378"/>
      <c r="C2820" s="62" t="str">
        <f>IF(ISTEXT('Organizational Unit Summary'!$B$58),'Organizational Unit Summary'!$B$58,"")</f>
        <v>P-19</v>
      </c>
      <c r="D2820" s="51" t="str">
        <f>IF('Organizational Unit Summary'!$B$24="Benchmark or Sustainment",IF(E2820="OoS","OoS",IF(E2820=1,"DM",IF(E2820=2,"PM",IF(E2820=3,"LM",IF(E2820=4,"FM"))))),IF(E2820="OoS","OoS",IF(E2820&lt;=2,"H",IF(E2820=3,"M",IF(E2820=4,"L")))))</f>
        <v>DM</v>
      </c>
      <c r="E2820" s="58">
        <f>IF(OR(Processes!$C$69=TRUE,Processes!V$69=TRUE),IF(AND(G2820=1,H2820=1,NOT(ISTEXT(J2820))),4,IF(AND(G2820=1,H2820=1,ISTEXT(J2820)),3,IF(AND(OR(G2820=1,H2820=1),ISTEXT(J2820)),2,1))),"OoS")</f>
        <v>1</v>
      </c>
      <c r="F2820" s="57"/>
      <c r="G2820" s="59"/>
      <c r="H2820" s="59"/>
      <c r="I2820" s="59"/>
      <c r="J2820" s="59"/>
      <c r="K2820" s="59"/>
      <c r="L2820" s="59"/>
      <c r="M2820" s="59"/>
      <c r="N2820" s="59"/>
      <c r="O2820" s="59"/>
      <c r="P2820" s="370"/>
      <c r="Q2820" s="59"/>
      <c r="R2820" s="386"/>
    </row>
    <row r="2821" spans="1:18" ht="13.5" thickBot="1" x14ac:dyDescent="0.3">
      <c r="A2821" s="383"/>
      <c r="B2821" s="378"/>
      <c r="C2821" s="62" t="str">
        <f>IF(ISTEXT('Organizational Unit Summary'!$B$59),'Organizational Unit Summary'!$B$59,"")</f>
        <v>P-20</v>
      </c>
      <c r="D2821" s="51" t="str">
        <f>IF('Organizational Unit Summary'!$B$24="Benchmark or Sustainment",IF(E2821="OoS","OoS",IF(E2821=1,"DM",IF(E2821=2,"PM",IF(E2821=3,"LM",IF(E2821=4,"FM"))))),IF(E2821="OoS","OoS",IF(E2821&lt;=2,"H",IF(E2821=3,"M",IF(E2821=4,"L")))))</f>
        <v>DM</v>
      </c>
      <c r="E2821" s="58">
        <f>IF(OR(Processes!$C$69=TRUE,Processes!W$69=TRUE),IF(AND(G2821=1,H2821=1,NOT(ISTEXT(J2821))),4,IF(AND(G2821=1,H2821=1,ISTEXT(J2821)),3,IF(AND(OR(G2821=1,H2821=1),ISTEXT(J2821)),2,1))),"OoS")</f>
        <v>1</v>
      </c>
      <c r="F2821" s="57"/>
      <c r="G2821" s="59"/>
      <c r="H2821" s="59"/>
      <c r="I2821" s="59"/>
      <c r="J2821" s="59"/>
      <c r="K2821" s="59"/>
      <c r="L2821" s="59"/>
      <c r="M2821" s="59"/>
      <c r="N2821" s="59"/>
      <c r="O2821" s="59"/>
      <c r="P2821" s="371"/>
      <c r="Q2821" s="59"/>
      <c r="R2821" s="386"/>
    </row>
    <row r="2822" spans="1:18" ht="13" x14ac:dyDescent="0.25">
      <c r="A2822" s="383"/>
      <c r="B2822" s="378" t="str">
        <f>IF(ISTEXT(Processes!$B$19),Processes!$B$19,"")</f>
        <v>Process 17</v>
      </c>
      <c r="C2822" s="62" t="str">
        <f>IF(ISTEXT('Organizational Unit Summary'!$B$40),'Organizational Unit Summary'!$B$40,"")</f>
        <v>P-1</v>
      </c>
      <c r="D2822" s="51" t="str">
        <f>IF('Organizational Unit Summary'!$B$24="Benchmark or Sustainment",IF(E2822="OoS","OoS",IF(E2822=1,"DM",IF(E2822=2,"PM",IF(E2822=3,"LM",IF(E2822=4,"FM"))))),IF(E2822="OoS","OoS",IF(E2822&lt;=2,"H",IF(E2822=3,"M",IF(E2822=4,"L")))))</f>
        <v>DM</v>
      </c>
      <c r="E2822" s="58">
        <f>IF(OR(Processes!$C$70=TRUE,Processes!D$70=TRUE),IF(AND(G2822=1,H2822=1,NOT(ISTEXT(J2822))),4,IF(AND(G2822=1,H2822=1,ISTEXT(J2822)),3,IF(AND(OR(G2822=1,H2822=1),ISTEXT(J2822)),2,1))),"OoS")</f>
        <v>1</v>
      </c>
      <c r="F2822" s="57"/>
      <c r="G2822" s="59"/>
      <c r="H2822" s="59"/>
      <c r="I2822" s="59"/>
      <c r="J2822" s="59"/>
      <c r="K2822" s="59"/>
      <c r="L2822" s="59"/>
      <c r="M2822" s="59"/>
      <c r="N2822" s="59"/>
      <c r="O2822" s="59"/>
      <c r="P2822" s="369"/>
      <c r="Q2822" s="59"/>
      <c r="R2822" s="386"/>
    </row>
    <row r="2823" spans="1:18" ht="13" x14ac:dyDescent="0.25">
      <c r="A2823" s="383"/>
      <c r="B2823" s="378"/>
      <c r="C2823" s="62" t="str">
        <f>IF(ISTEXT('Organizational Unit Summary'!$B$41),'Organizational Unit Summary'!$B$41,"")</f>
        <v>P-2</v>
      </c>
      <c r="D2823" s="51" t="str">
        <f>IF('Organizational Unit Summary'!$B$24="Benchmark or Sustainment",IF(E2823="OoS","OoS",IF(E2823=1,"DM",IF(E2823=2,"PM",IF(E2823=3,"LM",IF(E2823=4,"FM"))))),IF(E2823="OoS","OoS",IF(E2823&lt;=2,"H",IF(E2823=3,"M",IF(E2823=4,"L")))))</f>
        <v>DM</v>
      </c>
      <c r="E2823" s="58">
        <f>IF(OR(Processes!$C$70=TRUE,Processes!E$70=TRUE),IF(AND(G2823=1,H2823=1,NOT(ISTEXT(J2823))),4,IF(AND(G2823=1,H2823=1,ISTEXT(J2823)),3,IF(AND(OR(G2823=1,H2823=1),ISTEXT(J2823)),2,1))),"OoS")</f>
        <v>1</v>
      </c>
      <c r="F2823" s="57"/>
      <c r="G2823" s="59"/>
      <c r="H2823" s="59"/>
      <c r="I2823" s="59"/>
      <c r="J2823" s="59"/>
      <c r="K2823" s="59"/>
      <c r="L2823" s="59"/>
      <c r="M2823" s="59"/>
      <c r="N2823" s="59"/>
      <c r="O2823" s="59"/>
      <c r="P2823" s="370"/>
      <c r="Q2823" s="59"/>
      <c r="R2823" s="386"/>
    </row>
    <row r="2824" spans="1:18" ht="13" x14ac:dyDescent="0.25">
      <c r="A2824" s="383"/>
      <c r="B2824" s="378"/>
      <c r="C2824" s="62" t="str">
        <f>IF(ISTEXT('Organizational Unit Summary'!$B$42),'Organizational Unit Summary'!$B$42,"")</f>
        <v>P-3</v>
      </c>
      <c r="D2824" s="51" t="str">
        <f>IF('Organizational Unit Summary'!$B$24="Benchmark or Sustainment",IF(E2824="OoS","OoS",IF(E2824=1,"DM",IF(E2824=2,"PM",IF(E2824=3,"LM",IF(E2824=4,"FM"))))),IF(E2824="OoS","OoS",IF(E2824&lt;=2,"H",IF(E2824=3,"M",IF(E2824=4,"L")))))</f>
        <v>DM</v>
      </c>
      <c r="E2824" s="58">
        <f>IF(OR(Processes!$C$70=TRUE,Processes!F$70=TRUE),IF(AND(G2824=1,H2824=1,NOT(ISTEXT(J2824))),4,IF(AND(G2824=1,H2824=1,ISTEXT(J2824)),3,IF(AND(OR(G2824=1,H2824=1),ISTEXT(J2824)),2,1))),"OoS")</f>
        <v>1</v>
      </c>
      <c r="F2824" s="57"/>
      <c r="G2824" s="59"/>
      <c r="H2824" s="59"/>
      <c r="I2824" s="59"/>
      <c r="J2824" s="59"/>
      <c r="K2824" s="59"/>
      <c r="L2824" s="59"/>
      <c r="M2824" s="59"/>
      <c r="N2824" s="59"/>
      <c r="O2824" s="59"/>
      <c r="P2824" s="370"/>
      <c r="Q2824" s="59"/>
      <c r="R2824" s="386"/>
    </row>
    <row r="2825" spans="1:18" ht="13" x14ac:dyDescent="0.25">
      <c r="A2825" s="383"/>
      <c r="B2825" s="378"/>
      <c r="C2825" s="62" t="str">
        <f>IF(ISTEXT('Organizational Unit Summary'!$B$43),'Organizational Unit Summary'!$B$43,"")</f>
        <v>P-4</v>
      </c>
      <c r="D2825" s="51" t="str">
        <f>IF('Organizational Unit Summary'!$B$24="Benchmark or Sustainment",IF(E2825="OoS","OoS",IF(E2825=1,"DM",IF(E2825=2,"PM",IF(E2825=3,"LM",IF(E2825=4,"FM"))))),IF(E2825="OoS","OoS",IF(E2825&lt;=2,"H",IF(E2825=3,"M",IF(E2825=4,"L")))))</f>
        <v>DM</v>
      </c>
      <c r="E2825" s="58">
        <f>IF(OR(Processes!$C$70=TRUE,Processes!G$70=TRUE),IF(AND(G2825=1,H2825=1,NOT(ISTEXT(J2825))),4,IF(AND(G2825=1,H2825=1,ISTEXT(J2825)),3,IF(AND(OR(G2825=1,H2825=1),ISTEXT(J2825)),2,1))),"OoS")</f>
        <v>1</v>
      </c>
      <c r="F2825" s="57"/>
      <c r="G2825" s="59"/>
      <c r="H2825" s="59"/>
      <c r="I2825" s="59"/>
      <c r="J2825" s="59"/>
      <c r="K2825" s="59"/>
      <c r="L2825" s="59"/>
      <c r="M2825" s="59"/>
      <c r="N2825" s="59"/>
      <c r="O2825" s="59"/>
      <c r="P2825" s="370"/>
      <c r="Q2825" s="59"/>
      <c r="R2825" s="386"/>
    </row>
    <row r="2826" spans="1:18" ht="13" x14ac:dyDescent="0.25">
      <c r="A2826" s="383"/>
      <c r="B2826" s="378"/>
      <c r="C2826" s="62" t="str">
        <f>IF(ISTEXT('Organizational Unit Summary'!$B$44),'Organizational Unit Summary'!$B$44,"")</f>
        <v>P-5</v>
      </c>
      <c r="D2826" s="51" t="str">
        <f>IF('Organizational Unit Summary'!$B$24="Benchmark or Sustainment",IF(E2826="OoS","OoS",IF(E2826=1,"DM",IF(E2826=2,"PM",IF(E2826=3,"LM",IF(E2826=4,"FM"))))),IF(E2826="OoS","OoS",IF(E2826&lt;=2,"H",IF(E2826=3,"M",IF(E2826=4,"L")))))</f>
        <v>DM</v>
      </c>
      <c r="E2826" s="58">
        <f>IF(OR(Processes!$C$70=TRUE,Processes!H$70=TRUE),IF(AND(G2826=1,H2826=1,NOT(ISTEXT(J2826))),4,IF(AND(G2826=1,H2826=1,ISTEXT(J2826)),3,IF(AND(OR(G2826=1,H2826=1),ISTEXT(J2826)),2,1))),"OoS")</f>
        <v>1</v>
      </c>
      <c r="F2826" s="57"/>
      <c r="G2826" s="59"/>
      <c r="H2826" s="59"/>
      <c r="I2826" s="59"/>
      <c r="J2826" s="59"/>
      <c r="K2826" s="59"/>
      <c r="L2826" s="59"/>
      <c r="M2826" s="59"/>
      <c r="N2826" s="59"/>
      <c r="O2826" s="59"/>
      <c r="P2826" s="370"/>
      <c r="Q2826" s="59"/>
      <c r="R2826" s="386"/>
    </row>
    <row r="2827" spans="1:18" ht="13" x14ac:dyDescent="0.25">
      <c r="A2827" s="383"/>
      <c r="B2827" s="378"/>
      <c r="C2827" s="62" t="str">
        <f>IF(ISTEXT('Organizational Unit Summary'!$B$45),'Organizational Unit Summary'!$B$45,"")</f>
        <v>P-6</v>
      </c>
      <c r="D2827" s="51" t="str">
        <f>IF('Organizational Unit Summary'!$B$24="Benchmark or Sustainment",IF(E2827="OoS","OoS",IF(E2827=1,"DM",IF(E2827=2,"PM",IF(E2827=3,"LM",IF(E2827=4,"FM"))))),IF(E2827="OoS","OoS",IF(E2827&lt;=2,"H",IF(E2827=3,"M",IF(E2827=4,"L")))))</f>
        <v>DM</v>
      </c>
      <c r="E2827" s="58">
        <f>IF(OR(Processes!$C$70=TRUE,Processes!I$70=TRUE),IF(AND(G2827=1,H2827=1,NOT(ISTEXT(J2827))),4,IF(AND(G2827=1,H2827=1,ISTEXT(J2827)),3,IF(AND(OR(G2827=1,H2827=1),ISTEXT(J2827)),2,1))),"OoS")</f>
        <v>1</v>
      </c>
      <c r="F2827" s="57"/>
      <c r="G2827" s="59"/>
      <c r="H2827" s="59"/>
      <c r="I2827" s="59"/>
      <c r="J2827" s="59"/>
      <c r="K2827" s="59"/>
      <c r="L2827" s="59"/>
      <c r="M2827" s="59"/>
      <c r="N2827" s="59"/>
      <c r="O2827" s="59"/>
      <c r="P2827" s="370"/>
      <c r="Q2827" s="59"/>
      <c r="R2827" s="386"/>
    </row>
    <row r="2828" spans="1:18" ht="13" x14ac:dyDescent="0.25">
      <c r="A2828" s="383"/>
      <c r="B2828" s="378"/>
      <c r="C2828" s="62" t="str">
        <f>IF(ISTEXT('Organizational Unit Summary'!$B$46),'Organizational Unit Summary'!$B$46,"")</f>
        <v>P-7</v>
      </c>
      <c r="D2828" s="51" t="str">
        <f>IF('Organizational Unit Summary'!$B$24="Benchmark or Sustainment",IF(E2828="OoS","OoS",IF(E2828=1,"DM",IF(E2828=2,"PM",IF(E2828=3,"LM",IF(E2828=4,"FM"))))),IF(E2828="OoS","OoS",IF(E2828&lt;=2,"H",IF(E2828=3,"M",IF(E2828=4,"L")))))</f>
        <v>DM</v>
      </c>
      <c r="E2828" s="58">
        <f>IF(OR(Processes!$C$70=TRUE,Processes!J$70=TRUE),IF(AND(G2828=1,H2828=1,NOT(ISTEXT(J2828))),4,IF(AND(G2828=1,H2828=1,ISTEXT(J2828)),3,IF(AND(OR(G2828=1,H2828=1),ISTEXT(J2828)),2,1))),"OoS")</f>
        <v>1</v>
      </c>
      <c r="F2828" s="57"/>
      <c r="G2828" s="59"/>
      <c r="H2828" s="59"/>
      <c r="I2828" s="59"/>
      <c r="J2828" s="59"/>
      <c r="K2828" s="59"/>
      <c r="L2828" s="59"/>
      <c r="M2828" s="59"/>
      <c r="N2828" s="59"/>
      <c r="O2828" s="59"/>
      <c r="P2828" s="370"/>
      <c r="Q2828" s="59"/>
      <c r="R2828" s="386"/>
    </row>
    <row r="2829" spans="1:18" ht="13" x14ac:dyDescent="0.25">
      <c r="A2829" s="383"/>
      <c r="B2829" s="378"/>
      <c r="C2829" s="62" t="str">
        <f>IF(ISTEXT('Organizational Unit Summary'!$B$47),'Organizational Unit Summary'!$B$47,"")</f>
        <v>P-8</v>
      </c>
      <c r="D2829" s="51" t="str">
        <f>IF('Organizational Unit Summary'!$B$24="Benchmark or Sustainment",IF(E2829="OoS","OoS",IF(E2829=1,"DM",IF(E2829=2,"PM",IF(E2829=3,"LM",IF(E2829=4,"FM"))))),IF(E2829="OoS","OoS",IF(E2829&lt;=2,"H",IF(E2829=3,"M",IF(E2829=4,"L")))))</f>
        <v>DM</v>
      </c>
      <c r="E2829" s="58">
        <f>IF(OR(Processes!$C$70=TRUE,Processes!K$70=TRUE),IF(AND(G2829=1,H2829=1,NOT(ISTEXT(J2829))),4,IF(AND(G2829=1,H2829=1,ISTEXT(J2829)),3,IF(AND(OR(G2829=1,H2829=1),ISTEXT(J2829)),2,1))),"OoS")</f>
        <v>1</v>
      </c>
      <c r="F2829" s="57"/>
      <c r="G2829" s="59"/>
      <c r="H2829" s="59"/>
      <c r="I2829" s="59"/>
      <c r="J2829" s="59"/>
      <c r="K2829" s="59"/>
      <c r="L2829" s="59"/>
      <c r="M2829" s="59"/>
      <c r="N2829" s="59"/>
      <c r="O2829" s="59"/>
      <c r="P2829" s="370"/>
      <c r="Q2829" s="59"/>
      <c r="R2829" s="386"/>
    </row>
    <row r="2830" spans="1:18" ht="13" x14ac:dyDescent="0.25">
      <c r="A2830" s="383"/>
      <c r="B2830" s="378"/>
      <c r="C2830" s="62" t="str">
        <f>IF(ISTEXT('Organizational Unit Summary'!$B$48),'Organizational Unit Summary'!$B$48,"")</f>
        <v>P-9</v>
      </c>
      <c r="D2830" s="51" t="str">
        <f>IF('Organizational Unit Summary'!$B$24="Benchmark or Sustainment",IF(E2830="OoS","OoS",IF(E2830=1,"DM",IF(E2830=2,"PM",IF(E2830=3,"LM",IF(E2830=4,"FM"))))),IF(E2830="OoS","OoS",IF(E2830&lt;=2,"H",IF(E2830=3,"M",IF(E2830=4,"L")))))</f>
        <v>DM</v>
      </c>
      <c r="E2830" s="58">
        <f>IF(OR(Processes!$C$70=TRUE,Processes!L$70=TRUE),IF(AND(G2830=1,H2830=1,NOT(ISTEXT(J2830))),4,IF(AND(G2830=1,H2830=1,ISTEXT(J2830)),3,IF(AND(OR(G2830=1,H2830=1),ISTEXT(J2830)),2,1))),"OoS")</f>
        <v>1</v>
      </c>
      <c r="F2830" s="57"/>
      <c r="G2830" s="59"/>
      <c r="H2830" s="59"/>
      <c r="I2830" s="59"/>
      <c r="J2830" s="59"/>
      <c r="K2830" s="59"/>
      <c r="L2830" s="59"/>
      <c r="M2830" s="59"/>
      <c r="N2830" s="59"/>
      <c r="O2830" s="59"/>
      <c r="P2830" s="370"/>
      <c r="Q2830" s="59"/>
      <c r="R2830" s="386"/>
    </row>
    <row r="2831" spans="1:18" ht="13" x14ac:dyDescent="0.25">
      <c r="A2831" s="383"/>
      <c r="B2831" s="378"/>
      <c r="C2831" s="62" t="str">
        <f>IF(ISTEXT('Organizational Unit Summary'!$B$49),'Organizational Unit Summary'!$B$49,"")</f>
        <v>P-10</v>
      </c>
      <c r="D2831" s="51" t="str">
        <f>IF('Organizational Unit Summary'!$B$24="Benchmark or Sustainment",IF(E2831="OoS","OoS",IF(E2831=1,"DM",IF(E2831=2,"PM",IF(E2831=3,"LM",IF(E2831=4,"FM"))))),IF(E2831="OoS","OoS",IF(E2831&lt;=2,"H",IF(E2831=3,"M",IF(E2831=4,"L")))))</f>
        <v>DM</v>
      </c>
      <c r="E2831" s="58">
        <f>IF(OR(Processes!$C$70=TRUE,Processes!M$70=TRUE),IF(AND(G2831=1,H2831=1,NOT(ISTEXT(J2831))),4,IF(AND(G2831=1,H2831=1,ISTEXT(J2831)),3,IF(AND(OR(G2831=1,H2831=1),ISTEXT(J2831)),2,1))),"OoS")</f>
        <v>1</v>
      </c>
      <c r="F2831" s="57"/>
      <c r="G2831" s="59"/>
      <c r="H2831" s="59"/>
      <c r="I2831" s="59"/>
      <c r="J2831" s="59"/>
      <c r="K2831" s="59"/>
      <c r="L2831" s="59"/>
      <c r="M2831" s="59"/>
      <c r="N2831" s="59"/>
      <c r="O2831" s="59"/>
      <c r="P2831" s="370"/>
      <c r="Q2831" s="59"/>
      <c r="R2831" s="386"/>
    </row>
    <row r="2832" spans="1:18" ht="13" x14ac:dyDescent="0.25">
      <c r="A2832" s="383"/>
      <c r="B2832" s="378"/>
      <c r="C2832" s="62" t="str">
        <f>IF(ISTEXT('Organizational Unit Summary'!$B$50),'Organizational Unit Summary'!$B$50,"")</f>
        <v>P-11</v>
      </c>
      <c r="D2832" s="51" t="str">
        <f>IF('Organizational Unit Summary'!$B$24="Benchmark or Sustainment",IF(E2832="OoS","OoS",IF(E2832=1,"DM",IF(E2832=2,"PM",IF(E2832=3,"LM",IF(E2832=4,"FM"))))),IF(E2832="OoS","OoS",IF(E2832&lt;=2,"H",IF(E2832=3,"M",IF(E2832=4,"L")))))</f>
        <v>DM</v>
      </c>
      <c r="E2832" s="58">
        <f>IF(OR(Processes!$C$70=TRUE,Processes!N$70=TRUE),IF(AND(G2832=1,H2832=1,NOT(ISTEXT(J2832))),4,IF(AND(G2832=1,H2832=1,ISTEXT(J2832)),3,IF(AND(OR(G2832=1,H2832=1),ISTEXT(J2832)),2,1))),"OoS")</f>
        <v>1</v>
      </c>
      <c r="F2832" s="57"/>
      <c r="G2832" s="59"/>
      <c r="H2832" s="59"/>
      <c r="I2832" s="59"/>
      <c r="J2832" s="59"/>
      <c r="K2832" s="59"/>
      <c r="L2832" s="59"/>
      <c r="M2832" s="59"/>
      <c r="N2832" s="59"/>
      <c r="O2832" s="59"/>
      <c r="P2832" s="370"/>
      <c r="Q2832" s="59"/>
      <c r="R2832" s="386"/>
    </row>
    <row r="2833" spans="1:18" ht="13" x14ac:dyDescent="0.25">
      <c r="A2833" s="383"/>
      <c r="B2833" s="378"/>
      <c r="C2833" s="62" t="str">
        <f>IF(ISTEXT('Organizational Unit Summary'!$B$51),'Organizational Unit Summary'!$B$51,"")</f>
        <v>P-12</v>
      </c>
      <c r="D2833" s="51" t="str">
        <f>IF('Organizational Unit Summary'!$B$24="Benchmark or Sustainment",IF(E2833="OoS","OoS",IF(E2833=1,"DM",IF(E2833=2,"PM",IF(E2833=3,"LM",IF(E2833=4,"FM"))))),IF(E2833="OoS","OoS",IF(E2833&lt;=2,"H",IF(E2833=3,"M",IF(E2833=4,"L")))))</f>
        <v>DM</v>
      </c>
      <c r="E2833" s="58">
        <f>IF(OR(Processes!$C$70=TRUE,Processes!O$70=TRUE),IF(AND(G2833=1,H2833=1,NOT(ISTEXT(J2833))),4,IF(AND(G2833=1,H2833=1,ISTEXT(J2833)),3,IF(AND(OR(G2833=1,H2833=1),ISTEXT(J2833)),2,1))),"OoS")</f>
        <v>1</v>
      </c>
      <c r="F2833" s="57"/>
      <c r="G2833" s="59"/>
      <c r="H2833" s="59"/>
      <c r="I2833" s="59"/>
      <c r="J2833" s="59"/>
      <c r="K2833" s="59"/>
      <c r="L2833" s="59"/>
      <c r="M2833" s="59"/>
      <c r="N2833" s="59"/>
      <c r="O2833" s="59"/>
      <c r="P2833" s="370"/>
      <c r="Q2833" s="59"/>
      <c r="R2833" s="386"/>
    </row>
    <row r="2834" spans="1:18" ht="13" x14ac:dyDescent="0.25">
      <c r="A2834" s="383"/>
      <c r="B2834" s="378"/>
      <c r="C2834" s="62" t="str">
        <f>IF(ISTEXT('Organizational Unit Summary'!$B$52),'Organizational Unit Summary'!$B$52,"")</f>
        <v>P-13</v>
      </c>
      <c r="D2834" s="51" t="str">
        <f>IF('Organizational Unit Summary'!$B$24="Benchmark or Sustainment",IF(E2834="OoS","OoS",IF(E2834=1,"DM",IF(E2834=2,"PM",IF(E2834=3,"LM",IF(E2834=4,"FM"))))),IF(E2834="OoS","OoS",IF(E2834&lt;=2,"H",IF(E2834=3,"M",IF(E2834=4,"L")))))</f>
        <v>DM</v>
      </c>
      <c r="E2834" s="58">
        <f>IF(OR(Processes!$C$70=TRUE,Processes!P$70=TRUE),IF(AND(G2834=1,H2834=1,NOT(ISTEXT(J2834))),4,IF(AND(G2834=1,H2834=1,ISTEXT(J2834)),3,IF(AND(OR(G2834=1,H2834=1),ISTEXT(J2834)),2,1))),"OoS")</f>
        <v>1</v>
      </c>
      <c r="F2834" s="57"/>
      <c r="G2834" s="59"/>
      <c r="H2834" s="59"/>
      <c r="I2834" s="59"/>
      <c r="J2834" s="59"/>
      <c r="K2834" s="59"/>
      <c r="L2834" s="59"/>
      <c r="M2834" s="59"/>
      <c r="N2834" s="59"/>
      <c r="O2834" s="59"/>
      <c r="P2834" s="370"/>
      <c r="Q2834" s="59"/>
      <c r="R2834" s="386"/>
    </row>
    <row r="2835" spans="1:18" ht="13" x14ac:dyDescent="0.25">
      <c r="A2835" s="383"/>
      <c r="B2835" s="378"/>
      <c r="C2835" s="62" t="str">
        <f>IF(ISTEXT('Organizational Unit Summary'!$B$53),'Organizational Unit Summary'!$B$53,"")</f>
        <v>P-14</v>
      </c>
      <c r="D2835" s="51" t="str">
        <f>IF('Organizational Unit Summary'!$B$24="Benchmark or Sustainment",IF(E2835="OoS","OoS",IF(E2835=1,"DM",IF(E2835=2,"PM",IF(E2835=3,"LM",IF(E2835=4,"FM"))))),IF(E2835="OoS","OoS",IF(E2835&lt;=2,"H",IF(E2835=3,"M",IF(E2835=4,"L")))))</f>
        <v>DM</v>
      </c>
      <c r="E2835" s="58">
        <f>IF(OR(Processes!$C$70=TRUE,Processes!Q$70=TRUE),IF(AND(G2835=1,H2835=1,NOT(ISTEXT(J2835))),4,IF(AND(G2835=1,H2835=1,ISTEXT(J2835)),3,IF(AND(OR(G2835=1,H2835=1),ISTEXT(J2835)),2,1))),"OoS")</f>
        <v>1</v>
      </c>
      <c r="F2835" s="57"/>
      <c r="G2835" s="59"/>
      <c r="H2835" s="59"/>
      <c r="I2835" s="59"/>
      <c r="J2835" s="59"/>
      <c r="K2835" s="59"/>
      <c r="L2835" s="59"/>
      <c r="M2835" s="59"/>
      <c r="N2835" s="59"/>
      <c r="O2835" s="59"/>
      <c r="P2835" s="370"/>
      <c r="Q2835" s="59"/>
      <c r="R2835" s="386"/>
    </row>
    <row r="2836" spans="1:18" ht="13" x14ac:dyDescent="0.25">
      <c r="A2836" s="383"/>
      <c r="B2836" s="378"/>
      <c r="C2836" s="62" t="str">
        <f>IF(ISTEXT('Organizational Unit Summary'!$B$54),'Organizational Unit Summary'!$B$54,"")</f>
        <v>P-15</v>
      </c>
      <c r="D2836" s="51" t="str">
        <f>IF('Organizational Unit Summary'!$B$24="Benchmark or Sustainment",IF(E2836="OoS","OoS",IF(E2836=1,"DM",IF(E2836=2,"PM",IF(E2836=3,"LM",IF(E2836=4,"FM"))))),IF(E2836="OoS","OoS",IF(E2836&lt;=2,"H",IF(E2836=3,"M",IF(E2836=4,"L")))))</f>
        <v>DM</v>
      </c>
      <c r="E2836" s="58">
        <f>IF(OR(Processes!$C$70=TRUE,Processes!R$70=TRUE),IF(AND(G2836=1,H2836=1,NOT(ISTEXT(J2836))),4,IF(AND(G2836=1,H2836=1,ISTEXT(J2836)),3,IF(AND(OR(G2836=1,H2836=1),ISTEXT(J2836)),2,1))),"OoS")</f>
        <v>1</v>
      </c>
      <c r="F2836" s="57"/>
      <c r="G2836" s="59"/>
      <c r="H2836" s="59"/>
      <c r="I2836" s="59"/>
      <c r="J2836" s="59"/>
      <c r="K2836" s="59"/>
      <c r="L2836" s="59"/>
      <c r="M2836" s="59"/>
      <c r="N2836" s="59"/>
      <c r="O2836" s="59"/>
      <c r="P2836" s="370"/>
      <c r="Q2836" s="59"/>
      <c r="R2836" s="386"/>
    </row>
    <row r="2837" spans="1:18" ht="13" x14ac:dyDescent="0.25">
      <c r="A2837" s="383"/>
      <c r="B2837" s="378"/>
      <c r="C2837" s="62" t="str">
        <f>IF(ISTEXT('Organizational Unit Summary'!$B$55),'Organizational Unit Summary'!$B$55,"")</f>
        <v>P-16</v>
      </c>
      <c r="D2837" s="51" t="str">
        <f>IF('Organizational Unit Summary'!$B$24="Benchmark or Sustainment",IF(E2837="OoS","OoS",IF(E2837=1,"DM",IF(E2837=2,"PM",IF(E2837=3,"LM",IF(E2837=4,"FM"))))),IF(E2837="OoS","OoS",IF(E2837&lt;=2,"H",IF(E2837=3,"M",IF(E2837=4,"L")))))</f>
        <v>DM</v>
      </c>
      <c r="E2837" s="58">
        <f>IF(OR(Processes!$C$70=TRUE,Processes!S$70=TRUE),IF(AND(G2837=1,H2837=1,NOT(ISTEXT(J2837))),4,IF(AND(G2837=1,H2837=1,ISTEXT(J2837)),3,IF(AND(OR(G2837=1,H2837=1),ISTEXT(J2837)),2,1))),"OoS")</f>
        <v>1</v>
      </c>
      <c r="F2837" s="57"/>
      <c r="G2837" s="59"/>
      <c r="H2837" s="59"/>
      <c r="I2837" s="59"/>
      <c r="J2837" s="59"/>
      <c r="K2837" s="59"/>
      <c r="L2837" s="59"/>
      <c r="M2837" s="59"/>
      <c r="N2837" s="59"/>
      <c r="O2837" s="59"/>
      <c r="P2837" s="370"/>
      <c r="Q2837" s="59"/>
      <c r="R2837" s="386"/>
    </row>
    <row r="2838" spans="1:18" ht="13" x14ac:dyDescent="0.25">
      <c r="A2838" s="383"/>
      <c r="B2838" s="378"/>
      <c r="C2838" s="62" t="str">
        <f>IF(ISTEXT('Organizational Unit Summary'!$B$56),'Organizational Unit Summary'!$B$56,"")</f>
        <v>P-17</v>
      </c>
      <c r="D2838" s="51" t="str">
        <f>IF('Organizational Unit Summary'!$B$24="Benchmark or Sustainment",IF(E2838="OoS","OoS",IF(E2838=1,"DM",IF(E2838=2,"PM",IF(E2838=3,"LM",IF(E2838=4,"FM"))))),IF(E2838="OoS","OoS",IF(E2838&lt;=2,"H",IF(E2838=3,"M",IF(E2838=4,"L")))))</f>
        <v>DM</v>
      </c>
      <c r="E2838" s="58">
        <f>IF(OR(Processes!$C$70=TRUE,Processes!T$70=TRUE),IF(AND(G2838=1,H2838=1,NOT(ISTEXT(J2838))),4,IF(AND(G2838=1,H2838=1,ISTEXT(J2838)),3,IF(AND(OR(G2838=1,H2838=1),ISTEXT(J2838)),2,1))),"OoS")</f>
        <v>1</v>
      </c>
      <c r="F2838" s="57"/>
      <c r="G2838" s="59"/>
      <c r="H2838" s="59"/>
      <c r="I2838" s="59"/>
      <c r="J2838" s="59"/>
      <c r="K2838" s="59"/>
      <c r="L2838" s="59"/>
      <c r="M2838" s="59"/>
      <c r="N2838" s="59"/>
      <c r="O2838" s="59"/>
      <c r="P2838" s="370"/>
      <c r="Q2838" s="59"/>
      <c r="R2838" s="386"/>
    </row>
    <row r="2839" spans="1:18" ht="13" x14ac:dyDescent="0.25">
      <c r="A2839" s="383"/>
      <c r="B2839" s="378"/>
      <c r="C2839" s="62" t="str">
        <f>IF(ISTEXT('Organizational Unit Summary'!$B$57),'Organizational Unit Summary'!$B$57,"")</f>
        <v>P-18</v>
      </c>
      <c r="D2839" s="51" t="str">
        <f>IF('Organizational Unit Summary'!$B$24="Benchmark or Sustainment",IF(E2839="OoS","OoS",IF(E2839=1,"DM",IF(E2839=2,"PM",IF(E2839=3,"LM",IF(E2839=4,"FM"))))),IF(E2839="OoS","OoS",IF(E2839&lt;=2,"H",IF(E2839=3,"M",IF(E2839=4,"L")))))</f>
        <v>DM</v>
      </c>
      <c r="E2839" s="58">
        <f>IF(OR(Processes!$C$70=TRUE,Processes!U$70=TRUE),IF(AND(G2839=1,H2839=1,NOT(ISTEXT(J2839))),4,IF(AND(G2839=1,H2839=1,ISTEXT(J2839)),3,IF(AND(OR(G2839=1,H2839=1),ISTEXT(J2839)),2,1))),"OoS")</f>
        <v>1</v>
      </c>
      <c r="F2839" s="57"/>
      <c r="G2839" s="59"/>
      <c r="H2839" s="59"/>
      <c r="I2839" s="59"/>
      <c r="J2839" s="59"/>
      <c r="K2839" s="59"/>
      <c r="L2839" s="59"/>
      <c r="M2839" s="59"/>
      <c r="N2839" s="59"/>
      <c r="O2839" s="59"/>
      <c r="P2839" s="370"/>
      <c r="Q2839" s="59"/>
      <c r="R2839" s="386"/>
    </row>
    <row r="2840" spans="1:18" ht="13" x14ac:dyDescent="0.25">
      <c r="A2840" s="383"/>
      <c r="B2840" s="378"/>
      <c r="C2840" s="62" t="str">
        <f>IF(ISTEXT('Organizational Unit Summary'!$B$58),'Organizational Unit Summary'!$B$58,"")</f>
        <v>P-19</v>
      </c>
      <c r="D2840" s="51" t="str">
        <f>IF('Organizational Unit Summary'!$B$24="Benchmark or Sustainment",IF(E2840="OoS","OoS",IF(E2840=1,"DM",IF(E2840=2,"PM",IF(E2840=3,"LM",IF(E2840=4,"FM"))))),IF(E2840="OoS","OoS",IF(E2840&lt;=2,"H",IF(E2840=3,"M",IF(E2840=4,"L")))))</f>
        <v>DM</v>
      </c>
      <c r="E2840" s="58">
        <f>IF(OR(Processes!$C$70=TRUE,Processes!V$70=TRUE),IF(AND(G2840=1,H2840=1,NOT(ISTEXT(J2840))),4,IF(AND(G2840=1,H2840=1,ISTEXT(J2840)),3,IF(AND(OR(G2840=1,H2840=1),ISTEXT(J2840)),2,1))),"OoS")</f>
        <v>1</v>
      </c>
      <c r="F2840" s="57"/>
      <c r="G2840" s="59"/>
      <c r="H2840" s="59"/>
      <c r="I2840" s="59"/>
      <c r="J2840" s="59"/>
      <c r="K2840" s="59"/>
      <c r="L2840" s="59"/>
      <c r="M2840" s="59"/>
      <c r="N2840" s="59"/>
      <c r="O2840" s="59"/>
      <c r="P2840" s="370"/>
      <c r="Q2840" s="59"/>
      <c r="R2840" s="386"/>
    </row>
    <row r="2841" spans="1:18" ht="13.5" thickBot="1" x14ac:dyDescent="0.3">
      <c r="A2841" s="383"/>
      <c r="B2841" s="378"/>
      <c r="C2841" s="62" t="str">
        <f>IF(ISTEXT('Organizational Unit Summary'!$B$59),'Organizational Unit Summary'!$B$59,"")</f>
        <v>P-20</v>
      </c>
      <c r="D2841" s="51" t="str">
        <f>IF('Organizational Unit Summary'!$B$24="Benchmark or Sustainment",IF(E2841="OoS","OoS",IF(E2841=1,"DM",IF(E2841=2,"PM",IF(E2841=3,"LM",IF(E2841=4,"FM"))))),IF(E2841="OoS","OoS",IF(E2841&lt;=2,"H",IF(E2841=3,"M",IF(E2841=4,"L")))))</f>
        <v>DM</v>
      </c>
      <c r="E2841" s="58">
        <f>IF(OR(Processes!$C$70=TRUE,Processes!W$70=TRUE),IF(AND(G2841=1,H2841=1,NOT(ISTEXT(J2841))),4,IF(AND(G2841=1,H2841=1,ISTEXT(J2841)),3,IF(AND(OR(G2841=1,H2841=1),ISTEXT(J2841)),2,1))),"OoS")</f>
        <v>1</v>
      </c>
      <c r="F2841" s="57"/>
      <c r="G2841" s="59"/>
      <c r="H2841" s="59"/>
      <c r="I2841" s="59"/>
      <c r="J2841" s="59"/>
      <c r="K2841" s="59"/>
      <c r="L2841" s="59"/>
      <c r="M2841" s="59"/>
      <c r="N2841" s="59"/>
      <c r="O2841" s="59"/>
      <c r="P2841" s="371"/>
      <c r="Q2841" s="59"/>
      <c r="R2841" s="386"/>
    </row>
    <row r="2842" spans="1:18" ht="13" x14ac:dyDescent="0.25">
      <c r="A2842" s="383"/>
      <c r="B2842" s="378" t="str">
        <f>IF(ISTEXT(Processes!$B$20),Processes!$B$20,"")</f>
        <v>Process 18</v>
      </c>
      <c r="C2842" s="62" t="str">
        <f>IF(ISTEXT('Organizational Unit Summary'!$B$40),'Organizational Unit Summary'!$B$40,"")</f>
        <v>P-1</v>
      </c>
      <c r="D2842" s="51" t="str">
        <f>IF('Organizational Unit Summary'!$B$24="Benchmark or Sustainment",IF(E2842="OoS","OoS",IF(E2842=1,"DM",IF(E2842=2,"PM",IF(E2842=3,"LM",IF(E2842=4,"FM"))))),IF(E2842="OoS","OoS",IF(E2842&lt;=2,"H",IF(E2842=3,"M",IF(E2842=4,"L")))))</f>
        <v>DM</v>
      </c>
      <c r="E2842" s="58">
        <f>IF(OR(Processes!$C$71=TRUE,Processes!D$71=TRUE),IF(AND(G2842=1,H2842=1,NOT(ISTEXT(J2842))),4,IF(AND(G2842=1,H2842=1,ISTEXT(J2842)),3,IF(AND(OR(G2842=1,H2842=1),ISTEXT(J2842)),2,1))),"OoS")</f>
        <v>1</v>
      </c>
      <c r="F2842" s="57"/>
      <c r="G2842" s="59"/>
      <c r="H2842" s="59"/>
      <c r="I2842" s="59"/>
      <c r="J2842" s="59"/>
      <c r="K2842" s="59"/>
      <c r="L2842" s="59"/>
      <c r="M2842" s="59"/>
      <c r="N2842" s="59"/>
      <c r="O2842" s="59"/>
      <c r="P2842" s="369"/>
      <c r="Q2842" s="59"/>
      <c r="R2842" s="386"/>
    </row>
    <row r="2843" spans="1:18" ht="13" x14ac:dyDescent="0.25">
      <c r="A2843" s="383"/>
      <c r="B2843" s="378"/>
      <c r="C2843" s="62" t="str">
        <f>IF(ISTEXT('Organizational Unit Summary'!$B$41),'Organizational Unit Summary'!$B$41,"")</f>
        <v>P-2</v>
      </c>
      <c r="D2843" s="51" t="str">
        <f>IF('Organizational Unit Summary'!$B$24="Benchmark or Sustainment",IF(E2843="OoS","OoS",IF(E2843=1,"DM",IF(E2843=2,"PM",IF(E2843=3,"LM",IF(E2843=4,"FM"))))),IF(E2843="OoS","OoS",IF(E2843&lt;=2,"H",IF(E2843=3,"M",IF(E2843=4,"L")))))</f>
        <v>DM</v>
      </c>
      <c r="E2843" s="58">
        <f>IF(OR(Processes!$C$71=TRUE,Processes!E$71=TRUE),IF(AND(G2843=1,H2843=1,NOT(ISTEXT(J2843))),4,IF(AND(G2843=1,H2843=1,ISTEXT(J2843)),3,IF(AND(OR(G2843=1,H2843=1),ISTEXT(J2843)),2,1))),"OoS")</f>
        <v>1</v>
      </c>
      <c r="F2843" s="57"/>
      <c r="G2843" s="59"/>
      <c r="H2843" s="59"/>
      <c r="I2843" s="59"/>
      <c r="J2843" s="59"/>
      <c r="K2843" s="59"/>
      <c r="L2843" s="59"/>
      <c r="M2843" s="59"/>
      <c r="N2843" s="59"/>
      <c r="O2843" s="59"/>
      <c r="P2843" s="370"/>
      <c r="Q2843" s="59"/>
      <c r="R2843" s="386"/>
    </row>
    <row r="2844" spans="1:18" ht="13" x14ac:dyDescent="0.25">
      <c r="A2844" s="383"/>
      <c r="B2844" s="378"/>
      <c r="C2844" s="62" t="str">
        <f>IF(ISTEXT('Organizational Unit Summary'!$B$42),'Organizational Unit Summary'!$B$42,"")</f>
        <v>P-3</v>
      </c>
      <c r="D2844" s="51" t="str">
        <f>IF('Organizational Unit Summary'!$B$24="Benchmark or Sustainment",IF(E2844="OoS","OoS",IF(E2844=1,"DM",IF(E2844=2,"PM",IF(E2844=3,"LM",IF(E2844=4,"FM"))))),IF(E2844="OoS","OoS",IF(E2844&lt;=2,"H",IF(E2844=3,"M",IF(E2844=4,"L")))))</f>
        <v>DM</v>
      </c>
      <c r="E2844" s="58">
        <f>IF(OR(Processes!$C$71=TRUE,Processes!F$71=TRUE),IF(AND(G2844=1,H2844=1,NOT(ISTEXT(J2844))),4,IF(AND(G2844=1,H2844=1,ISTEXT(J2844)),3,IF(AND(OR(G2844=1,H2844=1),ISTEXT(J2844)),2,1))),"OoS")</f>
        <v>1</v>
      </c>
      <c r="F2844" s="57"/>
      <c r="G2844" s="59"/>
      <c r="H2844" s="59"/>
      <c r="I2844" s="59"/>
      <c r="J2844" s="59"/>
      <c r="K2844" s="59"/>
      <c r="L2844" s="59"/>
      <c r="M2844" s="59"/>
      <c r="N2844" s="59"/>
      <c r="O2844" s="59"/>
      <c r="P2844" s="370"/>
      <c r="Q2844" s="59"/>
      <c r="R2844" s="386"/>
    </row>
    <row r="2845" spans="1:18" ht="13" x14ac:dyDescent="0.25">
      <c r="A2845" s="383"/>
      <c r="B2845" s="378"/>
      <c r="C2845" s="62" t="str">
        <f>IF(ISTEXT('Organizational Unit Summary'!$B$43),'Organizational Unit Summary'!$B$43,"")</f>
        <v>P-4</v>
      </c>
      <c r="D2845" s="51" t="str">
        <f>IF('Organizational Unit Summary'!$B$24="Benchmark or Sustainment",IF(E2845="OoS","OoS",IF(E2845=1,"DM",IF(E2845=2,"PM",IF(E2845=3,"LM",IF(E2845=4,"FM"))))),IF(E2845="OoS","OoS",IF(E2845&lt;=2,"H",IF(E2845=3,"M",IF(E2845=4,"L")))))</f>
        <v>DM</v>
      </c>
      <c r="E2845" s="58">
        <f>IF(OR(Processes!$C$71=TRUE,Processes!G$71=TRUE),IF(AND(G2845=1,H2845=1,NOT(ISTEXT(J2845))),4,IF(AND(G2845=1,H2845=1,ISTEXT(J2845)),3,IF(AND(OR(G2845=1,H2845=1),ISTEXT(J2845)),2,1))),"OoS")</f>
        <v>1</v>
      </c>
      <c r="F2845" s="57"/>
      <c r="G2845" s="59"/>
      <c r="H2845" s="59"/>
      <c r="I2845" s="59"/>
      <c r="J2845" s="59"/>
      <c r="K2845" s="59"/>
      <c r="L2845" s="59"/>
      <c r="M2845" s="59"/>
      <c r="N2845" s="59"/>
      <c r="O2845" s="59"/>
      <c r="P2845" s="370"/>
      <c r="Q2845" s="59"/>
      <c r="R2845" s="386"/>
    </row>
    <row r="2846" spans="1:18" ht="13" x14ac:dyDescent="0.25">
      <c r="A2846" s="383"/>
      <c r="B2846" s="378"/>
      <c r="C2846" s="62" t="str">
        <f>IF(ISTEXT('Organizational Unit Summary'!$B$44),'Organizational Unit Summary'!$B$44,"")</f>
        <v>P-5</v>
      </c>
      <c r="D2846" s="51" t="str">
        <f>IF('Organizational Unit Summary'!$B$24="Benchmark or Sustainment",IF(E2846="OoS","OoS",IF(E2846=1,"DM",IF(E2846=2,"PM",IF(E2846=3,"LM",IF(E2846=4,"FM"))))),IF(E2846="OoS","OoS",IF(E2846&lt;=2,"H",IF(E2846=3,"M",IF(E2846=4,"L")))))</f>
        <v>DM</v>
      </c>
      <c r="E2846" s="58">
        <f>IF(OR(Processes!$C$71=TRUE,Processes!H$71=TRUE),IF(AND(G2846=1,H2846=1,NOT(ISTEXT(J2846))),4,IF(AND(G2846=1,H2846=1,ISTEXT(J2846)),3,IF(AND(OR(G2846=1,H2846=1),ISTEXT(J2846)),2,1))),"OoS")</f>
        <v>1</v>
      </c>
      <c r="F2846" s="57"/>
      <c r="G2846" s="59"/>
      <c r="H2846" s="59"/>
      <c r="I2846" s="59"/>
      <c r="J2846" s="59"/>
      <c r="K2846" s="59"/>
      <c r="L2846" s="59"/>
      <c r="M2846" s="59"/>
      <c r="N2846" s="59"/>
      <c r="O2846" s="59"/>
      <c r="P2846" s="370"/>
      <c r="Q2846" s="59"/>
      <c r="R2846" s="386"/>
    </row>
    <row r="2847" spans="1:18" ht="13" x14ac:dyDescent="0.25">
      <c r="A2847" s="383"/>
      <c r="B2847" s="378"/>
      <c r="C2847" s="62" t="str">
        <f>IF(ISTEXT('Organizational Unit Summary'!$B$45),'Organizational Unit Summary'!$B$45,"")</f>
        <v>P-6</v>
      </c>
      <c r="D2847" s="51" t="str">
        <f>IF('Organizational Unit Summary'!$B$24="Benchmark or Sustainment",IF(E2847="OoS","OoS",IF(E2847=1,"DM",IF(E2847=2,"PM",IF(E2847=3,"LM",IF(E2847=4,"FM"))))),IF(E2847="OoS","OoS",IF(E2847&lt;=2,"H",IF(E2847=3,"M",IF(E2847=4,"L")))))</f>
        <v>DM</v>
      </c>
      <c r="E2847" s="58">
        <f>IF(OR(Processes!$C$71=TRUE,Processes!I$71=TRUE),IF(AND(G2847=1,H2847=1,NOT(ISTEXT(J2847))),4,IF(AND(G2847=1,H2847=1,ISTEXT(J2847)),3,IF(AND(OR(G2847=1,H2847=1),ISTEXT(J2847)),2,1))),"OoS")</f>
        <v>1</v>
      </c>
      <c r="F2847" s="57"/>
      <c r="G2847" s="59"/>
      <c r="H2847" s="59"/>
      <c r="I2847" s="59"/>
      <c r="J2847" s="59"/>
      <c r="K2847" s="59"/>
      <c r="L2847" s="59"/>
      <c r="M2847" s="59"/>
      <c r="N2847" s="59"/>
      <c r="O2847" s="59"/>
      <c r="P2847" s="370"/>
      <c r="Q2847" s="59"/>
      <c r="R2847" s="386"/>
    </row>
    <row r="2848" spans="1:18" ht="13" x14ac:dyDescent="0.25">
      <c r="A2848" s="383"/>
      <c r="B2848" s="378"/>
      <c r="C2848" s="62" t="str">
        <f>IF(ISTEXT('Organizational Unit Summary'!$B$46),'Organizational Unit Summary'!$B$46,"")</f>
        <v>P-7</v>
      </c>
      <c r="D2848" s="51" t="str">
        <f>IF('Organizational Unit Summary'!$B$24="Benchmark or Sustainment",IF(E2848="OoS","OoS",IF(E2848=1,"DM",IF(E2848=2,"PM",IF(E2848=3,"LM",IF(E2848=4,"FM"))))),IF(E2848="OoS","OoS",IF(E2848&lt;=2,"H",IF(E2848=3,"M",IF(E2848=4,"L")))))</f>
        <v>DM</v>
      </c>
      <c r="E2848" s="58">
        <f>IF(OR(Processes!$C$71=TRUE,Processes!J$71=TRUE),IF(AND(G2848=1,H2848=1,NOT(ISTEXT(J2848))),4,IF(AND(G2848=1,H2848=1,ISTEXT(J2848)),3,IF(AND(OR(G2848=1,H2848=1),ISTEXT(J2848)),2,1))),"OoS")</f>
        <v>1</v>
      </c>
      <c r="F2848" s="57"/>
      <c r="G2848" s="59"/>
      <c r="H2848" s="59"/>
      <c r="I2848" s="59"/>
      <c r="J2848" s="59"/>
      <c r="K2848" s="59"/>
      <c r="L2848" s="59"/>
      <c r="M2848" s="59"/>
      <c r="N2848" s="59"/>
      <c r="O2848" s="59"/>
      <c r="P2848" s="370"/>
      <c r="Q2848" s="59"/>
      <c r="R2848" s="386"/>
    </row>
    <row r="2849" spans="1:18" ht="13" x14ac:dyDescent="0.25">
      <c r="A2849" s="383"/>
      <c r="B2849" s="378"/>
      <c r="C2849" s="62" t="str">
        <f>IF(ISTEXT('Organizational Unit Summary'!$B$47),'Organizational Unit Summary'!$B$47,"")</f>
        <v>P-8</v>
      </c>
      <c r="D2849" s="51" t="str">
        <f>IF('Organizational Unit Summary'!$B$24="Benchmark or Sustainment",IF(E2849="OoS","OoS",IF(E2849=1,"DM",IF(E2849=2,"PM",IF(E2849=3,"LM",IF(E2849=4,"FM"))))),IF(E2849="OoS","OoS",IF(E2849&lt;=2,"H",IF(E2849=3,"M",IF(E2849=4,"L")))))</f>
        <v>DM</v>
      </c>
      <c r="E2849" s="58">
        <f>IF(OR(Processes!$C$71=TRUE,Processes!K$71=TRUE),IF(AND(G2849=1,H2849=1,NOT(ISTEXT(J2849))),4,IF(AND(G2849=1,H2849=1,ISTEXT(J2849)),3,IF(AND(OR(G2849=1,H2849=1),ISTEXT(J2849)),2,1))),"OoS")</f>
        <v>1</v>
      </c>
      <c r="F2849" s="57"/>
      <c r="G2849" s="59"/>
      <c r="H2849" s="59"/>
      <c r="I2849" s="59"/>
      <c r="J2849" s="59"/>
      <c r="K2849" s="59"/>
      <c r="L2849" s="59"/>
      <c r="M2849" s="59"/>
      <c r="N2849" s="59"/>
      <c r="O2849" s="59"/>
      <c r="P2849" s="370"/>
      <c r="Q2849" s="59"/>
      <c r="R2849" s="386"/>
    </row>
    <row r="2850" spans="1:18" ht="13" x14ac:dyDescent="0.25">
      <c r="A2850" s="383"/>
      <c r="B2850" s="378"/>
      <c r="C2850" s="62" t="str">
        <f>IF(ISTEXT('Organizational Unit Summary'!$B$48),'Organizational Unit Summary'!$B$48,"")</f>
        <v>P-9</v>
      </c>
      <c r="D2850" s="51" t="str">
        <f>IF('Organizational Unit Summary'!$B$24="Benchmark or Sustainment",IF(E2850="OoS","OoS",IF(E2850=1,"DM",IF(E2850=2,"PM",IF(E2850=3,"LM",IF(E2850=4,"FM"))))),IF(E2850="OoS","OoS",IF(E2850&lt;=2,"H",IF(E2850=3,"M",IF(E2850=4,"L")))))</f>
        <v>DM</v>
      </c>
      <c r="E2850" s="58">
        <f>IF(OR(Processes!$C$71=TRUE,Processes!L$71=TRUE),IF(AND(G2850=1,H2850=1,NOT(ISTEXT(J2850))),4,IF(AND(G2850=1,H2850=1,ISTEXT(J2850)),3,IF(AND(OR(G2850=1,H2850=1),ISTEXT(J2850)),2,1))),"OoS")</f>
        <v>1</v>
      </c>
      <c r="F2850" s="57"/>
      <c r="G2850" s="59"/>
      <c r="H2850" s="59"/>
      <c r="I2850" s="59"/>
      <c r="J2850" s="59"/>
      <c r="K2850" s="59"/>
      <c r="L2850" s="59"/>
      <c r="M2850" s="59"/>
      <c r="N2850" s="59"/>
      <c r="O2850" s="59"/>
      <c r="P2850" s="370"/>
      <c r="Q2850" s="59"/>
      <c r="R2850" s="386"/>
    </row>
    <row r="2851" spans="1:18" ht="13" x14ac:dyDescent="0.25">
      <c r="A2851" s="383"/>
      <c r="B2851" s="378"/>
      <c r="C2851" s="62" t="str">
        <f>IF(ISTEXT('Organizational Unit Summary'!$B$49),'Organizational Unit Summary'!$B$49,"")</f>
        <v>P-10</v>
      </c>
      <c r="D2851" s="51" t="str">
        <f>IF('Organizational Unit Summary'!$B$24="Benchmark or Sustainment",IF(E2851="OoS","OoS",IF(E2851=1,"DM",IF(E2851=2,"PM",IF(E2851=3,"LM",IF(E2851=4,"FM"))))),IF(E2851="OoS","OoS",IF(E2851&lt;=2,"H",IF(E2851=3,"M",IF(E2851=4,"L")))))</f>
        <v>DM</v>
      </c>
      <c r="E2851" s="58">
        <f>IF(OR(Processes!$C$71=TRUE,Processes!M$71=TRUE),IF(AND(G2851=1,H2851=1,NOT(ISTEXT(J2851))),4,IF(AND(G2851=1,H2851=1,ISTEXT(J2851)),3,IF(AND(OR(G2851=1,H2851=1),ISTEXT(J2851)),2,1))),"OoS")</f>
        <v>1</v>
      </c>
      <c r="F2851" s="57"/>
      <c r="G2851" s="59"/>
      <c r="H2851" s="59"/>
      <c r="I2851" s="59"/>
      <c r="J2851" s="59"/>
      <c r="K2851" s="59"/>
      <c r="L2851" s="59"/>
      <c r="M2851" s="59"/>
      <c r="N2851" s="59"/>
      <c r="O2851" s="59"/>
      <c r="P2851" s="370"/>
      <c r="Q2851" s="59"/>
      <c r="R2851" s="386"/>
    </row>
    <row r="2852" spans="1:18" ht="13" x14ac:dyDescent="0.25">
      <c r="A2852" s="383"/>
      <c r="B2852" s="378"/>
      <c r="C2852" s="62" t="str">
        <f>IF(ISTEXT('Organizational Unit Summary'!$B$50),'Organizational Unit Summary'!$B$50,"")</f>
        <v>P-11</v>
      </c>
      <c r="D2852" s="51" t="str">
        <f>IF('Organizational Unit Summary'!$B$24="Benchmark or Sustainment",IF(E2852="OoS","OoS",IF(E2852=1,"DM",IF(E2852=2,"PM",IF(E2852=3,"LM",IF(E2852=4,"FM"))))),IF(E2852="OoS","OoS",IF(E2852&lt;=2,"H",IF(E2852=3,"M",IF(E2852=4,"L")))))</f>
        <v>DM</v>
      </c>
      <c r="E2852" s="58">
        <f>IF(OR(Processes!$C$71=TRUE,Processes!N$71=TRUE),IF(AND(G2852=1,H2852=1,NOT(ISTEXT(J2852))),4,IF(AND(G2852=1,H2852=1,ISTEXT(J2852)),3,IF(AND(OR(G2852=1,H2852=1),ISTEXT(J2852)),2,1))),"OoS")</f>
        <v>1</v>
      </c>
      <c r="F2852" s="57"/>
      <c r="G2852" s="59"/>
      <c r="H2852" s="59"/>
      <c r="I2852" s="59"/>
      <c r="J2852" s="59"/>
      <c r="K2852" s="59"/>
      <c r="L2852" s="59"/>
      <c r="M2852" s="59"/>
      <c r="N2852" s="59"/>
      <c r="O2852" s="59"/>
      <c r="P2852" s="370"/>
      <c r="Q2852" s="59"/>
      <c r="R2852" s="386"/>
    </row>
    <row r="2853" spans="1:18" ht="13" x14ac:dyDescent="0.25">
      <c r="A2853" s="383"/>
      <c r="B2853" s="378"/>
      <c r="C2853" s="62" t="str">
        <f>IF(ISTEXT('Organizational Unit Summary'!$B$51),'Organizational Unit Summary'!$B$51,"")</f>
        <v>P-12</v>
      </c>
      <c r="D2853" s="51" t="str">
        <f>IF('Organizational Unit Summary'!$B$24="Benchmark or Sustainment",IF(E2853="OoS","OoS",IF(E2853=1,"DM",IF(E2853=2,"PM",IF(E2853=3,"LM",IF(E2853=4,"FM"))))),IF(E2853="OoS","OoS",IF(E2853&lt;=2,"H",IF(E2853=3,"M",IF(E2853=4,"L")))))</f>
        <v>DM</v>
      </c>
      <c r="E2853" s="58">
        <f>IF(OR(Processes!$C$71=TRUE,Processes!O$71=TRUE),IF(AND(G2853=1,H2853=1,NOT(ISTEXT(J2853))),4,IF(AND(G2853=1,H2853=1,ISTEXT(J2853)),3,IF(AND(OR(G2853=1,H2853=1),ISTEXT(J2853)),2,1))),"OoS")</f>
        <v>1</v>
      </c>
      <c r="F2853" s="57"/>
      <c r="G2853" s="59"/>
      <c r="H2853" s="59"/>
      <c r="I2853" s="59"/>
      <c r="J2853" s="59"/>
      <c r="K2853" s="59"/>
      <c r="L2853" s="59"/>
      <c r="M2853" s="59"/>
      <c r="N2853" s="59"/>
      <c r="O2853" s="59"/>
      <c r="P2853" s="370"/>
      <c r="Q2853" s="59"/>
      <c r="R2853" s="386"/>
    </row>
    <row r="2854" spans="1:18" ht="13" x14ac:dyDescent="0.25">
      <c r="A2854" s="383"/>
      <c r="B2854" s="378"/>
      <c r="C2854" s="62" t="str">
        <f>IF(ISTEXT('Organizational Unit Summary'!$B$52),'Organizational Unit Summary'!$B$52,"")</f>
        <v>P-13</v>
      </c>
      <c r="D2854" s="51" t="str">
        <f>IF('Organizational Unit Summary'!$B$24="Benchmark or Sustainment",IF(E2854="OoS","OoS",IF(E2854=1,"DM",IF(E2854=2,"PM",IF(E2854=3,"LM",IF(E2854=4,"FM"))))),IF(E2854="OoS","OoS",IF(E2854&lt;=2,"H",IF(E2854=3,"M",IF(E2854=4,"L")))))</f>
        <v>DM</v>
      </c>
      <c r="E2854" s="58">
        <f>IF(OR(Processes!$C$71=TRUE,Processes!P$71=TRUE),IF(AND(G2854=1,H2854=1,NOT(ISTEXT(J2854))),4,IF(AND(G2854=1,H2854=1,ISTEXT(J2854)),3,IF(AND(OR(G2854=1,H2854=1),ISTEXT(J2854)),2,1))),"OoS")</f>
        <v>1</v>
      </c>
      <c r="F2854" s="57"/>
      <c r="G2854" s="59"/>
      <c r="H2854" s="59"/>
      <c r="I2854" s="59"/>
      <c r="J2854" s="59"/>
      <c r="K2854" s="59"/>
      <c r="L2854" s="59"/>
      <c r="M2854" s="59"/>
      <c r="N2854" s="59"/>
      <c r="O2854" s="59"/>
      <c r="P2854" s="370"/>
      <c r="Q2854" s="59"/>
      <c r="R2854" s="386"/>
    </row>
    <row r="2855" spans="1:18" ht="13" x14ac:dyDescent="0.25">
      <c r="A2855" s="383"/>
      <c r="B2855" s="378"/>
      <c r="C2855" s="62" t="str">
        <f>IF(ISTEXT('Organizational Unit Summary'!$B$53),'Organizational Unit Summary'!$B$53,"")</f>
        <v>P-14</v>
      </c>
      <c r="D2855" s="51" t="str">
        <f>IF('Organizational Unit Summary'!$B$24="Benchmark or Sustainment",IF(E2855="OoS","OoS",IF(E2855=1,"DM",IF(E2855=2,"PM",IF(E2855=3,"LM",IF(E2855=4,"FM"))))),IF(E2855="OoS","OoS",IF(E2855&lt;=2,"H",IF(E2855=3,"M",IF(E2855=4,"L")))))</f>
        <v>DM</v>
      </c>
      <c r="E2855" s="58">
        <f>IF(OR(Processes!$C$71=TRUE,Processes!Q$71=TRUE),IF(AND(G2855=1,H2855=1,NOT(ISTEXT(J2855))),4,IF(AND(G2855=1,H2855=1,ISTEXT(J2855)),3,IF(AND(OR(G2855=1,H2855=1),ISTEXT(J2855)),2,1))),"OoS")</f>
        <v>1</v>
      </c>
      <c r="F2855" s="57"/>
      <c r="G2855" s="59"/>
      <c r="H2855" s="59"/>
      <c r="I2855" s="59"/>
      <c r="J2855" s="59"/>
      <c r="K2855" s="59"/>
      <c r="L2855" s="59"/>
      <c r="M2855" s="59"/>
      <c r="N2855" s="59"/>
      <c r="O2855" s="59"/>
      <c r="P2855" s="370"/>
      <c r="Q2855" s="59"/>
      <c r="R2855" s="386"/>
    </row>
    <row r="2856" spans="1:18" ht="13" x14ac:dyDescent="0.25">
      <c r="A2856" s="383"/>
      <c r="B2856" s="378"/>
      <c r="C2856" s="62" t="str">
        <f>IF(ISTEXT('Organizational Unit Summary'!$B$54),'Organizational Unit Summary'!$B$54,"")</f>
        <v>P-15</v>
      </c>
      <c r="D2856" s="51" t="str">
        <f>IF('Organizational Unit Summary'!$B$24="Benchmark or Sustainment",IF(E2856="OoS","OoS",IF(E2856=1,"DM",IF(E2856=2,"PM",IF(E2856=3,"LM",IF(E2856=4,"FM"))))),IF(E2856="OoS","OoS",IF(E2856&lt;=2,"H",IF(E2856=3,"M",IF(E2856=4,"L")))))</f>
        <v>DM</v>
      </c>
      <c r="E2856" s="58">
        <f>IF(OR(Processes!$C$71=TRUE,Processes!R$71=TRUE),IF(AND(G2856=1,H2856=1,NOT(ISTEXT(J2856))),4,IF(AND(G2856=1,H2856=1,ISTEXT(J2856)),3,IF(AND(OR(G2856=1,H2856=1),ISTEXT(J2856)),2,1))),"OoS")</f>
        <v>1</v>
      </c>
      <c r="F2856" s="57"/>
      <c r="G2856" s="59"/>
      <c r="H2856" s="59"/>
      <c r="I2856" s="59"/>
      <c r="J2856" s="59"/>
      <c r="K2856" s="59"/>
      <c r="L2856" s="59"/>
      <c r="M2856" s="59"/>
      <c r="N2856" s="59"/>
      <c r="O2856" s="59"/>
      <c r="P2856" s="370"/>
      <c r="Q2856" s="59"/>
      <c r="R2856" s="386"/>
    </row>
    <row r="2857" spans="1:18" ht="13" x14ac:dyDescent="0.25">
      <c r="A2857" s="383"/>
      <c r="B2857" s="378"/>
      <c r="C2857" s="62" t="str">
        <f>IF(ISTEXT('Organizational Unit Summary'!$B$55),'Organizational Unit Summary'!$B$55,"")</f>
        <v>P-16</v>
      </c>
      <c r="D2857" s="51" t="str">
        <f>IF('Organizational Unit Summary'!$B$24="Benchmark or Sustainment",IF(E2857="OoS","OoS",IF(E2857=1,"DM",IF(E2857=2,"PM",IF(E2857=3,"LM",IF(E2857=4,"FM"))))),IF(E2857="OoS","OoS",IF(E2857&lt;=2,"H",IF(E2857=3,"M",IF(E2857=4,"L")))))</f>
        <v>DM</v>
      </c>
      <c r="E2857" s="58">
        <f>IF(OR(Processes!$C$71=TRUE,Processes!S$71=TRUE),IF(AND(G2857=1,H2857=1,NOT(ISTEXT(J2857))),4,IF(AND(G2857=1,H2857=1,ISTEXT(J2857)),3,IF(AND(OR(G2857=1,H2857=1),ISTEXT(J2857)),2,1))),"OoS")</f>
        <v>1</v>
      </c>
      <c r="F2857" s="57"/>
      <c r="G2857" s="59"/>
      <c r="H2857" s="59"/>
      <c r="I2857" s="59"/>
      <c r="J2857" s="59"/>
      <c r="K2857" s="59"/>
      <c r="L2857" s="59"/>
      <c r="M2857" s="59"/>
      <c r="N2857" s="59"/>
      <c r="O2857" s="59"/>
      <c r="P2857" s="370"/>
      <c r="Q2857" s="59"/>
      <c r="R2857" s="386"/>
    </row>
    <row r="2858" spans="1:18" ht="13" x14ac:dyDescent="0.25">
      <c r="A2858" s="383"/>
      <c r="B2858" s="378"/>
      <c r="C2858" s="62" t="str">
        <f>IF(ISTEXT('Organizational Unit Summary'!$B$56),'Organizational Unit Summary'!$B$56,"")</f>
        <v>P-17</v>
      </c>
      <c r="D2858" s="51" t="str">
        <f>IF('Organizational Unit Summary'!$B$24="Benchmark or Sustainment",IF(E2858="OoS","OoS",IF(E2858=1,"DM",IF(E2858=2,"PM",IF(E2858=3,"LM",IF(E2858=4,"FM"))))),IF(E2858="OoS","OoS",IF(E2858&lt;=2,"H",IF(E2858=3,"M",IF(E2858=4,"L")))))</f>
        <v>DM</v>
      </c>
      <c r="E2858" s="58">
        <f>IF(OR(Processes!$C$71=TRUE,Processes!T$71=TRUE),IF(AND(G2858=1,H2858=1,NOT(ISTEXT(J2858))),4,IF(AND(G2858=1,H2858=1,ISTEXT(J2858)),3,IF(AND(OR(G2858=1,H2858=1),ISTEXT(J2858)),2,1))),"OoS")</f>
        <v>1</v>
      </c>
      <c r="F2858" s="57"/>
      <c r="G2858" s="59"/>
      <c r="H2858" s="59"/>
      <c r="I2858" s="59"/>
      <c r="J2858" s="59"/>
      <c r="K2858" s="59"/>
      <c r="L2858" s="59"/>
      <c r="M2858" s="59"/>
      <c r="N2858" s="59"/>
      <c r="O2858" s="59"/>
      <c r="P2858" s="370"/>
      <c r="Q2858" s="59"/>
      <c r="R2858" s="386"/>
    </row>
    <row r="2859" spans="1:18" ht="13" x14ac:dyDescent="0.25">
      <c r="A2859" s="383"/>
      <c r="B2859" s="378"/>
      <c r="C2859" s="62" t="str">
        <f>IF(ISTEXT('Organizational Unit Summary'!$B$57),'Organizational Unit Summary'!$B$57,"")</f>
        <v>P-18</v>
      </c>
      <c r="D2859" s="51" t="str">
        <f>IF('Organizational Unit Summary'!$B$24="Benchmark or Sustainment",IF(E2859="OoS","OoS",IF(E2859=1,"DM",IF(E2859=2,"PM",IF(E2859=3,"LM",IF(E2859=4,"FM"))))),IF(E2859="OoS","OoS",IF(E2859&lt;=2,"H",IF(E2859=3,"M",IF(E2859=4,"L")))))</f>
        <v>DM</v>
      </c>
      <c r="E2859" s="58">
        <f>IF(OR(Processes!$C$71=TRUE,Processes!U$71=TRUE),IF(AND(G2859=1,H2859=1,NOT(ISTEXT(J2859))),4,IF(AND(G2859=1,H2859=1,ISTEXT(J2859)),3,IF(AND(OR(G2859=1,H2859=1),ISTEXT(J2859)),2,1))),"OoS")</f>
        <v>1</v>
      </c>
      <c r="F2859" s="57"/>
      <c r="G2859" s="59"/>
      <c r="H2859" s="59"/>
      <c r="I2859" s="59"/>
      <c r="J2859" s="59"/>
      <c r="K2859" s="59"/>
      <c r="L2859" s="59"/>
      <c r="M2859" s="59"/>
      <c r="N2859" s="59"/>
      <c r="O2859" s="59"/>
      <c r="P2859" s="370"/>
      <c r="Q2859" s="59"/>
      <c r="R2859" s="386"/>
    </row>
    <row r="2860" spans="1:18" ht="13" x14ac:dyDescent="0.25">
      <c r="A2860" s="383"/>
      <c r="B2860" s="378"/>
      <c r="C2860" s="62" t="str">
        <f>IF(ISTEXT('Organizational Unit Summary'!$B$58),'Organizational Unit Summary'!$B$58,"")</f>
        <v>P-19</v>
      </c>
      <c r="D2860" s="51" t="str">
        <f>IF('Organizational Unit Summary'!$B$24="Benchmark or Sustainment",IF(E2860="OoS","OoS",IF(E2860=1,"DM",IF(E2860=2,"PM",IF(E2860=3,"LM",IF(E2860=4,"FM"))))),IF(E2860="OoS","OoS",IF(E2860&lt;=2,"H",IF(E2860=3,"M",IF(E2860=4,"L")))))</f>
        <v>DM</v>
      </c>
      <c r="E2860" s="58">
        <f>IF(OR(Processes!$C$71=TRUE,Processes!V$71=TRUE),IF(AND(G2860=1,H2860=1,NOT(ISTEXT(J2860))),4,IF(AND(G2860=1,H2860=1,ISTEXT(J2860)),3,IF(AND(OR(G2860=1,H2860=1),ISTEXT(J2860)),2,1))),"OoS")</f>
        <v>1</v>
      </c>
      <c r="F2860" s="57"/>
      <c r="G2860" s="59"/>
      <c r="H2860" s="59"/>
      <c r="I2860" s="59"/>
      <c r="J2860" s="59"/>
      <c r="K2860" s="59"/>
      <c r="L2860" s="59"/>
      <c r="M2860" s="59"/>
      <c r="N2860" s="59"/>
      <c r="O2860" s="59"/>
      <c r="P2860" s="370"/>
      <c r="Q2860" s="59"/>
      <c r="R2860" s="386"/>
    </row>
    <row r="2861" spans="1:18" ht="13.5" thickBot="1" x14ac:dyDescent="0.3">
      <c r="A2861" s="383"/>
      <c r="B2861" s="378"/>
      <c r="C2861" s="62" t="str">
        <f>IF(ISTEXT('Organizational Unit Summary'!$B$59),'Organizational Unit Summary'!$B$59,"")</f>
        <v>P-20</v>
      </c>
      <c r="D2861" s="51" t="str">
        <f>IF('Organizational Unit Summary'!$B$24="Benchmark or Sustainment",IF(E2861="OoS","OoS",IF(E2861=1,"DM",IF(E2861=2,"PM",IF(E2861=3,"LM",IF(E2861=4,"FM"))))),IF(E2861="OoS","OoS",IF(E2861&lt;=2,"H",IF(E2861=3,"M",IF(E2861=4,"L")))))</f>
        <v>DM</v>
      </c>
      <c r="E2861" s="58">
        <f>IF(OR(Processes!$C$71=TRUE,Processes!W$71=TRUE),IF(AND(G2861=1,H2861=1,NOT(ISTEXT(J2861))),4,IF(AND(G2861=1,H2861=1,ISTEXT(J2861)),3,IF(AND(OR(G2861=1,H2861=1),ISTEXT(J2861)),2,1))),"OoS")</f>
        <v>1</v>
      </c>
      <c r="F2861" s="57"/>
      <c r="G2861" s="59"/>
      <c r="H2861" s="59"/>
      <c r="I2861" s="59"/>
      <c r="J2861" s="59"/>
      <c r="K2861" s="59"/>
      <c r="L2861" s="59"/>
      <c r="M2861" s="59"/>
      <c r="N2861" s="59"/>
      <c r="O2861" s="59"/>
      <c r="P2861" s="371"/>
      <c r="Q2861" s="59"/>
      <c r="R2861" s="386"/>
    </row>
    <row r="2862" spans="1:18" ht="13" x14ac:dyDescent="0.25">
      <c r="A2862" s="383"/>
      <c r="B2862" s="378" t="str">
        <f>IF(ISTEXT(Processes!$B$21),Processes!$B$21,"")</f>
        <v>Process 19</v>
      </c>
      <c r="C2862" s="62" t="str">
        <f>IF(ISTEXT('Organizational Unit Summary'!$B$40),'Organizational Unit Summary'!$B$40,"")</f>
        <v>P-1</v>
      </c>
      <c r="D2862" s="51" t="str">
        <f>IF('Organizational Unit Summary'!$B$24="Benchmark or Sustainment",IF(E2862="OoS","OoS",IF(E2862=1,"DM",IF(E2862=2,"PM",IF(E2862=3,"LM",IF(E2862=4,"FM"))))),IF(E2862="OoS","OoS",IF(E2862&lt;=2,"H",IF(E2862=3,"M",IF(E2862=4,"L")))))</f>
        <v>DM</v>
      </c>
      <c r="E2862" s="58">
        <f>IF(OR(Processes!$C$72=TRUE,Processes!D$72=TRUE),IF(AND(G2862=1,H2862=1,NOT(ISTEXT(J2862))),4,IF(AND(G2862=1,H2862=1,ISTEXT(J2862)),3,IF(AND(OR(G2862=1,H2862=1),ISTEXT(J2862)),2,1))),"OoS")</f>
        <v>1</v>
      </c>
      <c r="F2862" s="57"/>
      <c r="G2862" s="59"/>
      <c r="H2862" s="59"/>
      <c r="I2862" s="59"/>
      <c r="J2862" s="59"/>
      <c r="K2862" s="59"/>
      <c r="L2862" s="59"/>
      <c r="M2862" s="59"/>
      <c r="N2862" s="59"/>
      <c r="O2862" s="59"/>
      <c r="P2862" s="369"/>
      <c r="Q2862" s="59"/>
      <c r="R2862" s="386"/>
    </row>
    <row r="2863" spans="1:18" ht="13" x14ac:dyDescent="0.25">
      <c r="A2863" s="383"/>
      <c r="B2863" s="378"/>
      <c r="C2863" s="62" t="str">
        <f>IF(ISTEXT('Organizational Unit Summary'!$B$41),'Organizational Unit Summary'!$B$41,"")</f>
        <v>P-2</v>
      </c>
      <c r="D2863" s="51" t="str">
        <f>IF('Organizational Unit Summary'!$B$24="Benchmark or Sustainment",IF(E2863="OoS","OoS",IF(E2863=1,"DM",IF(E2863=2,"PM",IF(E2863=3,"LM",IF(E2863=4,"FM"))))),IF(E2863="OoS","OoS",IF(E2863&lt;=2,"H",IF(E2863=3,"M",IF(E2863=4,"L")))))</f>
        <v>DM</v>
      </c>
      <c r="E2863" s="58">
        <f>IF(OR(Processes!$C$72=TRUE,Processes!E$72=TRUE),IF(AND(G2863=1,H2863=1,NOT(ISTEXT(J2863))),4,IF(AND(G2863=1,H2863=1,ISTEXT(J2863)),3,IF(AND(OR(G2863=1,H2863=1),ISTEXT(J2863)),2,1))),"OoS")</f>
        <v>1</v>
      </c>
      <c r="F2863" s="57"/>
      <c r="G2863" s="59"/>
      <c r="H2863" s="59"/>
      <c r="I2863" s="59"/>
      <c r="J2863" s="59"/>
      <c r="K2863" s="59"/>
      <c r="L2863" s="59"/>
      <c r="M2863" s="59"/>
      <c r="N2863" s="59"/>
      <c r="O2863" s="59"/>
      <c r="P2863" s="370"/>
      <c r="Q2863" s="59"/>
      <c r="R2863" s="386"/>
    </row>
    <row r="2864" spans="1:18" ht="13" x14ac:dyDescent="0.25">
      <c r="A2864" s="383"/>
      <c r="B2864" s="378"/>
      <c r="C2864" s="62" t="str">
        <f>IF(ISTEXT('Organizational Unit Summary'!$B$42),'Organizational Unit Summary'!$B$42,"")</f>
        <v>P-3</v>
      </c>
      <c r="D2864" s="51" t="str">
        <f>IF('Organizational Unit Summary'!$B$24="Benchmark or Sustainment",IF(E2864="OoS","OoS",IF(E2864=1,"DM",IF(E2864=2,"PM",IF(E2864=3,"LM",IF(E2864=4,"FM"))))),IF(E2864="OoS","OoS",IF(E2864&lt;=2,"H",IF(E2864=3,"M",IF(E2864=4,"L")))))</f>
        <v>DM</v>
      </c>
      <c r="E2864" s="58">
        <f>IF(OR(Processes!$C$72=TRUE,Processes!F$72=TRUE),IF(AND(G2864=1,H2864=1,NOT(ISTEXT(J2864))),4,IF(AND(G2864=1,H2864=1,ISTEXT(J2864)),3,IF(AND(OR(G2864=1,H2864=1),ISTEXT(J2864)),2,1))),"OoS")</f>
        <v>1</v>
      </c>
      <c r="F2864" s="57"/>
      <c r="G2864" s="59"/>
      <c r="H2864" s="59"/>
      <c r="I2864" s="59"/>
      <c r="J2864" s="59"/>
      <c r="K2864" s="59"/>
      <c r="L2864" s="59"/>
      <c r="M2864" s="59"/>
      <c r="N2864" s="59"/>
      <c r="O2864" s="59"/>
      <c r="P2864" s="370"/>
      <c r="Q2864" s="59"/>
      <c r="R2864" s="386"/>
    </row>
    <row r="2865" spans="1:18" ht="13" x14ac:dyDescent="0.25">
      <c r="A2865" s="383"/>
      <c r="B2865" s="378"/>
      <c r="C2865" s="62" t="str">
        <f>IF(ISTEXT('Organizational Unit Summary'!$B$43),'Organizational Unit Summary'!$B$43,"")</f>
        <v>P-4</v>
      </c>
      <c r="D2865" s="51" t="str">
        <f>IF('Organizational Unit Summary'!$B$24="Benchmark or Sustainment",IF(E2865="OoS","OoS",IF(E2865=1,"DM",IF(E2865=2,"PM",IF(E2865=3,"LM",IF(E2865=4,"FM"))))),IF(E2865="OoS","OoS",IF(E2865&lt;=2,"H",IF(E2865=3,"M",IF(E2865=4,"L")))))</f>
        <v>DM</v>
      </c>
      <c r="E2865" s="58">
        <f>IF(OR(Processes!$C$72=TRUE,Processes!G$72=TRUE),IF(AND(G2865=1,H2865=1,NOT(ISTEXT(J2865))),4,IF(AND(G2865=1,H2865=1,ISTEXT(J2865)),3,IF(AND(OR(G2865=1,H2865=1),ISTEXT(J2865)),2,1))),"OoS")</f>
        <v>1</v>
      </c>
      <c r="F2865" s="57"/>
      <c r="G2865" s="59"/>
      <c r="H2865" s="59"/>
      <c r="I2865" s="59"/>
      <c r="J2865" s="59"/>
      <c r="K2865" s="59"/>
      <c r="L2865" s="59"/>
      <c r="M2865" s="59"/>
      <c r="N2865" s="59"/>
      <c r="O2865" s="59"/>
      <c r="P2865" s="370"/>
      <c r="Q2865" s="59"/>
      <c r="R2865" s="386"/>
    </row>
    <row r="2866" spans="1:18" ht="13" x14ac:dyDescent="0.25">
      <c r="A2866" s="383"/>
      <c r="B2866" s="378"/>
      <c r="C2866" s="62" t="str">
        <f>IF(ISTEXT('Organizational Unit Summary'!$B$44),'Organizational Unit Summary'!$B$44,"")</f>
        <v>P-5</v>
      </c>
      <c r="D2866" s="51" t="str">
        <f>IF('Organizational Unit Summary'!$B$24="Benchmark or Sustainment",IF(E2866="OoS","OoS",IF(E2866=1,"DM",IF(E2866=2,"PM",IF(E2866=3,"LM",IF(E2866=4,"FM"))))),IF(E2866="OoS","OoS",IF(E2866&lt;=2,"H",IF(E2866=3,"M",IF(E2866=4,"L")))))</f>
        <v>DM</v>
      </c>
      <c r="E2866" s="58">
        <f>IF(OR(Processes!$C$72=TRUE,Processes!H$72=TRUE),IF(AND(G2866=1,H2866=1,NOT(ISTEXT(J2866))),4,IF(AND(G2866=1,H2866=1,ISTEXT(J2866)),3,IF(AND(OR(G2866=1,H2866=1),ISTEXT(J2866)),2,1))),"OoS")</f>
        <v>1</v>
      </c>
      <c r="F2866" s="57"/>
      <c r="G2866" s="59"/>
      <c r="H2866" s="59"/>
      <c r="I2866" s="59"/>
      <c r="J2866" s="59"/>
      <c r="K2866" s="59"/>
      <c r="L2866" s="59"/>
      <c r="M2866" s="59"/>
      <c r="N2866" s="59"/>
      <c r="O2866" s="59"/>
      <c r="P2866" s="370"/>
      <c r="Q2866" s="59"/>
      <c r="R2866" s="386"/>
    </row>
    <row r="2867" spans="1:18" ht="13" x14ac:dyDescent="0.25">
      <c r="A2867" s="383"/>
      <c r="B2867" s="378"/>
      <c r="C2867" s="62" t="str">
        <f>IF(ISTEXT('Organizational Unit Summary'!$B$45),'Organizational Unit Summary'!$B$45,"")</f>
        <v>P-6</v>
      </c>
      <c r="D2867" s="51" t="str">
        <f>IF('Organizational Unit Summary'!$B$24="Benchmark or Sustainment",IF(E2867="OoS","OoS",IF(E2867=1,"DM",IF(E2867=2,"PM",IF(E2867=3,"LM",IF(E2867=4,"FM"))))),IF(E2867="OoS","OoS",IF(E2867&lt;=2,"H",IF(E2867=3,"M",IF(E2867=4,"L")))))</f>
        <v>DM</v>
      </c>
      <c r="E2867" s="58">
        <f>IF(OR(Processes!$C$72=TRUE,Processes!I$72=TRUE),IF(AND(G2867=1,H2867=1,NOT(ISTEXT(J2867))),4,IF(AND(G2867=1,H2867=1,ISTEXT(J2867)),3,IF(AND(OR(G2867=1,H2867=1),ISTEXT(J2867)),2,1))),"OoS")</f>
        <v>1</v>
      </c>
      <c r="F2867" s="57"/>
      <c r="G2867" s="59"/>
      <c r="H2867" s="59"/>
      <c r="I2867" s="59"/>
      <c r="J2867" s="59"/>
      <c r="K2867" s="59"/>
      <c r="L2867" s="59"/>
      <c r="M2867" s="59"/>
      <c r="N2867" s="59"/>
      <c r="O2867" s="59"/>
      <c r="P2867" s="370"/>
      <c r="Q2867" s="59"/>
      <c r="R2867" s="386"/>
    </row>
    <row r="2868" spans="1:18" ht="13" x14ac:dyDescent="0.25">
      <c r="A2868" s="383"/>
      <c r="B2868" s="378"/>
      <c r="C2868" s="62" t="str">
        <f>IF(ISTEXT('Organizational Unit Summary'!$B$46),'Organizational Unit Summary'!$B$46,"")</f>
        <v>P-7</v>
      </c>
      <c r="D2868" s="51" t="str">
        <f>IF('Organizational Unit Summary'!$B$24="Benchmark or Sustainment",IF(E2868="OoS","OoS",IF(E2868=1,"DM",IF(E2868=2,"PM",IF(E2868=3,"LM",IF(E2868=4,"FM"))))),IF(E2868="OoS","OoS",IF(E2868&lt;=2,"H",IF(E2868=3,"M",IF(E2868=4,"L")))))</f>
        <v>DM</v>
      </c>
      <c r="E2868" s="58">
        <f>IF(OR(Processes!$C$72=TRUE,Processes!J$72=TRUE),IF(AND(G2868=1,H2868=1,NOT(ISTEXT(J2868))),4,IF(AND(G2868=1,H2868=1,ISTEXT(J2868)),3,IF(AND(OR(G2868=1,H2868=1),ISTEXT(J2868)),2,1))),"OoS")</f>
        <v>1</v>
      </c>
      <c r="F2868" s="57"/>
      <c r="G2868" s="59"/>
      <c r="H2868" s="59"/>
      <c r="I2868" s="59"/>
      <c r="J2868" s="59"/>
      <c r="K2868" s="59"/>
      <c r="L2868" s="59"/>
      <c r="M2868" s="59"/>
      <c r="N2868" s="59"/>
      <c r="O2868" s="59"/>
      <c r="P2868" s="370"/>
      <c r="Q2868" s="59"/>
      <c r="R2868" s="386"/>
    </row>
    <row r="2869" spans="1:18" ht="13" x14ac:dyDescent="0.25">
      <c r="A2869" s="383"/>
      <c r="B2869" s="378"/>
      <c r="C2869" s="62" t="str">
        <f>IF(ISTEXT('Organizational Unit Summary'!$B$47),'Organizational Unit Summary'!$B$47,"")</f>
        <v>P-8</v>
      </c>
      <c r="D2869" s="51" t="str">
        <f>IF('Organizational Unit Summary'!$B$24="Benchmark or Sustainment",IF(E2869="OoS","OoS",IF(E2869=1,"DM",IF(E2869=2,"PM",IF(E2869=3,"LM",IF(E2869=4,"FM"))))),IF(E2869="OoS","OoS",IF(E2869&lt;=2,"H",IF(E2869=3,"M",IF(E2869=4,"L")))))</f>
        <v>DM</v>
      </c>
      <c r="E2869" s="58">
        <f>IF(OR(Processes!$C$72=TRUE,Processes!K$72=TRUE),IF(AND(G2869=1,H2869=1,NOT(ISTEXT(J2869))),4,IF(AND(G2869=1,H2869=1,ISTEXT(J2869)),3,IF(AND(OR(G2869=1,H2869=1),ISTEXT(J2869)),2,1))),"OoS")</f>
        <v>1</v>
      </c>
      <c r="F2869" s="57"/>
      <c r="G2869" s="59"/>
      <c r="H2869" s="59"/>
      <c r="I2869" s="59"/>
      <c r="J2869" s="59"/>
      <c r="K2869" s="59"/>
      <c r="L2869" s="59"/>
      <c r="M2869" s="59"/>
      <c r="N2869" s="59"/>
      <c r="O2869" s="59"/>
      <c r="P2869" s="370"/>
      <c r="Q2869" s="59"/>
      <c r="R2869" s="386"/>
    </row>
    <row r="2870" spans="1:18" ht="13" x14ac:dyDescent="0.25">
      <c r="A2870" s="383"/>
      <c r="B2870" s="378"/>
      <c r="C2870" s="62" t="str">
        <f>IF(ISTEXT('Organizational Unit Summary'!$B$48),'Organizational Unit Summary'!$B$48,"")</f>
        <v>P-9</v>
      </c>
      <c r="D2870" s="51" t="str">
        <f>IF('Organizational Unit Summary'!$B$24="Benchmark or Sustainment",IF(E2870="OoS","OoS",IF(E2870=1,"DM",IF(E2870=2,"PM",IF(E2870=3,"LM",IF(E2870=4,"FM"))))),IF(E2870="OoS","OoS",IF(E2870&lt;=2,"H",IF(E2870=3,"M",IF(E2870=4,"L")))))</f>
        <v>DM</v>
      </c>
      <c r="E2870" s="58">
        <f>IF(OR(Processes!$C$72=TRUE,Processes!L$72=TRUE),IF(AND(G2870=1,H2870=1,NOT(ISTEXT(J2870))),4,IF(AND(G2870=1,H2870=1,ISTEXT(J2870)),3,IF(AND(OR(G2870=1,H2870=1),ISTEXT(J2870)),2,1))),"OoS")</f>
        <v>1</v>
      </c>
      <c r="F2870" s="57"/>
      <c r="G2870" s="59"/>
      <c r="H2870" s="59"/>
      <c r="I2870" s="59"/>
      <c r="J2870" s="59"/>
      <c r="K2870" s="59"/>
      <c r="L2870" s="59"/>
      <c r="M2870" s="59"/>
      <c r="N2870" s="59"/>
      <c r="O2870" s="59"/>
      <c r="P2870" s="370"/>
      <c r="Q2870" s="59"/>
      <c r="R2870" s="386"/>
    </row>
    <row r="2871" spans="1:18" ht="13" x14ac:dyDescent="0.25">
      <c r="A2871" s="383"/>
      <c r="B2871" s="378"/>
      <c r="C2871" s="62" t="str">
        <f>IF(ISTEXT('Organizational Unit Summary'!$B$49),'Organizational Unit Summary'!$B$49,"")</f>
        <v>P-10</v>
      </c>
      <c r="D2871" s="51" t="str">
        <f>IF('Organizational Unit Summary'!$B$24="Benchmark or Sustainment",IF(E2871="OoS","OoS",IF(E2871=1,"DM",IF(E2871=2,"PM",IF(E2871=3,"LM",IF(E2871=4,"FM"))))),IF(E2871="OoS","OoS",IF(E2871&lt;=2,"H",IF(E2871=3,"M",IF(E2871=4,"L")))))</f>
        <v>DM</v>
      </c>
      <c r="E2871" s="58">
        <f>IF(OR(Processes!$C$72=TRUE,Processes!M$72=TRUE),IF(AND(G2871=1,H2871=1,NOT(ISTEXT(J2871))),4,IF(AND(G2871=1,H2871=1,ISTEXT(J2871)),3,IF(AND(OR(G2871=1,H2871=1),ISTEXT(J2871)),2,1))),"OoS")</f>
        <v>1</v>
      </c>
      <c r="F2871" s="57"/>
      <c r="G2871" s="59"/>
      <c r="H2871" s="59"/>
      <c r="I2871" s="59"/>
      <c r="J2871" s="59"/>
      <c r="K2871" s="59"/>
      <c r="L2871" s="59"/>
      <c r="M2871" s="59"/>
      <c r="N2871" s="59"/>
      <c r="O2871" s="59"/>
      <c r="P2871" s="370"/>
      <c r="Q2871" s="59"/>
      <c r="R2871" s="386"/>
    </row>
    <row r="2872" spans="1:18" ht="13" x14ac:dyDescent="0.25">
      <c r="A2872" s="383"/>
      <c r="B2872" s="378"/>
      <c r="C2872" s="62" t="str">
        <f>IF(ISTEXT('Organizational Unit Summary'!$B$50),'Organizational Unit Summary'!$B$50,"")</f>
        <v>P-11</v>
      </c>
      <c r="D2872" s="51" t="str">
        <f>IF('Organizational Unit Summary'!$B$24="Benchmark or Sustainment",IF(E2872="OoS","OoS",IF(E2872=1,"DM",IF(E2872=2,"PM",IF(E2872=3,"LM",IF(E2872=4,"FM"))))),IF(E2872="OoS","OoS",IF(E2872&lt;=2,"H",IF(E2872=3,"M",IF(E2872=4,"L")))))</f>
        <v>DM</v>
      </c>
      <c r="E2872" s="58">
        <f>IF(OR(Processes!$C$72=TRUE,Processes!N$72=TRUE),IF(AND(G2872=1,H2872=1,NOT(ISTEXT(J2872))),4,IF(AND(G2872=1,H2872=1,ISTEXT(J2872)),3,IF(AND(OR(G2872=1,H2872=1),ISTEXT(J2872)),2,1))),"OoS")</f>
        <v>1</v>
      </c>
      <c r="F2872" s="57"/>
      <c r="G2872" s="59"/>
      <c r="H2872" s="59"/>
      <c r="I2872" s="59"/>
      <c r="J2872" s="59"/>
      <c r="K2872" s="59"/>
      <c r="L2872" s="59"/>
      <c r="M2872" s="59"/>
      <c r="N2872" s="59"/>
      <c r="O2872" s="59"/>
      <c r="P2872" s="370"/>
      <c r="Q2872" s="59"/>
      <c r="R2872" s="386"/>
    </row>
    <row r="2873" spans="1:18" ht="13" x14ac:dyDescent="0.25">
      <c r="A2873" s="383"/>
      <c r="B2873" s="378"/>
      <c r="C2873" s="62" t="str">
        <f>IF(ISTEXT('Organizational Unit Summary'!$B$51),'Organizational Unit Summary'!$B$51,"")</f>
        <v>P-12</v>
      </c>
      <c r="D2873" s="51" t="str">
        <f>IF('Organizational Unit Summary'!$B$24="Benchmark or Sustainment",IF(E2873="OoS","OoS",IF(E2873=1,"DM",IF(E2873=2,"PM",IF(E2873=3,"LM",IF(E2873=4,"FM"))))),IF(E2873="OoS","OoS",IF(E2873&lt;=2,"H",IF(E2873=3,"M",IF(E2873=4,"L")))))</f>
        <v>DM</v>
      </c>
      <c r="E2873" s="58">
        <f>IF(OR(Processes!$C$72=TRUE,Processes!O$72=TRUE),IF(AND(G2873=1,H2873=1,NOT(ISTEXT(J2873))),4,IF(AND(G2873=1,H2873=1,ISTEXT(J2873)),3,IF(AND(OR(G2873=1,H2873=1),ISTEXT(J2873)),2,1))),"OoS")</f>
        <v>1</v>
      </c>
      <c r="F2873" s="57"/>
      <c r="G2873" s="59"/>
      <c r="H2873" s="59"/>
      <c r="I2873" s="59"/>
      <c r="J2873" s="59"/>
      <c r="K2873" s="59"/>
      <c r="L2873" s="59"/>
      <c r="M2873" s="59"/>
      <c r="N2873" s="59"/>
      <c r="O2873" s="59"/>
      <c r="P2873" s="370"/>
      <c r="Q2873" s="59"/>
      <c r="R2873" s="386"/>
    </row>
    <row r="2874" spans="1:18" ht="13" x14ac:dyDescent="0.25">
      <c r="A2874" s="383"/>
      <c r="B2874" s="378"/>
      <c r="C2874" s="62" t="str">
        <f>IF(ISTEXT('Organizational Unit Summary'!$B$52),'Organizational Unit Summary'!$B$52,"")</f>
        <v>P-13</v>
      </c>
      <c r="D2874" s="51" t="str">
        <f>IF('Organizational Unit Summary'!$B$24="Benchmark or Sustainment",IF(E2874="OoS","OoS",IF(E2874=1,"DM",IF(E2874=2,"PM",IF(E2874=3,"LM",IF(E2874=4,"FM"))))),IF(E2874="OoS","OoS",IF(E2874&lt;=2,"H",IF(E2874=3,"M",IF(E2874=4,"L")))))</f>
        <v>DM</v>
      </c>
      <c r="E2874" s="58">
        <f>IF(OR(Processes!$C$72=TRUE,Processes!P$72=TRUE),IF(AND(G2874=1,H2874=1,NOT(ISTEXT(J2874))),4,IF(AND(G2874=1,H2874=1,ISTEXT(J2874)),3,IF(AND(OR(G2874=1,H2874=1),ISTEXT(J2874)),2,1))),"OoS")</f>
        <v>1</v>
      </c>
      <c r="F2874" s="57"/>
      <c r="G2874" s="59"/>
      <c r="H2874" s="59"/>
      <c r="I2874" s="59"/>
      <c r="J2874" s="59"/>
      <c r="K2874" s="59"/>
      <c r="L2874" s="59"/>
      <c r="M2874" s="59"/>
      <c r="N2874" s="59"/>
      <c r="O2874" s="59"/>
      <c r="P2874" s="370"/>
      <c r="Q2874" s="59"/>
      <c r="R2874" s="386"/>
    </row>
    <row r="2875" spans="1:18" ht="13" x14ac:dyDescent="0.25">
      <c r="A2875" s="383"/>
      <c r="B2875" s="378"/>
      <c r="C2875" s="62" t="str">
        <f>IF(ISTEXT('Organizational Unit Summary'!$B$53),'Organizational Unit Summary'!$B$53,"")</f>
        <v>P-14</v>
      </c>
      <c r="D2875" s="51" t="str">
        <f>IF('Organizational Unit Summary'!$B$24="Benchmark or Sustainment",IF(E2875="OoS","OoS",IF(E2875=1,"DM",IF(E2875=2,"PM",IF(E2875=3,"LM",IF(E2875=4,"FM"))))),IF(E2875="OoS","OoS",IF(E2875&lt;=2,"H",IF(E2875=3,"M",IF(E2875=4,"L")))))</f>
        <v>DM</v>
      </c>
      <c r="E2875" s="58">
        <f>IF(OR(Processes!$C$72=TRUE,Processes!Q$72=TRUE),IF(AND(G2875=1,H2875=1,NOT(ISTEXT(J2875))),4,IF(AND(G2875=1,H2875=1,ISTEXT(J2875)),3,IF(AND(OR(G2875=1,H2875=1),ISTEXT(J2875)),2,1))),"OoS")</f>
        <v>1</v>
      </c>
      <c r="F2875" s="57"/>
      <c r="G2875" s="59"/>
      <c r="H2875" s="59"/>
      <c r="I2875" s="59"/>
      <c r="J2875" s="59"/>
      <c r="K2875" s="59"/>
      <c r="L2875" s="59"/>
      <c r="M2875" s="59"/>
      <c r="N2875" s="59"/>
      <c r="O2875" s="59"/>
      <c r="P2875" s="370"/>
      <c r="Q2875" s="59"/>
      <c r="R2875" s="386"/>
    </row>
    <row r="2876" spans="1:18" ht="13" x14ac:dyDescent="0.25">
      <c r="A2876" s="383"/>
      <c r="B2876" s="378"/>
      <c r="C2876" s="62" t="str">
        <f>IF(ISTEXT('Organizational Unit Summary'!$B$54),'Organizational Unit Summary'!$B$54,"")</f>
        <v>P-15</v>
      </c>
      <c r="D2876" s="51" t="str">
        <f>IF('Organizational Unit Summary'!$B$24="Benchmark or Sustainment",IF(E2876="OoS","OoS",IF(E2876=1,"DM",IF(E2876=2,"PM",IF(E2876=3,"LM",IF(E2876=4,"FM"))))),IF(E2876="OoS","OoS",IF(E2876&lt;=2,"H",IF(E2876=3,"M",IF(E2876=4,"L")))))</f>
        <v>DM</v>
      </c>
      <c r="E2876" s="58">
        <f>IF(OR(Processes!$C$72=TRUE,Processes!R$72=TRUE),IF(AND(G2876=1,H2876=1,NOT(ISTEXT(J2876))),4,IF(AND(G2876=1,H2876=1,ISTEXT(J2876)),3,IF(AND(OR(G2876=1,H2876=1),ISTEXT(J2876)),2,1))),"OoS")</f>
        <v>1</v>
      </c>
      <c r="F2876" s="57"/>
      <c r="G2876" s="59"/>
      <c r="H2876" s="59"/>
      <c r="I2876" s="59"/>
      <c r="J2876" s="59"/>
      <c r="K2876" s="59"/>
      <c r="L2876" s="59"/>
      <c r="M2876" s="59"/>
      <c r="N2876" s="59"/>
      <c r="O2876" s="59"/>
      <c r="P2876" s="370"/>
      <c r="Q2876" s="59"/>
      <c r="R2876" s="386"/>
    </row>
    <row r="2877" spans="1:18" ht="13" x14ac:dyDescent="0.25">
      <c r="A2877" s="383"/>
      <c r="B2877" s="378"/>
      <c r="C2877" s="62" t="str">
        <f>IF(ISTEXT('Organizational Unit Summary'!$B$55),'Organizational Unit Summary'!$B$55,"")</f>
        <v>P-16</v>
      </c>
      <c r="D2877" s="51" t="str">
        <f>IF('Organizational Unit Summary'!$B$24="Benchmark or Sustainment",IF(E2877="OoS","OoS",IF(E2877=1,"DM",IF(E2877=2,"PM",IF(E2877=3,"LM",IF(E2877=4,"FM"))))),IF(E2877="OoS","OoS",IF(E2877&lt;=2,"H",IF(E2877=3,"M",IF(E2877=4,"L")))))</f>
        <v>DM</v>
      </c>
      <c r="E2877" s="58">
        <f>IF(OR(Processes!$C$72=TRUE,Processes!S$72=TRUE),IF(AND(G2877=1,H2877=1,NOT(ISTEXT(J2877))),4,IF(AND(G2877=1,H2877=1,ISTEXT(J2877)),3,IF(AND(OR(G2877=1,H2877=1),ISTEXT(J2877)),2,1))),"OoS")</f>
        <v>1</v>
      </c>
      <c r="F2877" s="57"/>
      <c r="G2877" s="59"/>
      <c r="H2877" s="59"/>
      <c r="I2877" s="59"/>
      <c r="J2877" s="59"/>
      <c r="K2877" s="59"/>
      <c r="L2877" s="59"/>
      <c r="M2877" s="59"/>
      <c r="N2877" s="59"/>
      <c r="O2877" s="59"/>
      <c r="P2877" s="370"/>
      <c r="Q2877" s="59"/>
      <c r="R2877" s="386"/>
    </row>
    <row r="2878" spans="1:18" ht="13" x14ac:dyDescent="0.25">
      <c r="A2878" s="383"/>
      <c r="B2878" s="378"/>
      <c r="C2878" s="62" t="str">
        <f>IF(ISTEXT('Organizational Unit Summary'!$B$56),'Organizational Unit Summary'!$B$56,"")</f>
        <v>P-17</v>
      </c>
      <c r="D2878" s="51" t="str">
        <f>IF('Organizational Unit Summary'!$B$24="Benchmark or Sustainment",IF(E2878="OoS","OoS",IF(E2878=1,"DM",IF(E2878=2,"PM",IF(E2878=3,"LM",IF(E2878=4,"FM"))))),IF(E2878="OoS","OoS",IF(E2878&lt;=2,"H",IF(E2878=3,"M",IF(E2878=4,"L")))))</f>
        <v>DM</v>
      </c>
      <c r="E2878" s="58">
        <f>IF(OR(Processes!$C$72=TRUE,Processes!T$72=TRUE),IF(AND(G2878=1,H2878=1,NOT(ISTEXT(J2878))),4,IF(AND(G2878=1,H2878=1,ISTEXT(J2878)),3,IF(AND(OR(G2878=1,H2878=1),ISTEXT(J2878)),2,1))),"OoS")</f>
        <v>1</v>
      </c>
      <c r="F2878" s="57"/>
      <c r="G2878" s="59"/>
      <c r="H2878" s="59"/>
      <c r="I2878" s="59"/>
      <c r="J2878" s="59"/>
      <c r="K2878" s="59"/>
      <c r="L2878" s="59"/>
      <c r="M2878" s="59"/>
      <c r="N2878" s="59"/>
      <c r="O2878" s="59"/>
      <c r="P2878" s="370"/>
      <c r="Q2878" s="59"/>
      <c r="R2878" s="386"/>
    </row>
    <row r="2879" spans="1:18" ht="13" x14ac:dyDescent="0.25">
      <c r="A2879" s="383"/>
      <c r="B2879" s="378"/>
      <c r="C2879" s="62" t="str">
        <f>IF(ISTEXT('Organizational Unit Summary'!$B$57),'Organizational Unit Summary'!$B$57,"")</f>
        <v>P-18</v>
      </c>
      <c r="D2879" s="51" t="str">
        <f>IF('Organizational Unit Summary'!$B$24="Benchmark or Sustainment",IF(E2879="OoS","OoS",IF(E2879=1,"DM",IF(E2879=2,"PM",IF(E2879=3,"LM",IF(E2879=4,"FM"))))),IF(E2879="OoS","OoS",IF(E2879&lt;=2,"H",IF(E2879=3,"M",IF(E2879=4,"L")))))</f>
        <v>DM</v>
      </c>
      <c r="E2879" s="58">
        <f>IF(OR(Processes!$C$72=TRUE,Processes!U$72=TRUE),IF(AND(G2879=1,H2879=1,NOT(ISTEXT(J2879))),4,IF(AND(G2879=1,H2879=1,ISTEXT(J2879)),3,IF(AND(OR(G2879=1,H2879=1),ISTEXT(J2879)),2,1))),"OoS")</f>
        <v>1</v>
      </c>
      <c r="F2879" s="57"/>
      <c r="G2879" s="59"/>
      <c r="H2879" s="59"/>
      <c r="I2879" s="59"/>
      <c r="J2879" s="59"/>
      <c r="K2879" s="59"/>
      <c r="L2879" s="59"/>
      <c r="M2879" s="59"/>
      <c r="N2879" s="59"/>
      <c r="O2879" s="59"/>
      <c r="P2879" s="370"/>
      <c r="Q2879" s="59"/>
      <c r="R2879" s="386"/>
    </row>
    <row r="2880" spans="1:18" ht="13" x14ac:dyDescent="0.25">
      <c r="A2880" s="383"/>
      <c r="B2880" s="378"/>
      <c r="C2880" s="62" t="str">
        <f>IF(ISTEXT('Organizational Unit Summary'!$B$58),'Organizational Unit Summary'!$B$58,"")</f>
        <v>P-19</v>
      </c>
      <c r="D2880" s="51" t="str">
        <f>IF('Organizational Unit Summary'!$B$24="Benchmark or Sustainment",IF(E2880="OoS","OoS",IF(E2880=1,"DM",IF(E2880=2,"PM",IF(E2880=3,"LM",IF(E2880=4,"FM"))))),IF(E2880="OoS","OoS",IF(E2880&lt;=2,"H",IF(E2880=3,"M",IF(E2880=4,"L")))))</f>
        <v>DM</v>
      </c>
      <c r="E2880" s="58">
        <f>IF(OR(Processes!$C$72=TRUE,Processes!V$72=TRUE),IF(AND(G2880=1,H2880=1,NOT(ISTEXT(J2880))),4,IF(AND(G2880=1,H2880=1,ISTEXT(J2880)),3,IF(AND(OR(G2880=1,H2880=1),ISTEXT(J2880)),2,1))),"OoS")</f>
        <v>1</v>
      </c>
      <c r="F2880" s="57"/>
      <c r="G2880" s="59"/>
      <c r="H2880" s="59"/>
      <c r="I2880" s="59"/>
      <c r="J2880" s="59"/>
      <c r="K2880" s="59"/>
      <c r="L2880" s="59"/>
      <c r="M2880" s="59"/>
      <c r="N2880" s="59"/>
      <c r="O2880" s="59"/>
      <c r="P2880" s="370"/>
      <c r="Q2880" s="59"/>
      <c r="R2880" s="386"/>
    </row>
    <row r="2881" spans="1:18" ht="13.5" thickBot="1" x14ac:dyDescent="0.3">
      <c r="A2881" s="383"/>
      <c r="B2881" s="378"/>
      <c r="C2881" s="62" t="str">
        <f>IF(ISTEXT('Organizational Unit Summary'!$B$59),'Organizational Unit Summary'!$B$59,"")</f>
        <v>P-20</v>
      </c>
      <c r="D2881" s="51" t="str">
        <f>IF('Organizational Unit Summary'!$B$24="Benchmark or Sustainment",IF(E2881="OoS","OoS",IF(E2881=1,"DM",IF(E2881=2,"PM",IF(E2881=3,"LM",IF(E2881=4,"FM"))))),IF(E2881="OoS","OoS",IF(E2881&lt;=2,"H",IF(E2881=3,"M",IF(E2881=4,"L")))))</f>
        <v>DM</v>
      </c>
      <c r="E2881" s="58">
        <f>IF(OR(Processes!$C$72=TRUE,Processes!W$72=TRUE),IF(AND(G2881=1,H2881=1,NOT(ISTEXT(J2881))),4,IF(AND(G2881=1,H2881=1,ISTEXT(J2881)),3,IF(AND(OR(G2881=1,H2881=1),ISTEXT(J2881)),2,1))),"OoS")</f>
        <v>1</v>
      </c>
      <c r="F2881" s="57"/>
      <c r="G2881" s="59"/>
      <c r="H2881" s="59"/>
      <c r="I2881" s="59"/>
      <c r="J2881" s="59"/>
      <c r="K2881" s="59"/>
      <c r="L2881" s="59"/>
      <c r="M2881" s="59"/>
      <c r="N2881" s="59"/>
      <c r="O2881" s="59"/>
      <c r="P2881" s="371"/>
      <c r="Q2881" s="59"/>
      <c r="R2881" s="386"/>
    </row>
    <row r="2882" spans="1:18" ht="13" x14ac:dyDescent="0.25">
      <c r="A2882" s="383"/>
      <c r="B2882" s="378" t="str">
        <f>IF(ISTEXT(Processes!$B$22),Processes!$B$22,"")</f>
        <v>Process 20</v>
      </c>
      <c r="C2882" s="62" t="str">
        <f>IF(ISTEXT('Organizational Unit Summary'!$B$40),'Organizational Unit Summary'!$B$40,"")</f>
        <v>P-1</v>
      </c>
      <c r="D2882" s="51" t="str">
        <f>IF('Organizational Unit Summary'!$B$24="Benchmark or Sustainment",IF(E2882="OoS","OoS",IF(E2882=1,"DM",IF(E2882=2,"PM",IF(E2882=3,"LM",IF(E2882=4,"FM"))))),IF(E2882="OoS","OoS",IF(E2882&lt;=2,"H",IF(E2882=3,"M",IF(E2882=4,"L")))))</f>
        <v>DM</v>
      </c>
      <c r="E2882" s="58">
        <f>IF(OR(Processes!$C$73=TRUE,Processes!D$73=TRUE),IF(AND(G2882=1,H2882=1,NOT(ISTEXT(J2882))),4,IF(AND(G2882=1,H2882=1,ISTEXT(J2882)),3,IF(AND(OR(G2882=1,H2882=1),ISTEXT(J2882)),2,1))),"OoS")</f>
        <v>1</v>
      </c>
      <c r="F2882" s="57"/>
      <c r="G2882" s="59"/>
      <c r="H2882" s="59"/>
      <c r="I2882" s="59"/>
      <c r="J2882" s="59"/>
      <c r="K2882" s="59"/>
      <c r="L2882" s="59"/>
      <c r="M2882" s="59"/>
      <c r="N2882" s="59"/>
      <c r="O2882" s="59"/>
      <c r="P2882" s="369"/>
      <c r="Q2882" s="59"/>
      <c r="R2882" s="386"/>
    </row>
    <row r="2883" spans="1:18" ht="13" x14ac:dyDescent="0.25">
      <c r="A2883" s="383"/>
      <c r="B2883" s="378"/>
      <c r="C2883" s="62" t="str">
        <f>IF(ISTEXT('Organizational Unit Summary'!$B$41),'Organizational Unit Summary'!$B$41,"")</f>
        <v>P-2</v>
      </c>
      <c r="D2883" s="51" t="str">
        <f>IF('Organizational Unit Summary'!$B$24="Benchmark or Sustainment",IF(E2883="OoS","OoS",IF(E2883=1,"DM",IF(E2883=2,"PM",IF(E2883=3,"LM",IF(E2883=4,"FM"))))),IF(E2883="OoS","OoS",IF(E2883&lt;=2,"H",IF(E2883=3,"M",IF(E2883=4,"L")))))</f>
        <v>DM</v>
      </c>
      <c r="E2883" s="58">
        <f>IF(OR(Processes!$C$73=TRUE,Processes!E$73=TRUE),IF(AND(G2883=1,H2883=1,NOT(ISTEXT(J2883))),4,IF(AND(G2883=1,H2883=1,ISTEXT(J2883)),3,IF(AND(OR(G2883=1,H2883=1),ISTEXT(J2883)),2,1))),"OoS")</f>
        <v>1</v>
      </c>
      <c r="F2883" s="57"/>
      <c r="G2883" s="59"/>
      <c r="H2883" s="59"/>
      <c r="I2883" s="59"/>
      <c r="J2883" s="59"/>
      <c r="K2883" s="59"/>
      <c r="L2883" s="59"/>
      <c r="M2883" s="59"/>
      <c r="N2883" s="59"/>
      <c r="O2883" s="59"/>
      <c r="P2883" s="370"/>
      <c r="Q2883" s="59"/>
      <c r="R2883" s="386"/>
    </row>
    <row r="2884" spans="1:18" ht="13" x14ac:dyDescent="0.25">
      <c r="A2884" s="383"/>
      <c r="B2884" s="378"/>
      <c r="C2884" s="62" t="str">
        <f>IF(ISTEXT('Organizational Unit Summary'!$B$42),'Organizational Unit Summary'!$B$42,"")</f>
        <v>P-3</v>
      </c>
      <c r="D2884" s="51" t="str">
        <f>IF('Organizational Unit Summary'!$B$24="Benchmark or Sustainment",IF(E2884="OoS","OoS",IF(E2884=1,"DM",IF(E2884=2,"PM",IF(E2884=3,"LM",IF(E2884=4,"FM"))))),IF(E2884="OoS","OoS",IF(E2884&lt;=2,"H",IF(E2884=3,"M",IF(E2884=4,"L")))))</f>
        <v>DM</v>
      </c>
      <c r="E2884" s="58">
        <f>IF(OR(Processes!$C$73=TRUE,Processes!F$73=TRUE),IF(AND(G2884=1,H2884=1,NOT(ISTEXT(J2884))),4,IF(AND(G2884=1,H2884=1,ISTEXT(J2884)),3,IF(AND(OR(G2884=1,H2884=1),ISTEXT(J2884)),2,1))),"OoS")</f>
        <v>1</v>
      </c>
      <c r="F2884" s="57"/>
      <c r="G2884" s="59"/>
      <c r="H2884" s="59"/>
      <c r="I2884" s="59"/>
      <c r="J2884" s="59"/>
      <c r="K2884" s="59"/>
      <c r="L2884" s="59"/>
      <c r="M2884" s="59"/>
      <c r="N2884" s="59"/>
      <c r="O2884" s="59"/>
      <c r="P2884" s="370"/>
      <c r="Q2884" s="59"/>
      <c r="R2884" s="386"/>
    </row>
    <row r="2885" spans="1:18" ht="13" x14ac:dyDescent="0.25">
      <c r="A2885" s="383"/>
      <c r="B2885" s="378"/>
      <c r="C2885" s="62" t="str">
        <f>IF(ISTEXT('Organizational Unit Summary'!$B$43),'Organizational Unit Summary'!$B$43,"")</f>
        <v>P-4</v>
      </c>
      <c r="D2885" s="51" t="str">
        <f>IF('Organizational Unit Summary'!$B$24="Benchmark or Sustainment",IF(E2885="OoS","OoS",IF(E2885=1,"DM",IF(E2885=2,"PM",IF(E2885=3,"LM",IF(E2885=4,"FM"))))),IF(E2885="OoS","OoS",IF(E2885&lt;=2,"H",IF(E2885=3,"M",IF(E2885=4,"L")))))</f>
        <v>DM</v>
      </c>
      <c r="E2885" s="58">
        <f>IF(OR(Processes!$C$73=TRUE,Processes!G$73=TRUE),IF(AND(G2885=1,H2885=1,NOT(ISTEXT(J2885))),4,IF(AND(G2885=1,H2885=1,ISTEXT(J2885)),3,IF(AND(OR(G2885=1,H2885=1),ISTEXT(J2885)),2,1))),"OoS")</f>
        <v>1</v>
      </c>
      <c r="F2885" s="57"/>
      <c r="G2885" s="59"/>
      <c r="H2885" s="59"/>
      <c r="I2885" s="59"/>
      <c r="J2885" s="59"/>
      <c r="K2885" s="59"/>
      <c r="L2885" s="59"/>
      <c r="M2885" s="59"/>
      <c r="N2885" s="59"/>
      <c r="O2885" s="59"/>
      <c r="P2885" s="370"/>
      <c r="Q2885" s="59"/>
      <c r="R2885" s="386"/>
    </row>
    <row r="2886" spans="1:18" ht="13" x14ac:dyDescent="0.25">
      <c r="A2886" s="383"/>
      <c r="B2886" s="378"/>
      <c r="C2886" s="62" t="str">
        <f>IF(ISTEXT('Organizational Unit Summary'!$B$44),'Organizational Unit Summary'!$B$44,"")</f>
        <v>P-5</v>
      </c>
      <c r="D2886" s="51" t="str">
        <f>IF('Organizational Unit Summary'!$B$24="Benchmark or Sustainment",IF(E2886="OoS","OoS",IF(E2886=1,"DM",IF(E2886=2,"PM",IF(E2886=3,"LM",IF(E2886=4,"FM"))))),IF(E2886="OoS","OoS",IF(E2886&lt;=2,"H",IF(E2886=3,"M",IF(E2886=4,"L")))))</f>
        <v>DM</v>
      </c>
      <c r="E2886" s="58">
        <f>IF(OR(Processes!$C$73=TRUE,Processes!H$73=TRUE),IF(AND(G2886=1,H2886=1,NOT(ISTEXT(J2886))),4,IF(AND(G2886=1,H2886=1,ISTEXT(J2886)),3,IF(AND(OR(G2886=1,H2886=1),ISTEXT(J2886)),2,1))),"OoS")</f>
        <v>1</v>
      </c>
      <c r="F2886" s="57"/>
      <c r="G2886" s="59"/>
      <c r="H2886" s="59"/>
      <c r="I2886" s="59"/>
      <c r="J2886" s="59"/>
      <c r="K2886" s="59"/>
      <c r="L2886" s="59"/>
      <c r="M2886" s="59"/>
      <c r="N2886" s="59"/>
      <c r="O2886" s="59"/>
      <c r="P2886" s="370"/>
      <c r="Q2886" s="59"/>
      <c r="R2886" s="386"/>
    </row>
    <row r="2887" spans="1:18" ht="13" x14ac:dyDescent="0.25">
      <c r="A2887" s="383"/>
      <c r="B2887" s="378"/>
      <c r="C2887" s="62" t="str">
        <f>IF(ISTEXT('Organizational Unit Summary'!$B$45),'Organizational Unit Summary'!$B$45,"")</f>
        <v>P-6</v>
      </c>
      <c r="D2887" s="51" t="str">
        <f>IF('Organizational Unit Summary'!$B$24="Benchmark or Sustainment",IF(E2887="OoS","OoS",IF(E2887=1,"DM",IF(E2887=2,"PM",IF(E2887=3,"LM",IF(E2887=4,"FM"))))),IF(E2887="OoS","OoS",IF(E2887&lt;=2,"H",IF(E2887=3,"M",IF(E2887=4,"L")))))</f>
        <v>DM</v>
      </c>
      <c r="E2887" s="58">
        <f>IF(OR(Processes!$C$73=TRUE,Processes!I$73=TRUE),IF(AND(G2887=1,H2887=1,NOT(ISTEXT(J2887))),4,IF(AND(G2887=1,H2887=1,ISTEXT(J2887)),3,IF(AND(OR(G2887=1,H2887=1),ISTEXT(J2887)),2,1))),"OoS")</f>
        <v>1</v>
      </c>
      <c r="F2887" s="57"/>
      <c r="G2887" s="59"/>
      <c r="H2887" s="59"/>
      <c r="I2887" s="59"/>
      <c r="J2887" s="59"/>
      <c r="K2887" s="59"/>
      <c r="L2887" s="59"/>
      <c r="M2887" s="59"/>
      <c r="N2887" s="59"/>
      <c r="O2887" s="59"/>
      <c r="P2887" s="370"/>
      <c r="Q2887" s="59"/>
      <c r="R2887" s="386"/>
    </row>
    <row r="2888" spans="1:18" ht="13" x14ac:dyDescent="0.25">
      <c r="A2888" s="383"/>
      <c r="B2888" s="378"/>
      <c r="C2888" s="62" t="str">
        <f>IF(ISTEXT('Organizational Unit Summary'!$B$46),'Organizational Unit Summary'!$B$46,"")</f>
        <v>P-7</v>
      </c>
      <c r="D2888" s="51" t="str">
        <f>IF('Organizational Unit Summary'!$B$24="Benchmark or Sustainment",IF(E2888="OoS","OoS",IF(E2888=1,"DM",IF(E2888=2,"PM",IF(E2888=3,"LM",IF(E2888=4,"FM"))))),IF(E2888="OoS","OoS",IF(E2888&lt;=2,"H",IF(E2888=3,"M",IF(E2888=4,"L")))))</f>
        <v>DM</v>
      </c>
      <c r="E2888" s="58">
        <f>IF(OR(Processes!$C$73=TRUE,Processes!J$73=TRUE),IF(AND(G2888=1,H2888=1,NOT(ISTEXT(J2888))),4,IF(AND(G2888=1,H2888=1,ISTEXT(J2888)),3,IF(AND(OR(G2888=1,H2888=1),ISTEXT(J2888)),2,1))),"OoS")</f>
        <v>1</v>
      </c>
      <c r="F2888" s="57"/>
      <c r="G2888" s="59"/>
      <c r="H2888" s="59"/>
      <c r="I2888" s="59"/>
      <c r="J2888" s="59"/>
      <c r="K2888" s="59"/>
      <c r="L2888" s="59"/>
      <c r="M2888" s="59"/>
      <c r="N2888" s="59"/>
      <c r="O2888" s="59"/>
      <c r="P2888" s="370"/>
      <c r="Q2888" s="59"/>
      <c r="R2888" s="386"/>
    </row>
    <row r="2889" spans="1:18" ht="13" x14ac:dyDescent="0.25">
      <c r="A2889" s="383"/>
      <c r="B2889" s="378"/>
      <c r="C2889" s="62" t="str">
        <f>IF(ISTEXT('Organizational Unit Summary'!$B$47),'Organizational Unit Summary'!$B$47,"")</f>
        <v>P-8</v>
      </c>
      <c r="D2889" s="51" t="str">
        <f>IF('Organizational Unit Summary'!$B$24="Benchmark or Sustainment",IF(E2889="OoS","OoS",IF(E2889=1,"DM",IF(E2889=2,"PM",IF(E2889=3,"LM",IF(E2889=4,"FM"))))),IF(E2889="OoS","OoS",IF(E2889&lt;=2,"H",IF(E2889=3,"M",IF(E2889=4,"L")))))</f>
        <v>DM</v>
      </c>
      <c r="E2889" s="58">
        <f>IF(OR(Processes!$C$73=TRUE,Processes!K$73=TRUE),IF(AND(G2889=1,H2889=1,NOT(ISTEXT(J2889))),4,IF(AND(G2889=1,H2889=1,ISTEXT(J2889)),3,IF(AND(OR(G2889=1,H2889=1),ISTEXT(J2889)),2,1))),"OoS")</f>
        <v>1</v>
      </c>
      <c r="F2889" s="57"/>
      <c r="G2889" s="59"/>
      <c r="H2889" s="59"/>
      <c r="I2889" s="59"/>
      <c r="J2889" s="59"/>
      <c r="K2889" s="59"/>
      <c r="L2889" s="59"/>
      <c r="M2889" s="59"/>
      <c r="N2889" s="59"/>
      <c r="O2889" s="59"/>
      <c r="P2889" s="370"/>
      <c r="Q2889" s="59"/>
      <c r="R2889" s="386"/>
    </row>
    <row r="2890" spans="1:18" ht="13" x14ac:dyDescent="0.25">
      <c r="A2890" s="383"/>
      <c r="B2890" s="378"/>
      <c r="C2890" s="62" t="str">
        <f>IF(ISTEXT('Organizational Unit Summary'!$B$48),'Organizational Unit Summary'!$B$48,"")</f>
        <v>P-9</v>
      </c>
      <c r="D2890" s="51" t="str">
        <f>IF('Organizational Unit Summary'!$B$24="Benchmark or Sustainment",IF(E2890="OoS","OoS",IF(E2890=1,"DM",IF(E2890=2,"PM",IF(E2890=3,"LM",IF(E2890=4,"FM"))))),IF(E2890="OoS","OoS",IF(E2890&lt;=2,"H",IF(E2890=3,"M",IF(E2890=4,"L")))))</f>
        <v>DM</v>
      </c>
      <c r="E2890" s="58">
        <f>IF(OR(Processes!$C$73=TRUE,Processes!L$73=TRUE),IF(AND(G2890=1,H2890=1,NOT(ISTEXT(J2890))),4,IF(AND(G2890=1,H2890=1,ISTEXT(J2890)),3,IF(AND(OR(G2890=1,H2890=1),ISTEXT(J2890)),2,1))),"OoS")</f>
        <v>1</v>
      </c>
      <c r="F2890" s="57"/>
      <c r="G2890" s="59"/>
      <c r="H2890" s="59"/>
      <c r="I2890" s="59"/>
      <c r="J2890" s="59"/>
      <c r="K2890" s="59"/>
      <c r="L2890" s="59"/>
      <c r="M2890" s="59"/>
      <c r="N2890" s="59"/>
      <c r="O2890" s="59"/>
      <c r="P2890" s="370"/>
      <c r="Q2890" s="59"/>
      <c r="R2890" s="386"/>
    </row>
    <row r="2891" spans="1:18" ht="13" x14ac:dyDescent="0.25">
      <c r="A2891" s="383"/>
      <c r="B2891" s="378"/>
      <c r="C2891" s="62" t="str">
        <f>IF(ISTEXT('Organizational Unit Summary'!$B$49),'Organizational Unit Summary'!$B$49,"")</f>
        <v>P-10</v>
      </c>
      <c r="D2891" s="51" t="str">
        <f>IF('Organizational Unit Summary'!$B$24="Benchmark or Sustainment",IF(E2891="OoS","OoS",IF(E2891=1,"DM",IF(E2891=2,"PM",IF(E2891=3,"LM",IF(E2891=4,"FM"))))),IF(E2891="OoS","OoS",IF(E2891&lt;=2,"H",IF(E2891=3,"M",IF(E2891=4,"L")))))</f>
        <v>DM</v>
      </c>
      <c r="E2891" s="58">
        <f>IF(OR(Processes!$C$73=TRUE,Processes!M$73=TRUE),IF(AND(G2891=1,H2891=1,NOT(ISTEXT(J2891))),4,IF(AND(G2891=1,H2891=1,ISTEXT(J2891)),3,IF(AND(OR(G2891=1,H2891=1),ISTEXT(J2891)),2,1))),"OoS")</f>
        <v>1</v>
      </c>
      <c r="F2891" s="57"/>
      <c r="G2891" s="59"/>
      <c r="H2891" s="59"/>
      <c r="I2891" s="59"/>
      <c r="J2891" s="59"/>
      <c r="K2891" s="59"/>
      <c r="L2891" s="59"/>
      <c r="M2891" s="59"/>
      <c r="N2891" s="59"/>
      <c r="O2891" s="59"/>
      <c r="P2891" s="370"/>
      <c r="Q2891" s="59"/>
      <c r="R2891" s="386"/>
    </row>
    <row r="2892" spans="1:18" ht="13" x14ac:dyDescent="0.25">
      <c r="A2892" s="383"/>
      <c r="B2892" s="378"/>
      <c r="C2892" s="62" t="str">
        <f>IF(ISTEXT('Organizational Unit Summary'!$B$50),'Organizational Unit Summary'!$B$50,"")</f>
        <v>P-11</v>
      </c>
      <c r="D2892" s="51" t="str">
        <f>IF('Organizational Unit Summary'!$B$24="Benchmark or Sustainment",IF(E2892="OoS","OoS",IF(E2892=1,"DM",IF(E2892=2,"PM",IF(E2892=3,"LM",IF(E2892=4,"FM"))))),IF(E2892="OoS","OoS",IF(E2892&lt;=2,"H",IF(E2892=3,"M",IF(E2892=4,"L")))))</f>
        <v>DM</v>
      </c>
      <c r="E2892" s="58">
        <f>IF(OR(Processes!$C$73=TRUE,Processes!N$73=TRUE),IF(AND(G2892=1,H2892=1,NOT(ISTEXT(J2892))),4,IF(AND(G2892=1,H2892=1,ISTEXT(J2892)),3,IF(AND(OR(G2892=1,H2892=1),ISTEXT(J2892)),2,1))),"OoS")</f>
        <v>1</v>
      </c>
      <c r="F2892" s="57"/>
      <c r="G2892" s="59"/>
      <c r="H2892" s="59"/>
      <c r="I2892" s="59"/>
      <c r="J2892" s="59"/>
      <c r="K2892" s="59"/>
      <c r="L2892" s="59"/>
      <c r="M2892" s="59"/>
      <c r="N2892" s="59"/>
      <c r="O2892" s="59"/>
      <c r="P2892" s="370"/>
      <c r="Q2892" s="59"/>
      <c r="R2892" s="386"/>
    </row>
    <row r="2893" spans="1:18" ht="13" x14ac:dyDescent="0.25">
      <c r="A2893" s="383"/>
      <c r="B2893" s="378"/>
      <c r="C2893" s="62" t="str">
        <f>IF(ISTEXT('Organizational Unit Summary'!$B$51),'Organizational Unit Summary'!$B$51,"")</f>
        <v>P-12</v>
      </c>
      <c r="D2893" s="51" t="str">
        <f>IF('Organizational Unit Summary'!$B$24="Benchmark or Sustainment",IF(E2893="OoS","OoS",IF(E2893=1,"DM",IF(E2893=2,"PM",IF(E2893=3,"LM",IF(E2893=4,"FM"))))),IF(E2893="OoS","OoS",IF(E2893&lt;=2,"H",IF(E2893=3,"M",IF(E2893=4,"L")))))</f>
        <v>DM</v>
      </c>
      <c r="E2893" s="58">
        <f>IF(OR(Processes!$C$73=TRUE,Processes!O$73=TRUE),IF(AND(G2893=1,H2893=1,NOT(ISTEXT(J2893))),4,IF(AND(G2893=1,H2893=1,ISTEXT(J2893)),3,IF(AND(OR(G2893=1,H2893=1),ISTEXT(J2893)),2,1))),"OoS")</f>
        <v>1</v>
      </c>
      <c r="F2893" s="57"/>
      <c r="G2893" s="59"/>
      <c r="H2893" s="59"/>
      <c r="I2893" s="59"/>
      <c r="J2893" s="59"/>
      <c r="K2893" s="59"/>
      <c r="L2893" s="59"/>
      <c r="M2893" s="59"/>
      <c r="N2893" s="59"/>
      <c r="O2893" s="59"/>
      <c r="P2893" s="370"/>
      <c r="Q2893" s="59"/>
      <c r="R2893" s="386"/>
    </row>
    <row r="2894" spans="1:18" ht="13" x14ac:dyDescent="0.25">
      <c r="A2894" s="383"/>
      <c r="B2894" s="378"/>
      <c r="C2894" s="62" t="str">
        <f>IF(ISTEXT('Organizational Unit Summary'!$B$52),'Organizational Unit Summary'!$B$52,"")</f>
        <v>P-13</v>
      </c>
      <c r="D2894" s="51" t="str">
        <f>IF('Organizational Unit Summary'!$B$24="Benchmark or Sustainment",IF(E2894="OoS","OoS",IF(E2894=1,"DM",IF(E2894=2,"PM",IF(E2894=3,"LM",IF(E2894=4,"FM"))))),IF(E2894="OoS","OoS",IF(E2894&lt;=2,"H",IF(E2894=3,"M",IF(E2894=4,"L")))))</f>
        <v>DM</v>
      </c>
      <c r="E2894" s="58">
        <f>IF(OR(Processes!$C$73=TRUE,Processes!P$73=TRUE),IF(AND(G2894=1,H2894=1,NOT(ISTEXT(J2894))),4,IF(AND(G2894=1,H2894=1,ISTEXT(J2894)),3,IF(AND(OR(G2894=1,H2894=1),ISTEXT(J2894)),2,1))),"OoS")</f>
        <v>1</v>
      </c>
      <c r="F2894" s="57"/>
      <c r="G2894" s="59"/>
      <c r="H2894" s="59"/>
      <c r="I2894" s="59"/>
      <c r="J2894" s="59"/>
      <c r="K2894" s="59"/>
      <c r="L2894" s="59"/>
      <c r="M2894" s="59"/>
      <c r="N2894" s="59"/>
      <c r="O2894" s="59"/>
      <c r="P2894" s="370"/>
      <c r="Q2894" s="59"/>
      <c r="R2894" s="386"/>
    </row>
    <row r="2895" spans="1:18" ht="13" x14ac:dyDescent="0.25">
      <c r="A2895" s="383"/>
      <c r="B2895" s="378"/>
      <c r="C2895" s="62" t="str">
        <f>IF(ISTEXT('Organizational Unit Summary'!$B$53),'Organizational Unit Summary'!$B$53,"")</f>
        <v>P-14</v>
      </c>
      <c r="D2895" s="51" t="str">
        <f>IF('Organizational Unit Summary'!$B$24="Benchmark or Sustainment",IF(E2895="OoS","OoS",IF(E2895=1,"DM",IF(E2895=2,"PM",IF(E2895=3,"LM",IF(E2895=4,"FM"))))),IF(E2895="OoS","OoS",IF(E2895&lt;=2,"H",IF(E2895=3,"M",IF(E2895=4,"L")))))</f>
        <v>DM</v>
      </c>
      <c r="E2895" s="58">
        <f>IF(OR(Processes!$C$73=TRUE,Processes!Q$73=TRUE),IF(AND(G2895=1,H2895=1,NOT(ISTEXT(J2895))),4,IF(AND(G2895=1,H2895=1,ISTEXT(J2895)),3,IF(AND(OR(G2895=1,H2895=1),ISTEXT(J2895)),2,1))),"OoS")</f>
        <v>1</v>
      </c>
      <c r="F2895" s="57"/>
      <c r="G2895" s="59"/>
      <c r="H2895" s="59"/>
      <c r="I2895" s="59"/>
      <c r="J2895" s="59"/>
      <c r="K2895" s="59"/>
      <c r="L2895" s="59"/>
      <c r="M2895" s="59"/>
      <c r="N2895" s="59"/>
      <c r="O2895" s="59"/>
      <c r="P2895" s="370"/>
      <c r="Q2895" s="59"/>
      <c r="R2895" s="386"/>
    </row>
    <row r="2896" spans="1:18" ht="13" x14ac:dyDescent="0.25">
      <c r="A2896" s="383"/>
      <c r="B2896" s="378"/>
      <c r="C2896" s="62" t="str">
        <f>IF(ISTEXT('Organizational Unit Summary'!$B$54),'Organizational Unit Summary'!$B$54,"")</f>
        <v>P-15</v>
      </c>
      <c r="D2896" s="51" t="str">
        <f>IF('Organizational Unit Summary'!$B$24="Benchmark or Sustainment",IF(E2896="OoS","OoS",IF(E2896=1,"DM",IF(E2896=2,"PM",IF(E2896=3,"LM",IF(E2896=4,"FM"))))),IF(E2896="OoS","OoS",IF(E2896&lt;=2,"H",IF(E2896=3,"M",IF(E2896=4,"L")))))</f>
        <v>DM</v>
      </c>
      <c r="E2896" s="58">
        <f>IF(OR(Processes!$C$73=TRUE,Processes!R$73=TRUE),IF(AND(G2896=1,H2896=1,NOT(ISTEXT(J2896))),4,IF(AND(G2896=1,H2896=1,ISTEXT(J2896)),3,IF(AND(OR(G2896=1,H2896=1),ISTEXT(J2896)),2,1))),"OoS")</f>
        <v>1</v>
      </c>
      <c r="F2896" s="57"/>
      <c r="G2896" s="59"/>
      <c r="H2896" s="59"/>
      <c r="I2896" s="59"/>
      <c r="J2896" s="59"/>
      <c r="K2896" s="59"/>
      <c r="L2896" s="59"/>
      <c r="M2896" s="59"/>
      <c r="N2896" s="59"/>
      <c r="O2896" s="59"/>
      <c r="P2896" s="370"/>
      <c r="Q2896" s="59"/>
      <c r="R2896" s="386"/>
    </row>
    <row r="2897" spans="1:18" ht="13" x14ac:dyDescent="0.25">
      <c r="A2897" s="383"/>
      <c r="B2897" s="378"/>
      <c r="C2897" s="62" t="str">
        <f>IF(ISTEXT('Organizational Unit Summary'!$B$55),'Organizational Unit Summary'!$B$55,"")</f>
        <v>P-16</v>
      </c>
      <c r="D2897" s="51" t="str">
        <f>IF('Organizational Unit Summary'!$B$24="Benchmark or Sustainment",IF(E2897="OoS","OoS",IF(E2897=1,"DM",IF(E2897=2,"PM",IF(E2897=3,"LM",IF(E2897=4,"FM"))))),IF(E2897="OoS","OoS",IF(E2897&lt;=2,"H",IF(E2897=3,"M",IF(E2897=4,"L")))))</f>
        <v>DM</v>
      </c>
      <c r="E2897" s="58">
        <f>IF(OR(Processes!$C$73=TRUE,Processes!S$73=TRUE),IF(AND(G2897=1,H2897=1,NOT(ISTEXT(J2897))),4,IF(AND(G2897=1,H2897=1,ISTEXT(J2897)),3,IF(AND(OR(G2897=1,H2897=1),ISTEXT(J2897)),2,1))),"OoS")</f>
        <v>1</v>
      </c>
      <c r="F2897" s="57"/>
      <c r="G2897" s="59"/>
      <c r="H2897" s="59"/>
      <c r="I2897" s="59"/>
      <c r="J2897" s="59"/>
      <c r="K2897" s="59"/>
      <c r="L2897" s="59"/>
      <c r="M2897" s="59"/>
      <c r="N2897" s="59"/>
      <c r="O2897" s="59"/>
      <c r="P2897" s="370"/>
      <c r="Q2897" s="59"/>
      <c r="R2897" s="386"/>
    </row>
    <row r="2898" spans="1:18" ht="13" x14ac:dyDescent="0.25">
      <c r="A2898" s="383"/>
      <c r="B2898" s="378"/>
      <c r="C2898" s="62" t="str">
        <f>IF(ISTEXT('Organizational Unit Summary'!$B$56),'Organizational Unit Summary'!$B$56,"")</f>
        <v>P-17</v>
      </c>
      <c r="D2898" s="51" t="str">
        <f>IF('Organizational Unit Summary'!$B$24="Benchmark or Sustainment",IF(E2898="OoS","OoS",IF(E2898=1,"DM",IF(E2898=2,"PM",IF(E2898=3,"LM",IF(E2898=4,"FM"))))),IF(E2898="OoS","OoS",IF(E2898&lt;=2,"H",IF(E2898=3,"M",IF(E2898=4,"L")))))</f>
        <v>DM</v>
      </c>
      <c r="E2898" s="58">
        <f>IF(OR(Processes!$C$73=TRUE,Processes!T$73=TRUE),IF(AND(G2898=1,H2898=1,NOT(ISTEXT(J2898))),4,IF(AND(G2898=1,H2898=1,ISTEXT(J2898)),3,IF(AND(OR(G2898=1,H2898=1),ISTEXT(J2898)),2,1))),"OoS")</f>
        <v>1</v>
      </c>
      <c r="F2898" s="57"/>
      <c r="G2898" s="59"/>
      <c r="H2898" s="59"/>
      <c r="I2898" s="59"/>
      <c r="J2898" s="59"/>
      <c r="K2898" s="59"/>
      <c r="L2898" s="59"/>
      <c r="M2898" s="59"/>
      <c r="N2898" s="59"/>
      <c r="O2898" s="59"/>
      <c r="P2898" s="370"/>
      <c r="Q2898" s="59"/>
      <c r="R2898" s="386"/>
    </row>
    <row r="2899" spans="1:18" ht="13" x14ac:dyDescent="0.25">
      <c r="A2899" s="383"/>
      <c r="B2899" s="378"/>
      <c r="C2899" s="62" t="str">
        <f>IF(ISTEXT('Organizational Unit Summary'!$B$57),'Organizational Unit Summary'!$B$57,"")</f>
        <v>P-18</v>
      </c>
      <c r="D2899" s="51" t="str">
        <f>IF('Organizational Unit Summary'!$B$24="Benchmark or Sustainment",IF(E2899="OoS","OoS",IF(E2899=1,"DM",IF(E2899=2,"PM",IF(E2899=3,"LM",IF(E2899=4,"FM"))))),IF(E2899="OoS","OoS",IF(E2899&lt;=2,"H",IF(E2899=3,"M",IF(E2899=4,"L")))))</f>
        <v>DM</v>
      </c>
      <c r="E2899" s="58">
        <f>IF(OR(Processes!$C$73=TRUE,Processes!U$73=TRUE),IF(AND(G2899=1,H2899=1,NOT(ISTEXT(J2899))),4,IF(AND(G2899=1,H2899=1,ISTEXT(J2899)),3,IF(AND(OR(G2899=1,H2899=1),ISTEXT(J2899)),2,1))),"OoS")</f>
        <v>1</v>
      </c>
      <c r="F2899" s="57"/>
      <c r="G2899" s="59"/>
      <c r="H2899" s="59"/>
      <c r="I2899" s="59"/>
      <c r="J2899" s="59"/>
      <c r="K2899" s="59"/>
      <c r="L2899" s="59"/>
      <c r="M2899" s="59"/>
      <c r="N2899" s="59"/>
      <c r="O2899" s="59"/>
      <c r="P2899" s="370"/>
      <c r="Q2899" s="59"/>
      <c r="R2899" s="386"/>
    </row>
    <row r="2900" spans="1:18" ht="13" x14ac:dyDescent="0.25">
      <c r="A2900" s="383"/>
      <c r="B2900" s="378"/>
      <c r="C2900" s="62" t="str">
        <f>IF(ISTEXT('Organizational Unit Summary'!$B$58),'Organizational Unit Summary'!$B$58,"")</f>
        <v>P-19</v>
      </c>
      <c r="D2900" s="51" t="str">
        <f>IF('Organizational Unit Summary'!$B$24="Benchmark or Sustainment",IF(E2900="OoS","OoS",IF(E2900=1,"DM",IF(E2900=2,"PM",IF(E2900=3,"LM",IF(E2900=4,"FM"))))),IF(E2900="OoS","OoS",IF(E2900&lt;=2,"H",IF(E2900=3,"M",IF(E2900=4,"L")))))</f>
        <v>DM</v>
      </c>
      <c r="E2900" s="58">
        <f>IF(OR(Processes!$C$73=TRUE,Processes!V$73=TRUE),IF(AND(G2900=1,H2900=1,NOT(ISTEXT(J2900))),4,IF(AND(G2900=1,H2900=1,ISTEXT(J2900)),3,IF(AND(OR(G2900=1,H2900=1),ISTEXT(J2900)),2,1))),"OoS")</f>
        <v>1</v>
      </c>
      <c r="F2900" s="57"/>
      <c r="G2900" s="59"/>
      <c r="H2900" s="59"/>
      <c r="I2900" s="59"/>
      <c r="J2900" s="59"/>
      <c r="K2900" s="59"/>
      <c r="L2900" s="59"/>
      <c r="M2900" s="59"/>
      <c r="N2900" s="59"/>
      <c r="O2900" s="59"/>
      <c r="P2900" s="370"/>
      <c r="Q2900" s="59"/>
      <c r="R2900" s="386"/>
    </row>
    <row r="2901" spans="1:18" ht="13.5" thickBot="1" x14ac:dyDescent="0.3">
      <c r="A2901" s="383"/>
      <c r="B2901" s="378"/>
      <c r="C2901" s="62" t="str">
        <f>IF(ISTEXT('Organizational Unit Summary'!$B$59),'Organizational Unit Summary'!$B$59,"")</f>
        <v>P-20</v>
      </c>
      <c r="D2901" s="51" t="str">
        <f>IF('Organizational Unit Summary'!$B$24="Benchmark or Sustainment",IF(E2901="OoS","OoS",IF(E2901=1,"DM",IF(E2901=2,"PM",IF(E2901=3,"LM",IF(E2901=4,"FM"))))),IF(E2901="OoS","OoS",IF(E2901&lt;=2,"H",IF(E2901=3,"M",IF(E2901=4,"L")))))</f>
        <v>DM</v>
      </c>
      <c r="E2901" s="58">
        <f>IF(OR(Processes!$C$73=TRUE,Processes!W$73=TRUE),IF(AND(G2901=1,H2901=1,NOT(ISTEXT(J2901))),4,IF(AND(G2901=1,H2901=1,ISTEXT(J2901)),3,IF(AND(OR(G2901=1,H2901=1),ISTEXT(J2901)),2,1))),"OoS")</f>
        <v>1</v>
      </c>
      <c r="F2901" s="57"/>
      <c r="G2901" s="59"/>
      <c r="H2901" s="59"/>
      <c r="I2901" s="59"/>
      <c r="J2901" s="59"/>
      <c r="K2901" s="59"/>
      <c r="L2901" s="59"/>
      <c r="M2901" s="59"/>
      <c r="N2901" s="59"/>
      <c r="O2901" s="59"/>
      <c r="P2901" s="371"/>
      <c r="Q2901" s="59"/>
      <c r="R2901" s="386"/>
    </row>
    <row r="2902" spans="1:18" ht="13" x14ac:dyDescent="0.25">
      <c r="A2902" s="383"/>
      <c r="B2902" s="378" t="str">
        <f>IF(ISTEXT(Processes!$B$23),Processes!$B$23,"")</f>
        <v>Process 21</v>
      </c>
      <c r="C2902" s="54" t="str">
        <f>IF(ISTEXT('Organizational Unit Summary'!$B$40),'Organizational Unit Summary'!$B$40,"")</f>
        <v>P-1</v>
      </c>
      <c r="D2902" s="51" t="str">
        <f>IF('Organizational Unit Summary'!$B$24="Benchmark or Sustainment",IF(E2902="OoS","OoS",IF(E2902=1,"DM",IF(E2902=2,"PM",IF(E2902=3,"LM",IF(E2902=4,"FM"))))),IF(E2902="OoS","OoS",IF(E2902&lt;=2,"H",IF(E2902=3,"M",IF(E2902=4,"L")))))</f>
        <v>DM</v>
      </c>
      <c r="E2902" s="58">
        <f>IF(OR(Processes!$C$74=TRUE,Processes!D$74=TRUE),IF(AND(G2902=1,H2902=1,NOT(ISTEXT(J2902))),4,IF(AND(G2902=1,H2902=1,ISTEXT(J2902)),3,IF(AND(OR(G2902=1,H2902=1),ISTEXT(J2902)),2,1))),"OoS")</f>
        <v>1</v>
      </c>
      <c r="F2902" s="57"/>
      <c r="G2902" s="59"/>
      <c r="H2902" s="59"/>
      <c r="I2902" s="59"/>
      <c r="J2902" s="59"/>
      <c r="K2902" s="59"/>
      <c r="L2902" s="59"/>
      <c r="M2902" s="59"/>
      <c r="N2902" s="59"/>
      <c r="O2902" s="59"/>
      <c r="P2902" s="369"/>
      <c r="Q2902" s="59"/>
      <c r="R2902" s="386"/>
    </row>
    <row r="2903" spans="1:18" ht="13" x14ac:dyDescent="0.25">
      <c r="A2903" s="383"/>
      <c r="B2903" s="378"/>
      <c r="C2903" s="54" t="str">
        <f>IF(ISTEXT('Organizational Unit Summary'!$B$41),'Organizational Unit Summary'!$B$41,"")</f>
        <v>P-2</v>
      </c>
      <c r="D2903" s="51" t="str">
        <f>IF('Organizational Unit Summary'!$B$24="Benchmark or Sustainment",IF(E2903="OoS","OoS",IF(E2903=1,"DM",IF(E2903=2,"PM",IF(E2903=3,"LM",IF(E2903=4,"FM"))))),IF(E2903="OoS","OoS",IF(E2903&lt;=2,"H",IF(E2903=3,"M",IF(E2903=4,"L")))))</f>
        <v>DM</v>
      </c>
      <c r="E2903" s="58">
        <f>IF(OR(Processes!$C$74=TRUE,Processes!E$74=TRUE),IF(AND(G2903=1,H2903=1,NOT(ISTEXT(J2903))),4,IF(AND(G2903=1,H2903=1,ISTEXT(J2903)),3,IF(AND(OR(G2903=1,H2903=1),ISTEXT(J2903)),2,1))),"OoS")</f>
        <v>1</v>
      </c>
      <c r="F2903" s="57"/>
      <c r="G2903" s="59"/>
      <c r="H2903" s="59"/>
      <c r="I2903" s="59"/>
      <c r="J2903" s="59"/>
      <c r="K2903" s="59"/>
      <c r="L2903" s="59"/>
      <c r="M2903" s="59"/>
      <c r="N2903" s="59"/>
      <c r="O2903" s="59"/>
      <c r="P2903" s="370"/>
      <c r="Q2903" s="59"/>
      <c r="R2903" s="386"/>
    </row>
    <row r="2904" spans="1:18" ht="13" x14ac:dyDescent="0.25">
      <c r="A2904" s="383"/>
      <c r="B2904" s="378"/>
      <c r="C2904" s="54" t="str">
        <f>IF(ISTEXT('Organizational Unit Summary'!$B$42),'Organizational Unit Summary'!$B$42,"")</f>
        <v>P-3</v>
      </c>
      <c r="D2904" s="51" t="str">
        <f>IF('Organizational Unit Summary'!$B$24="Benchmark or Sustainment",IF(E2904="OoS","OoS",IF(E2904=1,"DM",IF(E2904=2,"PM",IF(E2904=3,"LM",IF(E2904=4,"FM"))))),IF(E2904="OoS","OoS",IF(E2904&lt;=2,"H",IF(E2904=3,"M",IF(E2904=4,"L")))))</f>
        <v>DM</v>
      </c>
      <c r="E2904" s="58">
        <f>IF(OR(Processes!$C$74=TRUE,Processes!F$74=TRUE),IF(AND(G2904=1,H2904=1,NOT(ISTEXT(J2904))),4,IF(AND(G2904=1,H2904=1,ISTEXT(J2904)),3,IF(AND(OR(G2904=1,H2904=1),ISTEXT(J2904)),2,1))),"OoS")</f>
        <v>1</v>
      </c>
      <c r="F2904" s="57"/>
      <c r="G2904" s="59"/>
      <c r="H2904" s="59"/>
      <c r="I2904" s="59"/>
      <c r="J2904" s="59"/>
      <c r="K2904" s="59"/>
      <c r="L2904" s="59"/>
      <c r="M2904" s="59"/>
      <c r="N2904" s="59"/>
      <c r="O2904" s="59"/>
      <c r="P2904" s="370"/>
      <c r="Q2904" s="59"/>
      <c r="R2904" s="386"/>
    </row>
    <row r="2905" spans="1:18" ht="13" x14ac:dyDescent="0.25">
      <c r="A2905" s="383"/>
      <c r="B2905" s="378"/>
      <c r="C2905" s="54" t="str">
        <f>IF(ISTEXT('Organizational Unit Summary'!$B$43),'Organizational Unit Summary'!$B$43,"")</f>
        <v>P-4</v>
      </c>
      <c r="D2905" s="51" t="str">
        <f>IF('Organizational Unit Summary'!$B$24="Benchmark or Sustainment",IF(E2905="OoS","OoS",IF(E2905=1,"DM",IF(E2905=2,"PM",IF(E2905=3,"LM",IF(E2905=4,"FM"))))),IF(E2905="OoS","OoS",IF(E2905&lt;=2,"H",IF(E2905=3,"M",IF(E2905=4,"L")))))</f>
        <v>DM</v>
      </c>
      <c r="E2905" s="58">
        <f>IF(OR(Processes!$C$74=TRUE,Processes!G$74=TRUE),IF(AND(G2905=1,H2905=1,NOT(ISTEXT(J2905))),4,IF(AND(G2905=1,H2905=1,ISTEXT(J2905)),3,IF(AND(OR(G2905=1,H2905=1),ISTEXT(J2905)),2,1))),"OoS")</f>
        <v>1</v>
      </c>
      <c r="F2905" s="57"/>
      <c r="G2905" s="59"/>
      <c r="H2905" s="59"/>
      <c r="I2905" s="59"/>
      <c r="J2905" s="59"/>
      <c r="K2905" s="59"/>
      <c r="L2905" s="59"/>
      <c r="M2905" s="59"/>
      <c r="N2905" s="59"/>
      <c r="O2905" s="59"/>
      <c r="P2905" s="370"/>
      <c r="Q2905" s="59"/>
      <c r="R2905" s="386"/>
    </row>
    <row r="2906" spans="1:18" ht="13" x14ac:dyDescent="0.25">
      <c r="A2906" s="383"/>
      <c r="B2906" s="378"/>
      <c r="C2906" s="54" t="str">
        <f>IF(ISTEXT('Organizational Unit Summary'!$B$44),'Organizational Unit Summary'!$B$44,"")</f>
        <v>P-5</v>
      </c>
      <c r="D2906" s="51" t="str">
        <f>IF('Organizational Unit Summary'!$B$24="Benchmark or Sustainment",IF(E2906="OoS","OoS",IF(E2906=1,"DM",IF(E2906=2,"PM",IF(E2906=3,"LM",IF(E2906=4,"FM"))))),IF(E2906="OoS","OoS",IF(E2906&lt;=2,"H",IF(E2906=3,"M",IF(E2906=4,"L")))))</f>
        <v>DM</v>
      </c>
      <c r="E2906" s="58">
        <f>IF(OR(Processes!$C$74=TRUE,Processes!H$74=TRUE),IF(AND(G2906=1,H2906=1,NOT(ISTEXT(J2906))),4,IF(AND(G2906=1,H2906=1,ISTEXT(J2906)),3,IF(AND(OR(G2906=1,H2906=1),ISTEXT(J2906)),2,1))),"OoS")</f>
        <v>1</v>
      </c>
      <c r="F2906" s="57"/>
      <c r="G2906" s="59"/>
      <c r="H2906" s="59"/>
      <c r="I2906" s="59"/>
      <c r="J2906" s="59"/>
      <c r="K2906" s="59"/>
      <c r="L2906" s="59"/>
      <c r="M2906" s="59"/>
      <c r="N2906" s="59"/>
      <c r="O2906" s="59"/>
      <c r="P2906" s="370"/>
      <c r="Q2906" s="59"/>
      <c r="R2906" s="386"/>
    </row>
    <row r="2907" spans="1:18" ht="13" x14ac:dyDescent="0.25">
      <c r="A2907" s="383"/>
      <c r="B2907" s="378"/>
      <c r="C2907" s="54" t="str">
        <f>IF(ISTEXT('Organizational Unit Summary'!$B$45),'Organizational Unit Summary'!$B$45,"")</f>
        <v>P-6</v>
      </c>
      <c r="D2907" s="51" t="str">
        <f>IF('Organizational Unit Summary'!$B$24="Benchmark or Sustainment",IF(E2907="OoS","OoS",IF(E2907=1,"DM",IF(E2907=2,"PM",IF(E2907=3,"LM",IF(E2907=4,"FM"))))),IF(E2907="OoS","OoS",IF(E2907&lt;=2,"H",IF(E2907=3,"M",IF(E2907=4,"L")))))</f>
        <v>DM</v>
      </c>
      <c r="E2907" s="58">
        <f>IF(OR(Processes!$C$74=TRUE,Processes!I$74=TRUE),IF(AND(G2907=1,H2907=1,NOT(ISTEXT(J2907))),4,IF(AND(G2907=1,H2907=1,ISTEXT(J2907)),3,IF(AND(OR(G2907=1,H2907=1),ISTEXT(J2907)),2,1))),"OoS")</f>
        <v>1</v>
      </c>
      <c r="F2907" s="57"/>
      <c r="G2907" s="59"/>
      <c r="H2907" s="59"/>
      <c r="I2907" s="59"/>
      <c r="J2907" s="59"/>
      <c r="K2907" s="59"/>
      <c r="L2907" s="59"/>
      <c r="M2907" s="59"/>
      <c r="N2907" s="59"/>
      <c r="O2907" s="59"/>
      <c r="P2907" s="370"/>
      <c r="Q2907" s="59"/>
      <c r="R2907" s="386"/>
    </row>
    <row r="2908" spans="1:18" ht="13" x14ac:dyDescent="0.25">
      <c r="A2908" s="383"/>
      <c r="B2908" s="378"/>
      <c r="C2908" s="54" t="str">
        <f>IF(ISTEXT('Organizational Unit Summary'!$B$46),'Organizational Unit Summary'!$B$46,"")</f>
        <v>P-7</v>
      </c>
      <c r="D2908" s="51" t="str">
        <f>IF('Organizational Unit Summary'!$B$24="Benchmark or Sustainment",IF(E2908="OoS","OoS",IF(E2908=1,"DM",IF(E2908=2,"PM",IF(E2908=3,"LM",IF(E2908=4,"FM"))))),IF(E2908="OoS","OoS",IF(E2908&lt;=2,"H",IF(E2908=3,"M",IF(E2908=4,"L")))))</f>
        <v>DM</v>
      </c>
      <c r="E2908" s="58">
        <f>IF(OR(Processes!$C$74=TRUE,Processes!J$74=TRUE),IF(AND(G2908=1,H2908=1,NOT(ISTEXT(J2908))),4,IF(AND(G2908=1,H2908=1,ISTEXT(J2908)),3,IF(AND(OR(G2908=1,H2908=1),ISTEXT(J2908)),2,1))),"OoS")</f>
        <v>1</v>
      </c>
      <c r="F2908" s="57"/>
      <c r="G2908" s="59"/>
      <c r="H2908" s="59"/>
      <c r="I2908" s="59"/>
      <c r="J2908" s="59"/>
      <c r="K2908" s="59"/>
      <c r="L2908" s="59"/>
      <c r="M2908" s="59"/>
      <c r="N2908" s="59"/>
      <c r="O2908" s="59"/>
      <c r="P2908" s="370"/>
      <c r="Q2908" s="59"/>
      <c r="R2908" s="386"/>
    </row>
    <row r="2909" spans="1:18" ht="13" x14ac:dyDescent="0.25">
      <c r="A2909" s="383"/>
      <c r="B2909" s="378"/>
      <c r="C2909" s="54" t="str">
        <f>IF(ISTEXT('Organizational Unit Summary'!$B$47),'Organizational Unit Summary'!$B$47,"")</f>
        <v>P-8</v>
      </c>
      <c r="D2909" s="51" t="str">
        <f>IF('Organizational Unit Summary'!$B$24="Benchmark or Sustainment",IF(E2909="OoS","OoS",IF(E2909=1,"DM",IF(E2909=2,"PM",IF(E2909=3,"LM",IF(E2909=4,"FM"))))),IF(E2909="OoS","OoS",IF(E2909&lt;=2,"H",IF(E2909=3,"M",IF(E2909=4,"L")))))</f>
        <v>DM</v>
      </c>
      <c r="E2909" s="58">
        <f>IF(OR(Processes!$C$74=TRUE,Processes!K$74=TRUE),IF(AND(G2909=1,H2909=1,NOT(ISTEXT(J2909))),4,IF(AND(G2909=1,H2909=1,ISTEXT(J2909)),3,IF(AND(OR(G2909=1,H2909=1),ISTEXT(J2909)),2,1))),"OoS")</f>
        <v>1</v>
      </c>
      <c r="F2909" s="57"/>
      <c r="G2909" s="59"/>
      <c r="H2909" s="59"/>
      <c r="I2909" s="59"/>
      <c r="J2909" s="59"/>
      <c r="K2909" s="59"/>
      <c r="L2909" s="59"/>
      <c r="M2909" s="59"/>
      <c r="N2909" s="59"/>
      <c r="O2909" s="59"/>
      <c r="P2909" s="370"/>
      <c r="Q2909" s="59"/>
      <c r="R2909" s="386"/>
    </row>
    <row r="2910" spans="1:18" ht="13" x14ac:dyDescent="0.25">
      <c r="A2910" s="383"/>
      <c r="B2910" s="378"/>
      <c r="C2910" s="54" t="str">
        <f>IF(ISTEXT('Organizational Unit Summary'!$B$48),'Organizational Unit Summary'!$B$48,"")</f>
        <v>P-9</v>
      </c>
      <c r="D2910" s="51" t="str">
        <f>IF('Organizational Unit Summary'!$B$24="Benchmark or Sustainment",IF(E2910="OoS","OoS",IF(E2910=1,"DM",IF(E2910=2,"PM",IF(E2910=3,"LM",IF(E2910=4,"FM"))))),IF(E2910="OoS","OoS",IF(E2910&lt;=2,"H",IF(E2910=3,"M",IF(E2910=4,"L")))))</f>
        <v>DM</v>
      </c>
      <c r="E2910" s="58">
        <f>IF(OR(Processes!$C$74=TRUE,Processes!L$74=TRUE),IF(AND(G2910=1,H2910=1,NOT(ISTEXT(J2910))),4,IF(AND(G2910=1,H2910=1,ISTEXT(J2910)),3,IF(AND(OR(G2910=1,H2910=1),ISTEXT(J2910)),2,1))),"OoS")</f>
        <v>1</v>
      </c>
      <c r="F2910" s="57"/>
      <c r="G2910" s="59"/>
      <c r="H2910" s="59"/>
      <c r="I2910" s="59"/>
      <c r="J2910" s="59"/>
      <c r="K2910" s="59"/>
      <c r="L2910" s="59"/>
      <c r="M2910" s="59"/>
      <c r="N2910" s="59"/>
      <c r="O2910" s="59"/>
      <c r="P2910" s="370"/>
      <c r="Q2910" s="59"/>
      <c r="R2910" s="386"/>
    </row>
    <row r="2911" spans="1:18" ht="13" x14ac:dyDescent="0.25">
      <c r="A2911" s="383"/>
      <c r="B2911" s="378"/>
      <c r="C2911" s="54" t="str">
        <f>IF(ISTEXT('Organizational Unit Summary'!$B$49),'Organizational Unit Summary'!$B$49,"")</f>
        <v>P-10</v>
      </c>
      <c r="D2911" s="51" t="str">
        <f>IF('Organizational Unit Summary'!$B$24="Benchmark or Sustainment",IF(E2911="OoS","OoS",IF(E2911=1,"DM",IF(E2911=2,"PM",IF(E2911=3,"LM",IF(E2911=4,"FM"))))),IF(E2911="OoS","OoS",IF(E2911&lt;=2,"H",IF(E2911=3,"M",IF(E2911=4,"L")))))</f>
        <v>DM</v>
      </c>
      <c r="E2911" s="58">
        <f>IF(OR(Processes!$C$74=TRUE,Processes!M$74=TRUE),IF(AND(G2911=1,H2911=1,NOT(ISTEXT(J2911))),4,IF(AND(G2911=1,H2911=1,ISTEXT(J2911)),3,IF(AND(OR(G2911=1,H2911=1),ISTEXT(J2911)),2,1))),"OoS")</f>
        <v>1</v>
      </c>
      <c r="F2911" s="57"/>
      <c r="G2911" s="59"/>
      <c r="H2911" s="59"/>
      <c r="I2911" s="59"/>
      <c r="J2911" s="59"/>
      <c r="K2911" s="59"/>
      <c r="L2911" s="59"/>
      <c r="M2911" s="59"/>
      <c r="N2911" s="59"/>
      <c r="O2911" s="59"/>
      <c r="P2911" s="370"/>
      <c r="Q2911" s="59"/>
      <c r="R2911" s="386"/>
    </row>
    <row r="2912" spans="1:18" ht="13" x14ac:dyDescent="0.25">
      <c r="A2912" s="383"/>
      <c r="B2912" s="378"/>
      <c r="C2912" s="54" t="str">
        <f>IF(ISTEXT('Organizational Unit Summary'!$B$50),'Organizational Unit Summary'!$B$50,"")</f>
        <v>P-11</v>
      </c>
      <c r="D2912" s="51" t="str">
        <f>IF('Organizational Unit Summary'!$B$24="Benchmark or Sustainment",IF(E2912="OoS","OoS",IF(E2912=1,"DM",IF(E2912=2,"PM",IF(E2912=3,"LM",IF(E2912=4,"FM"))))),IF(E2912="OoS","OoS",IF(E2912&lt;=2,"H",IF(E2912=3,"M",IF(E2912=4,"L")))))</f>
        <v>DM</v>
      </c>
      <c r="E2912" s="58">
        <f>IF(OR(Processes!$C$74=TRUE,Processes!N$74=TRUE),IF(AND(G2912=1,H2912=1,NOT(ISTEXT(J2912))),4,IF(AND(G2912=1,H2912=1,ISTEXT(J2912)),3,IF(AND(OR(G2912=1,H2912=1),ISTEXT(J2912)),2,1))),"OoS")</f>
        <v>1</v>
      </c>
      <c r="F2912" s="57"/>
      <c r="G2912" s="59"/>
      <c r="H2912" s="59"/>
      <c r="I2912" s="59"/>
      <c r="J2912" s="59"/>
      <c r="K2912" s="59"/>
      <c r="L2912" s="59"/>
      <c r="M2912" s="59"/>
      <c r="N2912" s="59"/>
      <c r="O2912" s="59"/>
      <c r="P2912" s="370"/>
      <c r="Q2912" s="59"/>
      <c r="R2912" s="386"/>
    </row>
    <row r="2913" spans="1:18" ht="13" x14ac:dyDescent="0.25">
      <c r="A2913" s="383"/>
      <c r="B2913" s="378"/>
      <c r="C2913" s="54" t="str">
        <f>IF(ISTEXT('Organizational Unit Summary'!$B$51),'Organizational Unit Summary'!$B$51,"")</f>
        <v>P-12</v>
      </c>
      <c r="D2913" s="51" t="str">
        <f>IF('Organizational Unit Summary'!$B$24="Benchmark or Sustainment",IF(E2913="OoS","OoS",IF(E2913=1,"DM",IF(E2913=2,"PM",IF(E2913=3,"LM",IF(E2913=4,"FM"))))),IF(E2913="OoS","OoS",IF(E2913&lt;=2,"H",IF(E2913=3,"M",IF(E2913=4,"L")))))</f>
        <v>DM</v>
      </c>
      <c r="E2913" s="58">
        <f>IF(OR(Processes!$C$74=TRUE,Processes!O$74=TRUE),IF(AND(G2913=1,H2913=1,NOT(ISTEXT(J2913))),4,IF(AND(G2913=1,H2913=1,ISTEXT(J2913)),3,IF(AND(OR(G2913=1,H2913=1),ISTEXT(J2913)),2,1))),"OoS")</f>
        <v>1</v>
      </c>
      <c r="F2913" s="57"/>
      <c r="G2913" s="59"/>
      <c r="H2913" s="59"/>
      <c r="I2913" s="59"/>
      <c r="J2913" s="59"/>
      <c r="K2913" s="59"/>
      <c r="L2913" s="59"/>
      <c r="M2913" s="59"/>
      <c r="N2913" s="59"/>
      <c r="O2913" s="59"/>
      <c r="P2913" s="370"/>
      <c r="Q2913" s="59"/>
      <c r="R2913" s="386"/>
    </row>
    <row r="2914" spans="1:18" ht="13" x14ac:dyDescent="0.25">
      <c r="A2914" s="383"/>
      <c r="B2914" s="378"/>
      <c r="C2914" s="54" t="str">
        <f>IF(ISTEXT('Organizational Unit Summary'!$B$52),'Organizational Unit Summary'!$B$52,"")</f>
        <v>P-13</v>
      </c>
      <c r="D2914" s="51" t="str">
        <f>IF('Organizational Unit Summary'!$B$24="Benchmark or Sustainment",IF(E2914="OoS","OoS",IF(E2914=1,"DM",IF(E2914=2,"PM",IF(E2914=3,"LM",IF(E2914=4,"FM"))))),IF(E2914="OoS","OoS",IF(E2914&lt;=2,"H",IF(E2914=3,"M",IF(E2914=4,"L")))))</f>
        <v>DM</v>
      </c>
      <c r="E2914" s="58">
        <f>IF(OR(Processes!$C$74=TRUE,Processes!P$74=TRUE),IF(AND(G2914=1,H2914=1,NOT(ISTEXT(J2914))),4,IF(AND(G2914=1,H2914=1,ISTEXT(J2914)),3,IF(AND(OR(G2914=1,H2914=1),ISTEXT(J2914)),2,1))),"OoS")</f>
        <v>1</v>
      </c>
      <c r="F2914" s="57"/>
      <c r="G2914" s="59"/>
      <c r="H2914" s="59"/>
      <c r="I2914" s="59"/>
      <c r="J2914" s="59"/>
      <c r="K2914" s="59"/>
      <c r="L2914" s="59"/>
      <c r="M2914" s="59"/>
      <c r="N2914" s="59"/>
      <c r="O2914" s="59"/>
      <c r="P2914" s="370"/>
      <c r="Q2914" s="59"/>
      <c r="R2914" s="386"/>
    </row>
    <row r="2915" spans="1:18" ht="13" x14ac:dyDescent="0.25">
      <c r="A2915" s="383"/>
      <c r="B2915" s="378"/>
      <c r="C2915" s="54" t="str">
        <f>IF(ISTEXT('Organizational Unit Summary'!$B$53),'Organizational Unit Summary'!$B$53,"")</f>
        <v>P-14</v>
      </c>
      <c r="D2915" s="51" t="str">
        <f>IF('Organizational Unit Summary'!$B$24="Benchmark or Sustainment",IF(E2915="OoS","OoS",IF(E2915=1,"DM",IF(E2915=2,"PM",IF(E2915=3,"LM",IF(E2915=4,"FM"))))),IF(E2915="OoS","OoS",IF(E2915&lt;=2,"H",IF(E2915=3,"M",IF(E2915=4,"L")))))</f>
        <v>DM</v>
      </c>
      <c r="E2915" s="58">
        <f>IF(OR(Processes!$C$74=TRUE,Processes!Q$74=TRUE),IF(AND(G2915=1,H2915=1,NOT(ISTEXT(J2915))),4,IF(AND(G2915=1,H2915=1,ISTEXT(J2915)),3,IF(AND(OR(G2915=1,H2915=1),ISTEXT(J2915)),2,1))),"OoS")</f>
        <v>1</v>
      </c>
      <c r="F2915" s="57"/>
      <c r="G2915" s="59"/>
      <c r="H2915" s="59"/>
      <c r="I2915" s="59"/>
      <c r="J2915" s="59"/>
      <c r="K2915" s="59"/>
      <c r="L2915" s="59"/>
      <c r="M2915" s="59"/>
      <c r="N2915" s="59"/>
      <c r="O2915" s="59"/>
      <c r="P2915" s="370"/>
      <c r="Q2915" s="59"/>
      <c r="R2915" s="386"/>
    </row>
    <row r="2916" spans="1:18" ht="13" x14ac:dyDescent="0.25">
      <c r="A2916" s="383"/>
      <c r="B2916" s="378"/>
      <c r="C2916" s="54" t="str">
        <f>IF(ISTEXT('Organizational Unit Summary'!$B$54),'Organizational Unit Summary'!$B$54,"")</f>
        <v>P-15</v>
      </c>
      <c r="D2916" s="51" t="str">
        <f>IF('Organizational Unit Summary'!$B$24="Benchmark or Sustainment",IF(E2916="OoS","OoS",IF(E2916=1,"DM",IF(E2916=2,"PM",IF(E2916=3,"LM",IF(E2916=4,"FM"))))),IF(E2916="OoS","OoS",IF(E2916&lt;=2,"H",IF(E2916=3,"M",IF(E2916=4,"L")))))</f>
        <v>DM</v>
      </c>
      <c r="E2916" s="58">
        <f>IF(OR(Processes!$C$74=TRUE,Processes!R$74=TRUE),IF(AND(G2916=1,H2916=1,NOT(ISTEXT(J2916))),4,IF(AND(G2916=1,H2916=1,ISTEXT(J2916)),3,IF(AND(OR(G2916=1,H2916=1),ISTEXT(J2916)),2,1))),"OoS")</f>
        <v>1</v>
      </c>
      <c r="F2916" s="57"/>
      <c r="G2916" s="59"/>
      <c r="H2916" s="59"/>
      <c r="I2916" s="59"/>
      <c r="J2916" s="59"/>
      <c r="K2916" s="59"/>
      <c r="L2916" s="59"/>
      <c r="M2916" s="59"/>
      <c r="N2916" s="59"/>
      <c r="O2916" s="59"/>
      <c r="P2916" s="370"/>
      <c r="Q2916" s="59"/>
      <c r="R2916" s="386"/>
    </row>
    <row r="2917" spans="1:18" ht="13" x14ac:dyDescent="0.25">
      <c r="A2917" s="383"/>
      <c r="B2917" s="378"/>
      <c r="C2917" s="54" t="str">
        <f>IF(ISTEXT('Organizational Unit Summary'!$B$55),'Organizational Unit Summary'!$B$55,"")</f>
        <v>P-16</v>
      </c>
      <c r="D2917" s="51" t="str">
        <f>IF('Organizational Unit Summary'!$B$24="Benchmark or Sustainment",IF(E2917="OoS","OoS",IF(E2917=1,"DM",IF(E2917=2,"PM",IF(E2917=3,"LM",IF(E2917=4,"FM"))))),IF(E2917="OoS","OoS",IF(E2917&lt;=2,"H",IF(E2917=3,"M",IF(E2917=4,"L")))))</f>
        <v>DM</v>
      </c>
      <c r="E2917" s="58">
        <f>IF(OR(Processes!$C$74=TRUE,Processes!S$74=TRUE),IF(AND(G2917=1,H2917=1,NOT(ISTEXT(J2917))),4,IF(AND(G2917=1,H2917=1,ISTEXT(J2917)),3,IF(AND(OR(G2917=1,H2917=1),ISTEXT(J2917)),2,1))),"OoS")</f>
        <v>1</v>
      </c>
      <c r="F2917" s="57"/>
      <c r="G2917" s="59"/>
      <c r="H2917" s="59"/>
      <c r="I2917" s="59"/>
      <c r="J2917" s="59"/>
      <c r="K2917" s="59"/>
      <c r="L2917" s="59"/>
      <c r="M2917" s="59"/>
      <c r="N2917" s="59"/>
      <c r="O2917" s="59"/>
      <c r="P2917" s="370"/>
      <c r="Q2917" s="59"/>
      <c r="R2917" s="386"/>
    </row>
    <row r="2918" spans="1:18" ht="13" x14ac:dyDescent="0.25">
      <c r="A2918" s="383"/>
      <c r="B2918" s="378"/>
      <c r="C2918" s="54" t="str">
        <f>IF(ISTEXT('Organizational Unit Summary'!$B$56),'Organizational Unit Summary'!$B$56,"")</f>
        <v>P-17</v>
      </c>
      <c r="D2918" s="51" t="str">
        <f>IF('Organizational Unit Summary'!$B$24="Benchmark or Sustainment",IF(E2918="OoS","OoS",IF(E2918=1,"DM",IF(E2918=2,"PM",IF(E2918=3,"LM",IF(E2918=4,"FM"))))),IF(E2918="OoS","OoS",IF(E2918&lt;=2,"H",IF(E2918=3,"M",IF(E2918=4,"L")))))</f>
        <v>DM</v>
      </c>
      <c r="E2918" s="58">
        <f>IF(OR(Processes!$C$74=TRUE,Processes!T$74=TRUE),IF(AND(G2918=1,H2918=1,NOT(ISTEXT(J2918))),4,IF(AND(G2918=1,H2918=1,ISTEXT(J2918)),3,IF(AND(OR(G2918=1,H2918=1),ISTEXT(J2918)),2,1))),"OoS")</f>
        <v>1</v>
      </c>
      <c r="F2918" s="57"/>
      <c r="G2918" s="59"/>
      <c r="H2918" s="59"/>
      <c r="I2918" s="59"/>
      <c r="J2918" s="59"/>
      <c r="K2918" s="59"/>
      <c r="L2918" s="59"/>
      <c r="M2918" s="59"/>
      <c r="N2918" s="59"/>
      <c r="O2918" s="59"/>
      <c r="P2918" s="370"/>
      <c r="Q2918" s="59"/>
      <c r="R2918" s="386"/>
    </row>
    <row r="2919" spans="1:18" ht="13" x14ac:dyDescent="0.25">
      <c r="A2919" s="383"/>
      <c r="B2919" s="378"/>
      <c r="C2919" s="54" t="str">
        <f>IF(ISTEXT('Organizational Unit Summary'!$B$57),'Organizational Unit Summary'!$B$57,"")</f>
        <v>P-18</v>
      </c>
      <c r="D2919" s="51" t="str">
        <f>IF('Organizational Unit Summary'!$B$24="Benchmark or Sustainment",IF(E2919="OoS","OoS",IF(E2919=1,"DM",IF(E2919=2,"PM",IF(E2919=3,"LM",IF(E2919=4,"FM"))))),IF(E2919="OoS","OoS",IF(E2919&lt;=2,"H",IF(E2919=3,"M",IF(E2919=4,"L")))))</f>
        <v>DM</v>
      </c>
      <c r="E2919" s="58">
        <f>IF(OR(Processes!$C$74=TRUE,Processes!U$74=TRUE),IF(AND(G2919=1,H2919=1,NOT(ISTEXT(J2919))),4,IF(AND(G2919=1,H2919=1,ISTEXT(J2919)),3,IF(AND(OR(G2919=1,H2919=1),ISTEXT(J2919)),2,1))),"OoS")</f>
        <v>1</v>
      </c>
      <c r="F2919" s="57"/>
      <c r="G2919" s="59"/>
      <c r="H2919" s="59"/>
      <c r="I2919" s="59"/>
      <c r="J2919" s="59"/>
      <c r="K2919" s="59"/>
      <c r="L2919" s="59"/>
      <c r="M2919" s="59"/>
      <c r="N2919" s="59"/>
      <c r="O2919" s="59"/>
      <c r="P2919" s="370"/>
      <c r="Q2919" s="59"/>
      <c r="R2919" s="386"/>
    </row>
    <row r="2920" spans="1:18" ht="13" x14ac:dyDescent="0.25">
      <c r="A2920" s="383"/>
      <c r="B2920" s="378"/>
      <c r="C2920" s="54" t="str">
        <f>IF(ISTEXT('Organizational Unit Summary'!$B$58),'Organizational Unit Summary'!$B$58,"")</f>
        <v>P-19</v>
      </c>
      <c r="D2920" s="51" t="str">
        <f>IF('Organizational Unit Summary'!$B$24="Benchmark or Sustainment",IF(E2920="OoS","OoS",IF(E2920=1,"DM",IF(E2920=2,"PM",IF(E2920=3,"LM",IF(E2920=4,"FM"))))),IF(E2920="OoS","OoS",IF(E2920&lt;=2,"H",IF(E2920=3,"M",IF(E2920=4,"L")))))</f>
        <v>DM</v>
      </c>
      <c r="E2920" s="58">
        <f>IF(OR(Processes!$C$74=TRUE,Processes!V$74=TRUE),IF(AND(G2920=1,H2920=1,NOT(ISTEXT(J2920))),4,IF(AND(G2920=1,H2920=1,ISTEXT(J2920)),3,IF(AND(OR(G2920=1,H2920=1),ISTEXT(J2920)),2,1))),"OoS")</f>
        <v>1</v>
      </c>
      <c r="F2920" s="57"/>
      <c r="G2920" s="59"/>
      <c r="H2920" s="59"/>
      <c r="I2920" s="59"/>
      <c r="J2920" s="59"/>
      <c r="K2920" s="59"/>
      <c r="L2920" s="59"/>
      <c r="M2920" s="59"/>
      <c r="N2920" s="59"/>
      <c r="O2920" s="59"/>
      <c r="P2920" s="370"/>
      <c r="Q2920" s="59"/>
      <c r="R2920" s="386"/>
    </row>
    <row r="2921" spans="1:18" ht="13.5" thickBot="1" x14ac:dyDescent="0.3">
      <c r="A2921" s="383"/>
      <c r="B2921" s="378"/>
      <c r="C2921" s="54" t="str">
        <f>IF(ISTEXT('Organizational Unit Summary'!$B$59),'Organizational Unit Summary'!$B$59,"")</f>
        <v>P-20</v>
      </c>
      <c r="D2921" s="51" t="str">
        <f>IF('Organizational Unit Summary'!$B$24="Benchmark or Sustainment",IF(E2921="OoS","OoS",IF(E2921=1,"DM",IF(E2921=2,"PM",IF(E2921=3,"LM",IF(E2921=4,"FM"))))),IF(E2921="OoS","OoS",IF(E2921&lt;=2,"H",IF(E2921=3,"M",IF(E2921=4,"L")))))</f>
        <v>DM</v>
      </c>
      <c r="E2921" s="58">
        <f>IF(OR(Processes!$C$74=TRUE,Processes!W$74=TRUE),IF(AND(G2921=1,H2921=1,NOT(ISTEXT(J2921))),4,IF(AND(G2921=1,H2921=1,ISTEXT(J2921)),3,IF(AND(OR(G2921=1,H2921=1),ISTEXT(J2921)),2,1))),"OoS")</f>
        <v>1</v>
      </c>
      <c r="F2921" s="57"/>
      <c r="G2921" s="59"/>
      <c r="H2921" s="59"/>
      <c r="I2921" s="59"/>
      <c r="J2921" s="59"/>
      <c r="K2921" s="59"/>
      <c r="L2921" s="59"/>
      <c r="M2921" s="59"/>
      <c r="N2921" s="59"/>
      <c r="O2921" s="59"/>
      <c r="P2921" s="371"/>
      <c r="Q2921" s="59"/>
      <c r="R2921" s="386"/>
    </row>
    <row r="2922" spans="1:18" ht="13" x14ac:dyDescent="0.25">
      <c r="A2922" s="383"/>
      <c r="B2922" s="378" t="str">
        <f>IF(ISTEXT(Processes!$B$24),Processes!$B$24,"")</f>
        <v>Process 22</v>
      </c>
      <c r="C2922" s="54" t="str">
        <f>IF(ISTEXT('Organizational Unit Summary'!$B$40),'Organizational Unit Summary'!$B$40,"")</f>
        <v>P-1</v>
      </c>
      <c r="D2922" s="51" t="str">
        <f>IF('Organizational Unit Summary'!$B$24="Benchmark or Sustainment",IF(E2922="OoS","OoS",IF(E2922=1,"DM",IF(E2922=2,"PM",IF(E2922=3,"LM",IF(E2922=4,"FM"))))),IF(E2922="OoS","OoS",IF(E2922&lt;=2,"H",IF(E2922=3,"M",IF(E2922=4,"L")))))</f>
        <v>DM</v>
      </c>
      <c r="E2922" s="58">
        <f>IF(OR(Processes!$C$75=TRUE,Processes!D$75=TRUE),IF(AND(G2922=1,H2922=1,NOT(ISTEXT(J2922))),4,IF(AND(G2922=1,H2922=1,ISTEXT(J2922)),3,IF(AND(OR(G2922=1,H2922=1),ISTEXT(J2922)),2,1))),"OoS")</f>
        <v>1</v>
      </c>
      <c r="F2922" s="57"/>
      <c r="G2922" s="59"/>
      <c r="H2922" s="59"/>
      <c r="I2922" s="59"/>
      <c r="J2922" s="59"/>
      <c r="K2922" s="59"/>
      <c r="L2922" s="59"/>
      <c r="M2922" s="59"/>
      <c r="N2922" s="59"/>
      <c r="O2922" s="59"/>
      <c r="P2922" s="369"/>
      <c r="Q2922" s="59"/>
      <c r="R2922" s="386"/>
    </row>
    <row r="2923" spans="1:18" ht="13" x14ac:dyDescent="0.25">
      <c r="A2923" s="383"/>
      <c r="B2923" s="378"/>
      <c r="C2923" s="54" t="str">
        <f>IF(ISTEXT('Organizational Unit Summary'!$B$41),'Organizational Unit Summary'!$B$41,"")</f>
        <v>P-2</v>
      </c>
      <c r="D2923" s="51" t="str">
        <f>IF('Organizational Unit Summary'!$B$24="Benchmark or Sustainment",IF(E2923="OoS","OoS",IF(E2923=1,"DM",IF(E2923=2,"PM",IF(E2923=3,"LM",IF(E2923=4,"FM"))))),IF(E2923="OoS","OoS",IF(E2923&lt;=2,"H",IF(E2923=3,"M",IF(E2923=4,"L")))))</f>
        <v>DM</v>
      </c>
      <c r="E2923" s="58">
        <f>IF(OR(Processes!$C$75=TRUE,Processes!E$75=TRUE),IF(AND(G2923=1,H2923=1,NOT(ISTEXT(J2923))),4,IF(AND(G2923=1,H2923=1,ISTEXT(J2923)),3,IF(AND(OR(G2923=1,H2923=1),ISTEXT(J2923)),2,1))),"OoS")</f>
        <v>1</v>
      </c>
      <c r="F2923" s="57"/>
      <c r="G2923" s="59"/>
      <c r="H2923" s="59"/>
      <c r="I2923" s="59"/>
      <c r="J2923" s="59"/>
      <c r="K2923" s="59"/>
      <c r="L2923" s="59"/>
      <c r="M2923" s="59"/>
      <c r="N2923" s="59"/>
      <c r="O2923" s="59"/>
      <c r="P2923" s="370"/>
      <c r="Q2923" s="59"/>
      <c r="R2923" s="386"/>
    </row>
    <row r="2924" spans="1:18" ht="13" x14ac:dyDescent="0.25">
      <c r="A2924" s="383"/>
      <c r="B2924" s="378"/>
      <c r="C2924" s="54" t="str">
        <f>IF(ISTEXT('Organizational Unit Summary'!$B$42),'Organizational Unit Summary'!$B$42,"")</f>
        <v>P-3</v>
      </c>
      <c r="D2924" s="51" t="str">
        <f>IF('Organizational Unit Summary'!$B$24="Benchmark or Sustainment",IF(E2924="OoS","OoS",IF(E2924=1,"DM",IF(E2924=2,"PM",IF(E2924=3,"LM",IF(E2924=4,"FM"))))),IF(E2924="OoS","OoS",IF(E2924&lt;=2,"H",IF(E2924=3,"M",IF(E2924=4,"L")))))</f>
        <v>DM</v>
      </c>
      <c r="E2924" s="58">
        <f>IF(OR(Processes!$C$75=TRUE,Processes!F$75=TRUE),IF(AND(G2924=1,H2924=1,NOT(ISTEXT(J2924))),4,IF(AND(G2924=1,H2924=1,ISTEXT(J2924)),3,IF(AND(OR(G2924=1,H2924=1),ISTEXT(J2924)),2,1))),"OoS")</f>
        <v>1</v>
      </c>
      <c r="F2924" s="57"/>
      <c r="G2924" s="59"/>
      <c r="H2924" s="59"/>
      <c r="I2924" s="59"/>
      <c r="J2924" s="59"/>
      <c r="K2924" s="59"/>
      <c r="L2924" s="59"/>
      <c r="M2924" s="59"/>
      <c r="N2924" s="59"/>
      <c r="O2924" s="59"/>
      <c r="P2924" s="370"/>
      <c r="Q2924" s="59"/>
      <c r="R2924" s="386"/>
    </row>
    <row r="2925" spans="1:18" ht="13" x14ac:dyDescent="0.25">
      <c r="A2925" s="383"/>
      <c r="B2925" s="378"/>
      <c r="C2925" s="54" t="str">
        <f>IF(ISTEXT('Organizational Unit Summary'!$B$43),'Organizational Unit Summary'!$B$43,"")</f>
        <v>P-4</v>
      </c>
      <c r="D2925" s="51" t="str">
        <f>IF('Organizational Unit Summary'!$B$24="Benchmark or Sustainment",IF(E2925="OoS","OoS",IF(E2925=1,"DM",IF(E2925=2,"PM",IF(E2925=3,"LM",IF(E2925=4,"FM"))))),IF(E2925="OoS","OoS",IF(E2925&lt;=2,"H",IF(E2925=3,"M",IF(E2925=4,"L")))))</f>
        <v>DM</v>
      </c>
      <c r="E2925" s="58">
        <f>IF(OR(Processes!$C$75=TRUE,Processes!G$75=TRUE),IF(AND(G2925=1,H2925=1,NOT(ISTEXT(J2925))),4,IF(AND(G2925=1,H2925=1,ISTEXT(J2925)),3,IF(AND(OR(G2925=1,H2925=1),ISTEXT(J2925)),2,1))),"OoS")</f>
        <v>1</v>
      </c>
      <c r="F2925" s="57"/>
      <c r="G2925" s="59"/>
      <c r="H2925" s="59"/>
      <c r="I2925" s="59"/>
      <c r="J2925" s="59"/>
      <c r="K2925" s="59"/>
      <c r="L2925" s="59"/>
      <c r="M2925" s="59"/>
      <c r="N2925" s="59"/>
      <c r="O2925" s="59"/>
      <c r="P2925" s="370"/>
      <c r="Q2925" s="59"/>
      <c r="R2925" s="386"/>
    </row>
    <row r="2926" spans="1:18" ht="13" x14ac:dyDescent="0.25">
      <c r="A2926" s="383"/>
      <c r="B2926" s="378"/>
      <c r="C2926" s="54" t="str">
        <f>IF(ISTEXT('Organizational Unit Summary'!$B$44),'Organizational Unit Summary'!$B$44,"")</f>
        <v>P-5</v>
      </c>
      <c r="D2926" s="51" t="str">
        <f>IF('Organizational Unit Summary'!$B$24="Benchmark or Sustainment",IF(E2926="OoS","OoS",IF(E2926=1,"DM",IF(E2926=2,"PM",IF(E2926=3,"LM",IF(E2926=4,"FM"))))),IF(E2926="OoS","OoS",IF(E2926&lt;=2,"H",IF(E2926=3,"M",IF(E2926=4,"L")))))</f>
        <v>DM</v>
      </c>
      <c r="E2926" s="58">
        <f>IF(OR(Processes!$C$75=TRUE,Processes!H$75=TRUE),IF(AND(G2926=1,H2926=1,NOT(ISTEXT(J2926))),4,IF(AND(G2926=1,H2926=1,ISTEXT(J2926)),3,IF(AND(OR(G2926=1,H2926=1),ISTEXT(J2926)),2,1))),"OoS")</f>
        <v>1</v>
      </c>
      <c r="F2926" s="57"/>
      <c r="G2926" s="59"/>
      <c r="H2926" s="59"/>
      <c r="I2926" s="59"/>
      <c r="J2926" s="59"/>
      <c r="K2926" s="59"/>
      <c r="L2926" s="59"/>
      <c r="M2926" s="59"/>
      <c r="N2926" s="59"/>
      <c r="O2926" s="59"/>
      <c r="P2926" s="370"/>
      <c r="Q2926" s="59"/>
      <c r="R2926" s="386"/>
    </row>
    <row r="2927" spans="1:18" ht="13" x14ac:dyDescent="0.25">
      <c r="A2927" s="383"/>
      <c r="B2927" s="378"/>
      <c r="C2927" s="54" t="str">
        <f>IF(ISTEXT('Organizational Unit Summary'!$B$45),'Organizational Unit Summary'!$B$45,"")</f>
        <v>P-6</v>
      </c>
      <c r="D2927" s="51" t="str">
        <f>IF('Organizational Unit Summary'!$B$24="Benchmark or Sustainment",IF(E2927="OoS","OoS",IF(E2927=1,"DM",IF(E2927=2,"PM",IF(E2927=3,"LM",IF(E2927=4,"FM"))))),IF(E2927="OoS","OoS",IF(E2927&lt;=2,"H",IF(E2927=3,"M",IF(E2927=4,"L")))))</f>
        <v>DM</v>
      </c>
      <c r="E2927" s="58">
        <f>IF(OR(Processes!$C$75=TRUE,Processes!I$75=TRUE),IF(AND(G2927=1,H2927=1,NOT(ISTEXT(J2927))),4,IF(AND(G2927=1,H2927=1,ISTEXT(J2927)),3,IF(AND(OR(G2927=1,H2927=1),ISTEXT(J2927)),2,1))),"OoS")</f>
        <v>1</v>
      </c>
      <c r="F2927" s="57"/>
      <c r="G2927" s="59"/>
      <c r="H2927" s="59"/>
      <c r="I2927" s="59"/>
      <c r="J2927" s="59"/>
      <c r="K2927" s="59"/>
      <c r="L2927" s="59"/>
      <c r="M2927" s="59"/>
      <c r="N2927" s="59"/>
      <c r="O2927" s="59"/>
      <c r="P2927" s="370"/>
      <c r="Q2927" s="59"/>
      <c r="R2927" s="386"/>
    </row>
    <row r="2928" spans="1:18" ht="13" x14ac:dyDescent="0.25">
      <c r="A2928" s="383"/>
      <c r="B2928" s="378"/>
      <c r="C2928" s="54" t="str">
        <f>IF(ISTEXT('Organizational Unit Summary'!$B$46),'Organizational Unit Summary'!$B$46,"")</f>
        <v>P-7</v>
      </c>
      <c r="D2928" s="51" t="str">
        <f>IF('Organizational Unit Summary'!$B$24="Benchmark or Sustainment",IF(E2928="OoS","OoS",IF(E2928=1,"DM",IF(E2928=2,"PM",IF(E2928=3,"LM",IF(E2928=4,"FM"))))),IF(E2928="OoS","OoS",IF(E2928&lt;=2,"H",IF(E2928=3,"M",IF(E2928=4,"L")))))</f>
        <v>DM</v>
      </c>
      <c r="E2928" s="58">
        <f>IF(OR(Processes!$C$75=TRUE,Processes!J$75=TRUE),IF(AND(G2928=1,H2928=1,NOT(ISTEXT(J2928))),4,IF(AND(G2928=1,H2928=1,ISTEXT(J2928)),3,IF(AND(OR(G2928=1,H2928=1),ISTEXT(J2928)),2,1))),"OoS")</f>
        <v>1</v>
      </c>
      <c r="F2928" s="57"/>
      <c r="G2928" s="59"/>
      <c r="H2928" s="59"/>
      <c r="I2928" s="59"/>
      <c r="J2928" s="59"/>
      <c r="K2928" s="59"/>
      <c r="L2928" s="59"/>
      <c r="M2928" s="59"/>
      <c r="N2928" s="59"/>
      <c r="O2928" s="59"/>
      <c r="P2928" s="370"/>
      <c r="Q2928" s="59"/>
      <c r="R2928" s="386"/>
    </row>
    <row r="2929" spans="1:18" ht="13" x14ac:dyDescent="0.25">
      <c r="A2929" s="383"/>
      <c r="B2929" s="378"/>
      <c r="C2929" s="54" t="str">
        <f>IF(ISTEXT('Organizational Unit Summary'!$B$47),'Organizational Unit Summary'!$B$47,"")</f>
        <v>P-8</v>
      </c>
      <c r="D2929" s="51" t="str">
        <f>IF('Organizational Unit Summary'!$B$24="Benchmark or Sustainment",IF(E2929="OoS","OoS",IF(E2929=1,"DM",IF(E2929=2,"PM",IF(E2929=3,"LM",IF(E2929=4,"FM"))))),IF(E2929="OoS","OoS",IF(E2929&lt;=2,"H",IF(E2929=3,"M",IF(E2929=4,"L")))))</f>
        <v>DM</v>
      </c>
      <c r="E2929" s="58">
        <f>IF(OR(Processes!$C$75=TRUE,Processes!K$75=TRUE),IF(AND(G2929=1,H2929=1,NOT(ISTEXT(J2929))),4,IF(AND(G2929=1,H2929=1,ISTEXT(J2929)),3,IF(AND(OR(G2929=1,H2929=1),ISTEXT(J2929)),2,1))),"OoS")</f>
        <v>1</v>
      </c>
      <c r="F2929" s="57"/>
      <c r="G2929" s="59"/>
      <c r="H2929" s="59"/>
      <c r="I2929" s="59"/>
      <c r="J2929" s="59"/>
      <c r="K2929" s="59"/>
      <c r="L2929" s="59"/>
      <c r="M2929" s="59"/>
      <c r="N2929" s="59"/>
      <c r="O2929" s="59"/>
      <c r="P2929" s="370"/>
      <c r="Q2929" s="59"/>
      <c r="R2929" s="386"/>
    </row>
    <row r="2930" spans="1:18" ht="13" x14ac:dyDescent="0.25">
      <c r="A2930" s="383"/>
      <c r="B2930" s="378"/>
      <c r="C2930" s="54" t="str">
        <f>IF(ISTEXT('Organizational Unit Summary'!$B$48),'Organizational Unit Summary'!$B$48,"")</f>
        <v>P-9</v>
      </c>
      <c r="D2930" s="51" t="str">
        <f>IF('Organizational Unit Summary'!$B$24="Benchmark or Sustainment",IF(E2930="OoS","OoS",IF(E2930=1,"DM",IF(E2930=2,"PM",IF(E2930=3,"LM",IF(E2930=4,"FM"))))),IF(E2930="OoS","OoS",IF(E2930&lt;=2,"H",IF(E2930=3,"M",IF(E2930=4,"L")))))</f>
        <v>DM</v>
      </c>
      <c r="E2930" s="58">
        <f>IF(OR(Processes!$C$75=TRUE,Processes!L$75=TRUE),IF(AND(G2930=1,H2930=1,NOT(ISTEXT(J2930))),4,IF(AND(G2930=1,H2930=1,ISTEXT(J2930)),3,IF(AND(OR(G2930=1,H2930=1),ISTEXT(J2930)),2,1))),"OoS")</f>
        <v>1</v>
      </c>
      <c r="F2930" s="57"/>
      <c r="G2930" s="59"/>
      <c r="H2930" s="59"/>
      <c r="I2930" s="59"/>
      <c r="J2930" s="59"/>
      <c r="K2930" s="59"/>
      <c r="L2930" s="59"/>
      <c r="M2930" s="59"/>
      <c r="N2930" s="59"/>
      <c r="O2930" s="59"/>
      <c r="P2930" s="370"/>
      <c r="Q2930" s="59"/>
      <c r="R2930" s="386"/>
    </row>
    <row r="2931" spans="1:18" ht="13" x14ac:dyDescent="0.25">
      <c r="A2931" s="383"/>
      <c r="B2931" s="378"/>
      <c r="C2931" s="54" t="str">
        <f>IF(ISTEXT('Organizational Unit Summary'!$B$49),'Organizational Unit Summary'!$B$49,"")</f>
        <v>P-10</v>
      </c>
      <c r="D2931" s="51" t="str">
        <f>IF('Organizational Unit Summary'!$B$24="Benchmark or Sustainment",IF(E2931="OoS","OoS",IF(E2931=1,"DM",IF(E2931=2,"PM",IF(E2931=3,"LM",IF(E2931=4,"FM"))))),IF(E2931="OoS","OoS",IF(E2931&lt;=2,"H",IF(E2931=3,"M",IF(E2931=4,"L")))))</f>
        <v>DM</v>
      </c>
      <c r="E2931" s="58">
        <f>IF(OR(Processes!$C$75=TRUE,Processes!M$75=TRUE),IF(AND(G2931=1,H2931=1,NOT(ISTEXT(J2931))),4,IF(AND(G2931=1,H2931=1,ISTEXT(J2931)),3,IF(AND(OR(G2931=1,H2931=1),ISTEXT(J2931)),2,1))),"OoS")</f>
        <v>1</v>
      </c>
      <c r="F2931" s="57"/>
      <c r="G2931" s="59"/>
      <c r="H2931" s="59"/>
      <c r="I2931" s="59"/>
      <c r="J2931" s="59"/>
      <c r="K2931" s="59"/>
      <c r="L2931" s="59"/>
      <c r="M2931" s="59"/>
      <c r="N2931" s="59"/>
      <c r="O2931" s="59"/>
      <c r="P2931" s="370"/>
      <c r="Q2931" s="59"/>
      <c r="R2931" s="386"/>
    </row>
    <row r="2932" spans="1:18" ht="13" x14ac:dyDescent="0.25">
      <c r="A2932" s="383"/>
      <c r="B2932" s="378"/>
      <c r="C2932" s="54" t="str">
        <f>IF(ISTEXT('Organizational Unit Summary'!$B$50),'Organizational Unit Summary'!$B$50,"")</f>
        <v>P-11</v>
      </c>
      <c r="D2932" s="51" t="str">
        <f>IF('Organizational Unit Summary'!$B$24="Benchmark or Sustainment",IF(E2932="OoS","OoS",IF(E2932=1,"DM",IF(E2932=2,"PM",IF(E2932=3,"LM",IF(E2932=4,"FM"))))),IF(E2932="OoS","OoS",IF(E2932&lt;=2,"H",IF(E2932=3,"M",IF(E2932=4,"L")))))</f>
        <v>DM</v>
      </c>
      <c r="E2932" s="58">
        <f>IF(OR(Processes!$C$75=TRUE,Processes!N$75=TRUE),IF(AND(G2932=1,H2932=1,NOT(ISTEXT(J2932))),4,IF(AND(G2932=1,H2932=1,ISTEXT(J2932)),3,IF(AND(OR(G2932=1,H2932=1),ISTEXT(J2932)),2,1))),"OoS")</f>
        <v>1</v>
      </c>
      <c r="F2932" s="57"/>
      <c r="G2932" s="59"/>
      <c r="H2932" s="59"/>
      <c r="I2932" s="59"/>
      <c r="J2932" s="59"/>
      <c r="K2932" s="59"/>
      <c r="L2932" s="59"/>
      <c r="M2932" s="59"/>
      <c r="N2932" s="59"/>
      <c r="O2932" s="59"/>
      <c r="P2932" s="370"/>
      <c r="Q2932" s="59"/>
      <c r="R2932" s="386"/>
    </row>
    <row r="2933" spans="1:18" ht="13" x14ac:dyDescent="0.25">
      <c r="A2933" s="383"/>
      <c r="B2933" s="378"/>
      <c r="C2933" s="54" t="str">
        <f>IF(ISTEXT('Organizational Unit Summary'!$B$51),'Organizational Unit Summary'!$B$51,"")</f>
        <v>P-12</v>
      </c>
      <c r="D2933" s="51" t="str">
        <f>IF('Organizational Unit Summary'!$B$24="Benchmark or Sustainment",IF(E2933="OoS","OoS",IF(E2933=1,"DM",IF(E2933=2,"PM",IF(E2933=3,"LM",IF(E2933=4,"FM"))))),IF(E2933="OoS","OoS",IF(E2933&lt;=2,"H",IF(E2933=3,"M",IF(E2933=4,"L")))))</f>
        <v>DM</v>
      </c>
      <c r="E2933" s="58">
        <f>IF(OR(Processes!$C$75=TRUE,Processes!O$75=TRUE),IF(AND(G2933=1,H2933=1,NOT(ISTEXT(J2933))),4,IF(AND(G2933=1,H2933=1,ISTEXT(J2933)),3,IF(AND(OR(G2933=1,H2933=1),ISTEXT(J2933)),2,1))),"OoS")</f>
        <v>1</v>
      </c>
      <c r="F2933" s="57"/>
      <c r="G2933" s="59"/>
      <c r="H2933" s="59"/>
      <c r="I2933" s="59"/>
      <c r="J2933" s="59"/>
      <c r="K2933" s="59"/>
      <c r="L2933" s="59"/>
      <c r="M2933" s="59"/>
      <c r="N2933" s="59"/>
      <c r="O2933" s="59"/>
      <c r="P2933" s="370"/>
      <c r="Q2933" s="59"/>
      <c r="R2933" s="386"/>
    </row>
    <row r="2934" spans="1:18" ht="13" x14ac:dyDescent="0.25">
      <c r="A2934" s="383"/>
      <c r="B2934" s="378"/>
      <c r="C2934" s="54" t="str">
        <f>IF(ISTEXT('Organizational Unit Summary'!$B$52),'Organizational Unit Summary'!$B$52,"")</f>
        <v>P-13</v>
      </c>
      <c r="D2934" s="51" t="str">
        <f>IF('Organizational Unit Summary'!$B$24="Benchmark or Sustainment",IF(E2934="OoS","OoS",IF(E2934=1,"DM",IF(E2934=2,"PM",IF(E2934=3,"LM",IF(E2934=4,"FM"))))),IF(E2934="OoS","OoS",IF(E2934&lt;=2,"H",IF(E2934=3,"M",IF(E2934=4,"L")))))</f>
        <v>DM</v>
      </c>
      <c r="E2934" s="58">
        <f>IF(OR(Processes!$C$75=TRUE,Processes!P$75=TRUE),IF(AND(G2934=1,H2934=1,NOT(ISTEXT(J2934))),4,IF(AND(G2934=1,H2934=1,ISTEXT(J2934)),3,IF(AND(OR(G2934=1,H2934=1),ISTEXT(J2934)),2,1))),"OoS")</f>
        <v>1</v>
      </c>
      <c r="F2934" s="57"/>
      <c r="G2934" s="59"/>
      <c r="H2934" s="59"/>
      <c r="I2934" s="59"/>
      <c r="J2934" s="59"/>
      <c r="K2934" s="59"/>
      <c r="L2934" s="59"/>
      <c r="M2934" s="59"/>
      <c r="N2934" s="59"/>
      <c r="O2934" s="59"/>
      <c r="P2934" s="370"/>
      <c r="Q2934" s="59"/>
      <c r="R2934" s="386"/>
    </row>
    <row r="2935" spans="1:18" ht="13" x14ac:dyDescent="0.25">
      <c r="A2935" s="383"/>
      <c r="B2935" s="378"/>
      <c r="C2935" s="54" t="str">
        <f>IF(ISTEXT('Organizational Unit Summary'!$B$53),'Organizational Unit Summary'!$B$53,"")</f>
        <v>P-14</v>
      </c>
      <c r="D2935" s="51" t="str">
        <f>IF('Organizational Unit Summary'!$B$24="Benchmark or Sustainment",IF(E2935="OoS","OoS",IF(E2935=1,"DM",IF(E2935=2,"PM",IF(E2935=3,"LM",IF(E2935=4,"FM"))))),IF(E2935="OoS","OoS",IF(E2935&lt;=2,"H",IF(E2935=3,"M",IF(E2935=4,"L")))))</f>
        <v>DM</v>
      </c>
      <c r="E2935" s="58">
        <f>IF(OR(Processes!$C$75=TRUE,Processes!Q$75=TRUE),IF(AND(G2935=1,H2935=1,NOT(ISTEXT(J2935))),4,IF(AND(G2935=1,H2935=1,ISTEXT(J2935)),3,IF(AND(OR(G2935=1,H2935=1),ISTEXT(J2935)),2,1))),"OoS")</f>
        <v>1</v>
      </c>
      <c r="F2935" s="57"/>
      <c r="G2935" s="59"/>
      <c r="H2935" s="59"/>
      <c r="I2935" s="59"/>
      <c r="J2935" s="59"/>
      <c r="K2935" s="59"/>
      <c r="L2935" s="59"/>
      <c r="M2935" s="59"/>
      <c r="N2935" s="59"/>
      <c r="O2935" s="59"/>
      <c r="P2935" s="370"/>
      <c r="Q2935" s="59"/>
      <c r="R2935" s="386"/>
    </row>
    <row r="2936" spans="1:18" ht="13" x14ac:dyDescent="0.25">
      <c r="A2936" s="383"/>
      <c r="B2936" s="378"/>
      <c r="C2936" s="54" t="str">
        <f>IF(ISTEXT('Organizational Unit Summary'!$B$54),'Organizational Unit Summary'!$B$54,"")</f>
        <v>P-15</v>
      </c>
      <c r="D2936" s="51" t="str">
        <f>IF('Organizational Unit Summary'!$B$24="Benchmark or Sustainment",IF(E2936="OoS","OoS",IF(E2936=1,"DM",IF(E2936=2,"PM",IF(E2936=3,"LM",IF(E2936=4,"FM"))))),IF(E2936="OoS","OoS",IF(E2936&lt;=2,"H",IF(E2936=3,"M",IF(E2936=4,"L")))))</f>
        <v>DM</v>
      </c>
      <c r="E2936" s="58">
        <f>IF(OR(Processes!$C$75=TRUE,Processes!R$75=TRUE),IF(AND(G2936=1,H2936=1,NOT(ISTEXT(J2936))),4,IF(AND(G2936=1,H2936=1,ISTEXT(J2936)),3,IF(AND(OR(G2936=1,H2936=1),ISTEXT(J2936)),2,1))),"OoS")</f>
        <v>1</v>
      </c>
      <c r="F2936" s="57"/>
      <c r="G2936" s="59"/>
      <c r="H2936" s="59"/>
      <c r="I2936" s="59"/>
      <c r="J2936" s="59"/>
      <c r="K2936" s="59"/>
      <c r="L2936" s="59"/>
      <c r="M2936" s="59"/>
      <c r="N2936" s="59"/>
      <c r="O2936" s="59"/>
      <c r="P2936" s="370"/>
      <c r="Q2936" s="59"/>
      <c r="R2936" s="386"/>
    </row>
    <row r="2937" spans="1:18" ht="13" x14ac:dyDescent="0.25">
      <c r="A2937" s="383"/>
      <c r="B2937" s="378"/>
      <c r="C2937" s="54" t="str">
        <f>IF(ISTEXT('Organizational Unit Summary'!$B$55),'Organizational Unit Summary'!$B$55,"")</f>
        <v>P-16</v>
      </c>
      <c r="D2937" s="51" t="str">
        <f>IF('Organizational Unit Summary'!$B$24="Benchmark or Sustainment",IF(E2937="OoS","OoS",IF(E2937=1,"DM",IF(E2937=2,"PM",IF(E2937=3,"LM",IF(E2937=4,"FM"))))),IF(E2937="OoS","OoS",IF(E2937&lt;=2,"H",IF(E2937=3,"M",IF(E2937=4,"L")))))</f>
        <v>DM</v>
      </c>
      <c r="E2937" s="58">
        <f>IF(OR(Processes!$C$75=TRUE,Processes!S$75=TRUE),IF(AND(G2937=1,H2937=1,NOT(ISTEXT(J2937))),4,IF(AND(G2937=1,H2937=1,ISTEXT(J2937)),3,IF(AND(OR(G2937=1,H2937=1),ISTEXT(J2937)),2,1))),"OoS")</f>
        <v>1</v>
      </c>
      <c r="F2937" s="57"/>
      <c r="G2937" s="59"/>
      <c r="H2937" s="59"/>
      <c r="I2937" s="59"/>
      <c r="J2937" s="59"/>
      <c r="K2937" s="59"/>
      <c r="L2937" s="59"/>
      <c r="M2937" s="59"/>
      <c r="N2937" s="59"/>
      <c r="O2937" s="59"/>
      <c r="P2937" s="370"/>
      <c r="Q2937" s="59"/>
      <c r="R2937" s="386"/>
    </row>
    <row r="2938" spans="1:18" ht="13" x14ac:dyDescent="0.25">
      <c r="A2938" s="383"/>
      <c r="B2938" s="378"/>
      <c r="C2938" s="54" t="str">
        <f>IF(ISTEXT('Organizational Unit Summary'!$B$56),'Organizational Unit Summary'!$B$56,"")</f>
        <v>P-17</v>
      </c>
      <c r="D2938" s="51" t="str">
        <f>IF('Organizational Unit Summary'!$B$24="Benchmark or Sustainment",IF(E2938="OoS","OoS",IF(E2938=1,"DM",IF(E2938=2,"PM",IF(E2938=3,"LM",IF(E2938=4,"FM"))))),IF(E2938="OoS","OoS",IF(E2938&lt;=2,"H",IF(E2938=3,"M",IF(E2938=4,"L")))))</f>
        <v>DM</v>
      </c>
      <c r="E2938" s="58">
        <f>IF(OR(Processes!$C$75=TRUE,Processes!T$75=TRUE),IF(AND(G2938=1,H2938=1,NOT(ISTEXT(J2938))),4,IF(AND(G2938=1,H2938=1,ISTEXT(J2938)),3,IF(AND(OR(G2938=1,H2938=1),ISTEXT(J2938)),2,1))),"OoS")</f>
        <v>1</v>
      </c>
      <c r="F2938" s="57"/>
      <c r="G2938" s="59"/>
      <c r="H2938" s="59"/>
      <c r="I2938" s="59"/>
      <c r="J2938" s="59"/>
      <c r="K2938" s="59"/>
      <c r="L2938" s="59"/>
      <c r="M2938" s="59"/>
      <c r="N2938" s="59"/>
      <c r="O2938" s="59"/>
      <c r="P2938" s="370"/>
      <c r="Q2938" s="59"/>
      <c r="R2938" s="386"/>
    </row>
    <row r="2939" spans="1:18" ht="13" x14ac:dyDescent="0.25">
      <c r="A2939" s="383"/>
      <c r="B2939" s="378"/>
      <c r="C2939" s="54" t="str">
        <f>IF(ISTEXT('Organizational Unit Summary'!$B$57),'Organizational Unit Summary'!$B$57,"")</f>
        <v>P-18</v>
      </c>
      <c r="D2939" s="51" t="str">
        <f>IF('Organizational Unit Summary'!$B$24="Benchmark or Sustainment",IF(E2939="OoS","OoS",IF(E2939=1,"DM",IF(E2939=2,"PM",IF(E2939=3,"LM",IF(E2939=4,"FM"))))),IF(E2939="OoS","OoS",IF(E2939&lt;=2,"H",IF(E2939=3,"M",IF(E2939=4,"L")))))</f>
        <v>DM</v>
      </c>
      <c r="E2939" s="58">
        <f>IF(OR(Processes!$C$75=TRUE,Processes!U$75=TRUE),IF(AND(G2939=1,H2939=1,NOT(ISTEXT(J2939))),4,IF(AND(G2939=1,H2939=1,ISTEXT(J2939)),3,IF(AND(OR(G2939=1,H2939=1),ISTEXT(J2939)),2,1))),"OoS")</f>
        <v>1</v>
      </c>
      <c r="F2939" s="57"/>
      <c r="G2939" s="59"/>
      <c r="H2939" s="59"/>
      <c r="I2939" s="59"/>
      <c r="J2939" s="59"/>
      <c r="K2939" s="59"/>
      <c r="L2939" s="59"/>
      <c r="M2939" s="59"/>
      <c r="N2939" s="59"/>
      <c r="O2939" s="59"/>
      <c r="P2939" s="370"/>
      <c r="Q2939" s="59"/>
      <c r="R2939" s="386"/>
    </row>
    <row r="2940" spans="1:18" ht="13" x14ac:dyDescent="0.25">
      <c r="A2940" s="383"/>
      <c r="B2940" s="378"/>
      <c r="C2940" s="54" t="str">
        <f>IF(ISTEXT('Organizational Unit Summary'!$B$58),'Organizational Unit Summary'!$B$58,"")</f>
        <v>P-19</v>
      </c>
      <c r="D2940" s="51" t="str">
        <f>IF('Organizational Unit Summary'!$B$24="Benchmark or Sustainment",IF(E2940="OoS","OoS",IF(E2940=1,"DM",IF(E2940=2,"PM",IF(E2940=3,"LM",IF(E2940=4,"FM"))))),IF(E2940="OoS","OoS",IF(E2940&lt;=2,"H",IF(E2940=3,"M",IF(E2940=4,"L")))))</f>
        <v>DM</v>
      </c>
      <c r="E2940" s="58">
        <f>IF(OR(Processes!$C$75=TRUE,Processes!V$75=TRUE),IF(AND(G2940=1,H2940=1,NOT(ISTEXT(J2940))),4,IF(AND(G2940=1,H2940=1,ISTEXT(J2940)),3,IF(AND(OR(G2940=1,H2940=1),ISTEXT(J2940)),2,1))),"OoS")</f>
        <v>1</v>
      </c>
      <c r="F2940" s="57"/>
      <c r="G2940" s="59"/>
      <c r="H2940" s="59"/>
      <c r="I2940" s="59"/>
      <c r="J2940" s="59"/>
      <c r="K2940" s="59"/>
      <c r="L2940" s="59"/>
      <c r="M2940" s="59"/>
      <c r="N2940" s="59"/>
      <c r="O2940" s="59"/>
      <c r="P2940" s="370"/>
      <c r="Q2940" s="59"/>
      <c r="R2940" s="386"/>
    </row>
    <row r="2941" spans="1:18" ht="13.5" thickBot="1" x14ac:dyDescent="0.3">
      <c r="A2941" s="383"/>
      <c r="B2941" s="378"/>
      <c r="C2941" s="54" t="str">
        <f>IF(ISTEXT('Organizational Unit Summary'!$B$59),'Organizational Unit Summary'!$B$59,"")</f>
        <v>P-20</v>
      </c>
      <c r="D2941" s="51" t="str">
        <f>IF('Organizational Unit Summary'!$B$24="Benchmark or Sustainment",IF(E2941="OoS","OoS",IF(E2941=1,"DM",IF(E2941=2,"PM",IF(E2941=3,"LM",IF(E2941=4,"FM"))))),IF(E2941="OoS","OoS",IF(E2941&lt;=2,"H",IF(E2941=3,"M",IF(E2941=4,"L")))))</f>
        <v>DM</v>
      </c>
      <c r="E2941" s="58">
        <f>IF(OR(Processes!$C$75=TRUE,Processes!W$75=TRUE),IF(AND(G2941=1,H2941=1,NOT(ISTEXT(J2941))),4,IF(AND(G2941=1,H2941=1,ISTEXT(J2941)),3,IF(AND(OR(G2941=1,H2941=1),ISTEXT(J2941)),2,1))),"OoS")</f>
        <v>1</v>
      </c>
      <c r="F2941" s="57"/>
      <c r="G2941" s="59"/>
      <c r="H2941" s="59"/>
      <c r="I2941" s="59"/>
      <c r="J2941" s="59"/>
      <c r="K2941" s="59"/>
      <c r="L2941" s="59"/>
      <c r="M2941" s="59"/>
      <c r="N2941" s="59"/>
      <c r="O2941" s="59"/>
      <c r="P2941" s="371"/>
      <c r="Q2941" s="59"/>
      <c r="R2941" s="386"/>
    </row>
    <row r="2942" spans="1:18" ht="13" x14ac:dyDescent="0.25">
      <c r="A2942" s="383"/>
      <c r="B2942" s="378" t="str">
        <f>IF(ISTEXT(Processes!$B$25),Processes!$B$25,"")</f>
        <v>Process 23</v>
      </c>
      <c r="C2942" s="54" t="str">
        <f>IF(ISTEXT('Organizational Unit Summary'!$B$40),'Organizational Unit Summary'!$B$40,"")</f>
        <v>P-1</v>
      </c>
      <c r="D2942" s="51" t="str">
        <f>IF('Organizational Unit Summary'!$B$24="Benchmark or Sustainment",IF(E2942="OoS","OoS",IF(E2942=1,"DM",IF(E2942=2,"PM",IF(E2942=3,"LM",IF(E2942=4,"FM"))))),IF(E2942="OoS","OoS",IF(E2942&lt;=2,"H",IF(E2942=3,"M",IF(E2942=4,"L")))))</f>
        <v>DM</v>
      </c>
      <c r="E2942" s="58">
        <f>IF(OR(Processes!$C$76=TRUE,Processes!D$76=TRUE),IF(AND(G2942=1,H2942=1,NOT(ISTEXT(J2942))),4,IF(AND(G2942=1,H2942=1,ISTEXT(J2942)),3,IF(AND(OR(G2942=1,H2942=1),ISTEXT(J2942)),2,1))),"OoS")</f>
        <v>1</v>
      </c>
      <c r="F2942" s="57"/>
      <c r="G2942" s="59"/>
      <c r="H2942" s="59"/>
      <c r="I2942" s="59"/>
      <c r="J2942" s="59"/>
      <c r="K2942" s="59"/>
      <c r="L2942" s="59"/>
      <c r="M2942" s="59"/>
      <c r="N2942" s="59"/>
      <c r="O2942" s="59"/>
      <c r="P2942" s="369"/>
      <c r="Q2942" s="59"/>
      <c r="R2942" s="386"/>
    </row>
    <row r="2943" spans="1:18" ht="13" x14ac:dyDescent="0.25">
      <c r="A2943" s="383"/>
      <c r="B2943" s="378"/>
      <c r="C2943" s="54" t="str">
        <f>IF(ISTEXT('Organizational Unit Summary'!$B$41),'Organizational Unit Summary'!$B$41,"")</f>
        <v>P-2</v>
      </c>
      <c r="D2943" s="51" t="str">
        <f>IF('Organizational Unit Summary'!$B$24="Benchmark or Sustainment",IF(E2943="OoS","OoS",IF(E2943=1,"DM",IF(E2943=2,"PM",IF(E2943=3,"LM",IF(E2943=4,"FM"))))),IF(E2943="OoS","OoS",IF(E2943&lt;=2,"H",IF(E2943=3,"M",IF(E2943=4,"L")))))</f>
        <v>DM</v>
      </c>
      <c r="E2943" s="58">
        <f>IF(OR(Processes!$C$76=TRUE,Processes!E$76=TRUE),IF(AND(G2943=1,H2943=1,NOT(ISTEXT(J2943))),4,IF(AND(G2943=1,H2943=1,ISTEXT(J2943)),3,IF(AND(OR(G2943=1,H2943=1),ISTEXT(J2943)),2,1))),"OoS")</f>
        <v>1</v>
      </c>
      <c r="F2943" s="57"/>
      <c r="G2943" s="59"/>
      <c r="H2943" s="59"/>
      <c r="I2943" s="59"/>
      <c r="J2943" s="59"/>
      <c r="K2943" s="59"/>
      <c r="L2943" s="59"/>
      <c r="M2943" s="59"/>
      <c r="N2943" s="59"/>
      <c r="O2943" s="59"/>
      <c r="P2943" s="370"/>
      <c r="Q2943" s="59"/>
      <c r="R2943" s="386"/>
    </row>
    <row r="2944" spans="1:18" ht="13" x14ac:dyDescent="0.25">
      <c r="A2944" s="383"/>
      <c r="B2944" s="378"/>
      <c r="C2944" s="54" t="str">
        <f>IF(ISTEXT('Organizational Unit Summary'!$B$42),'Organizational Unit Summary'!$B$42,"")</f>
        <v>P-3</v>
      </c>
      <c r="D2944" s="51" t="str">
        <f>IF('Organizational Unit Summary'!$B$24="Benchmark or Sustainment",IF(E2944="OoS","OoS",IF(E2944=1,"DM",IF(E2944=2,"PM",IF(E2944=3,"LM",IF(E2944=4,"FM"))))),IF(E2944="OoS","OoS",IF(E2944&lt;=2,"H",IF(E2944=3,"M",IF(E2944=4,"L")))))</f>
        <v>DM</v>
      </c>
      <c r="E2944" s="58">
        <f>IF(OR(Processes!$C$76=TRUE,Processes!F$76=TRUE),IF(AND(G2944=1,H2944=1,NOT(ISTEXT(J2944))),4,IF(AND(G2944=1,H2944=1,ISTEXT(J2944)),3,IF(AND(OR(G2944=1,H2944=1),ISTEXT(J2944)),2,1))),"OoS")</f>
        <v>1</v>
      </c>
      <c r="F2944" s="57"/>
      <c r="G2944" s="59"/>
      <c r="H2944" s="59"/>
      <c r="I2944" s="59"/>
      <c r="J2944" s="59"/>
      <c r="K2944" s="59"/>
      <c r="L2944" s="59"/>
      <c r="M2944" s="59"/>
      <c r="N2944" s="59"/>
      <c r="O2944" s="59"/>
      <c r="P2944" s="370"/>
      <c r="Q2944" s="59"/>
      <c r="R2944" s="386"/>
    </row>
    <row r="2945" spans="1:18" ht="13" x14ac:dyDescent="0.25">
      <c r="A2945" s="383"/>
      <c r="B2945" s="378"/>
      <c r="C2945" s="54" t="str">
        <f>IF(ISTEXT('Organizational Unit Summary'!$B$43),'Organizational Unit Summary'!$B$43,"")</f>
        <v>P-4</v>
      </c>
      <c r="D2945" s="51" t="str">
        <f>IF('Organizational Unit Summary'!$B$24="Benchmark or Sustainment",IF(E2945="OoS","OoS",IF(E2945=1,"DM",IF(E2945=2,"PM",IF(E2945=3,"LM",IF(E2945=4,"FM"))))),IF(E2945="OoS","OoS",IF(E2945&lt;=2,"H",IF(E2945=3,"M",IF(E2945=4,"L")))))</f>
        <v>DM</v>
      </c>
      <c r="E2945" s="58">
        <f>IF(OR(Processes!$C$76=TRUE,Processes!G$76=TRUE),IF(AND(G2945=1,H2945=1,NOT(ISTEXT(J2945))),4,IF(AND(G2945=1,H2945=1,ISTEXT(J2945)),3,IF(AND(OR(G2945=1,H2945=1),ISTEXT(J2945)),2,1))),"OoS")</f>
        <v>1</v>
      </c>
      <c r="F2945" s="57"/>
      <c r="G2945" s="59"/>
      <c r="H2945" s="59"/>
      <c r="I2945" s="59"/>
      <c r="J2945" s="59"/>
      <c r="K2945" s="59"/>
      <c r="L2945" s="59"/>
      <c r="M2945" s="59"/>
      <c r="N2945" s="59"/>
      <c r="O2945" s="59"/>
      <c r="P2945" s="370"/>
      <c r="Q2945" s="59"/>
      <c r="R2945" s="386"/>
    </row>
    <row r="2946" spans="1:18" ht="13" x14ac:dyDescent="0.25">
      <c r="A2946" s="383"/>
      <c r="B2946" s="378"/>
      <c r="C2946" s="54" t="str">
        <f>IF(ISTEXT('Organizational Unit Summary'!$B$44),'Organizational Unit Summary'!$B$44,"")</f>
        <v>P-5</v>
      </c>
      <c r="D2946" s="51" t="str">
        <f>IF('Organizational Unit Summary'!$B$24="Benchmark or Sustainment",IF(E2946="OoS","OoS",IF(E2946=1,"DM",IF(E2946=2,"PM",IF(E2946=3,"LM",IF(E2946=4,"FM"))))),IF(E2946="OoS","OoS",IF(E2946&lt;=2,"H",IF(E2946=3,"M",IF(E2946=4,"L")))))</f>
        <v>DM</v>
      </c>
      <c r="E2946" s="58">
        <f>IF(OR(Processes!$C$76=TRUE,Processes!H$76=TRUE),IF(AND(G2946=1,H2946=1,NOT(ISTEXT(J2946))),4,IF(AND(G2946=1,H2946=1,ISTEXT(J2946)),3,IF(AND(OR(G2946=1,H2946=1),ISTEXT(J2946)),2,1))),"OoS")</f>
        <v>1</v>
      </c>
      <c r="F2946" s="57"/>
      <c r="G2946" s="59"/>
      <c r="H2946" s="59"/>
      <c r="I2946" s="59"/>
      <c r="J2946" s="59"/>
      <c r="K2946" s="59"/>
      <c r="L2946" s="59"/>
      <c r="M2946" s="59"/>
      <c r="N2946" s="59"/>
      <c r="O2946" s="59"/>
      <c r="P2946" s="370"/>
      <c r="Q2946" s="59"/>
      <c r="R2946" s="386"/>
    </row>
    <row r="2947" spans="1:18" ht="13" x14ac:dyDescent="0.25">
      <c r="A2947" s="383"/>
      <c r="B2947" s="378"/>
      <c r="C2947" s="54" t="str">
        <f>IF(ISTEXT('Organizational Unit Summary'!$B$45),'Organizational Unit Summary'!$B$45,"")</f>
        <v>P-6</v>
      </c>
      <c r="D2947" s="51" t="str">
        <f>IF('Organizational Unit Summary'!$B$24="Benchmark or Sustainment",IF(E2947="OoS","OoS",IF(E2947=1,"DM",IF(E2947=2,"PM",IF(E2947=3,"LM",IF(E2947=4,"FM"))))),IF(E2947="OoS","OoS",IF(E2947&lt;=2,"H",IF(E2947=3,"M",IF(E2947=4,"L")))))</f>
        <v>DM</v>
      </c>
      <c r="E2947" s="58">
        <f>IF(OR(Processes!$C$76=TRUE,Processes!I$76=TRUE),IF(AND(G2947=1,H2947=1,NOT(ISTEXT(J2947))),4,IF(AND(G2947=1,H2947=1,ISTEXT(J2947)),3,IF(AND(OR(G2947=1,H2947=1),ISTEXT(J2947)),2,1))),"OoS")</f>
        <v>1</v>
      </c>
      <c r="F2947" s="57"/>
      <c r="G2947" s="59"/>
      <c r="H2947" s="59"/>
      <c r="I2947" s="59"/>
      <c r="J2947" s="59"/>
      <c r="K2947" s="59"/>
      <c r="L2947" s="59"/>
      <c r="M2947" s="59"/>
      <c r="N2947" s="59"/>
      <c r="O2947" s="59"/>
      <c r="P2947" s="370"/>
      <c r="Q2947" s="59"/>
      <c r="R2947" s="386"/>
    </row>
    <row r="2948" spans="1:18" ht="13" x14ac:dyDescent="0.25">
      <c r="A2948" s="383"/>
      <c r="B2948" s="378"/>
      <c r="C2948" s="54" t="str">
        <f>IF(ISTEXT('Organizational Unit Summary'!$B$46),'Organizational Unit Summary'!$B$46,"")</f>
        <v>P-7</v>
      </c>
      <c r="D2948" s="51" t="str">
        <f>IF('Organizational Unit Summary'!$B$24="Benchmark or Sustainment",IF(E2948="OoS","OoS",IF(E2948=1,"DM",IF(E2948=2,"PM",IF(E2948=3,"LM",IF(E2948=4,"FM"))))),IF(E2948="OoS","OoS",IF(E2948&lt;=2,"H",IF(E2948=3,"M",IF(E2948=4,"L")))))</f>
        <v>DM</v>
      </c>
      <c r="E2948" s="58">
        <f>IF(OR(Processes!$C$76=TRUE,Processes!J$76=TRUE),IF(AND(G2948=1,H2948=1,NOT(ISTEXT(J2948))),4,IF(AND(G2948=1,H2948=1,ISTEXT(J2948)),3,IF(AND(OR(G2948=1,H2948=1),ISTEXT(J2948)),2,1))),"OoS")</f>
        <v>1</v>
      </c>
      <c r="F2948" s="57"/>
      <c r="G2948" s="59"/>
      <c r="H2948" s="59"/>
      <c r="I2948" s="59"/>
      <c r="J2948" s="59"/>
      <c r="K2948" s="59"/>
      <c r="L2948" s="59"/>
      <c r="M2948" s="59"/>
      <c r="N2948" s="59"/>
      <c r="O2948" s="59"/>
      <c r="P2948" s="370"/>
      <c r="Q2948" s="59"/>
      <c r="R2948" s="386"/>
    </row>
    <row r="2949" spans="1:18" ht="13" x14ac:dyDescent="0.25">
      <c r="A2949" s="383"/>
      <c r="B2949" s="378"/>
      <c r="C2949" s="54" t="str">
        <f>IF(ISTEXT('Organizational Unit Summary'!$B$47),'Organizational Unit Summary'!$B$47,"")</f>
        <v>P-8</v>
      </c>
      <c r="D2949" s="51" t="str">
        <f>IF('Organizational Unit Summary'!$B$24="Benchmark or Sustainment",IF(E2949="OoS","OoS",IF(E2949=1,"DM",IF(E2949=2,"PM",IF(E2949=3,"LM",IF(E2949=4,"FM"))))),IF(E2949="OoS","OoS",IF(E2949&lt;=2,"H",IF(E2949=3,"M",IF(E2949=4,"L")))))</f>
        <v>DM</v>
      </c>
      <c r="E2949" s="58">
        <f>IF(OR(Processes!$C$76=TRUE,Processes!K$76=TRUE),IF(AND(G2949=1,H2949=1,NOT(ISTEXT(J2949))),4,IF(AND(G2949=1,H2949=1,ISTEXT(J2949)),3,IF(AND(OR(G2949=1,H2949=1),ISTEXT(J2949)),2,1))),"OoS")</f>
        <v>1</v>
      </c>
      <c r="F2949" s="57"/>
      <c r="G2949" s="59"/>
      <c r="H2949" s="59"/>
      <c r="I2949" s="59"/>
      <c r="J2949" s="59"/>
      <c r="K2949" s="59"/>
      <c r="L2949" s="59"/>
      <c r="M2949" s="59"/>
      <c r="N2949" s="59"/>
      <c r="O2949" s="59"/>
      <c r="P2949" s="370"/>
      <c r="Q2949" s="59"/>
      <c r="R2949" s="386"/>
    </row>
    <row r="2950" spans="1:18" ht="13" x14ac:dyDescent="0.25">
      <c r="A2950" s="383"/>
      <c r="B2950" s="378"/>
      <c r="C2950" s="54" t="str">
        <f>IF(ISTEXT('Organizational Unit Summary'!$B$48),'Organizational Unit Summary'!$B$48,"")</f>
        <v>P-9</v>
      </c>
      <c r="D2950" s="51" t="str">
        <f>IF('Organizational Unit Summary'!$B$24="Benchmark or Sustainment",IF(E2950="OoS","OoS",IF(E2950=1,"DM",IF(E2950=2,"PM",IF(E2950=3,"LM",IF(E2950=4,"FM"))))),IF(E2950="OoS","OoS",IF(E2950&lt;=2,"H",IF(E2950=3,"M",IF(E2950=4,"L")))))</f>
        <v>DM</v>
      </c>
      <c r="E2950" s="58">
        <f>IF(OR(Processes!$C$76=TRUE,Processes!L$76=TRUE),IF(AND(G2950=1,H2950=1,NOT(ISTEXT(J2950))),4,IF(AND(G2950=1,H2950=1,ISTEXT(J2950)),3,IF(AND(OR(G2950=1,H2950=1),ISTEXT(J2950)),2,1))),"OoS")</f>
        <v>1</v>
      </c>
      <c r="F2950" s="57"/>
      <c r="G2950" s="59"/>
      <c r="H2950" s="59"/>
      <c r="I2950" s="59"/>
      <c r="J2950" s="59"/>
      <c r="K2950" s="59"/>
      <c r="L2950" s="59"/>
      <c r="M2950" s="59"/>
      <c r="N2950" s="59"/>
      <c r="O2950" s="59"/>
      <c r="P2950" s="370"/>
      <c r="Q2950" s="59"/>
      <c r="R2950" s="386"/>
    </row>
    <row r="2951" spans="1:18" ht="13" x14ac:dyDescent="0.25">
      <c r="A2951" s="383"/>
      <c r="B2951" s="378"/>
      <c r="C2951" s="54" t="str">
        <f>IF(ISTEXT('Organizational Unit Summary'!$B$49),'Organizational Unit Summary'!$B$49,"")</f>
        <v>P-10</v>
      </c>
      <c r="D2951" s="51" t="str">
        <f>IF('Organizational Unit Summary'!$B$24="Benchmark or Sustainment",IF(E2951="OoS","OoS",IF(E2951=1,"DM",IF(E2951=2,"PM",IF(E2951=3,"LM",IF(E2951=4,"FM"))))),IF(E2951="OoS","OoS",IF(E2951&lt;=2,"H",IF(E2951=3,"M",IF(E2951=4,"L")))))</f>
        <v>DM</v>
      </c>
      <c r="E2951" s="58">
        <f>IF(OR(Processes!$C$76=TRUE,Processes!M$76=TRUE),IF(AND(G2951=1,H2951=1,NOT(ISTEXT(J2951))),4,IF(AND(G2951=1,H2951=1,ISTEXT(J2951)),3,IF(AND(OR(G2951=1,H2951=1),ISTEXT(J2951)),2,1))),"OoS")</f>
        <v>1</v>
      </c>
      <c r="F2951" s="57"/>
      <c r="G2951" s="59"/>
      <c r="H2951" s="59"/>
      <c r="I2951" s="59"/>
      <c r="J2951" s="59"/>
      <c r="K2951" s="59"/>
      <c r="L2951" s="59"/>
      <c r="M2951" s="59"/>
      <c r="N2951" s="59"/>
      <c r="O2951" s="59"/>
      <c r="P2951" s="370"/>
      <c r="Q2951" s="59"/>
      <c r="R2951" s="386"/>
    </row>
    <row r="2952" spans="1:18" ht="13" x14ac:dyDescent="0.25">
      <c r="A2952" s="383"/>
      <c r="B2952" s="378"/>
      <c r="C2952" s="54" t="str">
        <f>IF(ISTEXT('Organizational Unit Summary'!$B$50),'Organizational Unit Summary'!$B$50,"")</f>
        <v>P-11</v>
      </c>
      <c r="D2952" s="51" t="str">
        <f>IF('Organizational Unit Summary'!$B$24="Benchmark or Sustainment",IF(E2952="OoS","OoS",IF(E2952=1,"DM",IF(E2952=2,"PM",IF(E2952=3,"LM",IF(E2952=4,"FM"))))),IF(E2952="OoS","OoS",IF(E2952&lt;=2,"H",IF(E2952=3,"M",IF(E2952=4,"L")))))</f>
        <v>DM</v>
      </c>
      <c r="E2952" s="58">
        <f>IF(OR(Processes!$C$76=TRUE,Processes!N$76=TRUE),IF(AND(G2952=1,H2952=1,NOT(ISTEXT(J2952))),4,IF(AND(G2952=1,H2952=1,ISTEXT(J2952)),3,IF(AND(OR(G2952=1,H2952=1),ISTEXT(J2952)),2,1))),"OoS")</f>
        <v>1</v>
      </c>
      <c r="F2952" s="57"/>
      <c r="G2952" s="59"/>
      <c r="H2952" s="59"/>
      <c r="I2952" s="59"/>
      <c r="J2952" s="59"/>
      <c r="K2952" s="59"/>
      <c r="L2952" s="59"/>
      <c r="M2952" s="59"/>
      <c r="N2952" s="59"/>
      <c r="O2952" s="59"/>
      <c r="P2952" s="370"/>
      <c r="Q2952" s="59"/>
      <c r="R2952" s="386"/>
    </row>
    <row r="2953" spans="1:18" ht="13" x14ac:dyDescent="0.25">
      <c r="A2953" s="383"/>
      <c r="B2953" s="378"/>
      <c r="C2953" s="54" t="str">
        <f>IF(ISTEXT('Organizational Unit Summary'!$B$51),'Organizational Unit Summary'!$B$51,"")</f>
        <v>P-12</v>
      </c>
      <c r="D2953" s="51" t="str">
        <f>IF('Organizational Unit Summary'!$B$24="Benchmark or Sustainment",IF(E2953="OoS","OoS",IF(E2953=1,"DM",IF(E2953=2,"PM",IF(E2953=3,"LM",IF(E2953=4,"FM"))))),IF(E2953="OoS","OoS",IF(E2953&lt;=2,"H",IF(E2953=3,"M",IF(E2953=4,"L")))))</f>
        <v>DM</v>
      </c>
      <c r="E2953" s="58">
        <f>IF(OR(Processes!$C$76=TRUE,Processes!O$76=TRUE),IF(AND(G2953=1,H2953=1,NOT(ISTEXT(J2953))),4,IF(AND(G2953=1,H2953=1,ISTEXT(J2953)),3,IF(AND(OR(G2953=1,H2953=1),ISTEXT(J2953)),2,1))),"OoS")</f>
        <v>1</v>
      </c>
      <c r="F2953" s="57"/>
      <c r="G2953" s="59"/>
      <c r="H2953" s="59"/>
      <c r="I2953" s="59"/>
      <c r="J2953" s="59"/>
      <c r="K2953" s="59"/>
      <c r="L2953" s="59"/>
      <c r="M2953" s="59"/>
      <c r="N2953" s="59"/>
      <c r="O2953" s="59"/>
      <c r="P2953" s="370"/>
      <c r="Q2953" s="59"/>
      <c r="R2953" s="386"/>
    </row>
    <row r="2954" spans="1:18" ht="13" x14ac:dyDescent="0.25">
      <c r="A2954" s="383"/>
      <c r="B2954" s="378"/>
      <c r="C2954" s="54" t="str">
        <f>IF(ISTEXT('Organizational Unit Summary'!$B$52),'Organizational Unit Summary'!$B$52,"")</f>
        <v>P-13</v>
      </c>
      <c r="D2954" s="51" t="str">
        <f>IF('Organizational Unit Summary'!$B$24="Benchmark or Sustainment",IF(E2954="OoS","OoS",IF(E2954=1,"DM",IF(E2954=2,"PM",IF(E2954=3,"LM",IF(E2954=4,"FM"))))),IF(E2954="OoS","OoS",IF(E2954&lt;=2,"H",IF(E2954=3,"M",IF(E2954=4,"L")))))</f>
        <v>DM</v>
      </c>
      <c r="E2954" s="58">
        <f>IF(OR(Processes!$C$76=TRUE,Processes!P$76=TRUE),IF(AND(G2954=1,H2954=1,NOT(ISTEXT(J2954))),4,IF(AND(G2954=1,H2954=1,ISTEXT(J2954)),3,IF(AND(OR(G2954=1,H2954=1),ISTEXT(J2954)),2,1))),"OoS")</f>
        <v>1</v>
      </c>
      <c r="F2954" s="57"/>
      <c r="G2954" s="59"/>
      <c r="H2954" s="59"/>
      <c r="I2954" s="59"/>
      <c r="J2954" s="59"/>
      <c r="K2954" s="59"/>
      <c r="L2954" s="59"/>
      <c r="M2954" s="59"/>
      <c r="N2954" s="59"/>
      <c r="O2954" s="59"/>
      <c r="P2954" s="370"/>
      <c r="Q2954" s="59"/>
      <c r="R2954" s="386"/>
    </row>
    <row r="2955" spans="1:18" ht="13" x14ac:dyDescent="0.25">
      <c r="A2955" s="383"/>
      <c r="B2955" s="378"/>
      <c r="C2955" s="54" t="str">
        <f>IF(ISTEXT('Organizational Unit Summary'!$B$53),'Organizational Unit Summary'!$B$53,"")</f>
        <v>P-14</v>
      </c>
      <c r="D2955" s="51" t="str">
        <f>IF('Organizational Unit Summary'!$B$24="Benchmark or Sustainment",IF(E2955="OoS","OoS",IF(E2955=1,"DM",IF(E2955=2,"PM",IF(E2955=3,"LM",IF(E2955=4,"FM"))))),IF(E2955="OoS","OoS",IF(E2955&lt;=2,"H",IF(E2955=3,"M",IF(E2955=4,"L")))))</f>
        <v>DM</v>
      </c>
      <c r="E2955" s="58">
        <f>IF(OR(Processes!$C$76=TRUE,Processes!Q$76=TRUE),IF(AND(G2955=1,H2955=1,NOT(ISTEXT(J2955))),4,IF(AND(G2955=1,H2955=1,ISTEXT(J2955)),3,IF(AND(OR(G2955=1,H2955=1),ISTEXT(J2955)),2,1))),"OoS")</f>
        <v>1</v>
      </c>
      <c r="F2955" s="57"/>
      <c r="G2955" s="59"/>
      <c r="H2955" s="59"/>
      <c r="I2955" s="59"/>
      <c r="J2955" s="59"/>
      <c r="K2955" s="59"/>
      <c r="L2955" s="59"/>
      <c r="M2955" s="59"/>
      <c r="N2955" s="59"/>
      <c r="O2955" s="59"/>
      <c r="P2955" s="370"/>
      <c r="Q2955" s="59"/>
      <c r="R2955" s="386"/>
    </row>
    <row r="2956" spans="1:18" ht="13" x14ac:dyDescent="0.25">
      <c r="A2956" s="383"/>
      <c r="B2956" s="378"/>
      <c r="C2956" s="54" t="str">
        <f>IF(ISTEXT('Organizational Unit Summary'!$B$54),'Organizational Unit Summary'!$B$54,"")</f>
        <v>P-15</v>
      </c>
      <c r="D2956" s="51" t="str">
        <f>IF('Organizational Unit Summary'!$B$24="Benchmark or Sustainment",IF(E2956="OoS","OoS",IF(E2956=1,"DM",IF(E2956=2,"PM",IF(E2956=3,"LM",IF(E2956=4,"FM"))))),IF(E2956="OoS","OoS",IF(E2956&lt;=2,"H",IF(E2956=3,"M",IF(E2956=4,"L")))))</f>
        <v>DM</v>
      </c>
      <c r="E2956" s="58">
        <f>IF(OR(Processes!$C$76=TRUE,Processes!R$76=TRUE),IF(AND(G2956=1,H2956=1,NOT(ISTEXT(J2956))),4,IF(AND(G2956=1,H2956=1,ISTEXT(J2956)),3,IF(AND(OR(G2956=1,H2956=1),ISTEXT(J2956)),2,1))),"OoS")</f>
        <v>1</v>
      </c>
      <c r="F2956" s="57"/>
      <c r="G2956" s="59"/>
      <c r="H2956" s="59"/>
      <c r="I2956" s="59"/>
      <c r="J2956" s="59"/>
      <c r="K2956" s="59"/>
      <c r="L2956" s="59"/>
      <c r="M2956" s="59"/>
      <c r="N2956" s="59"/>
      <c r="O2956" s="59"/>
      <c r="P2956" s="370"/>
      <c r="Q2956" s="59"/>
      <c r="R2956" s="386"/>
    </row>
    <row r="2957" spans="1:18" ht="13" x14ac:dyDescent="0.25">
      <c r="A2957" s="383"/>
      <c r="B2957" s="378"/>
      <c r="C2957" s="54" t="str">
        <f>IF(ISTEXT('Organizational Unit Summary'!$B$55),'Organizational Unit Summary'!$B$55,"")</f>
        <v>P-16</v>
      </c>
      <c r="D2957" s="51" t="str">
        <f>IF('Organizational Unit Summary'!$B$24="Benchmark or Sustainment",IF(E2957="OoS","OoS",IF(E2957=1,"DM",IF(E2957=2,"PM",IF(E2957=3,"LM",IF(E2957=4,"FM"))))),IF(E2957="OoS","OoS",IF(E2957&lt;=2,"H",IF(E2957=3,"M",IF(E2957=4,"L")))))</f>
        <v>DM</v>
      </c>
      <c r="E2957" s="58">
        <f>IF(OR(Processes!$C$76=TRUE,Processes!S$76=TRUE),IF(AND(G2957=1,H2957=1,NOT(ISTEXT(J2957))),4,IF(AND(G2957=1,H2957=1,ISTEXT(J2957)),3,IF(AND(OR(G2957=1,H2957=1),ISTEXT(J2957)),2,1))),"OoS")</f>
        <v>1</v>
      </c>
      <c r="F2957" s="57"/>
      <c r="G2957" s="59"/>
      <c r="H2957" s="59"/>
      <c r="I2957" s="59"/>
      <c r="J2957" s="59"/>
      <c r="K2957" s="59"/>
      <c r="L2957" s="59"/>
      <c r="M2957" s="59"/>
      <c r="N2957" s="59"/>
      <c r="O2957" s="59"/>
      <c r="P2957" s="370"/>
      <c r="Q2957" s="59"/>
      <c r="R2957" s="386"/>
    </row>
    <row r="2958" spans="1:18" ht="13" x14ac:dyDescent="0.25">
      <c r="A2958" s="383"/>
      <c r="B2958" s="378"/>
      <c r="C2958" s="54" t="str">
        <f>IF(ISTEXT('Organizational Unit Summary'!$B$56),'Organizational Unit Summary'!$B$56,"")</f>
        <v>P-17</v>
      </c>
      <c r="D2958" s="51" t="str">
        <f>IF('Organizational Unit Summary'!$B$24="Benchmark or Sustainment",IF(E2958="OoS","OoS",IF(E2958=1,"DM",IF(E2958=2,"PM",IF(E2958=3,"LM",IF(E2958=4,"FM"))))),IF(E2958="OoS","OoS",IF(E2958&lt;=2,"H",IF(E2958=3,"M",IF(E2958=4,"L")))))</f>
        <v>DM</v>
      </c>
      <c r="E2958" s="58">
        <f>IF(OR(Processes!$C$76=TRUE,Processes!T$76=TRUE),IF(AND(G2958=1,H2958=1,NOT(ISTEXT(J2958))),4,IF(AND(G2958=1,H2958=1,ISTEXT(J2958)),3,IF(AND(OR(G2958=1,H2958=1),ISTEXT(J2958)),2,1))),"OoS")</f>
        <v>1</v>
      </c>
      <c r="F2958" s="57"/>
      <c r="G2958" s="59"/>
      <c r="H2958" s="59"/>
      <c r="I2958" s="59"/>
      <c r="J2958" s="59"/>
      <c r="K2958" s="59"/>
      <c r="L2958" s="59"/>
      <c r="M2958" s="59"/>
      <c r="N2958" s="59"/>
      <c r="O2958" s="59"/>
      <c r="P2958" s="370"/>
      <c r="Q2958" s="59"/>
      <c r="R2958" s="386"/>
    </row>
    <row r="2959" spans="1:18" ht="13" x14ac:dyDescent="0.25">
      <c r="A2959" s="383"/>
      <c r="B2959" s="378"/>
      <c r="C2959" s="54" t="str">
        <f>IF(ISTEXT('Organizational Unit Summary'!$B$57),'Organizational Unit Summary'!$B$57,"")</f>
        <v>P-18</v>
      </c>
      <c r="D2959" s="51" t="str">
        <f>IF('Organizational Unit Summary'!$B$24="Benchmark or Sustainment",IF(E2959="OoS","OoS",IF(E2959=1,"DM",IF(E2959=2,"PM",IF(E2959=3,"LM",IF(E2959=4,"FM"))))),IF(E2959="OoS","OoS",IF(E2959&lt;=2,"H",IF(E2959=3,"M",IF(E2959=4,"L")))))</f>
        <v>DM</v>
      </c>
      <c r="E2959" s="58">
        <f>IF(OR(Processes!$C$76=TRUE,Processes!U$76=TRUE),IF(AND(G2959=1,H2959=1,NOT(ISTEXT(J2959))),4,IF(AND(G2959=1,H2959=1,ISTEXT(J2959)),3,IF(AND(OR(G2959=1,H2959=1),ISTEXT(J2959)),2,1))),"OoS")</f>
        <v>1</v>
      </c>
      <c r="F2959" s="57"/>
      <c r="G2959" s="59"/>
      <c r="H2959" s="59"/>
      <c r="I2959" s="59"/>
      <c r="J2959" s="59"/>
      <c r="K2959" s="59"/>
      <c r="L2959" s="59"/>
      <c r="M2959" s="59"/>
      <c r="N2959" s="59"/>
      <c r="O2959" s="59"/>
      <c r="P2959" s="370"/>
      <c r="Q2959" s="59"/>
      <c r="R2959" s="386"/>
    </row>
    <row r="2960" spans="1:18" ht="13" x14ac:dyDescent="0.25">
      <c r="A2960" s="383"/>
      <c r="B2960" s="378"/>
      <c r="C2960" s="54" t="str">
        <f>IF(ISTEXT('Organizational Unit Summary'!$B$58),'Organizational Unit Summary'!$B$58,"")</f>
        <v>P-19</v>
      </c>
      <c r="D2960" s="51" t="str">
        <f>IF('Organizational Unit Summary'!$B$24="Benchmark or Sustainment",IF(E2960="OoS","OoS",IF(E2960=1,"DM",IF(E2960=2,"PM",IF(E2960=3,"LM",IF(E2960=4,"FM"))))),IF(E2960="OoS","OoS",IF(E2960&lt;=2,"H",IF(E2960=3,"M",IF(E2960=4,"L")))))</f>
        <v>DM</v>
      </c>
      <c r="E2960" s="58">
        <f>IF(OR(Processes!$C$76=TRUE,Processes!V$76=TRUE),IF(AND(G2960=1,H2960=1,NOT(ISTEXT(J2960))),4,IF(AND(G2960=1,H2960=1,ISTEXT(J2960)),3,IF(AND(OR(G2960=1,H2960=1),ISTEXT(J2960)),2,1))),"OoS")</f>
        <v>1</v>
      </c>
      <c r="F2960" s="57"/>
      <c r="G2960" s="59"/>
      <c r="H2960" s="59"/>
      <c r="I2960" s="59"/>
      <c r="J2960" s="59"/>
      <c r="K2960" s="59"/>
      <c r="L2960" s="59"/>
      <c r="M2960" s="59"/>
      <c r="N2960" s="59"/>
      <c r="O2960" s="59"/>
      <c r="P2960" s="370"/>
      <c r="Q2960" s="59"/>
      <c r="R2960" s="386"/>
    </row>
    <row r="2961" spans="1:18" ht="13.5" thickBot="1" x14ac:dyDescent="0.3">
      <c r="A2961" s="383"/>
      <c r="B2961" s="378"/>
      <c r="C2961" s="54" t="str">
        <f>IF(ISTEXT('Organizational Unit Summary'!$B$59),'Organizational Unit Summary'!$B$59,"")</f>
        <v>P-20</v>
      </c>
      <c r="D2961" s="51" t="str">
        <f>IF('Organizational Unit Summary'!$B$24="Benchmark or Sustainment",IF(E2961="OoS","OoS",IF(E2961=1,"DM",IF(E2961=2,"PM",IF(E2961=3,"LM",IF(E2961=4,"FM"))))),IF(E2961="OoS","OoS",IF(E2961&lt;=2,"H",IF(E2961=3,"M",IF(E2961=4,"L")))))</f>
        <v>DM</v>
      </c>
      <c r="E2961" s="58">
        <f>IF(OR(Processes!$C$76=TRUE,Processes!W$76=TRUE),IF(AND(G2961=1,H2961=1,NOT(ISTEXT(J2961))),4,IF(AND(G2961=1,H2961=1,ISTEXT(J2961)),3,IF(AND(OR(G2961=1,H2961=1),ISTEXT(J2961)),2,1))),"OoS")</f>
        <v>1</v>
      </c>
      <c r="F2961" s="57"/>
      <c r="G2961" s="59"/>
      <c r="H2961" s="59"/>
      <c r="I2961" s="59"/>
      <c r="J2961" s="59"/>
      <c r="K2961" s="59"/>
      <c r="L2961" s="59"/>
      <c r="M2961" s="59"/>
      <c r="N2961" s="59"/>
      <c r="O2961" s="59"/>
      <c r="P2961" s="371"/>
      <c r="Q2961" s="59"/>
      <c r="R2961" s="386"/>
    </row>
    <row r="2962" spans="1:18" ht="13" x14ac:dyDescent="0.25">
      <c r="A2962" s="383"/>
      <c r="B2962" s="378" t="str">
        <f>IF(ISTEXT(Processes!$B$26),Processes!$B$26,"")</f>
        <v>Process 24</v>
      </c>
      <c r="C2962" s="54" t="str">
        <f>IF(ISTEXT('Organizational Unit Summary'!$B$40),'Organizational Unit Summary'!$B$40,"")</f>
        <v>P-1</v>
      </c>
      <c r="D2962" s="51" t="str">
        <f>IF('Organizational Unit Summary'!$B$24="Benchmark or Sustainment",IF(E2962="OoS","OoS",IF(E2962=1,"DM",IF(E2962=2,"PM",IF(E2962=3,"LM",IF(E2962=4,"FM"))))),IF(E2962="OoS","OoS",IF(E2962&lt;=2,"H",IF(E2962=3,"M",IF(E2962=4,"L")))))</f>
        <v>DM</v>
      </c>
      <c r="E2962" s="58">
        <f>IF(OR(Processes!$C$77=TRUE,Processes!D$77=TRUE),IF(AND(G2962=1,H2962=1,NOT(ISTEXT(J2962))),4,IF(AND(G2962=1,H2962=1,ISTEXT(J2962)),3,IF(AND(OR(G2962=1,H2962=1),ISTEXT(J2962)),2,1))),"OoS")</f>
        <v>1</v>
      </c>
      <c r="F2962" s="57"/>
      <c r="G2962" s="59"/>
      <c r="H2962" s="59"/>
      <c r="I2962" s="59"/>
      <c r="J2962" s="59"/>
      <c r="K2962" s="59"/>
      <c r="L2962" s="59"/>
      <c r="M2962" s="59"/>
      <c r="N2962" s="59"/>
      <c r="O2962" s="59"/>
      <c r="P2962" s="369"/>
      <c r="Q2962" s="59"/>
      <c r="R2962" s="386"/>
    </row>
    <row r="2963" spans="1:18" ht="13" x14ac:dyDescent="0.25">
      <c r="A2963" s="383"/>
      <c r="B2963" s="378"/>
      <c r="C2963" s="54" t="str">
        <f>IF(ISTEXT('Organizational Unit Summary'!$B$41),'Organizational Unit Summary'!$B$41,"")</f>
        <v>P-2</v>
      </c>
      <c r="D2963" s="51" t="str">
        <f>IF('Organizational Unit Summary'!$B$24="Benchmark or Sustainment",IF(E2963="OoS","OoS",IF(E2963=1,"DM",IF(E2963=2,"PM",IF(E2963=3,"LM",IF(E2963=4,"FM"))))),IF(E2963="OoS","OoS",IF(E2963&lt;=2,"H",IF(E2963=3,"M",IF(E2963=4,"L")))))</f>
        <v>DM</v>
      </c>
      <c r="E2963" s="58">
        <f>IF(OR(Processes!$C$77=TRUE,Processes!E$77=TRUE),IF(AND(G2963=1,H2963=1,NOT(ISTEXT(J2963))),4,IF(AND(G2963=1,H2963=1,ISTEXT(J2963)),3,IF(AND(OR(G2963=1,H2963=1),ISTEXT(J2963)),2,1))),"OoS")</f>
        <v>1</v>
      </c>
      <c r="F2963" s="57"/>
      <c r="G2963" s="59"/>
      <c r="H2963" s="59"/>
      <c r="I2963" s="59"/>
      <c r="J2963" s="59"/>
      <c r="K2963" s="59"/>
      <c r="L2963" s="59"/>
      <c r="M2963" s="59"/>
      <c r="N2963" s="59"/>
      <c r="O2963" s="59"/>
      <c r="P2963" s="370"/>
      <c r="Q2963" s="59"/>
      <c r="R2963" s="386"/>
    </row>
    <row r="2964" spans="1:18" ht="13" x14ac:dyDescent="0.25">
      <c r="A2964" s="383"/>
      <c r="B2964" s="378"/>
      <c r="C2964" s="54" t="str">
        <f>IF(ISTEXT('Organizational Unit Summary'!$B$42),'Organizational Unit Summary'!$B$42,"")</f>
        <v>P-3</v>
      </c>
      <c r="D2964" s="51" t="str">
        <f>IF('Organizational Unit Summary'!$B$24="Benchmark or Sustainment",IF(E2964="OoS","OoS",IF(E2964=1,"DM",IF(E2964=2,"PM",IF(E2964=3,"LM",IF(E2964=4,"FM"))))),IF(E2964="OoS","OoS",IF(E2964&lt;=2,"H",IF(E2964=3,"M",IF(E2964=4,"L")))))</f>
        <v>DM</v>
      </c>
      <c r="E2964" s="58">
        <f>IF(OR(Processes!$C$77=TRUE,Processes!F$77=TRUE),IF(AND(G2964=1,H2964=1,NOT(ISTEXT(J2964))),4,IF(AND(G2964=1,H2964=1,ISTEXT(J2964)),3,IF(AND(OR(G2964=1,H2964=1),ISTEXT(J2964)),2,1))),"OoS")</f>
        <v>1</v>
      </c>
      <c r="F2964" s="57"/>
      <c r="G2964" s="59"/>
      <c r="H2964" s="59"/>
      <c r="I2964" s="59"/>
      <c r="J2964" s="59"/>
      <c r="K2964" s="59"/>
      <c r="L2964" s="59"/>
      <c r="M2964" s="59"/>
      <c r="N2964" s="59"/>
      <c r="O2964" s="59"/>
      <c r="P2964" s="370"/>
      <c r="Q2964" s="59"/>
      <c r="R2964" s="386"/>
    </row>
    <row r="2965" spans="1:18" ht="13" x14ac:dyDescent="0.25">
      <c r="A2965" s="383"/>
      <c r="B2965" s="378"/>
      <c r="C2965" s="54" t="str">
        <f>IF(ISTEXT('Organizational Unit Summary'!$B$43),'Organizational Unit Summary'!$B$43,"")</f>
        <v>P-4</v>
      </c>
      <c r="D2965" s="51" t="str">
        <f>IF('Organizational Unit Summary'!$B$24="Benchmark or Sustainment",IF(E2965="OoS","OoS",IF(E2965=1,"DM",IF(E2965=2,"PM",IF(E2965=3,"LM",IF(E2965=4,"FM"))))),IF(E2965="OoS","OoS",IF(E2965&lt;=2,"H",IF(E2965=3,"M",IF(E2965=4,"L")))))</f>
        <v>DM</v>
      </c>
      <c r="E2965" s="58">
        <f>IF(OR(Processes!$C$77=TRUE,Processes!G$77=TRUE),IF(AND(G2965=1,H2965=1,NOT(ISTEXT(J2965))),4,IF(AND(G2965=1,H2965=1,ISTEXT(J2965)),3,IF(AND(OR(G2965=1,H2965=1),ISTEXT(J2965)),2,1))),"OoS")</f>
        <v>1</v>
      </c>
      <c r="F2965" s="57"/>
      <c r="G2965" s="59"/>
      <c r="H2965" s="59"/>
      <c r="I2965" s="59"/>
      <c r="J2965" s="59"/>
      <c r="K2965" s="59"/>
      <c r="L2965" s="59"/>
      <c r="M2965" s="59"/>
      <c r="N2965" s="59"/>
      <c r="O2965" s="59"/>
      <c r="P2965" s="370"/>
      <c r="Q2965" s="59"/>
      <c r="R2965" s="386"/>
    </row>
    <row r="2966" spans="1:18" ht="13" x14ac:dyDescent="0.25">
      <c r="A2966" s="383"/>
      <c r="B2966" s="378"/>
      <c r="C2966" s="54" t="str">
        <f>IF(ISTEXT('Organizational Unit Summary'!$B$44),'Organizational Unit Summary'!$B$44,"")</f>
        <v>P-5</v>
      </c>
      <c r="D2966" s="51" t="str">
        <f>IF('Organizational Unit Summary'!$B$24="Benchmark or Sustainment",IF(E2966="OoS","OoS",IF(E2966=1,"DM",IF(E2966=2,"PM",IF(E2966=3,"LM",IF(E2966=4,"FM"))))),IF(E2966="OoS","OoS",IF(E2966&lt;=2,"H",IF(E2966=3,"M",IF(E2966=4,"L")))))</f>
        <v>DM</v>
      </c>
      <c r="E2966" s="58">
        <f>IF(OR(Processes!$C$77=TRUE,Processes!H$77=TRUE),IF(AND(G2966=1,H2966=1,NOT(ISTEXT(J2966))),4,IF(AND(G2966=1,H2966=1,ISTEXT(J2966)),3,IF(AND(OR(G2966=1,H2966=1),ISTEXT(J2966)),2,1))),"OoS")</f>
        <v>1</v>
      </c>
      <c r="F2966" s="57"/>
      <c r="G2966" s="59"/>
      <c r="H2966" s="59"/>
      <c r="I2966" s="59"/>
      <c r="J2966" s="59"/>
      <c r="K2966" s="59"/>
      <c r="L2966" s="59"/>
      <c r="M2966" s="59"/>
      <c r="N2966" s="59"/>
      <c r="O2966" s="59"/>
      <c r="P2966" s="370"/>
      <c r="Q2966" s="59"/>
      <c r="R2966" s="386"/>
    </row>
    <row r="2967" spans="1:18" ht="13" x14ac:dyDescent="0.25">
      <c r="A2967" s="383"/>
      <c r="B2967" s="378"/>
      <c r="C2967" s="54" t="str">
        <f>IF(ISTEXT('Organizational Unit Summary'!$B$45),'Organizational Unit Summary'!$B$45,"")</f>
        <v>P-6</v>
      </c>
      <c r="D2967" s="51" t="str">
        <f>IF('Organizational Unit Summary'!$B$24="Benchmark or Sustainment",IF(E2967="OoS","OoS",IF(E2967=1,"DM",IF(E2967=2,"PM",IF(E2967=3,"LM",IF(E2967=4,"FM"))))),IF(E2967="OoS","OoS",IF(E2967&lt;=2,"H",IF(E2967=3,"M",IF(E2967=4,"L")))))</f>
        <v>DM</v>
      </c>
      <c r="E2967" s="58">
        <f>IF(OR(Processes!$C$77=TRUE,Processes!I$77=TRUE),IF(AND(G2967=1,H2967=1,NOT(ISTEXT(J2967))),4,IF(AND(G2967=1,H2967=1,ISTEXT(J2967)),3,IF(AND(OR(G2967=1,H2967=1),ISTEXT(J2967)),2,1))),"OoS")</f>
        <v>1</v>
      </c>
      <c r="F2967" s="57"/>
      <c r="G2967" s="59"/>
      <c r="H2967" s="59"/>
      <c r="I2967" s="59"/>
      <c r="J2967" s="59"/>
      <c r="K2967" s="59"/>
      <c r="L2967" s="59"/>
      <c r="M2967" s="59"/>
      <c r="N2967" s="59"/>
      <c r="O2967" s="59"/>
      <c r="P2967" s="370"/>
      <c r="Q2967" s="59"/>
      <c r="R2967" s="386"/>
    </row>
    <row r="2968" spans="1:18" ht="13" x14ac:dyDescent="0.25">
      <c r="A2968" s="383"/>
      <c r="B2968" s="378"/>
      <c r="C2968" s="54" t="str">
        <f>IF(ISTEXT('Organizational Unit Summary'!$B$46),'Organizational Unit Summary'!$B$46,"")</f>
        <v>P-7</v>
      </c>
      <c r="D2968" s="51" t="str">
        <f>IF('Organizational Unit Summary'!$B$24="Benchmark or Sustainment",IF(E2968="OoS","OoS",IF(E2968=1,"DM",IF(E2968=2,"PM",IF(E2968=3,"LM",IF(E2968=4,"FM"))))),IF(E2968="OoS","OoS",IF(E2968&lt;=2,"H",IF(E2968=3,"M",IF(E2968=4,"L")))))</f>
        <v>DM</v>
      </c>
      <c r="E2968" s="58">
        <f>IF(OR(Processes!$C$77=TRUE,Processes!J$77=TRUE),IF(AND(G2968=1,H2968=1,NOT(ISTEXT(J2968))),4,IF(AND(G2968=1,H2968=1,ISTEXT(J2968)),3,IF(AND(OR(G2968=1,H2968=1),ISTEXT(J2968)),2,1))),"OoS")</f>
        <v>1</v>
      </c>
      <c r="F2968" s="57"/>
      <c r="G2968" s="59"/>
      <c r="H2968" s="59"/>
      <c r="I2968" s="59"/>
      <c r="J2968" s="59"/>
      <c r="K2968" s="59"/>
      <c r="L2968" s="59"/>
      <c r="M2968" s="59"/>
      <c r="N2968" s="59"/>
      <c r="O2968" s="59"/>
      <c r="P2968" s="370"/>
      <c r="Q2968" s="59"/>
      <c r="R2968" s="386"/>
    </row>
    <row r="2969" spans="1:18" ht="13" x14ac:dyDescent="0.25">
      <c r="A2969" s="383"/>
      <c r="B2969" s="378"/>
      <c r="C2969" s="54" t="str">
        <f>IF(ISTEXT('Organizational Unit Summary'!$B$47),'Organizational Unit Summary'!$B$47,"")</f>
        <v>P-8</v>
      </c>
      <c r="D2969" s="51" t="str">
        <f>IF('Organizational Unit Summary'!$B$24="Benchmark or Sustainment",IF(E2969="OoS","OoS",IF(E2969=1,"DM",IF(E2969=2,"PM",IF(E2969=3,"LM",IF(E2969=4,"FM"))))),IF(E2969="OoS","OoS",IF(E2969&lt;=2,"H",IF(E2969=3,"M",IF(E2969=4,"L")))))</f>
        <v>DM</v>
      </c>
      <c r="E2969" s="58">
        <f>IF(OR(Processes!$C$77=TRUE,Processes!K$77=TRUE),IF(AND(G2969=1,H2969=1,NOT(ISTEXT(J2969))),4,IF(AND(G2969=1,H2969=1,ISTEXT(J2969)),3,IF(AND(OR(G2969=1,H2969=1),ISTEXT(J2969)),2,1))),"OoS")</f>
        <v>1</v>
      </c>
      <c r="F2969" s="57"/>
      <c r="G2969" s="59"/>
      <c r="H2969" s="59"/>
      <c r="I2969" s="59"/>
      <c r="J2969" s="59"/>
      <c r="K2969" s="59"/>
      <c r="L2969" s="59"/>
      <c r="M2969" s="59"/>
      <c r="N2969" s="59"/>
      <c r="O2969" s="59"/>
      <c r="P2969" s="370"/>
      <c r="Q2969" s="59"/>
      <c r="R2969" s="386"/>
    </row>
    <row r="2970" spans="1:18" ht="13" x14ac:dyDescent="0.25">
      <c r="A2970" s="383"/>
      <c r="B2970" s="378"/>
      <c r="C2970" s="54" t="str">
        <f>IF(ISTEXT('Organizational Unit Summary'!$B$48),'Organizational Unit Summary'!$B$48,"")</f>
        <v>P-9</v>
      </c>
      <c r="D2970" s="51" t="str">
        <f>IF('Organizational Unit Summary'!$B$24="Benchmark or Sustainment",IF(E2970="OoS","OoS",IF(E2970=1,"DM",IF(E2970=2,"PM",IF(E2970=3,"LM",IF(E2970=4,"FM"))))),IF(E2970="OoS","OoS",IF(E2970&lt;=2,"H",IF(E2970=3,"M",IF(E2970=4,"L")))))</f>
        <v>DM</v>
      </c>
      <c r="E2970" s="58">
        <f>IF(OR(Processes!$C$77=TRUE,Processes!L$77=TRUE),IF(AND(G2970=1,H2970=1,NOT(ISTEXT(J2970))),4,IF(AND(G2970=1,H2970=1,ISTEXT(J2970)),3,IF(AND(OR(G2970=1,H2970=1),ISTEXT(J2970)),2,1))),"OoS")</f>
        <v>1</v>
      </c>
      <c r="F2970" s="57"/>
      <c r="G2970" s="59"/>
      <c r="H2970" s="59"/>
      <c r="I2970" s="59"/>
      <c r="J2970" s="59"/>
      <c r="K2970" s="59"/>
      <c r="L2970" s="59"/>
      <c r="M2970" s="59"/>
      <c r="N2970" s="59"/>
      <c r="O2970" s="59"/>
      <c r="P2970" s="370"/>
      <c r="Q2970" s="59"/>
      <c r="R2970" s="386"/>
    </row>
    <row r="2971" spans="1:18" ht="13" x14ac:dyDescent="0.25">
      <c r="A2971" s="383"/>
      <c r="B2971" s="378"/>
      <c r="C2971" s="54" t="str">
        <f>IF(ISTEXT('Organizational Unit Summary'!$B$49),'Organizational Unit Summary'!$B$49,"")</f>
        <v>P-10</v>
      </c>
      <c r="D2971" s="51" t="str">
        <f>IF('Organizational Unit Summary'!$B$24="Benchmark or Sustainment",IF(E2971="OoS","OoS",IF(E2971=1,"DM",IF(E2971=2,"PM",IF(E2971=3,"LM",IF(E2971=4,"FM"))))),IF(E2971="OoS","OoS",IF(E2971&lt;=2,"H",IF(E2971=3,"M",IF(E2971=4,"L")))))</f>
        <v>DM</v>
      </c>
      <c r="E2971" s="58">
        <f>IF(OR(Processes!$C$77=TRUE,Processes!M$77=TRUE),IF(AND(G2971=1,H2971=1,NOT(ISTEXT(J2971))),4,IF(AND(G2971=1,H2971=1,ISTEXT(J2971)),3,IF(AND(OR(G2971=1,H2971=1),ISTEXT(J2971)),2,1))),"OoS")</f>
        <v>1</v>
      </c>
      <c r="F2971" s="57"/>
      <c r="G2971" s="59"/>
      <c r="H2971" s="59"/>
      <c r="I2971" s="59"/>
      <c r="J2971" s="59"/>
      <c r="K2971" s="59"/>
      <c r="L2971" s="59"/>
      <c r="M2971" s="59"/>
      <c r="N2971" s="59"/>
      <c r="O2971" s="59"/>
      <c r="P2971" s="370"/>
      <c r="Q2971" s="59"/>
      <c r="R2971" s="386"/>
    </row>
    <row r="2972" spans="1:18" ht="13" x14ac:dyDescent="0.25">
      <c r="A2972" s="383"/>
      <c r="B2972" s="378"/>
      <c r="C2972" s="54" t="str">
        <f>IF(ISTEXT('Organizational Unit Summary'!$B$50),'Organizational Unit Summary'!$B$50,"")</f>
        <v>P-11</v>
      </c>
      <c r="D2972" s="51" t="str">
        <f>IF('Organizational Unit Summary'!$B$24="Benchmark or Sustainment",IF(E2972="OoS","OoS",IF(E2972=1,"DM",IF(E2972=2,"PM",IF(E2972=3,"LM",IF(E2972=4,"FM"))))),IF(E2972="OoS","OoS",IF(E2972&lt;=2,"H",IF(E2972=3,"M",IF(E2972=4,"L")))))</f>
        <v>DM</v>
      </c>
      <c r="E2972" s="58">
        <f>IF(OR(Processes!$C$77=TRUE,Processes!N$77=TRUE),IF(AND(G2972=1,H2972=1,NOT(ISTEXT(J2972))),4,IF(AND(G2972=1,H2972=1,ISTEXT(J2972)),3,IF(AND(OR(G2972=1,H2972=1),ISTEXT(J2972)),2,1))),"OoS")</f>
        <v>1</v>
      </c>
      <c r="F2972" s="57"/>
      <c r="G2972" s="59"/>
      <c r="H2972" s="59"/>
      <c r="I2972" s="59"/>
      <c r="J2972" s="59"/>
      <c r="K2972" s="59"/>
      <c r="L2972" s="59"/>
      <c r="M2972" s="59"/>
      <c r="N2972" s="59"/>
      <c r="O2972" s="59"/>
      <c r="P2972" s="370"/>
      <c r="Q2972" s="59"/>
      <c r="R2972" s="386"/>
    </row>
    <row r="2973" spans="1:18" ht="13" x14ac:dyDescent="0.25">
      <c r="A2973" s="383"/>
      <c r="B2973" s="378"/>
      <c r="C2973" s="54" t="str">
        <f>IF(ISTEXT('Organizational Unit Summary'!$B$51),'Organizational Unit Summary'!$B$51,"")</f>
        <v>P-12</v>
      </c>
      <c r="D2973" s="51" t="str">
        <f>IF('Organizational Unit Summary'!$B$24="Benchmark or Sustainment",IF(E2973="OoS","OoS",IF(E2973=1,"DM",IF(E2973=2,"PM",IF(E2973=3,"LM",IF(E2973=4,"FM"))))),IF(E2973="OoS","OoS",IF(E2973&lt;=2,"H",IF(E2973=3,"M",IF(E2973=4,"L")))))</f>
        <v>DM</v>
      </c>
      <c r="E2973" s="58">
        <f>IF(OR(Processes!$C$77=TRUE,Processes!O$77=TRUE),IF(AND(G2973=1,H2973=1,NOT(ISTEXT(J2973))),4,IF(AND(G2973=1,H2973=1,ISTEXT(J2973)),3,IF(AND(OR(G2973=1,H2973=1),ISTEXT(J2973)),2,1))),"OoS")</f>
        <v>1</v>
      </c>
      <c r="F2973" s="57"/>
      <c r="G2973" s="59"/>
      <c r="H2973" s="59"/>
      <c r="I2973" s="59"/>
      <c r="J2973" s="59"/>
      <c r="K2973" s="59"/>
      <c r="L2973" s="59"/>
      <c r="M2973" s="59"/>
      <c r="N2973" s="59"/>
      <c r="O2973" s="59"/>
      <c r="P2973" s="370"/>
      <c r="Q2973" s="59"/>
      <c r="R2973" s="386"/>
    </row>
    <row r="2974" spans="1:18" ht="13" x14ac:dyDescent="0.25">
      <c r="A2974" s="383"/>
      <c r="B2974" s="378"/>
      <c r="C2974" s="54" t="str">
        <f>IF(ISTEXT('Organizational Unit Summary'!$B$52),'Organizational Unit Summary'!$B$52,"")</f>
        <v>P-13</v>
      </c>
      <c r="D2974" s="51" t="str">
        <f>IF('Organizational Unit Summary'!$B$24="Benchmark or Sustainment",IF(E2974="OoS","OoS",IF(E2974=1,"DM",IF(E2974=2,"PM",IF(E2974=3,"LM",IF(E2974=4,"FM"))))),IF(E2974="OoS","OoS",IF(E2974&lt;=2,"H",IF(E2974=3,"M",IF(E2974=4,"L")))))</f>
        <v>DM</v>
      </c>
      <c r="E2974" s="58">
        <f>IF(OR(Processes!$C$77=TRUE,Processes!P$77=TRUE),IF(AND(G2974=1,H2974=1,NOT(ISTEXT(J2974))),4,IF(AND(G2974=1,H2974=1,ISTEXT(J2974)),3,IF(AND(OR(G2974=1,H2974=1),ISTEXT(J2974)),2,1))),"OoS")</f>
        <v>1</v>
      </c>
      <c r="F2974" s="57"/>
      <c r="G2974" s="59"/>
      <c r="H2974" s="59"/>
      <c r="I2974" s="59"/>
      <c r="J2974" s="59"/>
      <c r="K2974" s="59"/>
      <c r="L2974" s="59"/>
      <c r="M2974" s="59"/>
      <c r="N2974" s="59"/>
      <c r="O2974" s="59"/>
      <c r="P2974" s="370"/>
      <c r="Q2974" s="59"/>
      <c r="R2974" s="386"/>
    </row>
    <row r="2975" spans="1:18" ht="13" x14ac:dyDescent="0.25">
      <c r="A2975" s="383"/>
      <c r="B2975" s="378"/>
      <c r="C2975" s="54" t="str">
        <f>IF(ISTEXT('Organizational Unit Summary'!$B$53),'Organizational Unit Summary'!$B$53,"")</f>
        <v>P-14</v>
      </c>
      <c r="D2975" s="51" t="str">
        <f>IF('Organizational Unit Summary'!$B$24="Benchmark or Sustainment",IF(E2975="OoS","OoS",IF(E2975=1,"DM",IF(E2975=2,"PM",IF(E2975=3,"LM",IF(E2975=4,"FM"))))),IF(E2975="OoS","OoS",IF(E2975&lt;=2,"H",IF(E2975=3,"M",IF(E2975=4,"L")))))</f>
        <v>DM</v>
      </c>
      <c r="E2975" s="58">
        <f>IF(OR(Processes!$C$77=TRUE,Processes!Q$77=TRUE),IF(AND(G2975=1,H2975=1,NOT(ISTEXT(J2975))),4,IF(AND(G2975=1,H2975=1,ISTEXT(J2975)),3,IF(AND(OR(G2975=1,H2975=1),ISTEXT(J2975)),2,1))),"OoS")</f>
        <v>1</v>
      </c>
      <c r="F2975" s="57"/>
      <c r="G2975" s="59"/>
      <c r="H2975" s="59"/>
      <c r="I2975" s="59"/>
      <c r="J2975" s="59"/>
      <c r="K2975" s="59"/>
      <c r="L2975" s="59"/>
      <c r="M2975" s="59"/>
      <c r="N2975" s="59"/>
      <c r="O2975" s="59"/>
      <c r="P2975" s="370"/>
      <c r="Q2975" s="59"/>
      <c r="R2975" s="386"/>
    </row>
    <row r="2976" spans="1:18" ht="13" x14ac:dyDescent="0.25">
      <c r="A2976" s="383"/>
      <c r="B2976" s="378"/>
      <c r="C2976" s="54" t="str">
        <f>IF(ISTEXT('Organizational Unit Summary'!$B$54),'Organizational Unit Summary'!$B$54,"")</f>
        <v>P-15</v>
      </c>
      <c r="D2976" s="51" t="str">
        <f>IF('Organizational Unit Summary'!$B$24="Benchmark or Sustainment",IF(E2976="OoS","OoS",IF(E2976=1,"DM",IF(E2976=2,"PM",IF(E2976=3,"LM",IF(E2976=4,"FM"))))),IF(E2976="OoS","OoS",IF(E2976&lt;=2,"H",IF(E2976=3,"M",IF(E2976=4,"L")))))</f>
        <v>DM</v>
      </c>
      <c r="E2976" s="58">
        <f>IF(OR(Processes!$C$77=TRUE,Processes!R$77=TRUE),IF(AND(G2976=1,H2976=1,NOT(ISTEXT(J2976))),4,IF(AND(G2976=1,H2976=1,ISTEXT(J2976)),3,IF(AND(OR(G2976=1,H2976=1),ISTEXT(J2976)),2,1))),"OoS")</f>
        <v>1</v>
      </c>
      <c r="F2976" s="57"/>
      <c r="G2976" s="59"/>
      <c r="H2976" s="59"/>
      <c r="I2976" s="59"/>
      <c r="J2976" s="59"/>
      <c r="K2976" s="59"/>
      <c r="L2976" s="59"/>
      <c r="M2976" s="59"/>
      <c r="N2976" s="59"/>
      <c r="O2976" s="59"/>
      <c r="P2976" s="370"/>
      <c r="Q2976" s="59"/>
      <c r="R2976" s="386"/>
    </row>
    <row r="2977" spans="1:18" ht="13" x14ac:dyDescent="0.25">
      <c r="A2977" s="383"/>
      <c r="B2977" s="378"/>
      <c r="C2977" s="54" t="str">
        <f>IF(ISTEXT('Organizational Unit Summary'!$B$55),'Organizational Unit Summary'!$B$55,"")</f>
        <v>P-16</v>
      </c>
      <c r="D2977" s="51" t="str">
        <f>IF('Organizational Unit Summary'!$B$24="Benchmark or Sustainment",IF(E2977="OoS","OoS",IF(E2977=1,"DM",IF(E2977=2,"PM",IF(E2977=3,"LM",IF(E2977=4,"FM"))))),IF(E2977="OoS","OoS",IF(E2977&lt;=2,"H",IF(E2977=3,"M",IF(E2977=4,"L")))))</f>
        <v>DM</v>
      </c>
      <c r="E2977" s="58">
        <f>IF(OR(Processes!$C$77=TRUE,Processes!S$77=TRUE),IF(AND(G2977=1,H2977=1,NOT(ISTEXT(J2977))),4,IF(AND(G2977=1,H2977=1,ISTEXT(J2977)),3,IF(AND(OR(G2977=1,H2977=1),ISTEXT(J2977)),2,1))),"OoS")</f>
        <v>1</v>
      </c>
      <c r="F2977" s="57"/>
      <c r="G2977" s="59"/>
      <c r="H2977" s="59"/>
      <c r="I2977" s="59"/>
      <c r="J2977" s="59"/>
      <c r="K2977" s="59"/>
      <c r="L2977" s="59"/>
      <c r="M2977" s="59"/>
      <c r="N2977" s="59"/>
      <c r="O2977" s="59"/>
      <c r="P2977" s="370"/>
      <c r="Q2977" s="59"/>
      <c r="R2977" s="386"/>
    </row>
    <row r="2978" spans="1:18" ht="13" x14ac:dyDescent="0.25">
      <c r="A2978" s="383"/>
      <c r="B2978" s="378"/>
      <c r="C2978" s="54" t="str">
        <f>IF(ISTEXT('Organizational Unit Summary'!$B$56),'Organizational Unit Summary'!$B$56,"")</f>
        <v>P-17</v>
      </c>
      <c r="D2978" s="51" t="str">
        <f>IF('Organizational Unit Summary'!$B$24="Benchmark or Sustainment",IF(E2978="OoS","OoS",IF(E2978=1,"DM",IF(E2978=2,"PM",IF(E2978=3,"LM",IF(E2978=4,"FM"))))),IF(E2978="OoS","OoS",IF(E2978&lt;=2,"H",IF(E2978=3,"M",IF(E2978=4,"L")))))</f>
        <v>DM</v>
      </c>
      <c r="E2978" s="58">
        <f>IF(OR(Processes!$C$77=TRUE,Processes!T$77=TRUE),IF(AND(G2978=1,H2978=1,NOT(ISTEXT(J2978))),4,IF(AND(G2978=1,H2978=1,ISTEXT(J2978)),3,IF(AND(OR(G2978=1,H2978=1),ISTEXT(J2978)),2,1))),"OoS")</f>
        <v>1</v>
      </c>
      <c r="F2978" s="57"/>
      <c r="G2978" s="59"/>
      <c r="H2978" s="59"/>
      <c r="I2978" s="59"/>
      <c r="J2978" s="59"/>
      <c r="K2978" s="59"/>
      <c r="L2978" s="59"/>
      <c r="M2978" s="59"/>
      <c r="N2978" s="59"/>
      <c r="O2978" s="59"/>
      <c r="P2978" s="370"/>
      <c r="Q2978" s="59"/>
      <c r="R2978" s="386"/>
    </row>
    <row r="2979" spans="1:18" ht="13" x14ac:dyDescent="0.25">
      <c r="A2979" s="383"/>
      <c r="B2979" s="378"/>
      <c r="C2979" s="54" t="str">
        <f>IF(ISTEXT('Organizational Unit Summary'!$B$57),'Organizational Unit Summary'!$B$57,"")</f>
        <v>P-18</v>
      </c>
      <c r="D2979" s="51" t="str">
        <f>IF('Organizational Unit Summary'!$B$24="Benchmark or Sustainment",IF(E2979="OoS","OoS",IF(E2979=1,"DM",IF(E2979=2,"PM",IF(E2979=3,"LM",IF(E2979=4,"FM"))))),IF(E2979="OoS","OoS",IF(E2979&lt;=2,"H",IF(E2979=3,"M",IF(E2979=4,"L")))))</f>
        <v>DM</v>
      </c>
      <c r="E2979" s="58">
        <f>IF(OR(Processes!$C$77=TRUE,Processes!U$77=TRUE),IF(AND(G2979=1,H2979=1,NOT(ISTEXT(J2979))),4,IF(AND(G2979=1,H2979=1,ISTEXT(J2979)),3,IF(AND(OR(G2979=1,H2979=1),ISTEXT(J2979)),2,1))),"OoS")</f>
        <v>1</v>
      </c>
      <c r="F2979" s="57"/>
      <c r="G2979" s="59"/>
      <c r="H2979" s="59"/>
      <c r="I2979" s="59"/>
      <c r="J2979" s="59"/>
      <c r="K2979" s="59"/>
      <c r="L2979" s="59"/>
      <c r="M2979" s="59"/>
      <c r="N2979" s="59"/>
      <c r="O2979" s="59"/>
      <c r="P2979" s="370"/>
      <c r="Q2979" s="59"/>
      <c r="R2979" s="386"/>
    </row>
    <row r="2980" spans="1:18" ht="13" x14ac:dyDescent="0.25">
      <c r="A2980" s="383"/>
      <c r="B2980" s="378"/>
      <c r="C2980" s="54" t="str">
        <f>IF(ISTEXT('Organizational Unit Summary'!$B$58),'Organizational Unit Summary'!$B$58,"")</f>
        <v>P-19</v>
      </c>
      <c r="D2980" s="51" t="str">
        <f>IF('Organizational Unit Summary'!$B$24="Benchmark or Sustainment",IF(E2980="OoS","OoS",IF(E2980=1,"DM",IF(E2980=2,"PM",IF(E2980=3,"LM",IF(E2980=4,"FM"))))),IF(E2980="OoS","OoS",IF(E2980&lt;=2,"H",IF(E2980=3,"M",IF(E2980=4,"L")))))</f>
        <v>DM</v>
      </c>
      <c r="E2980" s="58">
        <f>IF(OR(Processes!$C$77=TRUE,Processes!V$77=TRUE),IF(AND(G2980=1,H2980=1,NOT(ISTEXT(J2980))),4,IF(AND(G2980=1,H2980=1,ISTEXT(J2980)),3,IF(AND(OR(G2980=1,H2980=1),ISTEXT(J2980)),2,1))),"OoS")</f>
        <v>1</v>
      </c>
      <c r="F2980" s="57"/>
      <c r="G2980" s="59"/>
      <c r="H2980" s="59"/>
      <c r="I2980" s="59"/>
      <c r="J2980" s="59"/>
      <c r="K2980" s="59"/>
      <c r="L2980" s="59"/>
      <c r="M2980" s="59"/>
      <c r="N2980" s="59"/>
      <c r="O2980" s="59"/>
      <c r="P2980" s="370"/>
      <c r="Q2980" s="59"/>
      <c r="R2980" s="386"/>
    </row>
    <row r="2981" spans="1:18" ht="13.5" thickBot="1" x14ac:dyDescent="0.3">
      <c r="A2981" s="383"/>
      <c r="B2981" s="378"/>
      <c r="C2981" s="54" t="str">
        <f>IF(ISTEXT('Organizational Unit Summary'!$B$59),'Organizational Unit Summary'!$B$59,"")</f>
        <v>P-20</v>
      </c>
      <c r="D2981" s="51" t="str">
        <f>IF('Organizational Unit Summary'!$B$24="Benchmark or Sustainment",IF(E2981="OoS","OoS",IF(E2981=1,"DM",IF(E2981=2,"PM",IF(E2981=3,"LM",IF(E2981=4,"FM"))))),IF(E2981="OoS","OoS",IF(E2981&lt;=2,"H",IF(E2981=3,"M",IF(E2981=4,"L")))))</f>
        <v>DM</v>
      </c>
      <c r="E2981" s="58">
        <f>IF(OR(Processes!$C$77=TRUE,Processes!W$77=TRUE),IF(AND(G2981=1,H2981=1,NOT(ISTEXT(J2981))),4,IF(AND(G2981=1,H2981=1,ISTEXT(J2981)),3,IF(AND(OR(G2981=1,H2981=1),ISTEXT(J2981)),2,1))),"OoS")</f>
        <v>1</v>
      </c>
      <c r="F2981" s="57"/>
      <c r="G2981" s="59"/>
      <c r="H2981" s="59"/>
      <c r="I2981" s="59"/>
      <c r="J2981" s="59"/>
      <c r="K2981" s="59"/>
      <c r="L2981" s="59"/>
      <c r="M2981" s="59"/>
      <c r="N2981" s="59"/>
      <c r="O2981" s="59"/>
      <c r="P2981" s="371"/>
      <c r="Q2981" s="59"/>
      <c r="R2981" s="386"/>
    </row>
    <row r="2982" spans="1:18" ht="13" x14ac:dyDescent="0.25">
      <c r="A2982" s="383"/>
      <c r="B2982" s="378" t="str">
        <f>IF(ISTEXT(Processes!$B$27),Processes!$B$27,"")</f>
        <v>Process 25</v>
      </c>
      <c r="C2982" s="54" t="str">
        <f>IF(ISTEXT('Organizational Unit Summary'!$B$40),'Organizational Unit Summary'!$B$40,"")</f>
        <v>P-1</v>
      </c>
      <c r="D2982" s="51" t="str">
        <f>IF('Organizational Unit Summary'!$B$24="Benchmark or Sustainment",IF(E2982="OoS","OoS",IF(E2982=1,"DM",IF(E2982=2,"PM",IF(E2982=3,"LM",IF(E2982=4,"FM"))))),IF(E2982="OoS","OoS",IF(E2982&lt;=2,"H",IF(E2982=3,"M",IF(E2982=4,"L")))))</f>
        <v>DM</v>
      </c>
      <c r="E2982" s="58">
        <f>IF(OR(Processes!$C$78=TRUE,Processes!D$78=TRUE),IF(AND(G2982=1,H2982=1,NOT(ISTEXT(J2982))),4,IF(AND(G2982=1,H2982=1,ISTEXT(J2982)),3,IF(AND(OR(G2982=1,H2982=1),ISTEXT(J2982)),2,1))),"OoS")</f>
        <v>1</v>
      </c>
      <c r="F2982" s="57"/>
      <c r="G2982" s="59"/>
      <c r="H2982" s="59"/>
      <c r="I2982" s="59"/>
      <c r="J2982" s="59"/>
      <c r="K2982" s="59"/>
      <c r="L2982" s="59"/>
      <c r="M2982" s="59"/>
      <c r="N2982" s="59"/>
      <c r="O2982" s="59"/>
      <c r="P2982" s="369"/>
      <c r="Q2982" s="59"/>
      <c r="R2982" s="386"/>
    </row>
    <row r="2983" spans="1:18" ht="13" x14ac:dyDescent="0.25">
      <c r="A2983" s="383"/>
      <c r="B2983" s="378"/>
      <c r="C2983" s="54" t="str">
        <f>IF(ISTEXT('Organizational Unit Summary'!$B$41),'Organizational Unit Summary'!$B$41,"")</f>
        <v>P-2</v>
      </c>
      <c r="D2983" s="51" t="str">
        <f>IF('Organizational Unit Summary'!$B$24="Benchmark or Sustainment",IF(E2983="OoS","OoS",IF(E2983=1,"DM",IF(E2983=2,"PM",IF(E2983=3,"LM",IF(E2983=4,"FM"))))),IF(E2983="OoS","OoS",IF(E2983&lt;=2,"H",IF(E2983=3,"M",IF(E2983=4,"L")))))</f>
        <v>DM</v>
      </c>
      <c r="E2983" s="58">
        <f>IF(OR(Processes!$C$78=TRUE,Processes!E$78=TRUE),IF(AND(G2983=1,H2983=1,NOT(ISTEXT(J2983))),4,IF(AND(G2983=1,H2983=1,ISTEXT(J2983)),3,IF(AND(OR(G2983=1,H2983=1),ISTEXT(J2983)),2,1))),"OoS")</f>
        <v>1</v>
      </c>
      <c r="F2983" s="57"/>
      <c r="G2983" s="59"/>
      <c r="H2983" s="59"/>
      <c r="I2983" s="59"/>
      <c r="J2983" s="59"/>
      <c r="K2983" s="59"/>
      <c r="L2983" s="59"/>
      <c r="M2983" s="59"/>
      <c r="N2983" s="59"/>
      <c r="O2983" s="59"/>
      <c r="P2983" s="370"/>
      <c r="Q2983" s="59"/>
      <c r="R2983" s="386"/>
    </row>
    <row r="2984" spans="1:18" ht="13" x14ac:dyDescent="0.25">
      <c r="A2984" s="383"/>
      <c r="B2984" s="378"/>
      <c r="C2984" s="54" t="str">
        <f>IF(ISTEXT('Organizational Unit Summary'!$B$42),'Organizational Unit Summary'!$B$42,"")</f>
        <v>P-3</v>
      </c>
      <c r="D2984" s="51" t="str">
        <f>IF('Organizational Unit Summary'!$B$24="Benchmark or Sustainment",IF(E2984="OoS","OoS",IF(E2984=1,"DM",IF(E2984=2,"PM",IF(E2984=3,"LM",IF(E2984=4,"FM"))))),IF(E2984="OoS","OoS",IF(E2984&lt;=2,"H",IF(E2984=3,"M",IF(E2984=4,"L")))))</f>
        <v>DM</v>
      </c>
      <c r="E2984" s="58">
        <f>IF(OR(Processes!$C$78=TRUE,Processes!F$78=TRUE),IF(AND(G2984=1,H2984=1,NOT(ISTEXT(J2984))),4,IF(AND(G2984=1,H2984=1,ISTEXT(J2984)),3,IF(AND(OR(G2984=1,H2984=1),ISTEXT(J2984)),2,1))),"OoS")</f>
        <v>1</v>
      </c>
      <c r="F2984" s="57"/>
      <c r="G2984" s="59"/>
      <c r="H2984" s="59"/>
      <c r="I2984" s="59"/>
      <c r="J2984" s="59"/>
      <c r="K2984" s="59"/>
      <c r="L2984" s="59"/>
      <c r="M2984" s="59"/>
      <c r="N2984" s="59"/>
      <c r="O2984" s="59"/>
      <c r="P2984" s="370"/>
      <c r="Q2984" s="59"/>
      <c r="R2984" s="386"/>
    </row>
    <row r="2985" spans="1:18" ht="13" x14ac:dyDescent="0.25">
      <c r="A2985" s="383"/>
      <c r="B2985" s="378"/>
      <c r="C2985" s="54" t="str">
        <f>IF(ISTEXT('Organizational Unit Summary'!$B$43),'Organizational Unit Summary'!$B$43,"")</f>
        <v>P-4</v>
      </c>
      <c r="D2985" s="51" t="str">
        <f>IF('Organizational Unit Summary'!$B$24="Benchmark or Sustainment",IF(E2985="OoS","OoS",IF(E2985=1,"DM",IF(E2985=2,"PM",IF(E2985=3,"LM",IF(E2985=4,"FM"))))),IF(E2985="OoS","OoS",IF(E2985&lt;=2,"H",IF(E2985=3,"M",IF(E2985=4,"L")))))</f>
        <v>DM</v>
      </c>
      <c r="E2985" s="58">
        <f>IF(OR(Processes!$C$78=TRUE,Processes!G$78=TRUE),IF(AND(G2985=1,H2985=1,NOT(ISTEXT(J2985))),4,IF(AND(G2985=1,H2985=1,ISTEXT(J2985)),3,IF(AND(OR(G2985=1,H2985=1),ISTEXT(J2985)),2,1))),"OoS")</f>
        <v>1</v>
      </c>
      <c r="F2985" s="57"/>
      <c r="G2985" s="59"/>
      <c r="H2985" s="59"/>
      <c r="I2985" s="59"/>
      <c r="J2985" s="59"/>
      <c r="K2985" s="59"/>
      <c r="L2985" s="59"/>
      <c r="M2985" s="59"/>
      <c r="N2985" s="59"/>
      <c r="O2985" s="59"/>
      <c r="P2985" s="370"/>
      <c r="Q2985" s="59"/>
      <c r="R2985" s="386"/>
    </row>
    <row r="2986" spans="1:18" ht="13" x14ac:dyDescent="0.25">
      <c r="A2986" s="383"/>
      <c r="B2986" s="378"/>
      <c r="C2986" s="54" t="str">
        <f>IF(ISTEXT('Organizational Unit Summary'!$B$44),'Organizational Unit Summary'!$B$44,"")</f>
        <v>P-5</v>
      </c>
      <c r="D2986" s="51" t="str">
        <f>IF('Organizational Unit Summary'!$B$24="Benchmark or Sustainment",IF(E2986="OoS","OoS",IF(E2986=1,"DM",IF(E2986=2,"PM",IF(E2986=3,"LM",IF(E2986=4,"FM"))))),IF(E2986="OoS","OoS",IF(E2986&lt;=2,"H",IF(E2986=3,"M",IF(E2986=4,"L")))))</f>
        <v>DM</v>
      </c>
      <c r="E2986" s="58">
        <f>IF(OR(Processes!$C$78=TRUE,Processes!H$78=TRUE),IF(AND(G2986=1,H2986=1,NOT(ISTEXT(J2986))),4,IF(AND(G2986=1,H2986=1,ISTEXT(J2986)),3,IF(AND(OR(G2986=1,H2986=1),ISTEXT(J2986)),2,1))),"OoS")</f>
        <v>1</v>
      </c>
      <c r="F2986" s="57"/>
      <c r="G2986" s="59"/>
      <c r="H2986" s="59"/>
      <c r="I2986" s="59"/>
      <c r="J2986" s="59"/>
      <c r="K2986" s="59"/>
      <c r="L2986" s="59"/>
      <c r="M2986" s="59"/>
      <c r="N2986" s="59"/>
      <c r="O2986" s="59"/>
      <c r="P2986" s="370"/>
      <c r="Q2986" s="59"/>
      <c r="R2986" s="386"/>
    </row>
    <row r="2987" spans="1:18" ht="13" x14ac:dyDescent="0.25">
      <c r="A2987" s="383"/>
      <c r="B2987" s="378"/>
      <c r="C2987" s="54" t="str">
        <f>IF(ISTEXT('Organizational Unit Summary'!$B$45),'Organizational Unit Summary'!$B$45,"")</f>
        <v>P-6</v>
      </c>
      <c r="D2987" s="51" t="str">
        <f>IF('Organizational Unit Summary'!$B$24="Benchmark or Sustainment",IF(E2987="OoS","OoS",IF(E2987=1,"DM",IF(E2987=2,"PM",IF(E2987=3,"LM",IF(E2987=4,"FM"))))),IF(E2987="OoS","OoS",IF(E2987&lt;=2,"H",IF(E2987=3,"M",IF(E2987=4,"L")))))</f>
        <v>DM</v>
      </c>
      <c r="E2987" s="58">
        <f>IF(OR(Processes!$C$78=TRUE,Processes!I$78=TRUE),IF(AND(G2987=1,H2987=1,NOT(ISTEXT(J2987))),4,IF(AND(G2987=1,H2987=1,ISTEXT(J2987)),3,IF(AND(OR(G2987=1,H2987=1),ISTEXT(J2987)),2,1))),"OoS")</f>
        <v>1</v>
      </c>
      <c r="F2987" s="57"/>
      <c r="G2987" s="59"/>
      <c r="H2987" s="59"/>
      <c r="I2987" s="59"/>
      <c r="J2987" s="59"/>
      <c r="K2987" s="59"/>
      <c r="L2987" s="59"/>
      <c r="M2987" s="59"/>
      <c r="N2987" s="59"/>
      <c r="O2987" s="59"/>
      <c r="P2987" s="370"/>
      <c r="Q2987" s="59"/>
      <c r="R2987" s="386"/>
    </row>
    <row r="2988" spans="1:18" ht="13" x14ac:dyDescent="0.25">
      <c r="A2988" s="383"/>
      <c r="B2988" s="378"/>
      <c r="C2988" s="54" t="str">
        <f>IF(ISTEXT('Organizational Unit Summary'!$B$46),'Organizational Unit Summary'!$B$46,"")</f>
        <v>P-7</v>
      </c>
      <c r="D2988" s="51" t="str">
        <f>IF('Organizational Unit Summary'!$B$24="Benchmark or Sustainment",IF(E2988="OoS","OoS",IF(E2988=1,"DM",IF(E2988=2,"PM",IF(E2988=3,"LM",IF(E2988=4,"FM"))))),IF(E2988="OoS","OoS",IF(E2988&lt;=2,"H",IF(E2988=3,"M",IF(E2988=4,"L")))))</f>
        <v>DM</v>
      </c>
      <c r="E2988" s="58">
        <f>IF(OR(Processes!$C$78=TRUE,Processes!J$78=TRUE),IF(AND(G2988=1,H2988=1,NOT(ISTEXT(J2988))),4,IF(AND(G2988=1,H2988=1,ISTEXT(J2988)),3,IF(AND(OR(G2988=1,H2988=1),ISTEXT(J2988)),2,1))),"OoS")</f>
        <v>1</v>
      </c>
      <c r="F2988" s="57"/>
      <c r="G2988" s="59"/>
      <c r="H2988" s="59"/>
      <c r="I2988" s="59"/>
      <c r="J2988" s="59"/>
      <c r="K2988" s="59"/>
      <c r="L2988" s="59"/>
      <c r="M2988" s="59"/>
      <c r="N2988" s="59"/>
      <c r="O2988" s="59"/>
      <c r="P2988" s="370"/>
      <c r="Q2988" s="59"/>
      <c r="R2988" s="386"/>
    </row>
    <row r="2989" spans="1:18" ht="13" x14ac:dyDescent="0.25">
      <c r="A2989" s="383"/>
      <c r="B2989" s="378"/>
      <c r="C2989" s="54" t="str">
        <f>IF(ISTEXT('Organizational Unit Summary'!$B$47),'Organizational Unit Summary'!$B$47,"")</f>
        <v>P-8</v>
      </c>
      <c r="D2989" s="51" t="str">
        <f>IF('Organizational Unit Summary'!$B$24="Benchmark or Sustainment",IF(E2989="OoS","OoS",IF(E2989=1,"DM",IF(E2989=2,"PM",IF(E2989=3,"LM",IF(E2989=4,"FM"))))),IF(E2989="OoS","OoS",IF(E2989&lt;=2,"H",IF(E2989=3,"M",IF(E2989=4,"L")))))</f>
        <v>DM</v>
      </c>
      <c r="E2989" s="58">
        <f>IF(OR(Processes!$C$78=TRUE,Processes!K$78=TRUE),IF(AND(G2989=1,H2989=1,NOT(ISTEXT(J2989))),4,IF(AND(G2989=1,H2989=1,ISTEXT(J2989)),3,IF(AND(OR(G2989=1,H2989=1),ISTEXT(J2989)),2,1))),"OoS")</f>
        <v>1</v>
      </c>
      <c r="F2989" s="57"/>
      <c r="G2989" s="59"/>
      <c r="H2989" s="59"/>
      <c r="I2989" s="59"/>
      <c r="J2989" s="59"/>
      <c r="K2989" s="59"/>
      <c r="L2989" s="59"/>
      <c r="M2989" s="59"/>
      <c r="N2989" s="59"/>
      <c r="O2989" s="59"/>
      <c r="P2989" s="370"/>
      <c r="Q2989" s="59"/>
      <c r="R2989" s="386"/>
    </row>
    <row r="2990" spans="1:18" ht="13" x14ac:dyDescent="0.25">
      <c r="A2990" s="383"/>
      <c r="B2990" s="378"/>
      <c r="C2990" s="54" t="str">
        <f>IF(ISTEXT('Organizational Unit Summary'!$B$48),'Organizational Unit Summary'!$B$48,"")</f>
        <v>P-9</v>
      </c>
      <c r="D2990" s="51" t="str">
        <f>IF('Organizational Unit Summary'!$B$24="Benchmark or Sustainment",IF(E2990="OoS","OoS",IF(E2990=1,"DM",IF(E2990=2,"PM",IF(E2990=3,"LM",IF(E2990=4,"FM"))))),IF(E2990="OoS","OoS",IF(E2990&lt;=2,"H",IF(E2990=3,"M",IF(E2990=4,"L")))))</f>
        <v>DM</v>
      </c>
      <c r="E2990" s="58">
        <f>IF(OR(Processes!$C$78=TRUE,Processes!L$78=TRUE),IF(AND(G2990=1,H2990=1,NOT(ISTEXT(J2990))),4,IF(AND(G2990=1,H2990=1,ISTEXT(J2990)),3,IF(AND(OR(G2990=1,H2990=1),ISTEXT(J2990)),2,1))),"OoS")</f>
        <v>1</v>
      </c>
      <c r="F2990" s="57"/>
      <c r="G2990" s="59"/>
      <c r="H2990" s="59"/>
      <c r="I2990" s="59"/>
      <c r="J2990" s="59"/>
      <c r="K2990" s="59"/>
      <c r="L2990" s="59"/>
      <c r="M2990" s="59"/>
      <c r="N2990" s="59"/>
      <c r="O2990" s="59"/>
      <c r="P2990" s="370"/>
      <c r="Q2990" s="59"/>
      <c r="R2990" s="386"/>
    </row>
    <row r="2991" spans="1:18" ht="13" x14ac:dyDescent="0.25">
      <c r="A2991" s="383"/>
      <c r="B2991" s="378"/>
      <c r="C2991" s="54" t="str">
        <f>IF(ISTEXT('Organizational Unit Summary'!$B$49),'Organizational Unit Summary'!$B$49,"")</f>
        <v>P-10</v>
      </c>
      <c r="D2991" s="51" t="str">
        <f>IF('Organizational Unit Summary'!$B$24="Benchmark or Sustainment",IF(E2991="OoS","OoS",IF(E2991=1,"DM",IF(E2991=2,"PM",IF(E2991=3,"LM",IF(E2991=4,"FM"))))),IF(E2991="OoS","OoS",IF(E2991&lt;=2,"H",IF(E2991=3,"M",IF(E2991=4,"L")))))</f>
        <v>DM</v>
      </c>
      <c r="E2991" s="58">
        <f>IF(OR(Processes!$C$78=TRUE,Processes!M$78=TRUE),IF(AND(G2991=1,H2991=1,NOT(ISTEXT(J2991))),4,IF(AND(G2991=1,H2991=1,ISTEXT(J2991)),3,IF(AND(OR(G2991=1,H2991=1),ISTEXT(J2991)),2,1))),"OoS")</f>
        <v>1</v>
      </c>
      <c r="F2991" s="57"/>
      <c r="G2991" s="59"/>
      <c r="H2991" s="59"/>
      <c r="I2991" s="59"/>
      <c r="J2991" s="59"/>
      <c r="K2991" s="59"/>
      <c r="L2991" s="59"/>
      <c r="M2991" s="59"/>
      <c r="N2991" s="59"/>
      <c r="O2991" s="59"/>
      <c r="P2991" s="370"/>
      <c r="Q2991" s="59"/>
      <c r="R2991" s="386"/>
    </row>
    <row r="2992" spans="1:18" ht="13" x14ac:dyDescent="0.25">
      <c r="A2992" s="383"/>
      <c r="B2992" s="378"/>
      <c r="C2992" s="54" t="str">
        <f>IF(ISTEXT('Organizational Unit Summary'!$B$50),'Organizational Unit Summary'!$B$50,"")</f>
        <v>P-11</v>
      </c>
      <c r="D2992" s="51" t="str">
        <f>IF('Organizational Unit Summary'!$B$24="Benchmark or Sustainment",IF(E2992="OoS","OoS",IF(E2992=1,"DM",IF(E2992=2,"PM",IF(E2992=3,"LM",IF(E2992=4,"FM"))))),IF(E2992="OoS","OoS",IF(E2992&lt;=2,"H",IF(E2992=3,"M",IF(E2992=4,"L")))))</f>
        <v>DM</v>
      </c>
      <c r="E2992" s="58">
        <f>IF(OR(Processes!$C$78=TRUE,Processes!N$78=TRUE),IF(AND(G2992=1,H2992=1,NOT(ISTEXT(J2992))),4,IF(AND(G2992=1,H2992=1,ISTEXT(J2992)),3,IF(AND(OR(G2992=1,H2992=1),ISTEXT(J2992)),2,1))),"OoS")</f>
        <v>1</v>
      </c>
      <c r="F2992" s="57"/>
      <c r="G2992" s="59"/>
      <c r="H2992" s="59"/>
      <c r="I2992" s="59"/>
      <c r="J2992" s="59"/>
      <c r="K2992" s="59"/>
      <c r="L2992" s="59"/>
      <c r="M2992" s="59"/>
      <c r="N2992" s="59"/>
      <c r="O2992" s="59"/>
      <c r="P2992" s="370"/>
      <c r="Q2992" s="59"/>
      <c r="R2992" s="386"/>
    </row>
    <row r="2993" spans="1:18" ht="13" x14ac:dyDescent="0.25">
      <c r="A2993" s="383"/>
      <c r="B2993" s="378"/>
      <c r="C2993" s="54" t="str">
        <f>IF(ISTEXT('Organizational Unit Summary'!$B$51),'Organizational Unit Summary'!$B$51,"")</f>
        <v>P-12</v>
      </c>
      <c r="D2993" s="51" t="str">
        <f>IF('Organizational Unit Summary'!$B$24="Benchmark or Sustainment",IF(E2993="OoS","OoS",IF(E2993=1,"DM",IF(E2993=2,"PM",IF(E2993=3,"LM",IF(E2993=4,"FM"))))),IF(E2993="OoS","OoS",IF(E2993&lt;=2,"H",IF(E2993=3,"M",IF(E2993=4,"L")))))</f>
        <v>DM</v>
      </c>
      <c r="E2993" s="58">
        <f>IF(OR(Processes!$C$78=TRUE,Processes!O$78=TRUE),IF(AND(G2993=1,H2993=1,NOT(ISTEXT(J2993))),4,IF(AND(G2993=1,H2993=1,ISTEXT(J2993)),3,IF(AND(OR(G2993=1,H2993=1),ISTEXT(J2993)),2,1))),"OoS")</f>
        <v>1</v>
      </c>
      <c r="F2993" s="57"/>
      <c r="G2993" s="59"/>
      <c r="H2993" s="59"/>
      <c r="I2993" s="59"/>
      <c r="J2993" s="59"/>
      <c r="K2993" s="59"/>
      <c r="L2993" s="59"/>
      <c r="M2993" s="59"/>
      <c r="N2993" s="59"/>
      <c r="O2993" s="59"/>
      <c r="P2993" s="370"/>
      <c r="Q2993" s="59"/>
      <c r="R2993" s="386"/>
    </row>
    <row r="2994" spans="1:18" ht="13" x14ac:dyDescent="0.25">
      <c r="A2994" s="383"/>
      <c r="B2994" s="378"/>
      <c r="C2994" s="54" t="str">
        <f>IF(ISTEXT('Organizational Unit Summary'!$B$52),'Organizational Unit Summary'!$B$52,"")</f>
        <v>P-13</v>
      </c>
      <c r="D2994" s="51" t="str">
        <f>IF('Organizational Unit Summary'!$B$24="Benchmark or Sustainment",IF(E2994="OoS","OoS",IF(E2994=1,"DM",IF(E2994=2,"PM",IF(E2994=3,"LM",IF(E2994=4,"FM"))))),IF(E2994="OoS","OoS",IF(E2994&lt;=2,"H",IF(E2994=3,"M",IF(E2994=4,"L")))))</f>
        <v>DM</v>
      </c>
      <c r="E2994" s="58">
        <f>IF(OR(Processes!$C$78=TRUE,Processes!P$78=TRUE),IF(AND(G2994=1,H2994=1,NOT(ISTEXT(J2994))),4,IF(AND(G2994=1,H2994=1,ISTEXT(J2994)),3,IF(AND(OR(G2994=1,H2994=1),ISTEXT(J2994)),2,1))),"OoS")</f>
        <v>1</v>
      </c>
      <c r="F2994" s="57"/>
      <c r="G2994" s="59"/>
      <c r="H2994" s="59"/>
      <c r="I2994" s="59"/>
      <c r="J2994" s="59"/>
      <c r="K2994" s="59"/>
      <c r="L2994" s="59"/>
      <c r="M2994" s="59"/>
      <c r="N2994" s="59"/>
      <c r="O2994" s="59"/>
      <c r="P2994" s="370"/>
      <c r="Q2994" s="59"/>
      <c r="R2994" s="386"/>
    </row>
    <row r="2995" spans="1:18" ht="13" x14ac:dyDescent="0.25">
      <c r="A2995" s="383"/>
      <c r="B2995" s="378"/>
      <c r="C2995" s="54" t="str">
        <f>IF(ISTEXT('Organizational Unit Summary'!$B$53),'Organizational Unit Summary'!$B$53,"")</f>
        <v>P-14</v>
      </c>
      <c r="D2995" s="51" t="str">
        <f>IF('Organizational Unit Summary'!$B$24="Benchmark or Sustainment",IF(E2995="OoS","OoS",IF(E2995=1,"DM",IF(E2995=2,"PM",IF(E2995=3,"LM",IF(E2995=4,"FM"))))),IF(E2995="OoS","OoS",IF(E2995&lt;=2,"H",IF(E2995=3,"M",IF(E2995=4,"L")))))</f>
        <v>DM</v>
      </c>
      <c r="E2995" s="58">
        <f>IF(OR(Processes!$C$78=TRUE,Processes!Q$78=TRUE),IF(AND(G2995=1,H2995=1,NOT(ISTEXT(J2995))),4,IF(AND(G2995=1,H2995=1,ISTEXT(J2995)),3,IF(AND(OR(G2995=1,H2995=1),ISTEXT(J2995)),2,1))),"OoS")</f>
        <v>1</v>
      </c>
      <c r="F2995" s="57"/>
      <c r="G2995" s="59"/>
      <c r="H2995" s="59"/>
      <c r="I2995" s="59"/>
      <c r="J2995" s="59"/>
      <c r="K2995" s="59"/>
      <c r="L2995" s="59"/>
      <c r="M2995" s="59"/>
      <c r="N2995" s="59"/>
      <c r="O2995" s="59"/>
      <c r="P2995" s="370"/>
      <c r="Q2995" s="59"/>
      <c r="R2995" s="386"/>
    </row>
    <row r="2996" spans="1:18" ht="13" x14ac:dyDescent="0.25">
      <c r="A2996" s="383"/>
      <c r="B2996" s="378"/>
      <c r="C2996" s="54" t="str">
        <f>IF(ISTEXT('Organizational Unit Summary'!$B$54),'Organizational Unit Summary'!$B$54,"")</f>
        <v>P-15</v>
      </c>
      <c r="D2996" s="51" t="str">
        <f>IF('Organizational Unit Summary'!$B$24="Benchmark or Sustainment",IF(E2996="OoS","OoS",IF(E2996=1,"DM",IF(E2996=2,"PM",IF(E2996=3,"LM",IF(E2996=4,"FM"))))),IF(E2996="OoS","OoS",IF(E2996&lt;=2,"H",IF(E2996=3,"M",IF(E2996=4,"L")))))</f>
        <v>DM</v>
      </c>
      <c r="E2996" s="58">
        <f>IF(OR(Processes!$C$78=TRUE,Processes!R$78=TRUE),IF(AND(G2996=1,H2996=1,NOT(ISTEXT(J2996))),4,IF(AND(G2996=1,H2996=1,ISTEXT(J2996)),3,IF(AND(OR(G2996=1,H2996=1),ISTEXT(J2996)),2,1))),"OoS")</f>
        <v>1</v>
      </c>
      <c r="F2996" s="57"/>
      <c r="G2996" s="59"/>
      <c r="H2996" s="59"/>
      <c r="I2996" s="59"/>
      <c r="J2996" s="59"/>
      <c r="K2996" s="59"/>
      <c r="L2996" s="59"/>
      <c r="M2996" s="59"/>
      <c r="N2996" s="59"/>
      <c r="O2996" s="59"/>
      <c r="P2996" s="370"/>
      <c r="Q2996" s="59"/>
      <c r="R2996" s="386"/>
    </row>
    <row r="2997" spans="1:18" ht="13" x14ac:dyDescent="0.25">
      <c r="A2997" s="383"/>
      <c r="B2997" s="378"/>
      <c r="C2997" s="54" t="str">
        <f>IF(ISTEXT('Organizational Unit Summary'!$B$55),'Organizational Unit Summary'!$B$55,"")</f>
        <v>P-16</v>
      </c>
      <c r="D2997" s="51" t="str">
        <f>IF('Organizational Unit Summary'!$B$24="Benchmark or Sustainment",IF(E2997="OoS","OoS",IF(E2997=1,"DM",IF(E2997=2,"PM",IF(E2997=3,"LM",IF(E2997=4,"FM"))))),IF(E2997="OoS","OoS",IF(E2997&lt;=2,"H",IF(E2997=3,"M",IF(E2997=4,"L")))))</f>
        <v>DM</v>
      </c>
      <c r="E2997" s="58">
        <f>IF(OR(Processes!$C$78=TRUE,Processes!S$78=TRUE),IF(AND(G2997=1,H2997=1,NOT(ISTEXT(J2997))),4,IF(AND(G2997=1,H2997=1,ISTEXT(J2997)),3,IF(AND(OR(G2997=1,H2997=1),ISTEXT(J2997)),2,1))),"OoS")</f>
        <v>1</v>
      </c>
      <c r="F2997" s="57"/>
      <c r="G2997" s="59"/>
      <c r="H2997" s="59"/>
      <c r="I2997" s="59"/>
      <c r="J2997" s="59"/>
      <c r="K2997" s="59"/>
      <c r="L2997" s="59"/>
      <c r="M2997" s="59"/>
      <c r="N2997" s="59"/>
      <c r="O2997" s="59"/>
      <c r="P2997" s="370"/>
      <c r="Q2997" s="59"/>
      <c r="R2997" s="386"/>
    </row>
    <row r="2998" spans="1:18" ht="13" x14ac:dyDescent="0.25">
      <c r="A2998" s="383"/>
      <c r="B2998" s="378"/>
      <c r="C2998" s="54" t="str">
        <f>IF(ISTEXT('Organizational Unit Summary'!$B$56),'Organizational Unit Summary'!$B$56,"")</f>
        <v>P-17</v>
      </c>
      <c r="D2998" s="51" t="str">
        <f>IF('Organizational Unit Summary'!$B$24="Benchmark or Sustainment",IF(E2998="OoS","OoS",IF(E2998=1,"DM",IF(E2998=2,"PM",IF(E2998=3,"LM",IF(E2998=4,"FM"))))),IF(E2998="OoS","OoS",IF(E2998&lt;=2,"H",IF(E2998=3,"M",IF(E2998=4,"L")))))</f>
        <v>DM</v>
      </c>
      <c r="E2998" s="58">
        <f>IF(OR(Processes!$C$78=TRUE,Processes!T$78=TRUE),IF(AND(G2998=1,H2998=1,NOT(ISTEXT(J2998))),4,IF(AND(G2998=1,H2998=1,ISTEXT(J2998)),3,IF(AND(OR(G2998=1,H2998=1),ISTEXT(J2998)),2,1))),"OoS")</f>
        <v>1</v>
      </c>
      <c r="F2998" s="57"/>
      <c r="G2998" s="59"/>
      <c r="H2998" s="59"/>
      <c r="I2998" s="59"/>
      <c r="J2998" s="59"/>
      <c r="K2998" s="59"/>
      <c r="L2998" s="59"/>
      <c r="M2998" s="59"/>
      <c r="N2998" s="59"/>
      <c r="O2998" s="59"/>
      <c r="P2998" s="370"/>
      <c r="Q2998" s="59"/>
      <c r="R2998" s="386"/>
    </row>
    <row r="2999" spans="1:18" ht="13" x14ac:dyDescent="0.25">
      <c r="A2999" s="383"/>
      <c r="B2999" s="378"/>
      <c r="C2999" s="54" t="str">
        <f>IF(ISTEXT('Organizational Unit Summary'!$B$57),'Organizational Unit Summary'!$B$57,"")</f>
        <v>P-18</v>
      </c>
      <c r="D2999" s="51" t="str">
        <f>IF('Organizational Unit Summary'!$B$24="Benchmark or Sustainment",IF(E2999="OoS","OoS",IF(E2999=1,"DM",IF(E2999=2,"PM",IF(E2999=3,"LM",IF(E2999=4,"FM"))))),IF(E2999="OoS","OoS",IF(E2999&lt;=2,"H",IF(E2999=3,"M",IF(E2999=4,"L")))))</f>
        <v>DM</v>
      </c>
      <c r="E2999" s="58">
        <f>IF(OR(Processes!$C$78=TRUE,Processes!U$78=TRUE),IF(AND(G2999=1,H2999=1,NOT(ISTEXT(J2999))),4,IF(AND(G2999=1,H2999=1,ISTEXT(J2999)),3,IF(AND(OR(G2999=1,H2999=1),ISTEXT(J2999)),2,1))),"OoS")</f>
        <v>1</v>
      </c>
      <c r="F2999" s="57"/>
      <c r="G2999" s="59"/>
      <c r="H2999" s="59"/>
      <c r="I2999" s="59"/>
      <c r="J2999" s="59"/>
      <c r="K2999" s="59"/>
      <c r="L2999" s="59"/>
      <c r="M2999" s="59"/>
      <c r="N2999" s="59"/>
      <c r="O2999" s="59"/>
      <c r="P2999" s="370"/>
      <c r="Q2999" s="59"/>
      <c r="R2999" s="386"/>
    </row>
    <row r="3000" spans="1:18" ht="13" x14ac:dyDescent="0.25">
      <c r="A3000" s="383"/>
      <c r="B3000" s="378"/>
      <c r="C3000" s="54" t="str">
        <f>IF(ISTEXT('Organizational Unit Summary'!$B$58),'Organizational Unit Summary'!$B$58,"")</f>
        <v>P-19</v>
      </c>
      <c r="D3000" s="51" t="str">
        <f>IF('Organizational Unit Summary'!$B$24="Benchmark or Sustainment",IF(E3000="OoS","OoS",IF(E3000=1,"DM",IF(E3000=2,"PM",IF(E3000=3,"LM",IF(E3000=4,"FM"))))),IF(E3000="OoS","OoS",IF(E3000&lt;=2,"H",IF(E3000=3,"M",IF(E3000=4,"L")))))</f>
        <v>DM</v>
      </c>
      <c r="E3000" s="58">
        <f>IF(OR(Processes!$C$78=TRUE,Processes!V$78=TRUE),IF(AND(G3000=1,H3000=1,NOT(ISTEXT(J3000))),4,IF(AND(G3000=1,H3000=1,ISTEXT(J3000)),3,IF(AND(OR(G3000=1,H3000=1),ISTEXT(J3000)),2,1))),"OoS")</f>
        <v>1</v>
      </c>
      <c r="F3000" s="57"/>
      <c r="G3000" s="59"/>
      <c r="H3000" s="59"/>
      <c r="I3000" s="59"/>
      <c r="J3000" s="59"/>
      <c r="K3000" s="59"/>
      <c r="L3000" s="59"/>
      <c r="M3000" s="59"/>
      <c r="N3000" s="59"/>
      <c r="O3000" s="59"/>
      <c r="P3000" s="370"/>
      <c r="Q3000" s="59"/>
      <c r="R3000" s="386"/>
    </row>
    <row r="3001" spans="1:18" ht="13.5" thickBot="1" x14ac:dyDescent="0.3">
      <c r="A3001" s="384"/>
      <c r="B3001" s="378"/>
      <c r="C3001" s="54" t="str">
        <f>IF(ISTEXT('Organizational Unit Summary'!$B$59),'Organizational Unit Summary'!$B$59,"")</f>
        <v>P-20</v>
      </c>
      <c r="D3001" s="51" t="str">
        <f>IF('Organizational Unit Summary'!$B$24="Benchmark or Sustainment",IF(E3001="OoS","OoS",IF(E3001=1,"DM",IF(E3001=2,"PM",IF(E3001=3,"LM",IF(E3001=4,"FM"))))),IF(E3001="OoS","OoS",IF(E3001&lt;=2,"H",IF(E3001=3,"M",IF(E3001=4,"L")))))</f>
        <v>DM</v>
      </c>
      <c r="E3001" s="58">
        <f>IF(OR(Processes!$C$78=TRUE,Processes!W$78=TRUE),IF(AND(G3001=1,H3001=1,NOT(ISTEXT(J3001))),4,IF(AND(G3001=1,H3001=1,ISTEXT(J3001)),3,IF(AND(OR(G3001=1,H3001=1),ISTEXT(J3001)),2,1))),"OoS")</f>
        <v>1</v>
      </c>
      <c r="F3001" s="57"/>
      <c r="G3001" s="59"/>
      <c r="H3001" s="59"/>
      <c r="I3001" s="59"/>
      <c r="J3001" s="59"/>
      <c r="K3001" s="59"/>
      <c r="L3001" s="59"/>
      <c r="M3001" s="59"/>
      <c r="N3001" s="59"/>
      <c r="O3001" s="59"/>
      <c r="P3001" s="371"/>
      <c r="Q3001" s="59"/>
      <c r="R3001" s="387"/>
    </row>
    <row r="3002" spans="1:18" ht="13" hidden="1" x14ac:dyDescent="0.25">
      <c r="A3002" s="382" t="s">
        <v>499</v>
      </c>
      <c r="B3002" s="378" t="str">
        <f>IF(ISTEXT(Processes!$B$3),Processes!$B$3,"")</f>
        <v>Process 1</v>
      </c>
      <c r="C3002" s="62" t="str">
        <f>IF(ISTEXT('Organizational Unit Summary'!$B$40),'Organizational Unit Summary'!$B$40,"")</f>
        <v>P-1</v>
      </c>
      <c r="D3002" s="51" t="str">
        <f>IF('Organizational Unit Summary'!$B$24="Benchmark or Sustainment",IF(E3002="OoS","OoS",IF(E3002=1,"DM",IF(E3002=2,"PM",IF(E3002=3,"LM",IF(E3002=4,"FM"))))),IF(E3002="OoS","OoS",IF(E3002&lt;=2,"H",IF(E3002=3,"M",IF(E3002=4,"L")))))</f>
        <v>DM</v>
      </c>
      <c r="E3002" s="58">
        <f>IF(OR(Processes!$C$54=TRUE,Processes!D$54=TRUE),IF(AND(G3002=1,H3002=1,NOT(ISTEXT(J3002))),4,IF(AND(G3002=1,H3002=1,ISTEXT(J3002)),3,IF(AND(OR(G3002=1,H3002=1),ISTEXT(J3002)),2,1))),"OoS")</f>
        <v>1</v>
      </c>
      <c r="F3002" s="57"/>
      <c r="G3002" s="59"/>
      <c r="H3002" s="59"/>
      <c r="I3002" s="59"/>
      <c r="J3002" s="59"/>
      <c r="K3002" s="59"/>
      <c r="L3002" s="59"/>
      <c r="M3002" s="59"/>
      <c r="N3002" s="59"/>
      <c r="O3002" s="59"/>
      <c r="P3002" s="369"/>
      <c r="Q3002" s="63"/>
      <c r="R3002" s="388"/>
    </row>
    <row r="3003" spans="1:18" ht="13" hidden="1" x14ac:dyDescent="0.25">
      <c r="A3003" s="383"/>
      <c r="B3003" s="378"/>
      <c r="C3003" s="62" t="str">
        <f>IF(ISTEXT('Organizational Unit Summary'!$B$41),'Organizational Unit Summary'!$B$41,"")</f>
        <v>P-2</v>
      </c>
      <c r="D3003" s="51" t="str">
        <f>IF('Organizational Unit Summary'!$B$24="Benchmark or Sustainment",IF(E3003="OoS","OoS",IF(E3003=1,"DM",IF(E3003=2,"PM",IF(E3003=3,"LM",IF(E3003=4,"FM"))))),IF(E3003="OoS","OoS",IF(E3003&lt;=2,"H",IF(E3003=3,"M",IF(E3003=4,"L")))))</f>
        <v>DM</v>
      </c>
      <c r="E3003" s="58">
        <f>IF(OR(Processes!$C$54=TRUE,Processes!E$54=TRUE),IF(AND(G3003=1,H3003=1,NOT(ISTEXT(J3003))),4,IF(AND(G3003=1,H3003=1,ISTEXT(J3003)),3,IF(AND(OR(G3003=1,H3003=1),ISTEXT(J3003)),2,1))),"OoS")</f>
        <v>1</v>
      </c>
      <c r="F3003" s="57"/>
      <c r="G3003" s="59"/>
      <c r="H3003" s="59"/>
      <c r="I3003" s="59"/>
      <c r="J3003" s="59"/>
      <c r="K3003" s="59"/>
      <c r="L3003" s="59"/>
      <c r="M3003" s="59"/>
      <c r="N3003" s="59"/>
      <c r="O3003" s="59"/>
      <c r="P3003" s="370"/>
      <c r="Q3003" s="63"/>
      <c r="R3003" s="389"/>
    </row>
    <row r="3004" spans="1:18" ht="13" hidden="1" x14ac:dyDescent="0.25">
      <c r="A3004" s="383"/>
      <c r="B3004" s="378"/>
      <c r="C3004" s="62" t="str">
        <f>IF(ISTEXT('Organizational Unit Summary'!$B$42),'Organizational Unit Summary'!$B$42,"")</f>
        <v>P-3</v>
      </c>
      <c r="D3004" s="51" t="str">
        <f>IF('Organizational Unit Summary'!$B$24="Benchmark or Sustainment",IF(E3004="OoS","OoS",IF(E3004=1,"DM",IF(E3004=2,"PM",IF(E3004=3,"LM",IF(E3004=4,"FM"))))),IF(E3004="OoS","OoS",IF(E3004&lt;=2,"H",IF(E3004=3,"M",IF(E3004=4,"L")))))</f>
        <v>DM</v>
      </c>
      <c r="E3004" s="58">
        <f>IF(OR(Processes!$C$54=TRUE,Processes!F$54=TRUE),IF(AND(G3004=1,H3004=1,NOT(ISTEXT(J3004))),4,IF(AND(G3004=1,H3004=1,ISTEXT(J3004)),3,IF(AND(OR(G3004=1,H3004=1),ISTEXT(J3004)),2,1))),"OoS")</f>
        <v>1</v>
      </c>
      <c r="F3004" s="57"/>
      <c r="G3004" s="59"/>
      <c r="H3004" s="59"/>
      <c r="I3004" s="59"/>
      <c r="J3004" s="59"/>
      <c r="K3004" s="59"/>
      <c r="L3004" s="59"/>
      <c r="M3004" s="59"/>
      <c r="N3004" s="59"/>
      <c r="O3004" s="59"/>
      <c r="P3004" s="370"/>
      <c r="Q3004" s="63"/>
      <c r="R3004" s="389"/>
    </row>
    <row r="3005" spans="1:18" ht="13" hidden="1" x14ac:dyDescent="0.25">
      <c r="A3005" s="383"/>
      <c r="B3005" s="378"/>
      <c r="C3005" s="62" t="str">
        <f>IF(ISTEXT('Organizational Unit Summary'!$B$43),'Organizational Unit Summary'!$B$43,"")</f>
        <v>P-4</v>
      </c>
      <c r="D3005" s="51" t="str">
        <f>IF('Organizational Unit Summary'!$B$24="Benchmark or Sustainment",IF(E3005="OoS","OoS",IF(E3005=1,"DM",IF(E3005=2,"PM",IF(E3005=3,"LM",IF(E3005=4,"FM"))))),IF(E3005="OoS","OoS",IF(E3005&lt;=2,"H",IF(E3005=3,"M",IF(E3005=4,"L")))))</f>
        <v>DM</v>
      </c>
      <c r="E3005" s="58">
        <f>IF(OR(Processes!$C$54=TRUE,Processes!G$54=TRUE),IF(AND(G3005=1,H3005=1,NOT(ISTEXT(J3005))),4,IF(AND(G3005=1,H3005=1,ISTEXT(J3005)),3,IF(AND(OR(G3005=1,H3005=1),ISTEXT(J3005)),2,1))),"OoS")</f>
        <v>1</v>
      </c>
      <c r="F3005" s="57"/>
      <c r="G3005" s="59"/>
      <c r="H3005" s="59"/>
      <c r="I3005" s="59"/>
      <c r="J3005" s="59"/>
      <c r="K3005" s="59"/>
      <c r="L3005" s="59"/>
      <c r="M3005" s="59"/>
      <c r="N3005" s="59"/>
      <c r="O3005" s="59"/>
      <c r="P3005" s="370"/>
      <c r="Q3005" s="63"/>
      <c r="R3005" s="389"/>
    </row>
    <row r="3006" spans="1:18" ht="13" hidden="1" x14ac:dyDescent="0.25">
      <c r="A3006" s="383"/>
      <c r="B3006" s="378"/>
      <c r="C3006" s="62" t="str">
        <f>IF(ISTEXT('Organizational Unit Summary'!$B$44),'Organizational Unit Summary'!$B$44,"")</f>
        <v>P-5</v>
      </c>
      <c r="D3006" s="51" t="str">
        <f>IF('Organizational Unit Summary'!$B$24="Benchmark or Sustainment",IF(E3006="OoS","OoS",IF(E3006=1,"DM",IF(E3006=2,"PM",IF(E3006=3,"LM",IF(E3006=4,"FM"))))),IF(E3006="OoS","OoS",IF(E3006&lt;=2,"H",IF(E3006=3,"M",IF(E3006=4,"L")))))</f>
        <v>DM</v>
      </c>
      <c r="E3006" s="58">
        <f>IF(OR(Processes!$C$54=TRUE,Processes!H$54=TRUE),IF(AND(G3006=1,H3006=1,NOT(ISTEXT(J3006))),4,IF(AND(G3006=1,H3006=1,ISTEXT(J3006)),3,IF(AND(OR(G3006=1,H3006=1),ISTEXT(J3006)),2,1))),"OoS")</f>
        <v>1</v>
      </c>
      <c r="F3006" s="57"/>
      <c r="G3006" s="59"/>
      <c r="H3006" s="59"/>
      <c r="I3006" s="59"/>
      <c r="J3006" s="59"/>
      <c r="K3006" s="59"/>
      <c r="L3006" s="59"/>
      <c r="M3006" s="59"/>
      <c r="N3006" s="59"/>
      <c r="O3006" s="59"/>
      <c r="P3006" s="370"/>
      <c r="Q3006" s="63"/>
      <c r="R3006" s="389"/>
    </row>
    <row r="3007" spans="1:18" ht="13" hidden="1" x14ac:dyDescent="0.25">
      <c r="A3007" s="383"/>
      <c r="B3007" s="378"/>
      <c r="C3007" s="62" t="str">
        <f>IF(ISTEXT('Organizational Unit Summary'!$B$45),'Organizational Unit Summary'!$B$45,"")</f>
        <v>P-6</v>
      </c>
      <c r="D3007" s="51" t="str">
        <f>IF('Organizational Unit Summary'!$B$24="Benchmark or Sustainment",IF(E3007="OoS","OoS",IF(E3007=1,"DM",IF(E3007=2,"PM",IF(E3007=3,"LM",IF(E3007=4,"FM"))))),IF(E3007="OoS","OoS",IF(E3007&lt;=2,"H",IF(E3007=3,"M",IF(E3007=4,"L")))))</f>
        <v>DM</v>
      </c>
      <c r="E3007" s="58">
        <f>IF(OR(Processes!$C$54=TRUE,Processes!I$54=TRUE),IF(AND(G3007=1,H3007=1,NOT(ISTEXT(J3007))),4,IF(AND(G3007=1,H3007=1,ISTEXT(J3007)),3,IF(AND(OR(G3007=1,H3007=1),ISTEXT(J3007)),2,1))),"OoS")</f>
        <v>1</v>
      </c>
      <c r="F3007" s="57"/>
      <c r="G3007" s="59"/>
      <c r="H3007" s="59"/>
      <c r="I3007" s="59"/>
      <c r="J3007" s="59"/>
      <c r="K3007" s="59"/>
      <c r="L3007" s="59"/>
      <c r="M3007" s="59"/>
      <c r="N3007" s="59"/>
      <c r="O3007" s="59"/>
      <c r="P3007" s="370"/>
      <c r="Q3007" s="63"/>
      <c r="R3007" s="389"/>
    </row>
    <row r="3008" spans="1:18" ht="13" hidden="1" x14ac:dyDescent="0.25">
      <c r="A3008" s="383"/>
      <c r="B3008" s="378"/>
      <c r="C3008" s="62" t="str">
        <f>IF(ISTEXT('Organizational Unit Summary'!$B$46),'Organizational Unit Summary'!$B$46,"")</f>
        <v>P-7</v>
      </c>
      <c r="D3008" s="51" t="str">
        <f>IF('Organizational Unit Summary'!$B$24="Benchmark or Sustainment",IF(E3008="OoS","OoS",IF(E3008=1,"DM",IF(E3008=2,"PM",IF(E3008=3,"LM",IF(E3008=4,"FM"))))),IF(E3008="OoS","OoS",IF(E3008&lt;=2,"H",IF(E3008=3,"M",IF(E3008=4,"L")))))</f>
        <v>DM</v>
      </c>
      <c r="E3008" s="58">
        <f>IF(OR(Processes!$C$54=TRUE,Processes!J$54=TRUE),IF(AND(G3008=1,H3008=1,NOT(ISTEXT(J3008))),4,IF(AND(G3008=1,H3008=1,ISTEXT(J3008)),3,IF(AND(OR(G3008=1,H3008=1),ISTEXT(J3008)),2,1))),"OoS")</f>
        <v>1</v>
      </c>
      <c r="F3008" s="57"/>
      <c r="G3008" s="59"/>
      <c r="H3008" s="59"/>
      <c r="I3008" s="59"/>
      <c r="J3008" s="59"/>
      <c r="K3008" s="59"/>
      <c r="L3008" s="59"/>
      <c r="M3008" s="59"/>
      <c r="N3008" s="59"/>
      <c r="O3008" s="59"/>
      <c r="P3008" s="370"/>
      <c r="Q3008" s="63"/>
      <c r="R3008" s="389"/>
    </row>
    <row r="3009" spans="1:18" ht="13" hidden="1" x14ac:dyDescent="0.25">
      <c r="A3009" s="383"/>
      <c r="B3009" s="378"/>
      <c r="C3009" s="62" t="str">
        <f>IF(ISTEXT('Organizational Unit Summary'!$B$47),'Organizational Unit Summary'!$B$47,"")</f>
        <v>P-8</v>
      </c>
      <c r="D3009" s="51" t="str">
        <f>IF('Organizational Unit Summary'!$B$24="Benchmark or Sustainment",IF(E3009="OoS","OoS",IF(E3009=1,"DM",IF(E3009=2,"PM",IF(E3009=3,"LM",IF(E3009=4,"FM"))))),IF(E3009="OoS","OoS",IF(E3009&lt;=2,"H",IF(E3009=3,"M",IF(E3009=4,"L")))))</f>
        <v>DM</v>
      </c>
      <c r="E3009" s="58">
        <f>IF(OR(Processes!$C$54=TRUE,Processes!K$54=TRUE),IF(AND(G3009=1,H3009=1,NOT(ISTEXT(J3009))),4,IF(AND(G3009=1,H3009=1,ISTEXT(J3009)),3,IF(AND(OR(G3009=1,H3009=1),ISTEXT(J3009)),2,1))),"OoS")</f>
        <v>1</v>
      </c>
      <c r="F3009" s="57"/>
      <c r="G3009" s="59"/>
      <c r="H3009" s="59"/>
      <c r="I3009" s="59"/>
      <c r="J3009" s="59"/>
      <c r="K3009" s="59"/>
      <c r="L3009" s="59"/>
      <c r="M3009" s="59"/>
      <c r="N3009" s="59"/>
      <c r="O3009" s="59"/>
      <c r="P3009" s="370"/>
      <c r="Q3009" s="63"/>
      <c r="R3009" s="389"/>
    </row>
    <row r="3010" spans="1:18" ht="13" hidden="1" x14ac:dyDescent="0.25">
      <c r="A3010" s="383"/>
      <c r="B3010" s="378"/>
      <c r="C3010" s="54" t="str">
        <f>IF(ISTEXT('Organizational Unit Summary'!$B$48),'Organizational Unit Summary'!$B$48,"")</f>
        <v>P-9</v>
      </c>
      <c r="D3010" s="51" t="str">
        <f>IF('Organizational Unit Summary'!$B$24="Benchmark or Sustainment",IF(E3010="OoS","OoS",IF(E3010=1,"DM",IF(E3010=2,"PM",IF(E3010=3,"LM",IF(E3010=4,"FM"))))),IF(E3010="OoS","OoS",IF(E3010&lt;=2,"H",IF(E3010=3,"M",IF(E3010=4,"L")))))</f>
        <v>DM</v>
      </c>
      <c r="E3010" s="58">
        <f>IF(OR(Processes!$C$54=TRUE,Processes!L$54=TRUE),IF(AND(G3010=1,H3010=1,NOT(ISTEXT(J3010))),4,IF(AND(G3010=1,H3010=1,ISTEXT(J3010)),3,IF(AND(OR(G3010=1,H3010=1),ISTEXT(J3010)),2,1))),"OoS")</f>
        <v>1</v>
      </c>
      <c r="F3010" s="57"/>
      <c r="G3010" s="59"/>
      <c r="H3010" s="59"/>
      <c r="I3010" s="59"/>
      <c r="J3010" s="59"/>
      <c r="K3010" s="59"/>
      <c r="L3010" s="59"/>
      <c r="M3010" s="59"/>
      <c r="N3010" s="59"/>
      <c r="O3010" s="59"/>
      <c r="P3010" s="370"/>
      <c r="Q3010" s="63"/>
      <c r="R3010" s="389"/>
    </row>
    <row r="3011" spans="1:18" ht="13" hidden="1" x14ac:dyDescent="0.25">
      <c r="A3011" s="383"/>
      <c r="B3011" s="378"/>
      <c r="C3011" s="54" t="str">
        <f>IF(ISTEXT('Organizational Unit Summary'!$B$49),'Organizational Unit Summary'!$B$49,"")</f>
        <v>P-10</v>
      </c>
      <c r="D3011" s="51" t="str">
        <f>IF('Organizational Unit Summary'!$B$24="Benchmark or Sustainment",IF(E3011="OoS","OoS",IF(E3011=1,"DM",IF(E3011=2,"PM",IF(E3011=3,"LM",IF(E3011=4,"FM"))))),IF(E3011="OoS","OoS",IF(E3011&lt;=2,"H",IF(E3011=3,"M",IF(E3011=4,"L")))))</f>
        <v>DM</v>
      </c>
      <c r="E3011" s="58">
        <f>IF(OR(Processes!$C$54=TRUE,Processes!M$54=TRUE),IF(AND(G3011=1,H3011=1,NOT(ISTEXT(J3011))),4,IF(AND(G3011=1,H3011=1,ISTEXT(J3011)),3,IF(AND(OR(G3011=1,H3011=1),ISTEXT(J3011)),2,1))),"OoS")</f>
        <v>1</v>
      </c>
      <c r="F3011" s="57"/>
      <c r="G3011" s="59"/>
      <c r="H3011" s="59"/>
      <c r="I3011" s="59"/>
      <c r="J3011" s="59"/>
      <c r="K3011" s="59"/>
      <c r="L3011" s="59"/>
      <c r="M3011" s="59"/>
      <c r="N3011" s="59"/>
      <c r="O3011" s="59"/>
      <c r="P3011" s="370"/>
      <c r="Q3011" s="63"/>
      <c r="R3011" s="389"/>
    </row>
    <row r="3012" spans="1:18" ht="13" hidden="1" x14ac:dyDescent="0.25">
      <c r="A3012" s="383"/>
      <c r="B3012" s="378"/>
      <c r="C3012" s="54" t="str">
        <f>IF(ISTEXT('Organizational Unit Summary'!$B$50),'Organizational Unit Summary'!$B$50,"")</f>
        <v>P-11</v>
      </c>
      <c r="D3012" s="51" t="str">
        <f>IF('Organizational Unit Summary'!$B$24="Benchmark or Sustainment",IF(E3012="OoS","OoS",IF(E3012=1,"DM",IF(E3012=2,"PM",IF(E3012=3,"LM",IF(E3012=4,"FM"))))),IF(E3012="OoS","OoS",IF(E3012&lt;=2,"H",IF(E3012=3,"M",IF(E3012=4,"L")))))</f>
        <v>DM</v>
      </c>
      <c r="E3012" s="58">
        <f>IF(OR(Processes!$C$54=TRUE,Processes!N$54=TRUE),IF(AND(G3012=1,H3012=1,NOT(ISTEXT(J3012))),4,IF(AND(G3012=1,H3012=1,ISTEXT(J3012)),3,IF(AND(OR(G3012=1,H3012=1),ISTEXT(J3012)),2,1))),"OoS")</f>
        <v>1</v>
      </c>
      <c r="F3012" s="57"/>
      <c r="G3012" s="59"/>
      <c r="H3012" s="59"/>
      <c r="I3012" s="59"/>
      <c r="J3012" s="59"/>
      <c r="K3012" s="59"/>
      <c r="L3012" s="59"/>
      <c r="M3012" s="59"/>
      <c r="N3012" s="59"/>
      <c r="O3012" s="59"/>
      <c r="P3012" s="370"/>
      <c r="Q3012" s="63"/>
      <c r="R3012" s="389"/>
    </row>
    <row r="3013" spans="1:18" ht="13" hidden="1" x14ac:dyDescent="0.25">
      <c r="A3013" s="383"/>
      <c r="B3013" s="378"/>
      <c r="C3013" s="54" t="str">
        <f>IF(ISTEXT('Organizational Unit Summary'!$B$51),'Organizational Unit Summary'!$B$51,"")</f>
        <v>P-12</v>
      </c>
      <c r="D3013" s="51" t="str">
        <f>IF('Organizational Unit Summary'!$B$24="Benchmark or Sustainment",IF(E3013="OoS","OoS",IF(E3013=1,"DM",IF(E3013=2,"PM",IF(E3013=3,"LM",IF(E3013=4,"FM"))))),IF(E3013="OoS","OoS",IF(E3013&lt;=2,"H",IF(E3013=3,"M",IF(E3013=4,"L")))))</f>
        <v>DM</v>
      </c>
      <c r="E3013" s="58">
        <f>IF(OR(Processes!$C$54=TRUE,Processes!O$54=TRUE),IF(AND(G3013=1,H3013=1,NOT(ISTEXT(J3013))),4,IF(AND(G3013=1,H3013=1,ISTEXT(J3013)),3,IF(AND(OR(G3013=1,H3013=1),ISTEXT(J3013)),2,1))),"OoS")</f>
        <v>1</v>
      </c>
      <c r="F3013" s="57"/>
      <c r="G3013" s="59"/>
      <c r="H3013" s="59"/>
      <c r="I3013" s="59"/>
      <c r="J3013" s="59"/>
      <c r="K3013" s="59"/>
      <c r="L3013" s="59"/>
      <c r="M3013" s="59"/>
      <c r="N3013" s="59"/>
      <c r="O3013" s="59"/>
      <c r="P3013" s="370"/>
      <c r="Q3013" s="63"/>
      <c r="R3013" s="389"/>
    </row>
    <row r="3014" spans="1:18" ht="13" hidden="1" x14ac:dyDescent="0.25">
      <c r="A3014" s="383"/>
      <c r="B3014" s="378"/>
      <c r="C3014" s="54" t="str">
        <f>IF(ISTEXT('Organizational Unit Summary'!$B$52),'Organizational Unit Summary'!$B$52,"")</f>
        <v>P-13</v>
      </c>
      <c r="D3014" s="51" t="str">
        <f>IF('Organizational Unit Summary'!$B$24="Benchmark or Sustainment",IF(E3014="OoS","OoS",IF(E3014=1,"DM",IF(E3014=2,"PM",IF(E3014=3,"LM",IF(E3014=4,"FM"))))),IF(E3014="OoS","OoS",IF(E3014&lt;=2,"H",IF(E3014=3,"M",IF(E3014=4,"L")))))</f>
        <v>DM</v>
      </c>
      <c r="E3014" s="58">
        <f>IF(OR(Processes!$C$54=TRUE,Processes!P$54=TRUE),IF(AND(G3014=1,H3014=1,NOT(ISTEXT(J3014))),4,IF(AND(G3014=1,H3014=1,ISTEXT(J3014)),3,IF(AND(OR(G3014=1,H3014=1),ISTEXT(J3014)),2,1))),"OoS")</f>
        <v>1</v>
      </c>
      <c r="F3014" s="57"/>
      <c r="G3014" s="59"/>
      <c r="H3014" s="59"/>
      <c r="I3014" s="59"/>
      <c r="J3014" s="59"/>
      <c r="K3014" s="59"/>
      <c r="L3014" s="59"/>
      <c r="M3014" s="59"/>
      <c r="N3014" s="59"/>
      <c r="O3014" s="59"/>
      <c r="P3014" s="370"/>
      <c r="Q3014" s="63"/>
      <c r="R3014" s="389"/>
    </row>
    <row r="3015" spans="1:18" ht="13" hidden="1" x14ac:dyDescent="0.25">
      <c r="A3015" s="383"/>
      <c r="B3015" s="378"/>
      <c r="C3015" s="54" t="str">
        <f>IF(ISTEXT('Organizational Unit Summary'!$B$53),'Organizational Unit Summary'!$B$53,"")</f>
        <v>P-14</v>
      </c>
      <c r="D3015" s="51" t="str">
        <f>IF('Organizational Unit Summary'!$B$24="Benchmark or Sustainment",IF(E3015="OoS","OoS",IF(E3015=1,"DM",IF(E3015=2,"PM",IF(E3015=3,"LM",IF(E3015=4,"FM"))))),IF(E3015="OoS","OoS",IF(E3015&lt;=2,"H",IF(E3015=3,"M",IF(E3015=4,"L")))))</f>
        <v>DM</v>
      </c>
      <c r="E3015" s="58">
        <f>IF(OR(Processes!$C$54=TRUE,Processes!Q$54=TRUE),IF(AND(G3015=1,H3015=1,NOT(ISTEXT(J3015))),4,IF(AND(G3015=1,H3015=1,ISTEXT(J3015)),3,IF(AND(OR(G3015=1,H3015=1),ISTEXT(J3015)),2,1))),"OoS")</f>
        <v>1</v>
      </c>
      <c r="F3015" s="57"/>
      <c r="G3015" s="59"/>
      <c r="H3015" s="59"/>
      <c r="I3015" s="59"/>
      <c r="J3015" s="59"/>
      <c r="K3015" s="59"/>
      <c r="L3015" s="59"/>
      <c r="M3015" s="59"/>
      <c r="N3015" s="59"/>
      <c r="O3015" s="59"/>
      <c r="P3015" s="370"/>
      <c r="Q3015" s="63"/>
      <c r="R3015" s="389"/>
    </row>
    <row r="3016" spans="1:18" ht="13" hidden="1" x14ac:dyDescent="0.25">
      <c r="A3016" s="383"/>
      <c r="B3016" s="378"/>
      <c r="C3016" s="54" t="str">
        <f>IF(ISTEXT('Organizational Unit Summary'!$B$54),'Organizational Unit Summary'!$B$54,"")</f>
        <v>P-15</v>
      </c>
      <c r="D3016" s="51" t="str">
        <f>IF('Organizational Unit Summary'!$B$24="Benchmark or Sustainment",IF(E3016="OoS","OoS",IF(E3016=1,"DM",IF(E3016=2,"PM",IF(E3016=3,"LM",IF(E3016=4,"FM"))))),IF(E3016="OoS","OoS",IF(E3016&lt;=2,"H",IF(E3016=3,"M",IF(E3016=4,"L")))))</f>
        <v>DM</v>
      </c>
      <c r="E3016" s="58">
        <f>IF(OR(Processes!$C$54=TRUE,Processes!R$54=TRUE),IF(AND(G3016=1,H3016=1,NOT(ISTEXT(J3016))),4,IF(AND(G3016=1,H3016=1,ISTEXT(J3016)),3,IF(AND(OR(G3016=1,H3016=1),ISTEXT(J3016)),2,1))),"OoS")</f>
        <v>1</v>
      </c>
      <c r="F3016" s="57"/>
      <c r="G3016" s="59"/>
      <c r="H3016" s="59"/>
      <c r="I3016" s="59"/>
      <c r="J3016" s="59"/>
      <c r="K3016" s="59"/>
      <c r="L3016" s="59"/>
      <c r="M3016" s="59"/>
      <c r="N3016" s="59"/>
      <c r="O3016" s="59"/>
      <c r="P3016" s="370"/>
      <c r="Q3016" s="63"/>
      <c r="R3016" s="389"/>
    </row>
    <row r="3017" spans="1:18" ht="13" hidden="1" x14ac:dyDescent="0.25">
      <c r="A3017" s="383"/>
      <c r="B3017" s="378"/>
      <c r="C3017" s="54" t="str">
        <f>IF(ISTEXT('Organizational Unit Summary'!$B$55),'Organizational Unit Summary'!$B$55,"")</f>
        <v>P-16</v>
      </c>
      <c r="D3017" s="51" t="str">
        <f>IF('Organizational Unit Summary'!$B$24="Benchmark or Sustainment",IF(E3017="OoS","OoS",IF(E3017=1,"DM",IF(E3017=2,"PM",IF(E3017=3,"LM",IF(E3017=4,"FM"))))),IF(E3017="OoS","OoS",IF(E3017&lt;=2,"H",IF(E3017=3,"M",IF(E3017=4,"L")))))</f>
        <v>DM</v>
      </c>
      <c r="E3017" s="58">
        <f>IF(OR(Processes!$C$54=TRUE,Processes!S$54=TRUE),IF(AND(G3017=1,H3017=1,NOT(ISTEXT(J3017))),4,IF(AND(G3017=1,H3017=1,ISTEXT(J3017)),3,IF(AND(OR(G3017=1,H3017=1),ISTEXT(J3017)),2,1))),"OoS")</f>
        <v>1</v>
      </c>
      <c r="F3017" s="57"/>
      <c r="G3017" s="59"/>
      <c r="H3017" s="59"/>
      <c r="I3017" s="59"/>
      <c r="J3017" s="59"/>
      <c r="K3017" s="59"/>
      <c r="L3017" s="59"/>
      <c r="M3017" s="59"/>
      <c r="N3017" s="59"/>
      <c r="O3017" s="59"/>
      <c r="P3017" s="370"/>
      <c r="Q3017" s="63"/>
      <c r="R3017" s="389"/>
    </row>
    <row r="3018" spans="1:18" ht="13" hidden="1" x14ac:dyDescent="0.25">
      <c r="A3018" s="383"/>
      <c r="B3018" s="378"/>
      <c r="C3018" s="54" t="str">
        <f>IF(ISTEXT('Organizational Unit Summary'!$B$56),'Organizational Unit Summary'!$B$56,"")</f>
        <v>P-17</v>
      </c>
      <c r="D3018" s="51" t="str">
        <f>IF('Organizational Unit Summary'!$B$24="Benchmark or Sustainment",IF(E3018="OoS","OoS",IF(E3018=1,"DM",IF(E3018=2,"PM",IF(E3018=3,"LM",IF(E3018=4,"FM"))))),IF(E3018="OoS","OoS",IF(E3018&lt;=2,"H",IF(E3018=3,"M",IF(E3018=4,"L")))))</f>
        <v>DM</v>
      </c>
      <c r="E3018" s="58">
        <f>IF(OR(Processes!$C$54=TRUE,Processes!T$54=TRUE),IF(AND(G3018=1,H3018=1,NOT(ISTEXT(J3018))),4,IF(AND(G3018=1,H3018=1,ISTEXT(J3018)),3,IF(AND(OR(G3018=1,H3018=1),ISTEXT(J3018)),2,1))),"OoS")</f>
        <v>1</v>
      </c>
      <c r="F3018" s="57"/>
      <c r="G3018" s="59"/>
      <c r="H3018" s="59"/>
      <c r="I3018" s="59"/>
      <c r="J3018" s="59"/>
      <c r="K3018" s="59"/>
      <c r="L3018" s="59"/>
      <c r="M3018" s="59"/>
      <c r="N3018" s="59"/>
      <c r="O3018" s="59"/>
      <c r="P3018" s="370"/>
      <c r="Q3018" s="63"/>
      <c r="R3018" s="389"/>
    </row>
    <row r="3019" spans="1:18" ht="13" hidden="1" x14ac:dyDescent="0.25">
      <c r="A3019" s="383"/>
      <c r="B3019" s="378"/>
      <c r="C3019" s="54" t="str">
        <f>IF(ISTEXT('Organizational Unit Summary'!$B$57),'Organizational Unit Summary'!$B$57,"")</f>
        <v>P-18</v>
      </c>
      <c r="D3019" s="51" t="str">
        <f>IF('Organizational Unit Summary'!$B$24="Benchmark or Sustainment",IF(E3019="OoS","OoS",IF(E3019=1,"DM",IF(E3019=2,"PM",IF(E3019=3,"LM",IF(E3019=4,"FM"))))),IF(E3019="OoS","OoS",IF(E3019&lt;=2,"H",IF(E3019=3,"M",IF(E3019=4,"L")))))</f>
        <v>DM</v>
      </c>
      <c r="E3019" s="58">
        <f>IF(OR(Processes!$C$54=TRUE,Processes!U$54=TRUE),IF(AND(G3019=1,H3019=1,NOT(ISTEXT(J3019))),4,IF(AND(G3019=1,H3019=1,ISTEXT(J3019)),3,IF(AND(OR(G3019=1,H3019=1),ISTEXT(J3019)),2,1))),"OoS")</f>
        <v>1</v>
      </c>
      <c r="F3019" s="57"/>
      <c r="G3019" s="59"/>
      <c r="H3019" s="59"/>
      <c r="I3019" s="59"/>
      <c r="J3019" s="59"/>
      <c r="K3019" s="59"/>
      <c r="L3019" s="59"/>
      <c r="M3019" s="59"/>
      <c r="N3019" s="59"/>
      <c r="O3019" s="59"/>
      <c r="P3019" s="370"/>
      <c r="Q3019" s="63"/>
      <c r="R3019" s="389"/>
    </row>
    <row r="3020" spans="1:18" ht="13" hidden="1" x14ac:dyDescent="0.25">
      <c r="A3020" s="383"/>
      <c r="B3020" s="378"/>
      <c r="C3020" s="54" t="str">
        <f>IF(ISTEXT('Organizational Unit Summary'!$B$58),'Organizational Unit Summary'!$B$58,"")</f>
        <v>P-19</v>
      </c>
      <c r="D3020" s="51" t="str">
        <f>IF('Organizational Unit Summary'!$B$24="Benchmark or Sustainment",IF(E3020="OoS","OoS",IF(E3020=1,"DM",IF(E3020=2,"PM",IF(E3020=3,"LM",IF(E3020=4,"FM"))))),IF(E3020="OoS","OoS",IF(E3020&lt;=2,"H",IF(E3020=3,"M",IF(E3020=4,"L")))))</f>
        <v>DM</v>
      </c>
      <c r="E3020" s="58">
        <f>IF(OR(Processes!$C$54=TRUE,Processes!V$54=TRUE),IF(AND(G3020=1,H3020=1,NOT(ISTEXT(J3020))),4,IF(AND(G3020=1,H3020=1,ISTEXT(J3020)),3,IF(AND(OR(G3020=1,H3020=1),ISTEXT(J3020)),2,1))),"OoS")</f>
        <v>1</v>
      </c>
      <c r="F3020" s="57"/>
      <c r="G3020" s="59"/>
      <c r="H3020" s="59"/>
      <c r="I3020" s="59"/>
      <c r="J3020" s="59"/>
      <c r="K3020" s="59"/>
      <c r="L3020" s="59"/>
      <c r="M3020" s="59"/>
      <c r="N3020" s="59"/>
      <c r="O3020" s="59"/>
      <c r="P3020" s="370"/>
      <c r="Q3020" s="63"/>
      <c r="R3020" s="389"/>
    </row>
    <row r="3021" spans="1:18" ht="13.5" hidden="1" thickBot="1" x14ac:dyDescent="0.3">
      <c r="A3021" s="383"/>
      <c r="B3021" s="378"/>
      <c r="C3021" s="54" t="str">
        <f>IF(ISTEXT('Organizational Unit Summary'!$B$59),'Organizational Unit Summary'!$B$59,"")</f>
        <v>P-20</v>
      </c>
      <c r="D3021" s="51" t="str">
        <f>IF('Organizational Unit Summary'!$B$24="Benchmark or Sustainment",IF(E3021="OoS","OoS",IF(E3021=1,"DM",IF(E3021=2,"PM",IF(E3021=3,"LM",IF(E3021=4,"FM"))))),IF(E3021="OoS","OoS",IF(E3021&lt;=2,"H",IF(E3021=3,"M",IF(E3021=4,"L")))))</f>
        <v>DM</v>
      </c>
      <c r="E3021" s="58">
        <f>IF(OR(Processes!$C$54=TRUE,Processes!W$54=TRUE),IF(AND(G3021=1,H3021=1,NOT(ISTEXT(J3021))),4,IF(AND(G3021=1,H3021=1,ISTEXT(J3021)),3,IF(AND(OR(G3021=1,H3021=1),ISTEXT(J3021)),2,1))),"OoS")</f>
        <v>1</v>
      </c>
      <c r="F3021" s="57"/>
      <c r="G3021" s="59"/>
      <c r="H3021" s="59"/>
      <c r="I3021" s="59"/>
      <c r="J3021" s="59"/>
      <c r="K3021" s="59"/>
      <c r="L3021" s="59"/>
      <c r="M3021" s="59"/>
      <c r="N3021" s="59"/>
      <c r="O3021" s="59"/>
      <c r="P3021" s="371"/>
      <c r="Q3021" s="63"/>
      <c r="R3021" s="389"/>
    </row>
    <row r="3022" spans="1:18" ht="13" hidden="1" x14ac:dyDescent="0.25">
      <c r="A3022" s="383"/>
      <c r="B3022" s="378" t="str">
        <f>IF(ISTEXT(Processes!$B$4),Processes!$B$4,"")</f>
        <v>Process 2</v>
      </c>
      <c r="C3022" s="62" t="str">
        <f>IF(ISTEXT('Organizational Unit Summary'!$B$40),'Organizational Unit Summary'!$B$40,"")</f>
        <v>P-1</v>
      </c>
      <c r="D3022" s="51" t="str">
        <f>IF('Organizational Unit Summary'!$B$24="Benchmark or Sustainment",IF(E3022="OoS","OoS",IF(E3022=1,"DM",IF(E3022=2,"PM",IF(E3022=3,"LM",IF(E3022=4,"FM"))))),IF(E3022="OoS","OoS",IF(E3022&lt;=2,"H",IF(E3022=3,"M",IF(E3022=4,"L")))))</f>
        <v>DM</v>
      </c>
      <c r="E3022" s="58">
        <f>IF(OR(Processes!$C$55=TRUE,Processes!D$55=TRUE),IF(AND(G3022=1,H3022=1,NOT(ISTEXT(J3022))),4,IF(AND(G3022=1,H3022=1,ISTEXT(J3022)),3,IF(AND(OR(G3022=1,H3022=1),ISTEXT(J3022)),2,1))),"OoS")</f>
        <v>1</v>
      </c>
      <c r="F3022" s="57"/>
      <c r="G3022" s="59"/>
      <c r="H3022" s="59"/>
      <c r="I3022" s="59"/>
      <c r="J3022" s="59"/>
      <c r="K3022" s="59"/>
      <c r="L3022" s="59"/>
      <c r="M3022" s="59"/>
      <c r="N3022" s="59"/>
      <c r="O3022" s="59"/>
      <c r="P3022" s="369"/>
      <c r="Q3022" s="63"/>
      <c r="R3022" s="389"/>
    </row>
    <row r="3023" spans="1:18" ht="13" hidden="1" x14ac:dyDescent="0.25">
      <c r="A3023" s="383"/>
      <c r="B3023" s="378"/>
      <c r="C3023" s="62" t="str">
        <f>IF(ISTEXT('Organizational Unit Summary'!$B$41),'Organizational Unit Summary'!$B$41,"")</f>
        <v>P-2</v>
      </c>
      <c r="D3023" s="51" t="str">
        <f>IF('Organizational Unit Summary'!$B$24="Benchmark or Sustainment",IF(E3023="OoS","OoS",IF(E3023=1,"DM",IF(E3023=2,"PM",IF(E3023=3,"LM",IF(E3023=4,"FM"))))),IF(E3023="OoS","OoS",IF(E3023&lt;=2,"H",IF(E3023=3,"M",IF(E3023=4,"L")))))</f>
        <v>DM</v>
      </c>
      <c r="E3023" s="58">
        <f>IF(OR(Processes!$C$55=TRUE,Processes!E$55=TRUE),IF(AND(G3023=1,H3023=1,NOT(ISTEXT(J3023))),4,IF(AND(G3023=1,H3023=1,ISTEXT(J3023)),3,IF(AND(OR(G3023=1,H3023=1),ISTEXT(J3023)),2,1))),"OoS")</f>
        <v>1</v>
      </c>
      <c r="F3023" s="57"/>
      <c r="G3023" s="59"/>
      <c r="H3023" s="59"/>
      <c r="I3023" s="59"/>
      <c r="J3023" s="59"/>
      <c r="K3023" s="59"/>
      <c r="L3023" s="59"/>
      <c r="M3023" s="59"/>
      <c r="N3023" s="59"/>
      <c r="O3023" s="59"/>
      <c r="P3023" s="370"/>
      <c r="Q3023" s="63"/>
      <c r="R3023" s="389"/>
    </row>
    <row r="3024" spans="1:18" ht="13" hidden="1" x14ac:dyDescent="0.25">
      <c r="A3024" s="383"/>
      <c r="B3024" s="378"/>
      <c r="C3024" s="62" t="str">
        <f>IF(ISTEXT('Organizational Unit Summary'!$B$42),'Organizational Unit Summary'!$B$42,"")</f>
        <v>P-3</v>
      </c>
      <c r="D3024" s="51" t="str">
        <f>IF('Organizational Unit Summary'!$B$24="Benchmark or Sustainment",IF(E3024="OoS","OoS",IF(E3024=1,"DM",IF(E3024=2,"PM",IF(E3024=3,"LM",IF(E3024=4,"FM"))))),IF(E3024="OoS","OoS",IF(E3024&lt;=2,"H",IF(E3024=3,"M",IF(E3024=4,"L")))))</f>
        <v>DM</v>
      </c>
      <c r="E3024" s="58">
        <f>IF(OR(Processes!$C$55=TRUE,Processes!F$55=TRUE),IF(AND(G3024=1,H3024=1,NOT(ISTEXT(J3024))),4,IF(AND(G3024=1,H3024=1,ISTEXT(J3024)),3,IF(AND(OR(G3024=1,H3024=1),ISTEXT(J3024)),2,1))),"OoS")</f>
        <v>1</v>
      </c>
      <c r="F3024" s="57"/>
      <c r="G3024" s="59"/>
      <c r="H3024" s="59"/>
      <c r="I3024" s="59"/>
      <c r="J3024" s="59"/>
      <c r="K3024" s="59"/>
      <c r="L3024" s="59"/>
      <c r="M3024" s="59"/>
      <c r="N3024" s="59"/>
      <c r="O3024" s="59"/>
      <c r="P3024" s="370"/>
      <c r="Q3024" s="63"/>
      <c r="R3024" s="389"/>
    </row>
    <row r="3025" spans="1:18" ht="13" hidden="1" x14ac:dyDescent="0.25">
      <c r="A3025" s="383"/>
      <c r="B3025" s="378"/>
      <c r="C3025" s="62" t="str">
        <f>IF(ISTEXT('Organizational Unit Summary'!$B$43),'Organizational Unit Summary'!$B$43,"")</f>
        <v>P-4</v>
      </c>
      <c r="D3025" s="51" t="str">
        <f>IF('Organizational Unit Summary'!$B$24="Benchmark or Sustainment",IF(E3025="OoS","OoS",IF(E3025=1,"DM",IF(E3025=2,"PM",IF(E3025=3,"LM",IF(E3025=4,"FM"))))),IF(E3025="OoS","OoS",IF(E3025&lt;=2,"H",IF(E3025=3,"M",IF(E3025=4,"L")))))</f>
        <v>DM</v>
      </c>
      <c r="E3025" s="58">
        <f>IF(OR(Processes!$C$55=TRUE,Processes!G$55=TRUE),IF(AND(G3025=1,H3025=1,NOT(ISTEXT(J3025))),4,IF(AND(G3025=1,H3025=1,ISTEXT(J3025)),3,IF(AND(OR(G3025=1,H3025=1),ISTEXT(J3025)),2,1))),"OoS")</f>
        <v>1</v>
      </c>
      <c r="F3025" s="57"/>
      <c r="G3025" s="59"/>
      <c r="H3025" s="59"/>
      <c r="I3025" s="59"/>
      <c r="J3025" s="59"/>
      <c r="K3025" s="59"/>
      <c r="L3025" s="59"/>
      <c r="M3025" s="59"/>
      <c r="N3025" s="59"/>
      <c r="O3025" s="59"/>
      <c r="P3025" s="370"/>
      <c r="Q3025" s="63"/>
      <c r="R3025" s="389"/>
    </row>
    <row r="3026" spans="1:18" ht="13" hidden="1" x14ac:dyDescent="0.25">
      <c r="A3026" s="383"/>
      <c r="B3026" s="378"/>
      <c r="C3026" s="62" t="str">
        <f>IF(ISTEXT('Organizational Unit Summary'!$B$44),'Organizational Unit Summary'!$B$44,"")</f>
        <v>P-5</v>
      </c>
      <c r="D3026" s="51" t="str">
        <f>IF('Organizational Unit Summary'!$B$24="Benchmark or Sustainment",IF(E3026="OoS","OoS",IF(E3026=1,"DM",IF(E3026=2,"PM",IF(E3026=3,"LM",IF(E3026=4,"FM"))))),IF(E3026="OoS","OoS",IF(E3026&lt;=2,"H",IF(E3026=3,"M",IF(E3026=4,"L")))))</f>
        <v>DM</v>
      </c>
      <c r="E3026" s="58">
        <f>IF(OR(Processes!$C$55=TRUE,Processes!H$55=TRUE),IF(AND(G3026=1,H3026=1,NOT(ISTEXT(J3026))),4,IF(AND(G3026=1,H3026=1,ISTEXT(J3026)),3,IF(AND(OR(G3026=1,H3026=1),ISTEXT(J3026)),2,1))),"OoS")</f>
        <v>1</v>
      </c>
      <c r="F3026" s="57"/>
      <c r="G3026" s="59"/>
      <c r="H3026" s="59"/>
      <c r="I3026" s="59"/>
      <c r="J3026" s="59"/>
      <c r="K3026" s="59"/>
      <c r="L3026" s="59"/>
      <c r="M3026" s="59"/>
      <c r="N3026" s="59"/>
      <c r="O3026" s="59"/>
      <c r="P3026" s="370"/>
      <c r="Q3026" s="63"/>
      <c r="R3026" s="389"/>
    </row>
    <row r="3027" spans="1:18" ht="13" hidden="1" x14ac:dyDescent="0.25">
      <c r="A3027" s="383"/>
      <c r="B3027" s="378"/>
      <c r="C3027" s="62" t="str">
        <f>IF(ISTEXT('Organizational Unit Summary'!$B$45),'Organizational Unit Summary'!$B$45,"")</f>
        <v>P-6</v>
      </c>
      <c r="D3027" s="51" t="str">
        <f>IF('Organizational Unit Summary'!$B$24="Benchmark or Sustainment",IF(E3027="OoS","OoS",IF(E3027=1,"DM",IF(E3027=2,"PM",IF(E3027=3,"LM",IF(E3027=4,"FM"))))),IF(E3027="OoS","OoS",IF(E3027&lt;=2,"H",IF(E3027=3,"M",IF(E3027=4,"L")))))</f>
        <v>DM</v>
      </c>
      <c r="E3027" s="58">
        <f>IF(OR(Processes!$C$55=TRUE,Processes!I$55=TRUE),IF(AND(G3027=1,H3027=1,NOT(ISTEXT(J3027))),4,IF(AND(G3027=1,H3027=1,ISTEXT(J3027)),3,IF(AND(OR(G3027=1,H3027=1),ISTEXT(J3027)),2,1))),"OoS")</f>
        <v>1</v>
      </c>
      <c r="F3027" s="57"/>
      <c r="G3027" s="59"/>
      <c r="H3027" s="59"/>
      <c r="I3027" s="59"/>
      <c r="J3027" s="59"/>
      <c r="K3027" s="59"/>
      <c r="L3027" s="59"/>
      <c r="M3027" s="59"/>
      <c r="N3027" s="59"/>
      <c r="O3027" s="59"/>
      <c r="P3027" s="370"/>
      <c r="Q3027" s="63"/>
      <c r="R3027" s="389"/>
    </row>
    <row r="3028" spans="1:18" ht="13" hidden="1" x14ac:dyDescent="0.25">
      <c r="A3028" s="383"/>
      <c r="B3028" s="378"/>
      <c r="C3028" s="62" t="str">
        <f>IF(ISTEXT('Organizational Unit Summary'!$B$46),'Organizational Unit Summary'!$B$46,"")</f>
        <v>P-7</v>
      </c>
      <c r="D3028" s="51" t="str">
        <f>IF('Organizational Unit Summary'!$B$24="Benchmark or Sustainment",IF(E3028="OoS","OoS",IF(E3028=1,"DM",IF(E3028=2,"PM",IF(E3028=3,"LM",IF(E3028=4,"FM"))))),IF(E3028="OoS","OoS",IF(E3028&lt;=2,"H",IF(E3028=3,"M",IF(E3028=4,"L")))))</f>
        <v>DM</v>
      </c>
      <c r="E3028" s="58">
        <f>IF(OR(Processes!$C$55=TRUE,Processes!J$55=TRUE),IF(AND(G3028=1,H3028=1,NOT(ISTEXT(J3028))),4,IF(AND(G3028=1,H3028=1,ISTEXT(J3028)),3,IF(AND(OR(G3028=1,H3028=1),ISTEXT(J3028)),2,1))),"OoS")</f>
        <v>1</v>
      </c>
      <c r="F3028" s="57"/>
      <c r="G3028" s="59"/>
      <c r="H3028" s="59"/>
      <c r="I3028" s="59"/>
      <c r="J3028" s="59"/>
      <c r="K3028" s="59"/>
      <c r="L3028" s="59"/>
      <c r="M3028" s="59"/>
      <c r="N3028" s="59"/>
      <c r="O3028" s="59"/>
      <c r="P3028" s="370"/>
      <c r="Q3028" s="63"/>
      <c r="R3028" s="389"/>
    </row>
    <row r="3029" spans="1:18" ht="13" hidden="1" x14ac:dyDescent="0.25">
      <c r="A3029" s="383"/>
      <c r="B3029" s="378"/>
      <c r="C3029" s="62" t="str">
        <f>IF(ISTEXT('Organizational Unit Summary'!$B$47),'Organizational Unit Summary'!$B$47,"")</f>
        <v>P-8</v>
      </c>
      <c r="D3029" s="51" t="str">
        <f>IF('Organizational Unit Summary'!$B$24="Benchmark or Sustainment",IF(E3029="OoS","OoS",IF(E3029=1,"DM",IF(E3029=2,"PM",IF(E3029=3,"LM",IF(E3029=4,"FM"))))),IF(E3029="OoS","OoS",IF(E3029&lt;=2,"H",IF(E3029=3,"M",IF(E3029=4,"L")))))</f>
        <v>DM</v>
      </c>
      <c r="E3029" s="58">
        <f>IF(OR(Processes!$C$55=TRUE,Processes!K$55=TRUE),IF(AND(G3029=1,H3029=1,NOT(ISTEXT(J3029))),4,IF(AND(G3029=1,H3029=1,ISTEXT(J3029)),3,IF(AND(OR(G3029=1,H3029=1),ISTEXT(J3029)),2,1))),"OoS")</f>
        <v>1</v>
      </c>
      <c r="F3029" s="57"/>
      <c r="G3029" s="59"/>
      <c r="H3029" s="59"/>
      <c r="I3029" s="59"/>
      <c r="J3029" s="59"/>
      <c r="K3029" s="59"/>
      <c r="L3029" s="59"/>
      <c r="M3029" s="59"/>
      <c r="N3029" s="59"/>
      <c r="O3029" s="59"/>
      <c r="P3029" s="370"/>
      <c r="Q3029" s="63"/>
      <c r="R3029" s="389"/>
    </row>
    <row r="3030" spans="1:18" ht="13" hidden="1" x14ac:dyDescent="0.25">
      <c r="A3030" s="383"/>
      <c r="B3030" s="378"/>
      <c r="C3030" s="54" t="str">
        <f>IF(ISTEXT('Organizational Unit Summary'!$B$48),'Organizational Unit Summary'!$B$48,"")</f>
        <v>P-9</v>
      </c>
      <c r="D3030" s="51" t="str">
        <f>IF('Organizational Unit Summary'!$B$24="Benchmark or Sustainment",IF(E3030="OoS","OoS",IF(E3030=1,"DM",IF(E3030=2,"PM",IF(E3030=3,"LM",IF(E3030=4,"FM"))))),IF(E3030="OoS","OoS",IF(E3030&lt;=2,"H",IF(E3030=3,"M",IF(E3030=4,"L")))))</f>
        <v>DM</v>
      </c>
      <c r="E3030" s="58">
        <f>IF(OR(Processes!$C$55=TRUE,Processes!L$55=TRUE),IF(AND(G3030=1,H3030=1,NOT(ISTEXT(J3030))),4,IF(AND(G3030=1,H3030=1,ISTEXT(J3030)),3,IF(AND(OR(G3030=1,H3030=1),ISTEXT(J3030)),2,1))),"OoS")</f>
        <v>1</v>
      </c>
      <c r="F3030" s="57"/>
      <c r="G3030" s="59"/>
      <c r="H3030" s="59"/>
      <c r="I3030" s="59"/>
      <c r="J3030" s="59"/>
      <c r="K3030" s="59"/>
      <c r="L3030" s="59"/>
      <c r="M3030" s="59"/>
      <c r="N3030" s="59"/>
      <c r="O3030" s="59"/>
      <c r="P3030" s="370"/>
      <c r="Q3030" s="63"/>
      <c r="R3030" s="389"/>
    </row>
    <row r="3031" spans="1:18" ht="13" hidden="1" x14ac:dyDescent="0.25">
      <c r="A3031" s="383"/>
      <c r="B3031" s="378"/>
      <c r="C3031" s="54" t="str">
        <f>IF(ISTEXT('Organizational Unit Summary'!$B$49),'Organizational Unit Summary'!$B$49,"")</f>
        <v>P-10</v>
      </c>
      <c r="D3031" s="51" t="str">
        <f>IF('Organizational Unit Summary'!$B$24="Benchmark or Sustainment",IF(E3031="OoS","OoS",IF(E3031=1,"DM",IF(E3031=2,"PM",IF(E3031=3,"LM",IF(E3031=4,"FM"))))),IF(E3031="OoS","OoS",IF(E3031&lt;=2,"H",IF(E3031=3,"M",IF(E3031=4,"L")))))</f>
        <v>DM</v>
      </c>
      <c r="E3031" s="58">
        <f>IF(OR(Processes!$C$55=TRUE,Processes!M$55=TRUE),IF(AND(G3031=1,H3031=1,NOT(ISTEXT(J3031))),4,IF(AND(G3031=1,H3031=1,ISTEXT(J3031)),3,IF(AND(OR(G3031=1,H3031=1),ISTEXT(J3031)),2,1))),"OoS")</f>
        <v>1</v>
      </c>
      <c r="F3031" s="57"/>
      <c r="G3031" s="59"/>
      <c r="H3031" s="59"/>
      <c r="I3031" s="59"/>
      <c r="J3031" s="59"/>
      <c r="K3031" s="59"/>
      <c r="L3031" s="59"/>
      <c r="M3031" s="59"/>
      <c r="N3031" s="59"/>
      <c r="O3031" s="59"/>
      <c r="P3031" s="370"/>
      <c r="Q3031" s="63"/>
      <c r="R3031" s="389"/>
    </row>
    <row r="3032" spans="1:18" ht="13" hidden="1" x14ac:dyDescent="0.25">
      <c r="A3032" s="383"/>
      <c r="B3032" s="378"/>
      <c r="C3032" s="54" t="str">
        <f>IF(ISTEXT('Organizational Unit Summary'!$B$50),'Organizational Unit Summary'!$B$50,"")</f>
        <v>P-11</v>
      </c>
      <c r="D3032" s="51" t="str">
        <f>IF('Organizational Unit Summary'!$B$24="Benchmark or Sustainment",IF(E3032="OoS","OoS",IF(E3032=1,"DM",IF(E3032=2,"PM",IF(E3032=3,"LM",IF(E3032=4,"FM"))))),IF(E3032="OoS","OoS",IF(E3032&lt;=2,"H",IF(E3032=3,"M",IF(E3032=4,"L")))))</f>
        <v>DM</v>
      </c>
      <c r="E3032" s="58">
        <f>IF(OR(Processes!$C$55=TRUE,Processes!N$55=TRUE),IF(AND(G3032=1,H3032=1,NOT(ISTEXT(J3032))),4,IF(AND(G3032=1,H3032=1,ISTEXT(J3032)),3,IF(AND(OR(G3032=1,H3032=1),ISTEXT(J3032)),2,1))),"OoS")</f>
        <v>1</v>
      </c>
      <c r="F3032" s="57"/>
      <c r="G3032" s="59"/>
      <c r="H3032" s="59"/>
      <c r="I3032" s="59"/>
      <c r="J3032" s="59"/>
      <c r="K3032" s="59"/>
      <c r="L3032" s="59"/>
      <c r="M3032" s="59"/>
      <c r="N3032" s="59"/>
      <c r="O3032" s="59"/>
      <c r="P3032" s="370"/>
      <c r="Q3032" s="63"/>
      <c r="R3032" s="389"/>
    </row>
    <row r="3033" spans="1:18" ht="13" hidden="1" x14ac:dyDescent="0.25">
      <c r="A3033" s="383"/>
      <c r="B3033" s="378"/>
      <c r="C3033" s="54" t="str">
        <f>IF(ISTEXT('Organizational Unit Summary'!$B$51),'Organizational Unit Summary'!$B$51,"")</f>
        <v>P-12</v>
      </c>
      <c r="D3033" s="51" t="str">
        <f>IF('Organizational Unit Summary'!$B$24="Benchmark or Sustainment",IF(E3033="OoS","OoS",IF(E3033=1,"DM",IF(E3033=2,"PM",IF(E3033=3,"LM",IF(E3033=4,"FM"))))),IF(E3033="OoS","OoS",IF(E3033&lt;=2,"H",IF(E3033=3,"M",IF(E3033=4,"L")))))</f>
        <v>DM</v>
      </c>
      <c r="E3033" s="58">
        <f>IF(OR(Processes!$C$55=TRUE,Processes!O$55=TRUE),IF(AND(G3033=1,H3033=1,NOT(ISTEXT(J3033))),4,IF(AND(G3033=1,H3033=1,ISTEXT(J3033)),3,IF(AND(OR(G3033=1,H3033=1),ISTEXT(J3033)),2,1))),"OoS")</f>
        <v>1</v>
      </c>
      <c r="F3033" s="57"/>
      <c r="G3033" s="59"/>
      <c r="H3033" s="59"/>
      <c r="I3033" s="59"/>
      <c r="J3033" s="59"/>
      <c r="K3033" s="59"/>
      <c r="L3033" s="59"/>
      <c r="M3033" s="59"/>
      <c r="N3033" s="59"/>
      <c r="O3033" s="59"/>
      <c r="P3033" s="370"/>
      <c r="Q3033" s="63"/>
      <c r="R3033" s="389"/>
    </row>
    <row r="3034" spans="1:18" ht="13" hidden="1" x14ac:dyDescent="0.25">
      <c r="A3034" s="383"/>
      <c r="B3034" s="378"/>
      <c r="C3034" s="54" t="str">
        <f>IF(ISTEXT('Organizational Unit Summary'!$B$52),'Organizational Unit Summary'!$B$52,"")</f>
        <v>P-13</v>
      </c>
      <c r="D3034" s="51" t="str">
        <f>IF('Organizational Unit Summary'!$B$24="Benchmark or Sustainment",IF(E3034="OoS","OoS",IF(E3034=1,"DM",IF(E3034=2,"PM",IF(E3034=3,"LM",IF(E3034=4,"FM"))))),IF(E3034="OoS","OoS",IF(E3034&lt;=2,"H",IF(E3034=3,"M",IF(E3034=4,"L")))))</f>
        <v>DM</v>
      </c>
      <c r="E3034" s="58">
        <f>IF(OR(Processes!$C$55=TRUE,Processes!P$55=TRUE),IF(AND(G3034=1,H3034=1,NOT(ISTEXT(J3034))),4,IF(AND(G3034=1,H3034=1,ISTEXT(J3034)),3,IF(AND(OR(G3034=1,H3034=1),ISTEXT(J3034)),2,1))),"OoS")</f>
        <v>1</v>
      </c>
      <c r="F3034" s="57"/>
      <c r="G3034" s="59"/>
      <c r="H3034" s="59"/>
      <c r="I3034" s="59"/>
      <c r="J3034" s="59"/>
      <c r="K3034" s="59"/>
      <c r="L3034" s="59"/>
      <c r="M3034" s="59"/>
      <c r="N3034" s="59"/>
      <c r="O3034" s="59"/>
      <c r="P3034" s="370"/>
      <c r="Q3034" s="63"/>
      <c r="R3034" s="389"/>
    </row>
    <row r="3035" spans="1:18" ht="13" hidden="1" x14ac:dyDescent="0.25">
      <c r="A3035" s="383"/>
      <c r="B3035" s="378"/>
      <c r="C3035" s="54" t="str">
        <f>IF(ISTEXT('Organizational Unit Summary'!$B$53),'Organizational Unit Summary'!$B$53,"")</f>
        <v>P-14</v>
      </c>
      <c r="D3035" s="51" t="str">
        <f>IF('Organizational Unit Summary'!$B$24="Benchmark or Sustainment",IF(E3035="OoS","OoS",IF(E3035=1,"DM",IF(E3035=2,"PM",IF(E3035=3,"LM",IF(E3035=4,"FM"))))),IF(E3035="OoS","OoS",IF(E3035&lt;=2,"H",IF(E3035=3,"M",IF(E3035=4,"L")))))</f>
        <v>DM</v>
      </c>
      <c r="E3035" s="58">
        <f>IF(OR(Processes!$C$55=TRUE,Processes!Q$55=TRUE),IF(AND(G3035=1,H3035=1,NOT(ISTEXT(J3035))),4,IF(AND(G3035=1,H3035=1,ISTEXT(J3035)),3,IF(AND(OR(G3035=1,H3035=1),ISTEXT(J3035)),2,1))),"OoS")</f>
        <v>1</v>
      </c>
      <c r="F3035" s="57"/>
      <c r="G3035" s="59"/>
      <c r="H3035" s="59"/>
      <c r="I3035" s="59"/>
      <c r="J3035" s="59"/>
      <c r="K3035" s="59"/>
      <c r="L3035" s="59"/>
      <c r="M3035" s="59"/>
      <c r="N3035" s="59"/>
      <c r="O3035" s="59"/>
      <c r="P3035" s="370"/>
      <c r="Q3035" s="63"/>
      <c r="R3035" s="389"/>
    </row>
    <row r="3036" spans="1:18" ht="13" hidden="1" x14ac:dyDescent="0.25">
      <c r="A3036" s="383"/>
      <c r="B3036" s="378"/>
      <c r="C3036" s="54" t="str">
        <f>IF(ISTEXT('Organizational Unit Summary'!$B$54),'Organizational Unit Summary'!$B$54,"")</f>
        <v>P-15</v>
      </c>
      <c r="D3036" s="51" t="str">
        <f>IF('Organizational Unit Summary'!$B$24="Benchmark or Sustainment",IF(E3036="OoS","OoS",IF(E3036=1,"DM",IF(E3036=2,"PM",IF(E3036=3,"LM",IF(E3036=4,"FM"))))),IF(E3036="OoS","OoS",IF(E3036&lt;=2,"H",IF(E3036=3,"M",IF(E3036=4,"L")))))</f>
        <v>DM</v>
      </c>
      <c r="E3036" s="58">
        <f>IF(OR(Processes!$C$55=TRUE,Processes!R$55=TRUE),IF(AND(G3036=1,H3036=1,NOT(ISTEXT(J3036))),4,IF(AND(G3036=1,H3036=1,ISTEXT(J3036)),3,IF(AND(OR(G3036=1,H3036=1),ISTEXT(J3036)),2,1))),"OoS")</f>
        <v>1</v>
      </c>
      <c r="F3036" s="57"/>
      <c r="G3036" s="59"/>
      <c r="H3036" s="59"/>
      <c r="I3036" s="59"/>
      <c r="J3036" s="59"/>
      <c r="K3036" s="59"/>
      <c r="L3036" s="59"/>
      <c r="M3036" s="59"/>
      <c r="N3036" s="59"/>
      <c r="O3036" s="59"/>
      <c r="P3036" s="370"/>
      <c r="Q3036" s="63"/>
      <c r="R3036" s="389"/>
    </row>
    <row r="3037" spans="1:18" ht="13" hidden="1" x14ac:dyDescent="0.25">
      <c r="A3037" s="383"/>
      <c r="B3037" s="378"/>
      <c r="C3037" s="54" t="str">
        <f>IF(ISTEXT('Organizational Unit Summary'!$B$55),'Organizational Unit Summary'!$B$55,"")</f>
        <v>P-16</v>
      </c>
      <c r="D3037" s="51" t="str">
        <f>IF('Organizational Unit Summary'!$B$24="Benchmark or Sustainment",IF(E3037="OoS","OoS",IF(E3037=1,"DM",IF(E3037=2,"PM",IF(E3037=3,"LM",IF(E3037=4,"FM"))))),IF(E3037="OoS","OoS",IF(E3037&lt;=2,"H",IF(E3037=3,"M",IF(E3037=4,"L")))))</f>
        <v>DM</v>
      </c>
      <c r="E3037" s="58">
        <f>IF(OR(Processes!$C$55=TRUE,Processes!S$55=TRUE),IF(AND(G3037=1,H3037=1,NOT(ISTEXT(J3037))),4,IF(AND(G3037=1,H3037=1,ISTEXT(J3037)),3,IF(AND(OR(G3037=1,H3037=1),ISTEXT(J3037)),2,1))),"OoS")</f>
        <v>1</v>
      </c>
      <c r="F3037" s="57"/>
      <c r="G3037" s="59"/>
      <c r="H3037" s="59"/>
      <c r="I3037" s="59"/>
      <c r="J3037" s="59"/>
      <c r="K3037" s="59"/>
      <c r="L3037" s="59"/>
      <c r="M3037" s="59"/>
      <c r="N3037" s="59"/>
      <c r="O3037" s="59"/>
      <c r="P3037" s="370"/>
      <c r="Q3037" s="63"/>
      <c r="R3037" s="389"/>
    </row>
    <row r="3038" spans="1:18" ht="13" hidden="1" x14ac:dyDescent="0.25">
      <c r="A3038" s="383"/>
      <c r="B3038" s="378"/>
      <c r="C3038" s="54" t="str">
        <f>IF(ISTEXT('Organizational Unit Summary'!$B$56),'Organizational Unit Summary'!$B$56,"")</f>
        <v>P-17</v>
      </c>
      <c r="D3038" s="51" t="str">
        <f>IF('Organizational Unit Summary'!$B$24="Benchmark or Sustainment",IF(E3038="OoS","OoS",IF(E3038=1,"DM",IF(E3038=2,"PM",IF(E3038=3,"LM",IF(E3038=4,"FM"))))),IF(E3038="OoS","OoS",IF(E3038&lt;=2,"H",IF(E3038=3,"M",IF(E3038=4,"L")))))</f>
        <v>DM</v>
      </c>
      <c r="E3038" s="58">
        <f>IF(OR(Processes!$C$55=TRUE,Processes!T$55=TRUE),IF(AND(G3038=1,H3038=1,NOT(ISTEXT(J3038))),4,IF(AND(G3038=1,H3038=1,ISTEXT(J3038)),3,IF(AND(OR(G3038=1,H3038=1),ISTEXT(J3038)),2,1))),"OoS")</f>
        <v>1</v>
      </c>
      <c r="F3038" s="57"/>
      <c r="G3038" s="59"/>
      <c r="H3038" s="59"/>
      <c r="I3038" s="59"/>
      <c r="J3038" s="59"/>
      <c r="K3038" s="59"/>
      <c r="L3038" s="59"/>
      <c r="M3038" s="59"/>
      <c r="N3038" s="59"/>
      <c r="O3038" s="59"/>
      <c r="P3038" s="370"/>
      <c r="Q3038" s="63"/>
      <c r="R3038" s="389"/>
    </row>
    <row r="3039" spans="1:18" ht="13" hidden="1" x14ac:dyDescent="0.25">
      <c r="A3039" s="383"/>
      <c r="B3039" s="378"/>
      <c r="C3039" s="54" t="str">
        <f>IF(ISTEXT('Organizational Unit Summary'!$B$57),'Organizational Unit Summary'!$B$57,"")</f>
        <v>P-18</v>
      </c>
      <c r="D3039" s="51" t="str">
        <f>IF('Organizational Unit Summary'!$B$24="Benchmark or Sustainment",IF(E3039="OoS","OoS",IF(E3039=1,"DM",IF(E3039=2,"PM",IF(E3039=3,"LM",IF(E3039=4,"FM"))))),IF(E3039="OoS","OoS",IF(E3039&lt;=2,"H",IF(E3039=3,"M",IF(E3039=4,"L")))))</f>
        <v>DM</v>
      </c>
      <c r="E3039" s="58">
        <f>IF(OR(Processes!$C$55=TRUE,Processes!U$55=TRUE),IF(AND(G3039=1,H3039=1,NOT(ISTEXT(J3039))),4,IF(AND(G3039=1,H3039=1,ISTEXT(J3039)),3,IF(AND(OR(G3039=1,H3039=1),ISTEXT(J3039)),2,1))),"OoS")</f>
        <v>1</v>
      </c>
      <c r="F3039" s="57"/>
      <c r="G3039" s="59"/>
      <c r="H3039" s="59"/>
      <c r="I3039" s="59"/>
      <c r="J3039" s="59"/>
      <c r="K3039" s="59"/>
      <c r="L3039" s="59"/>
      <c r="M3039" s="59"/>
      <c r="N3039" s="59"/>
      <c r="O3039" s="59"/>
      <c r="P3039" s="370"/>
      <c r="Q3039" s="63"/>
      <c r="R3039" s="389"/>
    </row>
    <row r="3040" spans="1:18" ht="13" hidden="1" x14ac:dyDescent="0.25">
      <c r="A3040" s="383"/>
      <c r="B3040" s="378"/>
      <c r="C3040" s="54" t="str">
        <f>IF(ISTEXT('Organizational Unit Summary'!$B$58),'Organizational Unit Summary'!$B$58,"")</f>
        <v>P-19</v>
      </c>
      <c r="D3040" s="51" t="str">
        <f>IF('Organizational Unit Summary'!$B$24="Benchmark or Sustainment",IF(E3040="OoS","OoS",IF(E3040=1,"DM",IF(E3040=2,"PM",IF(E3040=3,"LM",IF(E3040=4,"FM"))))),IF(E3040="OoS","OoS",IF(E3040&lt;=2,"H",IF(E3040=3,"M",IF(E3040=4,"L")))))</f>
        <v>DM</v>
      </c>
      <c r="E3040" s="58">
        <f>IF(OR(Processes!$C$55=TRUE,Processes!V$55=TRUE),IF(AND(G3040=1,H3040=1,NOT(ISTEXT(J3040))),4,IF(AND(G3040=1,H3040=1,ISTEXT(J3040)),3,IF(AND(OR(G3040=1,H3040=1),ISTEXT(J3040)),2,1))),"OoS")</f>
        <v>1</v>
      </c>
      <c r="F3040" s="57"/>
      <c r="G3040" s="59"/>
      <c r="H3040" s="59"/>
      <c r="I3040" s="59"/>
      <c r="J3040" s="59"/>
      <c r="K3040" s="59"/>
      <c r="L3040" s="59"/>
      <c r="M3040" s="59"/>
      <c r="N3040" s="59"/>
      <c r="O3040" s="59"/>
      <c r="P3040" s="370"/>
      <c r="Q3040" s="63"/>
      <c r="R3040" s="389"/>
    </row>
    <row r="3041" spans="1:18" ht="13.5" hidden="1" thickBot="1" x14ac:dyDescent="0.3">
      <c r="A3041" s="383"/>
      <c r="B3041" s="378"/>
      <c r="C3041" s="54" t="str">
        <f>IF(ISTEXT('Organizational Unit Summary'!$B$59),'Organizational Unit Summary'!$B$59,"")</f>
        <v>P-20</v>
      </c>
      <c r="D3041" s="51" t="str">
        <f>IF('Organizational Unit Summary'!$B$24="Benchmark or Sustainment",IF(E3041="OoS","OoS",IF(E3041=1,"DM",IF(E3041=2,"PM",IF(E3041=3,"LM",IF(E3041=4,"FM"))))),IF(E3041="OoS","OoS",IF(E3041&lt;=2,"H",IF(E3041=3,"M",IF(E3041=4,"L")))))</f>
        <v>DM</v>
      </c>
      <c r="E3041" s="58">
        <f>IF(OR(Processes!$C$55=TRUE,Processes!W$55=TRUE),IF(AND(G3041=1,H3041=1,NOT(ISTEXT(J3041))),4,IF(AND(G3041=1,H3041=1,ISTEXT(J3041)),3,IF(AND(OR(G3041=1,H3041=1),ISTEXT(J3041)),2,1))),"OoS")</f>
        <v>1</v>
      </c>
      <c r="F3041" s="57"/>
      <c r="G3041" s="59"/>
      <c r="H3041" s="59"/>
      <c r="I3041" s="59"/>
      <c r="J3041" s="59"/>
      <c r="K3041" s="59"/>
      <c r="L3041" s="59"/>
      <c r="M3041" s="59"/>
      <c r="N3041" s="59"/>
      <c r="O3041" s="59"/>
      <c r="P3041" s="371"/>
      <c r="Q3041" s="63"/>
      <c r="R3041" s="389"/>
    </row>
    <row r="3042" spans="1:18" ht="12.75" hidden="1" customHeight="1" x14ac:dyDescent="0.25">
      <c r="A3042" s="383"/>
      <c r="B3042" s="378" t="str">
        <f>IF(ISTEXT(Processes!$B$5),Processes!$B$5,"")</f>
        <v>Process 3</v>
      </c>
      <c r="C3042" s="62" t="str">
        <f>IF(ISTEXT('Organizational Unit Summary'!$B$40),'Organizational Unit Summary'!$B$40,"")</f>
        <v>P-1</v>
      </c>
      <c r="D3042" s="51" t="str">
        <f>IF('Organizational Unit Summary'!$B$24="Benchmark or Sustainment",IF(E3042="OoS","OoS",IF(E3042=1,"DM",IF(E3042=2,"PM",IF(E3042=3,"LM",IF(E3042=4,"FM"))))),IF(E3042="OoS","OoS",IF(E3042&lt;=2,"H",IF(E3042=3,"M",IF(E3042=4,"L")))))</f>
        <v>DM</v>
      </c>
      <c r="E3042" s="58">
        <f>IF(OR(Processes!$C$56=TRUE,Processes!D$56=TRUE),IF(AND(G3042=1,H3042=1,NOT(ISTEXT(J3042))),4,IF(AND(G3042=1,H3042=1,ISTEXT(J3042)),3,IF(AND(OR(G3042=1,H3042=1),ISTEXT(J3042)),2,1))),"OoS")</f>
        <v>1</v>
      </c>
      <c r="F3042" s="57"/>
      <c r="G3042" s="59"/>
      <c r="H3042" s="59"/>
      <c r="I3042" s="59"/>
      <c r="J3042" s="59"/>
      <c r="K3042" s="59"/>
      <c r="L3042" s="59"/>
      <c r="M3042" s="59"/>
      <c r="N3042" s="59"/>
      <c r="O3042" s="59"/>
      <c r="P3042" s="369"/>
      <c r="Q3042" s="63"/>
      <c r="R3042" s="389"/>
    </row>
    <row r="3043" spans="1:18" ht="12.75" hidden="1" customHeight="1" x14ac:dyDescent="0.25">
      <c r="A3043" s="383"/>
      <c r="B3043" s="378"/>
      <c r="C3043" s="62" t="str">
        <f>IF(ISTEXT('Organizational Unit Summary'!$B$41),'Organizational Unit Summary'!$B$41,"")</f>
        <v>P-2</v>
      </c>
      <c r="D3043" s="51" t="str">
        <f>IF('Organizational Unit Summary'!$B$24="Benchmark or Sustainment",IF(E3043="OoS","OoS",IF(E3043=1,"DM",IF(E3043=2,"PM",IF(E3043=3,"LM",IF(E3043=4,"FM"))))),IF(E3043="OoS","OoS",IF(E3043&lt;=2,"H",IF(E3043=3,"M",IF(E3043=4,"L")))))</f>
        <v>DM</v>
      </c>
      <c r="E3043" s="58">
        <f>IF(OR(Processes!$C$56=TRUE,Processes!E$56=TRUE),IF(AND(G3043=1,H3043=1,NOT(ISTEXT(J3043))),4,IF(AND(G3043=1,H3043=1,ISTEXT(J3043)),3,IF(AND(OR(G3043=1,H3043=1),ISTEXT(J3043)),2,1))),"OoS")</f>
        <v>1</v>
      </c>
      <c r="F3043" s="57"/>
      <c r="G3043" s="59"/>
      <c r="H3043" s="59"/>
      <c r="I3043" s="59"/>
      <c r="J3043" s="59"/>
      <c r="K3043" s="59"/>
      <c r="L3043" s="59"/>
      <c r="M3043" s="59"/>
      <c r="N3043" s="59"/>
      <c r="O3043" s="59"/>
      <c r="P3043" s="370"/>
      <c r="Q3043" s="63"/>
      <c r="R3043" s="389"/>
    </row>
    <row r="3044" spans="1:18" ht="13" hidden="1" x14ac:dyDescent="0.25">
      <c r="A3044" s="383"/>
      <c r="B3044" s="378"/>
      <c r="C3044" s="62" t="str">
        <f>IF(ISTEXT('Organizational Unit Summary'!$B$42),'Organizational Unit Summary'!$B$42,"")</f>
        <v>P-3</v>
      </c>
      <c r="D3044" s="51" t="str">
        <f>IF('Organizational Unit Summary'!$B$24="Benchmark or Sustainment",IF(E3044="OoS","OoS",IF(E3044=1,"DM",IF(E3044=2,"PM",IF(E3044=3,"LM",IF(E3044=4,"FM"))))),IF(E3044="OoS","OoS",IF(E3044&lt;=2,"H",IF(E3044=3,"M",IF(E3044=4,"L")))))</f>
        <v>DM</v>
      </c>
      <c r="E3044" s="58">
        <f>IF(OR(Processes!$C$56=TRUE,Processes!F$56=TRUE),IF(AND(G3044=1,H3044=1,NOT(ISTEXT(J3044))),4,IF(AND(G3044=1,H3044=1,ISTEXT(J3044)),3,IF(AND(OR(G3044=1,H3044=1),ISTEXT(J3044)),2,1))),"OoS")</f>
        <v>1</v>
      </c>
      <c r="F3044" s="57"/>
      <c r="G3044" s="59"/>
      <c r="H3044" s="59"/>
      <c r="I3044" s="59"/>
      <c r="J3044" s="59"/>
      <c r="K3044" s="59"/>
      <c r="L3044" s="59"/>
      <c r="M3044" s="59"/>
      <c r="N3044" s="59"/>
      <c r="O3044" s="59"/>
      <c r="P3044" s="370"/>
      <c r="Q3044" s="63"/>
      <c r="R3044" s="389"/>
    </row>
    <row r="3045" spans="1:18" ht="12.75" hidden="1" customHeight="1" x14ac:dyDescent="0.25">
      <c r="A3045" s="383"/>
      <c r="B3045" s="378"/>
      <c r="C3045" s="62" t="str">
        <f>IF(ISTEXT('Organizational Unit Summary'!$B$43),'Organizational Unit Summary'!$B$43,"")</f>
        <v>P-4</v>
      </c>
      <c r="D3045" s="51" t="str">
        <f>IF('Organizational Unit Summary'!$B$24="Benchmark or Sustainment",IF(E3045="OoS","OoS",IF(E3045=1,"DM",IF(E3045=2,"PM",IF(E3045=3,"LM",IF(E3045=4,"FM"))))),IF(E3045="OoS","OoS",IF(E3045&lt;=2,"H",IF(E3045=3,"M",IF(E3045=4,"L")))))</f>
        <v>DM</v>
      </c>
      <c r="E3045" s="58">
        <f>IF(OR(Processes!$C$56=TRUE,Processes!G$56=TRUE),IF(AND(G3045=1,H3045=1,NOT(ISTEXT(J3045))),4,IF(AND(G3045=1,H3045=1,ISTEXT(J3045)),3,IF(AND(OR(G3045=1,H3045=1),ISTEXT(J3045)),2,1))),"OoS")</f>
        <v>1</v>
      </c>
      <c r="F3045" s="57"/>
      <c r="G3045" s="59"/>
      <c r="H3045" s="59"/>
      <c r="I3045" s="59"/>
      <c r="J3045" s="59"/>
      <c r="K3045" s="59"/>
      <c r="L3045" s="59"/>
      <c r="M3045" s="59"/>
      <c r="N3045" s="59"/>
      <c r="O3045" s="59"/>
      <c r="P3045" s="370"/>
      <c r="Q3045" s="63"/>
      <c r="R3045" s="389"/>
    </row>
    <row r="3046" spans="1:18" ht="12.75" hidden="1" customHeight="1" x14ac:dyDescent="0.25">
      <c r="A3046" s="383"/>
      <c r="B3046" s="378"/>
      <c r="C3046" s="62" t="str">
        <f>IF(ISTEXT('Organizational Unit Summary'!$B$44),'Organizational Unit Summary'!$B$44,"")</f>
        <v>P-5</v>
      </c>
      <c r="D3046" s="51" t="str">
        <f>IF('Organizational Unit Summary'!$B$24="Benchmark or Sustainment",IF(E3046="OoS","OoS",IF(E3046=1,"DM",IF(E3046=2,"PM",IF(E3046=3,"LM",IF(E3046=4,"FM"))))),IF(E3046="OoS","OoS",IF(E3046&lt;=2,"H",IF(E3046=3,"M",IF(E3046=4,"L")))))</f>
        <v>DM</v>
      </c>
      <c r="E3046" s="58">
        <f>IF(OR(Processes!$C$56=TRUE,Processes!H$56=TRUE),IF(AND(G3046=1,H3046=1,NOT(ISTEXT(J3046))),4,IF(AND(G3046=1,H3046=1,ISTEXT(J3046)),3,IF(AND(OR(G3046=1,H3046=1),ISTEXT(J3046)),2,1))),"OoS")</f>
        <v>1</v>
      </c>
      <c r="F3046" s="57"/>
      <c r="G3046" s="59"/>
      <c r="H3046" s="59"/>
      <c r="I3046" s="59"/>
      <c r="J3046" s="59"/>
      <c r="K3046" s="59"/>
      <c r="L3046" s="59"/>
      <c r="M3046" s="59"/>
      <c r="N3046" s="59"/>
      <c r="O3046" s="59"/>
      <c r="P3046" s="370"/>
      <c r="Q3046" s="63"/>
      <c r="R3046" s="389"/>
    </row>
    <row r="3047" spans="1:18" ht="12.75" hidden="1" customHeight="1" x14ac:dyDescent="0.25">
      <c r="A3047" s="383"/>
      <c r="B3047" s="378"/>
      <c r="C3047" s="62" t="str">
        <f>IF(ISTEXT('Organizational Unit Summary'!$B$45),'Organizational Unit Summary'!$B$45,"")</f>
        <v>P-6</v>
      </c>
      <c r="D3047" s="51" t="str">
        <f>IF('Organizational Unit Summary'!$B$24="Benchmark or Sustainment",IF(E3047="OoS","OoS",IF(E3047=1,"DM",IF(E3047=2,"PM",IF(E3047=3,"LM",IF(E3047=4,"FM"))))),IF(E3047="OoS","OoS",IF(E3047&lt;=2,"H",IF(E3047=3,"M",IF(E3047=4,"L")))))</f>
        <v>DM</v>
      </c>
      <c r="E3047" s="58">
        <f>IF(OR(Processes!$C$56=TRUE,Processes!I$56=TRUE),IF(AND(G3047=1,H3047=1,NOT(ISTEXT(J3047))),4,IF(AND(G3047=1,H3047=1,ISTEXT(J3047)),3,IF(AND(OR(G3047=1,H3047=1),ISTEXT(J3047)),2,1))),"OoS")</f>
        <v>1</v>
      </c>
      <c r="F3047" s="57"/>
      <c r="G3047" s="59"/>
      <c r="H3047" s="59"/>
      <c r="I3047" s="59"/>
      <c r="J3047" s="59"/>
      <c r="K3047" s="59"/>
      <c r="L3047" s="59"/>
      <c r="M3047" s="59"/>
      <c r="N3047" s="59"/>
      <c r="O3047" s="59"/>
      <c r="P3047" s="370"/>
      <c r="Q3047" s="63"/>
      <c r="R3047" s="389"/>
    </row>
    <row r="3048" spans="1:18" ht="12.75" hidden="1" customHeight="1" x14ac:dyDescent="0.25">
      <c r="A3048" s="383"/>
      <c r="B3048" s="378"/>
      <c r="C3048" s="62" t="str">
        <f>IF(ISTEXT('Organizational Unit Summary'!$B$46),'Organizational Unit Summary'!$B$46,"")</f>
        <v>P-7</v>
      </c>
      <c r="D3048" s="51" t="str">
        <f>IF('Organizational Unit Summary'!$B$24="Benchmark or Sustainment",IF(E3048="OoS","OoS",IF(E3048=1,"DM",IF(E3048=2,"PM",IF(E3048=3,"LM",IF(E3048=4,"FM"))))),IF(E3048="OoS","OoS",IF(E3048&lt;=2,"H",IF(E3048=3,"M",IF(E3048=4,"L")))))</f>
        <v>DM</v>
      </c>
      <c r="E3048" s="58">
        <f>IF(OR(Processes!$C$56=TRUE,Processes!J$56=TRUE),IF(AND(G3048=1,H3048=1,NOT(ISTEXT(J3048))),4,IF(AND(G3048=1,H3048=1,ISTEXT(J3048)),3,IF(AND(OR(G3048=1,H3048=1),ISTEXT(J3048)),2,1))),"OoS")</f>
        <v>1</v>
      </c>
      <c r="F3048" s="57"/>
      <c r="G3048" s="59"/>
      <c r="H3048" s="59"/>
      <c r="I3048" s="59"/>
      <c r="J3048" s="59"/>
      <c r="K3048" s="59"/>
      <c r="L3048" s="59"/>
      <c r="M3048" s="59"/>
      <c r="N3048" s="59"/>
      <c r="O3048" s="59"/>
      <c r="P3048" s="370"/>
      <c r="Q3048" s="63"/>
      <c r="R3048" s="389"/>
    </row>
    <row r="3049" spans="1:18" ht="12.75" hidden="1" customHeight="1" x14ac:dyDescent="0.25">
      <c r="A3049" s="383"/>
      <c r="B3049" s="378"/>
      <c r="C3049" s="62" t="str">
        <f>IF(ISTEXT('Organizational Unit Summary'!$B$47),'Organizational Unit Summary'!$B$47,"")</f>
        <v>P-8</v>
      </c>
      <c r="D3049" s="51" t="str">
        <f>IF('Organizational Unit Summary'!$B$24="Benchmark or Sustainment",IF(E3049="OoS","OoS",IF(E3049=1,"DM",IF(E3049=2,"PM",IF(E3049=3,"LM",IF(E3049=4,"FM"))))),IF(E3049="OoS","OoS",IF(E3049&lt;=2,"H",IF(E3049=3,"M",IF(E3049=4,"L")))))</f>
        <v>DM</v>
      </c>
      <c r="E3049" s="58">
        <f>IF(OR(Processes!$C$56=TRUE,Processes!K$56=TRUE),IF(AND(G3049=1,H3049=1,NOT(ISTEXT(J3049))),4,IF(AND(G3049=1,H3049=1,ISTEXT(J3049)),3,IF(AND(OR(G3049=1,H3049=1),ISTEXT(J3049)),2,1))),"OoS")</f>
        <v>1</v>
      </c>
      <c r="F3049" s="57"/>
      <c r="G3049" s="59"/>
      <c r="H3049" s="59"/>
      <c r="I3049" s="59"/>
      <c r="J3049" s="59"/>
      <c r="K3049" s="59"/>
      <c r="L3049" s="59"/>
      <c r="M3049" s="59"/>
      <c r="N3049" s="59"/>
      <c r="O3049" s="59"/>
      <c r="P3049" s="370"/>
      <c r="Q3049" s="63"/>
      <c r="R3049" s="389"/>
    </row>
    <row r="3050" spans="1:18" ht="12.75" hidden="1" customHeight="1" x14ac:dyDescent="0.25">
      <c r="A3050" s="383"/>
      <c r="B3050" s="378"/>
      <c r="C3050" s="54" t="str">
        <f>IF(ISTEXT('Organizational Unit Summary'!$B$48),'Organizational Unit Summary'!$B$48,"")</f>
        <v>P-9</v>
      </c>
      <c r="D3050" s="51" t="str">
        <f>IF('Organizational Unit Summary'!$B$24="Benchmark or Sustainment",IF(E3050="OoS","OoS",IF(E3050=1,"DM",IF(E3050=2,"PM",IF(E3050=3,"LM",IF(E3050=4,"FM"))))),IF(E3050="OoS","OoS",IF(E3050&lt;=2,"H",IF(E3050=3,"M",IF(E3050=4,"L")))))</f>
        <v>DM</v>
      </c>
      <c r="E3050" s="58">
        <f>IF(OR(Processes!$C$56=TRUE,Processes!L$56=TRUE),IF(AND(G3050=1,H3050=1,NOT(ISTEXT(J3050))),4,IF(AND(G3050=1,H3050=1,ISTEXT(J3050)),3,IF(AND(OR(G3050=1,H3050=1),ISTEXT(J3050)),2,1))),"OoS")</f>
        <v>1</v>
      </c>
      <c r="F3050" s="57"/>
      <c r="G3050" s="59"/>
      <c r="H3050" s="59"/>
      <c r="I3050" s="59"/>
      <c r="J3050" s="59"/>
      <c r="K3050" s="59"/>
      <c r="L3050" s="59"/>
      <c r="M3050" s="59"/>
      <c r="N3050" s="59"/>
      <c r="O3050" s="59"/>
      <c r="P3050" s="370"/>
      <c r="Q3050" s="63"/>
      <c r="R3050" s="389"/>
    </row>
    <row r="3051" spans="1:18" ht="12.75" hidden="1" customHeight="1" x14ac:dyDescent="0.25">
      <c r="A3051" s="383"/>
      <c r="B3051" s="378"/>
      <c r="C3051" s="54" t="str">
        <f>IF(ISTEXT('Organizational Unit Summary'!$B$49),'Organizational Unit Summary'!$B$49,"")</f>
        <v>P-10</v>
      </c>
      <c r="D3051" s="51" t="str">
        <f>IF('Organizational Unit Summary'!$B$24="Benchmark or Sustainment",IF(E3051="OoS","OoS",IF(E3051=1,"DM",IF(E3051=2,"PM",IF(E3051=3,"LM",IF(E3051=4,"FM"))))),IF(E3051="OoS","OoS",IF(E3051&lt;=2,"H",IF(E3051=3,"M",IF(E3051=4,"L")))))</f>
        <v>DM</v>
      </c>
      <c r="E3051" s="58">
        <f>IF(OR(Processes!$C$56=TRUE,Processes!M$56=TRUE),IF(AND(G3051=1,H3051=1,NOT(ISTEXT(J3051))),4,IF(AND(G3051=1,H3051=1,ISTEXT(J3051)),3,IF(AND(OR(G3051=1,H3051=1),ISTEXT(J3051)),2,1))),"OoS")</f>
        <v>1</v>
      </c>
      <c r="F3051" s="57"/>
      <c r="G3051" s="59"/>
      <c r="H3051" s="59"/>
      <c r="I3051" s="59"/>
      <c r="J3051" s="59"/>
      <c r="K3051" s="59"/>
      <c r="L3051" s="59"/>
      <c r="M3051" s="59"/>
      <c r="N3051" s="59"/>
      <c r="O3051" s="59"/>
      <c r="P3051" s="370"/>
      <c r="Q3051" s="63"/>
      <c r="R3051" s="389"/>
    </row>
    <row r="3052" spans="1:18" ht="12.75" hidden="1" customHeight="1" x14ac:dyDescent="0.25">
      <c r="A3052" s="383"/>
      <c r="B3052" s="378"/>
      <c r="C3052" s="54" t="str">
        <f>IF(ISTEXT('Organizational Unit Summary'!$B$50),'Organizational Unit Summary'!$B$50,"")</f>
        <v>P-11</v>
      </c>
      <c r="D3052" s="51" t="str">
        <f>IF('Organizational Unit Summary'!$B$24="Benchmark or Sustainment",IF(E3052="OoS","OoS",IF(E3052=1,"DM",IF(E3052=2,"PM",IF(E3052=3,"LM",IF(E3052=4,"FM"))))),IF(E3052="OoS","OoS",IF(E3052&lt;=2,"H",IF(E3052=3,"M",IF(E3052=4,"L")))))</f>
        <v>DM</v>
      </c>
      <c r="E3052" s="58">
        <f>IF(OR(Processes!$C$56=TRUE,Processes!N$56=TRUE),IF(AND(G3052=1,H3052=1,NOT(ISTEXT(J3052))),4,IF(AND(G3052=1,H3052=1,ISTEXT(J3052)),3,IF(AND(OR(G3052=1,H3052=1),ISTEXT(J3052)),2,1))),"OoS")</f>
        <v>1</v>
      </c>
      <c r="F3052" s="57"/>
      <c r="G3052" s="59"/>
      <c r="H3052" s="59"/>
      <c r="I3052" s="59"/>
      <c r="J3052" s="59"/>
      <c r="K3052" s="59"/>
      <c r="L3052" s="59"/>
      <c r="M3052" s="59"/>
      <c r="N3052" s="59"/>
      <c r="O3052" s="59"/>
      <c r="P3052" s="370"/>
      <c r="Q3052" s="63"/>
      <c r="R3052" s="389"/>
    </row>
    <row r="3053" spans="1:18" ht="12.75" hidden="1" customHeight="1" x14ac:dyDescent="0.25">
      <c r="A3053" s="383"/>
      <c r="B3053" s="378"/>
      <c r="C3053" s="54" t="str">
        <f>IF(ISTEXT('Organizational Unit Summary'!$B$51),'Organizational Unit Summary'!$B$51,"")</f>
        <v>P-12</v>
      </c>
      <c r="D3053" s="51" t="str">
        <f>IF('Organizational Unit Summary'!$B$24="Benchmark or Sustainment",IF(E3053="OoS","OoS",IF(E3053=1,"DM",IF(E3053=2,"PM",IF(E3053=3,"LM",IF(E3053=4,"FM"))))),IF(E3053="OoS","OoS",IF(E3053&lt;=2,"H",IF(E3053=3,"M",IF(E3053=4,"L")))))</f>
        <v>DM</v>
      </c>
      <c r="E3053" s="58">
        <f>IF(OR(Processes!$C$56=TRUE,Processes!O$56=TRUE),IF(AND(G3053=1,H3053=1,NOT(ISTEXT(J3053))),4,IF(AND(G3053=1,H3053=1,ISTEXT(J3053)),3,IF(AND(OR(G3053=1,H3053=1),ISTEXT(J3053)),2,1))),"OoS")</f>
        <v>1</v>
      </c>
      <c r="F3053" s="57"/>
      <c r="G3053" s="59"/>
      <c r="H3053" s="59"/>
      <c r="I3053" s="59"/>
      <c r="J3053" s="59"/>
      <c r="K3053" s="59"/>
      <c r="L3053" s="59"/>
      <c r="M3053" s="59"/>
      <c r="N3053" s="59"/>
      <c r="O3053" s="59"/>
      <c r="P3053" s="370"/>
      <c r="Q3053" s="63"/>
      <c r="R3053" s="389"/>
    </row>
    <row r="3054" spans="1:18" ht="12.75" hidden="1" customHeight="1" x14ac:dyDescent="0.25">
      <c r="A3054" s="383"/>
      <c r="B3054" s="378"/>
      <c r="C3054" s="54" t="str">
        <f>IF(ISTEXT('Organizational Unit Summary'!$B$52),'Organizational Unit Summary'!$B$52,"")</f>
        <v>P-13</v>
      </c>
      <c r="D3054" s="51" t="str">
        <f>IF('Organizational Unit Summary'!$B$24="Benchmark or Sustainment",IF(E3054="OoS","OoS",IF(E3054=1,"DM",IF(E3054=2,"PM",IF(E3054=3,"LM",IF(E3054=4,"FM"))))),IF(E3054="OoS","OoS",IF(E3054&lt;=2,"H",IF(E3054=3,"M",IF(E3054=4,"L")))))</f>
        <v>DM</v>
      </c>
      <c r="E3054" s="58">
        <f>IF(OR(Processes!$C$56=TRUE,Processes!P$56=TRUE),IF(AND(G3054=1,H3054=1,NOT(ISTEXT(J3054))),4,IF(AND(G3054=1,H3054=1,ISTEXT(J3054)),3,IF(AND(OR(G3054=1,H3054=1),ISTEXT(J3054)),2,1))),"OoS")</f>
        <v>1</v>
      </c>
      <c r="F3054" s="57"/>
      <c r="G3054" s="59"/>
      <c r="H3054" s="59"/>
      <c r="I3054" s="59"/>
      <c r="J3054" s="59"/>
      <c r="K3054" s="59"/>
      <c r="L3054" s="59"/>
      <c r="M3054" s="59"/>
      <c r="N3054" s="59"/>
      <c r="O3054" s="59"/>
      <c r="P3054" s="370"/>
      <c r="Q3054" s="63"/>
      <c r="R3054" s="389"/>
    </row>
    <row r="3055" spans="1:18" ht="12.75" hidden="1" customHeight="1" x14ac:dyDescent="0.25">
      <c r="A3055" s="383"/>
      <c r="B3055" s="378"/>
      <c r="C3055" s="54" t="str">
        <f>IF(ISTEXT('Organizational Unit Summary'!$B$53),'Organizational Unit Summary'!$B$53,"")</f>
        <v>P-14</v>
      </c>
      <c r="D3055" s="51" t="str">
        <f>IF('Organizational Unit Summary'!$B$24="Benchmark or Sustainment",IF(E3055="OoS","OoS",IF(E3055=1,"DM",IF(E3055=2,"PM",IF(E3055=3,"LM",IF(E3055=4,"FM"))))),IF(E3055="OoS","OoS",IF(E3055&lt;=2,"H",IF(E3055=3,"M",IF(E3055=4,"L")))))</f>
        <v>DM</v>
      </c>
      <c r="E3055" s="58">
        <f>IF(OR(Processes!$C$56=TRUE,Processes!Q$56=TRUE),IF(AND(G3055=1,H3055=1,NOT(ISTEXT(J3055))),4,IF(AND(G3055=1,H3055=1,ISTEXT(J3055)),3,IF(AND(OR(G3055=1,H3055=1),ISTEXT(J3055)),2,1))),"OoS")</f>
        <v>1</v>
      </c>
      <c r="F3055" s="57"/>
      <c r="G3055" s="59"/>
      <c r="H3055" s="59"/>
      <c r="I3055" s="59"/>
      <c r="J3055" s="59"/>
      <c r="K3055" s="59"/>
      <c r="L3055" s="59"/>
      <c r="M3055" s="59"/>
      <c r="N3055" s="59"/>
      <c r="O3055" s="59"/>
      <c r="P3055" s="370"/>
      <c r="Q3055" s="63"/>
      <c r="R3055" s="389"/>
    </row>
    <row r="3056" spans="1:18" ht="12.75" hidden="1" customHeight="1" x14ac:dyDescent="0.25">
      <c r="A3056" s="383"/>
      <c r="B3056" s="378"/>
      <c r="C3056" s="54" t="str">
        <f>IF(ISTEXT('Organizational Unit Summary'!$B$54),'Organizational Unit Summary'!$B$54,"")</f>
        <v>P-15</v>
      </c>
      <c r="D3056" s="51" t="str">
        <f>IF('Organizational Unit Summary'!$B$24="Benchmark or Sustainment",IF(E3056="OoS","OoS",IF(E3056=1,"DM",IF(E3056=2,"PM",IF(E3056=3,"LM",IF(E3056=4,"FM"))))),IF(E3056="OoS","OoS",IF(E3056&lt;=2,"H",IF(E3056=3,"M",IF(E3056=4,"L")))))</f>
        <v>DM</v>
      </c>
      <c r="E3056" s="58">
        <f>IF(OR(Processes!$C$56=TRUE,Processes!R$56=TRUE),IF(AND(G3056=1,H3056=1,NOT(ISTEXT(J3056))),4,IF(AND(G3056=1,H3056=1,ISTEXT(J3056)),3,IF(AND(OR(G3056=1,H3056=1),ISTEXT(J3056)),2,1))),"OoS")</f>
        <v>1</v>
      </c>
      <c r="F3056" s="57"/>
      <c r="G3056" s="59"/>
      <c r="H3056" s="59"/>
      <c r="I3056" s="59"/>
      <c r="J3056" s="59"/>
      <c r="K3056" s="59"/>
      <c r="L3056" s="59"/>
      <c r="M3056" s="59"/>
      <c r="N3056" s="59"/>
      <c r="O3056" s="59"/>
      <c r="P3056" s="370"/>
      <c r="Q3056" s="63"/>
      <c r="R3056" s="389"/>
    </row>
    <row r="3057" spans="1:18" ht="12.75" hidden="1" customHeight="1" x14ac:dyDescent="0.25">
      <c r="A3057" s="383"/>
      <c r="B3057" s="378"/>
      <c r="C3057" s="54" t="str">
        <f>IF(ISTEXT('Organizational Unit Summary'!$B$55),'Organizational Unit Summary'!$B$55,"")</f>
        <v>P-16</v>
      </c>
      <c r="D3057" s="51" t="str">
        <f>IF('Organizational Unit Summary'!$B$24="Benchmark or Sustainment",IF(E3057="OoS","OoS",IF(E3057=1,"DM",IF(E3057=2,"PM",IF(E3057=3,"LM",IF(E3057=4,"FM"))))),IF(E3057="OoS","OoS",IF(E3057&lt;=2,"H",IF(E3057=3,"M",IF(E3057=4,"L")))))</f>
        <v>DM</v>
      </c>
      <c r="E3057" s="58">
        <f>IF(OR(Processes!$C$56=TRUE,Processes!S$56=TRUE),IF(AND(G3057=1,H3057=1,NOT(ISTEXT(J3057))),4,IF(AND(G3057=1,H3057=1,ISTEXT(J3057)),3,IF(AND(OR(G3057=1,H3057=1),ISTEXT(J3057)),2,1))),"OoS")</f>
        <v>1</v>
      </c>
      <c r="F3057" s="57"/>
      <c r="G3057" s="59"/>
      <c r="H3057" s="59"/>
      <c r="I3057" s="59"/>
      <c r="J3057" s="59"/>
      <c r="K3057" s="59"/>
      <c r="L3057" s="59"/>
      <c r="M3057" s="59"/>
      <c r="N3057" s="59"/>
      <c r="O3057" s="59"/>
      <c r="P3057" s="370"/>
      <c r="Q3057" s="63"/>
      <c r="R3057" s="389"/>
    </row>
    <row r="3058" spans="1:18" ht="12.75" hidden="1" customHeight="1" x14ac:dyDescent="0.25">
      <c r="A3058" s="383"/>
      <c r="B3058" s="378"/>
      <c r="C3058" s="54" t="str">
        <f>IF(ISTEXT('Organizational Unit Summary'!$B$56),'Organizational Unit Summary'!$B$56,"")</f>
        <v>P-17</v>
      </c>
      <c r="D3058" s="51" t="str">
        <f>IF('Organizational Unit Summary'!$B$24="Benchmark or Sustainment",IF(E3058="OoS","OoS",IF(E3058=1,"DM",IF(E3058=2,"PM",IF(E3058=3,"LM",IF(E3058=4,"FM"))))),IF(E3058="OoS","OoS",IF(E3058&lt;=2,"H",IF(E3058=3,"M",IF(E3058=4,"L")))))</f>
        <v>DM</v>
      </c>
      <c r="E3058" s="58">
        <f>IF(OR(Processes!$C$56=TRUE,Processes!T$56=TRUE),IF(AND(G3058=1,H3058=1,NOT(ISTEXT(J3058))),4,IF(AND(G3058=1,H3058=1,ISTEXT(J3058)),3,IF(AND(OR(G3058=1,H3058=1),ISTEXT(J3058)),2,1))),"OoS")</f>
        <v>1</v>
      </c>
      <c r="F3058" s="57"/>
      <c r="G3058" s="59"/>
      <c r="H3058" s="59"/>
      <c r="I3058" s="59"/>
      <c r="J3058" s="59"/>
      <c r="K3058" s="59"/>
      <c r="L3058" s="59"/>
      <c r="M3058" s="59"/>
      <c r="N3058" s="59"/>
      <c r="O3058" s="59"/>
      <c r="P3058" s="370"/>
      <c r="Q3058" s="63"/>
      <c r="R3058" s="389"/>
    </row>
    <row r="3059" spans="1:18" ht="12.75" hidden="1" customHeight="1" x14ac:dyDescent="0.25">
      <c r="A3059" s="383"/>
      <c r="B3059" s="378"/>
      <c r="C3059" s="54" t="str">
        <f>IF(ISTEXT('Organizational Unit Summary'!$B$57),'Organizational Unit Summary'!$B$57,"")</f>
        <v>P-18</v>
      </c>
      <c r="D3059" s="51" t="str">
        <f>IF('Organizational Unit Summary'!$B$24="Benchmark or Sustainment",IF(E3059="OoS","OoS",IF(E3059=1,"DM",IF(E3059=2,"PM",IF(E3059=3,"LM",IF(E3059=4,"FM"))))),IF(E3059="OoS","OoS",IF(E3059&lt;=2,"H",IF(E3059=3,"M",IF(E3059=4,"L")))))</f>
        <v>DM</v>
      </c>
      <c r="E3059" s="58">
        <f>IF(OR(Processes!$C$56=TRUE,Processes!U$56=TRUE),IF(AND(G3059=1,H3059=1,NOT(ISTEXT(J3059))),4,IF(AND(G3059=1,H3059=1,ISTEXT(J3059)),3,IF(AND(OR(G3059=1,H3059=1),ISTEXT(J3059)),2,1))),"OoS")</f>
        <v>1</v>
      </c>
      <c r="F3059" s="57"/>
      <c r="G3059" s="59"/>
      <c r="H3059" s="59"/>
      <c r="I3059" s="59"/>
      <c r="J3059" s="59"/>
      <c r="K3059" s="59"/>
      <c r="L3059" s="59"/>
      <c r="M3059" s="59"/>
      <c r="N3059" s="59"/>
      <c r="O3059" s="59"/>
      <c r="P3059" s="370"/>
      <c r="Q3059" s="63"/>
      <c r="R3059" s="389"/>
    </row>
    <row r="3060" spans="1:18" ht="12.75" hidden="1" customHeight="1" x14ac:dyDescent="0.25">
      <c r="A3060" s="383"/>
      <c r="B3060" s="378"/>
      <c r="C3060" s="54" t="str">
        <f>IF(ISTEXT('Organizational Unit Summary'!$B$58),'Organizational Unit Summary'!$B$58,"")</f>
        <v>P-19</v>
      </c>
      <c r="D3060" s="51" t="str">
        <f>IF('Organizational Unit Summary'!$B$24="Benchmark or Sustainment",IF(E3060="OoS","OoS",IF(E3060=1,"DM",IF(E3060=2,"PM",IF(E3060=3,"LM",IF(E3060=4,"FM"))))),IF(E3060="OoS","OoS",IF(E3060&lt;=2,"H",IF(E3060=3,"M",IF(E3060=4,"L")))))</f>
        <v>DM</v>
      </c>
      <c r="E3060" s="58">
        <f>IF(OR(Processes!$C$56=TRUE,Processes!V$56=TRUE),IF(AND(G3060=1,H3060=1,NOT(ISTEXT(J3060))),4,IF(AND(G3060=1,H3060=1,ISTEXT(J3060)),3,IF(AND(OR(G3060=1,H3060=1),ISTEXT(J3060)),2,1))),"OoS")</f>
        <v>1</v>
      </c>
      <c r="F3060" s="57"/>
      <c r="G3060" s="59"/>
      <c r="H3060" s="59"/>
      <c r="I3060" s="59"/>
      <c r="J3060" s="59"/>
      <c r="K3060" s="59"/>
      <c r="L3060" s="59"/>
      <c r="M3060" s="59"/>
      <c r="N3060" s="59"/>
      <c r="O3060" s="59"/>
      <c r="P3060" s="370"/>
      <c r="Q3060" s="63"/>
      <c r="R3060" s="389"/>
    </row>
    <row r="3061" spans="1:18" ht="12.75" hidden="1" customHeight="1" thickBot="1" x14ac:dyDescent="0.3">
      <c r="A3061" s="383"/>
      <c r="B3061" s="378"/>
      <c r="C3061" s="54" t="str">
        <f>IF(ISTEXT('Organizational Unit Summary'!$B$59),'Organizational Unit Summary'!$B$59,"")</f>
        <v>P-20</v>
      </c>
      <c r="D3061" s="51" t="str">
        <f>IF('Organizational Unit Summary'!$B$24="Benchmark or Sustainment",IF(E3061="OoS","OoS",IF(E3061=1,"DM",IF(E3061=2,"PM",IF(E3061=3,"LM",IF(E3061=4,"FM"))))),IF(E3061="OoS","OoS",IF(E3061&lt;=2,"H",IF(E3061=3,"M",IF(E3061=4,"L")))))</f>
        <v>DM</v>
      </c>
      <c r="E3061" s="58">
        <f>IF(OR(Processes!$C$56=TRUE,Processes!W$56=TRUE),IF(AND(G3061=1,H3061=1,NOT(ISTEXT(J3061))),4,IF(AND(G3061=1,H3061=1,ISTEXT(J3061)),3,IF(AND(OR(G3061=1,H3061=1),ISTEXT(J3061)),2,1))),"OoS")</f>
        <v>1</v>
      </c>
      <c r="F3061" s="57"/>
      <c r="G3061" s="59"/>
      <c r="H3061" s="59"/>
      <c r="I3061" s="59"/>
      <c r="J3061" s="59"/>
      <c r="K3061" s="59"/>
      <c r="L3061" s="59"/>
      <c r="M3061" s="59"/>
      <c r="N3061" s="59"/>
      <c r="O3061" s="59"/>
      <c r="P3061" s="371"/>
      <c r="Q3061" s="63"/>
      <c r="R3061" s="389"/>
    </row>
    <row r="3062" spans="1:18" ht="12.75" hidden="1" customHeight="1" x14ac:dyDescent="0.25">
      <c r="A3062" s="383"/>
      <c r="B3062" s="378" t="str">
        <f>IF(ISTEXT(Processes!$B$6),Processes!$B$6,"")</f>
        <v>Process 4</v>
      </c>
      <c r="C3062" s="62" t="str">
        <f>IF(ISTEXT('Organizational Unit Summary'!$B$40),'Organizational Unit Summary'!$B$40,"")</f>
        <v>P-1</v>
      </c>
      <c r="D3062" s="51" t="str">
        <f>IF('Organizational Unit Summary'!$B$24="Benchmark or Sustainment",IF(E3062="OoS","OoS",IF(E3062=1,"DM",IF(E3062=2,"PM",IF(E3062=3,"LM",IF(E3062=4,"FM"))))),IF(E3062="OoS","OoS",IF(E3062&lt;=2,"H",IF(E3062=3,"M",IF(E3062=4,"L")))))</f>
        <v>DM</v>
      </c>
      <c r="E3062" s="58">
        <f>IF(OR(Processes!$C$57=TRUE,Processes!D$57=TRUE),IF(AND(G3062=1,H3062=1,NOT(ISTEXT(J3062))),4,IF(AND(G3062=1,H3062=1,ISTEXT(J3062)),3,IF(AND(OR(G3062=1,H3062=1),ISTEXT(J3062)),2,1))),"OoS")</f>
        <v>1</v>
      </c>
      <c r="F3062" s="57"/>
      <c r="G3062" s="59"/>
      <c r="H3062" s="59"/>
      <c r="I3062" s="59"/>
      <c r="J3062" s="59"/>
      <c r="K3062" s="59"/>
      <c r="L3062" s="59"/>
      <c r="M3062" s="59"/>
      <c r="N3062" s="59"/>
      <c r="O3062" s="59"/>
      <c r="P3062" s="369"/>
      <c r="Q3062" s="63"/>
      <c r="R3062" s="389"/>
    </row>
    <row r="3063" spans="1:18" ht="12.75" hidden="1" customHeight="1" x14ac:dyDescent="0.25">
      <c r="A3063" s="383"/>
      <c r="B3063" s="378"/>
      <c r="C3063" s="62" t="str">
        <f>IF(ISTEXT('Organizational Unit Summary'!$B$41),'Organizational Unit Summary'!$B$41,"")</f>
        <v>P-2</v>
      </c>
      <c r="D3063" s="51" t="str">
        <f>IF('Organizational Unit Summary'!$B$24="Benchmark or Sustainment",IF(E3063="OoS","OoS",IF(E3063=1,"DM",IF(E3063=2,"PM",IF(E3063=3,"LM",IF(E3063=4,"FM"))))),IF(E3063="OoS","OoS",IF(E3063&lt;=2,"H",IF(E3063=3,"M",IF(E3063=4,"L")))))</f>
        <v>DM</v>
      </c>
      <c r="E3063" s="58">
        <f>IF(OR(Processes!$C$57=TRUE,Processes!E$57=TRUE),IF(AND(G3063=1,H3063=1,NOT(ISTEXT(J3063))),4,IF(AND(G3063=1,H3063=1,ISTEXT(J3063)),3,IF(AND(OR(G3063=1,H3063=1),ISTEXT(J3063)),2,1))),"OoS")</f>
        <v>1</v>
      </c>
      <c r="F3063" s="57"/>
      <c r="G3063" s="59"/>
      <c r="H3063" s="59"/>
      <c r="I3063" s="59"/>
      <c r="J3063" s="59"/>
      <c r="K3063" s="59"/>
      <c r="L3063" s="59"/>
      <c r="M3063" s="59"/>
      <c r="N3063" s="59"/>
      <c r="O3063" s="59"/>
      <c r="P3063" s="370"/>
      <c r="Q3063" s="63"/>
      <c r="R3063" s="389"/>
    </row>
    <row r="3064" spans="1:18" ht="12.75" hidden="1" customHeight="1" x14ac:dyDescent="0.25">
      <c r="A3064" s="383"/>
      <c r="B3064" s="378"/>
      <c r="C3064" s="62" t="str">
        <f>IF(ISTEXT('Organizational Unit Summary'!$B$42),'Organizational Unit Summary'!$B$42,"")</f>
        <v>P-3</v>
      </c>
      <c r="D3064" s="51" t="str">
        <f>IF('Organizational Unit Summary'!$B$24="Benchmark or Sustainment",IF(E3064="OoS","OoS",IF(E3064=1,"DM",IF(E3064=2,"PM",IF(E3064=3,"LM",IF(E3064=4,"FM"))))),IF(E3064="OoS","OoS",IF(E3064&lt;=2,"H",IF(E3064=3,"M",IF(E3064=4,"L")))))</f>
        <v>DM</v>
      </c>
      <c r="E3064" s="58">
        <f>IF(OR(Processes!$C$57=TRUE,Processes!F$57=TRUE),IF(AND(G3064=1,H3064=1,NOT(ISTEXT(J3064))),4,IF(AND(G3064=1,H3064=1,ISTEXT(J3064)),3,IF(AND(OR(G3064=1,H3064=1),ISTEXT(J3064)),2,1))),"OoS")</f>
        <v>1</v>
      </c>
      <c r="F3064" s="57"/>
      <c r="G3064" s="59"/>
      <c r="H3064" s="59"/>
      <c r="I3064" s="59"/>
      <c r="J3064" s="59"/>
      <c r="K3064" s="59"/>
      <c r="L3064" s="59"/>
      <c r="M3064" s="59"/>
      <c r="N3064" s="59"/>
      <c r="O3064" s="59"/>
      <c r="P3064" s="370"/>
      <c r="Q3064" s="63"/>
      <c r="R3064" s="389"/>
    </row>
    <row r="3065" spans="1:18" ht="13" hidden="1" x14ac:dyDescent="0.25">
      <c r="A3065" s="383"/>
      <c r="B3065" s="378"/>
      <c r="C3065" s="62" t="str">
        <f>IF(ISTEXT('Organizational Unit Summary'!$B$43),'Organizational Unit Summary'!$B$43,"")</f>
        <v>P-4</v>
      </c>
      <c r="D3065" s="51" t="str">
        <f>IF('Organizational Unit Summary'!$B$24="Benchmark or Sustainment",IF(E3065="OoS","OoS",IF(E3065=1,"DM",IF(E3065=2,"PM",IF(E3065=3,"LM",IF(E3065=4,"FM"))))),IF(E3065="OoS","OoS",IF(E3065&lt;=2,"H",IF(E3065=3,"M",IF(E3065=4,"L")))))</f>
        <v>DM</v>
      </c>
      <c r="E3065" s="58">
        <f>IF(OR(Processes!$C$57=TRUE,Processes!G$57=TRUE),IF(AND(G3065=1,H3065=1,NOT(ISTEXT(J3065))),4,IF(AND(G3065=1,H3065=1,ISTEXT(J3065)),3,IF(AND(OR(G3065=1,H3065=1),ISTEXT(J3065)),2,1))),"OoS")</f>
        <v>1</v>
      </c>
      <c r="F3065" s="57"/>
      <c r="G3065" s="59"/>
      <c r="H3065" s="59"/>
      <c r="I3065" s="59"/>
      <c r="J3065" s="59"/>
      <c r="K3065" s="59"/>
      <c r="L3065" s="59"/>
      <c r="M3065" s="59"/>
      <c r="N3065" s="59"/>
      <c r="O3065" s="59"/>
      <c r="P3065" s="370"/>
      <c r="Q3065" s="63"/>
      <c r="R3065" s="389"/>
    </row>
    <row r="3066" spans="1:18" ht="13" hidden="1" x14ac:dyDescent="0.25">
      <c r="A3066" s="383"/>
      <c r="B3066" s="378"/>
      <c r="C3066" s="62" t="str">
        <f>IF(ISTEXT('Organizational Unit Summary'!$B$44),'Organizational Unit Summary'!$B$44,"")</f>
        <v>P-5</v>
      </c>
      <c r="D3066" s="51" t="str">
        <f>IF('Organizational Unit Summary'!$B$24="Benchmark or Sustainment",IF(E3066="OoS","OoS",IF(E3066=1,"DM",IF(E3066=2,"PM",IF(E3066=3,"LM",IF(E3066=4,"FM"))))),IF(E3066="OoS","OoS",IF(E3066&lt;=2,"H",IF(E3066=3,"M",IF(E3066=4,"L")))))</f>
        <v>DM</v>
      </c>
      <c r="E3066" s="58">
        <f>IF(OR(Processes!$C$57=TRUE,Processes!H$57=TRUE),IF(AND(G3066=1,H3066=1,NOT(ISTEXT(J3066))),4,IF(AND(G3066=1,H3066=1,ISTEXT(J3066)),3,IF(AND(OR(G3066=1,H3066=1),ISTEXT(J3066)),2,1))),"OoS")</f>
        <v>1</v>
      </c>
      <c r="F3066" s="57"/>
      <c r="G3066" s="59"/>
      <c r="H3066" s="59"/>
      <c r="I3066" s="59"/>
      <c r="J3066" s="59"/>
      <c r="K3066" s="59"/>
      <c r="L3066" s="59"/>
      <c r="M3066" s="59"/>
      <c r="N3066" s="59"/>
      <c r="O3066" s="59"/>
      <c r="P3066" s="370"/>
      <c r="Q3066" s="63"/>
      <c r="R3066" s="389"/>
    </row>
    <row r="3067" spans="1:18" ht="13" hidden="1" x14ac:dyDescent="0.25">
      <c r="A3067" s="383"/>
      <c r="B3067" s="378"/>
      <c r="C3067" s="62" t="str">
        <f>IF(ISTEXT('Organizational Unit Summary'!$B$45),'Organizational Unit Summary'!$B$45,"")</f>
        <v>P-6</v>
      </c>
      <c r="D3067" s="51" t="str">
        <f>IF('Organizational Unit Summary'!$B$24="Benchmark or Sustainment",IF(E3067="OoS","OoS",IF(E3067=1,"DM",IF(E3067=2,"PM",IF(E3067=3,"LM",IF(E3067=4,"FM"))))),IF(E3067="OoS","OoS",IF(E3067&lt;=2,"H",IF(E3067=3,"M",IF(E3067=4,"L")))))</f>
        <v>DM</v>
      </c>
      <c r="E3067" s="58">
        <f>IF(OR(Processes!$C$57=TRUE,Processes!I$57=TRUE),IF(AND(G3067=1,H3067=1,NOT(ISTEXT(J3067))),4,IF(AND(G3067=1,H3067=1,ISTEXT(J3067)),3,IF(AND(OR(G3067=1,H3067=1),ISTEXT(J3067)),2,1))),"OoS")</f>
        <v>1</v>
      </c>
      <c r="F3067" s="57"/>
      <c r="G3067" s="59"/>
      <c r="H3067" s="59"/>
      <c r="I3067" s="59"/>
      <c r="J3067" s="59"/>
      <c r="K3067" s="59"/>
      <c r="L3067" s="59"/>
      <c r="M3067" s="59"/>
      <c r="N3067" s="59"/>
      <c r="O3067" s="59"/>
      <c r="P3067" s="370"/>
      <c r="Q3067" s="63"/>
      <c r="R3067" s="389"/>
    </row>
    <row r="3068" spans="1:18" ht="13" hidden="1" x14ac:dyDescent="0.25">
      <c r="A3068" s="383"/>
      <c r="B3068" s="378"/>
      <c r="C3068" s="62" t="str">
        <f>IF(ISTEXT('Organizational Unit Summary'!$B$46),'Organizational Unit Summary'!$B$46,"")</f>
        <v>P-7</v>
      </c>
      <c r="D3068" s="51" t="str">
        <f>IF('Organizational Unit Summary'!$B$24="Benchmark or Sustainment",IF(E3068="OoS","OoS",IF(E3068=1,"DM",IF(E3068=2,"PM",IF(E3068=3,"LM",IF(E3068=4,"FM"))))),IF(E3068="OoS","OoS",IF(E3068&lt;=2,"H",IF(E3068=3,"M",IF(E3068=4,"L")))))</f>
        <v>DM</v>
      </c>
      <c r="E3068" s="58">
        <f>IF(OR(Processes!$C$57=TRUE,Processes!J$57=TRUE),IF(AND(G3068=1,H3068=1,NOT(ISTEXT(J3068))),4,IF(AND(G3068=1,H3068=1,ISTEXT(J3068)),3,IF(AND(OR(G3068=1,H3068=1),ISTEXT(J3068)),2,1))),"OoS")</f>
        <v>1</v>
      </c>
      <c r="F3068" s="57"/>
      <c r="G3068" s="59"/>
      <c r="H3068" s="59"/>
      <c r="I3068" s="59"/>
      <c r="J3068" s="59"/>
      <c r="K3068" s="59"/>
      <c r="L3068" s="59"/>
      <c r="M3068" s="59"/>
      <c r="N3068" s="59"/>
      <c r="O3068" s="59"/>
      <c r="P3068" s="370"/>
      <c r="Q3068" s="63"/>
      <c r="R3068" s="389"/>
    </row>
    <row r="3069" spans="1:18" ht="13" hidden="1" x14ac:dyDescent="0.25">
      <c r="A3069" s="383"/>
      <c r="B3069" s="378"/>
      <c r="C3069" s="62" t="str">
        <f>IF(ISTEXT('Organizational Unit Summary'!$B$47),'Organizational Unit Summary'!$B$47,"")</f>
        <v>P-8</v>
      </c>
      <c r="D3069" s="51" t="str">
        <f>IF('Organizational Unit Summary'!$B$24="Benchmark or Sustainment",IF(E3069="OoS","OoS",IF(E3069=1,"DM",IF(E3069=2,"PM",IF(E3069=3,"LM",IF(E3069=4,"FM"))))),IF(E3069="OoS","OoS",IF(E3069&lt;=2,"H",IF(E3069=3,"M",IF(E3069=4,"L")))))</f>
        <v>DM</v>
      </c>
      <c r="E3069" s="58">
        <f>IF(OR(Processes!$C$57=TRUE,Processes!K$57=TRUE),IF(AND(G3069=1,H3069=1,NOT(ISTEXT(J3069))),4,IF(AND(G3069=1,H3069=1,ISTEXT(J3069)),3,IF(AND(OR(G3069=1,H3069=1),ISTEXT(J3069)),2,1))),"OoS")</f>
        <v>1</v>
      </c>
      <c r="F3069" s="57"/>
      <c r="G3069" s="59"/>
      <c r="H3069" s="59"/>
      <c r="I3069" s="59"/>
      <c r="J3069" s="59"/>
      <c r="K3069" s="59"/>
      <c r="L3069" s="59"/>
      <c r="M3069" s="59"/>
      <c r="N3069" s="59"/>
      <c r="O3069" s="59"/>
      <c r="P3069" s="370"/>
      <c r="Q3069" s="63"/>
      <c r="R3069" s="389"/>
    </row>
    <row r="3070" spans="1:18" ht="13" hidden="1" x14ac:dyDescent="0.25">
      <c r="A3070" s="383"/>
      <c r="B3070" s="378"/>
      <c r="C3070" s="54" t="str">
        <f>IF(ISTEXT('Organizational Unit Summary'!$B$48),'Organizational Unit Summary'!$B$48,"")</f>
        <v>P-9</v>
      </c>
      <c r="D3070" s="51" t="str">
        <f>IF('Organizational Unit Summary'!$B$24="Benchmark or Sustainment",IF(E3070="OoS","OoS",IF(E3070=1,"DM",IF(E3070=2,"PM",IF(E3070=3,"LM",IF(E3070=4,"FM"))))),IF(E3070="OoS","OoS",IF(E3070&lt;=2,"H",IF(E3070=3,"M",IF(E3070=4,"L")))))</f>
        <v>DM</v>
      </c>
      <c r="E3070" s="58">
        <f>IF(OR(Processes!$C$57=TRUE,Processes!L$57=TRUE),IF(AND(G3070=1,H3070=1,NOT(ISTEXT(J3070))),4,IF(AND(G3070=1,H3070=1,ISTEXT(J3070)),3,IF(AND(OR(G3070=1,H3070=1),ISTEXT(J3070)),2,1))),"OoS")</f>
        <v>1</v>
      </c>
      <c r="F3070" s="57"/>
      <c r="G3070" s="59"/>
      <c r="H3070" s="59"/>
      <c r="I3070" s="59"/>
      <c r="J3070" s="59"/>
      <c r="K3070" s="59"/>
      <c r="L3070" s="59"/>
      <c r="M3070" s="59"/>
      <c r="N3070" s="59"/>
      <c r="O3070" s="59"/>
      <c r="P3070" s="370"/>
      <c r="Q3070" s="63"/>
      <c r="R3070" s="389"/>
    </row>
    <row r="3071" spans="1:18" ht="13" hidden="1" x14ac:dyDescent="0.25">
      <c r="A3071" s="383"/>
      <c r="B3071" s="378"/>
      <c r="C3071" s="54" t="str">
        <f>IF(ISTEXT('Organizational Unit Summary'!$B$49),'Organizational Unit Summary'!$B$49,"")</f>
        <v>P-10</v>
      </c>
      <c r="D3071" s="51" t="str">
        <f>IF('Organizational Unit Summary'!$B$24="Benchmark or Sustainment",IF(E3071="OoS","OoS",IF(E3071=1,"DM",IF(E3071=2,"PM",IF(E3071=3,"LM",IF(E3071=4,"FM"))))),IF(E3071="OoS","OoS",IF(E3071&lt;=2,"H",IF(E3071=3,"M",IF(E3071=4,"L")))))</f>
        <v>DM</v>
      </c>
      <c r="E3071" s="58">
        <f>IF(OR(Processes!$C$57=TRUE,Processes!M$57=TRUE),IF(AND(G3071=1,H3071=1,NOT(ISTEXT(J3071))),4,IF(AND(G3071=1,H3071=1,ISTEXT(J3071)),3,IF(AND(OR(G3071=1,H3071=1),ISTEXT(J3071)),2,1))),"OoS")</f>
        <v>1</v>
      </c>
      <c r="F3071" s="57"/>
      <c r="G3071" s="59"/>
      <c r="H3071" s="59"/>
      <c r="I3071" s="59"/>
      <c r="J3071" s="59"/>
      <c r="K3071" s="59"/>
      <c r="L3071" s="59"/>
      <c r="M3071" s="59"/>
      <c r="N3071" s="59"/>
      <c r="O3071" s="59"/>
      <c r="P3071" s="370"/>
      <c r="Q3071" s="63"/>
      <c r="R3071" s="389"/>
    </row>
    <row r="3072" spans="1:18" ht="13" hidden="1" x14ac:dyDescent="0.25">
      <c r="A3072" s="383"/>
      <c r="B3072" s="378"/>
      <c r="C3072" s="54" t="str">
        <f>IF(ISTEXT('Organizational Unit Summary'!$B$50),'Organizational Unit Summary'!$B$50,"")</f>
        <v>P-11</v>
      </c>
      <c r="D3072" s="51" t="str">
        <f>IF('Organizational Unit Summary'!$B$24="Benchmark or Sustainment",IF(E3072="OoS","OoS",IF(E3072=1,"DM",IF(E3072=2,"PM",IF(E3072=3,"LM",IF(E3072=4,"FM"))))),IF(E3072="OoS","OoS",IF(E3072&lt;=2,"H",IF(E3072=3,"M",IF(E3072=4,"L")))))</f>
        <v>DM</v>
      </c>
      <c r="E3072" s="58">
        <f>IF(OR(Processes!$C$57=TRUE,Processes!N$57=TRUE),IF(AND(G3072=1,H3072=1,NOT(ISTEXT(J3072))),4,IF(AND(G3072=1,H3072=1,ISTEXT(J3072)),3,IF(AND(OR(G3072=1,H3072=1),ISTEXT(J3072)),2,1))),"OoS")</f>
        <v>1</v>
      </c>
      <c r="F3072" s="57"/>
      <c r="G3072" s="59"/>
      <c r="H3072" s="59"/>
      <c r="I3072" s="59"/>
      <c r="J3072" s="59"/>
      <c r="K3072" s="59"/>
      <c r="L3072" s="59"/>
      <c r="M3072" s="59"/>
      <c r="N3072" s="59"/>
      <c r="O3072" s="59"/>
      <c r="P3072" s="370"/>
      <c r="Q3072" s="63"/>
      <c r="R3072" s="389"/>
    </row>
    <row r="3073" spans="1:18" ht="13" hidden="1" x14ac:dyDescent="0.25">
      <c r="A3073" s="383"/>
      <c r="B3073" s="378"/>
      <c r="C3073" s="54" t="str">
        <f>IF(ISTEXT('Organizational Unit Summary'!$B$51),'Organizational Unit Summary'!$B$51,"")</f>
        <v>P-12</v>
      </c>
      <c r="D3073" s="51" t="str">
        <f>IF('Organizational Unit Summary'!$B$24="Benchmark or Sustainment",IF(E3073="OoS","OoS",IF(E3073=1,"DM",IF(E3073=2,"PM",IF(E3073=3,"LM",IF(E3073=4,"FM"))))),IF(E3073="OoS","OoS",IF(E3073&lt;=2,"H",IF(E3073=3,"M",IF(E3073=4,"L")))))</f>
        <v>DM</v>
      </c>
      <c r="E3073" s="58">
        <f>IF(OR(Processes!$C$57=TRUE,Processes!O$57=TRUE),IF(AND(G3073=1,H3073=1,NOT(ISTEXT(J3073))),4,IF(AND(G3073=1,H3073=1,ISTEXT(J3073)),3,IF(AND(OR(G3073=1,H3073=1),ISTEXT(J3073)),2,1))),"OoS")</f>
        <v>1</v>
      </c>
      <c r="F3073" s="57"/>
      <c r="G3073" s="59"/>
      <c r="H3073" s="59"/>
      <c r="I3073" s="59"/>
      <c r="J3073" s="59"/>
      <c r="K3073" s="59"/>
      <c r="L3073" s="59"/>
      <c r="M3073" s="59"/>
      <c r="N3073" s="59"/>
      <c r="O3073" s="59"/>
      <c r="P3073" s="370"/>
      <c r="Q3073" s="63"/>
      <c r="R3073" s="389"/>
    </row>
    <row r="3074" spans="1:18" ht="13" hidden="1" x14ac:dyDescent="0.25">
      <c r="A3074" s="383"/>
      <c r="B3074" s="378"/>
      <c r="C3074" s="54" t="str">
        <f>IF(ISTEXT('Organizational Unit Summary'!$B$52),'Organizational Unit Summary'!$B$52,"")</f>
        <v>P-13</v>
      </c>
      <c r="D3074" s="51" t="str">
        <f>IF('Organizational Unit Summary'!$B$24="Benchmark or Sustainment",IF(E3074="OoS","OoS",IF(E3074=1,"DM",IF(E3074=2,"PM",IF(E3074=3,"LM",IF(E3074=4,"FM"))))),IF(E3074="OoS","OoS",IF(E3074&lt;=2,"H",IF(E3074=3,"M",IF(E3074=4,"L")))))</f>
        <v>DM</v>
      </c>
      <c r="E3074" s="58">
        <f>IF(OR(Processes!$C$57=TRUE,Processes!P$57=TRUE),IF(AND(G3074=1,H3074=1,NOT(ISTEXT(J3074))),4,IF(AND(G3074=1,H3074=1,ISTEXT(J3074)),3,IF(AND(OR(G3074=1,H3074=1),ISTEXT(J3074)),2,1))),"OoS")</f>
        <v>1</v>
      </c>
      <c r="F3074" s="57"/>
      <c r="G3074" s="59"/>
      <c r="H3074" s="59"/>
      <c r="I3074" s="59"/>
      <c r="J3074" s="59"/>
      <c r="K3074" s="59"/>
      <c r="L3074" s="59"/>
      <c r="M3074" s="59"/>
      <c r="N3074" s="59"/>
      <c r="O3074" s="59"/>
      <c r="P3074" s="370"/>
      <c r="Q3074" s="63"/>
      <c r="R3074" s="389"/>
    </row>
    <row r="3075" spans="1:18" ht="13" hidden="1" x14ac:dyDescent="0.25">
      <c r="A3075" s="383"/>
      <c r="B3075" s="378"/>
      <c r="C3075" s="54" t="str">
        <f>IF(ISTEXT('Organizational Unit Summary'!$B$53),'Organizational Unit Summary'!$B$53,"")</f>
        <v>P-14</v>
      </c>
      <c r="D3075" s="51" t="str">
        <f>IF('Organizational Unit Summary'!$B$24="Benchmark or Sustainment",IF(E3075="OoS","OoS",IF(E3075=1,"DM",IF(E3075=2,"PM",IF(E3075=3,"LM",IF(E3075=4,"FM"))))),IF(E3075="OoS","OoS",IF(E3075&lt;=2,"H",IF(E3075=3,"M",IF(E3075=4,"L")))))</f>
        <v>DM</v>
      </c>
      <c r="E3075" s="58">
        <f>IF(OR(Processes!$C$57=TRUE,Processes!Q$57=TRUE),IF(AND(G3075=1,H3075=1,NOT(ISTEXT(J3075))),4,IF(AND(G3075=1,H3075=1,ISTEXT(J3075)),3,IF(AND(OR(G3075=1,H3075=1),ISTEXT(J3075)),2,1))),"OoS")</f>
        <v>1</v>
      </c>
      <c r="F3075" s="57"/>
      <c r="G3075" s="59"/>
      <c r="H3075" s="59"/>
      <c r="I3075" s="59"/>
      <c r="J3075" s="59"/>
      <c r="K3075" s="59"/>
      <c r="L3075" s="59"/>
      <c r="M3075" s="59"/>
      <c r="N3075" s="59"/>
      <c r="O3075" s="59"/>
      <c r="P3075" s="370"/>
      <c r="Q3075" s="63"/>
      <c r="R3075" s="389"/>
    </row>
    <row r="3076" spans="1:18" ht="13" hidden="1" x14ac:dyDescent="0.25">
      <c r="A3076" s="383"/>
      <c r="B3076" s="378"/>
      <c r="C3076" s="54" t="str">
        <f>IF(ISTEXT('Organizational Unit Summary'!$B$54),'Organizational Unit Summary'!$B$54,"")</f>
        <v>P-15</v>
      </c>
      <c r="D3076" s="51" t="str">
        <f>IF('Organizational Unit Summary'!$B$24="Benchmark or Sustainment",IF(E3076="OoS","OoS",IF(E3076=1,"DM",IF(E3076=2,"PM",IF(E3076=3,"LM",IF(E3076=4,"FM"))))),IF(E3076="OoS","OoS",IF(E3076&lt;=2,"H",IF(E3076=3,"M",IF(E3076=4,"L")))))</f>
        <v>DM</v>
      </c>
      <c r="E3076" s="58">
        <f>IF(OR(Processes!$C$57=TRUE,Processes!R$57=TRUE),IF(AND(G3076=1,H3076=1,NOT(ISTEXT(J3076))),4,IF(AND(G3076=1,H3076=1,ISTEXT(J3076)),3,IF(AND(OR(G3076=1,H3076=1),ISTEXT(J3076)),2,1))),"OoS")</f>
        <v>1</v>
      </c>
      <c r="F3076" s="57"/>
      <c r="G3076" s="59"/>
      <c r="H3076" s="59"/>
      <c r="I3076" s="59"/>
      <c r="J3076" s="59"/>
      <c r="K3076" s="59"/>
      <c r="L3076" s="59"/>
      <c r="M3076" s="59"/>
      <c r="N3076" s="59"/>
      <c r="O3076" s="59"/>
      <c r="P3076" s="370"/>
      <c r="Q3076" s="63"/>
      <c r="R3076" s="389"/>
    </row>
    <row r="3077" spans="1:18" ht="13" hidden="1" x14ac:dyDescent="0.25">
      <c r="A3077" s="383"/>
      <c r="B3077" s="378"/>
      <c r="C3077" s="54" t="str">
        <f>IF(ISTEXT('Organizational Unit Summary'!$B$55),'Organizational Unit Summary'!$B$55,"")</f>
        <v>P-16</v>
      </c>
      <c r="D3077" s="51" t="str">
        <f>IF('Organizational Unit Summary'!$B$24="Benchmark or Sustainment",IF(E3077="OoS","OoS",IF(E3077=1,"DM",IF(E3077=2,"PM",IF(E3077=3,"LM",IF(E3077=4,"FM"))))),IF(E3077="OoS","OoS",IF(E3077&lt;=2,"H",IF(E3077=3,"M",IF(E3077=4,"L")))))</f>
        <v>DM</v>
      </c>
      <c r="E3077" s="58">
        <f>IF(OR(Processes!$C$57=TRUE,Processes!S$57=TRUE),IF(AND(G3077=1,H3077=1,NOT(ISTEXT(J3077))),4,IF(AND(G3077=1,H3077=1,ISTEXT(J3077)),3,IF(AND(OR(G3077=1,H3077=1),ISTEXT(J3077)),2,1))),"OoS")</f>
        <v>1</v>
      </c>
      <c r="F3077" s="57"/>
      <c r="G3077" s="59"/>
      <c r="H3077" s="59"/>
      <c r="I3077" s="59"/>
      <c r="J3077" s="59"/>
      <c r="K3077" s="59"/>
      <c r="L3077" s="59"/>
      <c r="M3077" s="59"/>
      <c r="N3077" s="59"/>
      <c r="O3077" s="59"/>
      <c r="P3077" s="370"/>
      <c r="Q3077" s="63"/>
      <c r="R3077" s="389"/>
    </row>
    <row r="3078" spans="1:18" ht="13" hidden="1" x14ac:dyDescent="0.25">
      <c r="A3078" s="383"/>
      <c r="B3078" s="378"/>
      <c r="C3078" s="54" t="str">
        <f>IF(ISTEXT('Organizational Unit Summary'!$B$56),'Organizational Unit Summary'!$B$56,"")</f>
        <v>P-17</v>
      </c>
      <c r="D3078" s="51" t="str">
        <f>IF('Organizational Unit Summary'!$B$24="Benchmark or Sustainment",IF(E3078="OoS","OoS",IF(E3078=1,"DM",IF(E3078=2,"PM",IF(E3078=3,"LM",IF(E3078=4,"FM"))))),IF(E3078="OoS","OoS",IF(E3078&lt;=2,"H",IF(E3078=3,"M",IF(E3078=4,"L")))))</f>
        <v>DM</v>
      </c>
      <c r="E3078" s="58">
        <f>IF(OR(Processes!$C$57=TRUE,Processes!T$57=TRUE),IF(AND(G3078=1,H3078=1,NOT(ISTEXT(J3078))),4,IF(AND(G3078=1,H3078=1,ISTEXT(J3078)),3,IF(AND(OR(G3078=1,H3078=1),ISTEXT(J3078)),2,1))),"OoS")</f>
        <v>1</v>
      </c>
      <c r="F3078" s="57"/>
      <c r="G3078" s="59"/>
      <c r="H3078" s="59"/>
      <c r="I3078" s="59"/>
      <c r="J3078" s="59"/>
      <c r="K3078" s="59"/>
      <c r="L3078" s="59"/>
      <c r="M3078" s="59"/>
      <c r="N3078" s="59"/>
      <c r="O3078" s="59"/>
      <c r="P3078" s="370"/>
      <c r="Q3078" s="63"/>
      <c r="R3078" s="389"/>
    </row>
    <row r="3079" spans="1:18" ht="13" hidden="1" x14ac:dyDescent="0.25">
      <c r="A3079" s="383"/>
      <c r="B3079" s="378"/>
      <c r="C3079" s="54" t="str">
        <f>IF(ISTEXT('Organizational Unit Summary'!$B$57),'Organizational Unit Summary'!$B$57,"")</f>
        <v>P-18</v>
      </c>
      <c r="D3079" s="51" t="str">
        <f>IF('Organizational Unit Summary'!$B$24="Benchmark or Sustainment",IF(E3079="OoS","OoS",IF(E3079=1,"DM",IF(E3079=2,"PM",IF(E3079=3,"LM",IF(E3079=4,"FM"))))),IF(E3079="OoS","OoS",IF(E3079&lt;=2,"H",IF(E3079=3,"M",IF(E3079=4,"L")))))</f>
        <v>DM</v>
      </c>
      <c r="E3079" s="58">
        <f>IF(OR(Processes!$C$57=TRUE,Processes!U$57=TRUE),IF(AND(G3079=1,H3079=1,NOT(ISTEXT(J3079))),4,IF(AND(G3079=1,H3079=1,ISTEXT(J3079)),3,IF(AND(OR(G3079=1,H3079=1),ISTEXT(J3079)),2,1))),"OoS")</f>
        <v>1</v>
      </c>
      <c r="F3079" s="57"/>
      <c r="G3079" s="59"/>
      <c r="H3079" s="59"/>
      <c r="I3079" s="59"/>
      <c r="J3079" s="59"/>
      <c r="K3079" s="59"/>
      <c r="L3079" s="59"/>
      <c r="M3079" s="59"/>
      <c r="N3079" s="59"/>
      <c r="O3079" s="59"/>
      <c r="P3079" s="370"/>
      <c r="Q3079" s="63"/>
      <c r="R3079" s="389"/>
    </row>
    <row r="3080" spans="1:18" ht="13" hidden="1" x14ac:dyDescent="0.25">
      <c r="A3080" s="383"/>
      <c r="B3080" s="378"/>
      <c r="C3080" s="54" t="str">
        <f>IF(ISTEXT('Organizational Unit Summary'!$B$58),'Organizational Unit Summary'!$B$58,"")</f>
        <v>P-19</v>
      </c>
      <c r="D3080" s="51" t="str">
        <f>IF('Organizational Unit Summary'!$B$24="Benchmark or Sustainment",IF(E3080="OoS","OoS",IF(E3080=1,"DM",IF(E3080=2,"PM",IF(E3080=3,"LM",IF(E3080=4,"FM"))))),IF(E3080="OoS","OoS",IF(E3080&lt;=2,"H",IF(E3080=3,"M",IF(E3080=4,"L")))))</f>
        <v>DM</v>
      </c>
      <c r="E3080" s="58">
        <f>IF(OR(Processes!$C$57=TRUE,Processes!V$57=TRUE),IF(AND(G3080=1,H3080=1,NOT(ISTEXT(J3080))),4,IF(AND(G3080=1,H3080=1,ISTEXT(J3080)),3,IF(AND(OR(G3080=1,H3080=1),ISTEXT(J3080)),2,1))),"OoS")</f>
        <v>1</v>
      </c>
      <c r="F3080" s="57"/>
      <c r="G3080" s="59"/>
      <c r="H3080" s="59"/>
      <c r="I3080" s="59"/>
      <c r="J3080" s="59"/>
      <c r="K3080" s="59"/>
      <c r="L3080" s="59"/>
      <c r="M3080" s="59"/>
      <c r="N3080" s="59"/>
      <c r="O3080" s="59"/>
      <c r="P3080" s="370"/>
      <c r="Q3080" s="63"/>
      <c r="R3080" s="389"/>
    </row>
    <row r="3081" spans="1:18" ht="13.5" hidden="1" thickBot="1" x14ac:dyDescent="0.3">
      <c r="A3081" s="383"/>
      <c r="B3081" s="378"/>
      <c r="C3081" s="54" t="str">
        <f>IF(ISTEXT('Organizational Unit Summary'!$B$59),'Organizational Unit Summary'!$B$59,"")</f>
        <v>P-20</v>
      </c>
      <c r="D3081" s="51" t="str">
        <f>IF('Organizational Unit Summary'!$B$24="Benchmark or Sustainment",IF(E3081="OoS","OoS",IF(E3081=1,"DM",IF(E3081=2,"PM",IF(E3081=3,"LM",IF(E3081=4,"FM"))))),IF(E3081="OoS","OoS",IF(E3081&lt;=2,"H",IF(E3081=3,"M",IF(E3081=4,"L")))))</f>
        <v>DM</v>
      </c>
      <c r="E3081" s="58">
        <f>IF(OR(Processes!$C$57=TRUE,Processes!W$57=TRUE),IF(AND(G3081=1,H3081=1,NOT(ISTEXT(J3081))),4,IF(AND(G3081=1,H3081=1,ISTEXT(J3081)),3,IF(AND(OR(G3081=1,H3081=1),ISTEXT(J3081)),2,1))),"OoS")</f>
        <v>1</v>
      </c>
      <c r="F3081" s="57"/>
      <c r="G3081" s="59"/>
      <c r="H3081" s="59"/>
      <c r="I3081" s="59"/>
      <c r="J3081" s="59"/>
      <c r="K3081" s="59"/>
      <c r="L3081" s="59"/>
      <c r="M3081" s="59"/>
      <c r="N3081" s="59"/>
      <c r="O3081" s="59"/>
      <c r="P3081" s="371"/>
      <c r="Q3081" s="63"/>
      <c r="R3081" s="389"/>
    </row>
    <row r="3082" spans="1:18" ht="13" hidden="1" x14ac:dyDescent="0.25">
      <c r="A3082" s="383"/>
      <c r="B3082" s="378" t="str">
        <f>IF(ISTEXT(Processes!$B$7),Processes!$B$7,"")</f>
        <v>Process 5</v>
      </c>
      <c r="C3082" s="62" t="str">
        <f>IF(ISTEXT('Organizational Unit Summary'!$B$40),'Organizational Unit Summary'!$B$40,"")</f>
        <v>P-1</v>
      </c>
      <c r="D3082" s="51" t="str">
        <f>IF('Organizational Unit Summary'!$B$24="Benchmark or Sustainment",IF(E3082="OoS","OoS",IF(E3082=1,"DM",IF(E3082=2,"PM",IF(E3082=3,"LM",IF(E3082=4,"FM"))))),IF(E3082="OoS","OoS",IF(E3082&lt;=2,"H",IF(E3082=3,"M",IF(E3082=4,"L")))))</f>
        <v>DM</v>
      </c>
      <c r="E3082" s="58">
        <f>IF(OR(Processes!$C$58=TRUE,Processes!D$58=TRUE),IF(AND(G3082=1,H3082=1,NOT(ISTEXT(J3082))),4,IF(AND(G3082=1,H3082=1,ISTEXT(J3082)),3,IF(AND(OR(G3082=1,H3082=1),ISTEXT(J3082)),2,1))),"OoS")</f>
        <v>1</v>
      </c>
      <c r="F3082" s="57"/>
      <c r="G3082" s="59"/>
      <c r="H3082" s="59"/>
      <c r="I3082" s="59"/>
      <c r="J3082" s="59"/>
      <c r="K3082" s="59"/>
      <c r="L3082" s="59"/>
      <c r="M3082" s="59"/>
      <c r="N3082" s="59"/>
      <c r="O3082" s="59"/>
      <c r="P3082" s="369"/>
      <c r="Q3082" s="63"/>
      <c r="R3082" s="389"/>
    </row>
    <row r="3083" spans="1:18" ht="13" hidden="1" x14ac:dyDescent="0.25">
      <c r="A3083" s="383"/>
      <c r="B3083" s="378"/>
      <c r="C3083" s="62" t="str">
        <f>IF(ISTEXT('Organizational Unit Summary'!$B$41),'Organizational Unit Summary'!$B$41,"")</f>
        <v>P-2</v>
      </c>
      <c r="D3083" s="51" t="str">
        <f>IF('Organizational Unit Summary'!$B$24="Benchmark or Sustainment",IF(E3083="OoS","OoS",IF(E3083=1,"DM",IF(E3083=2,"PM",IF(E3083=3,"LM",IF(E3083=4,"FM"))))),IF(E3083="OoS","OoS",IF(E3083&lt;=2,"H",IF(E3083=3,"M",IF(E3083=4,"L")))))</f>
        <v>DM</v>
      </c>
      <c r="E3083" s="58">
        <f>IF(OR(Processes!$C$58=TRUE,Processes!E$58=TRUE),IF(AND(G3083=1,H3083=1,NOT(ISTEXT(J3083))),4,IF(AND(G3083=1,H3083=1,ISTEXT(J3083)),3,IF(AND(OR(G3083=1,H3083=1),ISTEXT(J3083)),2,1))),"OoS")</f>
        <v>1</v>
      </c>
      <c r="F3083" s="57"/>
      <c r="G3083" s="59"/>
      <c r="H3083" s="59"/>
      <c r="I3083" s="59"/>
      <c r="J3083" s="59"/>
      <c r="K3083" s="59"/>
      <c r="L3083" s="59"/>
      <c r="M3083" s="59"/>
      <c r="N3083" s="59"/>
      <c r="O3083" s="59"/>
      <c r="P3083" s="370"/>
      <c r="Q3083" s="63"/>
      <c r="R3083" s="389"/>
    </row>
    <row r="3084" spans="1:18" ht="13" hidden="1" x14ac:dyDescent="0.25">
      <c r="A3084" s="383"/>
      <c r="B3084" s="378"/>
      <c r="C3084" s="62" t="str">
        <f>IF(ISTEXT('Organizational Unit Summary'!$B$42),'Organizational Unit Summary'!$B$42,"")</f>
        <v>P-3</v>
      </c>
      <c r="D3084" s="51" t="str">
        <f>IF('Organizational Unit Summary'!$B$24="Benchmark or Sustainment",IF(E3084="OoS","OoS",IF(E3084=1,"DM",IF(E3084=2,"PM",IF(E3084=3,"LM",IF(E3084=4,"FM"))))),IF(E3084="OoS","OoS",IF(E3084&lt;=2,"H",IF(E3084=3,"M",IF(E3084=4,"L")))))</f>
        <v>DM</v>
      </c>
      <c r="E3084" s="58">
        <f>IF(OR(Processes!$C$58=TRUE,Processes!F$58=TRUE),IF(AND(G3084=1,H3084=1,NOT(ISTEXT(J3084))),4,IF(AND(G3084=1,H3084=1,ISTEXT(J3084)),3,IF(AND(OR(G3084=1,H3084=1),ISTEXT(J3084)),2,1))),"OoS")</f>
        <v>1</v>
      </c>
      <c r="F3084" s="57"/>
      <c r="G3084" s="59"/>
      <c r="H3084" s="59"/>
      <c r="I3084" s="59"/>
      <c r="J3084" s="59"/>
      <c r="K3084" s="59"/>
      <c r="L3084" s="59"/>
      <c r="M3084" s="59"/>
      <c r="N3084" s="59"/>
      <c r="O3084" s="59"/>
      <c r="P3084" s="370"/>
      <c r="Q3084" s="63"/>
      <c r="R3084" s="389"/>
    </row>
    <row r="3085" spans="1:18" ht="13" hidden="1" x14ac:dyDescent="0.25">
      <c r="A3085" s="383"/>
      <c r="B3085" s="378"/>
      <c r="C3085" s="62" t="str">
        <f>IF(ISTEXT('Organizational Unit Summary'!$B$43),'Organizational Unit Summary'!$B$43,"")</f>
        <v>P-4</v>
      </c>
      <c r="D3085" s="51" t="str">
        <f>IF('Organizational Unit Summary'!$B$24="Benchmark or Sustainment",IF(E3085="OoS","OoS",IF(E3085=1,"DM",IF(E3085=2,"PM",IF(E3085=3,"LM",IF(E3085=4,"FM"))))),IF(E3085="OoS","OoS",IF(E3085&lt;=2,"H",IF(E3085=3,"M",IF(E3085=4,"L")))))</f>
        <v>DM</v>
      </c>
      <c r="E3085" s="58">
        <f>IF(OR(Processes!$C$58=TRUE,Processes!G$58=TRUE),IF(AND(G3085=1,H3085=1,NOT(ISTEXT(J3085))),4,IF(AND(G3085=1,H3085=1,ISTEXT(J3085)),3,IF(AND(OR(G3085=1,H3085=1),ISTEXT(J3085)),2,1))),"OoS")</f>
        <v>1</v>
      </c>
      <c r="F3085" s="57"/>
      <c r="G3085" s="59"/>
      <c r="H3085" s="59"/>
      <c r="I3085" s="59"/>
      <c r="J3085" s="59"/>
      <c r="K3085" s="59"/>
      <c r="L3085" s="59"/>
      <c r="M3085" s="59"/>
      <c r="N3085" s="59"/>
      <c r="O3085" s="59"/>
      <c r="P3085" s="370"/>
      <c r="Q3085" s="63"/>
      <c r="R3085" s="389"/>
    </row>
    <row r="3086" spans="1:18" ht="13" hidden="1" x14ac:dyDescent="0.25">
      <c r="A3086" s="383"/>
      <c r="B3086" s="378"/>
      <c r="C3086" s="62" t="str">
        <f>IF(ISTEXT('Organizational Unit Summary'!$B$44),'Organizational Unit Summary'!$B$44,"")</f>
        <v>P-5</v>
      </c>
      <c r="D3086" s="51" t="str">
        <f>IF('Organizational Unit Summary'!$B$24="Benchmark or Sustainment",IF(E3086="OoS","OoS",IF(E3086=1,"DM",IF(E3086=2,"PM",IF(E3086=3,"LM",IF(E3086=4,"FM"))))),IF(E3086="OoS","OoS",IF(E3086&lt;=2,"H",IF(E3086=3,"M",IF(E3086=4,"L")))))</f>
        <v>DM</v>
      </c>
      <c r="E3086" s="58">
        <f>IF(OR(Processes!$C$58=TRUE,Processes!H$58=TRUE),IF(AND(G3086=1,H3086=1,NOT(ISTEXT(J3086))),4,IF(AND(G3086=1,H3086=1,ISTEXT(J3086)),3,IF(AND(OR(G3086=1,H3086=1),ISTEXT(J3086)),2,1))),"OoS")</f>
        <v>1</v>
      </c>
      <c r="F3086" s="57"/>
      <c r="G3086" s="59"/>
      <c r="H3086" s="59"/>
      <c r="I3086" s="59"/>
      <c r="J3086" s="59"/>
      <c r="K3086" s="59"/>
      <c r="L3086" s="59"/>
      <c r="M3086" s="59"/>
      <c r="N3086" s="59"/>
      <c r="O3086" s="59"/>
      <c r="P3086" s="370"/>
      <c r="Q3086" s="63"/>
      <c r="R3086" s="389"/>
    </row>
    <row r="3087" spans="1:18" ht="13" hidden="1" x14ac:dyDescent="0.25">
      <c r="A3087" s="383"/>
      <c r="B3087" s="378"/>
      <c r="C3087" s="62" t="str">
        <f>IF(ISTEXT('Organizational Unit Summary'!$B$45),'Organizational Unit Summary'!$B$45,"")</f>
        <v>P-6</v>
      </c>
      <c r="D3087" s="51" t="str">
        <f>IF('Organizational Unit Summary'!$B$24="Benchmark or Sustainment",IF(E3087="OoS","OoS",IF(E3087=1,"DM",IF(E3087=2,"PM",IF(E3087=3,"LM",IF(E3087=4,"FM"))))),IF(E3087="OoS","OoS",IF(E3087&lt;=2,"H",IF(E3087=3,"M",IF(E3087=4,"L")))))</f>
        <v>DM</v>
      </c>
      <c r="E3087" s="58">
        <f>IF(OR(Processes!$C$58=TRUE,Processes!I$58=TRUE),IF(AND(G3087=1,H3087=1,NOT(ISTEXT(J3087))),4,IF(AND(G3087=1,H3087=1,ISTEXT(J3087)),3,IF(AND(OR(G3087=1,H3087=1),ISTEXT(J3087)),2,1))),"OoS")</f>
        <v>1</v>
      </c>
      <c r="F3087" s="57"/>
      <c r="G3087" s="59"/>
      <c r="H3087" s="59"/>
      <c r="I3087" s="59"/>
      <c r="J3087" s="59"/>
      <c r="K3087" s="59"/>
      <c r="L3087" s="59"/>
      <c r="M3087" s="59"/>
      <c r="N3087" s="59"/>
      <c r="O3087" s="59"/>
      <c r="P3087" s="370"/>
      <c r="Q3087" s="63"/>
      <c r="R3087" s="389"/>
    </row>
    <row r="3088" spans="1:18" ht="13" hidden="1" x14ac:dyDescent="0.25">
      <c r="A3088" s="383"/>
      <c r="B3088" s="378"/>
      <c r="C3088" s="62" t="str">
        <f>IF(ISTEXT('Organizational Unit Summary'!$B$46),'Organizational Unit Summary'!$B$46,"")</f>
        <v>P-7</v>
      </c>
      <c r="D3088" s="51" t="str">
        <f>IF('Organizational Unit Summary'!$B$24="Benchmark or Sustainment",IF(E3088="OoS","OoS",IF(E3088=1,"DM",IF(E3088=2,"PM",IF(E3088=3,"LM",IF(E3088=4,"FM"))))),IF(E3088="OoS","OoS",IF(E3088&lt;=2,"H",IF(E3088=3,"M",IF(E3088=4,"L")))))</f>
        <v>DM</v>
      </c>
      <c r="E3088" s="58">
        <f>IF(OR(Processes!$C$58=TRUE,Processes!J$58=TRUE),IF(AND(G3088=1,H3088=1,NOT(ISTEXT(J3088))),4,IF(AND(G3088=1,H3088=1,ISTEXT(J3088)),3,IF(AND(OR(G3088=1,H3088=1),ISTEXT(J3088)),2,1))),"OoS")</f>
        <v>1</v>
      </c>
      <c r="F3088" s="57"/>
      <c r="G3088" s="59"/>
      <c r="H3088" s="59"/>
      <c r="I3088" s="59"/>
      <c r="J3088" s="59"/>
      <c r="K3088" s="59"/>
      <c r="L3088" s="59"/>
      <c r="M3088" s="59"/>
      <c r="N3088" s="59"/>
      <c r="O3088" s="59"/>
      <c r="P3088" s="370"/>
      <c r="Q3088" s="63"/>
      <c r="R3088" s="389"/>
    </row>
    <row r="3089" spans="1:18" ht="13" hidden="1" x14ac:dyDescent="0.25">
      <c r="A3089" s="383"/>
      <c r="B3089" s="378"/>
      <c r="C3089" s="62" t="str">
        <f>IF(ISTEXT('Organizational Unit Summary'!$B$47),'Organizational Unit Summary'!$B$47,"")</f>
        <v>P-8</v>
      </c>
      <c r="D3089" s="51" t="str">
        <f>IF('Organizational Unit Summary'!$B$24="Benchmark or Sustainment",IF(E3089="OoS","OoS",IF(E3089=1,"DM",IF(E3089=2,"PM",IF(E3089=3,"LM",IF(E3089=4,"FM"))))),IF(E3089="OoS","OoS",IF(E3089&lt;=2,"H",IF(E3089=3,"M",IF(E3089=4,"L")))))</f>
        <v>DM</v>
      </c>
      <c r="E3089" s="58">
        <f>IF(OR(Processes!$C$58=TRUE,Processes!K$58=TRUE),IF(AND(G3089=1,H3089=1,NOT(ISTEXT(J3089))),4,IF(AND(G3089=1,H3089=1,ISTEXT(J3089)),3,IF(AND(OR(G3089=1,H3089=1),ISTEXT(J3089)),2,1))),"OoS")</f>
        <v>1</v>
      </c>
      <c r="F3089" s="57"/>
      <c r="G3089" s="59"/>
      <c r="H3089" s="59"/>
      <c r="I3089" s="59"/>
      <c r="J3089" s="59"/>
      <c r="K3089" s="59"/>
      <c r="L3089" s="59"/>
      <c r="M3089" s="59"/>
      <c r="N3089" s="59"/>
      <c r="O3089" s="59"/>
      <c r="P3089" s="370"/>
      <c r="Q3089" s="63"/>
      <c r="R3089" s="389"/>
    </row>
    <row r="3090" spans="1:18" ht="13" hidden="1" x14ac:dyDescent="0.25">
      <c r="A3090" s="383"/>
      <c r="B3090" s="378"/>
      <c r="C3090" s="54" t="str">
        <f>IF(ISTEXT('Organizational Unit Summary'!$B$48),'Organizational Unit Summary'!$B$48,"")</f>
        <v>P-9</v>
      </c>
      <c r="D3090" s="51" t="str">
        <f>IF('Organizational Unit Summary'!$B$24="Benchmark or Sustainment",IF(E3090="OoS","OoS",IF(E3090=1,"DM",IF(E3090=2,"PM",IF(E3090=3,"LM",IF(E3090=4,"FM"))))),IF(E3090="OoS","OoS",IF(E3090&lt;=2,"H",IF(E3090=3,"M",IF(E3090=4,"L")))))</f>
        <v>DM</v>
      </c>
      <c r="E3090" s="58">
        <f>IF(OR(Processes!$C$58=TRUE,Processes!L$58=TRUE),IF(AND(G3090=1,H3090=1,NOT(ISTEXT(J3090))),4,IF(AND(G3090=1,H3090=1,ISTEXT(J3090)),3,IF(AND(OR(G3090=1,H3090=1),ISTEXT(J3090)),2,1))),"OoS")</f>
        <v>1</v>
      </c>
      <c r="F3090" s="57"/>
      <c r="G3090" s="59"/>
      <c r="H3090" s="59"/>
      <c r="I3090" s="59"/>
      <c r="J3090" s="59"/>
      <c r="K3090" s="59"/>
      <c r="L3090" s="59"/>
      <c r="M3090" s="59"/>
      <c r="N3090" s="59"/>
      <c r="O3090" s="59"/>
      <c r="P3090" s="370"/>
      <c r="Q3090" s="63"/>
      <c r="R3090" s="389"/>
    </row>
    <row r="3091" spans="1:18" ht="13" hidden="1" x14ac:dyDescent="0.25">
      <c r="A3091" s="383"/>
      <c r="B3091" s="378"/>
      <c r="C3091" s="54" t="str">
        <f>IF(ISTEXT('Organizational Unit Summary'!$B$49),'Organizational Unit Summary'!$B$49,"")</f>
        <v>P-10</v>
      </c>
      <c r="D3091" s="51" t="str">
        <f>IF('Organizational Unit Summary'!$B$24="Benchmark or Sustainment",IF(E3091="OoS","OoS",IF(E3091=1,"DM",IF(E3091=2,"PM",IF(E3091=3,"LM",IF(E3091=4,"FM"))))),IF(E3091="OoS","OoS",IF(E3091&lt;=2,"H",IF(E3091=3,"M",IF(E3091=4,"L")))))</f>
        <v>DM</v>
      </c>
      <c r="E3091" s="58">
        <f>IF(OR(Processes!$C$58=TRUE,Processes!M$58=TRUE),IF(AND(G3091=1,H3091=1,NOT(ISTEXT(J3091))),4,IF(AND(G3091=1,H3091=1,ISTEXT(J3091)),3,IF(AND(OR(G3091=1,H3091=1),ISTEXT(J3091)),2,1))),"OoS")</f>
        <v>1</v>
      </c>
      <c r="F3091" s="57"/>
      <c r="G3091" s="59"/>
      <c r="H3091" s="59"/>
      <c r="I3091" s="59"/>
      <c r="J3091" s="59"/>
      <c r="K3091" s="59"/>
      <c r="L3091" s="59"/>
      <c r="M3091" s="59"/>
      <c r="N3091" s="59"/>
      <c r="O3091" s="59"/>
      <c r="P3091" s="370"/>
      <c r="Q3091" s="63"/>
      <c r="R3091" s="389"/>
    </row>
    <row r="3092" spans="1:18" ht="13" hidden="1" x14ac:dyDescent="0.25">
      <c r="A3092" s="383"/>
      <c r="B3092" s="378"/>
      <c r="C3092" s="54" t="str">
        <f>IF(ISTEXT('Organizational Unit Summary'!$B$50),'Organizational Unit Summary'!$B$50,"")</f>
        <v>P-11</v>
      </c>
      <c r="D3092" s="51" t="str">
        <f>IF('Organizational Unit Summary'!$B$24="Benchmark or Sustainment",IF(E3092="OoS","OoS",IF(E3092=1,"DM",IF(E3092=2,"PM",IF(E3092=3,"LM",IF(E3092=4,"FM"))))),IF(E3092="OoS","OoS",IF(E3092&lt;=2,"H",IF(E3092=3,"M",IF(E3092=4,"L")))))</f>
        <v>DM</v>
      </c>
      <c r="E3092" s="58">
        <f>IF(OR(Processes!$C$58=TRUE,Processes!N$58=TRUE),IF(AND(G3092=1,H3092=1,NOT(ISTEXT(J3092))),4,IF(AND(G3092=1,H3092=1,ISTEXT(J3092)),3,IF(AND(OR(G3092=1,H3092=1),ISTEXT(J3092)),2,1))),"OoS")</f>
        <v>1</v>
      </c>
      <c r="F3092" s="57"/>
      <c r="G3092" s="59"/>
      <c r="H3092" s="59"/>
      <c r="I3092" s="59"/>
      <c r="J3092" s="59"/>
      <c r="K3092" s="59"/>
      <c r="L3092" s="59"/>
      <c r="M3092" s="59"/>
      <c r="N3092" s="59"/>
      <c r="O3092" s="59"/>
      <c r="P3092" s="370"/>
      <c r="Q3092" s="63"/>
      <c r="R3092" s="389"/>
    </row>
    <row r="3093" spans="1:18" ht="13" hidden="1" x14ac:dyDescent="0.25">
      <c r="A3093" s="383"/>
      <c r="B3093" s="378"/>
      <c r="C3093" s="54" t="str">
        <f>IF(ISTEXT('Organizational Unit Summary'!$B$51),'Organizational Unit Summary'!$B$51,"")</f>
        <v>P-12</v>
      </c>
      <c r="D3093" s="51" t="str">
        <f>IF('Organizational Unit Summary'!$B$24="Benchmark or Sustainment",IF(E3093="OoS","OoS",IF(E3093=1,"DM",IF(E3093=2,"PM",IF(E3093=3,"LM",IF(E3093=4,"FM"))))),IF(E3093="OoS","OoS",IF(E3093&lt;=2,"H",IF(E3093=3,"M",IF(E3093=4,"L")))))</f>
        <v>DM</v>
      </c>
      <c r="E3093" s="58">
        <f>IF(OR(Processes!$C$58=TRUE,Processes!O$58=TRUE),IF(AND(G3093=1,H3093=1,NOT(ISTEXT(J3093))),4,IF(AND(G3093=1,H3093=1,ISTEXT(J3093)),3,IF(AND(OR(G3093=1,H3093=1),ISTEXT(J3093)),2,1))),"OoS")</f>
        <v>1</v>
      </c>
      <c r="F3093" s="57"/>
      <c r="G3093" s="59"/>
      <c r="H3093" s="59"/>
      <c r="I3093" s="59"/>
      <c r="J3093" s="59"/>
      <c r="K3093" s="59"/>
      <c r="L3093" s="59"/>
      <c r="M3093" s="59"/>
      <c r="N3093" s="59"/>
      <c r="O3093" s="59"/>
      <c r="P3093" s="370"/>
      <c r="Q3093" s="63"/>
      <c r="R3093" s="389"/>
    </row>
    <row r="3094" spans="1:18" ht="13" hidden="1" x14ac:dyDescent="0.25">
      <c r="A3094" s="383"/>
      <c r="B3094" s="378"/>
      <c r="C3094" s="54" t="str">
        <f>IF(ISTEXT('Organizational Unit Summary'!$B$52),'Organizational Unit Summary'!$B$52,"")</f>
        <v>P-13</v>
      </c>
      <c r="D3094" s="51" t="str">
        <f>IF('Organizational Unit Summary'!$B$24="Benchmark or Sustainment",IF(E3094="OoS","OoS",IF(E3094=1,"DM",IF(E3094=2,"PM",IF(E3094=3,"LM",IF(E3094=4,"FM"))))),IF(E3094="OoS","OoS",IF(E3094&lt;=2,"H",IF(E3094=3,"M",IF(E3094=4,"L")))))</f>
        <v>DM</v>
      </c>
      <c r="E3094" s="58">
        <f>IF(OR(Processes!$C$58=TRUE,Processes!P$58=TRUE),IF(AND(G3094=1,H3094=1,NOT(ISTEXT(J3094))),4,IF(AND(G3094=1,H3094=1,ISTEXT(J3094)),3,IF(AND(OR(G3094=1,H3094=1),ISTEXT(J3094)),2,1))),"OoS")</f>
        <v>1</v>
      </c>
      <c r="F3094" s="57"/>
      <c r="G3094" s="59"/>
      <c r="H3094" s="59"/>
      <c r="I3094" s="59"/>
      <c r="J3094" s="59"/>
      <c r="K3094" s="59"/>
      <c r="L3094" s="59"/>
      <c r="M3094" s="59"/>
      <c r="N3094" s="59"/>
      <c r="O3094" s="59"/>
      <c r="P3094" s="370"/>
      <c r="Q3094" s="63"/>
      <c r="R3094" s="389"/>
    </row>
    <row r="3095" spans="1:18" ht="13" hidden="1" x14ac:dyDescent="0.25">
      <c r="A3095" s="383"/>
      <c r="B3095" s="378"/>
      <c r="C3095" s="54" t="str">
        <f>IF(ISTEXT('Organizational Unit Summary'!$B$53),'Organizational Unit Summary'!$B$53,"")</f>
        <v>P-14</v>
      </c>
      <c r="D3095" s="51" t="str">
        <f>IF('Organizational Unit Summary'!$B$24="Benchmark or Sustainment",IF(E3095="OoS","OoS",IF(E3095=1,"DM",IF(E3095=2,"PM",IF(E3095=3,"LM",IF(E3095=4,"FM"))))),IF(E3095="OoS","OoS",IF(E3095&lt;=2,"H",IF(E3095=3,"M",IF(E3095=4,"L")))))</f>
        <v>DM</v>
      </c>
      <c r="E3095" s="58">
        <f>IF(OR(Processes!$C$58=TRUE,Processes!Q$58=TRUE),IF(AND(G3095=1,H3095=1,NOT(ISTEXT(J3095))),4,IF(AND(G3095=1,H3095=1,ISTEXT(J3095)),3,IF(AND(OR(G3095=1,H3095=1),ISTEXT(J3095)),2,1))),"OoS")</f>
        <v>1</v>
      </c>
      <c r="F3095" s="57"/>
      <c r="G3095" s="59"/>
      <c r="H3095" s="59"/>
      <c r="I3095" s="59"/>
      <c r="J3095" s="59"/>
      <c r="K3095" s="59"/>
      <c r="L3095" s="59"/>
      <c r="M3095" s="59"/>
      <c r="N3095" s="59"/>
      <c r="O3095" s="59"/>
      <c r="P3095" s="370"/>
      <c r="Q3095" s="63"/>
      <c r="R3095" s="389"/>
    </row>
    <row r="3096" spans="1:18" ht="13" hidden="1" x14ac:dyDescent="0.25">
      <c r="A3096" s="383"/>
      <c r="B3096" s="378"/>
      <c r="C3096" s="54" t="str">
        <f>IF(ISTEXT('Organizational Unit Summary'!$B$54),'Organizational Unit Summary'!$B$54,"")</f>
        <v>P-15</v>
      </c>
      <c r="D3096" s="51" t="str">
        <f>IF('Organizational Unit Summary'!$B$24="Benchmark or Sustainment",IF(E3096="OoS","OoS",IF(E3096=1,"DM",IF(E3096=2,"PM",IF(E3096=3,"LM",IF(E3096=4,"FM"))))),IF(E3096="OoS","OoS",IF(E3096&lt;=2,"H",IF(E3096=3,"M",IF(E3096=4,"L")))))</f>
        <v>DM</v>
      </c>
      <c r="E3096" s="58">
        <f>IF(OR(Processes!$C$58=TRUE,Processes!R$58=TRUE),IF(AND(G3096=1,H3096=1,NOT(ISTEXT(J3096))),4,IF(AND(G3096=1,H3096=1,ISTEXT(J3096)),3,IF(AND(OR(G3096=1,H3096=1),ISTEXT(J3096)),2,1))),"OoS")</f>
        <v>1</v>
      </c>
      <c r="F3096" s="57"/>
      <c r="G3096" s="59"/>
      <c r="H3096" s="59"/>
      <c r="I3096" s="59"/>
      <c r="J3096" s="59"/>
      <c r="K3096" s="59"/>
      <c r="L3096" s="59"/>
      <c r="M3096" s="59"/>
      <c r="N3096" s="59"/>
      <c r="O3096" s="59"/>
      <c r="P3096" s="370"/>
      <c r="Q3096" s="63"/>
      <c r="R3096" s="389"/>
    </row>
    <row r="3097" spans="1:18" ht="13" hidden="1" x14ac:dyDescent="0.25">
      <c r="A3097" s="383"/>
      <c r="B3097" s="378"/>
      <c r="C3097" s="54" t="str">
        <f>IF(ISTEXT('Organizational Unit Summary'!$B$55),'Organizational Unit Summary'!$B$55,"")</f>
        <v>P-16</v>
      </c>
      <c r="D3097" s="51" t="str">
        <f>IF('Organizational Unit Summary'!$B$24="Benchmark or Sustainment",IF(E3097="OoS","OoS",IF(E3097=1,"DM",IF(E3097=2,"PM",IF(E3097=3,"LM",IF(E3097=4,"FM"))))),IF(E3097="OoS","OoS",IF(E3097&lt;=2,"H",IF(E3097=3,"M",IF(E3097=4,"L")))))</f>
        <v>DM</v>
      </c>
      <c r="E3097" s="58">
        <f>IF(OR(Processes!$C$58=TRUE,Processes!S$58=TRUE),IF(AND(G3097=1,H3097=1,NOT(ISTEXT(J3097))),4,IF(AND(G3097=1,H3097=1,ISTEXT(J3097)),3,IF(AND(OR(G3097=1,H3097=1),ISTEXT(J3097)),2,1))),"OoS")</f>
        <v>1</v>
      </c>
      <c r="F3097" s="57"/>
      <c r="G3097" s="59"/>
      <c r="H3097" s="59"/>
      <c r="I3097" s="59"/>
      <c r="J3097" s="59"/>
      <c r="K3097" s="59"/>
      <c r="L3097" s="59"/>
      <c r="M3097" s="59"/>
      <c r="N3097" s="59"/>
      <c r="O3097" s="59"/>
      <c r="P3097" s="370"/>
      <c r="Q3097" s="63"/>
      <c r="R3097" s="389"/>
    </row>
    <row r="3098" spans="1:18" ht="13" hidden="1" x14ac:dyDescent="0.25">
      <c r="A3098" s="383"/>
      <c r="B3098" s="378"/>
      <c r="C3098" s="54" t="str">
        <f>IF(ISTEXT('Organizational Unit Summary'!$B$56),'Organizational Unit Summary'!$B$56,"")</f>
        <v>P-17</v>
      </c>
      <c r="D3098" s="51" t="str">
        <f>IF('Organizational Unit Summary'!$B$24="Benchmark or Sustainment",IF(E3098="OoS","OoS",IF(E3098=1,"DM",IF(E3098=2,"PM",IF(E3098=3,"LM",IF(E3098=4,"FM"))))),IF(E3098="OoS","OoS",IF(E3098&lt;=2,"H",IF(E3098=3,"M",IF(E3098=4,"L")))))</f>
        <v>DM</v>
      </c>
      <c r="E3098" s="58">
        <f>IF(OR(Processes!$C$58=TRUE,Processes!T$58=TRUE),IF(AND(G3098=1,H3098=1,NOT(ISTEXT(J3098))),4,IF(AND(G3098=1,H3098=1,ISTEXT(J3098)),3,IF(AND(OR(G3098=1,H3098=1),ISTEXT(J3098)),2,1))),"OoS")</f>
        <v>1</v>
      </c>
      <c r="F3098" s="57"/>
      <c r="G3098" s="59"/>
      <c r="H3098" s="59"/>
      <c r="I3098" s="59"/>
      <c r="J3098" s="59"/>
      <c r="K3098" s="59"/>
      <c r="L3098" s="59"/>
      <c r="M3098" s="59"/>
      <c r="N3098" s="59"/>
      <c r="O3098" s="59"/>
      <c r="P3098" s="370"/>
      <c r="Q3098" s="63"/>
      <c r="R3098" s="389"/>
    </row>
    <row r="3099" spans="1:18" ht="13" hidden="1" x14ac:dyDescent="0.25">
      <c r="A3099" s="383"/>
      <c r="B3099" s="378"/>
      <c r="C3099" s="54" t="str">
        <f>IF(ISTEXT('Organizational Unit Summary'!$B$57),'Organizational Unit Summary'!$B$57,"")</f>
        <v>P-18</v>
      </c>
      <c r="D3099" s="51" t="str">
        <f>IF('Organizational Unit Summary'!$B$24="Benchmark or Sustainment",IF(E3099="OoS","OoS",IF(E3099=1,"DM",IF(E3099=2,"PM",IF(E3099=3,"LM",IF(E3099=4,"FM"))))),IF(E3099="OoS","OoS",IF(E3099&lt;=2,"H",IF(E3099=3,"M",IF(E3099=4,"L")))))</f>
        <v>DM</v>
      </c>
      <c r="E3099" s="58">
        <f>IF(OR(Processes!$C$58=TRUE,Processes!U$58=TRUE),IF(AND(G3099=1,H3099=1,NOT(ISTEXT(J3099))),4,IF(AND(G3099=1,H3099=1,ISTEXT(J3099)),3,IF(AND(OR(G3099=1,H3099=1),ISTEXT(J3099)),2,1))),"OoS")</f>
        <v>1</v>
      </c>
      <c r="F3099" s="57"/>
      <c r="G3099" s="59"/>
      <c r="H3099" s="59"/>
      <c r="I3099" s="59"/>
      <c r="J3099" s="59"/>
      <c r="K3099" s="59"/>
      <c r="L3099" s="59"/>
      <c r="M3099" s="59"/>
      <c r="N3099" s="59"/>
      <c r="O3099" s="59"/>
      <c r="P3099" s="370"/>
      <c r="Q3099" s="63"/>
      <c r="R3099" s="389"/>
    </row>
    <row r="3100" spans="1:18" ht="13" hidden="1" x14ac:dyDescent="0.25">
      <c r="A3100" s="383"/>
      <c r="B3100" s="378"/>
      <c r="C3100" s="54" t="str">
        <f>IF(ISTEXT('Organizational Unit Summary'!$B$58),'Organizational Unit Summary'!$B$58,"")</f>
        <v>P-19</v>
      </c>
      <c r="D3100" s="51" t="str">
        <f>IF('Organizational Unit Summary'!$B$24="Benchmark or Sustainment",IF(E3100="OoS","OoS",IF(E3100=1,"DM",IF(E3100=2,"PM",IF(E3100=3,"LM",IF(E3100=4,"FM"))))),IF(E3100="OoS","OoS",IF(E3100&lt;=2,"H",IF(E3100=3,"M",IF(E3100=4,"L")))))</f>
        <v>DM</v>
      </c>
      <c r="E3100" s="58">
        <f>IF(OR(Processes!$C$58=TRUE,Processes!V$58=TRUE),IF(AND(G3100=1,H3100=1,NOT(ISTEXT(J3100))),4,IF(AND(G3100=1,H3100=1,ISTEXT(J3100)),3,IF(AND(OR(G3100=1,H3100=1),ISTEXT(J3100)),2,1))),"OoS")</f>
        <v>1</v>
      </c>
      <c r="F3100" s="57"/>
      <c r="G3100" s="59"/>
      <c r="H3100" s="59"/>
      <c r="I3100" s="59"/>
      <c r="J3100" s="59"/>
      <c r="K3100" s="59"/>
      <c r="L3100" s="59"/>
      <c r="M3100" s="59"/>
      <c r="N3100" s="59"/>
      <c r="O3100" s="59"/>
      <c r="P3100" s="370"/>
      <c r="Q3100" s="63"/>
      <c r="R3100" s="389"/>
    </row>
    <row r="3101" spans="1:18" ht="13.5" hidden="1" thickBot="1" x14ac:dyDescent="0.3">
      <c r="A3101" s="383"/>
      <c r="B3101" s="378"/>
      <c r="C3101" s="54" t="str">
        <f>IF(ISTEXT('Organizational Unit Summary'!$B$59),'Organizational Unit Summary'!$B$59,"")</f>
        <v>P-20</v>
      </c>
      <c r="D3101" s="51" t="str">
        <f>IF('Organizational Unit Summary'!$B$24="Benchmark or Sustainment",IF(E3101="OoS","OoS",IF(E3101=1,"DM",IF(E3101=2,"PM",IF(E3101=3,"LM",IF(E3101=4,"FM"))))),IF(E3101="OoS","OoS",IF(E3101&lt;=2,"H",IF(E3101=3,"M",IF(E3101=4,"L")))))</f>
        <v>DM</v>
      </c>
      <c r="E3101" s="58">
        <f>IF(OR(Processes!$C$58=TRUE,Processes!W$58=TRUE),IF(AND(G3101=1,H3101=1,NOT(ISTEXT(J3101))),4,IF(AND(G3101=1,H3101=1,ISTEXT(J3101)),3,IF(AND(OR(G3101=1,H3101=1),ISTEXT(J3101)),2,1))),"OoS")</f>
        <v>1</v>
      </c>
      <c r="F3101" s="57"/>
      <c r="G3101" s="59"/>
      <c r="H3101" s="59"/>
      <c r="I3101" s="59"/>
      <c r="J3101" s="59"/>
      <c r="K3101" s="59"/>
      <c r="L3101" s="59"/>
      <c r="M3101" s="59"/>
      <c r="N3101" s="59"/>
      <c r="O3101" s="59"/>
      <c r="P3101" s="371"/>
      <c r="Q3101" s="63"/>
      <c r="R3101" s="389"/>
    </row>
    <row r="3102" spans="1:18" ht="13" hidden="1" x14ac:dyDescent="0.25">
      <c r="A3102" s="383"/>
      <c r="B3102" s="378" t="str">
        <f>IF(ISTEXT(Processes!$B$8),Processes!$B$8,"")</f>
        <v>Process 6</v>
      </c>
      <c r="C3102" s="62" t="str">
        <f>IF(ISTEXT('Organizational Unit Summary'!$B$40),'Organizational Unit Summary'!$B$40,"")</f>
        <v>P-1</v>
      </c>
      <c r="D3102" s="51" t="str">
        <f>IF('Organizational Unit Summary'!$B$24="Benchmark or Sustainment",IF(E3102="OoS","OoS",IF(E3102=1,"DM",IF(E3102=2,"PM",IF(E3102=3,"LM",IF(E3102=4,"FM"))))),IF(E3102="OoS","OoS",IF(E3102&lt;=2,"H",IF(E3102=3,"M",IF(E3102=4,"L")))))</f>
        <v>DM</v>
      </c>
      <c r="E3102" s="58">
        <f>IF(OR(Processes!$C$59=TRUE,Processes!D$59=TRUE),IF(AND(G3102=1,H3102=1,NOT(ISTEXT(J3102))),4,IF(AND(G3102=1,H3102=1,ISTEXT(J3102)),3,IF(AND(OR(G3102=1,H3102=1),ISTEXT(J3102)),2,1))),"OoS")</f>
        <v>1</v>
      </c>
      <c r="F3102" s="57"/>
      <c r="G3102" s="59"/>
      <c r="H3102" s="59"/>
      <c r="I3102" s="59"/>
      <c r="J3102" s="59"/>
      <c r="K3102" s="59"/>
      <c r="L3102" s="59"/>
      <c r="M3102" s="59"/>
      <c r="N3102" s="59"/>
      <c r="O3102" s="59"/>
      <c r="P3102" s="369"/>
      <c r="Q3102" s="63"/>
      <c r="R3102" s="389"/>
    </row>
    <row r="3103" spans="1:18" ht="13" hidden="1" x14ac:dyDescent="0.25">
      <c r="A3103" s="383"/>
      <c r="B3103" s="378"/>
      <c r="C3103" s="62" t="str">
        <f>IF(ISTEXT('Organizational Unit Summary'!$B$41),'Organizational Unit Summary'!$B$41,"")</f>
        <v>P-2</v>
      </c>
      <c r="D3103" s="51" t="str">
        <f>IF('Organizational Unit Summary'!$B$24="Benchmark or Sustainment",IF(E3103="OoS","OoS",IF(E3103=1,"DM",IF(E3103=2,"PM",IF(E3103=3,"LM",IF(E3103=4,"FM"))))),IF(E3103="OoS","OoS",IF(E3103&lt;=2,"H",IF(E3103=3,"M",IF(E3103=4,"L")))))</f>
        <v>DM</v>
      </c>
      <c r="E3103" s="58">
        <f>IF(OR(Processes!$C$59=TRUE,Processes!E$59=TRUE),IF(AND(G3103=1,H3103=1,NOT(ISTEXT(J3103))),4,IF(AND(G3103=1,H3103=1,ISTEXT(J3103)),3,IF(AND(OR(G3103=1,H3103=1),ISTEXT(J3103)),2,1))),"OoS")</f>
        <v>1</v>
      </c>
      <c r="F3103" s="57"/>
      <c r="G3103" s="59"/>
      <c r="H3103" s="59"/>
      <c r="I3103" s="59"/>
      <c r="J3103" s="59"/>
      <c r="K3103" s="59"/>
      <c r="L3103" s="59"/>
      <c r="M3103" s="59"/>
      <c r="N3103" s="59"/>
      <c r="O3103" s="59"/>
      <c r="P3103" s="370"/>
      <c r="Q3103" s="63"/>
      <c r="R3103" s="389"/>
    </row>
    <row r="3104" spans="1:18" ht="13" hidden="1" x14ac:dyDescent="0.25">
      <c r="A3104" s="383"/>
      <c r="B3104" s="378"/>
      <c r="C3104" s="62" t="str">
        <f>IF(ISTEXT('Organizational Unit Summary'!$B$42),'Organizational Unit Summary'!$B$42,"")</f>
        <v>P-3</v>
      </c>
      <c r="D3104" s="51" t="str">
        <f>IF('Organizational Unit Summary'!$B$24="Benchmark or Sustainment",IF(E3104="OoS","OoS",IF(E3104=1,"DM",IF(E3104=2,"PM",IF(E3104=3,"LM",IF(E3104=4,"FM"))))),IF(E3104="OoS","OoS",IF(E3104&lt;=2,"H",IF(E3104=3,"M",IF(E3104=4,"L")))))</f>
        <v>DM</v>
      </c>
      <c r="E3104" s="58">
        <f>IF(OR(Processes!$C$59=TRUE,Processes!F$59=TRUE),IF(AND(G3104=1,H3104=1,NOT(ISTEXT(J3104))),4,IF(AND(G3104=1,H3104=1,ISTEXT(J3104)),3,IF(AND(OR(G3104=1,H3104=1),ISTEXT(J3104)),2,1))),"OoS")</f>
        <v>1</v>
      </c>
      <c r="F3104" s="57"/>
      <c r="G3104" s="59"/>
      <c r="H3104" s="59"/>
      <c r="I3104" s="59"/>
      <c r="J3104" s="59"/>
      <c r="K3104" s="59"/>
      <c r="L3104" s="59"/>
      <c r="M3104" s="59"/>
      <c r="N3104" s="59"/>
      <c r="O3104" s="59"/>
      <c r="P3104" s="370"/>
      <c r="Q3104" s="63"/>
      <c r="R3104" s="389"/>
    </row>
    <row r="3105" spans="1:18" ht="13" hidden="1" x14ac:dyDescent="0.25">
      <c r="A3105" s="383"/>
      <c r="B3105" s="378"/>
      <c r="C3105" s="62" t="str">
        <f>IF(ISTEXT('Organizational Unit Summary'!$B$43),'Organizational Unit Summary'!$B$43,"")</f>
        <v>P-4</v>
      </c>
      <c r="D3105" s="51" t="str">
        <f>IF('Organizational Unit Summary'!$B$24="Benchmark or Sustainment",IF(E3105="OoS","OoS",IF(E3105=1,"DM",IF(E3105=2,"PM",IF(E3105=3,"LM",IF(E3105=4,"FM"))))),IF(E3105="OoS","OoS",IF(E3105&lt;=2,"H",IF(E3105=3,"M",IF(E3105=4,"L")))))</f>
        <v>DM</v>
      </c>
      <c r="E3105" s="58">
        <f>IF(OR(Processes!$C$59=TRUE,Processes!G$59=TRUE),IF(AND(G3105=1,H3105=1,NOT(ISTEXT(J3105))),4,IF(AND(G3105=1,H3105=1,ISTEXT(J3105)),3,IF(AND(OR(G3105=1,H3105=1),ISTEXT(J3105)),2,1))),"OoS")</f>
        <v>1</v>
      </c>
      <c r="F3105" s="57"/>
      <c r="G3105" s="59"/>
      <c r="H3105" s="59"/>
      <c r="I3105" s="59"/>
      <c r="J3105" s="59"/>
      <c r="K3105" s="59"/>
      <c r="L3105" s="59"/>
      <c r="M3105" s="59"/>
      <c r="N3105" s="59"/>
      <c r="O3105" s="59"/>
      <c r="P3105" s="370"/>
      <c r="Q3105" s="63"/>
      <c r="R3105" s="389"/>
    </row>
    <row r="3106" spans="1:18" ht="13" hidden="1" x14ac:dyDescent="0.25">
      <c r="A3106" s="383"/>
      <c r="B3106" s="378"/>
      <c r="C3106" s="62" t="str">
        <f>IF(ISTEXT('Organizational Unit Summary'!$B$44),'Organizational Unit Summary'!$B$44,"")</f>
        <v>P-5</v>
      </c>
      <c r="D3106" s="51" t="str">
        <f>IF('Organizational Unit Summary'!$B$24="Benchmark or Sustainment",IF(E3106="OoS","OoS",IF(E3106=1,"DM",IF(E3106=2,"PM",IF(E3106=3,"LM",IF(E3106=4,"FM"))))),IF(E3106="OoS","OoS",IF(E3106&lt;=2,"H",IF(E3106=3,"M",IF(E3106=4,"L")))))</f>
        <v>DM</v>
      </c>
      <c r="E3106" s="58">
        <f>IF(OR(Processes!$C$59=TRUE,Processes!H$59=TRUE),IF(AND(G3106=1,H3106=1,NOT(ISTEXT(J3106))),4,IF(AND(G3106=1,H3106=1,ISTEXT(J3106)),3,IF(AND(OR(G3106=1,H3106=1),ISTEXT(J3106)),2,1))),"OoS")</f>
        <v>1</v>
      </c>
      <c r="F3106" s="57"/>
      <c r="G3106" s="59"/>
      <c r="H3106" s="59"/>
      <c r="I3106" s="59"/>
      <c r="J3106" s="59"/>
      <c r="K3106" s="59"/>
      <c r="L3106" s="59"/>
      <c r="M3106" s="59"/>
      <c r="N3106" s="59"/>
      <c r="O3106" s="59"/>
      <c r="P3106" s="370"/>
      <c r="Q3106" s="63"/>
      <c r="R3106" s="389"/>
    </row>
    <row r="3107" spans="1:18" ht="13" hidden="1" x14ac:dyDescent="0.25">
      <c r="A3107" s="383"/>
      <c r="B3107" s="378"/>
      <c r="C3107" s="62" t="str">
        <f>IF(ISTEXT('Organizational Unit Summary'!$B$45),'Organizational Unit Summary'!$B$45,"")</f>
        <v>P-6</v>
      </c>
      <c r="D3107" s="51" t="str">
        <f>IF('Organizational Unit Summary'!$B$24="Benchmark or Sustainment",IF(E3107="OoS","OoS",IF(E3107=1,"DM",IF(E3107=2,"PM",IF(E3107=3,"LM",IF(E3107=4,"FM"))))),IF(E3107="OoS","OoS",IF(E3107&lt;=2,"H",IF(E3107=3,"M",IF(E3107=4,"L")))))</f>
        <v>DM</v>
      </c>
      <c r="E3107" s="58">
        <f>IF(OR(Processes!$C$59=TRUE,Processes!I$59=TRUE),IF(AND(G3107=1,H3107=1,NOT(ISTEXT(J3107))),4,IF(AND(G3107=1,H3107=1,ISTEXT(J3107)),3,IF(AND(OR(G3107=1,H3107=1),ISTEXT(J3107)),2,1))),"OoS")</f>
        <v>1</v>
      </c>
      <c r="F3107" s="57"/>
      <c r="G3107" s="59"/>
      <c r="H3107" s="59"/>
      <c r="I3107" s="59"/>
      <c r="J3107" s="59"/>
      <c r="K3107" s="59"/>
      <c r="L3107" s="59"/>
      <c r="M3107" s="59"/>
      <c r="N3107" s="59"/>
      <c r="O3107" s="59"/>
      <c r="P3107" s="370"/>
      <c r="Q3107" s="63"/>
      <c r="R3107" s="389"/>
    </row>
    <row r="3108" spans="1:18" ht="13" hidden="1" x14ac:dyDescent="0.25">
      <c r="A3108" s="383"/>
      <c r="B3108" s="378"/>
      <c r="C3108" s="62" t="str">
        <f>IF(ISTEXT('Organizational Unit Summary'!$B$46),'Organizational Unit Summary'!$B$46,"")</f>
        <v>P-7</v>
      </c>
      <c r="D3108" s="51" t="str">
        <f>IF('Organizational Unit Summary'!$B$24="Benchmark or Sustainment",IF(E3108="OoS","OoS",IF(E3108=1,"DM",IF(E3108=2,"PM",IF(E3108=3,"LM",IF(E3108=4,"FM"))))),IF(E3108="OoS","OoS",IF(E3108&lt;=2,"H",IF(E3108=3,"M",IF(E3108=4,"L")))))</f>
        <v>DM</v>
      </c>
      <c r="E3108" s="58">
        <f>IF(OR(Processes!$C$59=TRUE,Processes!J$59=TRUE),IF(AND(G3108=1,H3108=1,NOT(ISTEXT(J3108))),4,IF(AND(G3108=1,H3108=1,ISTEXT(J3108)),3,IF(AND(OR(G3108=1,H3108=1),ISTEXT(J3108)),2,1))),"OoS")</f>
        <v>1</v>
      </c>
      <c r="F3108" s="57"/>
      <c r="G3108" s="59"/>
      <c r="H3108" s="59"/>
      <c r="I3108" s="59"/>
      <c r="J3108" s="59"/>
      <c r="K3108" s="59"/>
      <c r="L3108" s="59"/>
      <c r="M3108" s="59"/>
      <c r="N3108" s="59"/>
      <c r="O3108" s="59"/>
      <c r="P3108" s="370"/>
      <c r="Q3108" s="63"/>
      <c r="R3108" s="389"/>
    </row>
    <row r="3109" spans="1:18" ht="13" hidden="1" x14ac:dyDescent="0.25">
      <c r="A3109" s="383"/>
      <c r="B3109" s="378"/>
      <c r="C3109" s="62" t="str">
        <f>IF(ISTEXT('Organizational Unit Summary'!$B$47),'Organizational Unit Summary'!$B$47,"")</f>
        <v>P-8</v>
      </c>
      <c r="D3109" s="51" t="str">
        <f>IF('Organizational Unit Summary'!$B$24="Benchmark or Sustainment",IF(E3109="OoS","OoS",IF(E3109=1,"DM",IF(E3109=2,"PM",IF(E3109=3,"LM",IF(E3109=4,"FM"))))),IF(E3109="OoS","OoS",IF(E3109&lt;=2,"H",IF(E3109=3,"M",IF(E3109=4,"L")))))</f>
        <v>DM</v>
      </c>
      <c r="E3109" s="58">
        <f>IF(OR(Processes!$C$59=TRUE,Processes!K$59=TRUE),IF(AND(G3109=1,H3109=1,NOT(ISTEXT(J3109))),4,IF(AND(G3109=1,H3109=1,ISTEXT(J3109)),3,IF(AND(OR(G3109=1,H3109=1),ISTEXT(J3109)),2,1))),"OoS")</f>
        <v>1</v>
      </c>
      <c r="F3109" s="57"/>
      <c r="G3109" s="59"/>
      <c r="H3109" s="59"/>
      <c r="I3109" s="59"/>
      <c r="J3109" s="59"/>
      <c r="K3109" s="59"/>
      <c r="L3109" s="59"/>
      <c r="M3109" s="59"/>
      <c r="N3109" s="59"/>
      <c r="O3109" s="59"/>
      <c r="P3109" s="370"/>
      <c r="Q3109" s="63"/>
      <c r="R3109" s="389"/>
    </row>
    <row r="3110" spans="1:18" ht="13" hidden="1" x14ac:dyDescent="0.25">
      <c r="A3110" s="383"/>
      <c r="B3110" s="378"/>
      <c r="C3110" s="54" t="str">
        <f>IF(ISTEXT('Organizational Unit Summary'!$B$48),'Organizational Unit Summary'!$B$48,"")</f>
        <v>P-9</v>
      </c>
      <c r="D3110" s="51" t="str">
        <f>IF('Organizational Unit Summary'!$B$24="Benchmark or Sustainment",IF(E3110="OoS","OoS",IF(E3110=1,"DM",IF(E3110=2,"PM",IF(E3110=3,"LM",IF(E3110=4,"FM"))))),IF(E3110="OoS","OoS",IF(E3110&lt;=2,"H",IF(E3110=3,"M",IF(E3110=4,"L")))))</f>
        <v>DM</v>
      </c>
      <c r="E3110" s="58">
        <f>IF(OR(Processes!$C$59=TRUE,Processes!L$59=TRUE),IF(AND(G3110=1,H3110=1,NOT(ISTEXT(J3110))),4,IF(AND(G3110=1,H3110=1,ISTEXT(J3110)),3,IF(AND(OR(G3110=1,H3110=1),ISTEXT(J3110)),2,1))),"OoS")</f>
        <v>1</v>
      </c>
      <c r="F3110" s="57"/>
      <c r="G3110" s="59"/>
      <c r="H3110" s="59"/>
      <c r="I3110" s="59"/>
      <c r="J3110" s="59"/>
      <c r="K3110" s="59"/>
      <c r="L3110" s="59"/>
      <c r="M3110" s="59"/>
      <c r="N3110" s="59"/>
      <c r="O3110" s="59"/>
      <c r="P3110" s="370"/>
      <c r="Q3110" s="63"/>
      <c r="R3110" s="389"/>
    </row>
    <row r="3111" spans="1:18" ht="13" hidden="1" x14ac:dyDescent="0.25">
      <c r="A3111" s="383"/>
      <c r="B3111" s="378"/>
      <c r="C3111" s="54" t="str">
        <f>IF(ISTEXT('Organizational Unit Summary'!$B$49),'Organizational Unit Summary'!$B$49,"")</f>
        <v>P-10</v>
      </c>
      <c r="D3111" s="51" t="str">
        <f>IF('Organizational Unit Summary'!$B$24="Benchmark or Sustainment",IF(E3111="OoS","OoS",IF(E3111=1,"DM",IF(E3111=2,"PM",IF(E3111=3,"LM",IF(E3111=4,"FM"))))),IF(E3111="OoS","OoS",IF(E3111&lt;=2,"H",IF(E3111=3,"M",IF(E3111=4,"L")))))</f>
        <v>DM</v>
      </c>
      <c r="E3111" s="58">
        <f>IF(OR(Processes!$C$59=TRUE,Processes!M$59=TRUE),IF(AND(G3111=1,H3111=1,NOT(ISTEXT(J3111))),4,IF(AND(G3111=1,H3111=1,ISTEXT(J3111)),3,IF(AND(OR(G3111=1,H3111=1),ISTEXT(J3111)),2,1))),"OoS")</f>
        <v>1</v>
      </c>
      <c r="F3111" s="57"/>
      <c r="G3111" s="59"/>
      <c r="H3111" s="59"/>
      <c r="I3111" s="59"/>
      <c r="J3111" s="59"/>
      <c r="K3111" s="59"/>
      <c r="L3111" s="59"/>
      <c r="M3111" s="59"/>
      <c r="N3111" s="59"/>
      <c r="O3111" s="59"/>
      <c r="P3111" s="370"/>
      <c r="Q3111" s="63"/>
      <c r="R3111" s="389"/>
    </row>
    <row r="3112" spans="1:18" ht="13" hidden="1" x14ac:dyDescent="0.25">
      <c r="A3112" s="383"/>
      <c r="B3112" s="378"/>
      <c r="C3112" s="54" t="str">
        <f>IF(ISTEXT('Organizational Unit Summary'!$B$50),'Organizational Unit Summary'!$B$50,"")</f>
        <v>P-11</v>
      </c>
      <c r="D3112" s="51" t="str">
        <f>IF('Organizational Unit Summary'!$B$24="Benchmark or Sustainment",IF(E3112="OoS","OoS",IF(E3112=1,"DM",IF(E3112=2,"PM",IF(E3112=3,"LM",IF(E3112=4,"FM"))))),IF(E3112="OoS","OoS",IF(E3112&lt;=2,"H",IF(E3112=3,"M",IF(E3112=4,"L")))))</f>
        <v>DM</v>
      </c>
      <c r="E3112" s="58">
        <f>IF(OR(Processes!$C$59=TRUE,Processes!N$59=TRUE),IF(AND(G3112=1,H3112=1,NOT(ISTEXT(J3112))),4,IF(AND(G3112=1,H3112=1,ISTEXT(J3112)),3,IF(AND(OR(G3112=1,H3112=1),ISTEXT(J3112)),2,1))),"OoS")</f>
        <v>1</v>
      </c>
      <c r="F3112" s="57"/>
      <c r="G3112" s="59"/>
      <c r="H3112" s="59"/>
      <c r="I3112" s="59"/>
      <c r="J3112" s="59"/>
      <c r="K3112" s="59"/>
      <c r="L3112" s="59"/>
      <c r="M3112" s="59"/>
      <c r="N3112" s="59"/>
      <c r="O3112" s="59"/>
      <c r="P3112" s="370"/>
      <c r="Q3112" s="63"/>
      <c r="R3112" s="389"/>
    </row>
    <row r="3113" spans="1:18" ht="13" hidden="1" x14ac:dyDescent="0.25">
      <c r="A3113" s="383"/>
      <c r="B3113" s="378"/>
      <c r="C3113" s="54" t="str">
        <f>IF(ISTEXT('Organizational Unit Summary'!$B$51),'Organizational Unit Summary'!$B$51,"")</f>
        <v>P-12</v>
      </c>
      <c r="D3113" s="51" t="str">
        <f>IF('Organizational Unit Summary'!$B$24="Benchmark or Sustainment",IF(E3113="OoS","OoS",IF(E3113=1,"DM",IF(E3113=2,"PM",IF(E3113=3,"LM",IF(E3113=4,"FM"))))),IF(E3113="OoS","OoS",IF(E3113&lt;=2,"H",IF(E3113=3,"M",IF(E3113=4,"L")))))</f>
        <v>DM</v>
      </c>
      <c r="E3113" s="58">
        <f>IF(OR(Processes!$C$59=TRUE,Processes!O$59=TRUE),IF(AND(G3113=1,H3113=1,NOT(ISTEXT(J3113))),4,IF(AND(G3113=1,H3113=1,ISTEXT(J3113)),3,IF(AND(OR(G3113=1,H3113=1),ISTEXT(J3113)),2,1))),"OoS")</f>
        <v>1</v>
      </c>
      <c r="F3113" s="57"/>
      <c r="G3113" s="59"/>
      <c r="H3113" s="59"/>
      <c r="I3113" s="59"/>
      <c r="J3113" s="59"/>
      <c r="K3113" s="59"/>
      <c r="L3113" s="59"/>
      <c r="M3113" s="59"/>
      <c r="N3113" s="59"/>
      <c r="O3113" s="59"/>
      <c r="P3113" s="370"/>
      <c r="Q3113" s="63"/>
      <c r="R3113" s="389"/>
    </row>
    <row r="3114" spans="1:18" ht="13" hidden="1" x14ac:dyDescent="0.25">
      <c r="A3114" s="383"/>
      <c r="B3114" s="378"/>
      <c r="C3114" s="54" t="str">
        <f>IF(ISTEXT('Organizational Unit Summary'!$B$52),'Organizational Unit Summary'!$B$52,"")</f>
        <v>P-13</v>
      </c>
      <c r="D3114" s="51" t="str">
        <f>IF('Organizational Unit Summary'!$B$24="Benchmark or Sustainment",IF(E3114="OoS","OoS",IF(E3114=1,"DM",IF(E3114=2,"PM",IF(E3114=3,"LM",IF(E3114=4,"FM"))))),IF(E3114="OoS","OoS",IF(E3114&lt;=2,"H",IF(E3114=3,"M",IF(E3114=4,"L")))))</f>
        <v>DM</v>
      </c>
      <c r="E3114" s="58">
        <f>IF(OR(Processes!$C$59=TRUE,Processes!P$59=TRUE),IF(AND(G3114=1,H3114=1,NOT(ISTEXT(J3114))),4,IF(AND(G3114=1,H3114=1,ISTEXT(J3114)),3,IF(AND(OR(G3114=1,H3114=1),ISTEXT(J3114)),2,1))),"OoS")</f>
        <v>1</v>
      </c>
      <c r="F3114" s="57"/>
      <c r="G3114" s="59"/>
      <c r="H3114" s="59"/>
      <c r="I3114" s="59"/>
      <c r="J3114" s="59"/>
      <c r="K3114" s="59"/>
      <c r="L3114" s="59"/>
      <c r="M3114" s="59"/>
      <c r="N3114" s="59"/>
      <c r="O3114" s="59"/>
      <c r="P3114" s="370"/>
      <c r="Q3114" s="63"/>
      <c r="R3114" s="389"/>
    </row>
    <row r="3115" spans="1:18" ht="13" hidden="1" x14ac:dyDescent="0.25">
      <c r="A3115" s="383"/>
      <c r="B3115" s="378"/>
      <c r="C3115" s="54" t="str">
        <f>IF(ISTEXT('Organizational Unit Summary'!$B$53),'Organizational Unit Summary'!$B$53,"")</f>
        <v>P-14</v>
      </c>
      <c r="D3115" s="51" t="str">
        <f>IF('Organizational Unit Summary'!$B$24="Benchmark or Sustainment",IF(E3115="OoS","OoS",IF(E3115=1,"DM",IF(E3115=2,"PM",IF(E3115=3,"LM",IF(E3115=4,"FM"))))),IF(E3115="OoS","OoS",IF(E3115&lt;=2,"H",IF(E3115=3,"M",IF(E3115=4,"L")))))</f>
        <v>DM</v>
      </c>
      <c r="E3115" s="58">
        <f>IF(OR(Processes!$C$59=TRUE,Processes!Q$59=TRUE),IF(AND(G3115=1,H3115=1,NOT(ISTEXT(J3115))),4,IF(AND(G3115=1,H3115=1,ISTEXT(J3115)),3,IF(AND(OR(G3115=1,H3115=1),ISTEXT(J3115)),2,1))),"OoS")</f>
        <v>1</v>
      </c>
      <c r="F3115" s="57"/>
      <c r="G3115" s="59"/>
      <c r="H3115" s="59"/>
      <c r="I3115" s="59"/>
      <c r="J3115" s="59"/>
      <c r="K3115" s="59"/>
      <c r="L3115" s="59"/>
      <c r="M3115" s="59"/>
      <c r="N3115" s="59"/>
      <c r="O3115" s="59"/>
      <c r="P3115" s="370"/>
      <c r="Q3115" s="63"/>
      <c r="R3115" s="389"/>
    </row>
    <row r="3116" spans="1:18" ht="13" hidden="1" x14ac:dyDescent="0.25">
      <c r="A3116" s="383"/>
      <c r="B3116" s="378"/>
      <c r="C3116" s="54" t="str">
        <f>IF(ISTEXT('Organizational Unit Summary'!$B$54),'Organizational Unit Summary'!$B$54,"")</f>
        <v>P-15</v>
      </c>
      <c r="D3116" s="51" t="str">
        <f>IF('Organizational Unit Summary'!$B$24="Benchmark or Sustainment",IF(E3116="OoS","OoS",IF(E3116=1,"DM",IF(E3116=2,"PM",IF(E3116=3,"LM",IF(E3116=4,"FM"))))),IF(E3116="OoS","OoS",IF(E3116&lt;=2,"H",IF(E3116=3,"M",IF(E3116=4,"L")))))</f>
        <v>DM</v>
      </c>
      <c r="E3116" s="58">
        <f>IF(OR(Processes!$C$59=TRUE,Processes!R$59=TRUE),IF(AND(G3116=1,H3116=1,NOT(ISTEXT(J3116))),4,IF(AND(G3116=1,H3116=1,ISTEXT(J3116)),3,IF(AND(OR(G3116=1,H3116=1),ISTEXT(J3116)),2,1))),"OoS")</f>
        <v>1</v>
      </c>
      <c r="F3116" s="57"/>
      <c r="G3116" s="59"/>
      <c r="H3116" s="59"/>
      <c r="I3116" s="59"/>
      <c r="J3116" s="59"/>
      <c r="K3116" s="59"/>
      <c r="L3116" s="59"/>
      <c r="M3116" s="59"/>
      <c r="N3116" s="59"/>
      <c r="O3116" s="59"/>
      <c r="P3116" s="370"/>
      <c r="Q3116" s="63"/>
      <c r="R3116" s="389"/>
    </row>
    <row r="3117" spans="1:18" ht="13" hidden="1" x14ac:dyDescent="0.25">
      <c r="A3117" s="383"/>
      <c r="B3117" s="378"/>
      <c r="C3117" s="54" t="str">
        <f>IF(ISTEXT('Organizational Unit Summary'!$B$55),'Organizational Unit Summary'!$B$55,"")</f>
        <v>P-16</v>
      </c>
      <c r="D3117" s="51" t="str">
        <f>IF('Organizational Unit Summary'!$B$24="Benchmark or Sustainment",IF(E3117="OoS","OoS",IF(E3117=1,"DM",IF(E3117=2,"PM",IF(E3117=3,"LM",IF(E3117=4,"FM"))))),IF(E3117="OoS","OoS",IF(E3117&lt;=2,"H",IF(E3117=3,"M",IF(E3117=4,"L")))))</f>
        <v>DM</v>
      </c>
      <c r="E3117" s="58">
        <f>IF(OR(Processes!$C$59=TRUE,Processes!S$59=TRUE),IF(AND(G3117=1,H3117=1,NOT(ISTEXT(J3117))),4,IF(AND(G3117=1,H3117=1,ISTEXT(J3117)),3,IF(AND(OR(G3117=1,H3117=1),ISTEXT(J3117)),2,1))),"OoS")</f>
        <v>1</v>
      </c>
      <c r="F3117" s="57"/>
      <c r="G3117" s="59"/>
      <c r="H3117" s="59"/>
      <c r="I3117" s="59"/>
      <c r="J3117" s="59"/>
      <c r="K3117" s="59"/>
      <c r="L3117" s="59"/>
      <c r="M3117" s="59"/>
      <c r="N3117" s="59"/>
      <c r="O3117" s="59"/>
      <c r="P3117" s="370"/>
      <c r="Q3117" s="63"/>
      <c r="R3117" s="389"/>
    </row>
    <row r="3118" spans="1:18" ht="13" hidden="1" x14ac:dyDescent="0.25">
      <c r="A3118" s="383"/>
      <c r="B3118" s="378"/>
      <c r="C3118" s="54" t="str">
        <f>IF(ISTEXT('Organizational Unit Summary'!$B$56),'Organizational Unit Summary'!$B$56,"")</f>
        <v>P-17</v>
      </c>
      <c r="D3118" s="51" t="str">
        <f>IF('Organizational Unit Summary'!$B$24="Benchmark or Sustainment",IF(E3118="OoS","OoS",IF(E3118=1,"DM",IF(E3118=2,"PM",IF(E3118=3,"LM",IF(E3118=4,"FM"))))),IF(E3118="OoS","OoS",IF(E3118&lt;=2,"H",IF(E3118=3,"M",IF(E3118=4,"L")))))</f>
        <v>DM</v>
      </c>
      <c r="E3118" s="58">
        <f>IF(OR(Processes!$C$59=TRUE,Processes!T$59=TRUE),IF(AND(G3118=1,H3118=1,NOT(ISTEXT(J3118))),4,IF(AND(G3118=1,H3118=1,ISTEXT(J3118)),3,IF(AND(OR(G3118=1,H3118=1),ISTEXT(J3118)),2,1))),"OoS")</f>
        <v>1</v>
      </c>
      <c r="F3118" s="57"/>
      <c r="G3118" s="59"/>
      <c r="H3118" s="59"/>
      <c r="I3118" s="59"/>
      <c r="J3118" s="59"/>
      <c r="K3118" s="59"/>
      <c r="L3118" s="59"/>
      <c r="M3118" s="59"/>
      <c r="N3118" s="59"/>
      <c r="O3118" s="59"/>
      <c r="P3118" s="370"/>
      <c r="Q3118" s="63"/>
      <c r="R3118" s="389"/>
    </row>
    <row r="3119" spans="1:18" ht="13" hidden="1" x14ac:dyDescent="0.25">
      <c r="A3119" s="383"/>
      <c r="B3119" s="378"/>
      <c r="C3119" s="54" t="str">
        <f>IF(ISTEXT('Organizational Unit Summary'!$B$57),'Organizational Unit Summary'!$B$57,"")</f>
        <v>P-18</v>
      </c>
      <c r="D3119" s="51" t="str">
        <f>IF('Organizational Unit Summary'!$B$24="Benchmark or Sustainment",IF(E3119="OoS","OoS",IF(E3119=1,"DM",IF(E3119=2,"PM",IF(E3119=3,"LM",IF(E3119=4,"FM"))))),IF(E3119="OoS","OoS",IF(E3119&lt;=2,"H",IF(E3119=3,"M",IF(E3119=4,"L")))))</f>
        <v>DM</v>
      </c>
      <c r="E3119" s="58">
        <f>IF(OR(Processes!$C$59=TRUE,Processes!U$59=TRUE),IF(AND(G3119=1,H3119=1,NOT(ISTEXT(J3119))),4,IF(AND(G3119=1,H3119=1,ISTEXT(J3119)),3,IF(AND(OR(G3119=1,H3119=1),ISTEXT(J3119)),2,1))),"OoS")</f>
        <v>1</v>
      </c>
      <c r="F3119" s="57"/>
      <c r="G3119" s="59"/>
      <c r="H3119" s="59"/>
      <c r="I3119" s="59"/>
      <c r="J3119" s="59"/>
      <c r="K3119" s="59"/>
      <c r="L3119" s="59"/>
      <c r="M3119" s="59"/>
      <c r="N3119" s="59"/>
      <c r="O3119" s="59"/>
      <c r="P3119" s="370"/>
      <c r="Q3119" s="63"/>
      <c r="R3119" s="389"/>
    </row>
    <row r="3120" spans="1:18" ht="13" hidden="1" x14ac:dyDescent="0.25">
      <c r="A3120" s="383"/>
      <c r="B3120" s="378"/>
      <c r="C3120" s="54" t="str">
        <f>IF(ISTEXT('Organizational Unit Summary'!$B$58),'Organizational Unit Summary'!$B$58,"")</f>
        <v>P-19</v>
      </c>
      <c r="D3120" s="51" t="str">
        <f>IF('Organizational Unit Summary'!$B$24="Benchmark or Sustainment",IF(E3120="OoS","OoS",IF(E3120=1,"DM",IF(E3120=2,"PM",IF(E3120=3,"LM",IF(E3120=4,"FM"))))),IF(E3120="OoS","OoS",IF(E3120&lt;=2,"H",IF(E3120=3,"M",IF(E3120=4,"L")))))</f>
        <v>DM</v>
      </c>
      <c r="E3120" s="58">
        <f>IF(OR(Processes!$C$59=TRUE,Processes!V$59=TRUE),IF(AND(G3120=1,H3120=1,NOT(ISTEXT(J3120))),4,IF(AND(G3120=1,H3120=1,ISTEXT(J3120)),3,IF(AND(OR(G3120=1,H3120=1),ISTEXT(J3120)),2,1))),"OoS")</f>
        <v>1</v>
      </c>
      <c r="F3120" s="57"/>
      <c r="G3120" s="59"/>
      <c r="H3120" s="59"/>
      <c r="I3120" s="59"/>
      <c r="J3120" s="59"/>
      <c r="K3120" s="59"/>
      <c r="L3120" s="59"/>
      <c r="M3120" s="59"/>
      <c r="N3120" s="59"/>
      <c r="O3120" s="59"/>
      <c r="P3120" s="370"/>
      <c r="Q3120" s="63"/>
      <c r="R3120" s="389"/>
    </row>
    <row r="3121" spans="1:18" ht="13.5" hidden="1" thickBot="1" x14ac:dyDescent="0.3">
      <c r="A3121" s="383"/>
      <c r="B3121" s="378"/>
      <c r="C3121" s="54" t="str">
        <f>IF(ISTEXT('Organizational Unit Summary'!$B$59),'Organizational Unit Summary'!$B$59,"")</f>
        <v>P-20</v>
      </c>
      <c r="D3121" s="51" t="str">
        <f>IF('Organizational Unit Summary'!$B$24="Benchmark or Sustainment",IF(E3121="OoS","OoS",IF(E3121=1,"DM",IF(E3121=2,"PM",IF(E3121=3,"LM",IF(E3121=4,"FM"))))),IF(E3121="OoS","OoS",IF(E3121&lt;=2,"H",IF(E3121=3,"M",IF(E3121=4,"L")))))</f>
        <v>DM</v>
      </c>
      <c r="E3121" s="58">
        <f>IF(OR(Processes!$C$59=TRUE,Processes!W$59=TRUE),IF(AND(G3121=1,H3121=1,NOT(ISTEXT(J3121))),4,IF(AND(G3121=1,H3121=1,ISTEXT(J3121)),3,IF(AND(OR(G3121=1,H3121=1),ISTEXT(J3121)),2,1))),"OoS")</f>
        <v>1</v>
      </c>
      <c r="F3121" s="57"/>
      <c r="G3121" s="59"/>
      <c r="H3121" s="59"/>
      <c r="I3121" s="59"/>
      <c r="J3121" s="59"/>
      <c r="K3121" s="59"/>
      <c r="L3121" s="59"/>
      <c r="M3121" s="59"/>
      <c r="N3121" s="59"/>
      <c r="O3121" s="59"/>
      <c r="P3121" s="371"/>
      <c r="Q3121" s="63"/>
      <c r="R3121" s="389"/>
    </row>
    <row r="3122" spans="1:18" ht="13" hidden="1" x14ac:dyDescent="0.25">
      <c r="A3122" s="383"/>
      <c r="B3122" s="378" t="str">
        <f>IF(ISTEXT(Processes!$B$9),Processes!$B$9,"")</f>
        <v>Process 7</v>
      </c>
      <c r="C3122" s="62" t="str">
        <f>IF(ISTEXT('Organizational Unit Summary'!$B$40),'Organizational Unit Summary'!$B$40,"")</f>
        <v>P-1</v>
      </c>
      <c r="D3122" s="51" t="str">
        <f>IF('Organizational Unit Summary'!$B$24="Benchmark or Sustainment",IF(E3122="OoS","OoS",IF(E3122=1,"DM",IF(E3122=2,"PM",IF(E3122=3,"LM",IF(E3122=4,"FM"))))),IF(E3122="OoS","OoS",IF(E3122&lt;=2,"H",IF(E3122=3,"M",IF(E3122=4,"L")))))</f>
        <v>DM</v>
      </c>
      <c r="E3122" s="58">
        <f>IF(OR(Processes!$C$60=TRUE,Processes!D$60=TRUE),IF(AND(G3122=1,H3122=1,NOT(ISTEXT(J3122))),4,IF(AND(G3122=1,H3122=1,ISTEXT(J3122)),3,IF(AND(OR(G3122=1,H3122=1),ISTEXT(J3122)),2,1))),"OoS")</f>
        <v>1</v>
      </c>
      <c r="F3122" s="57"/>
      <c r="G3122" s="59"/>
      <c r="H3122" s="59"/>
      <c r="I3122" s="59"/>
      <c r="J3122" s="59"/>
      <c r="K3122" s="59"/>
      <c r="L3122" s="59"/>
      <c r="M3122" s="59"/>
      <c r="N3122" s="59"/>
      <c r="O3122" s="59"/>
      <c r="P3122" s="369"/>
      <c r="Q3122" s="63"/>
      <c r="R3122" s="389"/>
    </row>
    <row r="3123" spans="1:18" ht="13" hidden="1" x14ac:dyDescent="0.25">
      <c r="A3123" s="383"/>
      <c r="B3123" s="378"/>
      <c r="C3123" s="62" t="str">
        <f>IF(ISTEXT('Organizational Unit Summary'!$B$41),'Organizational Unit Summary'!$B$41,"")</f>
        <v>P-2</v>
      </c>
      <c r="D3123" s="51" t="str">
        <f>IF('Organizational Unit Summary'!$B$24="Benchmark or Sustainment",IF(E3123="OoS","OoS",IF(E3123=1,"DM",IF(E3123=2,"PM",IF(E3123=3,"LM",IF(E3123=4,"FM"))))),IF(E3123="OoS","OoS",IF(E3123&lt;=2,"H",IF(E3123=3,"M",IF(E3123=4,"L")))))</f>
        <v>DM</v>
      </c>
      <c r="E3123" s="58">
        <f>IF(OR(Processes!$C$60=TRUE,Processes!E$60=TRUE),IF(AND(G3123=1,H3123=1,NOT(ISTEXT(J3123))),4,IF(AND(G3123=1,H3123=1,ISTEXT(J3123)),3,IF(AND(OR(G3123=1,H3123=1),ISTEXT(J3123)),2,1))),"OoS")</f>
        <v>1</v>
      </c>
      <c r="F3123" s="57"/>
      <c r="G3123" s="59"/>
      <c r="H3123" s="59"/>
      <c r="I3123" s="59"/>
      <c r="J3123" s="59"/>
      <c r="K3123" s="59"/>
      <c r="L3123" s="59"/>
      <c r="M3123" s="59"/>
      <c r="N3123" s="59"/>
      <c r="O3123" s="59"/>
      <c r="P3123" s="370"/>
      <c r="Q3123" s="63"/>
      <c r="R3123" s="389"/>
    </row>
    <row r="3124" spans="1:18" ht="13" hidden="1" x14ac:dyDescent="0.25">
      <c r="A3124" s="383"/>
      <c r="B3124" s="378"/>
      <c r="C3124" s="62" t="str">
        <f>IF(ISTEXT('Organizational Unit Summary'!$B$42),'Organizational Unit Summary'!$B$42,"")</f>
        <v>P-3</v>
      </c>
      <c r="D3124" s="51" t="str">
        <f>IF('Organizational Unit Summary'!$B$24="Benchmark or Sustainment",IF(E3124="OoS","OoS",IF(E3124=1,"DM",IF(E3124=2,"PM",IF(E3124=3,"LM",IF(E3124=4,"FM"))))),IF(E3124="OoS","OoS",IF(E3124&lt;=2,"H",IF(E3124=3,"M",IF(E3124=4,"L")))))</f>
        <v>DM</v>
      </c>
      <c r="E3124" s="58">
        <f>IF(OR(Processes!$C$60=TRUE,Processes!F$60=TRUE),IF(AND(G3124=1,H3124=1,NOT(ISTEXT(J3124))),4,IF(AND(G3124=1,H3124=1,ISTEXT(J3124)),3,IF(AND(OR(G3124=1,H3124=1),ISTEXT(J3124)),2,1))),"OoS")</f>
        <v>1</v>
      </c>
      <c r="F3124" s="57"/>
      <c r="G3124" s="59"/>
      <c r="H3124" s="59"/>
      <c r="I3124" s="59"/>
      <c r="J3124" s="59"/>
      <c r="K3124" s="59"/>
      <c r="L3124" s="59"/>
      <c r="M3124" s="59"/>
      <c r="N3124" s="59"/>
      <c r="O3124" s="59"/>
      <c r="P3124" s="370"/>
      <c r="Q3124" s="63"/>
      <c r="R3124" s="389"/>
    </row>
    <row r="3125" spans="1:18" ht="13" hidden="1" x14ac:dyDescent="0.25">
      <c r="A3125" s="383"/>
      <c r="B3125" s="378"/>
      <c r="C3125" s="62" t="str">
        <f>IF(ISTEXT('Organizational Unit Summary'!$B$43),'Organizational Unit Summary'!$B$43,"")</f>
        <v>P-4</v>
      </c>
      <c r="D3125" s="51" t="str">
        <f>IF('Organizational Unit Summary'!$B$24="Benchmark or Sustainment",IF(E3125="OoS","OoS",IF(E3125=1,"DM",IF(E3125=2,"PM",IF(E3125=3,"LM",IF(E3125=4,"FM"))))),IF(E3125="OoS","OoS",IF(E3125&lt;=2,"H",IF(E3125=3,"M",IF(E3125=4,"L")))))</f>
        <v>DM</v>
      </c>
      <c r="E3125" s="58">
        <f>IF(OR(Processes!$C$60=TRUE,Processes!G$60=TRUE),IF(AND(G3125=1,H3125=1,NOT(ISTEXT(J3125))),4,IF(AND(G3125=1,H3125=1,ISTEXT(J3125)),3,IF(AND(OR(G3125=1,H3125=1),ISTEXT(J3125)),2,1))),"OoS")</f>
        <v>1</v>
      </c>
      <c r="F3125" s="57"/>
      <c r="G3125" s="59"/>
      <c r="H3125" s="59"/>
      <c r="I3125" s="59"/>
      <c r="J3125" s="59"/>
      <c r="K3125" s="59"/>
      <c r="L3125" s="59"/>
      <c r="M3125" s="59"/>
      <c r="N3125" s="59"/>
      <c r="O3125" s="59"/>
      <c r="P3125" s="370"/>
      <c r="Q3125" s="63"/>
      <c r="R3125" s="389"/>
    </row>
    <row r="3126" spans="1:18" ht="13" hidden="1" x14ac:dyDescent="0.25">
      <c r="A3126" s="383"/>
      <c r="B3126" s="378"/>
      <c r="C3126" s="62" t="str">
        <f>IF(ISTEXT('Organizational Unit Summary'!$B$44),'Organizational Unit Summary'!$B$44,"")</f>
        <v>P-5</v>
      </c>
      <c r="D3126" s="51" t="str">
        <f>IF('Organizational Unit Summary'!$B$24="Benchmark or Sustainment",IF(E3126="OoS","OoS",IF(E3126=1,"DM",IF(E3126=2,"PM",IF(E3126=3,"LM",IF(E3126=4,"FM"))))),IF(E3126="OoS","OoS",IF(E3126&lt;=2,"H",IF(E3126=3,"M",IF(E3126=4,"L")))))</f>
        <v>DM</v>
      </c>
      <c r="E3126" s="58">
        <f>IF(OR(Processes!$C$60=TRUE,Processes!H$60=TRUE),IF(AND(G3126=1,H3126=1,NOT(ISTEXT(J3126))),4,IF(AND(G3126=1,H3126=1,ISTEXT(J3126)),3,IF(AND(OR(G3126=1,H3126=1),ISTEXT(J3126)),2,1))),"OoS")</f>
        <v>1</v>
      </c>
      <c r="F3126" s="57"/>
      <c r="G3126" s="59"/>
      <c r="H3126" s="59"/>
      <c r="I3126" s="59"/>
      <c r="J3126" s="59"/>
      <c r="K3126" s="59"/>
      <c r="L3126" s="59"/>
      <c r="M3126" s="59"/>
      <c r="N3126" s="59"/>
      <c r="O3126" s="59"/>
      <c r="P3126" s="370"/>
      <c r="Q3126" s="63"/>
      <c r="R3126" s="389"/>
    </row>
    <row r="3127" spans="1:18" ht="13" hidden="1" x14ac:dyDescent="0.25">
      <c r="A3127" s="383"/>
      <c r="B3127" s="378"/>
      <c r="C3127" s="62" t="str">
        <f>IF(ISTEXT('Organizational Unit Summary'!$B$45),'Organizational Unit Summary'!$B$45,"")</f>
        <v>P-6</v>
      </c>
      <c r="D3127" s="51" t="str">
        <f>IF('Organizational Unit Summary'!$B$24="Benchmark or Sustainment",IF(E3127="OoS","OoS",IF(E3127=1,"DM",IF(E3127=2,"PM",IF(E3127=3,"LM",IF(E3127=4,"FM"))))),IF(E3127="OoS","OoS",IF(E3127&lt;=2,"H",IF(E3127=3,"M",IF(E3127=4,"L")))))</f>
        <v>DM</v>
      </c>
      <c r="E3127" s="58">
        <f>IF(OR(Processes!$C$60=TRUE,Processes!I$60=TRUE),IF(AND(G3127=1,H3127=1,NOT(ISTEXT(J3127))),4,IF(AND(G3127=1,H3127=1,ISTEXT(J3127)),3,IF(AND(OR(G3127=1,H3127=1),ISTEXT(J3127)),2,1))),"OoS")</f>
        <v>1</v>
      </c>
      <c r="F3127" s="57"/>
      <c r="G3127" s="59"/>
      <c r="H3127" s="59"/>
      <c r="I3127" s="59"/>
      <c r="J3127" s="59"/>
      <c r="K3127" s="59"/>
      <c r="L3127" s="59"/>
      <c r="M3127" s="59"/>
      <c r="N3127" s="59"/>
      <c r="O3127" s="59"/>
      <c r="P3127" s="370"/>
      <c r="Q3127" s="63"/>
      <c r="R3127" s="389"/>
    </row>
    <row r="3128" spans="1:18" ht="13" hidden="1" x14ac:dyDescent="0.25">
      <c r="A3128" s="383"/>
      <c r="B3128" s="378"/>
      <c r="C3128" s="62" t="str">
        <f>IF(ISTEXT('Organizational Unit Summary'!$B$46),'Organizational Unit Summary'!$B$46,"")</f>
        <v>P-7</v>
      </c>
      <c r="D3128" s="51" t="str">
        <f>IF('Organizational Unit Summary'!$B$24="Benchmark or Sustainment",IF(E3128="OoS","OoS",IF(E3128=1,"DM",IF(E3128=2,"PM",IF(E3128=3,"LM",IF(E3128=4,"FM"))))),IF(E3128="OoS","OoS",IF(E3128&lt;=2,"H",IF(E3128=3,"M",IF(E3128=4,"L")))))</f>
        <v>DM</v>
      </c>
      <c r="E3128" s="58">
        <f>IF(OR(Processes!$C$60=TRUE,Processes!J$60=TRUE),IF(AND(G3128=1,H3128=1,NOT(ISTEXT(J3128))),4,IF(AND(G3128=1,H3128=1,ISTEXT(J3128)),3,IF(AND(OR(G3128=1,H3128=1),ISTEXT(J3128)),2,1))),"OoS")</f>
        <v>1</v>
      </c>
      <c r="F3128" s="57"/>
      <c r="G3128" s="59"/>
      <c r="H3128" s="59"/>
      <c r="I3128" s="59"/>
      <c r="J3128" s="59"/>
      <c r="K3128" s="59"/>
      <c r="L3128" s="59"/>
      <c r="M3128" s="59"/>
      <c r="N3128" s="59"/>
      <c r="O3128" s="59"/>
      <c r="P3128" s="370"/>
      <c r="Q3128" s="63"/>
      <c r="R3128" s="389"/>
    </row>
    <row r="3129" spans="1:18" ht="13" hidden="1" x14ac:dyDescent="0.25">
      <c r="A3129" s="383"/>
      <c r="B3129" s="378"/>
      <c r="C3129" s="62" t="str">
        <f>IF(ISTEXT('Organizational Unit Summary'!$B$47),'Organizational Unit Summary'!$B$47,"")</f>
        <v>P-8</v>
      </c>
      <c r="D3129" s="51" t="str">
        <f>IF('Organizational Unit Summary'!$B$24="Benchmark or Sustainment",IF(E3129="OoS","OoS",IF(E3129=1,"DM",IF(E3129=2,"PM",IF(E3129=3,"LM",IF(E3129=4,"FM"))))),IF(E3129="OoS","OoS",IF(E3129&lt;=2,"H",IF(E3129=3,"M",IF(E3129=4,"L")))))</f>
        <v>DM</v>
      </c>
      <c r="E3129" s="58">
        <f>IF(OR(Processes!$C$60=TRUE,Processes!K$60=TRUE),IF(AND(G3129=1,H3129=1,NOT(ISTEXT(J3129))),4,IF(AND(G3129=1,H3129=1,ISTEXT(J3129)),3,IF(AND(OR(G3129=1,H3129=1),ISTEXT(J3129)),2,1))),"OoS")</f>
        <v>1</v>
      </c>
      <c r="F3129" s="57"/>
      <c r="G3129" s="59"/>
      <c r="H3129" s="59"/>
      <c r="I3129" s="59"/>
      <c r="J3129" s="59"/>
      <c r="K3129" s="59"/>
      <c r="L3129" s="59"/>
      <c r="M3129" s="59"/>
      <c r="N3129" s="59"/>
      <c r="O3129" s="59"/>
      <c r="P3129" s="370"/>
      <c r="Q3129" s="63"/>
      <c r="R3129" s="389"/>
    </row>
    <row r="3130" spans="1:18" ht="13" hidden="1" x14ac:dyDescent="0.25">
      <c r="A3130" s="383"/>
      <c r="B3130" s="378"/>
      <c r="C3130" s="54" t="str">
        <f>IF(ISTEXT('Organizational Unit Summary'!$B$48),'Organizational Unit Summary'!$B$48,"")</f>
        <v>P-9</v>
      </c>
      <c r="D3130" s="51" t="str">
        <f>IF('Organizational Unit Summary'!$B$24="Benchmark or Sustainment",IF(E3130="OoS","OoS",IF(E3130=1,"DM",IF(E3130=2,"PM",IF(E3130=3,"LM",IF(E3130=4,"FM"))))),IF(E3130="OoS","OoS",IF(E3130&lt;=2,"H",IF(E3130=3,"M",IF(E3130=4,"L")))))</f>
        <v>DM</v>
      </c>
      <c r="E3130" s="58">
        <f>IF(OR(Processes!$C$60=TRUE,Processes!L$60=TRUE),IF(AND(G3130=1,H3130=1,NOT(ISTEXT(J3130))),4,IF(AND(G3130=1,H3130=1,ISTEXT(J3130)),3,IF(AND(OR(G3130=1,H3130=1),ISTEXT(J3130)),2,1))),"OoS")</f>
        <v>1</v>
      </c>
      <c r="F3130" s="57"/>
      <c r="G3130" s="59"/>
      <c r="H3130" s="59"/>
      <c r="I3130" s="59"/>
      <c r="J3130" s="59"/>
      <c r="K3130" s="59"/>
      <c r="L3130" s="59"/>
      <c r="M3130" s="59"/>
      <c r="N3130" s="59"/>
      <c r="O3130" s="59"/>
      <c r="P3130" s="370"/>
      <c r="Q3130" s="63"/>
      <c r="R3130" s="389"/>
    </row>
    <row r="3131" spans="1:18" ht="13" hidden="1" x14ac:dyDescent="0.25">
      <c r="A3131" s="383"/>
      <c r="B3131" s="378"/>
      <c r="C3131" s="54" t="str">
        <f>IF(ISTEXT('Organizational Unit Summary'!$B$49),'Organizational Unit Summary'!$B$49,"")</f>
        <v>P-10</v>
      </c>
      <c r="D3131" s="51" t="str">
        <f>IF('Organizational Unit Summary'!$B$24="Benchmark or Sustainment",IF(E3131="OoS","OoS",IF(E3131=1,"DM",IF(E3131=2,"PM",IF(E3131=3,"LM",IF(E3131=4,"FM"))))),IF(E3131="OoS","OoS",IF(E3131&lt;=2,"H",IF(E3131=3,"M",IF(E3131=4,"L")))))</f>
        <v>DM</v>
      </c>
      <c r="E3131" s="58">
        <f>IF(OR(Processes!$C$60=TRUE,Processes!M$60=TRUE),IF(AND(G3131=1,H3131=1,NOT(ISTEXT(J3131))),4,IF(AND(G3131=1,H3131=1,ISTEXT(J3131)),3,IF(AND(OR(G3131=1,H3131=1),ISTEXT(J3131)),2,1))),"OoS")</f>
        <v>1</v>
      </c>
      <c r="F3131" s="57"/>
      <c r="G3131" s="59"/>
      <c r="H3131" s="59"/>
      <c r="I3131" s="59"/>
      <c r="J3131" s="59"/>
      <c r="K3131" s="59"/>
      <c r="L3131" s="59"/>
      <c r="M3131" s="59"/>
      <c r="N3131" s="59"/>
      <c r="O3131" s="59"/>
      <c r="P3131" s="370"/>
      <c r="Q3131" s="63"/>
      <c r="R3131" s="389"/>
    </row>
    <row r="3132" spans="1:18" ht="13" hidden="1" x14ac:dyDescent="0.25">
      <c r="A3132" s="383"/>
      <c r="B3132" s="378"/>
      <c r="C3132" s="54" t="str">
        <f>IF(ISTEXT('Organizational Unit Summary'!$B$50),'Organizational Unit Summary'!$B$50,"")</f>
        <v>P-11</v>
      </c>
      <c r="D3132" s="51" t="str">
        <f>IF('Organizational Unit Summary'!$B$24="Benchmark or Sustainment",IF(E3132="OoS","OoS",IF(E3132=1,"DM",IF(E3132=2,"PM",IF(E3132=3,"LM",IF(E3132=4,"FM"))))),IF(E3132="OoS","OoS",IF(E3132&lt;=2,"H",IF(E3132=3,"M",IF(E3132=4,"L")))))</f>
        <v>DM</v>
      </c>
      <c r="E3132" s="58">
        <f>IF(OR(Processes!$C$60=TRUE,Processes!N$60=TRUE),IF(AND(G3132=1,H3132=1,NOT(ISTEXT(J3132))),4,IF(AND(G3132=1,H3132=1,ISTEXT(J3132)),3,IF(AND(OR(G3132=1,H3132=1),ISTEXT(J3132)),2,1))),"OoS")</f>
        <v>1</v>
      </c>
      <c r="F3132" s="57"/>
      <c r="G3132" s="59"/>
      <c r="H3132" s="59"/>
      <c r="I3132" s="59"/>
      <c r="J3132" s="59"/>
      <c r="K3132" s="59"/>
      <c r="L3132" s="59"/>
      <c r="M3132" s="59"/>
      <c r="N3132" s="59"/>
      <c r="O3132" s="59"/>
      <c r="P3132" s="370"/>
      <c r="Q3132" s="63"/>
      <c r="R3132" s="389"/>
    </row>
    <row r="3133" spans="1:18" ht="13" hidden="1" x14ac:dyDescent="0.25">
      <c r="A3133" s="383"/>
      <c r="B3133" s="378"/>
      <c r="C3133" s="54" t="str">
        <f>IF(ISTEXT('Organizational Unit Summary'!$B$51),'Organizational Unit Summary'!$B$51,"")</f>
        <v>P-12</v>
      </c>
      <c r="D3133" s="51" t="str">
        <f>IF('Organizational Unit Summary'!$B$24="Benchmark or Sustainment",IF(E3133="OoS","OoS",IF(E3133=1,"DM",IF(E3133=2,"PM",IF(E3133=3,"LM",IF(E3133=4,"FM"))))),IF(E3133="OoS","OoS",IF(E3133&lt;=2,"H",IF(E3133=3,"M",IF(E3133=4,"L")))))</f>
        <v>DM</v>
      </c>
      <c r="E3133" s="58">
        <f>IF(OR(Processes!$C$60=TRUE,Processes!O$60=TRUE),IF(AND(G3133=1,H3133=1,NOT(ISTEXT(J3133))),4,IF(AND(G3133=1,H3133=1,ISTEXT(J3133)),3,IF(AND(OR(G3133=1,H3133=1),ISTEXT(J3133)),2,1))),"OoS")</f>
        <v>1</v>
      </c>
      <c r="F3133" s="57"/>
      <c r="G3133" s="59"/>
      <c r="H3133" s="59"/>
      <c r="I3133" s="59"/>
      <c r="J3133" s="59"/>
      <c r="K3133" s="59"/>
      <c r="L3133" s="59"/>
      <c r="M3133" s="59"/>
      <c r="N3133" s="59"/>
      <c r="O3133" s="59"/>
      <c r="P3133" s="370"/>
      <c r="Q3133" s="63"/>
      <c r="R3133" s="389"/>
    </row>
    <row r="3134" spans="1:18" ht="13" hidden="1" x14ac:dyDescent="0.25">
      <c r="A3134" s="383"/>
      <c r="B3134" s="378"/>
      <c r="C3134" s="54" t="str">
        <f>IF(ISTEXT('Organizational Unit Summary'!$B$52),'Organizational Unit Summary'!$B$52,"")</f>
        <v>P-13</v>
      </c>
      <c r="D3134" s="51" t="str">
        <f>IF('Organizational Unit Summary'!$B$24="Benchmark or Sustainment",IF(E3134="OoS","OoS",IF(E3134=1,"DM",IF(E3134=2,"PM",IF(E3134=3,"LM",IF(E3134=4,"FM"))))),IF(E3134="OoS","OoS",IF(E3134&lt;=2,"H",IF(E3134=3,"M",IF(E3134=4,"L")))))</f>
        <v>DM</v>
      </c>
      <c r="E3134" s="58">
        <f>IF(OR(Processes!$C$60=TRUE,Processes!P$60=TRUE),IF(AND(G3134=1,H3134=1,NOT(ISTEXT(J3134))),4,IF(AND(G3134=1,H3134=1,ISTEXT(J3134)),3,IF(AND(OR(G3134=1,H3134=1),ISTEXT(J3134)),2,1))),"OoS")</f>
        <v>1</v>
      </c>
      <c r="F3134" s="57"/>
      <c r="G3134" s="59"/>
      <c r="H3134" s="59"/>
      <c r="I3134" s="59"/>
      <c r="J3134" s="59"/>
      <c r="K3134" s="59"/>
      <c r="L3134" s="59"/>
      <c r="M3134" s="59"/>
      <c r="N3134" s="59"/>
      <c r="O3134" s="59"/>
      <c r="P3134" s="370"/>
      <c r="Q3134" s="63"/>
      <c r="R3134" s="389"/>
    </row>
    <row r="3135" spans="1:18" ht="13" hidden="1" x14ac:dyDescent="0.25">
      <c r="A3135" s="383"/>
      <c r="B3135" s="378"/>
      <c r="C3135" s="54" t="str">
        <f>IF(ISTEXT('Organizational Unit Summary'!$B$53),'Organizational Unit Summary'!$B$53,"")</f>
        <v>P-14</v>
      </c>
      <c r="D3135" s="51" t="str">
        <f>IF('Organizational Unit Summary'!$B$24="Benchmark or Sustainment",IF(E3135="OoS","OoS",IF(E3135=1,"DM",IF(E3135=2,"PM",IF(E3135=3,"LM",IF(E3135=4,"FM"))))),IF(E3135="OoS","OoS",IF(E3135&lt;=2,"H",IF(E3135=3,"M",IF(E3135=4,"L")))))</f>
        <v>DM</v>
      </c>
      <c r="E3135" s="58">
        <f>IF(OR(Processes!$C$60=TRUE,Processes!Q$60=TRUE),IF(AND(G3135=1,H3135=1,NOT(ISTEXT(J3135))),4,IF(AND(G3135=1,H3135=1,ISTEXT(J3135)),3,IF(AND(OR(G3135=1,H3135=1),ISTEXT(J3135)),2,1))),"OoS")</f>
        <v>1</v>
      </c>
      <c r="F3135" s="57"/>
      <c r="G3135" s="59"/>
      <c r="H3135" s="59"/>
      <c r="I3135" s="59"/>
      <c r="J3135" s="59"/>
      <c r="K3135" s="59"/>
      <c r="L3135" s="59"/>
      <c r="M3135" s="59"/>
      <c r="N3135" s="59"/>
      <c r="O3135" s="59"/>
      <c r="P3135" s="370"/>
      <c r="Q3135" s="63"/>
      <c r="R3135" s="389"/>
    </row>
    <row r="3136" spans="1:18" ht="13" hidden="1" x14ac:dyDescent="0.25">
      <c r="A3136" s="383"/>
      <c r="B3136" s="378"/>
      <c r="C3136" s="54" t="str">
        <f>IF(ISTEXT('Organizational Unit Summary'!$B$54),'Organizational Unit Summary'!$B$54,"")</f>
        <v>P-15</v>
      </c>
      <c r="D3136" s="51" t="str">
        <f>IF('Organizational Unit Summary'!$B$24="Benchmark or Sustainment",IF(E3136="OoS","OoS",IF(E3136=1,"DM",IF(E3136=2,"PM",IF(E3136=3,"LM",IF(E3136=4,"FM"))))),IF(E3136="OoS","OoS",IF(E3136&lt;=2,"H",IF(E3136=3,"M",IF(E3136=4,"L")))))</f>
        <v>DM</v>
      </c>
      <c r="E3136" s="58">
        <f>IF(OR(Processes!$C$60=TRUE,Processes!R$60=TRUE),IF(AND(G3136=1,H3136=1,NOT(ISTEXT(J3136))),4,IF(AND(G3136=1,H3136=1,ISTEXT(J3136)),3,IF(AND(OR(G3136=1,H3136=1),ISTEXT(J3136)),2,1))),"OoS")</f>
        <v>1</v>
      </c>
      <c r="F3136" s="57"/>
      <c r="G3136" s="59"/>
      <c r="H3136" s="59"/>
      <c r="I3136" s="59"/>
      <c r="J3136" s="59"/>
      <c r="K3136" s="59"/>
      <c r="L3136" s="59"/>
      <c r="M3136" s="59"/>
      <c r="N3136" s="59"/>
      <c r="O3136" s="59"/>
      <c r="P3136" s="370"/>
      <c r="Q3136" s="63"/>
      <c r="R3136" s="389"/>
    </row>
    <row r="3137" spans="1:18" ht="13" hidden="1" x14ac:dyDescent="0.25">
      <c r="A3137" s="383"/>
      <c r="B3137" s="378"/>
      <c r="C3137" s="54" t="str">
        <f>IF(ISTEXT('Organizational Unit Summary'!$B$55),'Organizational Unit Summary'!$B$55,"")</f>
        <v>P-16</v>
      </c>
      <c r="D3137" s="51" t="str">
        <f>IF('Organizational Unit Summary'!$B$24="Benchmark or Sustainment",IF(E3137="OoS","OoS",IF(E3137=1,"DM",IF(E3137=2,"PM",IF(E3137=3,"LM",IF(E3137=4,"FM"))))),IF(E3137="OoS","OoS",IF(E3137&lt;=2,"H",IF(E3137=3,"M",IF(E3137=4,"L")))))</f>
        <v>DM</v>
      </c>
      <c r="E3137" s="58">
        <f>IF(OR(Processes!$C$60=TRUE,Processes!S$60=TRUE),IF(AND(G3137=1,H3137=1,NOT(ISTEXT(J3137))),4,IF(AND(G3137=1,H3137=1,ISTEXT(J3137)),3,IF(AND(OR(G3137=1,H3137=1),ISTEXT(J3137)),2,1))),"OoS")</f>
        <v>1</v>
      </c>
      <c r="F3137" s="57"/>
      <c r="G3137" s="59"/>
      <c r="H3137" s="59"/>
      <c r="I3137" s="59"/>
      <c r="J3137" s="59"/>
      <c r="K3137" s="59"/>
      <c r="L3137" s="59"/>
      <c r="M3137" s="59"/>
      <c r="N3137" s="59"/>
      <c r="O3137" s="59"/>
      <c r="P3137" s="370"/>
      <c r="Q3137" s="63"/>
      <c r="R3137" s="389"/>
    </row>
    <row r="3138" spans="1:18" ht="13" hidden="1" x14ac:dyDescent="0.25">
      <c r="A3138" s="383"/>
      <c r="B3138" s="378"/>
      <c r="C3138" s="54" t="str">
        <f>IF(ISTEXT('Organizational Unit Summary'!$B$56),'Organizational Unit Summary'!$B$56,"")</f>
        <v>P-17</v>
      </c>
      <c r="D3138" s="51" t="str">
        <f>IF('Organizational Unit Summary'!$B$24="Benchmark or Sustainment",IF(E3138="OoS","OoS",IF(E3138=1,"DM",IF(E3138=2,"PM",IF(E3138=3,"LM",IF(E3138=4,"FM"))))),IF(E3138="OoS","OoS",IF(E3138&lt;=2,"H",IF(E3138=3,"M",IF(E3138=4,"L")))))</f>
        <v>DM</v>
      </c>
      <c r="E3138" s="58">
        <f>IF(OR(Processes!$C$60=TRUE,Processes!T$60=TRUE),IF(AND(G3138=1,H3138=1,NOT(ISTEXT(J3138))),4,IF(AND(G3138=1,H3138=1,ISTEXT(J3138)),3,IF(AND(OR(G3138=1,H3138=1),ISTEXT(J3138)),2,1))),"OoS")</f>
        <v>1</v>
      </c>
      <c r="F3138" s="57"/>
      <c r="G3138" s="59"/>
      <c r="H3138" s="59"/>
      <c r="I3138" s="59"/>
      <c r="J3138" s="59"/>
      <c r="K3138" s="59"/>
      <c r="L3138" s="59"/>
      <c r="M3138" s="59"/>
      <c r="N3138" s="59"/>
      <c r="O3138" s="59"/>
      <c r="P3138" s="370"/>
      <c r="Q3138" s="63"/>
      <c r="R3138" s="389"/>
    </row>
    <row r="3139" spans="1:18" ht="13" hidden="1" x14ac:dyDescent="0.25">
      <c r="A3139" s="383"/>
      <c r="B3139" s="378"/>
      <c r="C3139" s="54" t="str">
        <f>IF(ISTEXT('Organizational Unit Summary'!$B$57),'Organizational Unit Summary'!$B$57,"")</f>
        <v>P-18</v>
      </c>
      <c r="D3139" s="51" t="str">
        <f>IF('Organizational Unit Summary'!$B$24="Benchmark or Sustainment",IF(E3139="OoS","OoS",IF(E3139=1,"DM",IF(E3139=2,"PM",IF(E3139=3,"LM",IF(E3139=4,"FM"))))),IF(E3139="OoS","OoS",IF(E3139&lt;=2,"H",IF(E3139=3,"M",IF(E3139=4,"L")))))</f>
        <v>DM</v>
      </c>
      <c r="E3139" s="58">
        <f>IF(OR(Processes!$C$60=TRUE,Processes!U$60=TRUE),IF(AND(G3139=1,H3139=1,NOT(ISTEXT(J3139))),4,IF(AND(G3139=1,H3139=1,ISTEXT(J3139)),3,IF(AND(OR(G3139=1,H3139=1),ISTEXT(J3139)),2,1))),"OoS")</f>
        <v>1</v>
      </c>
      <c r="F3139" s="57"/>
      <c r="G3139" s="59"/>
      <c r="H3139" s="59"/>
      <c r="I3139" s="59"/>
      <c r="J3139" s="59"/>
      <c r="K3139" s="59"/>
      <c r="L3139" s="59"/>
      <c r="M3139" s="59"/>
      <c r="N3139" s="59"/>
      <c r="O3139" s="59"/>
      <c r="P3139" s="370"/>
      <c r="Q3139" s="63"/>
      <c r="R3139" s="389"/>
    </row>
    <row r="3140" spans="1:18" ht="13" hidden="1" x14ac:dyDescent="0.25">
      <c r="A3140" s="383"/>
      <c r="B3140" s="378"/>
      <c r="C3140" s="54" t="str">
        <f>IF(ISTEXT('Organizational Unit Summary'!$B$58),'Organizational Unit Summary'!$B$58,"")</f>
        <v>P-19</v>
      </c>
      <c r="D3140" s="51" t="str">
        <f>IF('Organizational Unit Summary'!$B$24="Benchmark or Sustainment",IF(E3140="OoS","OoS",IF(E3140=1,"DM",IF(E3140=2,"PM",IF(E3140=3,"LM",IF(E3140=4,"FM"))))),IF(E3140="OoS","OoS",IF(E3140&lt;=2,"H",IF(E3140=3,"M",IF(E3140=4,"L")))))</f>
        <v>DM</v>
      </c>
      <c r="E3140" s="58">
        <f>IF(OR(Processes!$C$60=TRUE,Processes!V$60=TRUE),IF(AND(G3140=1,H3140=1,NOT(ISTEXT(J3140))),4,IF(AND(G3140=1,H3140=1,ISTEXT(J3140)),3,IF(AND(OR(G3140=1,H3140=1),ISTEXT(J3140)),2,1))),"OoS")</f>
        <v>1</v>
      </c>
      <c r="F3140" s="57"/>
      <c r="G3140" s="59"/>
      <c r="H3140" s="59"/>
      <c r="I3140" s="59"/>
      <c r="J3140" s="59"/>
      <c r="K3140" s="59"/>
      <c r="L3140" s="59"/>
      <c r="M3140" s="59"/>
      <c r="N3140" s="59"/>
      <c r="O3140" s="59"/>
      <c r="P3140" s="370"/>
      <c r="Q3140" s="63"/>
      <c r="R3140" s="389"/>
    </row>
    <row r="3141" spans="1:18" ht="13.5" hidden="1" thickBot="1" x14ac:dyDescent="0.3">
      <c r="A3141" s="383"/>
      <c r="B3141" s="378"/>
      <c r="C3141" s="54" t="str">
        <f>IF(ISTEXT('Organizational Unit Summary'!$B$59),'Organizational Unit Summary'!$B$59,"")</f>
        <v>P-20</v>
      </c>
      <c r="D3141" s="51" t="str">
        <f>IF('Organizational Unit Summary'!$B$24="Benchmark or Sustainment",IF(E3141="OoS","OoS",IF(E3141=1,"DM",IF(E3141=2,"PM",IF(E3141=3,"LM",IF(E3141=4,"FM"))))),IF(E3141="OoS","OoS",IF(E3141&lt;=2,"H",IF(E3141=3,"M",IF(E3141=4,"L")))))</f>
        <v>DM</v>
      </c>
      <c r="E3141" s="58">
        <f>IF(OR(Processes!$C$60=TRUE,Processes!W$60=TRUE),IF(AND(G3141=1,H3141=1,NOT(ISTEXT(J3141))),4,IF(AND(G3141=1,H3141=1,ISTEXT(J3141)),3,IF(AND(OR(G3141=1,H3141=1),ISTEXT(J3141)),2,1))),"OoS")</f>
        <v>1</v>
      </c>
      <c r="F3141" s="57"/>
      <c r="G3141" s="59"/>
      <c r="H3141" s="59"/>
      <c r="I3141" s="59"/>
      <c r="J3141" s="59"/>
      <c r="K3141" s="59"/>
      <c r="L3141" s="59"/>
      <c r="M3141" s="59"/>
      <c r="N3141" s="59"/>
      <c r="O3141" s="59"/>
      <c r="P3141" s="371"/>
      <c r="Q3141" s="63"/>
      <c r="R3141" s="389"/>
    </row>
    <row r="3142" spans="1:18" ht="13" hidden="1" x14ac:dyDescent="0.25">
      <c r="A3142" s="383"/>
      <c r="B3142" s="378" t="str">
        <f>IF(ISTEXT(Processes!$B$10),Processes!$B$10,"")</f>
        <v>Process 8</v>
      </c>
      <c r="C3142" s="62" t="str">
        <f>IF(ISTEXT('Organizational Unit Summary'!$B$40),'Organizational Unit Summary'!$B$40,"")</f>
        <v>P-1</v>
      </c>
      <c r="D3142" s="51" t="str">
        <f>IF('Organizational Unit Summary'!$B$24="Benchmark or Sustainment",IF(E3142="OoS","OoS",IF(E3142=1,"DM",IF(E3142=2,"PM",IF(E3142=3,"LM",IF(E3142=4,"FM"))))),IF(E3142="OoS","OoS",IF(E3142&lt;=2,"H",IF(E3142=3,"M",IF(E3142=4,"L")))))</f>
        <v>DM</v>
      </c>
      <c r="E3142" s="58">
        <f>IF(OR(Processes!$C$61=TRUE,Processes!D$61=TRUE),IF(AND(G3142=1,H3142=1,NOT(ISTEXT(J3142))),4,IF(AND(G3142=1,H3142=1,ISTEXT(J3142)),3,IF(AND(OR(G3142=1,H3142=1),ISTEXT(J3142)),2,1))),"OoS")</f>
        <v>1</v>
      </c>
      <c r="F3142" s="57"/>
      <c r="G3142" s="59"/>
      <c r="H3142" s="59"/>
      <c r="I3142" s="59"/>
      <c r="J3142" s="59"/>
      <c r="K3142" s="59"/>
      <c r="L3142" s="59"/>
      <c r="M3142" s="59"/>
      <c r="N3142" s="59"/>
      <c r="O3142" s="59"/>
      <c r="P3142" s="369"/>
      <c r="Q3142" s="63"/>
      <c r="R3142" s="389"/>
    </row>
    <row r="3143" spans="1:18" ht="13" hidden="1" x14ac:dyDescent="0.25">
      <c r="A3143" s="383"/>
      <c r="B3143" s="378"/>
      <c r="C3143" s="62" t="str">
        <f>IF(ISTEXT('Organizational Unit Summary'!$B$41),'Organizational Unit Summary'!$B$41,"")</f>
        <v>P-2</v>
      </c>
      <c r="D3143" s="51" t="str">
        <f>IF('Organizational Unit Summary'!$B$24="Benchmark or Sustainment",IF(E3143="OoS","OoS",IF(E3143=1,"DM",IF(E3143=2,"PM",IF(E3143=3,"LM",IF(E3143=4,"FM"))))),IF(E3143="OoS","OoS",IF(E3143&lt;=2,"H",IF(E3143=3,"M",IF(E3143=4,"L")))))</f>
        <v>DM</v>
      </c>
      <c r="E3143" s="58">
        <f>IF(OR(Processes!$C$61=TRUE,Processes!E$61=TRUE),IF(AND(G3143=1,H3143=1,NOT(ISTEXT(J3143))),4,IF(AND(G3143=1,H3143=1,ISTEXT(J3143)),3,IF(AND(OR(G3143=1,H3143=1),ISTEXT(J3143)),2,1))),"OoS")</f>
        <v>1</v>
      </c>
      <c r="F3143" s="57"/>
      <c r="G3143" s="59"/>
      <c r="H3143" s="59"/>
      <c r="I3143" s="59"/>
      <c r="J3143" s="59"/>
      <c r="K3143" s="59"/>
      <c r="L3143" s="59"/>
      <c r="M3143" s="59"/>
      <c r="N3143" s="59"/>
      <c r="O3143" s="59"/>
      <c r="P3143" s="370"/>
      <c r="Q3143" s="63"/>
      <c r="R3143" s="389"/>
    </row>
    <row r="3144" spans="1:18" ht="13" hidden="1" x14ac:dyDescent="0.25">
      <c r="A3144" s="383"/>
      <c r="B3144" s="378"/>
      <c r="C3144" s="62" t="str">
        <f>IF(ISTEXT('Organizational Unit Summary'!$B$42),'Organizational Unit Summary'!$B$42,"")</f>
        <v>P-3</v>
      </c>
      <c r="D3144" s="51" t="str">
        <f>IF('Organizational Unit Summary'!$B$24="Benchmark or Sustainment",IF(E3144="OoS","OoS",IF(E3144=1,"DM",IF(E3144=2,"PM",IF(E3144=3,"LM",IF(E3144=4,"FM"))))),IF(E3144="OoS","OoS",IF(E3144&lt;=2,"H",IF(E3144=3,"M",IF(E3144=4,"L")))))</f>
        <v>DM</v>
      </c>
      <c r="E3144" s="58">
        <f>IF(OR(Processes!$C$61=TRUE,Processes!F$61=TRUE),IF(AND(G3144=1,H3144=1,NOT(ISTEXT(J3144))),4,IF(AND(G3144=1,H3144=1,ISTEXT(J3144)),3,IF(AND(OR(G3144=1,H3144=1),ISTEXT(J3144)),2,1))),"OoS")</f>
        <v>1</v>
      </c>
      <c r="F3144" s="57"/>
      <c r="G3144" s="59"/>
      <c r="H3144" s="59"/>
      <c r="I3144" s="59"/>
      <c r="J3144" s="59"/>
      <c r="K3144" s="59"/>
      <c r="L3144" s="59"/>
      <c r="M3144" s="59"/>
      <c r="N3144" s="59"/>
      <c r="O3144" s="59"/>
      <c r="P3144" s="370"/>
      <c r="Q3144" s="63"/>
      <c r="R3144" s="389"/>
    </row>
    <row r="3145" spans="1:18" ht="13" hidden="1" x14ac:dyDescent="0.25">
      <c r="A3145" s="383"/>
      <c r="B3145" s="378"/>
      <c r="C3145" s="62" t="str">
        <f>IF(ISTEXT('Organizational Unit Summary'!$B$43),'Organizational Unit Summary'!$B$43,"")</f>
        <v>P-4</v>
      </c>
      <c r="D3145" s="51" t="str">
        <f>IF('Organizational Unit Summary'!$B$24="Benchmark or Sustainment",IF(E3145="OoS","OoS",IF(E3145=1,"DM",IF(E3145=2,"PM",IF(E3145=3,"LM",IF(E3145=4,"FM"))))),IF(E3145="OoS","OoS",IF(E3145&lt;=2,"H",IF(E3145=3,"M",IF(E3145=4,"L")))))</f>
        <v>DM</v>
      </c>
      <c r="E3145" s="58">
        <f>IF(OR(Processes!$C$61=TRUE,Processes!G$61=TRUE),IF(AND(G3145=1,H3145=1,NOT(ISTEXT(J3145))),4,IF(AND(G3145=1,H3145=1,ISTEXT(J3145)),3,IF(AND(OR(G3145=1,H3145=1),ISTEXT(J3145)),2,1))),"OoS")</f>
        <v>1</v>
      </c>
      <c r="F3145" s="57"/>
      <c r="G3145" s="59"/>
      <c r="H3145" s="59"/>
      <c r="I3145" s="59"/>
      <c r="J3145" s="59"/>
      <c r="K3145" s="59"/>
      <c r="L3145" s="59"/>
      <c r="M3145" s="59"/>
      <c r="N3145" s="59"/>
      <c r="O3145" s="59"/>
      <c r="P3145" s="370"/>
      <c r="Q3145" s="63"/>
      <c r="R3145" s="389"/>
    </row>
    <row r="3146" spans="1:18" ht="13" hidden="1" x14ac:dyDescent="0.25">
      <c r="A3146" s="383"/>
      <c r="B3146" s="378"/>
      <c r="C3146" s="62" t="str">
        <f>IF(ISTEXT('Organizational Unit Summary'!$B$44),'Organizational Unit Summary'!$B$44,"")</f>
        <v>P-5</v>
      </c>
      <c r="D3146" s="51" t="str">
        <f>IF('Organizational Unit Summary'!$B$24="Benchmark or Sustainment",IF(E3146="OoS","OoS",IF(E3146=1,"DM",IF(E3146=2,"PM",IF(E3146=3,"LM",IF(E3146=4,"FM"))))),IF(E3146="OoS","OoS",IF(E3146&lt;=2,"H",IF(E3146=3,"M",IF(E3146=4,"L")))))</f>
        <v>DM</v>
      </c>
      <c r="E3146" s="58">
        <f>IF(OR(Processes!$C$61=TRUE,Processes!H$61=TRUE),IF(AND(G3146=1,H3146=1,NOT(ISTEXT(J3146))),4,IF(AND(G3146=1,H3146=1,ISTEXT(J3146)),3,IF(AND(OR(G3146=1,H3146=1),ISTEXT(J3146)),2,1))),"OoS")</f>
        <v>1</v>
      </c>
      <c r="F3146" s="57"/>
      <c r="G3146" s="59"/>
      <c r="H3146" s="59"/>
      <c r="I3146" s="59"/>
      <c r="J3146" s="59"/>
      <c r="K3146" s="59"/>
      <c r="L3146" s="59"/>
      <c r="M3146" s="59"/>
      <c r="N3146" s="59"/>
      <c r="O3146" s="59"/>
      <c r="P3146" s="370"/>
      <c r="Q3146" s="63"/>
      <c r="R3146" s="389"/>
    </row>
    <row r="3147" spans="1:18" ht="13" hidden="1" x14ac:dyDescent="0.25">
      <c r="A3147" s="383"/>
      <c r="B3147" s="378"/>
      <c r="C3147" s="62" t="str">
        <f>IF(ISTEXT('Organizational Unit Summary'!$B$45),'Organizational Unit Summary'!$B$45,"")</f>
        <v>P-6</v>
      </c>
      <c r="D3147" s="51" t="str">
        <f>IF('Organizational Unit Summary'!$B$24="Benchmark or Sustainment",IF(E3147="OoS","OoS",IF(E3147=1,"DM",IF(E3147=2,"PM",IF(E3147=3,"LM",IF(E3147=4,"FM"))))),IF(E3147="OoS","OoS",IF(E3147&lt;=2,"H",IF(E3147=3,"M",IF(E3147=4,"L")))))</f>
        <v>DM</v>
      </c>
      <c r="E3147" s="58">
        <f>IF(OR(Processes!$C$61=TRUE,Processes!I$61=TRUE),IF(AND(G3147=1,H3147=1,NOT(ISTEXT(J3147))),4,IF(AND(G3147=1,H3147=1,ISTEXT(J3147)),3,IF(AND(OR(G3147=1,H3147=1),ISTEXT(J3147)),2,1))),"OoS")</f>
        <v>1</v>
      </c>
      <c r="F3147" s="57"/>
      <c r="G3147" s="59"/>
      <c r="H3147" s="59"/>
      <c r="I3147" s="59"/>
      <c r="J3147" s="59"/>
      <c r="K3147" s="59"/>
      <c r="L3147" s="59"/>
      <c r="M3147" s="59"/>
      <c r="N3147" s="59"/>
      <c r="O3147" s="59"/>
      <c r="P3147" s="370"/>
      <c r="Q3147" s="63"/>
      <c r="R3147" s="389"/>
    </row>
    <row r="3148" spans="1:18" ht="13" hidden="1" x14ac:dyDescent="0.25">
      <c r="A3148" s="383"/>
      <c r="B3148" s="378"/>
      <c r="C3148" s="62" t="str">
        <f>IF(ISTEXT('Organizational Unit Summary'!$B$46),'Organizational Unit Summary'!$B$46,"")</f>
        <v>P-7</v>
      </c>
      <c r="D3148" s="51" t="str">
        <f>IF('Organizational Unit Summary'!$B$24="Benchmark or Sustainment",IF(E3148="OoS","OoS",IF(E3148=1,"DM",IF(E3148=2,"PM",IF(E3148=3,"LM",IF(E3148=4,"FM"))))),IF(E3148="OoS","OoS",IF(E3148&lt;=2,"H",IF(E3148=3,"M",IF(E3148=4,"L")))))</f>
        <v>DM</v>
      </c>
      <c r="E3148" s="58">
        <f>IF(OR(Processes!$C$61=TRUE,Processes!J$61=TRUE),IF(AND(G3148=1,H3148=1,NOT(ISTEXT(J3148))),4,IF(AND(G3148=1,H3148=1,ISTEXT(J3148)),3,IF(AND(OR(G3148=1,H3148=1),ISTEXT(J3148)),2,1))),"OoS")</f>
        <v>1</v>
      </c>
      <c r="F3148" s="57"/>
      <c r="G3148" s="59"/>
      <c r="H3148" s="59"/>
      <c r="I3148" s="59"/>
      <c r="J3148" s="59"/>
      <c r="K3148" s="59"/>
      <c r="L3148" s="59"/>
      <c r="M3148" s="59"/>
      <c r="N3148" s="59"/>
      <c r="O3148" s="59"/>
      <c r="P3148" s="370"/>
      <c r="Q3148" s="63"/>
      <c r="R3148" s="389"/>
    </row>
    <row r="3149" spans="1:18" ht="13" hidden="1" x14ac:dyDescent="0.25">
      <c r="A3149" s="383"/>
      <c r="B3149" s="378"/>
      <c r="C3149" s="62" t="str">
        <f>IF(ISTEXT('Organizational Unit Summary'!$B$47),'Organizational Unit Summary'!$B$47,"")</f>
        <v>P-8</v>
      </c>
      <c r="D3149" s="51" t="str">
        <f>IF('Organizational Unit Summary'!$B$24="Benchmark or Sustainment",IF(E3149="OoS","OoS",IF(E3149=1,"DM",IF(E3149=2,"PM",IF(E3149=3,"LM",IF(E3149=4,"FM"))))),IF(E3149="OoS","OoS",IF(E3149&lt;=2,"H",IF(E3149=3,"M",IF(E3149=4,"L")))))</f>
        <v>DM</v>
      </c>
      <c r="E3149" s="58">
        <f>IF(OR(Processes!$C$61=TRUE,Processes!K$61=TRUE),IF(AND(G3149=1,H3149=1,NOT(ISTEXT(J3149))),4,IF(AND(G3149=1,H3149=1,ISTEXT(J3149)),3,IF(AND(OR(G3149=1,H3149=1),ISTEXT(J3149)),2,1))),"OoS")</f>
        <v>1</v>
      </c>
      <c r="F3149" s="57"/>
      <c r="G3149" s="59"/>
      <c r="H3149" s="59"/>
      <c r="I3149" s="59"/>
      <c r="J3149" s="59"/>
      <c r="K3149" s="59"/>
      <c r="L3149" s="59"/>
      <c r="M3149" s="59"/>
      <c r="N3149" s="59"/>
      <c r="O3149" s="59"/>
      <c r="P3149" s="370"/>
      <c r="Q3149" s="63"/>
      <c r="R3149" s="389"/>
    </row>
    <row r="3150" spans="1:18" ht="13" hidden="1" x14ac:dyDescent="0.25">
      <c r="A3150" s="383"/>
      <c r="B3150" s="378"/>
      <c r="C3150" s="62" t="str">
        <f>IF(ISTEXT('Organizational Unit Summary'!$B$48),'Organizational Unit Summary'!$B$48,"")</f>
        <v>P-9</v>
      </c>
      <c r="D3150" s="51" t="str">
        <f>IF('Organizational Unit Summary'!$B$24="Benchmark or Sustainment",IF(E3150="OoS","OoS",IF(E3150=1,"DM",IF(E3150=2,"PM",IF(E3150=3,"LM",IF(E3150=4,"FM"))))),IF(E3150="OoS","OoS",IF(E3150&lt;=2,"H",IF(E3150=3,"M",IF(E3150=4,"L")))))</f>
        <v>DM</v>
      </c>
      <c r="E3150" s="58">
        <f>IF(OR(Processes!$C$61=TRUE,Processes!L$61=TRUE),IF(AND(G3150=1,H3150=1,NOT(ISTEXT(J3150))),4,IF(AND(G3150=1,H3150=1,ISTEXT(J3150)),3,IF(AND(OR(G3150=1,H3150=1),ISTEXT(J3150)),2,1))),"OoS")</f>
        <v>1</v>
      </c>
      <c r="F3150" s="57"/>
      <c r="G3150" s="59"/>
      <c r="H3150" s="59"/>
      <c r="I3150" s="59"/>
      <c r="J3150" s="59"/>
      <c r="K3150" s="59"/>
      <c r="L3150" s="59"/>
      <c r="M3150" s="59"/>
      <c r="N3150" s="59"/>
      <c r="O3150" s="59"/>
      <c r="P3150" s="370"/>
      <c r="Q3150" s="63"/>
      <c r="R3150" s="389"/>
    </row>
    <row r="3151" spans="1:18" ht="13" hidden="1" x14ac:dyDescent="0.25">
      <c r="A3151" s="383"/>
      <c r="B3151" s="378"/>
      <c r="C3151" s="62" t="str">
        <f>IF(ISTEXT('Organizational Unit Summary'!$B$49),'Organizational Unit Summary'!$B$49,"")</f>
        <v>P-10</v>
      </c>
      <c r="D3151" s="51" t="str">
        <f>IF('Organizational Unit Summary'!$B$24="Benchmark or Sustainment",IF(E3151="OoS","OoS",IF(E3151=1,"DM",IF(E3151=2,"PM",IF(E3151=3,"LM",IF(E3151=4,"FM"))))),IF(E3151="OoS","OoS",IF(E3151&lt;=2,"H",IF(E3151=3,"M",IF(E3151=4,"L")))))</f>
        <v>DM</v>
      </c>
      <c r="E3151" s="58">
        <f>IF(OR(Processes!$C$61=TRUE,Processes!M$61=TRUE),IF(AND(G3151=1,H3151=1,NOT(ISTEXT(J3151))),4,IF(AND(G3151=1,H3151=1,ISTEXT(J3151)),3,IF(AND(OR(G3151=1,H3151=1),ISTEXT(J3151)),2,1))),"OoS")</f>
        <v>1</v>
      </c>
      <c r="F3151" s="57"/>
      <c r="G3151" s="59"/>
      <c r="H3151" s="59"/>
      <c r="I3151" s="59"/>
      <c r="J3151" s="59"/>
      <c r="K3151" s="59"/>
      <c r="L3151" s="59"/>
      <c r="M3151" s="59"/>
      <c r="N3151" s="59"/>
      <c r="O3151" s="59"/>
      <c r="P3151" s="370"/>
      <c r="Q3151" s="63"/>
      <c r="R3151" s="389"/>
    </row>
    <row r="3152" spans="1:18" ht="13" hidden="1" x14ac:dyDescent="0.25">
      <c r="A3152" s="383"/>
      <c r="B3152" s="378"/>
      <c r="C3152" s="62" t="str">
        <f>IF(ISTEXT('Organizational Unit Summary'!$B$50),'Organizational Unit Summary'!$B$50,"")</f>
        <v>P-11</v>
      </c>
      <c r="D3152" s="51" t="str">
        <f>IF('Organizational Unit Summary'!$B$24="Benchmark or Sustainment",IF(E3152="OoS","OoS",IF(E3152=1,"DM",IF(E3152=2,"PM",IF(E3152=3,"LM",IF(E3152=4,"FM"))))),IF(E3152="OoS","OoS",IF(E3152&lt;=2,"H",IF(E3152=3,"M",IF(E3152=4,"L")))))</f>
        <v>DM</v>
      </c>
      <c r="E3152" s="58">
        <f>IF(OR(Processes!$C$61=TRUE,Processes!N$61=TRUE),IF(AND(G3152=1,H3152=1,NOT(ISTEXT(J3152))),4,IF(AND(G3152=1,H3152=1,ISTEXT(J3152)),3,IF(AND(OR(G3152=1,H3152=1),ISTEXT(J3152)),2,1))),"OoS")</f>
        <v>1</v>
      </c>
      <c r="F3152" s="57"/>
      <c r="G3152" s="59"/>
      <c r="H3152" s="59"/>
      <c r="I3152" s="59"/>
      <c r="J3152" s="59"/>
      <c r="K3152" s="59"/>
      <c r="L3152" s="59"/>
      <c r="M3152" s="59"/>
      <c r="N3152" s="59"/>
      <c r="O3152" s="59"/>
      <c r="P3152" s="370"/>
      <c r="Q3152" s="63"/>
      <c r="R3152" s="389"/>
    </row>
    <row r="3153" spans="1:18" ht="13" hidden="1" x14ac:dyDescent="0.25">
      <c r="A3153" s="383"/>
      <c r="B3153" s="378"/>
      <c r="C3153" s="62" t="str">
        <f>IF(ISTEXT('Organizational Unit Summary'!$B$51),'Organizational Unit Summary'!$B$51,"")</f>
        <v>P-12</v>
      </c>
      <c r="D3153" s="51" t="str">
        <f>IF('Organizational Unit Summary'!$B$24="Benchmark or Sustainment",IF(E3153="OoS","OoS",IF(E3153=1,"DM",IF(E3153=2,"PM",IF(E3153=3,"LM",IF(E3153=4,"FM"))))),IF(E3153="OoS","OoS",IF(E3153&lt;=2,"H",IF(E3153=3,"M",IF(E3153=4,"L")))))</f>
        <v>DM</v>
      </c>
      <c r="E3153" s="58">
        <f>IF(OR(Processes!$C$61=TRUE,Processes!O$61=TRUE),IF(AND(G3153=1,H3153=1,NOT(ISTEXT(J3153))),4,IF(AND(G3153=1,H3153=1,ISTEXT(J3153)),3,IF(AND(OR(G3153=1,H3153=1),ISTEXT(J3153)),2,1))),"OoS")</f>
        <v>1</v>
      </c>
      <c r="F3153" s="57"/>
      <c r="G3153" s="59"/>
      <c r="H3153" s="59"/>
      <c r="I3153" s="59"/>
      <c r="J3153" s="59"/>
      <c r="K3153" s="59"/>
      <c r="L3153" s="59"/>
      <c r="M3153" s="59"/>
      <c r="N3153" s="59"/>
      <c r="O3153" s="59"/>
      <c r="P3153" s="370"/>
      <c r="Q3153" s="63"/>
      <c r="R3153" s="389"/>
    </row>
    <row r="3154" spans="1:18" ht="13" hidden="1" x14ac:dyDescent="0.25">
      <c r="A3154" s="383"/>
      <c r="B3154" s="378"/>
      <c r="C3154" s="62" t="str">
        <f>IF(ISTEXT('Organizational Unit Summary'!$B$52),'Organizational Unit Summary'!$B$52,"")</f>
        <v>P-13</v>
      </c>
      <c r="D3154" s="51" t="str">
        <f>IF('Organizational Unit Summary'!$B$24="Benchmark or Sustainment",IF(E3154="OoS","OoS",IF(E3154=1,"DM",IF(E3154=2,"PM",IF(E3154=3,"LM",IF(E3154=4,"FM"))))),IF(E3154="OoS","OoS",IF(E3154&lt;=2,"H",IF(E3154=3,"M",IF(E3154=4,"L")))))</f>
        <v>DM</v>
      </c>
      <c r="E3154" s="58">
        <f>IF(OR(Processes!$C$61=TRUE,Processes!P$61=TRUE),IF(AND(G3154=1,H3154=1,NOT(ISTEXT(J3154))),4,IF(AND(G3154=1,H3154=1,ISTEXT(J3154)),3,IF(AND(OR(G3154=1,H3154=1),ISTEXT(J3154)),2,1))),"OoS")</f>
        <v>1</v>
      </c>
      <c r="F3154" s="57"/>
      <c r="G3154" s="59"/>
      <c r="H3154" s="59"/>
      <c r="I3154" s="59"/>
      <c r="J3154" s="59"/>
      <c r="K3154" s="59"/>
      <c r="L3154" s="59"/>
      <c r="M3154" s="59"/>
      <c r="N3154" s="59"/>
      <c r="O3154" s="59"/>
      <c r="P3154" s="370"/>
      <c r="Q3154" s="63"/>
      <c r="R3154" s="389"/>
    </row>
    <row r="3155" spans="1:18" ht="13" hidden="1" x14ac:dyDescent="0.25">
      <c r="A3155" s="383"/>
      <c r="B3155" s="378"/>
      <c r="C3155" s="62" t="str">
        <f>IF(ISTEXT('Organizational Unit Summary'!$B$53),'Organizational Unit Summary'!$B$53,"")</f>
        <v>P-14</v>
      </c>
      <c r="D3155" s="51" t="str">
        <f>IF('Organizational Unit Summary'!$B$24="Benchmark or Sustainment",IF(E3155="OoS","OoS",IF(E3155=1,"DM",IF(E3155=2,"PM",IF(E3155=3,"LM",IF(E3155=4,"FM"))))),IF(E3155="OoS","OoS",IF(E3155&lt;=2,"H",IF(E3155=3,"M",IF(E3155=4,"L")))))</f>
        <v>DM</v>
      </c>
      <c r="E3155" s="58">
        <f>IF(OR(Processes!$C$61=TRUE,Processes!Q$61=TRUE),IF(AND(G3155=1,H3155=1,NOT(ISTEXT(J3155))),4,IF(AND(G3155=1,H3155=1,ISTEXT(J3155)),3,IF(AND(OR(G3155=1,H3155=1),ISTEXT(J3155)),2,1))),"OoS")</f>
        <v>1</v>
      </c>
      <c r="F3155" s="57"/>
      <c r="G3155" s="59"/>
      <c r="H3155" s="59"/>
      <c r="I3155" s="59"/>
      <c r="J3155" s="59"/>
      <c r="K3155" s="59"/>
      <c r="L3155" s="59"/>
      <c r="M3155" s="59"/>
      <c r="N3155" s="59"/>
      <c r="O3155" s="59"/>
      <c r="P3155" s="370"/>
      <c r="Q3155" s="63"/>
      <c r="R3155" s="389"/>
    </row>
    <row r="3156" spans="1:18" ht="13" hidden="1" x14ac:dyDescent="0.25">
      <c r="A3156" s="383"/>
      <c r="B3156" s="378"/>
      <c r="C3156" s="62" t="str">
        <f>IF(ISTEXT('Organizational Unit Summary'!$B$54),'Organizational Unit Summary'!$B$54,"")</f>
        <v>P-15</v>
      </c>
      <c r="D3156" s="51" t="str">
        <f>IF('Organizational Unit Summary'!$B$24="Benchmark or Sustainment",IF(E3156="OoS","OoS",IF(E3156=1,"DM",IF(E3156=2,"PM",IF(E3156=3,"LM",IF(E3156=4,"FM"))))),IF(E3156="OoS","OoS",IF(E3156&lt;=2,"H",IF(E3156=3,"M",IF(E3156=4,"L")))))</f>
        <v>DM</v>
      </c>
      <c r="E3156" s="58">
        <f>IF(OR(Processes!$C$61=TRUE,Processes!R$61=TRUE),IF(AND(G3156=1,H3156=1,NOT(ISTEXT(J3156))),4,IF(AND(G3156=1,H3156=1,ISTEXT(J3156)),3,IF(AND(OR(G3156=1,H3156=1),ISTEXT(J3156)),2,1))),"OoS")</f>
        <v>1</v>
      </c>
      <c r="F3156" s="57"/>
      <c r="G3156" s="59"/>
      <c r="H3156" s="59"/>
      <c r="I3156" s="59"/>
      <c r="J3156" s="59"/>
      <c r="K3156" s="59"/>
      <c r="L3156" s="59"/>
      <c r="M3156" s="59"/>
      <c r="N3156" s="59"/>
      <c r="O3156" s="59"/>
      <c r="P3156" s="370"/>
      <c r="Q3156" s="63"/>
      <c r="R3156" s="389"/>
    </row>
    <row r="3157" spans="1:18" ht="13" hidden="1" x14ac:dyDescent="0.25">
      <c r="A3157" s="383"/>
      <c r="B3157" s="378"/>
      <c r="C3157" s="62" t="str">
        <f>IF(ISTEXT('Organizational Unit Summary'!$B$55),'Organizational Unit Summary'!$B$55,"")</f>
        <v>P-16</v>
      </c>
      <c r="D3157" s="51" t="str">
        <f>IF('Organizational Unit Summary'!$B$24="Benchmark or Sustainment",IF(E3157="OoS","OoS",IF(E3157=1,"DM",IF(E3157=2,"PM",IF(E3157=3,"LM",IF(E3157=4,"FM"))))),IF(E3157="OoS","OoS",IF(E3157&lt;=2,"H",IF(E3157=3,"M",IF(E3157=4,"L")))))</f>
        <v>DM</v>
      </c>
      <c r="E3157" s="58">
        <f>IF(OR(Processes!$C$61=TRUE,Processes!S$61=TRUE),IF(AND(G3157=1,H3157=1,NOT(ISTEXT(J3157))),4,IF(AND(G3157=1,H3157=1,ISTEXT(J3157)),3,IF(AND(OR(G3157=1,H3157=1),ISTEXT(J3157)),2,1))),"OoS")</f>
        <v>1</v>
      </c>
      <c r="F3157" s="57"/>
      <c r="G3157" s="59"/>
      <c r="H3157" s="59"/>
      <c r="I3157" s="59"/>
      <c r="J3157" s="59"/>
      <c r="K3157" s="59"/>
      <c r="L3157" s="59"/>
      <c r="M3157" s="59"/>
      <c r="N3157" s="59"/>
      <c r="O3157" s="59"/>
      <c r="P3157" s="370"/>
      <c r="Q3157" s="63"/>
      <c r="R3157" s="389"/>
    </row>
    <row r="3158" spans="1:18" ht="13" hidden="1" x14ac:dyDescent="0.25">
      <c r="A3158" s="383"/>
      <c r="B3158" s="378"/>
      <c r="C3158" s="62" t="str">
        <f>IF(ISTEXT('Organizational Unit Summary'!$B$56),'Organizational Unit Summary'!$B$56,"")</f>
        <v>P-17</v>
      </c>
      <c r="D3158" s="51" t="str">
        <f>IF('Organizational Unit Summary'!$B$24="Benchmark or Sustainment",IF(E3158="OoS","OoS",IF(E3158=1,"DM",IF(E3158=2,"PM",IF(E3158=3,"LM",IF(E3158=4,"FM"))))),IF(E3158="OoS","OoS",IF(E3158&lt;=2,"H",IF(E3158=3,"M",IF(E3158=4,"L")))))</f>
        <v>DM</v>
      </c>
      <c r="E3158" s="58">
        <f>IF(OR(Processes!$C$61=TRUE,Processes!T$61=TRUE),IF(AND(G3158=1,H3158=1,NOT(ISTEXT(J3158))),4,IF(AND(G3158=1,H3158=1,ISTEXT(J3158)),3,IF(AND(OR(G3158=1,H3158=1),ISTEXT(J3158)),2,1))),"OoS")</f>
        <v>1</v>
      </c>
      <c r="F3158" s="57"/>
      <c r="G3158" s="59"/>
      <c r="H3158" s="59"/>
      <c r="I3158" s="59"/>
      <c r="J3158" s="59"/>
      <c r="K3158" s="59"/>
      <c r="L3158" s="59"/>
      <c r="M3158" s="59"/>
      <c r="N3158" s="59"/>
      <c r="O3158" s="59"/>
      <c r="P3158" s="370"/>
      <c r="Q3158" s="63"/>
      <c r="R3158" s="389"/>
    </row>
    <row r="3159" spans="1:18" ht="13" hidden="1" x14ac:dyDescent="0.25">
      <c r="A3159" s="383"/>
      <c r="B3159" s="378"/>
      <c r="C3159" s="62" t="str">
        <f>IF(ISTEXT('Organizational Unit Summary'!$B$57),'Organizational Unit Summary'!$B$57,"")</f>
        <v>P-18</v>
      </c>
      <c r="D3159" s="51" t="str">
        <f>IF('Organizational Unit Summary'!$B$24="Benchmark or Sustainment",IF(E3159="OoS","OoS",IF(E3159=1,"DM",IF(E3159=2,"PM",IF(E3159=3,"LM",IF(E3159=4,"FM"))))),IF(E3159="OoS","OoS",IF(E3159&lt;=2,"H",IF(E3159=3,"M",IF(E3159=4,"L")))))</f>
        <v>DM</v>
      </c>
      <c r="E3159" s="58">
        <f>IF(OR(Processes!$C$61=TRUE,Processes!U$61=TRUE),IF(AND(G3159=1,H3159=1,NOT(ISTEXT(J3159))),4,IF(AND(G3159=1,H3159=1,ISTEXT(J3159)),3,IF(AND(OR(G3159=1,H3159=1),ISTEXT(J3159)),2,1))),"OoS")</f>
        <v>1</v>
      </c>
      <c r="F3159" s="57"/>
      <c r="G3159" s="59"/>
      <c r="H3159" s="59"/>
      <c r="I3159" s="59"/>
      <c r="J3159" s="59"/>
      <c r="K3159" s="59"/>
      <c r="L3159" s="59"/>
      <c r="M3159" s="59"/>
      <c r="N3159" s="59"/>
      <c r="O3159" s="59"/>
      <c r="P3159" s="370"/>
      <c r="Q3159" s="63"/>
      <c r="R3159" s="389"/>
    </row>
    <row r="3160" spans="1:18" ht="13" hidden="1" x14ac:dyDescent="0.25">
      <c r="A3160" s="383"/>
      <c r="B3160" s="378"/>
      <c r="C3160" s="62" t="str">
        <f>IF(ISTEXT('Organizational Unit Summary'!$B$58),'Organizational Unit Summary'!$B$58,"")</f>
        <v>P-19</v>
      </c>
      <c r="D3160" s="51" t="str">
        <f>IF('Organizational Unit Summary'!$B$24="Benchmark or Sustainment",IF(E3160="OoS","OoS",IF(E3160=1,"DM",IF(E3160=2,"PM",IF(E3160=3,"LM",IF(E3160=4,"FM"))))),IF(E3160="OoS","OoS",IF(E3160&lt;=2,"H",IF(E3160=3,"M",IF(E3160=4,"L")))))</f>
        <v>DM</v>
      </c>
      <c r="E3160" s="58">
        <f>IF(OR(Processes!$C$61=TRUE,Processes!V$61=TRUE),IF(AND(G3160=1,H3160=1,NOT(ISTEXT(J3160))),4,IF(AND(G3160=1,H3160=1,ISTEXT(J3160)),3,IF(AND(OR(G3160=1,H3160=1),ISTEXT(J3160)),2,1))),"OoS")</f>
        <v>1</v>
      </c>
      <c r="F3160" s="57"/>
      <c r="G3160" s="59"/>
      <c r="H3160" s="59"/>
      <c r="I3160" s="59"/>
      <c r="J3160" s="59"/>
      <c r="K3160" s="59"/>
      <c r="L3160" s="59"/>
      <c r="M3160" s="59"/>
      <c r="N3160" s="59"/>
      <c r="O3160" s="59"/>
      <c r="P3160" s="370"/>
      <c r="Q3160" s="63"/>
      <c r="R3160" s="389"/>
    </row>
    <row r="3161" spans="1:18" ht="13.5" hidden="1" thickBot="1" x14ac:dyDescent="0.3">
      <c r="A3161" s="383"/>
      <c r="B3161" s="378"/>
      <c r="C3161" s="62" t="str">
        <f>IF(ISTEXT('Organizational Unit Summary'!$B$59),'Organizational Unit Summary'!$B$59,"")</f>
        <v>P-20</v>
      </c>
      <c r="D3161" s="51" t="str">
        <f>IF('Organizational Unit Summary'!$B$24="Benchmark or Sustainment",IF(E3161="OoS","OoS",IF(E3161=1,"DM",IF(E3161=2,"PM",IF(E3161=3,"LM",IF(E3161=4,"FM"))))),IF(E3161="OoS","OoS",IF(E3161&lt;=2,"H",IF(E3161=3,"M",IF(E3161=4,"L")))))</f>
        <v>DM</v>
      </c>
      <c r="E3161" s="58">
        <f>IF(OR(Processes!$C$61=TRUE,Processes!W$61=TRUE),IF(AND(G3161=1,H3161=1,NOT(ISTEXT(J3161))),4,IF(AND(G3161=1,H3161=1,ISTEXT(J3161)),3,IF(AND(OR(G3161=1,H3161=1),ISTEXT(J3161)),2,1))),"OoS")</f>
        <v>1</v>
      </c>
      <c r="F3161" s="57"/>
      <c r="G3161" s="59"/>
      <c r="H3161" s="59"/>
      <c r="I3161" s="59"/>
      <c r="J3161" s="59"/>
      <c r="K3161" s="59"/>
      <c r="L3161" s="59"/>
      <c r="M3161" s="59"/>
      <c r="N3161" s="59"/>
      <c r="O3161" s="59"/>
      <c r="P3161" s="371"/>
      <c r="Q3161" s="63"/>
      <c r="R3161" s="389"/>
    </row>
    <row r="3162" spans="1:18" ht="13" hidden="1" x14ac:dyDescent="0.25">
      <c r="A3162" s="383"/>
      <c r="B3162" s="378" t="str">
        <f>IF(ISTEXT(Processes!$B$11),Processes!$B$11,"")</f>
        <v>Process 9</v>
      </c>
      <c r="C3162" s="62" t="str">
        <f>IF(ISTEXT('Organizational Unit Summary'!$B$40),'Organizational Unit Summary'!$B$40,"")</f>
        <v>P-1</v>
      </c>
      <c r="D3162" s="51" t="str">
        <f>IF('Organizational Unit Summary'!$B$24="Benchmark or Sustainment",IF(E3162="OoS","OoS",IF(E3162=1,"DM",IF(E3162=2,"PM",IF(E3162=3,"LM",IF(E3162=4,"FM"))))),IF(E3162="OoS","OoS",IF(E3162&lt;=2,"H",IF(E3162=3,"M",IF(E3162=4,"L")))))</f>
        <v>DM</v>
      </c>
      <c r="E3162" s="58">
        <f>IF(OR(Processes!$C$62=TRUE,Processes!D$62=TRUE),IF(AND(G3162=1,H3162=1,NOT(ISTEXT(J3162))),4,IF(AND(G3162=1,H3162=1,ISTEXT(J3162)),3,IF(AND(OR(G3162=1,H3162=1),ISTEXT(J3162)),2,1))),"OoS")</f>
        <v>1</v>
      </c>
      <c r="F3162" s="57"/>
      <c r="G3162" s="59"/>
      <c r="H3162" s="59"/>
      <c r="I3162" s="59"/>
      <c r="J3162" s="59"/>
      <c r="K3162" s="59"/>
      <c r="L3162" s="59"/>
      <c r="M3162" s="59"/>
      <c r="N3162" s="59"/>
      <c r="O3162" s="59"/>
      <c r="P3162" s="369"/>
      <c r="Q3162" s="63"/>
      <c r="R3162" s="389"/>
    </row>
    <row r="3163" spans="1:18" ht="13" hidden="1" x14ac:dyDescent="0.25">
      <c r="A3163" s="383"/>
      <c r="B3163" s="378"/>
      <c r="C3163" s="62" t="str">
        <f>IF(ISTEXT('Organizational Unit Summary'!$B$41),'Organizational Unit Summary'!$B$41,"")</f>
        <v>P-2</v>
      </c>
      <c r="D3163" s="51" t="str">
        <f>IF('Organizational Unit Summary'!$B$24="Benchmark or Sustainment",IF(E3163="OoS","OoS",IF(E3163=1,"DM",IF(E3163=2,"PM",IF(E3163=3,"LM",IF(E3163=4,"FM"))))),IF(E3163="OoS","OoS",IF(E3163&lt;=2,"H",IF(E3163=3,"M",IF(E3163=4,"L")))))</f>
        <v>DM</v>
      </c>
      <c r="E3163" s="58">
        <f>IF(OR(Processes!$C$62=TRUE,Processes!E$62=TRUE),IF(AND(G3163=1,H3163=1,NOT(ISTEXT(J3163))),4,IF(AND(G3163=1,H3163=1,ISTEXT(J3163)),3,IF(AND(OR(G3163=1,H3163=1),ISTEXT(J3163)),2,1))),"OoS")</f>
        <v>1</v>
      </c>
      <c r="F3163" s="57"/>
      <c r="G3163" s="59"/>
      <c r="H3163" s="59"/>
      <c r="I3163" s="59"/>
      <c r="J3163" s="59"/>
      <c r="K3163" s="59"/>
      <c r="L3163" s="59"/>
      <c r="M3163" s="59"/>
      <c r="N3163" s="59"/>
      <c r="O3163" s="59"/>
      <c r="P3163" s="370"/>
      <c r="Q3163" s="63"/>
      <c r="R3163" s="389"/>
    </row>
    <row r="3164" spans="1:18" ht="13" hidden="1" x14ac:dyDescent="0.25">
      <c r="A3164" s="383"/>
      <c r="B3164" s="378"/>
      <c r="C3164" s="62" t="str">
        <f>IF(ISTEXT('Organizational Unit Summary'!$B$42),'Organizational Unit Summary'!$B$42,"")</f>
        <v>P-3</v>
      </c>
      <c r="D3164" s="51" t="str">
        <f>IF('Organizational Unit Summary'!$B$24="Benchmark or Sustainment",IF(E3164="OoS","OoS",IF(E3164=1,"DM",IF(E3164=2,"PM",IF(E3164=3,"LM",IF(E3164=4,"FM"))))),IF(E3164="OoS","OoS",IF(E3164&lt;=2,"H",IF(E3164=3,"M",IF(E3164=4,"L")))))</f>
        <v>DM</v>
      </c>
      <c r="E3164" s="58">
        <f>IF(OR(Processes!$C$62=TRUE,Processes!F$62=TRUE),IF(AND(G3164=1,H3164=1,NOT(ISTEXT(J3164))),4,IF(AND(G3164=1,H3164=1,ISTEXT(J3164)),3,IF(AND(OR(G3164=1,H3164=1),ISTEXT(J3164)),2,1))),"OoS")</f>
        <v>1</v>
      </c>
      <c r="F3164" s="57"/>
      <c r="G3164" s="59"/>
      <c r="H3164" s="59"/>
      <c r="I3164" s="59"/>
      <c r="J3164" s="59"/>
      <c r="K3164" s="59"/>
      <c r="L3164" s="59"/>
      <c r="M3164" s="59"/>
      <c r="N3164" s="59"/>
      <c r="O3164" s="59"/>
      <c r="P3164" s="370"/>
      <c r="Q3164" s="63"/>
      <c r="R3164" s="389"/>
    </row>
    <row r="3165" spans="1:18" ht="13" hidden="1" x14ac:dyDescent="0.25">
      <c r="A3165" s="383"/>
      <c r="B3165" s="378"/>
      <c r="C3165" s="62" t="str">
        <f>IF(ISTEXT('Organizational Unit Summary'!$B$43),'Organizational Unit Summary'!$B$43,"")</f>
        <v>P-4</v>
      </c>
      <c r="D3165" s="51" t="str">
        <f>IF('Organizational Unit Summary'!$B$24="Benchmark or Sustainment",IF(E3165="OoS","OoS",IF(E3165=1,"DM",IF(E3165=2,"PM",IF(E3165=3,"LM",IF(E3165=4,"FM"))))),IF(E3165="OoS","OoS",IF(E3165&lt;=2,"H",IF(E3165=3,"M",IF(E3165=4,"L")))))</f>
        <v>DM</v>
      </c>
      <c r="E3165" s="58">
        <f>IF(OR(Processes!$C$62=TRUE,Processes!G$62=TRUE),IF(AND(G3165=1,H3165=1,NOT(ISTEXT(J3165))),4,IF(AND(G3165=1,H3165=1,ISTEXT(J3165)),3,IF(AND(OR(G3165=1,H3165=1),ISTEXT(J3165)),2,1))),"OoS")</f>
        <v>1</v>
      </c>
      <c r="F3165" s="57"/>
      <c r="G3165" s="59"/>
      <c r="H3165" s="59"/>
      <c r="I3165" s="59"/>
      <c r="J3165" s="59"/>
      <c r="K3165" s="59"/>
      <c r="L3165" s="59"/>
      <c r="M3165" s="59"/>
      <c r="N3165" s="59"/>
      <c r="O3165" s="59"/>
      <c r="P3165" s="370"/>
      <c r="Q3165" s="63"/>
      <c r="R3165" s="389"/>
    </row>
    <row r="3166" spans="1:18" ht="13" hidden="1" x14ac:dyDescent="0.25">
      <c r="A3166" s="383"/>
      <c r="B3166" s="378"/>
      <c r="C3166" s="62" t="str">
        <f>IF(ISTEXT('Organizational Unit Summary'!$B$44),'Organizational Unit Summary'!$B$44,"")</f>
        <v>P-5</v>
      </c>
      <c r="D3166" s="51" t="str">
        <f>IF('Organizational Unit Summary'!$B$24="Benchmark or Sustainment",IF(E3166="OoS","OoS",IF(E3166=1,"DM",IF(E3166=2,"PM",IF(E3166=3,"LM",IF(E3166=4,"FM"))))),IF(E3166="OoS","OoS",IF(E3166&lt;=2,"H",IF(E3166=3,"M",IF(E3166=4,"L")))))</f>
        <v>DM</v>
      </c>
      <c r="E3166" s="58">
        <f>IF(OR(Processes!$C$62=TRUE,Processes!H$62=TRUE),IF(AND(G3166=1,H3166=1,NOT(ISTEXT(J3166))),4,IF(AND(G3166=1,H3166=1,ISTEXT(J3166)),3,IF(AND(OR(G3166=1,H3166=1),ISTEXT(J3166)),2,1))),"OoS")</f>
        <v>1</v>
      </c>
      <c r="F3166" s="57"/>
      <c r="G3166" s="59"/>
      <c r="H3166" s="59"/>
      <c r="I3166" s="59"/>
      <c r="J3166" s="59"/>
      <c r="K3166" s="59"/>
      <c r="L3166" s="59"/>
      <c r="M3166" s="59"/>
      <c r="N3166" s="59"/>
      <c r="O3166" s="59"/>
      <c r="P3166" s="370"/>
      <c r="Q3166" s="63"/>
      <c r="R3166" s="389"/>
    </row>
    <row r="3167" spans="1:18" ht="13" hidden="1" x14ac:dyDescent="0.25">
      <c r="A3167" s="383"/>
      <c r="B3167" s="378"/>
      <c r="C3167" s="62" t="str">
        <f>IF(ISTEXT('Organizational Unit Summary'!$B$45),'Organizational Unit Summary'!$B$45,"")</f>
        <v>P-6</v>
      </c>
      <c r="D3167" s="51" t="str">
        <f>IF('Organizational Unit Summary'!$B$24="Benchmark or Sustainment",IF(E3167="OoS","OoS",IF(E3167=1,"DM",IF(E3167=2,"PM",IF(E3167=3,"LM",IF(E3167=4,"FM"))))),IF(E3167="OoS","OoS",IF(E3167&lt;=2,"H",IF(E3167=3,"M",IF(E3167=4,"L")))))</f>
        <v>DM</v>
      </c>
      <c r="E3167" s="58">
        <f>IF(OR(Processes!$C$62=TRUE,Processes!I$62=TRUE),IF(AND(G3167=1,H3167=1,NOT(ISTEXT(J3167))),4,IF(AND(G3167=1,H3167=1,ISTEXT(J3167)),3,IF(AND(OR(G3167=1,H3167=1),ISTEXT(J3167)),2,1))),"OoS")</f>
        <v>1</v>
      </c>
      <c r="F3167" s="57"/>
      <c r="G3167" s="59"/>
      <c r="H3167" s="59"/>
      <c r="I3167" s="59"/>
      <c r="J3167" s="59"/>
      <c r="K3167" s="59"/>
      <c r="L3167" s="59"/>
      <c r="M3167" s="59"/>
      <c r="N3167" s="59"/>
      <c r="O3167" s="59"/>
      <c r="P3167" s="370"/>
      <c r="Q3167" s="63"/>
      <c r="R3167" s="389"/>
    </row>
    <row r="3168" spans="1:18" ht="13" hidden="1" x14ac:dyDescent="0.25">
      <c r="A3168" s="383"/>
      <c r="B3168" s="378"/>
      <c r="C3168" s="62" t="str">
        <f>IF(ISTEXT('Organizational Unit Summary'!$B$46),'Organizational Unit Summary'!$B$46,"")</f>
        <v>P-7</v>
      </c>
      <c r="D3168" s="51" t="str">
        <f>IF('Organizational Unit Summary'!$B$24="Benchmark or Sustainment",IF(E3168="OoS","OoS",IF(E3168=1,"DM",IF(E3168=2,"PM",IF(E3168=3,"LM",IF(E3168=4,"FM"))))),IF(E3168="OoS","OoS",IF(E3168&lt;=2,"H",IF(E3168=3,"M",IF(E3168=4,"L")))))</f>
        <v>DM</v>
      </c>
      <c r="E3168" s="58">
        <f>IF(OR(Processes!$C$62=TRUE,Processes!J$62=TRUE),IF(AND(G3168=1,H3168=1,NOT(ISTEXT(J3168))),4,IF(AND(G3168=1,H3168=1,ISTEXT(J3168)),3,IF(AND(OR(G3168=1,H3168=1),ISTEXT(J3168)),2,1))),"OoS")</f>
        <v>1</v>
      </c>
      <c r="F3168" s="57"/>
      <c r="G3168" s="59"/>
      <c r="H3168" s="59"/>
      <c r="I3168" s="59"/>
      <c r="J3168" s="59"/>
      <c r="K3168" s="59"/>
      <c r="L3168" s="59"/>
      <c r="M3168" s="59"/>
      <c r="N3168" s="59"/>
      <c r="O3168" s="59"/>
      <c r="P3168" s="370"/>
      <c r="Q3168" s="63"/>
      <c r="R3168" s="389"/>
    </row>
    <row r="3169" spans="1:18" ht="13" hidden="1" x14ac:dyDescent="0.25">
      <c r="A3169" s="383"/>
      <c r="B3169" s="378"/>
      <c r="C3169" s="62" t="str">
        <f>IF(ISTEXT('Organizational Unit Summary'!$B$47),'Organizational Unit Summary'!$B$47,"")</f>
        <v>P-8</v>
      </c>
      <c r="D3169" s="51" t="str">
        <f>IF('Organizational Unit Summary'!$B$24="Benchmark or Sustainment",IF(E3169="OoS","OoS",IF(E3169=1,"DM",IF(E3169=2,"PM",IF(E3169=3,"LM",IF(E3169=4,"FM"))))),IF(E3169="OoS","OoS",IF(E3169&lt;=2,"H",IF(E3169=3,"M",IF(E3169=4,"L")))))</f>
        <v>DM</v>
      </c>
      <c r="E3169" s="58">
        <f>IF(OR(Processes!$C$62=TRUE,Processes!K$62=TRUE),IF(AND(G3169=1,H3169=1,NOT(ISTEXT(J3169))),4,IF(AND(G3169=1,H3169=1,ISTEXT(J3169)),3,IF(AND(OR(G3169=1,H3169=1),ISTEXT(J3169)),2,1))),"OoS")</f>
        <v>1</v>
      </c>
      <c r="F3169" s="57"/>
      <c r="G3169" s="59"/>
      <c r="H3169" s="59"/>
      <c r="I3169" s="59"/>
      <c r="J3169" s="59"/>
      <c r="K3169" s="59"/>
      <c r="L3169" s="59"/>
      <c r="M3169" s="59"/>
      <c r="N3169" s="59"/>
      <c r="O3169" s="59"/>
      <c r="P3169" s="370"/>
      <c r="Q3169" s="63"/>
      <c r="R3169" s="389"/>
    </row>
    <row r="3170" spans="1:18" ht="13" hidden="1" x14ac:dyDescent="0.25">
      <c r="A3170" s="383"/>
      <c r="B3170" s="378"/>
      <c r="C3170" s="62" t="str">
        <f>IF(ISTEXT('Organizational Unit Summary'!$B$48),'Organizational Unit Summary'!$B$48,"")</f>
        <v>P-9</v>
      </c>
      <c r="D3170" s="51" t="str">
        <f>IF('Organizational Unit Summary'!$B$24="Benchmark or Sustainment",IF(E3170="OoS","OoS",IF(E3170=1,"DM",IF(E3170=2,"PM",IF(E3170=3,"LM",IF(E3170=4,"FM"))))),IF(E3170="OoS","OoS",IF(E3170&lt;=2,"H",IF(E3170=3,"M",IF(E3170=4,"L")))))</f>
        <v>DM</v>
      </c>
      <c r="E3170" s="58">
        <f>IF(OR(Processes!$C$62=TRUE,Processes!L$62=TRUE),IF(AND(G3170=1,H3170=1,NOT(ISTEXT(J3170))),4,IF(AND(G3170=1,H3170=1,ISTEXT(J3170)),3,IF(AND(OR(G3170=1,H3170=1),ISTEXT(J3170)),2,1))),"OoS")</f>
        <v>1</v>
      </c>
      <c r="F3170" s="57"/>
      <c r="G3170" s="59"/>
      <c r="H3170" s="59"/>
      <c r="I3170" s="59"/>
      <c r="J3170" s="59"/>
      <c r="K3170" s="59"/>
      <c r="L3170" s="59"/>
      <c r="M3170" s="59"/>
      <c r="N3170" s="59"/>
      <c r="O3170" s="59"/>
      <c r="P3170" s="370"/>
      <c r="Q3170" s="63"/>
      <c r="R3170" s="389"/>
    </row>
    <row r="3171" spans="1:18" ht="13" hidden="1" x14ac:dyDescent="0.25">
      <c r="A3171" s="383"/>
      <c r="B3171" s="378"/>
      <c r="C3171" s="62" t="str">
        <f>IF(ISTEXT('Organizational Unit Summary'!$B$49),'Organizational Unit Summary'!$B$49,"")</f>
        <v>P-10</v>
      </c>
      <c r="D3171" s="51" t="str">
        <f>IF('Organizational Unit Summary'!$B$24="Benchmark or Sustainment",IF(E3171="OoS","OoS",IF(E3171=1,"DM",IF(E3171=2,"PM",IF(E3171=3,"LM",IF(E3171=4,"FM"))))),IF(E3171="OoS","OoS",IF(E3171&lt;=2,"H",IF(E3171=3,"M",IF(E3171=4,"L")))))</f>
        <v>DM</v>
      </c>
      <c r="E3171" s="58">
        <f>IF(OR(Processes!$C$62=TRUE,Processes!M$62=TRUE),IF(AND(G3171=1,H3171=1,NOT(ISTEXT(J3171))),4,IF(AND(G3171=1,H3171=1,ISTEXT(J3171)),3,IF(AND(OR(G3171=1,H3171=1),ISTEXT(J3171)),2,1))),"OoS")</f>
        <v>1</v>
      </c>
      <c r="F3171" s="57"/>
      <c r="G3171" s="59"/>
      <c r="H3171" s="59"/>
      <c r="I3171" s="59"/>
      <c r="J3171" s="59"/>
      <c r="K3171" s="59"/>
      <c r="L3171" s="59"/>
      <c r="M3171" s="59"/>
      <c r="N3171" s="59"/>
      <c r="O3171" s="59"/>
      <c r="P3171" s="370"/>
      <c r="Q3171" s="63"/>
      <c r="R3171" s="389"/>
    </row>
    <row r="3172" spans="1:18" ht="13" hidden="1" x14ac:dyDescent="0.25">
      <c r="A3172" s="383"/>
      <c r="B3172" s="378"/>
      <c r="C3172" s="62" t="str">
        <f>IF(ISTEXT('Organizational Unit Summary'!$B$50),'Organizational Unit Summary'!$B$50,"")</f>
        <v>P-11</v>
      </c>
      <c r="D3172" s="51" t="str">
        <f>IF('Organizational Unit Summary'!$B$24="Benchmark or Sustainment",IF(E3172="OoS","OoS",IF(E3172=1,"DM",IF(E3172=2,"PM",IF(E3172=3,"LM",IF(E3172=4,"FM"))))),IF(E3172="OoS","OoS",IF(E3172&lt;=2,"H",IF(E3172=3,"M",IF(E3172=4,"L")))))</f>
        <v>DM</v>
      </c>
      <c r="E3172" s="58">
        <f>IF(OR(Processes!$C$62=TRUE,Processes!N$62=TRUE),IF(AND(G3172=1,H3172=1,NOT(ISTEXT(J3172))),4,IF(AND(G3172=1,H3172=1,ISTEXT(J3172)),3,IF(AND(OR(G3172=1,H3172=1),ISTEXT(J3172)),2,1))),"OoS")</f>
        <v>1</v>
      </c>
      <c r="F3172" s="57"/>
      <c r="G3172" s="59"/>
      <c r="H3172" s="59"/>
      <c r="I3172" s="59"/>
      <c r="J3172" s="59"/>
      <c r="K3172" s="59"/>
      <c r="L3172" s="59"/>
      <c r="M3172" s="59"/>
      <c r="N3172" s="59"/>
      <c r="O3172" s="59"/>
      <c r="P3172" s="370"/>
      <c r="Q3172" s="63"/>
      <c r="R3172" s="389"/>
    </row>
    <row r="3173" spans="1:18" ht="13" hidden="1" x14ac:dyDescent="0.25">
      <c r="A3173" s="383"/>
      <c r="B3173" s="378"/>
      <c r="C3173" s="62" t="str">
        <f>IF(ISTEXT('Organizational Unit Summary'!$B$51),'Organizational Unit Summary'!$B$51,"")</f>
        <v>P-12</v>
      </c>
      <c r="D3173" s="51" t="str">
        <f>IF('Organizational Unit Summary'!$B$24="Benchmark or Sustainment",IF(E3173="OoS","OoS",IF(E3173=1,"DM",IF(E3173=2,"PM",IF(E3173=3,"LM",IF(E3173=4,"FM"))))),IF(E3173="OoS","OoS",IF(E3173&lt;=2,"H",IF(E3173=3,"M",IF(E3173=4,"L")))))</f>
        <v>DM</v>
      </c>
      <c r="E3173" s="58">
        <f>IF(OR(Processes!$C$62=TRUE,Processes!O$62=TRUE),IF(AND(G3173=1,H3173=1,NOT(ISTEXT(J3173))),4,IF(AND(G3173=1,H3173=1,ISTEXT(J3173)),3,IF(AND(OR(G3173=1,H3173=1),ISTEXT(J3173)),2,1))),"OoS")</f>
        <v>1</v>
      </c>
      <c r="F3173" s="57"/>
      <c r="G3173" s="59"/>
      <c r="H3173" s="59"/>
      <c r="I3173" s="59"/>
      <c r="J3173" s="59"/>
      <c r="K3173" s="59"/>
      <c r="L3173" s="59"/>
      <c r="M3173" s="59"/>
      <c r="N3173" s="59"/>
      <c r="O3173" s="59"/>
      <c r="P3173" s="370"/>
      <c r="Q3173" s="63"/>
      <c r="R3173" s="389"/>
    </row>
    <row r="3174" spans="1:18" ht="13" hidden="1" x14ac:dyDescent="0.25">
      <c r="A3174" s="383"/>
      <c r="B3174" s="378"/>
      <c r="C3174" s="62" t="str">
        <f>IF(ISTEXT('Organizational Unit Summary'!$B$52),'Organizational Unit Summary'!$B$52,"")</f>
        <v>P-13</v>
      </c>
      <c r="D3174" s="51" t="str">
        <f>IF('Organizational Unit Summary'!$B$24="Benchmark or Sustainment",IF(E3174="OoS","OoS",IF(E3174=1,"DM",IF(E3174=2,"PM",IF(E3174=3,"LM",IF(E3174=4,"FM"))))),IF(E3174="OoS","OoS",IF(E3174&lt;=2,"H",IF(E3174=3,"M",IF(E3174=4,"L")))))</f>
        <v>DM</v>
      </c>
      <c r="E3174" s="58">
        <f>IF(OR(Processes!$C$62=TRUE,Processes!P$62=TRUE),IF(AND(G3174=1,H3174=1,NOT(ISTEXT(J3174))),4,IF(AND(G3174=1,H3174=1,ISTEXT(J3174)),3,IF(AND(OR(G3174=1,H3174=1),ISTEXT(J3174)),2,1))),"OoS")</f>
        <v>1</v>
      </c>
      <c r="F3174" s="57"/>
      <c r="G3174" s="59"/>
      <c r="H3174" s="59"/>
      <c r="I3174" s="59"/>
      <c r="J3174" s="59"/>
      <c r="K3174" s="59"/>
      <c r="L3174" s="59"/>
      <c r="M3174" s="59"/>
      <c r="N3174" s="59"/>
      <c r="O3174" s="59"/>
      <c r="P3174" s="370"/>
      <c r="Q3174" s="63"/>
      <c r="R3174" s="389"/>
    </row>
    <row r="3175" spans="1:18" ht="13" hidden="1" x14ac:dyDescent="0.25">
      <c r="A3175" s="383"/>
      <c r="B3175" s="378"/>
      <c r="C3175" s="62" t="str">
        <f>IF(ISTEXT('Organizational Unit Summary'!$B$53),'Organizational Unit Summary'!$B$53,"")</f>
        <v>P-14</v>
      </c>
      <c r="D3175" s="51" t="str">
        <f>IF('Organizational Unit Summary'!$B$24="Benchmark or Sustainment",IF(E3175="OoS","OoS",IF(E3175=1,"DM",IF(E3175=2,"PM",IF(E3175=3,"LM",IF(E3175=4,"FM"))))),IF(E3175="OoS","OoS",IF(E3175&lt;=2,"H",IF(E3175=3,"M",IF(E3175=4,"L")))))</f>
        <v>DM</v>
      </c>
      <c r="E3175" s="58">
        <f>IF(OR(Processes!$C$62=TRUE,Processes!Q$62=TRUE),IF(AND(G3175=1,H3175=1,NOT(ISTEXT(J3175))),4,IF(AND(G3175=1,H3175=1,ISTEXT(J3175)),3,IF(AND(OR(G3175=1,H3175=1),ISTEXT(J3175)),2,1))),"OoS")</f>
        <v>1</v>
      </c>
      <c r="F3175" s="57"/>
      <c r="G3175" s="59"/>
      <c r="H3175" s="59"/>
      <c r="I3175" s="59"/>
      <c r="J3175" s="59"/>
      <c r="K3175" s="59"/>
      <c r="L3175" s="59"/>
      <c r="M3175" s="59"/>
      <c r="N3175" s="59"/>
      <c r="O3175" s="59"/>
      <c r="P3175" s="370"/>
      <c r="Q3175" s="63"/>
      <c r="R3175" s="389"/>
    </row>
    <row r="3176" spans="1:18" ht="13" hidden="1" x14ac:dyDescent="0.25">
      <c r="A3176" s="383"/>
      <c r="B3176" s="378"/>
      <c r="C3176" s="62" t="str">
        <f>IF(ISTEXT('Organizational Unit Summary'!$B$54),'Organizational Unit Summary'!$B$54,"")</f>
        <v>P-15</v>
      </c>
      <c r="D3176" s="51" t="str">
        <f>IF('Organizational Unit Summary'!$B$24="Benchmark or Sustainment",IF(E3176="OoS","OoS",IF(E3176=1,"DM",IF(E3176=2,"PM",IF(E3176=3,"LM",IF(E3176=4,"FM"))))),IF(E3176="OoS","OoS",IF(E3176&lt;=2,"H",IF(E3176=3,"M",IF(E3176=4,"L")))))</f>
        <v>DM</v>
      </c>
      <c r="E3176" s="58">
        <f>IF(OR(Processes!$C$62=TRUE,Processes!R$62=TRUE),IF(AND(G3176=1,H3176=1,NOT(ISTEXT(J3176))),4,IF(AND(G3176=1,H3176=1,ISTEXT(J3176)),3,IF(AND(OR(G3176=1,H3176=1),ISTEXT(J3176)),2,1))),"OoS")</f>
        <v>1</v>
      </c>
      <c r="F3176" s="57"/>
      <c r="G3176" s="59"/>
      <c r="H3176" s="59"/>
      <c r="I3176" s="59"/>
      <c r="J3176" s="59"/>
      <c r="K3176" s="59"/>
      <c r="L3176" s="59"/>
      <c r="M3176" s="59"/>
      <c r="N3176" s="59"/>
      <c r="O3176" s="59"/>
      <c r="P3176" s="370"/>
      <c r="Q3176" s="63"/>
      <c r="R3176" s="389"/>
    </row>
    <row r="3177" spans="1:18" ht="13" hidden="1" x14ac:dyDescent="0.25">
      <c r="A3177" s="383"/>
      <c r="B3177" s="378"/>
      <c r="C3177" s="62" t="str">
        <f>IF(ISTEXT('Organizational Unit Summary'!$B$55),'Organizational Unit Summary'!$B$55,"")</f>
        <v>P-16</v>
      </c>
      <c r="D3177" s="51" t="str">
        <f>IF('Organizational Unit Summary'!$B$24="Benchmark or Sustainment",IF(E3177="OoS","OoS",IF(E3177=1,"DM",IF(E3177=2,"PM",IF(E3177=3,"LM",IF(E3177=4,"FM"))))),IF(E3177="OoS","OoS",IF(E3177&lt;=2,"H",IF(E3177=3,"M",IF(E3177=4,"L")))))</f>
        <v>DM</v>
      </c>
      <c r="E3177" s="58">
        <f>IF(OR(Processes!$C$62=TRUE,Processes!S$62=TRUE),IF(AND(G3177=1,H3177=1,NOT(ISTEXT(J3177))),4,IF(AND(G3177=1,H3177=1,ISTEXT(J3177)),3,IF(AND(OR(G3177=1,H3177=1),ISTEXT(J3177)),2,1))),"OoS")</f>
        <v>1</v>
      </c>
      <c r="F3177" s="57"/>
      <c r="G3177" s="59"/>
      <c r="H3177" s="59"/>
      <c r="I3177" s="59"/>
      <c r="J3177" s="59"/>
      <c r="K3177" s="59"/>
      <c r="L3177" s="59"/>
      <c r="M3177" s="59"/>
      <c r="N3177" s="59"/>
      <c r="O3177" s="59"/>
      <c r="P3177" s="370"/>
      <c r="Q3177" s="63"/>
      <c r="R3177" s="389"/>
    </row>
    <row r="3178" spans="1:18" ht="13" hidden="1" x14ac:dyDescent="0.25">
      <c r="A3178" s="383"/>
      <c r="B3178" s="378"/>
      <c r="C3178" s="62" t="str">
        <f>IF(ISTEXT('Organizational Unit Summary'!$B$56),'Organizational Unit Summary'!$B$56,"")</f>
        <v>P-17</v>
      </c>
      <c r="D3178" s="51" t="str">
        <f>IF('Organizational Unit Summary'!$B$24="Benchmark or Sustainment",IF(E3178="OoS","OoS",IF(E3178=1,"DM",IF(E3178=2,"PM",IF(E3178=3,"LM",IF(E3178=4,"FM"))))),IF(E3178="OoS","OoS",IF(E3178&lt;=2,"H",IF(E3178=3,"M",IF(E3178=4,"L")))))</f>
        <v>DM</v>
      </c>
      <c r="E3178" s="58">
        <f>IF(OR(Processes!$C$62=TRUE,Processes!T$62=TRUE),IF(AND(G3178=1,H3178=1,NOT(ISTEXT(J3178))),4,IF(AND(G3178=1,H3178=1,ISTEXT(J3178)),3,IF(AND(OR(G3178=1,H3178=1),ISTEXT(J3178)),2,1))),"OoS")</f>
        <v>1</v>
      </c>
      <c r="F3178" s="57"/>
      <c r="G3178" s="59"/>
      <c r="H3178" s="59"/>
      <c r="I3178" s="59"/>
      <c r="J3178" s="59"/>
      <c r="K3178" s="59"/>
      <c r="L3178" s="59"/>
      <c r="M3178" s="59"/>
      <c r="N3178" s="59"/>
      <c r="O3178" s="59"/>
      <c r="P3178" s="370"/>
      <c r="Q3178" s="63"/>
      <c r="R3178" s="389"/>
    </row>
    <row r="3179" spans="1:18" ht="13" hidden="1" x14ac:dyDescent="0.25">
      <c r="A3179" s="383"/>
      <c r="B3179" s="378"/>
      <c r="C3179" s="62" t="str">
        <f>IF(ISTEXT('Organizational Unit Summary'!$B$57),'Organizational Unit Summary'!$B$57,"")</f>
        <v>P-18</v>
      </c>
      <c r="D3179" s="51" t="str">
        <f>IF('Organizational Unit Summary'!$B$24="Benchmark or Sustainment",IF(E3179="OoS","OoS",IF(E3179=1,"DM",IF(E3179=2,"PM",IF(E3179=3,"LM",IF(E3179=4,"FM"))))),IF(E3179="OoS","OoS",IF(E3179&lt;=2,"H",IF(E3179=3,"M",IF(E3179=4,"L")))))</f>
        <v>DM</v>
      </c>
      <c r="E3179" s="58">
        <f>IF(OR(Processes!$C$62=TRUE,Processes!U$62=TRUE),IF(AND(G3179=1,H3179=1,NOT(ISTEXT(J3179))),4,IF(AND(G3179=1,H3179=1,ISTEXT(J3179)),3,IF(AND(OR(G3179=1,H3179=1),ISTEXT(J3179)),2,1))),"OoS")</f>
        <v>1</v>
      </c>
      <c r="F3179" s="57"/>
      <c r="G3179" s="59"/>
      <c r="H3179" s="59"/>
      <c r="I3179" s="59"/>
      <c r="J3179" s="59"/>
      <c r="K3179" s="59"/>
      <c r="L3179" s="59"/>
      <c r="M3179" s="59"/>
      <c r="N3179" s="59"/>
      <c r="O3179" s="59"/>
      <c r="P3179" s="370"/>
      <c r="Q3179" s="63"/>
      <c r="R3179" s="389"/>
    </row>
    <row r="3180" spans="1:18" ht="13" hidden="1" x14ac:dyDescent="0.25">
      <c r="A3180" s="383"/>
      <c r="B3180" s="378"/>
      <c r="C3180" s="62" t="str">
        <f>IF(ISTEXT('Organizational Unit Summary'!$B$58),'Organizational Unit Summary'!$B$58,"")</f>
        <v>P-19</v>
      </c>
      <c r="D3180" s="51" t="str">
        <f>IF('Organizational Unit Summary'!$B$24="Benchmark or Sustainment",IF(E3180="OoS","OoS",IF(E3180=1,"DM",IF(E3180=2,"PM",IF(E3180=3,"LM",IF(E3180=4,"FM"))))),IF(E3180="OoS","OoS",IF(E3180&lt;=2,"H",IF(E3180=3,"M",IF(E3180=4,"L")))))</f>
        <v>DM</v>
      </c>
      <c r="E3180" s="58">
        <f>IF(OR(Processes!$C$62=TRUE,Processes!V$62=TRUE),IF(AND(G3180=1,H3180=1,NOT(ISTEXT(J3180))),4,IF(AND(G3180=1,H3180=1,ISTEXT(J3180)),3,IF(AND(OR(G3180=1,H3180=1),ISTEXT(J3180)),2,1))),"OoS")</f>
        <v>1</v>
      </c>
      <c r="F3180" s="57"/>
      <c r="G3180" s="59"/>
      <c r="H3180" s="59"/>
      <c r="I3180" s="59"/>
      <c r="J3180" s="59"/>
      <c r="K3180" s="59"/>
      <c r="L3180" s="59"/>
      <c r="M3180" s="59"/>
      <c r="N3180" s="59"/>
      <c r="O3180" s="59"/>
      <c r="P3180" s="370"/>
      <c r="Q3180" s="63"/>
      <c r="R3180" s="389"/>
    </row>
    <row r="3181" spans="1:18" ht="13.5" hidden="1" thickBot="1" x14ac:dyDescent="0.3">
      <c r="A3181" s="383"/>
      <c r="B3181" s="378"/>
      <c r="C3181" s="62" t="str">
        <f>IF(ISTEXT('Organizational Unit Summary'!$B$59),'Organizational Unit Summary'!$B$59,"")</f>
        <v>P-20</v>
      </c>
      <c r="D3181" s="51" t="str">
        <f>IF('Organizational Unit Summary'!$B$24="Benchmark or Sustainment",IF(E3181="OoS","OoS",IF(E3181=1,"DM",IF(E3181=2,"PM",IF(E3181=3,"LM",IF(E3181=4,"FM"))))),IF(E3181="OoS","OoS",IF(E3181&lt;=2,"H",IF(E3181=3,"M",IF(E3181=4,"L")))))</f>
        <v>DM</v>
      </c>
      <c r="E3181" s="58">
        <f>IF(OR(Processes!$C$62=TRUE,Processes!W$62=TRUE),IF(AND(G3181=1,H3181=1,NOT(ISTEXT(J3181))),4,IF(AND(G3181=1,H3181=1,ISTEXT(J3181)),3,IF(AND(OR(G3181=1,H3181=1),ISTEXT(J3181)),2,1))),"OoS")</f>
        <v>1</v>
      </c>
      <c r="F3181" s="57"/>
      <c r="G3181" s="59"/>
      <c r="H3181" s="59"/>
      <c r="I3181" s="59"/>
      <c r="J3181" s="59"/>
      <c r="K3181" s="59"/>
      <c r="L3181" s="59"/>
      <c r="M3181" s="59"/>
      <c r="N3181" s="59"/>
      <c r="O3181" s="59"/>
      <c r="P3181" s="371"/>
      <c r="Q3181" s="63"/>
      <c r="R3181" s="389"/>
    </row>
    <row r="3182" spans="1:18" ht="13" hidden="1" x14ac:dyDescent="0.25">
      <c r="A3182" s="383"/>
      <c r="B3182" s="378" t="str">
        <f>IF(ISTEXT(Processes!$B$12),Processes!$B$12,"")</f>
        <v>Process 10</v>
      </c>
      <c r="C3182" s="62" t="str">
        <f>IF(ISTEXT('Organizational Unit Summary'!$B$40),'Organizational Unit Summary'!$B$40,"")</f>
        <v>P-1</v>
      </c>
      <c r="D3182" s="51" t="str">
        <f>IF('Organizational Unit Summary'!$B$24="Benchmark or Sustainment",IF(E3182="OoS","OoS",IF(E3182=1,"DM",IF(E3182=2,"PM",IF(E3182=3,"LM",IF(E3182=4,"FM"))))),IF(E3182="OoS","OoS",IF(E3182&lt;=2,"H",IF(E3182=3,"M",IF(E3182=4,"L")))))</f>
        <v>DM</v>
      </c>
      <c r="E3182" s="58">
        <f>IF(OR(Processes!$C$63=TRUE,Processes!D$63=TRUE),IF(AND(G3182=1,H3182=1,NOT(ISTEXT(J3182))),4,IF(AND(G3182=1,H3182=1,ISTEXT(J3182)),3,IF(AND(OR(G3182=1,H3182=1),ISTEXT(J3182)),2,1))),"OoS")</f>
        <v>1</v>
      </c>
      <c r="F3182" s="57"/>
      <c r="G3182" s="59"/>
      <c r="H3182" s="59"/>
      <c r="I3182" s="59"/>
      <c r="J3182" s="59"/>
      <c r="K3182" s="59"/>
      <c r="L3182" s="59"/>
      <c r="M3182" s="59"/>
      <c r="N3182" s="59"/>
      <c r="O3182" s="59"/>
      <c r="P3182" s="369"/>
      <c r="Q3182" s="63"/>
      <c r="R3182" s="389"/>
    </row>
    <row r="3183" spans="1:18" ht="13" hidden="1" x14ac:dyDescent="0.25">
      <c r="A3183" s="383"/>
      <c r="B3183" s="378"/>
      <c r="C3183" s="62" t="str">
        <f>IF(ISTEXT('Organizational Unit Summary'!$B$41),'Organizational Unit Summary'!$B$41,"")</f>
        <v>P-2</v>
      </c>
      <c r="D3183" s="51" t="str">
        <f>IF('Organizational Unit Summary'!$B$24="Benchmark or Sustainment",IF(E3183="OoS","OoS",IF(E3183=1,"DM",IF(E3183=2,"PM",IF(E3183=3,"LM",IF(E3183=4,"FM"))))),IF(E3183="OoS","OoS",IF(E3183&lt;=2,"H",IF(E3183=3,"M",IF(E3183=4,"L")))))</f>
        <v>DM</v>
      </c>
      <c r="E3183" s="58">
        <f>IF(OR(Processes!$C$63=TRUE,Processes!E$63=TRUE),IF(AND(G3183=1,H3183=1,NOT(ISTEXT(J3183))),4,IF(AND(G3183=1,H3183=1,ISTEXT(J3183)),3,IF(AND(OR(G3183=1,H3183=1),ISTEXT(J3183)),2,1))),"OoS")</f>
        <v>1</v>
      </c>
      <c r="F3183" s="57"/>
      <c r="G3183" s="59"/>
      <c r="H3183" s="59"/>
      <c r="I3183" s="59"/>
      <c r="J3183" s="59"/>
      <c r="K3183" s="59"/>
      <c r="L3183" s="59"/>
      <c r="M3183" s="59"/>
      <c r="N3183" s="59"/>
      <c r="O3183" s="59"/>
      <c r="P3183" s="370"/>
      <c r="Q3183" s="63"/>
      <c r="R3183" s="389"/>
    </row>
    <row r="3184" spans="1:18" ht="13" hidden="1" x14ac:dyDescent="0.25">
      <c r="A3184" s="383"/>
      <c r="B3184" s="378"/>
      <c r="C3184" s="62" t="str">
        <f>IF(ISTEXT('Organizational Unit Summary'!$B$42),'Organizational Unit Summary'!$B$42,"")</f>
        <v>P-3</v>
      </c>
      <c r="D3184" s="51" t="str">
        <f>IF('Organizational Unit Summary'!$B$24="Benchmark or Sustainment",IF(E3184="OoS","OoS",IF(E3184=1,"DM",IF(E3184=2,"PM",IF(E3184=3,"LM",IF(E3184=4,"FM"))))),IF(E3184="OoS","OoS",IF(E3184&lt;=2,"H",IF(E3184=3,"M",IF(E3184=4,"L")))))</f>
        <v>DM</v>
      </c>
      <c r="E3184" s="58">
        <f>IF(OR(Processes!$C$63=TRUE,Processes!F$63=TRUE),IF(AND(G3184=1,H3184=1,NOT(ISTEXT(J3184))),4,IF(AND(G3184=1,H3184=1,ISTEXT(J3184)),3,IF(AND(OR(G3184=1,H3184=1),ISTEXT(J3184)),2,1))),"OoS")</f>
        <v>1</v>
      </c>
      <c r="F3184" s="57"/>
      <c r="G3184" s="59"/>
      <c r="H3184" s="59"/>
      <c r="I3184" s="59"/>
      <c r="J3184" s="59"/>
      <c r="K3184" s="59"/>
      <c r="L3184" s="59"/>
      <c r="M3184" s="59"/>
      <c r="N3184" s="59"/>
      <c r="O3184" s="59"/>
      <c r="P3184" s="370"/>
      <c r="Q3184" s="63"/>
      <c r="R3184" s="389"/>
    </row>
    <row r="3185" spans="1:18" ht="13" hidden="1" x14ac:dyDescent="0.25">
      <c r="A3185" s="383"/>
      <c r="B3185" s="378"/>
      <c r="C3185" s="62" t="str">
        <f>IF(ISTEXT('Organizational Unit Summary'!$B$43),'Organizational Unit Summary'!$B$43,"")</f>
        <v>P-4</v>
      </c>
      <c r="D3185" s="51" t="str">
        <f>IF('Organizational Unit Summary'!$B$24="Benchmark or Sustainment",IF(E3185="OoS","OoS",IF(E3185=1,"DM",IF(E3185=2,"PM",IF(E3185=3,"LM",IF(E3185=4,"FM"))))),IF(E3185="OoS","OoS",IF(E3185&lt;=2,"H",IF(E3185=3,"M",IF(E3185=4,"L")))))</f>
        <v>DM</v>
      </c>
      <c r="E3185" s="58">
        <f>IF(OR(Processes!$C$63=TRUE,Processes!G$63=TRUE),IF(AND(G3185=1,H3185=1,NOT(ISTEXT(J3185))),4,IF(AND(G3185=1,H3185=1,ISTEXT(J3185)),3,IF(AND(OR(G3185=1,H3185=1),ISTEXT(J3185)),2,1))),"OoS")</f>
        <v>1</v>
      </c>
      <c r="F3185" s="57"/>
      <c r="G3185" s="59"/>
      <c r="H3185" s="59"/>
      <c r="I3185" s="59"/>
      <c r="J3185" s="59"/>
      <c r="K3185" s="59"/>
      <c r="L3185" s="59"/>
      <c r="M3185" s="59"/>
      <c r="N3185" s="59"/>
      <c r="O3185" s="59"/>
      <c r="P3185" s="370"/>
      <c r="Q3185" s="63"/>
      <c r="R3185" s="389"/>
    </row>
    <row r="3186" spans="1:18" ht="13" hidden="1" x14ac:dyDescent="0.25">
      <c r="A3186" s="383"/>
      <c r="B3186" s="378"/>
      <c r="C3186" s="62" t="str">
        <f>IF(ISTEXT('Organizational Unit Summary'!$B$44),'Organizational Unit Summary'!$B$44,"")</f>
        <v>P-5</v>
      </c>
      <c r="D3186" s="51" t="str">
        <f>IF('Organizational Unit Summary'!$B$24="Benchmark or Sustainment",IF(E3186="OoS","OoS",IF(E3186=1,"DM",IF(E3186=2,"PM",IF(E3186=3,"LM",IF(E3186=4,"FM"))))),IF(E3186="OoS","OoS",IF(E3186&lt;=2,"H",IF(E3186=3,"M",IF(E3186=4,"L")))))</f>
        <v>DM</v>
      </c>
      <c r="E3186" s="58">
        <f>IF(OR(Processes!$C$63=TRUE,Processes!H$63=TRUE),IF(AND(G3186=1,H3186=1,NOT(ISTEXT(J3186))),4,IF(AND(G3186=1,H3186=1,ISTEXT(J3186)),3,IF(AND(OR(G3186=1,H3186=1),ISTEXT(J3186)),2,1))),"OoS")</f>
        <v>1</v>
      </c>
      <c r="F3186" s="57"/>
      <c r="G3186" s="59"/>
      <c r="H3186" s="59"/>
      <c r="I3186" s="59"/>
      <c r="J3186" s="59"/>
      <c r="K3186" s="59"/>
      <c r="L3186" s="59"/>
      <c r="M3186" s="59"/>
      <c r="N3186" s="59"/>
      <c r="O3186" s="59"/>
      <c r="P3186" s="370"/>
      <c r="Q3186" s="63"/>
      <c r="R3186" s="389"/>
    </row>
    <row r="3187" spans="1:18" ht="13" hidden="1" x14ac:dyDescent="0.25">
      <c r="A3187" s="383"/>
      <c r="B3187" s="378"/>
      <c r="C3187" s="62" t="str">
        <f>IF(ISTEXT('Organizational Unit Summary'!$B$45),'Organizational Unit Summary'!$B$45,"")</f>
        <v>P-6</v>
      </c>
      <c r="D3187" s="51" t="str">
        <f>IF('Organizational Unit Summary'!$B$24="Benchmark or Sustainment",IF(E3187="OoS","OoS",IF(E3187=1,"DM",IF(E3187=2,"PM",IF(E3187=3,"LM",IF(E3187=4,"FM"))))),IF(E3187="OoS","OoS",IF(E3187&lt;=2,"H",IF(E3187=3,"M",IF(E3187=4,"L")))))</f>
        <v>DM</v>
      </c>
      <c r="E3187" s="58">
        <f>IF(OR(Processes!$C$63=TRUE,Processes!I$63=TRUE),IF(AND(G3187=1,H3187=1,NOT(ISTEXT(J3187))),4,IF(AND(G3187=1,H3187=1,ISTEXT(J3187)),3,IF(AND(OR(G3187=1,H3187=1),ISTEXT(J3187)),2,1))),"OoS")</f>
        <v>1</v>
      </c>
      <c r="F3187" s="57"/>
      <c r="G3187" s="59"/>
      <c r="H3187" s="59"/>
      <c r="I3187" s="59"/>
      <c r="J3187" s="59"/>
      <c r="K3187" s="59"/>
      <c r="L3187" s="59"/>
      <c r="M3187" s="59"/>
      <c r="N3187" s="59"/>
      <c r="O3187" s="59"/>
      <c r="P3187" s="370"/>
      <c r="Q3187" s="63"/>
      <c r="R3187" s="389"/>
    </row>
    <row r="3188" spans="1:18" ht="13" hidden="1" x14ac:dyDescent="0.25">
      <c r="A3188" s="383"/>
      <c r="B3188" s="378"/>
      <c r="C3188" s="62" t="str">
        <f>IF(ISTEXT('Organizational Unit Summary'!$B$46),'Organizational Unit Summary'!$B$46,"")</f>
        <v>P-7</v>
      </c>
      <c r="D3188" s="51" t="str">
        <f>IF('Organizational Unit Summary'!$B$24="Benchmark or Sustainment",IF(E3188="OoS","OoS",IF(E3188=1,"DM",IF(E3188=2,"PM",IF(E3188=3,"LM",IF(E3188=4,"FM"))))),IF(E3188="OoS","OoS",IF(E3188&lt;=2,"H",IF(E3188=3,"M",IF(E3188=4,"L")))))</f>
        <v>DM</v>
      </c>
      <c r="E3188" s="58">
        <f>IF(OR(Processes!$C$63=TRUE,Processes!J$63=TRUE),IF(AND(G3188=1,H3188=1,NOT(ISTEXT(J3188))),4,IF(AND(G3188=1,H3188=1,ISTEXT(J3188)),3,IF(AND(OR(G3188=1,H3188=1),ISTEXT(J3188)),2,1))),"OoS")</f>
        <v>1</v>
      </c>
      <c r="F3188" s="57"/>
      <c r="G3188" s="59"/>
      <c r="H3188" s="59"/>
      <c r="I3188" s="59"/>
      <c r="J3188" s="59"/>
      <c r="K3188" s="59"/>
      <c r="L3188" s="59"/>
      <c r="M3188" s="59"/>
      <c r="N3188" s="59"/>
      <c r="O3188" s="59"/>
      <c r="P3188" s="370"/>
      <c r="Q3188" s="63"/>
      <c r="R3188" s="389"/>
    </row>
    <row r="3189" spans="1:18" ht="13" hidden="1" x14ac:dyDescent="0.25">
      <c r="A3189" s="383"/>
      <c r="B3189" s="378"/>
      <c r="C3189" s="62" t="str">
        <f>IF(ISTEXT('Organizational Unit Summary'!$B$47),'Organizational Unit Summary'!$B$47,"")</f>
        <v>P-8</v>
      </c>
      <c r="D3189" s="51" t="str">
        <f>IF('Organizational Unit Summary'!$B$24="Benchmark or Sustainment",IF(E3189="OoS","OoS",IF(E3189=1,"DM",IF(E3189=2,"PM",IF(E3189=3,"LM",IF(E3189=4,"FM"))))),IF(E3189="OoS","OoS",IF(E3189&lt;=2,"H",IF(E3189=3,"M",IF(E3189=4,"L")))))</f>
        <v>DM</v>
      </c>
      <c r="E3189" s="58">
        <f>IF(OR(Processes!$C$63=TRUE,Processes!K$63=TRUE),IF(AND(G3189=1,H3189=1,NOT(ISTEXT(J3189))),4,IF(AND(G3189=1,H3189=1,ISTEXT(J3189)),3,IF(AND(OR(G3189=1,H3189=1),ISTEXT(J3189)),2,1))),"OoS")</f>
        <v>1</v>
      </c>
      <c r="F3189" s="57"/>
      <c r="G3189" s="59"/>
      <c r="H3189" s="59"/>
      <c r="I3189" s="59"/>
      <c r="J3189" s="59"/>
      <c r="K3189" s="59"/>
      <c r="L3189" s="59"/>
      <c r="M3189" s="59"/>
      <c r="N3189" s="59"/>
      <c r="O3189" s="59"/>
      <c r="P3189" s="370"/>
      <c r="Q3189" s="63"/>
      <c r="R3189" s="389"/>
    </row>
    <row r="3190" spans="1:18" ht="13" hidden="1" x14ac:dyDescent="0.25">
      <c r="A3190" s="383"/>
      <c r="B3190" s="378"/>
      <c r="C3190" s="62" t="str">
        <f>IF(ISTEXT('Organizational Unit Summary'!$B$48),'Organizational Unit Summary'!$B$48,"")</f>
        <v>P-9</v>
      </c>
      <c r="D3190" s="51" t="str">
        <f>IF('Organizational Unit Summary'!$B$24="Benchmark or Sustainment",IF(E3190="OoS","OoS",IF(E3190=1,"DM",IF(E3190=2,"PM",IF(E3190=3,"LM",IF(E3190=4,"FM"))))),IF(E3190="OoS","OoS",IF(E3190&lt;=2,"H",IF(E3190=3,"M",IF(E3190=4,"L")))))</f>
        <v>DM</v>
      </c>
      <c r="E3190" s="58">
        <f>IF(OR(Processes!$C$63=TRUE,Processes!L$63=TRUE),IF(AND(G3190=1,H3190=1,NOT(ISTEXT(J3190))),4,IF(AND(G3190=1,H3190=1,ISTEXT(J3190)),3,IF(AND(OR(G3190=1,H3190=1),ISTEXT(J3190)),2,1))),"OoS")</f>
        <v>1</v>
      </c>
      <c r="F3190" s="57"/>
      <c r="G3190" s="59"/>
      <c r="H3190" s="59"/>
      <c r="I3190" s="59"/>
      <c r="J3190" s="59"/>
      <c r="K3190" s="59"/>
      <c r="L3190" s="59"/>
      <c r="M3190" s="59"/>
      <c r="N3190" s="59"/>
      <c r="O3190" s="59"/>
      <c r="P3190" s="370"/>
      <c r="Q3190" s="63"/>
      <c r="R3190" s="389"/>
    </row>
    <row r="3191" spans="1:18" ht="13" hidden="1" x14ac:dyDescent="0.25">
      <c r="A3191" s="383"/>
      <c r="B3191" s="378"/>
      <c r="C3191" s="62" t="str">
        <f>IF(ISTEXT('Organizational Unit Summary'!$B$49),'Organizational Unit Summary'!$B$49,"")</f>
        <v>P-10</v>
      </c>
      <c r="D3191" s="51" t="str">
        <f>IF('Organizational Unit Summary'!$B$24="Benchmark or Sustainment",IF(E3191="OoS","OoS",IF(E3191=1,"DM",IF(E3191=2,"PM",IF(E3191=3,"LM",IF(E3191=4,"FM"))))),IF(E3191="OoS","OoS",IF(E3191&lt;=2,"H",IF(E3191=3,"M",IF(E3191=4,"L")))))</f>
        <v>DM</v>
      </c>
      <c r="E3191" s="58">
        <f>IF(OR(Processes!$C$63=TRUE,Processes!M$63=TRUE),IF(AND(G3191=1,H3191=1,NOT(ISTEXT(J3191))),4,IF(AND(G3191=1,H3191=1,ISTEXT(J3191)),3,IF(AND(OR(G3191=1,H3191=1),ISTEXT(J3191)),2,1))),"OoS")</f>
        <v>1</v>
      </c>
      <c r="F3191" s="57"/>
      <c r="G3191" s="59"/>
      <c r="H3191" s="59"/>
      <c r="I3191" s="59"/>
      <c r="J3191" s="59"/>
      <c r="K3191" s="59"/>
      <c r="L3191" s="59"/>
      <c r="M3191" s="59"/>
      <c r="N3191" s="59"/>
      <c r="O3191" s="59"/>
      <c r="P3191" s="370"/>
      <c r="Q3191" s="63"/>
      <c r="R3191" s="389"/>
    </row>
    <row r="3192" spans="1:18" ht="13" hidden="1" x14ac:dyDescent="0.25">
      <c r="A3192" s="383"/>
      <c r="B3192" s="378"/>
      <c r="C3192" s="62" t="str">
        <f>IF(ISTEXT('Organizational Unit Summary'!$B$50),'Organizational Unit Summary'!$B$50,"")</f>
        <v>P-11</v>
      </c>
      <c r="D3192" s="51" t="str">
        <f>IF('Organizational Unit Summary'!$B$24="Benchmark or Sustainment",IF(E3192="OoS","OoS",IF(E3192=1,"DM",IF(E3192=2,"PM",IF(E3192=3,"LM",IF(E3192=4,"FM"))))),IF(E3192="OoS","OoS",IF(E3192&lt;=2,"H",IF(E3192=3,"M",IF(E3192=4,"L")))))</f>
        <v>DM</v>
      </c>
      <c r="E3192" s="58">
        <f>IF(OR(Processes!$C$63=TRUE,Processes!N$63=TRUE),IF(AND(G3192=1,H3192=1,NOT(ISTEXT(J3192))),4,IF(AND(G3192=1,H3192=1,ISTEXT(J3192)),3,IF(AND(OR(G3192=1,H3192=1),ISTEXT(J3192)),2,1))),"OoS")</f>
        <v>1</v>
      </c>
      <c r="F3192" s="57"/>
      <c r="G3192" s="59"/>
      <c r="H3192" s="59"/>
      <c r="I3192" s="59"/>
      <c r="J3192" s="59"/>
      <c r="K3192" s="59"/>
      <c r="L3192" s="59"/>
      <c r="M3192" s="59"/>
      <c r="N3192" s="59"/>
      <c r="O3192" s="59"/>
      <c r="P3192" s="370"/>
      <c r="Q3192" s="63"/>
      <c r="R3192" s="389"/>
    </row>
    <row r="3193" spans="1:18" ht="13" hidden="1" x14ac:dyDescent="0.25">
      <c r="A3193" s="383"/>
      <c r="B3193" s="378"/>
      <c r="C3193" s="62" t="str">
        <f>IF(ISTEXT('Organizational Unit Summary'!$B$51),'Organizational Unit Summary'!$B$51,"")</f>
        <v>P-12</v>
      </c>
      <c r="D3193" s="51" t="str">
        <f>IF('Organizational Unit Summary'!$B$24="Benchmark or Sustainment",IF(E3193="OoS","OoS",IF(E3193=1,"DM",IF(E3193=2,"PM",IF(E3193=3,"LM",IF(E3193=4,"FM"))))),IF(E3193="OoS","OoS",IF(E3193&lt;=2,"H",IF(E3193=3,"M",IF(E3193=4,"L")))))</f>
        <v>DM</v>
      </c>
      <c r="E3193" s="58">
        <f>IF(OR(Processes!$C$63=TRUE,Processes!O$63=TRUE),IF(AND(G3193=1,H3193=1,NOT(ISTEXT(J3193))),4,IF(AND(G3193=1,H3193=1,ISTEXT(J3193)),3,IF(AND(OR(G3193=1,H3193=1),ISTEXT(J3193)),2,1))),"OoS")</f>
        <v>1</v>
      </c>
      <c r="F3193" s="57"/>
      <c r="G3193" s="59"/>
      <c r="H3193" s="59"/>
      <c r="I3193" s="59"/>
      <c r="J3193" s="59"/>
      <c r="K3193" s="59"/>
      <c r="L3193" s="59"/>
      <c r="M3193" s="59"/>
      <c r="N3193" s="59"/>
      <c r="O3193" s="59"/>
      <c r="P3193" s="370"/>
      <c r="Q3193" s="63"/>
      <c r="R3193" s="389"/>
    </row>
    <row r="3194" spans="1:18" ht="13" hidden="1" x14ac:dyDescent="0.25">
      <c r="A3194" s="383"/>
      <c r="B3194" s="378"/>
      <c r="C3194" s="62" t="str">
        <f>IF(ISTEXT('Organizational Unit Summary'!$B$52),'Organizational Unit Summary'!$B$52,"")</f>
        <v>P-13</v>
      </c>
      <c r="D3194" s="51" t="str">
        <f>IF('Organizational Unit Summary'!$B$24="Benchmark or Sustainment",IF(E3194="OoS","OoS",IF(E3194=1,"DM",IF(E3194=2,"PM",IF(E3194=3,"LM",IF(E3194=4,"FM"))))),IF(E3194="OoS","OoS",IF(E3194&lt;=2,"H",IF(E3194=3,"M",IF(E3194=4,"L")))))</f>
        <v>DM</v>
      </c>
      <c r="E3194" s="58">
        <f>IF(OR(Processes!$C$63=TRUE,Processes!P$63=TRUE),IF(AND(G3194=1,H3194=1,NOT(ISTEXT(J3194))),4,IF(AND(G3194=1,H3194=1,ISTEXT(J3194)),3,IF(AND(OR(G3194=1,H3194=1),ISTEXT(J3194)),2,1))),"OoS")</f>
        <v>1</v>
      </c>
      <c r="F3194" s="57"/>
      <c r="G3194" s="59"/>
      <c r="H3194" s="59"/>
      <c r="I3194" s="59"/>
      <c r="J3194" s="59"/>
      <c r="K3194" s="59"/>
      <c r="L3194" s="59"/>
      <c r="M3194" s="59"/>
      <c r="N3194" s="59"/>
      <c r="O3194" s="59"/>
      <c r="P3194" s="370"/>
      <c r="Q3194" s="63"/>
      <c r="R3194" s="389"/>
    </row>
    <row r="3195" spans="1:18" ht="13" hidden="1" x14ac:dyDescent="0.25">
      <c r="A3195" s="383"/>
      <c r="B3195" s="378"/>
      <c r="C3195" s="62" t="str">
        <f>IF(ISTEXT('Organizational Unit Summary'!$B$53),'Organizational Unit Summary'!$B$53,"")</f>
        <v>P-14</v>
      </c>
      <c r="D3195" s="51" t="str">
        <f>IF('Organizational Unit Summary'!$B$24="Benchmark or Sustainment",IF(E3195="OoS","OoS",IF(E3195=1,"DM",IF(E3195=2,"PM",IF(E3195=3,"LM",IF(E3195=4,"FM"))))),IF(E3195="OoS","OoS",IF(E3195&lt;=2,"H",IF(E3195=3,"M",IF(E3195=4,"L")))))</f>
        <v>DM</v>
      </c>
      <c r="E3195" s="58">
        <f>IF(OR(Processes!$C$63=TRUE,Processes!Q$63=TRUE),IF(AND(G3195=1,H3195=1,NOT(ISTEXT(J3195))),4,IF(AND(G3195=1,H3195=1,ISTEXT(J3195)),3,IF(AND(OR(G3195=1,H3195=1),ISTEXT(J3195)),2,1))),"OoS")</f>
        <v>1</v>
      </c>
      <c r="F3195" s="57"/>
      <c r="G3195" s="59"/>
      <c r="H3195" s="59"/>
      <c r="I3195" s="59"/>
      <c r="J3195" s="59"/>
      <c r="K3195" s="59"/>
      <c r="L3195" s="59"/>
      <c r="M3195" s="59"/>
      <c r="N3195" s="59"/>
      <c r="O3195" s="59"/>
      <c r="P3195" s="370"/>
      <c r="Q3195" s="63"/>
      <c r="R3195" s="389"/>
    </row>
    <row r="3196" spans="1:18" ht="13" hidden="1" x14ac:dyDescent="0.25">
      <c r="A3196" s="383"/>
      <c r="B3196" s="378"/>
      <c r="C3196" s="62" t="str">
        <f>IF(ISTEXT('Organizational Unit Summary'!$B$54),'Organizational Unit Summary'!$B$54,"")</f>
        <v>P-15</v>
      </c>
      <c r="D3196" s="51" t="str">
        <f>IF('Organizational Unit Summary'!$B$24="Benchmark or Sustainment",IF(E3196="OoS","OoS",IF(E3196=1,"DM",IF(E3196=2,"PM",IF(E3196=3,"LM",IF(E3196=4,"FM"))))),IF(E3196="OoS","OoS",IF(E3196&lt;=2,"H",IF(E3196=3,"M",IF(E3196=4,"L")))))</f>
        <v>DM</v>
      </c>
      <c r="E3196" s="58">
        <f>IF(OR(Processes!$C$63=TRUE,Processes!R$63=TRUE),IF(AND(G3196=1,H3196=1,NOT(ISTEXT(J3196))),4,IF(AND(G3196=1,H3196=1,ISTEXT(J3196)),3,IF(AND(OR(G3196=1,H3196=1),ISTEXT(J3196)),2,1))),"OoS")</f>
        <v>1</v>
      </c>
      <c r="F3196" s="57"/>
      <c r="G3196" s="59"/>
      <c r="H3196" s="59"/>
      <c r="I3196" s="59"/>
      <c r="J3196" s="59"/>
      <c r="K3196" s="59"/>
      <c r="L3196" s="59"/>
      <c r="M3196" s="59"/>
      <c r="N3196" s="59"/>
      <c r="O3196" s="59"/>
      <c r="P3196" s="370"/>
      <c r="Q3196" s="63"/>
      <c r="R3196" s="389"/>
    </row>
    <row r="3197" spans="1:18" ht="13" hidden="1" x14ac:dyDescent="0.25">
      <c r="A3197" s="383"/>
      <c r="B3197" s="378"/>
      <c r="C3197" s="62" t="str">
        <f>IF(ISTEXT('Organizational Unit Summary'!$B$55),'Organizational Unit Summary'!$B$55,"")</f>
        <v>P-16</v>
      </c>
      <c r="D3197" s="51" t="str">
        <f>IF('Organizational Unit Summary'!$B$24="Benchmark or Sustainment",IF(E3197="OoS","OoS",IF(E3197=1,"DM",IF(E3197=2,"PM",IF(E3197=3,"LM",IF(E3197=4,"FM"))))),IF(E3197="OoS","OoS",IF(E3197&lt;=2,"H",IF(E3197=3,"M",IF(E3197=4,"L")))))</f>
        <v>DM</v>
      </c>
      <c r="E3197" s="58">
        <f>IF(OR(Processes!$C$63=TRUE,Processes!S$63=TRUE),IF(AND(G3197=1,H3197=1,NOT(ISTEXT(J3197))),4,IF(AND(G3197=1,H3197=1,ISTEXT(J3197)),3,IF(AND(OR(G3197=1,H3197=1),ISTEXT(J3197)),2,1))),"OoS")</f>
        <v>1</v>
      </c>
      <c r="F3197" s="57"/>
      <c r="G3197" s="59"/>
      <c r="H3197" s="59"/>
      <c r="I3197" s="59"/>
      <c r="J3197" s="59"/>
      <c r="K3197" s="59"/>
      <c r="L3197" s="59"/>
      <c r="M3197" s="59"/>
      <c r="N3197" s="59"/>
      <c r="O3197" s="59"/>
      <c r="P3197" s="370"/>
      <c r="Q3197" s="63"/>
      <c r="R3197" s="389"/>
    </row>
    <row r="3198" spans="1:18" ht="13" hidden="1" x14ac:dyDescent="0.25">
      <c r="A3198" s="383"/>
      <c r="B3198" s="378"/>
      <c r="C3198" s="62" t="str">
        <f>IF(ISTEXT('Organizational Unit Summary'!$B$56),'Organizational Unit Summary'!$B$56,"")</f>
        <v>P-17</v>
      </c>
      <c r="D3198" s="51" t="str">
        <f>IF('Organizational Unit Summary'!$B$24="Benchmark or Sustainment",IF(E3198="OoS","OoS",IF(E3198=1,"DM",IF(E3198=2,"PM",IF(E3198=3,"LM",IF(E3198=4,"FM"))))),IF(E3198="OoS","OoS",IF(E3198&lt;=2,"H",IF(E3198=3,"M",IF(E3198=4,"L")))))</f>
        <v>DM</v>
      </c>
      <c r="E3198" s="58">
        <f>IF(OR(Processes!$C$63=TRUE,Processes!T$63=TRUE),IF(AND(G3198=1,H3198=1,NOT(ISTEXT(J3198))),4,IF(AND(G3198=1,H3198=1,ISTEXT(J3198)),3,IF(AND(OR(G3198=1,H3198=1),ISTEXT(J3198)),2,1))),"OoS")</f>
        <v>1</v>
      </c>
      <c r="F3198" s="57"/>
      <c r="G3198" s="59"/>
      <c r="H3198" s="59"/>
      <c r="I3198" s="59"/>
      <c r="J3198" s="59"/>
      <c r="K3198" s="59"/>
      <c r="L3198" s="59"/>
      <c r="M3198" s="59"/>
      <c r="N3198" s="59"/>
      <c r="O3198" s="59"/>
      <c r="P3198" s="370"/>
      <c r="Q3198" s="63"/>
      <c r="R3198" s="389"/>
    </row>
    <row r="3199" spans="1:18" ht="13" hidden="1" x14ac:dyDescent="0.25">
      <c r="A3199" s="383"/>
      <c r="B3199" s="378"/>
      <c r="C3199" s="62" t="str">
        <f>IF(ISTEXT('Organizational Unit Summary'!$B$57),'Organizational Unit Summary'!$B$57,"")</f>
        <v>P-18</v>
      </c>
      <c r="D3199" s="51" t="str">
        <f>IF('Organizational Unit Summary'!$B$24="Benchmark or Sustainment",IF(E3199="OoS","OoS",IF(E3199=1,"DM",IF(E3199=2,"PM",IF(E3199=3,"LM",IF(E3199=4,"FM"))))),IF(E3199="OoS","OoS",IF(E3199&lt;=2,"H",IF(E3199=3,"M",IF(E3199=4,"L")))))</f>
        <v>DM</v>
      </c>
      <c r="E3199" s="58">
        <f>IF(OR(Processes!$C$63=TRUE,Processes!U$63=TRUE),IF(AND(G3199=1,H3199=1,NOT(ISTEXT(J3199))),4,IF(AND(G3199=1,H3199=1,ISTEXT(J3199)),3,IF(AND(OR(G3199=1,H3199=1),ISTEXT(J3199)),2,1))),"OoS")</f>
        <v>1</v>
      </c>
      <c r="F3199" s="57"/>
      <c r="G3199" s="59"/>
      <c r="H3199" s="59"/>
      <c r="I3199" s="59"/>
      <c r="J3199" s="59"/>
      <c r="K3199" s="59"/>
      <c r="L3199" s="59"/>
      <c r="M3199" s="59"/>
      <c r="N3199" s="59"/>
      <c r="O3199" s="59"/>
      <c r="P3199" s="370"/>
      <c r="Q3199" s="63"/>
      <c r="R3199" s="389"/>
    </row>
    <row r="3200" spans="1:18" ht="13" hidden="1" x14ac:dyDescent="0.25">
      <c r="A3200" s="383"/>
      <c r="B3200" s="378"/>
      <c r="C3200" s="62" t="str">
        <f>IF(ISTEXT('Organizational Unit Summary'!$B$58),'Organizational Unit Summary'!$B$58,"")</f>
        <v>P-19</v>
      </c>
      <c r="D3200" s="51" t="str">
        <f>IF('Organizational Unit Summary'!$B$24="Benchmark or Sustainment",IF(E3200="OoS","OoS",IF(E3200=1,"DM",IF(E3200=2,"PM",IF(E3200=3,"LM",IF(E3200=4,"FM"))))),IF(E3200="OoS","OoS",IF(E3200&lt;=2,"H",IF(E3200=3,"M",IF(E3200=4,"L")))))</f>
        <v>DM</v>
      </c>
      <c r="E3200" s="58">
        <f>IF(OR(Processes!$C$63=TRUE,Processes!V$63=TRUE),IF(AND(G3200=1,H3200=1,NOT(ISTEXT(J3200))),4,IF(AND(G3200=1,H3200=1,ISTEXT(J3200)),3,IF(AND(OR(G3200=1,H3200=1),ISTEXT(J3200)),2,1))),"OoS")</f>
        <v>1</v>
      </c>
      <c r="F3200" s="57"/>
      <c r="G3200" s="59"/>
      <c r="H3200" s="59"/>
      <c r="I3200" s="59"/>
      <c r="J3200" s="59"/>
      <c r="K3200" s="59"/>
      <c r="L3200" s="59"/>
      <c r="M3200" s="59"/>
      <c r="N3200" s="59"/>
      <c r="O3200" s="59"/>
      <c r="P3200" s="370"/>
      <c r="Q3200" s="63"/>
      <c r="R3200" s="389"/>
    </row>
    <row r="3201" spans="1:18" ht="13.5" hidden="1" thickBot="1" x14ac:dyDescent="0.3">
      <c r="A3201" s="383"/>
      <c r="B3201" s="378"/>
      <c r="C3201" s="62" t="str">
        <f>IF(ISTEXT('Organizational Unit Summary'!$B$59),'Organizational Unit Summary'!$B$59,"")</f>
        <v>P-20</v>
      </c>
      <c r="D3201" s="51" t="str">
        <f>IF('Organizational Unit Summary'!$B$24="Benchmark or Sustainment",IF(E3201="OoS","OoS",IF(E3201=1,"DM",IF(E3201=2,"PM",IF(E3201=3,"LM",IF(E3201=4,"FM"))))),IF(E3201="OoS","OoS",IF(E3201&lt;=2,"H",IF(E3201=3,"M",IF(E3201=4,"L")))))</f>
        <v>DM</v>
      </c>
      <c r="E3201" s="58">
        <f>IF(OR(Processes!$C$63=TRUE,Processes!W$63=TRUE),IF(AND(G3201=1,H3201=1,NOT(ISTEXT(J3201))),4,IF(AND(G3201=1,H3201=1,ISTEXT(J3201)),3,IF(AND(OR(G3201=1,H3201=1),ISTEXT(J3201)),2,1))),"OoS")</f>
        <v>1</v>
      </c>
      <c r="F3201" s="57"/>
      <c r="G3201" s="59"/>
      <c r="H3201" s="59"/>
      <c r="I3201" s="59"/>
      <c r="J3201" s="59"/>
      <c r="K3201" s="59"/>
      <c r="L3201" s="59"/>
      <c r="M3201" s="59"/>
      <c r="N3201" s="59"/>
      <c r="O3201" s="59"/>
      <c r="P3201" s="371"/>
      <c r="Q3201" s="63"/>
      <c r="R3201" s="389"/>
    </row>
    <row r="3202" spans="1:18" ht="13" hidden="1" x14ac:dyDescent="0.25">
      <c r="A3202" s="383"/>
      <c r="B3202" s="378" t="str">
        <f>IF(ISTEXT(Processes!$B$13),Processes!$B$13,"")</f>
        <v>Process 11</v>
      </c>
      <c r="C3202" s="62" t="str">
        <f>IF(ISTEXT('Organizational Unit Summary'!$B$40),'Organizational Unit Summary'!$B$40,"")</f>
        <v>P-1</v>
      </c>
      <c r="D3202" s="51" t="str">
        <f>IF('Organizational Unit Summary'!$B$24="Benchmark or Sustainment",IF(E3202="OoS","OoS",IF(E3202=1,"DM",IF(E3202=2,"PM",IF(E3202=3,"LM",IF(E3202=4,"FM"))))),IF(E3202="OoS","OoS",IF(E3202&lt;=2,"H",IF(E3202=3,"M",IF(E3202=4,"L")))))</f>
        <v>DM</v>
      </c>
      <c r="E3202" s="58">
        <f>IF(OR(Processes!$C$64=TRUE,Processes!D$64=TRUE),IF(AND(G3202=1,H3202=1,NOT(ISTEXT(J3202))),4,IF(AND(G3202=1,H3202=1,ISTEXT(J3202)),3,IF(AND(OR(G3202=1,H3202=1),ISTEXT(J3202)),2,1))),"OoS")</f>
        <v>1</v>
      </c>
      <c r="F3202" s="57"/>
      <c r="G3202" s="59"/>
      <c r="H3202" s="59"/>
      <c r="I3202" s="59"/>
      <c r="J3202" s="59"/>
      <c r="K3202" s="59"/>
      <c r="L3202" s="59"/>
      <c r="M3202" s="59"/>
      <c r="N3202" s="59"/>
      <c r="O3202" s="59"/>
      <c r="P3202" s="369"/>
      <c r="Q3202" s="63"/>
      <c r="R3202" s="389"/>
    </row>
    <row r="3203" spans="1:18" ht="13" hidden="1" x14ac:dyDescent="0.25">
      <c r="A3203" s="383"/>
      <c r="B3203" s="378"/>
      <c r="C3203" s="62" t="str">
        <f>IF(ISTEXT('Organizational Unit Summary'!$B$41),'Organizational Unit Summary'!$B$41,"")</f>
        <v>P-2</v>
      </c>
      <c r="D3203" s="51" t="str">
        <f>IF('Organizational Unit Summary'!$B$24="Benchmark or Sustainment",IF(E3203="OoS","OoS",IF(E3203=1,"DM",IF(E3203=2,"PM",IF(E3203=3,"LM",IF(E3203=4,"FM"))))),IF(E3203="OoS","OoS",IF(E3203&lt;=2,"H",IF(E3203=3,"M",IF(E3203=4,"L")))))</f>
        <v>DM</v>
      </c>
      <c r="E3203" s="58">
        <f>IF(OR(Processes!$C$64=TRUE,Processes!E$64=TRUE),IF(AND(G3203=1,H3203=1,NOT(ISTEXT(J3203))),4,IF(AND(G3203=1,H3203=1,ISTEXT(J3203)),3,IF(AND(OR(G3203=1,H3203=1),ISTEXT(J3203)),2,1))),"OoS")</f>
        <v>1</v>
      </c>
      <c r="F3203" s="57"/>
      <c r="G3203" s="59"/>
      <c r="H3203" s="59"/>
      <c r="I3203" s="59"/>
      <c r="J3203" s="59"/>
      <c r="K3203" s="59"/>
      <c r="L3203" s="59"/>
      <c r="M3203" s="59"/>
      <c r="N3203" s="59"/>
      <c r="O3203" s="59"/>
      <c r="P3203" s="370"/>
      <c r="Q3203" s="63"/>
      <c r="R3203" s="389"/>
    </row>
    <row r="3204" spans="1:18" ht="13" hidden="1" x14ac:dyDescent="0.25">
      <c r="A3204" s="383"/>
      <c r="B3204" s="378"/>
      <c r="C3204" s="62" t="str">
        <f>IF(ISTEXT('Organizational Unit Summary'!$B$42),'Organizational Unit Summary'!$B$42,"")</f>
        <v>P-3</v>
      </c>
      <c r="D3204" s="51" t="str">
        <f>IF('Organizational Unit Summary'!$B$24="Benchmark or Sustainment",IF(E3204="OoS","OoS",IF(E3204=1,"DM",IF(E3204=2,"PM",IF(E3204=3,"LM",IF(E3204=4,"FM"))))),IF(E3204="OoS","OoS",IF(E3204&lt;=2,"H",IF(E3204=3,"M",IF(E3204=4,"L")))))</f>
        <v>DM</v>
      </c>
      <c r="E3204" s="58">
        <f>IF(OR(Processes!$C$64=TRUE,Processes!F$64=TRUE),IF(AND(G3204=1,H3204=1,NOT(ISTEXT(J3204))),4,IF(AND(G3204=1,H3204=1,ISTEXT(J3204)),3,IF(AND(OR(G3204=1,H3204=1),ISTEXT(J3204)),2,1))),"OoS")</f>
        <v>1</v>
      </c>
      <c r="F3204" s="57"/>
      <c r="G3204" s="59"/>
      <c r="H3204" s="59"/>
      <c r="I3204" s="59"/>
      <c r="J3204" s="59"/>
      <c r="K3204" s="59"/>
      <c r="L3204" s="59"/>
      <c r="M3204" s="59"/>
      <c r="N3204" s="59"/>
      <c r="O3204" s="59"/>
      <c r="P3204" s="370"/>
      <c r="Q3204" s="63"/>
      <c r="R3204" s="389"/>
    </row>
    <row r="3205" spans="1:18" ht="13" hidden="1" x14ac:dyDescent="0.25">
      <c r="A3205" s="383"/>
      <c r="B3205" s="378"/>
      <c r="C3205" s="62" t="str">
        <f>IF(ISTEXT('Organizational Unit Summary'!$B$43),'Organizational Unit Summary'!$B$43,"")</f>
        <v>P-4</v>
      </c>
      <c r="D3205" s="51" t="str">
        <f>IF('Organizational Unit Summary'!$B$24="Benchmark or Sustainment",IF(E3205="OoS","OoS",IF(E3205=1,"DM",IF(E3205=2,"PM",IF(E3205=3,"LM",IF(E3205=4,"FM"))))),IF(E3205="OoS","OoS",IF(E3205&lt;=2,"H",IF(E3205=3,"M",IF(E3205=4,"L")))))</f>
        <v>DM</v>
      </c>
      <c r="E3205" s="58">
        <f>IF(OR(Processes!$C$64=TRUE,Processes!G$64=TRUE),IF(AND(G3205=1,H3205=1,NOT(ISTEXT(J3205))),4,IF(AND(G3205=1,H3205=1,ISTEXT(J3205)),3,IF(AND(OR(G3205=1,H3205=1),ISTEXT(J3205)),2,1))),"OoS")</f>
        <v>1</v>
      </c>
      <c r="F3205" s="57"/>
      <c r="G3205" s="59"/>
      <c r="H3205" s="59"/>
      <c r="I3205" s="59"/>
      <c r="J3205" s="59"/>
      <c r="K3205" s="59"/>
      <c r="L3205" s="59"/>
      <c r="M3205" s="59"/>
      <c r="N3205" s="59"/>
      <c r="O3205" s="59"/>
      <c r="P3205" s="370"/>
      <c r="Q3205" s="63"/>
      <c r="R3205" s="389"/>
    </row>
    <row r="3206" spans="1:18" ht="13" hidden="1" x14ac:dyDescent="0.25">
      <c r="A3206" s="383"/>
      <c r="B3206" s="378"/>
      <c r="C3206" s="62" t="str">
        <f>IF(ISTEXT('Organizational Unit Summary'!$B$44),'Organizational Unit Summary'!$B$44,"")</f>
        <v>P-5</v>
      </c>
      <c r="D3206" s="51" t="str">
        <f>IF('Organizational Unit Summary'!$B$24="Benchmark or Sustainment",IF(E3206="OoS","OoS",IF(E3206=1,"DM",IF(E3206=2,"PM",IF(E3206=3,"LM",IF(E3206=4,"FM"))))),IF(E3206="OoS","OoS",IF(E3206&lt;=2,"H",IF(E3206=3,"M",IF(E3206=4,"L")))))</f>
        <v>DM</v>
      </c>
      <c r="E3206" s="58">
        <f>IF(OR(Processes!$C$64=TRUE,Processes!H$64=TRUE),IF(AND(G3206=1,H3206=1,NOT(ISTEXT(J3206))),4,IF(AND(G3206=1,H3206=1,ISTEXT(J3206)),3,IF(AND(OR(G3206=1,H3206=1),ISTEXT(J3206)),2,1))),"OoS")</f>
        <v>1</v>
      </c>
      <c r="F3206" s="57"/>
      <c r="G3206" s="59"/>
      <c r="H3206" s="59"/>
      <c r="I3206" s="59"/>
      <c r="J3206" s="59"/>
      <c r="K3206" s="59"/>
      <c r="L3206" s="59"/>
      <c r="M3206" s="59"/>
      <c r="N3206" s="59"/>
      <c r="O3206" s="59"/>
      <c r="P3206" s="370"/>
      <c r="Q3206" s="63"/>
      <c r="R3206" s="389"/>
    </row>
    <row r="3207" spans="1:18" ht="13" hidden="1" x14ac:dyDescent="0.25">
      <c r="A3207" s="383"/>
      <c r="B3207" s="378"/>
      <c r="C3207" s="62" t="str">
        <f>IF(ISTEXT('Organizational Unit Summary'!$B$45),'Organizational Unit Summary'!$B$45,"")</f>
        <v>P-6</v>
      </c>
      <c r="D3207" s="51" t="str">
        <f>IF('Organizational Unit Summary'!$B$24="Benchmark or Sustainment",IF(E3207="OoS","OoS",IF(E3207=1,"DM",IF(E3207=2,"PM",IF(E3207=3,"LM",IF(E3207=4,"FM"))))),IF(E3207="OoS","OoS",IF(E3207&lt;=2,"H",IF(E3207=3,"M",IF(E3207=4,"L")))))</f>
        <v>DM</v>
      </c>
      <c r="E3207" s="58">
        <f>IF(OR(Processes!$C$64=TRUE,Processes!I$64=TRUE),IF(AND(G3207=1,H3207=1,NOT(ISTEXT(J3207))),4,IF(AND(G3207=1,H3207=1,ISTEXT(J3207)),3,IF(AND(OR(G3207=1,H3207=1),ISTEXT(J3207)),2,1))),"OoS")</f>
        <v>1</v>
      </c>
      <c r="F3207" s="57"/>
      <c r="G3207" s="59"/>
      <c r="H3207" s="59"/>
      <c r="I3207" s="59"/>
      <c r="J3207" s="59"/>
      <c r="K3207" s="59"/>
      <c r="L3207" s="59"/>
      <c r="M3207" s="59"/>
      <c r="N3207" s="59"/>
      <c r="O3207" s="59"/>
      <c r="P3207" s="370"/>
      <c r="Q3207" s="63"/>
      <c r="R3207" s="389"/>
    </row>
    <row r="3208" spans="1:18" ht="13" hidden="1" x14ac:dyDescent="0.25">
      <c r="A3208" s="383"/>
      <c r="B3208" s="378"/>
      <c r="C3208" s="62" t="str">
        <f>IF(ISTEXT('Organizational Unit Summary'!$B$46),'Organizational Unit Summary'!$B$46,"")</f>
        <v>P-7</v>
      </c>
      <c r="D3208" s="51" t="str">
        <f>IF('Organizational Unit Summary'!$B$24="Benchmark or Sustainment",IF(E3208="OoS","OoS",IF(E3208=1,"DM",IF(E3208=2,"PM",IF(E3208=3,"LM",IF(E3208=4,"FM"))))),IF(E3208="OoS","OoS",IF(E3208&lt;=2,"H",IF(E3208=3,"M",IF(E3208=4,"L")))))</f>
        <v>DM</v>
      </c>
      <c r="E3208" s="58">
        <f>IF(OR(Processes!$C$64=TRUE,Processes!J$64=TRUE),IF(AND(G3208=1,H3208=1,NOT(ISTEXT(J3208))),4,IF(AND(G3208=1,H3208=1,ISTEXT(J3208)),3,IF(AND(OR(G3208=1,H3208=1),ISTEXT(J3208)),2,1))),"OoS")</f>
        <v>1</v>
      </c>
      <c r="F3208" s="57"/>
      <c r="G3208" s="59"/>
      <c r="H3208" s="59"/>
      <c r="I3208" s="59"/>
      <c r="J3208" s="59"/>
      <c r="K3208" s="59"/>
      <c r="L3208" s="59"/>
      <c r="M3208" s="59"/>
      <c r="N3208" s="59"/>
      <c r="O3208" s="59"/>
      <c r="P3208" s="370"/>
      <c r="Q3208" s="63"/>
      <c r="R3208" s="389"/>
    </row>
    <row r="3209" spans="1:18" ht="13" hidden="1" x14ac:dyDescent="0.25">
      <c r="A3209" s="383"/>
      <c r="B3209" s="378"/>
      <c r="C3209" s="62" t="str">
        <f>IF(ISTEXT('Organizational Unit Summary'!$B$47),'Organizational Unit Summary'!$B$47,"")</f>
        <v>P-8</v>
      </c>
      <c r="D3209" s="51" t="str">
        <f>IF('Organizational Unit Summary'!$B$24="Benchmark or Sustainment",IF(E3209="OoS","OoS",IF(E3209=1,"DM",IF(E3209=2,"PM",IF(E3209=3,"LM",IF(E3209=4,"FM"))))),IF(E3209="OoS","OoS",IF(E3209&lt;=2,"H",IF(E3209=3,"M",IF(E3209=4,"L")))))</f>
        <v>DM</v>
      </c>
      <c r="E3209" s="58">
        <f>IF(OR(Processes!$C$64=TRUE,Processes!K$64=TRUE),IF(AND(G3209=1,H3209=1,NOT(ISTEXT(J3209))),4,IF(AND(G3209=1,H3209=1,ISTEXT(J3209)),3,IF(AND(OR(G3209=1,H3209=1),ISTEXT(J3209)),2,1))),"OoS")</f>
        <v>1</v>
      </c>
      <c r="F3209" s="57"/>
      <c r="G3209" s="59"/>
      <c r="H3209" s="59"/>
      <c r="I3209" s="59"/>
      <c r="J3209" s="59"/>
      <c r="K3209" s="59"/>
      <c r="L3209" s="59"/>
      <c r="M3209" s="59"/>
      <c r="N3209" s="59"/>
      <c r="O3209" s="59"/>
      <c r="P3209" s="370"/>
      <c r="Q3209" s="63"/>
      <c r="R3209" s="389"/>
    </row>
    <row r="3210" spans="1:18" ht="13" hidden="1" x14ac:dyDescent="0.25">
      <c r="A3210" s="383"/>
      <c r="B3210" s="378"/>
      <c r="C3210" s="62" t="str">
        <f>IF(ISTEXT('Organizational Unit Summary'!$B$48),'Organizational Unit Summary'!$B$48,"")</f>
        <v>P-9</v>
      </c>
      <c r="D3210" s="51" t="str">
        <f>IF('Organizational Unit Summary'!$B$24="Benchmark or Sustainment",IF(E3210="OoS","OoS",IF(E3210=1,"DM",IF(E3210=2,"PM",IF(E3210=3,"LM",IF(E3210=4,"FM"))))),IF(E3210="OoS","OoS",IF(E3210&lt;=2,"H",IF(E3210=3,"M",IF(E3210=4,"L")))))</f>
        <v>DM</v>
      </c>
      <c r="E3210" s="58">
        <f>IF(OR(Processes!$C$64=TRUE,Processes!L$64=TRUE),IF(AND(G3210=1,H3210=1,NOT(ISTEXT(J3210))),4,IF(AND(G3210=1,H3210=1,ISTEXT(J3210)),3,IF(AND(OR(G3210=1,H3210=1),ISTEXT(J3210)),2,1))),"OoS")</f>
        <v>1</v>
      </c>
      <c r="F3210" s="57"/>
      <c r="G3210" s="59"/>
      <c r="H3210" s="59"/>
      <c r="I3210" s="59"/>
      <c r="J3210" s="59"/>
      <c r="K3210" s="59"/>
      <c r="L3210" s="59"/>
      <c r="M3210" s="59"/>
      <c r="N3210" s="59"/>
      <c r="O3210" s="59"/>
      <c r="P3210" s="370"/>
      <c r="Q3210" s="63"/>
      <c r="R3210" s="389"/>
    </row>
    <row r="3211" spans="1:18" ht="13" hidden="1" x14ac:dyDescent="0.25">
      <c r="A3211" s="383"/>
      <c r="B3211" s="378"/>
      <c r="C3211" s="62" t="str">
        <f>IF(ISTEXT('Organizational Unit Summary'!$B$49),'Organizational Unit Summary'!$B$49,"")</f>
        <v>P-10</v>
      </c>
      <c r="D3211" s="51" t="str">
        <f>IF('Organizational Unit Summary'!$B$24="Benchmark or Sustainment",IF(E3211="OoS","OoS",IF(E3211=1,"DM",IF(E3211=2,"PM",IF(E3211=3,"LM",IF(E3211=4,"FM"))))),IF(E3211="OoS","OoS",IF(E3211&lt;=2,"H",IF(E3211=3,"M",IF(E3211=4,"L")))))</f>
        <v>DM</v>
      </c>
      <c r="E3211" s="58">
        <f>IF(OR(Processes!$C$64=TRUE,Processes!M$64=TRUE),IF(AND(G3211=1,H3211=1,NOT(ISTEXT(J3211))),4,IF(AND(G3211=1,H3211=1,ISTEXT(J3211)),3,IF(AND(OR(G3211=1,H3211=1),ISTEXT(J3211)),2,1))),"OoS")</f>
        <v>1</v>
      </c>
      <c r="F3211" s="57"/>
      <c r="G3211" s="59"/>
      <c r="H3211" s="59"/>
      <c r="I3211" s="59"/>
      <c r="J3211" s="59"/>
      <c r="K3211" s="59"/>
      <c r="L3211" s="59"/>
      <c r="M3211" s="59"/>
      <c r="N3211" s="59"/>
      <c r="O3211" s="59"/>
      <c r="P3211" s="370"/>
      <c r="Q3211" s="63"/>
      <c r="R3211" s="389"/>
    </row>
    <row r="3212" spans="1:18" ht="13" hidden="1" x14ac:dyDescent="0.25">
      <c r="A3212" s="383"/>
      <c r="B3212" s="378"/>
      <c r="C3212" s="62" t="str">
        <f>IF(ISTEXT('Organizational Unit Summary'!$B$50),'Organizational Unit Summary'!$B$50,"")</f>
        <v>P-11</v>
      </c>
      <c r="D3212" s="51" t="str">
        <f>IF('Organizational Unit Summary'!$B$24="Benchmark or Sustainment",IF(E3212="OoS","OoS",IF(E3212=1,"DM",IF(E3212=2,"PM",IF(E3212=3,"LM",IF(E3212=4,"FM"))))),IF(E3212="OoS","OoS",IF(E3212&lt;=2,"H",IF(E3212=3,"M",IF(E3212=4,"L")))))</f>
        <v>DM</v>
      </c>
      <c r="E3212" s="58">
        <f>IF(OR(Processes!$C$64=TRUE,Processes!N$64=TRUE),IF(AND(G3212=1,H3212=1,NOT(ISTEXT(J3212))),4,IF(AND(G3212=1,H3212=1,ISTEXT(J3212)),3,IF(AND(OR(G3212=1,H3212=1),ISTEXT(J3212)),2,1))),"OoS")</f>
        <v>1</v>
      </c>
      <c r="F3212" s="57"/>
      <c r="G3212" s="59"/>
      <c r="H3212" s="59"/>
      <c r="I3212" s="59"/>
      <c r="J3212" s="59"/>
      <c r="K3212" s="59"/>
      <c r="L3212" s="59"/>
      <c r="M3212" s="59"/>
      <c r="N3212" s="59"/>
      <c r="O3212" s="59"/>
      <c r="P3212" s="370"/>
      <c r="Q3212" s="63"/>
      <c r="R3212" s="389"/>
    </row>
    <row r="3213" spans="1:18" ht="13" hidden="1" x14ac:dyDescent="0.25">
      <c r="A3213" s="383"/>
      <c r="B3213" s="378"/>
      <c r="C3213" s="62" t="str">
        <f>IF(ISTEXT('Organizational Unit Summary'!$B$51),'Organizational Unit Summary'!$B$51,"")</f>
        <v>P-12</v>
      </c>
      <c r="D3213" s="51" t="str">
        <f>IF('Organizational Unit Summary'!$B$24="Benchmark or Sustainment",IF(E3213="OoS","OoS",IF(E3213=1,"DM",IF(E3213=2,"PM",IF(E3213=3,"LM",IF(E3213=4,"FM"))))),IF(E3213="OoS","OoS",IF(E3213&lt;=2,"H",IF(E3213=3,"M",IF(E3213=4,"L")))))</f>
        <v>DM</v>
      </c>
      <c r="E3213" s="58">
        <f>IF(OR(Processes!$C$64=TRUE,Processes!O$64=TRUE),IF(AND(G3213=1,H3213=1,NOT(ISTEXT(J3213))),4,IF(AND(G3213=1,H3213=1,ISTEXT(J3213)),3,IF(AND(OR(G3213=1,H3213=1),ISTEXT(J3213)),2,1))),"OoS")</f>
        <v>1</v>
      </c>
      <c r="F3213" s="57"/>
      <c r="G3213" s="59"/>
      <c r="H3213" s="59"/>
      <c r="I3213" s="59"/>
      <c r="J3213" s="59"/>
      <c r="K3213" s="59"/>
      <c r="L3213" s="59"/>
      <c r="M3213" s="59"/>
      <c r="N3213" s="59"/>
      <c r="O3213" s="59"/>
      <c r="P3213" s="370"/>
      <c r="Q3213" s="63"/>
      <c r="R3213" s="389"/>
    </row>
    <row r="3214" spans="1:18" ht="13" hidden="1" x14ac:dyDescent="0.25">
      <c r="A3214" s="383"/>
      <c r="B3214" s="378"/>
      <c r="C3214" s="62" t="str">
        <f>IF(ISTEXT('Organizational Unit Summary'!$B$52),'Organizational Unit Summary'!$B$52,"")</f>
        <v>P-13</v>
      </c>
      <c r="D3214" s="51" t="str">
        <f>IF('Organizational Unit Summary'!$B$24="Benchmark or Sustainment",IF(E3214="OoS","OoS",IF(E3214=1,"DM",IF(E3214=2,"PM",IF(E3214=3,"LM",IF(E3214=4,"FM"))))),IF(E3214="OoS","OoS",IF(E3214&lt;=2,"H",IF(E3214=3,"M",IF(E3214=4,"L")))))</f>
        <v>DM</v>
      </c>
      <c r="E3214" s="58">
        <f>IF(OR(Processes!$C$64=TRUE,Processes!P$64=TRUE),IF(AND(G3214=1,H3214=1,NOT(ISTEXT(J3214))),4,IF(AND(G3214=1,H3214=1,ISTEXT(J3214)),3,IF(AND(OR(G3214=1,H3214=1),ISTEXT(J3214)),2,1))),"OoS")</f>
        <v>1</v>
      </c>
      <c r="F3214" s="57"/>
      <c r="G3214" s="59"/>
      <c r="H3214" s="59"/>
      <c r="I3214" s="59"/>
      <c r="J3214" s="59"/>
      <c r="K3214" s="59"/>
      <c r="L3214" s="59"/>
      <c r="M3214" s="59"/>
      <c r="N3214" s="59"/>
      <c r="O3214" s="59"/>
      <c r="P3214" s="370"/>
      <c r="Q3214" s="63"/>
      <c r="R3214" s="389"/>
    </row>
    <row r="3215" spans="1:18" ht="13" hidden="1" x14ac:dyDescent="0.25">
      <c r="A3215" s="383"/>
      <c r="B3215" s="378"/>
      <c r="C3215" s="62" t="str">
        <f>IF(ISTEXT('Organizational Unit Summary'!$B$53),'Organizational Unit Summary'!$B$53,"")</f>
        <v>P-14</v>
      </c>
      <c r="D3215" s="51" t="str">
        <f>IF('Organizational Unit Summary'!$B$24="Benchmark or Sustainment",IF(E3215="OoS","OoS",IF(E3215=1,"DM",IF(E3215=2,"PM",IF(E3215=3,"LM",IF(E3215=4,"FM"))))),IF(E3215="OoS","OoS",IF(E3215&lt;=2,"H",IF(E3215=3,"M",IF(E3215=4,"L")))))</f>
        <v>DM</v>
      </c>
      <c r="E3215" s="58">
        <f>IF(OR(Processes!$C$64=TRUE,Processes!Q$64=TRUE),IF(AND(G3215=1,H3215=1,NOT(ISTEXT(J3215))),4,IF(AND(G3215=1,H3215=1,ISTEXT(J3215)),3,IF(AND(OR(G3215=1,H3215=1),ISTEXT(J3215)),2,1))),"OoS")</f>
        <v>1</v>
      </c>
      <c r="F3215" s="57"/>
      <c r="G3215" s="59"/>
      <c r="H3215" s="59"/>
      <c r="I3215" s="59"/>
      <c r="J3215" s="59"/>
      <c r="K3215" s="59"/>
      <c r="L3215" s="59"/>
      <c r="M3215" s="59"/>
      <c r="N3215" s="59"/>
      <c r="O3215" s="59"/>
      <c r="P3215" s="370"/>
      <c r="Q3215" s="63"/>
      <c r="R3215" s="389"/>
    </row>
    <row r="3216" spans="1:18" ht="13" hidden="1" x14ac:dyDescent="0.25">
      <c r="A3216" s="383"/>
      <c r="B3216" s="378"/>
      <c r="C3216" s="62" t="str">
        <f>IF(ISTEXT('Organizational Unit Summary'!$B$54),'Organizational Unit Summary'!$B$54,"")</f>
        <v>P-15</v>
      </c>
      <c r="D3216" s="51" t="str">
        <f>IF('Organizational Unit Summary'!$B$24="Benchmark or Sustainment",IF(E3216="OoS","OoS",IF(E3216=1,"DM",IF(E3216=2,"PM",IF(E3216=3,"LM",IF(E3216=4,"FM"))))),IF(E3216="OoS","OoS",IF(E3216&lt;=2,"H",IF(E3216=3,"M",IF(E3216=4,"L")))))</f>
        <v>DM</v>
      </c>
      <c r="E3216" s="58">
        <f>IF(OR(Processes!$C$64=TRUE,Processes!R$64=TRUE),IF(AND(G3216=1,H3216=1,NOT(ISTEXT(J3216))),4,IF(AND(G3216=1,H3216=1,ISTEXT(J3216)),3,IF(AND(OR(G3216=1,H3216=1),ISTEXT(J3216)),2,1))),"OoS")</f>
        <v>1</v>
      </c>
      <c r="F3216" s="57"/>
      <c r="G3216" s="59"/>
      <c r="H3216" s="59"/>
      <c r="I3216" s="59"/>
      <c r="J3216" s="59"/>
      <c r="K3216" s="59"/>
      <c r="L3216" s="59"/>
      <c r="M3216" s="59"/>
      <c r="N3216" s="59"/>
      <c r="O3216" s="59"/>
      <c r="P3216" s="370"/>
      <c r="Q3216" s="63"/>
      <c r="R3216" s="389"/>
    </row>
    <row r="3217" spans="1:18" ht="13" hidden="1" x14ac:dyDescent="0.25">
      <c r="A3217" s="383"/>
      <c r="B3217" s="378"/>
      <c r="C3217" s="62" t="str">
        <f>IF(ISTEXT('Organizational Unit Summary'!$B$55),'Organizational Unit Summary'!$B$55,"")</f>
        <v>P-16</v>
      </c>
      <c r="D3217" s="51" t="str">
        <f>IF('Organizational Unit Summary'!$B$24="Benchmark or Sustainment",IF(E3217="OoS","OoS",IF(E3217=1,"DM",IF(E3217=2,"PM",IF(E3217=3,"LM",IF(E3217=4,"FM"))))),IF(E3217="OoS","OoS",IF(E3217&lt;=2,"H",IF(E3217=3,"M",IF(E3217=4,"L")))))</f>
        <v>DM</v>
      </c>
      <c r="E3217" s="58">
        <f>IF(OR(Processes!$C$64=TRUE,Processes!S$64=TRUE),IF(AND(G3217=1,H3217=1,NOT(ISTEXT(J3217))),4,IF(AND(G3217=1,H3217=1,ISTEXT(J3217)),3,IF(AND(OR(G3217=1,H3217=1),ISTEXT(J3217)),2,1))),"OoS")</f>
        <v>1</v>
      </c>
      <c r="F3217" s="57"/>
      <c r="G3217" s="59"/>
      <c r="H3217" s="59"/>
      <c r="I3217" s="59"/>
      <c r="J3217" s="59"/>
      <c r="K3217" s="59"/>
      <c r="L3217" s="59"/>
      <c r="M3217" s="59"/>
      <c r="N3217" s="59"/>
      <c r="O3217" s="59"/>
      <c r="P3217" s="370"/>
      <c r="Q3217" s="63"/>
      <c r="R3217" s="389"/>
    </row>
    <row r="3218" spans="1:18" ht="13" hidden="1" x14ac:dyDescent="0.25">
      <c r="A3218" s="383"/>
      <c r="B3218" s="378"/>
      <c r="C3218" s="62" t="str">
        <f>IF(ISTEXT('Organizational Unit Summary'!$B$56),'Organizational Unit Summary'!$B$56,"")</f>
        <v>P-17</v>
      </c>
      <c r="D3218" s="51" t="str">
        <f>IF('Organizational Unit Summary'!$B$24="Benchmark or Sustainment",IF(E3218="OoS","OoS",IF(E3218=1,"DM",IF(E3218=2,"PM",IF(E3218=3,"LM",IF(E3218=4,"FM"))))),IF(E3218="OoS","OoS",IF(E3218&lt;=2,"H",IF(E3218=3,"M",IF(E3218=4,"L")))))</f>
        <v>DM</v>
      </c>
      <c r="E3218" s="58">
        <f>IF(OR(Processes!$C$64=TRUE,Processes!T$64=TRUE),IF(AND(G3218=1,H3218=1,NOT(ISTEXT(J3218))),4,IF(AND(G3218=1,H3218=1,ISTEXT(J3218)),3,IF(AND(OR(G3218=1,H3218=1),ISTEXT(J3218)),2,1))),"OoS")</f>
        <v>1</v>
      </c>
      <c r="F3218" s="57"/>
      <c r="G3218" s="59"/>
      <c r="H3218" s="59"/>
      <c r="I3218" s="59"/>
      <c r="J3218" s="59"/>
      <c r="K3218" s="59"/>
      <c r="L3218" s="59"/>
      <c r="M3218" s="59"/>
      <c r="N3218" s="59"/>
      <c r="O3218" s="59"/>
      <c r="P3218" s="370"/>
      <c r="Q3218" s="63"/>
      <c r="R3218" s="389"/>
    </row>
    <row r="3219" spans="1:18" ht="13" hidden="1" x14ac:dyDescent="0.25">
      <c r="A3219" s="383"/>
      <c r="B3219" s="378"/>
      <c r="C3219" s="62" t="str">
        <f>IF(ISTEXT('Organizational Unit Summary'!$B$57),'Organizational Unit Summary'!$B$57,"")</f>
        <v>P-18</v>
      </c>
      <c r="D3219" s="51" t="str">
        <f>IF('Organizational Unit Summary'!$B$24="Benchmark or Sustainment",IF(E3219="OoS","OoS",IF(E3219=1,"DM",IF(E3219=2,"PM",IF(E3219=3,"LM",IF(E3219=4,"FM"))))),IF(E3219="OoS","OoS",IF(E3219&lt;=2,"H",IF(E3219=3,"M",IF(E3219=4,"L")))))</f>
        <v>DM</v>
      </c>
      <c r="E3219" s="58">
        <f>IF(OR(Processes!$C$64=TRUE,Processes!U$64=TRUE),IF(AND(G3219=1,H3219=1,NOT(ISTEXT(J3219))),4,IF(AND(G3219=1,H3219=1,ISTEXT(J3219)),3,IF(AND(OR(G3219=1,H3219=1),ISTEXT(J3219)),2,1))),"OoS")</f>
        <v>1</v>
      </c>
      <c r="F3219" s="57"/>
      <c r="G3219" s="59"/>
      <c r="H3219" s="59"/>
      <c r="I3219" s="59"/>
      <c r="J3219" s="59"/>
      <c r="K3219" s="59"/>
      <c r="L3219" s="59"/>
      <c r="M3219" s="59"/>
      <c r="N3219" s="59"/>
      <c r="O3219" s="59"/>
      <c r="P3219" s="370"/>
      <c r="Q3219" s="63"/>
      <c r="R3219" s="389"/>
    </row>
    <row r="3220" spans="1:18" ht="13" hidden="1" x14ac:dyDescent="0.25">
      <c r="A3220" s="383"/>
      <c r="B3220" s="378"/>
      <c r="C3220" s="62" t="str">
        <f>IF(ISTEXT('Organizational Unit Summary'!$B$58),'Organizational Unit Summary'!$B$58,"")</f>
        <v>P-19</v>
      </c>
      <c r="D3220" s="51" t="str">
        <f>IF('Organizational Unit Summary'!$B$24="Benchmark or Sustainment",IF(E3220="OoS","OoS",IF(E3220=1,"DM",IF(E3220=2,"PM",IF(E3220=3,"LM",IF(E3220=4,"FM"))))),IF(E3220="OoS","OoS",IF(E3220&lt;=2,"H",IF(E3220=3,"M",IF(E3220=4,"L")))))</f>
        <v>DM</v>
      </c>
      <c r="E3220" s="58">
        <f>IF(OR(Processes!$C$64=TRUE,Processes!V$64=TRUE),IF(AND(G3220=1,H3220=1,NOT(ISTEXT(J3220))),4,IF(AND(G3220=1,H3220=1,ISTEXT(J3220)),3,IF(AND(OR(G3220=1,H3220=1),ISTEXT(J3220)),2,1))),"OoS")</f>
        <v>1</v>
      </c>
      <c r="F3220" s="57"/>
      <c r="G3220" s="59"/>
      <c r="H3220" s="59"/>
      <c r="I3220" s="59"/>
      <c r="J3220" s="59"/>
      <c r="K3220" s="59"/>
      <c r="L3220" s="59"/>
      <c r="M3220" s="59"/>
      <c r="N3220" s="59"/>
      <c r="O3220" s="59"/>
      <c r="P3220" s="370"/>
      <c r="Q3220" s="63"/>
      <c r="R3220" s="389"/>
    </row>
    <row r="3221" spans="1:18" ht="13.5" hidden="1" thickBot="1" x14ac:dyDescent="0.3">
      <c r="A3221" s="383"/>
      <c r="B3221" s="378"/>
      <c r="C3221" s="62" t="str">
        <f>IF(ISTEXT('Organizational Unit Summary'!$B$59),'Organizational Unit Summary'!$B$59,"")</f>
        <v>P-20</v>
      </c>
      <c r="D3221" s="51" t="str">
        <f>IF('Organizational Unit Summary'!$B$24="Benchmark or Sustainment",IF(E3221="OoS","OoS",IF(E3221=1,"DM",IF(E3221=2,"PM",IF(E3221=3,"LM",IF(E3221=4,"FM"))))),IF(E3221="OoS","OoS",IF(E3221&lt;=2,"H",IF(E3221=3,"M",IF(E3221=4,"L")))))</f>
        <v>DM</v>
      </c>
      <c r="E3221" s="58">
        <f>IF(OR(Processes!$C$64=TRUE,Processes!W$64=TRUE),IF(AND(G3221=1,H3221=1,NOT(ISTEXT(J3221))),4,IF(AND(G3221=1,H3221=1,ISTEXT(J3221)),3,IF(AND(OR(G3221=1,H3221=1),ISTEXT(J3221)),2,1))),"OoS")</f>
        <v>1</v>
      </c>
      <c r="F3221" s="57"/>
      <c r="G3221" s="59"/>
      <c r="H3221" s="59"/>
      <c r="I3221" s="59"/>
      <c r="J3221" s="59"/>
      <c r="K3221" s="59"/>
      <c r="L3221" s="59"/>
      <c r="M3221" s="59"/>
      <c r="N3221" s="59"/>
      <c r="O3221" s="59"/>
      <c r="P3221" s="371"/>
      <c r="Q3221" s="63"/>
      <c r="R3221" s="389"/>
    </row>
    <row r="3222" spans="1:18" ht="13" hidden="1" x14ac:dyDescent="0.25">
      <c r="A3222" s="383"/>
      <c r="B3222" s="378" t="str">
        <f>IF(ISTEXT(Processes!$B$14),Processes!$B$14,"")</f>
        <v>Process 12</v>
      </c>
      <c r="C3222" s="62" t="str">
        <f>IF(ISTEXT('Organizational Unit Summary'!$B$40),'Organizational Unit Summary'!$B$40,"")</f>
        <v>P-1</v>
      </c>
      <c r="D3222" s="51" t="str">
        <f>IF('Organizational Unit Summary'!$B$24="Benchmark or Sustainment",IF(E3222="OoS","OoS",IF(E3222=1,"DM",IF(E3222=2,"PM",IF(E3222=3,"LM",IF(E3222=4,"FM"))))),IF(E3222="OoS","OoS",IF(E3222&lt;=2,"H",IF(E3222=3,"M",IF(E3222=4,"L")))))</f>
        <v>DM</v>
      </c>
      <c r="E3222" s="58">
        <f>IF(OR(Processes!$C$65=TRUE,Processes!D$65=TRUE),IF(AND(G3222=1,H3222=1,NOT(ISTEXT(J3222))),4,IF(AND(G3222=1,H3222=1,ISTEXT(J3222)),3,IF(AND(OR(G3222=1,H3222=1),ISTEXT(J3222)),2,1))),"OoS")</f>
        <v>1</v>
      </c>
      <c r="F3222" s="57"/>
      <c r="G3222" s="59"/>
      <c r="H3222" s="59"/>
      <c r="I3222" s="59"/>
      <c r="J3222" s="59"/>
      <c r="K3222" s="59"/>
      <c r="L3222" s="59"/>
      <c r="M3222" s="59"/>
      <c r="N3222" s="59"/>
      <c r="O3222" s="59"/>
      <c r="P3222" s="369"/>
      <c r="Q3222" s="63"/>
      <c r="R3222" s="389"/>
    </row>
    <row r="3223" spans="1:18" ht="13" hidden="1" x14ac:dyDescent="0.25">
      <c r="A3223" s="383"/>
      <c r="B3223" s="378"/>
      <c r="C3223" s="62" t="str">
        <f>IF(ISTEXT('Organizational Unit Summary'!$B$41),'Organizational Unit Summary'!$B$41,"")</f>
        <v>P-2</v>
      </c>
      <c r="D3223" s="51" t="str">
        <f>IF('Organizational Unit Summary'!$B$24="Benchmark or Sustainment",IF(E3223="OoS","OoS",IF(E3223=1,"DM",IF(E3223=2,"PM",IF(E3223=3,"LM",IF(E3223=4,"FM"))))),IF(E3223="OoS","OoS",IF(E3223&lt;=2,"H",IF(E3223=3,"M",IF(E3223=4,"L")))))</f>
        <v>DM</v>
      </c>
      <c r="E3223" s="58">
        <f>IF(OR(Processes!$C$65=TRUE,Processes!E$65=TRUE),IF(AND(G3223=1,H3223=1,NOT(ISTEXT(J3223))),4,IF(AND(G3223=1,H3223=1,ISTEXT(J3223)),3,IF(AND(OR(G3223=1,H3223=1),ISTEXT(J3223)),2,1))),"OoS")</f>
        <v>1</v>
      </c>
      <c r="F3223" s="57"/>
      <c r="G3223" s="59"/>
      <c r="H3223" s="59"/>
      <c r="I3223" s="59"/>
      <c r="J3223" s="59"/>
      <c r="K3223" s="59"/>
      <c r="L3223" s="59"/>
      <c r="M3223" s="59"/>
      <c r="N3223" s="59"/>
      <c r="O3223" s="59"/>
      <c r="P3223" s="370"/>
      <c r="Q3223" s="63"/>
      <c r="R3223" s="389"/>
    </row>
    <row r="3224" spans="1:18" ht="13" hidden="1" x14ac:dyDescent="0.25">
      <c r="A3224" s="383"/>
      <c r="B3224" s="378"/>
      <c r="C3224" s="62" t="str">
        <f>IF(ISTEXT('Organizational Unit Summary'!$B$42),'Organizational Unit Summary'!$B$42,"")</f>
        <v>P-3</v>
      </c>
      <c r="D3224" s="51" t="str">
        <f>IF('Organizational Unit Summary'!$B$24="Benchmark or Sustainment",IF(E3224="OoS","OoS",IF(E3224=1,"DM",IF(E3224=2,"PM",IF(E3224=3,"LM",IF(E3224=4,"FM"))))),IF(E3224="OoS","OoS",IF(E3224&lt;=2,"H",IF(E3224=3,"M",IF(E3224=4,"L")))))</f>
        <v>DM</v>
      </c>
      <c r="E3224" s="58">
        <f>IF(OR(Processes!$C$65=TRUE,Processes!F$65=TRUE),IF(AND(G3224=1,H3224=1,NOT(ISTEXT(J3224))),4,IF(AND(G3224=1,H3224=1,ISTEXT(J3224)),3,IF(AND(OR(G3224=1,H3224=1),ISTEXT(J3224)),2,1))),"OoS")</f>
        <v>1</v>
      </c>
      <c r="F3224" s="57"/>
      <c r="G3224" s="59"/>
      <c r="H3224" s="59"/>
      <c r="I3224" s="59"/>
      <c r="J3224" s="59"/>
      <c r="K3224" s="59"/>
      <c r="L3224" s="59"/>
      <c r="M3224" s="59"/>
      <c r="N3224" s="59"/>
      <c r="O3224" s="59"/>
      <c r="P3224" s="370"/>
      <c r="Q3224" s="63"/>
      <c r="R3224" s="389"/>
    </row>
    <row r="3225" spans="1:18" ht="13" hidden="1" x14ac:dyDescent="0.25">
      <c r="A3225" s="383"/>
      <c r="B3225" s="378"/>
      <c r="C3225" s="62" t="str">
        <f>IF(ISTEXT('Organizational Unit Summary'!$B$43),'Organizational Unit Summary'!$B$43,"")</f>
        <v>P-4</v>
      </c>
      <c r="D3225" s="51" t="str">
        <f>IF('Organizational Unit Summary'!$B$24="Benchmark or Sustainment",IF(E3225="OoS","OoS",IF(E3225=1,"DM",IF(E3225=2,"PM",IF(E3225=3,"LM",IF(E3225=4,"FM"))))),IF(E3225="OoS","OoS",IF(E3225&lt;=2,"H",IF(E3225=3,"M",IF(E3225=4,"L")))))</f>
        <v>DM</v>
      </c>
      <c r="E3225" s="58">
        <f>IF(OR(Processes!$C$65=TRUE,Processes!G$65=TRUE),IF(AND(G3225=1,H3225=1,NOT(ISTEXT(J3225))),4,IF(AND(G3225=1,H3225=1,ISTEXT(J3225)),3,IF(AND(OR(G3225=1,H3225=1),ISTEXT(J3225)),2,1))),"OoS")</f>
        <v>1</v>
      </c>
      <c r="F3225" s="57"/>
      <c r="G3225" s="59"/>
      <c r="H3225" s="59"/>
      <c r="I3225" s="59"/>
      <c r="J3225" s="59"/>
      <c r="K3225" s="59"/>
      <c r="L3225" s="59"/>
      <c r="M3225" s="59"/>
      <c r="N3225" s="59"/>
      <c r="O3225" s="59"/>
      <c r="P3225" s="370"/>
      <c r="Q3225" s="63"/>
      <c r="R3225" s="389"/>
    </row>
    <row r="3226" spans="1:18" ht="13" hidden="1" x14ac:dyDescent="0.25">
      <c r="A3226" s="383"/>
      <c r="B3226" s="378"/>
      <c r="C3226" s="62" t="str">
        <f>IF(ISTEXT('Organizational Unit Summary'!$B$44),'Organizational Unit Summary'!$B$44,"")</f>
        <v>P-5</v>
      </c>
      <c r="D3226" s="51" t="str">
        <f>IF('Organizational Unit Summary'!$B$24="Benchmark or Sustainment",IF(E3226="OoS","OoS",IF(E3226=1,"DM",IF(E3226=2,"PM",IF(E3226=3,"LM",IF(E3226=4,"FM"))))),IF(E3226="OoS","OoS",IF(E3226&lt;=2,"H",IF(E3226=3,"M",IF(E3226=4,"L")))))</f>
        <v>DM</v>
      </c>
      <c r="E3226" s="58">
        <f>IF(OR(Processes!$C$65=TRUE,Processes!H$65=TRUE),IF(AND(G3226=1,H3226=1,NOT(ISTEXT(J3226))),4,IF(AND(G3226=1,H3226=1,ISTEXT(J3226)),3,IF(AND(OR(G3226=1,H3226=1),ISTEXT(J3226)),2,1))),"OoS")</f>
        <v>1</v>
      </c>
      <c r="F3226" s="57"/>
      <c r="G3226" s="59"/>
      <c r="H3226" s="59"/>
      <c r="I3226" s="59"/>
      <c r="J3226" s="59"/>
      <c r="K3226" s="59"/>
      <c r="L3226" s="59"/>
      <c r="M3226" s="59"/>
      <c r="N3226" s="59"/>
      <c r="O3226" s="59"/>
      <c r="P3226" s="370"/>
      <c r="Q3226" s="63"/>
      <c r="R3226" s="389"/>
    </row>
    <row r="3227" spans="1:18" ht="13" hidden="1" x14ac:dyDescent="0.25">
      <c r="A3227" s="383"/>
      <c r="B3227" s="378"/>
      <c r="C3227" s="62" t="str">
        <f>IF(ISTEXT('Organizational Unit Summary'!$B$45),'Organizational Unit Summary'!$B$45,"")</f>
        <v>P-6</v>
      </c>
      <c r="D3227" s="51" t="str">
        <f>IF('Organizational Unit Summary'!$B$24="Benchmark or Sustainment",IF(E3227="OoS","OoS",IF(E3227=1,"DM",IF(E3227=2,"PM",IF(E3227=3,"LM",IF(E3227=4,"FM"))))),IF(E3227="OoS","OoS",IF(E3227&lt;=2,"H",IF(E3227=3,"M",IF(E3227=4,"L")))))</f>
        <v>DM</v>
      </c>
      <c r="E3227" s="58">
        <f>IF(OR(Processes!$C$65=TRUE,Processes!I$65=TRUE),IF(AND(G3227=1,H3227=1,NOT(ISTEXT(J3227))),4,IF(AND(G3227=1,H3227=1,ISTEXT(J3227)),3,IF(AND(OR(G3227=1,H3227=1),ISTEXT(J3227)),2,1))),"OoS")</f>
        <v>1</v>
      </c>
      <c r="F3227" s="57"/>
      <c r="G3227" s="59"/>
      <c r="H3227" s="59"/>
      <c r="I3227" s="59"/>
      <c r="J3227" s="59"/>
      <c r="K3227" s="59"/>
      <c r="L3227" s="59"/>
      <c r="M3227" s="59"/>
      <c r="N3227" s="59"/>
      <c r="O3227" s="59"/>
      <c r="P3227" s="370"/>
      <c r="Q3227" s="63"/>
      <c r="R3227" s="389"/>
    </row>
    <row r="3228" spans="1:18" ht="13" hidden="1" x14ac:dyDescent="0.25">
      <c r="A3228" s="383"/>
      <c r="B3228" s="378"/>
      <c r="C3228" s="62" t="str">
        <f>IF(ISTEXT('Organizational Unit Summary'!$B$46),'Organizational Unit Summary'!$B$46,"")</f>
        <v>P-7</v>
      </c>
      <c r="D3228" s="51" t="str">
        <f>IF('Organizational Unit Summary'!$B$24="Benchmark or Sustainment",IF(E3228="OoS","OoS",IF(E3228=1,"DM",IF(E3228=2,"PM",IF(E3228=3,"LM",IF(E3228=4,"FM"))))),IF(E3228="OoS","OoS",IF(E3228&lt;=2,"H",IF(E3228=3,"M",IF(E3228=4,"L")))))</f>
        <v>DM</v>
      </c>
      <c r="E3228" s="58">
        <f>IF(OR(Processes!$C$65=TRUE,Processes!J$65=TRUE),IF(AND(G3228=1,H3228=1,NOT(ISTEXT(J3228))),4,IF(AND(G3228=1,H3228=1,ISTEXT(J3228)),3,IF(AND(OR(G3228=1,H3228=1),ISTEXT(J3228)),2,1))),"OoS")</f>
        <v>1</v>
      </c>
      <c r="F3228" s="57"/>
      <c r="G3228" s="59"/>
      <c r="H3228" s="59"/>
      <c r="I3228" s="59"/>
      <c r="J3228" s="59"/>
      <c r="K3228" s="59"/>
      <c r="L3228" s="59"/>
      <c r="M3228" s="59"/>
      <c r="N3228" s="59"/>
      <c r="O3228" s="59"/>
      <c r="P3228" s="370"/>
      <c r="Q3228" s="63"/>
      <c r="R3228" s="389"/>
    </row>
    <row r="3229" spans="1:18" ht="13" hidden="1" x14ac:dyDescent="0.25">
      <c r="A3229" s="383"/>
      <c r="B3229" s="378"/>
      <c r="C3229" s="62" t="str">
        <f>IF(ISTEXT('Organizational Unit Summary'!$B$47),'Organizational Unit Summary'!$B$47,"")</f>
        <v>P-8</v>
      </c>
      <c r="D3229" s="51" t="str">
        <f>IF('Organizational Unit Summary'!$B$24="Benchmark or Sustainment",IF(E3229="OoS","OoS",IF(E3229=1,"DM",IF(E3229=2,"PM",IF(E3229=3,"LM",IF(E3229=4,"FM"))))),IF(E3229="OoS","OoS",IF(E3229&lt;=2,"H",IF(E3229=3,"M",IF(E3229=4,"L")))))</f>
        <v>DM</v>
      </c>
      <c r="E3229" s="58">
        <f>IF(OR(Processes!$C$65=TRUE,Processes!K$65=TRUE),IF(AND(G3229=1,H3229=1,NOT(ISTEXT(J3229))),4,IF(AND(G3229=1,H3229=1,ISTEXT(J3229)),3,IF(AND(OR(G3229=1,H3229=1),ISTEXT(J3229)),2,1))),"OoS")</f>
        <v>1</v>
      </c>
      <c r="F3229" s="57"/>
      <c r="G3229" s="59"/>
      <c r="H3229" s="59"/>
      <c r="I3229" s="59"/>
      <c r="J3229" s="59"/>
      <c r="K3229" s="59"/>
      <c r="L3229" s="59"/>
      <c r="M3229" s="59"/>
      <c r="N3229" s="59"/>
      <c r="O3229" s="59"/>
      <c r="P3229" s="370"/>
      <c r="Q3229" s="63"/>
      <c r="R3229" s="389"/>
    </row>
    <row r="3230" spans="1:18" ht="13" hidden="1" x14ac:dyDescent="0.25">
      <c r="A3230" s="383"/>
      <c r="B3230" s="378"/>
      <c r="C3230" s="62" t="str">
        <f>IF(ISTEXT('Organizational Unit Summary'!$B$48),'Organizational Unit Summary'!$B$48,"")</f>
        <v>P-9</v>
      </c>
      <c r="D3230" s="51" t="str">
        <f>IF('Organizational Unit Summary'!$B$24="Benchmark or Sustainment",IF(E3230="OoS","OoS",IF(E3230=1,"DM",IF(E3230=2,"PM",IF(E3230=3,"LM",IF(E3230=4,"FM"))))),IF(E3230="OoS","OoS",IF(E3230&lt;=2,"H",IF(E3230=3,"M",IF(E3230=4,"L")))))</f>
        <v>DM</v>
      </c>
      <c r="E3230" s="58">
        <f>IF(OR(Processes!$C$65=TRUE,Processes!L$65=TRUE),IF(AND(G3230=1,H3230=1,NOT(ISTEXT(J3230))),4,IF(AND(G3230=1,H3230=1,ISTEXT(J3230)),3,IF(AND(OR(G3230=1,H3230=1),ISTEXT(J3230)),2,1))),"OoS")</f>
        <v>1</v>
      </c>
      <c r="F3230" s="57"/>
      <c r="G3230" s="59"/>
      <c r="H3230" s="59"/>
      <c r="I3230" s="59"/>
      <c r="J3230" s="59"/>
      <c r="K3230" s="59"/>
      <c r="L3230" s="59"/>
      <c r="M3230" s="59"/>
      <c r="N3230" s="59"/>
      <c r="O3230" s="59"/>
      <c r="P3230" s="370"/>
      <c r="Q3230" s="63"/>
      <c r="R3230" s="389"/>
    </row>
    <row r="3231" spans="1:18" ht="13" hidden="1" x14ac:dyDescent="0.25">
      <c r="A3231" s="383"/>
      <c r="B3231" s="378"/>
      <c r="C3231" s="62" t="str">
        <f>IF(ISTEXT('Organizational Unit Summary'!$B$49),'Organizational Unit Summary'!$B$49,"")</f>
        <v>P-10</v>
      </c>
      <c r="D3231" s="51" t="str">
        <f>IF('Organizational Unit Summary'!$B$24="Benchmark or Sustainment",IF(E3231="OoS","OoS",IF(E3231=1,"DM",IF(E3231=2,"PM",IF(E3231=3,"LM",IF(E3231=4,"FM"))))),IF(E3231="OoS","OoS",IF(E3231&lt;=2,"H",IF(E3231=3,"M",IF(E3231=4,"L")))))</f>
        <v>DM</v>
      </c>
      <c r="E3231" s="58">
        <f>IF(OR(Processes!$C$65=TRUE,Processes!M$65=TRUE),IF(AND(G3231=1,H3231=1,NOT(ISTEXT(J3231))),4,IF(AND(G3231=1,H3231=1,ISTEXT(J3231)),3,IF(AND(OR(G3231=1,H3231=1),ISTEXT(J3231)),2,1))),"OoS")</f>
        <v>1</v>
      </c>
      <c r="F3231" s="57"/>
      <c r="G3231" s="59"/>
      <c r="H3231" s="59"/>
      <c r="I3231" s="59"/>
      <c r="J3231" s="59"/>
      <c r="K3231" s="59"/>
      <c r="L3231" s="59"/>
      <c r="M3231" s="59"/>
      <c r="N3231" s="59"/>
      <c r="O3231" s="59"/>
      <c r="P3231" s="370"/>
      <c r="Q3231" s="63"/>
      <c r="R3231" s="389"/>
    </row>
    <row r="3232" spans="1:18" ht="13" hidden="1" x14ac:dyDescent="0.25">
      <c r="A3232" s="383"/>
      <c r="B3232" s="378"/>
      <c r="C3232" s="62" t="str">
        <f>IF(ISTEXT('Organizational Unit Summary'!$B$50),'Organizational Unit Summary'!$B$50,"")</f>
        <v>P-11</v>
      </c>
      <c r="D3232" s="51" t="str">
        <f>IF('Organizational Unit Summary'!$B$24="Benchmark or Sustainment",IF(E3232="OoS","OoS",IF(E3232=1,"DM",IF(E3232=2,"PM",IF(E3232=3,"LM",IF(E3232=4,"FM"))))),IF(E3232="OoS","OoS",IF(E3232&lt;=2,"H",IF(E3232=3,"M",IF(E3232=4,"L")))))</f>
        <v>DM</v>
      </c>
      <c r="E3232" s="58">
        <f>IF(OR(Processes!$C$65=TRUE,Processes!N$65=TRUE),IF(AND(G3232=1,H3232=1,NOT(ISTEXT(J3232))),4,IF(AND(G3232=1,H3232=1,ISTEXT(J3232)),3,IF(AND(OR(G3232=1,H3232=1),ISTEXT(J3232)),2,1))),"OoS")</f>
        <v>1</v>
      </c>
      <c r="F3232" s="57"/>
      <c r="G3232" s="59"/>
      <c r="H3232" s="59"/>
      <c r="I3232" s="59"/>
      <c r="J3232" s="59"/>
      <c r="K3232" s="59"/>
      <c r="L3232" s="59"/>
      <c r="M3232" s="59"/>
      <c r="N3232" s="59"/>
      <c r="O3232" s="59"/>
      <c r="P3232" s="370"/>
      <c r="Q3232" s="63"/>
      <c r="R3232" s="389"/>
    </row>
    <row r="3233" spans="1:18" ht="13" hidden="1" x14ac:dyDescent="0.25">
      <c r="A3233" s="383"/>
      <c r="B3233" s="378"/>
      <c r="C3233" s="62" t="str">
        <f>IF(ISTEXT('Organizational Unit Summary'!$B$51),'Organizational Unit Summary'!$B$51,"")</f>
        <v>P-12</v>
      </c>
      <c r="D3233" s="51" t="str">
        <f>IF('Organizational Unit Summary'!$B$24="Benchmark or Sustainment",IF(E3233="OoS","OoS",IF(E3233=1,"DM",IF(E3233=2,"PM",IF(E3233=3,"LM",IF(E3233=4,"FM"))))),IF(E3233="OoS","OoS",IF(E3233&lt;=2,"H",IF(E3233=3,"M",IF(E3233=4,"L")))))</f>
        <v>DM</v>
      </c>
      <c r="E3233" s="58">
        <f>IF(OR(Processes!$C$65=TRUE,Processes!O$65=TRUE),IF(AND(G3233=1,H3233=1,NOT(ISTEXT(J3233))),4,IF(AND(G3233=1,H3233=1,ISTEXT(J3233)),3,IF(AND(OR(G3233=1,H3233=1),ISTEXT(J3233)),2,1))),"OoS")</f>
        <v>1</v>
      </c>
      <c r="F3233" s="57"/>
      <c r="G3233" s="59"/>
      <c r="H3233" s="59"/>
      <c r="I3233" s="59"/>
      <c r="J3233" s="59"/>
      <c r="K3233" s="59"/>
      <c r="L3233" s="59"/>
      <c r="M3233" s="59"/>
      <c r="N3233" s="59"/>
      <c r="O3233" s="59"/>
      <c r="P3233" s="370"/>
      <c r="Q3233" s="63"/>
      <c r="R3233" s="389"/>
    </row>
    <row r="3234" spans="1:18" ht="13" hidden="1" x14ac:dyDescent="0.25">
      <c r="A3234" s="383"/>
      <c r="B3234" s="378"/>
      <c r="C3234" s="62" t="str">
        <f>IF(ISTEXT('Organizational Unit Summary'!$B$52),'Organizational Unit Summary'!$B$52,"")</f>
        <v>P-13</v>
      </c>
      <c r="D3234" s="51" t="str">
        <f>IF('Organizational Unit Summary'!$B$24="Benchmark or Sustainment",IF(E3234="OoS","OoS",IF(E3234=1,"DM",IF(E3234=2,"PM",IF(E3234=3,"LM",IF(E3234=4,"FM"))))),IF(E3234="OoS","OoS",IF(E3234&lt;=2,"H",IF(E3234=3,"M",IF(E3234=4,"L")))))</f>
        <v>DM</v>
      </c>
      <c r="E3234" s="58">
        <f>IF(OR(Processes!$C$65=TRUE,Processes!P$65=TRUE),IF(AND(G3234=1,H3234=1,NOT(ISTEXT(J3234))),4,IF(AND(G3234=1,H3234=1,ISTEXT(J3234)),3,IF(AND(OR(G3234=1,H3234=1),ISTEXT(J3234)),2,1))),"OoS")</f>
        <v>1</v>
      </c>
      <c r="F3234" s="57"/>
      <c r="G3234" s="59"/>
      <c r="H3234" s="59"/>
      <c r="I3234" s="59"/>
      <c r="J3234" s="59"/>
      <c r="K3234" s="59"/>
      <c r="L3234" s="59"/>
      <c r="M3234" s="59"/>
      <c r="N3234" s="59"/>
      <c r="O3234" s="59"/>
      <c r="P3234" s="370"/>
      <c r="Q3234" s="63"/>
      <c r="R3234" s="389"/>
    </row>
    <row r="3235" spans="1:18" ht="13" hidden="1" x14ac:dyDescent="0.25">
      <c r="A3235" s="383"/>
      <c r="B3235" s="378"/>
      <c r="C3235" s="62" t="str">
        <f>IF(ISTEXT('Organizational Unit Summary'!$B$53),'Organizational Unit Summary'!$B$53,"")</f>
        <v>P-14</v>
      </c>
      <c r="D3235" s="51" t="str">
        <f>IF('Organizational Unit Summary'!$B$24="Benchmark or Sustainment",IF(E3235="OoS","OoS",IF(E3235=1,"DM",IF(E3235=2,"PM",IF(E3235=3,"LM",IF(E3235=4,"FM"))))),IF(E3235="OoS","OoS",IF(E3235&lt;=2,"H",IF(E3235=3,"M",IF(E3235=4,"L")))))</f>
        <v>DM</v>
      </c>
      <c r="E3235" s="58">
        <f>IF(OR(Processes!$C$65=TRUE,Processes!Q$65=TRUE),IF(AND(G3235=1,H3235=1,NOT(ISTEXT(J3235))),4,IF(AND(G3235=1,H3235=1,ISTEXT(J3235)),3,IF(AND(OR(G3235=1,H3235=1),ISTEXT(J3235)),2,1))),"OoS")</f>
        <v>1</v>
      </c>
      <c r="F3235" s="57"/>
      <c r="G3235" s="59"/>
      <c r="H3235" s="59"/>
      <c r="I3235" s="59"/>
      <c r="J3235" s="59"/>
      <c r="K3235" s="59"/>
      <c r="L3235" s="59"/>
      <c r="M3235" s="59"/>
      <c r="N3235" s="59"/>
      <c r="O3235" s="59"/>
      <c r="P3235" s="370"/>
      <c r="Q3235" s="63"/>
      <c r="R3235" s="389"/>
    </row>
    <row r="3236" spans="1:18" ht="13" hidden="1" x14ac:dyDescent="0.25">
      <c r="A3236" s="383"/>
      <c r="B3236" s="378"/>
      <c r="C3236" s="62" t="str">
        <f>IF(ISTEXT('Organizational Unit Summary'!$B$54),'Organizational Unit Summary'!$B$54,"")</f>
        <v>P-15</v>
      </c>
      <c r="D3236" s="51" t="str">
        <f>IF('Organizational Unit Summary'!$B$24="Benchmark or Sustainment",IF(E3236="OoS","OoS",IF(E3236=1,"DM",IF(E3236=2,"PM",IF(E3236=3,"LM",IF(E3236=4,"FM"))))),IF(E3236="OoS","OoS",IF(E3236&lt;=2,"H",IF(E3236=3,"M",IF(E3236=4,"L")))))</f>
        <v>DM</v>
      </c>
      <c r="E3236" s="58">
        <f>IF(OR(Processes!$C$65=TRUE,Processes!R$65=TRUE),IF(AND(G3236=1,H3236=1,NOT(ISTEXT(J3236))),4,IF(AND(G3236=1,H3236=1,ISTEXT(J3236)),3,IF(AND(OR(G3236=1,H3236=1),ISTEXT(J3236)),2,1))),"OoS")</f>
        <v>1</v>
      </c>
      <c r="F3236" s="57"/>
      <c r="G3236" s="59"/>
      <c r="H3236" s="59"/>
      <c r="I3236" s="59"/>
      <c r="J3236" s="59"/>
      <c r="K3236" s="59"/>
      <c r="L3236" s="59"/>
      <c r="M3236" s="59"/>
      <c r="N3236" s="59"/>
      <c r="O3236" s="59"/>
      <c r="P3236" s="370"/>
      <c r="Q3236" s="63"/>
      <c r="R3236" s="389"/>
    </row>
    <row r="3237" spans="1:18" ht="13" hidden="1" x14ac:dyDescent="0.25">
      <c r="A3237" s="383"/>
      <c r="B3237" s="378"/>
      <c r="C3237" s="62" t="str">
        <f>IF(ISTEXT('Organizational Unit Summary'!$B$55),'Organizational Unit Summary'!$B$55,"")</f>
        <v>P-16</v>
      </c>
      <c r="D3237" s="51" t="str">
        <f>IF('Organizational Unit Summary'!$B$24="Benchmark or Sustainment",IF(E3237="OoS","OoS",IF(E3237=1,"DM",IF(E3237=2,"PM",IF(E3237=3,"LM",IF(E3237=4,"FM"))))),IF(E3237="OoS","OoS",IF(E3237&lt;=2,"H",IF(E3237=3,"M",IF(E3237=4,"L")))))</f>
        <v>DM</v>
      </c>
      <c r="E3237" s="58">
        <f>IF(OR(Processes!$C$65=TRUE,Processes!S$65=TRUE),IF(AND(G3237=1,H3237=1,NOT(ISTEXT(J3237))),4,IF(AND(G3237=1,H3237=1,ISTEXT(J3237)),3,IF(AND(OR(G3237=1,H3237=1),ISTEXT(J3237)),2,1))),"OoS")</f>
        <v>1</v>
      </c>
      <c r="F3237" s="57"/>
      <c r="G3237" s="59"/>
      <c r="H3237" s="59"/>
      <c r="I3237" s="59"/>
      <c r="J3237" s="59"/>
      <c r="K3237" s="59"/>
      <c r="L3237" s="59"/>
      <c r="M3237" s="59"/>
      <c r="N3237" s="59"/>
      <c r="O3237" s="59"/>
      <c r="P3237" s="370"/>
      <c r="Q3237" s="63"/>
      <c r="R3237" s="389"/>
    </row>
    <row r="3238" spans="1:18" ht="13" hidden="1" x14ac:dyDescent="0.25">
      <c r="A3238" s="383"/>
      <c r="B3238" s="378"/>
      <c r="C3238" s="62" t="str">
        <f>IF(ISTEXT('Organizational Unit Summary'!$B$56),'Organizational Unit Summary'!$B$56,"")</f>
        <v>P-17</v>
      </c>
      <c r="D3238" s="51" t="str">
        <f>IF('Organizational Unit Summary'!$B$24="Benchmark or Sustainment",IF(E3238="OoS","OoS",IF(E3238=1,"DM",IF(E3238=2,"PM",IF(E3238=3,"LM",IF(E3238=4,"FM"))))),IF(E3238="OoS","OoS",IF(E3238&lt;=2,"H",IF(E3238=3,"M",IF(E3238=4,"L")))))</f>
        <v>DM</v>
      </c>
      <c r="E3238" s="58">
        <f>IF(OR(Processes!$C$65=TRUE,Processes!T$65=TRUE),IF(AND(G3238=1,H3238=1,NOT(ISTEXT(J3238))),4,IF(AND(G3238=1,H3238=1,ISTEXT(J3238)),3,IF(AND(OR(G3238=1,H3238=1),ISTEXT(J3238)),2,1))),"OoS")</f>
        <v>1</v>
      </c>
      <c r="F3238" s="57"/>
      <c r="G3238" s="59"/>
      <c r="H3238" s="59"/>
      <c r="I3238" s="59"/>
      <c r="J3238" s="59"/>
      <c r="K3238" s="59"/>
      <c r="L3238" s="59"/>
      <c r="M3238" s="59"/>
      <c r="N3238" s="59"/>
      <c r="O3238" s="59"/>
      <c r="P3238" s="370"/>
      <c r="Q3238" s="63"/>
      <c r="R3238" s="389"/>
    </row>
    <row r="3239" spans="1:18" ht="13" hidden="1" x14ac:dyDescent="0.25">
      <c r="A3239" s="383"/>
      <c r="B3239" s="378"/>
      <c r="C3239" s="62" t="str">
        <f>IF(ISTEXT('Organizational Unit Summary'!$B$57),'Organizational Unit Summary'!$B$57,"")</f>
        <v>P-18</v>
      </c>
      <c r="D3239" s="51" t="str">
        <f>IF('Organizational Unit Summary'!$B$24="Benchmark or Sustainment",IF(E3239="OoS","OoS",IF(E3239=1,"DM",IF(E3239=2,"PM",IF(E3239=3,"LM",IF(E3239=4,"FM"))))),IF(E3239="OoS","OoS",IF(E3239&lt;=2,"H",IF(E3239=3,"M",IF(E3239=4,"L")))))</f>
        <v>DM</v>
      </c>
      <c r="E3239" s="58">
        <f>IF(OR(Processes!$C$65=TRUE,Processes!U$65=TRUE),IF(AND(G3239=1,H3239=1,NOT(ISTEXT(J3239))),4,IF(AND(G3239=1,H3239=1,ISTEXT(J3239)),3,IF(AND(OR(G3239=1,H3239=1),ISTEXT(J3239)),2,1))),"OoS")</f>
        <v>1</v>
      </c>
      <c r="F3239" s="57"/>
      <c r="G3239" s="59"/>
      <c r="H3239" s="59"/>
      <c r="I3239" s="59"/>
      <c r="J3239" s="59"/>
      <c r="K3239" s="59"/>
      <c r="L3239" s="59"/>
      <c r="M3239" s="59"/>
      <c r="N3239" s="59"/>
      <c r="O3239" s="59"/>
      <c r="P3239" s="370"/>
      <c r="Q3239" s="63"/>
      <c r="R3239" s="389"/>
    </row>
    <row r="3240" spans="1:18" ht="13" hidden="1" x14ac:dyDescent="0.25">
      <c r="A3240" s="383"/>
      <c r="B3240" s="378"/>
      <c r="C3240" s="62" t="str">
        <f>IF(ISTEXT('Organizational Unit Summary'!$B$58),'Organizational Unit Summary'!$B$58,"")</f>
        <v>P-19</v>
      </c>
      <c r="D3240" s="51" t="str">
        <f>IF('Organizational Unit Summary'!$B$24="Benchmark or Sustainment",IF(E3240="OoS","OoS",IF(E3240=1,"DM",IF(E3240=2,"PM",IF(E3240=3,"LM",IF(E3240=4,"FM"))))),IF(E3240="OoS","OoS",IF(E3240&lt;=2,"H",IF(E3240=3,"M",IF(E3240=4,"L")))))</f>
        <v>DM</v>
      </c>
      <c r="E3240" s="58">
        <f>IF(OR(Processes!$C$65=TRUE,Processes!V$65=TRUE),IF(AND(G3240=1,H3240=1,NOT(ISTEXT(J3240))),4,IF(AND(G3240=1,H3240=1,ISTEXT(J3240)),3,IF(AND(OR(G3240=1,H3240=1),ISTEXT(J3240)),2,1))),"OoS")</f>
        <v>1</v>
      </c>
      <c r="F3240" s="57"/>
      <c r="G3240" s="59"/>
      <c r="H3240" s="59"/>
      <c r="I3240" s="59"/>
      <c r="J3240" s="59"/>
      <c r="K3240" s="59"/>
      <c r="L3240" s="59"/>
      <c r="M3240" s="59"/>
      <c r="N3240" s="59"/>
      <c r="O3240" s="59"/>
      <c r="P3240" s="370"/>
      <c r="Q3240" s="63"/>
      <c r="R3240" s="389"/>
    </row>
    <row r="3241" spans="1:18" ht="13.5" hidden="1" thickBot="1" x14ac:dyDescent="0.3">
      <c r="A3241" s="383"/>
      <c r="B3241" s="378"/>
      <c r="C3241" s="62" t="str">
        <f>IF(ISTEXT('Organizational Unit Summary'!$B$59),'Organizational Unit Summary'!$B$59,"")</f>
        <v>P-20</v>
      </c>
      <c r="D3241" s="51" t="str">
        <f>IF('Organizational Unit Summary'!$B$24="Benchmark or Sustainment",IF(E3241="OoS","OoS",IF(E3241=1,"DM",IF(E3241=2,"PM",IF(E3241=3,"LM",IF(E3241=4,"FM"))))),IF(E3241="OoS","OoS",IF(E3241&lt;=2,"H",IF(E3241=3,"M",IF(E3241=4,"L")))))</f>
        <v>DM</v>
      </c>
      <c r="E3241" s="58">
        <f>IF(OR(Processes!$C$65=TRUE,Processes!W$65=TRUE),IF(AND(G3241=1,H3241=1,NOT(ISTEXT(J3241))),4,IF(AND(G3241=1,H3241=1,ISTEXT(J3241)),3,IF(AND(OR(G3241=1,H3241=1),ISTEXT(J3241)),2,1))),"OoS")</f>
        <v>1</v>
      </c>
      <c r="F3241" s="57"/>
      <c r="G3241" s="59"/>
      <c r="H3241" s="59"/>
      <c r="I3241" s="59"/>
      <c r="J3241" s="59"/>
      <c r="K3241" s="59"/>
      <c r="L3241" s="59"/>
      <c r="M3241" s="59"/>
      <c r="N3241" s="59"/>
      <c r="O3241" s="59"/>
      <c r="P3241" s="371"/>
      <c r="Q3241" s="63"/>
      <c r="R3241" s="389"/>
    </row>
    <row r="3242" spans="1:18" ht="13" hidden="1" x14ac:dyDescent="0.25">
      <c r="A3242" s="383"/>
      <c r="B3242" s="378" t="str">
        <f>IF(ISTEXT(Processes!$B$15),Processes!$B$15,"")</f>
        <v>Process 13</v>
      </c>
      <c r="C3242" s="62" t="str">
        <f>IF(ISTEXT('Organizational Unit Summary'!$B$40),'Organizational Unit Summary'!$B$40,"")</f>
        <v>P-1</v>
      </c>
      <c r="D3242" s="51" t="str">
        <f>IF('Organizational Unit Summary'!$B$24="Benchmark or Sustainment",IF(E3242="OoS","OoS",IF(E3242=1,"DM",IF(E3242=2,"PM",IF(E3242=3,"LM",IF(E3242=4,"FM"))))),IF(E3242="OoS","OoS",IF(E3242&lt;=2,"H",IF(E3242=3,"M",IF(E3242=4,"L")))))</f>
        <v>DM</v>
      </c>
      <c r="E3242" s="58">
        <f>IF(OR(Processes!$C$66=TRUE,Processes!D$66=TRUE),IF(AND(G3242=1,H3242=1,NOT(ISTEXT(J3242))),4,IF(AND(G3242=1,H3242=1,ISTEXT(J3242)),3,IF(AND(OR(G3242=1,H3242=1),ISTEXT(J3242)),2,1))),"OoS")</f>
        <v>1</v>
      </c>
      <c r="F3242" s="57"/>
      <c r="G3242" s="59"/>
      <c r="H3242" s="59"/>
      <c r="I3242" s="59"/>
      <c r="J3242" s="59"/>
      <c r="K3242" s="59"/>
      <c r="L3242" s="59"/>
      <c r="M3242" s="59"/>
      <c r="N3242" s="59"/>
      <c r="O3242" s="59"/>
      <c r="P3242" s="369"/>
      <c r="Q3242" s="63"/>
      <c r="R3242" s="389"/>
    </row>
    <row r="3243" spans="1:18" ht="13" hidden="1" x14ac:dyDescent="0.25">
      <c r="A3243" s="383"/>
      <c r="B3243" s="378"/>
      <c r="C3243" s="62" t="str">
        <f>IF(ISTEXT('Organizational Unit Summary'!$B$41),'Organizational Unit Summary'!$B$41,"")</f>
        <v>P-2</v>
      </c>
      <c r="D3243" s="51" t="str">
        <f>IF('Organizational Unit Summary'!$B$24="Benchmark or Sustainment",IF(E3243="OoS","OoS",IF(E3243=1,"DM",IF(E3243=2,"PM",IF(E3243=3,"LM",IF(E3243=4,"FM"))))),IF(E3243="OoS","OoS",IF(E3243&lt;=2,"H",IF(E3243=3,"M",IF(E3243=4,"L")))))</f>
        <v>DM</v>
      </c>
      <c r="E3243" s="58">
        <f>IF(OR(Processes!$C$66=TRUE,Processes!E$66=TRUE),IF(AND(G3243=1,H3243=1,NOT(ISTEXT(J3243))),4,IF(AND(G3243=1,H3243=1,ISTEXT(J3243)),3,IF(AND(OR(G3243=1,H3243=1),ISTEXT(J3243)),2,1))),"OoS")</f>
        <v>1</v>
      </c>
      <c r="F3243" s="57"/>
      <c r="G3243" s="59"/>
      <c r="H3243" s="59"/>
      <c r="I3243" s="59"/>
      <c r="J3243" s="59"/>
      <c r="K3243" s="59"/>
      <c r="L3243" s="59"/>
      <c r="M3243" s="59"/>
      <c r="N3243" s="59"/>
      <c r="O3243" s="59"/>
      <c r="P3243" s="370"/>
      <c r="Q3243" s="63"/>
      <c r="R3243" s="389"/>
    </row>
    <row r="3244" spans="1:18" ht="13" hidden="1" x14ac:dyDescent="0.25">
      <c r="A3244" s="383"/>
      <c r="B3244" s="378"/>
      <c r="C3244" s="62" t="str">
        <f>IF(ISTEXT('Organizational Unit Summary'!$B$42),'Organizational Unit Summary'!$B$42,"")</f>
        <v>P-3</v>
      </c>
      <c r="D3244" s="51" t="str">
        <f>IF('Organizational Unit Summary'!$B$24="Benchmark or Sustainment",IF(E3244="OoS","OoS",IF(E3244=1,"DM",IF(E3244=2,"PM",IF(E3244=3,"LM",IF(E3244=4,"FM"))))),IF(E3244="OoS","OoS",IF(E3244&lt;=2,"H",IF(E3244=3,"M",IF(E3244=4,"L")))))</f>
        <v>DM</v>
      </c>
      <c r="E3244" s="58">
        <f>IF(OR(Processes!$C$66=TRUE,Processes!F$66=TRUE),IF(AND(G3244=1,H3244=1,NOT(ISTEXT(J3244))),4,IF(AND(G3244=1,H3244=1,ISTEXT(J3244)),3,IF(AND(OR(G3244=1,H3244=1),ISTEXT(J3244)),2,1))),"OoS")</f>
        <v>1</v>
      </c>
      <c r="F3244" s="57"/>
      <c r="G3244" s="59"/>
      <c r="H3244" s="59"/>
      <c r="I3244" s="59"/>
      <c r="J3244" s="59"/>
      <c r="K3244" s="59"/>
      <c r="L3244" s="59"/>
      <c r="M3244" s="59"/>
      <c r="N3244" s="59"/>
      <c r="O3244" s="59"/>
      <c r="P3244" s="370"/>
      <c r="Q3244" s="63"/>
      <c r="R3244" s="389"/>
    </row>
    <row r="3245" spans="1:18" ht="13" hidden="1" x14ac:dyDescent="0.25">
      <c r="A3245" s="383"/>
      <c r="B3245" s="378"/>
      <c r="C3245" s="62" t="str">
        <f>IF(ISTEXT('Organizational Unit Summary'!$B$43),'Organizational Unit Summary'!$B$43,"")</f>
        <v>P-4</v>
      </c>
      <c r="D3245" s="51" t="str">
        <f>IF('Organizational Unit Summary'!$B$24="Benchmark or Sustainment",IF(E3245="OoS","OoS",IF(E3245=1,"DM",IF(E3245=2,"PM",IF(E3245=3,"LM",IF(E3245=4,"FM"))))),IF(E3245="OoS","OoS",IF(E3245&lt;=2,"H",IF(E3245=3,"M",IF(E3245=4,"L")))))</f>
        <v>DM</v>
      </c>
      <c r="E3245" s="58">
        <f>IF(OR(Processes!$C$66=TRUE,Processes!G$66=TRUE),IF(AND(G3245=1,H3245=1,NOT(ISTEXT(J3245))),4,IF(AND(G3245=1,H3245=1,ISTEXT(J3245)),3,IF(AND(OR(G3245=1,H3245=1),ISTEXT(J3245)),2,1))),"OoS")</f>
        <v>1</v>
      </c>
      <c r="F3245" s="57"/>
      <c r="G3245" s="59"/>
      <c r="H3245" s="59"/>
      <c r="I3245" s="59"/>
      <c r="J3245" s="59"/>
      <c r="K3245" s="59"/>
      <c r="L3245" s="59"/>
      <c r="M3245" s="59"/>
      <c r="N3245" s="59"/>
      <c r="O3245" s="59"/>
      <c r="P3245" s="370"/>
      <c r="Q3245" s="63"/>
      <c r="R3245" s="389"/>
    </row>
    <row r="3246" spans="1:18" ht="13" hidden="1" x14ac:dyDescent="0.25">
      <c r="A3246" s="383"/>
      <c r="B3246" s="378"/>
      <c r="C3246" s="62" t="str">
        <f>IF(ISTEXT('Organizational Unit Summary'!$B$44),'Organizational Unit Summary'!$B$44,"")</f>
        <v>P-5</v>
      </c>
      <c r="D3246" s="51" t="str">
        <f>IF('Organizational Unit Summary'!$B$24="Benchmark or Sustainment",IF(E3246="OoS","OoS",IF(E3246=1,"DM",IF(E3246=2,"PM",IF(E3246=3,"LM",IF(E3246=4,"FM"))))),IF(E3246="OoS","OoS",IF(E3246&lt;=2,"H",IF(E3246=3,"M",IF(E3246=4,"L")))))</f>
        <v>DM</v>
      </c>
      <c r="E3246" s="58">
        <f>IF(OR(Processes!$C$66=TRUE,Processes!H$66=TRUE),IF(AND(G3246=1,H3246=1,NOT(ISTEXT(J3246))),4,IF(AND(G3246=1,H3246=1,ISTEXT(J3246)),3,IF(AND(OR(G3246=1,H3246=1),ISTEXT(J3246)),2,1))),"OoS")</f>
        <v>1</v>
      </c>
      <c r="F3246" s="57"/>
      <c r="G3246" s="59"/>
      <c r="H3246" s="59"/>
      <c r="I3246" s="59"/>
      <c r="J3246" s="59"/>
      <c r="K3246" s="59"/>
      <c r="L3246" s="59"/>
      <c r="M3246" s="59"/>
      <c r="N3246" s="59"/>
      <c r="O3246" s="59"/>
      <c r="P3246" s="370"/>
      <c r="Q3246" s="63"/>
      <c r="R3246" s="389"/>
    </row>
    <row r="3247" spans="1:18" ht="13" hidden="1" x14ac:dyDescent="0.25">
      <c r="A3247" s="383"/>
      <c r="B3247" s="378"/>
      <c r="C3247" s="62" t="str">
        <f>IF(ISTEXT('Organizational Unit Summary'!$B$45),'Organizational Unit Summary'!$B$45,"")</f>
        <v>P-6</v>
      </c>
      <c r="D3247" s="51" t="str">
        <f>IF('Organizational Unit Summary'!$B$24="Benchmark or Sustainment",IF(E3247="OoS","OoS",IF(E3247=1,"DM",IF(E3247=2,"PM",IF(E3247=3,"LM",IF(E3247=4,"FM"))))),IF(E3247="OoS","OoS",IF(E3247&lt;=2,"H",IF(E3247=3,"M",IF(E3247=4,"L")))))</f>
        <v>DM</v>
      </c>
      <c r="E3247" s="58">
        <f>IF(OR(Processes!$C$66=TRUE,Processes!I$66=TRUE),IF(AND(G3247=1,H3247=1,NOT(ISTEXT(J3247))),4,IF(AND(G3247=1,H3247=1,ISTEXT(J3247)),3,IF(AND(OR(G3247=1,H3247=1),ISTEXT(J3247)),2,1))),"OoS")</f>
        <v>1</v>
      </c>
      <c r="F3247" s="57"/>
      <c r="G3247" s="59"/>
      <c r="H3247" s="59"/>
      <c r="I3247" s="59"/>
      <c r="J3247" s="59"/>
      <c r="K3247" s="59"/>
      <c r="L3247" s="59"/>
      <c r="M3247" s="59"/>
      <c r="N3247" s="59"/>
      <c r="O3247" s="59"/>
      <c r="P3247" s="370"/>
      <c r="Q3247" s="63"/>
      <c r="R3247" s="389"/>
    </row>
    <row r="3248" spans="1:18" ht="13" hidden="1" x14ac:dyDescent="0.25">
      <c r="A3248" s="383"/>
      <c r="B3248" s="378"/>
      <c r="C3248" s="62" t="str">
        <f>IF(ISTEXT('Organizational Unit Summary'!$B$46),'Organizational Unit Summary'!$B$46,"")</f>
        <v>P-7</v>
      </c>
      <c r="D3248" s="51" t="str">
        <f>IF('Organizational Unit Summary'!$B$24="Benchmark or Sustainment",IF(E3248="OoS","OoS",IF(E3248=1,"DM",IF(E3248=2,"PM",IF(E3248=3,"LM",IF(E3248=4,"FM"))))),IF(E3248="OoS","OoS",IF(E3248&lt;=2,"H",IF(E3248=3,"M",IF(E3248=4,"L")))))</f>
        <v>DM</v>
      </c>
      <c r="E3248" s="58">
        <f>IF(OR(Processes!$C$66=TRUE,Processes!J$66=TRUE),IF(AND(G3248=1,H3248=1,NOT(ISTEXT(J3248))),4,IF(AND(G3248=1,H3248=1,ISTEXT(J3248)),3,IF(AND(OR(G3248=1,H3248=1),ISTEXT(J3248)),2,1))),"OoS")</f>
        <v>1</v>
      </c>
      <c r="F3248" s="57"/>
      <c r="G3248" s="59"/>
      <c r="H3248" s="59"/>
      <c r="I3248" s="59"/>
      <c r="J3248" s="59"/>
      <c r="K3248" s="59"/>
      <c r="L3248" s="59"/>
      <c r="M3248" s="59"/>
      <c r="N3248" s="59"/>
      <c r="O3248" s="59"/>
      <c r="P3248" s="370"/>
      <c r="Q3248" s="63"/>
      <c r="R3248" s="389"/>
    </row>
    <row r="3249" spans="1:18" ht="13" hidden="1" x14ac:dyDescent="0.25">
      <c r="A3249" s="383"/>
      <c r="B3249" s="378"/>
      <c r="C3249" s="62" t="str">
        <f>IF(ISTEXT('Organizational Unit Summary'!$B$47),'Organizational Unit Summary'!$B$47,"")</f>
        <v>P-8</v>
      </c>
      <c r="D3249" s="51" t="str">
        <f>IF('Organizational Unit Summary'!$B$24="Benchmark or Sustainment",IF(E3249="OoS","OoS",IF(E3249=1,"DM",IF(E3249=2,"PM",IF(E3249=3,"LM",IF(E3249=4,"FM"))))),IF(E3249="OoS","OoS",IF(E3249&lt;=2,"H",IF(E3249=3,"M",IF(E3249=4,"L")))))</f>
        <v>DM</v>
      </c>
      <c r="E3249" s="58">
        <f>IF(OR(Processes!$C$66=TRUE,Processes!K$66=TRUE),IF(AND(G3249=1,H3249=1,NOT(ISTEXT(J3249))),4,IF(AND(G3249=1,H3249=1,ISTEXT(J3249)),3,IF(AND(OR(G3249=1,H3249=1),ISTEXT(J3249)),2,1))),"OoS")</f>
        <v>1</v>
      </c>
      <c r="F3249" s="57"/>
      <c r="G3249" s="59"/>
      <c r="H3249" s="59"/>
      <c r="I3249" s="59"/>
      <c r="J3249" s="59"/>
      <c r="K3249" s="59"/>
      <c r="L3249" s="59"/>
      <c r="M3249" s="59"/>
      <c r="N3249" s="59"/>
      <c r="O3249" s="59"/>
      <c r="P3249" s="370"/>
      <c r="Q3249" s="63"/>
      <c r="R3249" s="389"/>
    </row>
    <row r="3250" spans="1:18" ht="13" hidden="1" x14ac:dyDescent="0.25">
      <c r="A3250" s="383"/>
      <c r="B3250" s="378"/>
      <c r="C3250" s="62" t="str">
        <f>IF(ISTEXT('Organizational Unit Summary'!$B$48),'Organizational Unit Summary'!$B$48,"")</f>
        <v>P-9</v>
      </c>
      <c r="D3250" s="51" t="str">
        <f>IF('Organizational Unit Summary'!$B$24="Benchmark or Sustainment",IF(E3250="OoS","OoS",IF(E3250=1,"DM",IF(E3250=2,"PM",IF(E3250=3,"LM",IF(E3250=4,"FM"))))),IF(E3250="OoS","OoS",IF(E3250&lt;=2,"H",IF(E3250=3,"M",IF(E3250=4,"L")))))</f>
        <v>DM</v>
      </c>
      <c r="E3250" s="58">
        <f>IF(OR(Processes!$C$66=TRUE,Processes!L$66=TRUE),IF(AND(G3250=1,H3250=1,NOT(ISTEXT(J3250))),4,IF(AND(G3250=1,H3250=1,ISTEXT(J3250)),3,IF(AND(OR(G3250=1,H3250=1),ISTEXT(J3250)),2,1))),"OoS")</f>
        <v>1</v>
      </c>
      <c r="F3250" s="57"/>
      <c r="G3250" s="59"/>
      <c r="H3250" s="59"/>
      <c r="I3250" s="59"/>
      <c r="J3250" s="59"/>
      <c r="K3250" s="59"/>
      <c r="L3250" s="59"/>
      <c r="M3250" s="59"/>
      <c r="N3250" s="59"/>
      <c r="O3250" s="59"/>
      <c r="P3250" s="370"/>
      <c r="Q3250" s="63"/>
      <c r="R3250" s="389"/>
    </row>
    <row r="3251" spans="1:18" ht="13" hidden="1" x14ac:dyDescent="0.25">
      <c r="A3251" s="383"/>
      <c r="B3251" s="378"/>
      <c r="C3251" s="62" t="str">
        <f>IF(ISTEXT('Organizational Unit Summary'!$B$49),'Organizational Unit Summary'!$B$49,"")</f>
        <v>P-10</v>
      </c>
      <c r="D3251" s="51" t="str">
        <f>IF('Organizational Unit Summary'!$B$24="Benchmark or Sustainment",IF(E3251="OoS","OoS",IF(E3251=1,"DM",IF(E3251=2,"PM",IF(E3251=3,"LM",IF(E3251=4,"FM"))))),IF(E3251="OoS","OoS",IF(E3251&lt;=2,"H",IF(E3251=3,"M",IF(E3251=4,"L")))))</f>
        <v>DM</v>
      </c>
      <c r="E3251" s="58">
        <f>IF(OR(Processes!$C$66=TRUE,Processes!M$66=TRUE),IF(AND(G3251=1,H3251=1,NOT(ISTEXT(J3251))),4,IF(AND(G3251=1,H3251=1,ISTEXT(J3251)),3,IF(AND(OR(G3251=1,H3251=1),ISTEXT(J3251)),2,1))),"OoS")</f>
        <v>1</v>
      </c>
      <c r="F3251" s="57"/>
      <c r="G3251" s="59"/>
      <c r="H3251" s="59"/>
      <c r="I3251" s="59"/>
      <c r="J3251" s="59"/>
      <c r="K3251" s="59"/>
      <c r="L3251" s="59"/>
      <c r="M3251" s="59"/>
      <c r="N3251" s="59"/>
      <c r="O3251" s="59"/>
      <c r="P3251" s="370"/>
      <c r="Q3251" s="63"/>
      <c r="R3251" s="389"/>
    </row>
    <row r="3252" spans="1:18" ht="13" hidden="1" x14ac:dyDescent="0.25">
      <c r="A3252" s="383"/>
      <c r="B3252" s="378"/>
      <c r="C3252" s="62" t="str">
        <f>IF(ISTEXT('Organizational Unit Summary'!$B$50),'Organizational Unit Summary'!$B$50,"")</f>
        <v>P-11</v>
      </c>
      <c r="D3252" s="51" t="str">
        <f>IF('Organizational Unit Summary'!$B$24="Benchmark or Sustainment",IF(E3252="OoS","OoS",IF(E3252=1,"DM",IF(E3252=2,"PM",IF(E3252=3,"LM",IF(E3252=4,"FM"))))),IF(E3252="OoS","OoS",IF(E3252&lt;=2,"H",IF(E3252=3,"M",IF(E3252=4,"L")))))</f>
        <v>DM</v>
      </c>
      <c r="E3252" s="58">
        <f>IF(OR(Processes!$C$66=TRUE,Processes!N$66=TRUE),IF(AND(G3252=1,H3252=1,NOT(ISTEXT(J3252))),4,IF(AND(G3252=1,H3252=1,ISTEXT(J3252)),3,IF(AND(OR(G3252=1,H3252=1),ISTEXT(J3252)),2,1))),"OoS")</f>
        <v>1</v>
      </c>
      <c r="F3252" s="57"/>
      <c r="G3252" s="59"/>
      <c r="H3252" s="59"/>
      <c r="I3252" s="59"/>
      <c r="J3252" s="59"/>
      <c r="K3252" s="59"/>
      <c r="L3252" s="59"/>
      <c r="M3252" s="59"/>
      <c r="N3252" s="59"/>
      <c r="O3252" s="59"/>
      <c r="P3252" s="370"/>
      <c r="Q3252" s="63"/>
      <c r="R3252" s="389"/>
    </row>
    <row r="3253" spans="1:18" ht="13" hidden="1" x14ac:dyDescent="0.25">
      <c r="A3253" s="383"/>
      <c r="B3253" s="378"/>
      <c r="C3253" s="62" t="str">
        <f>IF(ISTEXT('Organizational Unit Summary'!$B$51),'Organizational Unit Summary'!$B$51,"")</f>
        <v>P-12</v>
      </c>
      <c r="D3253" s="51" t="str">
        <f>IF('Organizational Unit Summary'!$B$24="Benchmark or Sustainment",IF(E3253="OoS","OoS",IF(E3253=1,"DM",IF(E3253=2,"PM",IF(E3253=3,"LM",IF(E3253=4,"FM"))))),IF(E3253="OoS","OoS",IF(E3253&lt;=2,"H",IF(E3253=3,"M",IF(E3253=4,"L")))))</f>
        <v>DM</v>
      </c>
      <c r="E3253" s="58">
        <f>IF(OR(Processes!$C$66=TRUE,Processes!O$66=TRUE),IF(AND(G3253=1,H3253=1,NOT(ISTEXT(J3253))),4,IF(AND(G3253=1,H3253=1,ISTEXT(J3253)),3,IF(AND(OR(G3253=1,H3253=1),ISTEXT(J3253)),2,1))),"OoS")</f>
        <v>1</v>
      </c>
      <c r="F3253" s="57"/>
      <c r="G3253" s="59"/>
      <c r="H3253" s="59"/>
      <c r="I3253" s="59"/>
      <c r="J3253" s="59"/>
      <c r="K3253" s="59"/>
      <c r="L3253" s="59"/>
      <c r="M3253" s="59"/>
      <c r="N3253" s="59"/>
      <c r="O3253" s="59"/>
      <c r="P3253" s="370"/>
      <c r="Q3253" s="63"/>
      <c r="R3253" s="389"/>
    </row>
    <row r="3254" spans="1:18" ht="13" hidden="1" x14ac:dyDescent="0.25">
      <c r="A3254" s="383"/>
      <c r="B3254" s="378"/>
      <c r="C3254" s="62" t="str">
        <f>IF(ISTEXT('Organizational Unit Summary'!$B$52),'Organizational Unit Summary'!$B$52,"")</f>
        <v>P-13</v>
      </c>
      <c r="D3254" s="51" t="str">
        <f>IF('Organizational Unit Summary'!$B$24="Benchmark or Sustainment",IF(E3254="OoS","OoS",IF(E3254=1,"DM",IF(E3254=2,"PM",IF(E3254=3,"LM",IF(E3254=4,"FM"))))),IF(E3254="OoS","OoS",IF(E3254&lt;=2,"H",IF(E3254=3,"M",IF(E3254=4,"L")))))</f>
        <v>DM</v>
      </c>
      <c r="E3254" s="58">
        <f>IF(OR(Processes!$C$66=TRUE,Processes!P$66=TRUE),IF(AND(G3254=1,H3254=1,NOT(ISTEXT(J3254))),4,IF(AND(G3254=1,H3254=1,ISTEXT(J3254)),3,IF(AND(OR(G3254=1,H3254=1),ISTEXT(J3254)),2,1))),"OoS")</f>
        <v>1</v>
      </c>
      <c r="F3254" s="57"/>
      <c r="G3254" s="59"/>
      <c r="H3254" s="59"/>
      <c r="I3254" s="59"/>
      <c r="J3254" s="59"/>
      <c r="K3254" s="59"/>
      <c r="L3254" s="59"/>
      <c r="M3254" s="59"/>
      <c r="N3254" s="59"/>
      <c r="O3254" s="59"/>
      <c r="P3254" s="370"/>
      <c r="Q3254" s="63"/>
      <c r="R3254" s="389"/>
    </row>
    <row r="3255" spans="1:18" ht="13" hidden="1" x14ac:dyDescent="0.25">
      <c r="A3255" s="383"/>
      <c r="B3255" s="378"/>
      <c r="C3255" s="62" t="str">
        <f>IF(ISTEXT('Organizational Unit Summary'!$B$53),'Organizational Unit Summary'!$B$53,"")</f>
        <v>P-14</v>
      </c>
      <c r="D3255" s="51" t="str">
        <f>IF('Organizational Unit Summary'!$B$24="Benchmark or Sustainment",IF(E3255="OoS","OoS",IF(E3255=1,"DM",IF(E3255=2,"PM",IF(E3255=3,"LM",IF(E3255=4,"FM"))))),IF(E3255="OoS","OoS",IF(E3255&lt;=2,"H",IF(E3255=3,"M",IF(E3255=4,"L")))))</f>
        <v>DM</v>
      </c>
      <c r="E3255" s="58">
        <f>IF(OR(Processes!$C$66=TRUE,Processes!Q$66=TRUE),IF(AND(G3255=1,H3255=1,NOT(ISTEXT(J3255))),4,IF(AND(G3255=1,H3255=1,ISTEXT(J3255)),3,IF(AND(OR(G3255=1,H3255=1),ISTEXT(J3255)),2,1))),"OoS")</f>
        <v>1</v>
      </c>
      <c r="F3255" s="57"/>
      <c r="G3255" s="59"/>
      <c r="H3255" s="59"/>
      <c r="I3255" s="59"/>
      <c r="J3255" s="59"/>
      <c r="K3255" s="59"/>
      <c r="L3255" s="59"/>
      <c r="M3255" s="59"/>
      <c r="N3255" s="59"/>
      <c r="O3255" s="59"/>
      <c r="P3255" s="370"/>
      <c r="Q3255" s="63"/>
      <c r="R3255" s="389"/>
    </row>
    <row r="3256" spans="1:18" ht="13" hidden="1" x14ac:dyDescent="0.25">
      <c r="A3256" s="383"/>
      <c r="B3256" s="378"/>
      <c r="C3256" s="62" t="str">
        <f>IF(ISTEXT('Organizational Unit Summary'!$B$54),'Organizational Unit Summary'!$B$54,"")</f>
        <v>P-15</v>
      </c>
      <c r="D3256" s="51" t="str">
        <f>IF('Organizational Unit Summary'!$B$24="Benchmark or Sustainment",IF(E3256="OoS","OoS",IF(E3256=1,"DM",IF(E3256=2,"PM",IF(E3256=3,"LM",IF(E3256=4,"FM"))))),IF(E3256="OoS","OoS",IF(E3256&lt;=2,"H",IF(E3256=3,"M",IF(E3256=4,"L")))))</f>
        <v>DM</v>
      </c>
      <c r="E3256" s="58">
        <f>IF(OR(Processes!$C$66=TRUE,Processes!R$66=TRUE),IF(AND(G3256=1,H3256=1,NOT(ISTEXT(J3256))),4,IF(AND(G3256=1,H3256=1,ISTEXT(J3256)),3,IF(AND(OR(G3256=1,H3256=1),ISTEXT(J3256)),2,1))),"OoS")</f>
        <v>1</v>
      </c>
      <c r="F3256" s="57"/>
      <c r="G3256" s="59"/>
      <c r="H3256" s="59"/>
      <c r="I3256" s="59"/>
      <c r="J3256" s="59"/>
      <c r="K3256" s="59"/>
      <c r="L3256" s="59"/>
      <c r="M3256" s="59"/>
      <c r="N3256" s="59"/>
      <c r="O3256" s="59"/>
      <c r="P3256" s="370"/>
      <c r="Q3256" s="63"/>
      <c r="R3256" s="389"/>
    </row>
    <row r="3257" spans="1:18" ht="13" hidden="1" x14ac:dyDescent="0.25">
      <c r="A3257" s="383"/>
      <c r="B3257" s="378"/>
      <c r="C3257" s="62" t="str">
        <f>IF(ISTEXT('Organizational Unit Summary'!$B$55),'Organizational Unit Summary'!$B$55,"")</f>
        <v>P-16</v>
      </c>
      <c r="D3257" s="51" t="str">
        <f>IF('Organizational Unit Summary'!$B$24="Benchmark or Sustainment",IF(E3257="OoS","OoS",IF(E3257=1,"DM",IF(E3257=2,"PM",IF(E3257=3,"LM",IF(E3257=4,"FM"))))),IF(E3257="OoS","OoS",IF(E3257&lt;=2,"H",IF(E3257=3,"M",IF(E3257=4,"L")))))</f>
        <v>DM</v>
      </c>
      <c r="E3257" s="58">
        <f>IF(OR(Processes!$C$66=TRUE,Processes!S$66=TRUE),IF(AND(G3257=1,H3257=1,NOT(ISTEXT(J3257))),4,IF(AND(G3257=1,H3257=1,ISTEXT(J3257)),3,IF(AND(OR(G3257=1,H3257=1),ISTEXT(J3257)),2,1))),"OoS")</f>
        <v>1</v>
      </c>
      <c r="F3257" s="57"/>
      <c r="G3257" s="59"/>
      <c r="H3257" s="59"/>
      <c r="I3257" s="59"/>
      <c r="J3257" s="59"/>
      <c r="K3257" s="59"/>
      <c r="L3257" s="59"/>
      <c r="M3257" s="59"/>
      <c r="N3257" s="59"/>
      <c r="O3257" s="59"/>
      <c r="P3257" s="370"/>
      <c r="Q3257" s="63"/>
      <c r="R3257" s="389"/>
    </row>
    <row r="3258" spans="1:18" ht="13" hidden="1" x14ac:dyDescent="0.25">
      <c r="A3258" s="383"/>
      <c r="B3258" s="378"/>
      <c r="C3258" s="62" t="str">
        <f>IF(ISTEXT('Organizational Unit Summary'!$B$56),'Organizational Unit Summary'!$B$56,"")</f>
        <v>P-17</v>
      </c>
      <c r="D3258" s="51" t="str">
        <f>IF('Organizational Unit Summary'!$B$24="Benchmark or Sustainment",IF(E3258="OoS","OoS",IF(E3258=1,"DM",IF(E3258=2,"PM",IF(E3258=3,"LM",IF(E3258=4,"FM"))))),IF(E3258="OoS","OoS",IF(E3258&lt;=2,"H",IF(E3258=3,"M",IF(E3258=4,"L")))))</f>
        <v>DM</v>
      </c>
      <c r="E3258" s="58">
        <f>IF(OR(Processes!$C$66=TRUE,Processes!T$66=TRUE),IF(AND(G3258=1,H3258=1,NOT(ISTEXT(J3258))),4,IF(AND(G3258=1,H3258=1,ISTEXT(J3258)),3,IF(AND(OR(G3258=1,H3258=1),ISTEXT(J3258)),2,1))),"OoS")</f>
        <v>1</v>
      </c>
      <c r="F3258" s="57"/>
      <c r="G3258" s="59"/>
      <c r="H3258" s="59"/>
      <c r="I3258" s="59"/>
      <c r="J3258" s="59"/>
      <c r="K3258" s="59"/>
      <c r="L3258" s="59"/>
      <c r="M3258" s="59"/>
      <c r="N3258" s="59"/>
      <c r="O3258" s="59"/>
      <c r="P3258" s="370"/>
      <c r="Q3258" s="63"/>
      <c r="R3258" s="389"/>
    </row>
    <row r="3259" spans="1:18" ht="13" hidden="1" x14ac:dyDescent="0.25">
      <c r="A3259" s="383"/>
      <c r="B3259" s="378"/>
      <c r="C3259" s="62" t="str">
        <f>IF(ISTEXT('Organizational Unit Summary'!$B$57),'Organizational Unit Summary'!$B$57,"")</f>
        <v>P-18</v>
      </c>
      <c r="D3259" s="51" t="str">
        <f>IF('Organizational Unit Summary'!$B$24="Benchmark or Sustainment",IF(E3259="OoS","OoS",IF(E3259=1,"DM",IF(E3259=2,"PM",IF(E3259=3,"LM",IF(E3259=4,"FM"))))),IF(E3259="OoS","OoS",IF(E3259&lt;=2,"H",IF(E3259=3,"M",IF(E3259=4,"L")))))</f>
        <v>DM</v>
      </c>
      <c r="E3259" s="58">
        <f>IF(OR(Processes!$C$66=TRUE,Processes!U$66=TRUE),IF(AND(G3259=1,H3259=1,NOT(ISTEXT(J3259))),4,IF(AND(G3259=1,H3259=1,ISTEXT(J3259)),3,IF(AND(OR(G3259=1,H3259=1),ISTEXT(J3259)),2,1))),"OoS")</f>
        <v>1</v>
      </c>
      <c r="F3259" s="57"/>
      <c r="G3259" s="59"/>
      <c r="H3259" s="59"/>
      <c r="I3259" s="59"/>
      <c r="J3259" s="59"/>
      <c r="K3259" s="59"/>
      <c r="L3259" s="59"/>
      <c r="M3259" s="59"/>
      <c r="N3259" s="59"/>
      <c r="O3259" s="59"/>
      <c r="P3259" s="370"/>
      <c r="Q3259" s="63"/>
      <c r="R3259" s="389"/>
    </row>
    <row r="3260" spans="1:18" ht="13" hidden="1" x14ac:dyDescent="0.25">
      <c r="A3260" s="383"/>
      <c r="B3260" s="378"/>
      <c r="C3260" s="62" t="str">
        <f>IF(ISTEXT('Organizational Unit Summary'!$B$58),'Organizational Unit Summary'!$B$58,"")</f>
        <v>P-19</v>
      </c>
      <c r="D3260" s="51" t="str">
        <f>IF('Organizational Unit Summary'!$B$24="Benchmark or Sustainment",IF(E3260="OoS","OoS",IF(E3260=1,"DM",IF(E3260=2,"PM",IF(E3260=3,"LM",IF(E3260=4,"FM"))))),IF(E3260="OoS","OoS",IF(E3260&lt;=2,"H",IF(E3260=3,"M",IF(E3260=4,"L")))))</f>
        <v>DM</v>
      </c>
      <c r="E3260" s="58">
        <f>IF(OR(Processes!$C$66=TRUE,Processes!V$66=TRUE),IF(AND(G3260=1,H3260=1,NOT(ISTEXT(J3260))),4,IF(AND(G3260=1,H3260=1,ISTEXT(J3260)),3,IF(AND(OR(G3260=1,H3260=1),ISTEXT(J3260)),2,1))),"OoS")</f>
        <v>1</v>
      </c>
      <c r="F3260" s="57"/>
      <c r="G3260" s="59"/>
      <c r="H3260" s="59"/>
      <c r="I3260" s="59"/>
      <c r="J3260" s="59"/>
      <c r="K3260" s="59"/>
      <c r="L3260" s="59"/>
      <c r="M3260" s="59"/>
      <c r="N3260" s="59"/>
      <c r="O3260" s="59"/>
      <c r="P3260" s="370"/>
      <c r="Q3260" s="63"/>
      <c r="R3260" s="389"/>
    </row>
    <row r="3261" spans="1:18" ht="13.5" hidden="1" thickBot="1" x14ac:dyDescent="0.3">
      <c r="A3261" s="383"/>
      <c r="B3261" s="378"/>
      <c r="C3261" s="62" t="str">
        <f>IF(ISTEXT('Organizational Unit Summary'!$B$59),'Organizational Unit Summary'!$B$59,"")</f>
        <v>P-20</v>
      </c>
      <c r="D3261" s="51" t="str">
        <f>IF('Organizational Unit Summary'!$B$24="Benchmark or Sustainment",IF(E3261="OoS","OoS",IF(E3261=1,"DM",IF(E3261=2,"PM",IF(E3261=3,"LM",IF(E3261=4,"FM"))))),IF(E3261="OoS","OoS",IF(E3261&lt;=2,"H",IF(E3261=3,"M",IF(E3261=4,"L")))))</f>
        <v>DM</v>
      </c>
      <c r="E3261" s="58">
        <f>IF(OR(Processes!$C$66=TRUE,Processes!W$66=TRUE),IF(AND(G3261=1,H3261=1,NOT(ISTEXT(J3261))),4,IF(AND(G3261=1,H3261=1,ISTEXT(J3261)),3,IF(AND(OR(G3261=1,H3261=1),ISTEXT(J3261)),2,1))),"OoS")</f>
        <v>1</v>
      </c>
      <c r="F3261" s="57"/>
      <c r="G3261" s="59"/>
      <c r="H3261" s="59"/>
      <c r="I3261" s="59"/>
      <c r="J3261" s="59"/>
      <c r="K3261" s="59"/>
      <c r="L3261" s="59"/>
      <c r="M3261" s="59"/>
      <c r="N3261" s="59"/>
      <c r="O3261" s="59"/>
      <c r="P3261" s="371"/>
      <c r="Q3261" s="63"/>
      <c r="R3261" s="389"/>
    </row>
    <row r="3262" spans="1:18" ht="13" hidden="1" x14ac:dyDescent="0.25">
      <c r="A3262" s="383"/>
      <c r="B3262" s="378" t="str">
        <f>IF(ISTEXT(Processes!$B$16),Processes!$B$16,"")</f>
        <v>Process 14</v>
      </c>
      <c r="C3262" s="62" t="str">
        <f>IF(ISTEXT('Organizational Unit Summary'!$B$40),'Organizational Unit Summary'!$B$40,"")</f>
        <v>P-1</v>
      </c>
      <c r="D3262" s="51" t="str">
        <f>IF('Organizational Unit Summary'!$B$24="Benchmark or Sustainment",IF(E3262="OoS","OoS",IF(E3262=1,"DM",IF(E3262=2,"PM",IF(E3262=3,"LM",IF(E3262=4,"FM"))))),IF(E3262="OoS","OoS",IF(E3262&lt;=2,"H",IF(E3262=3,"M",IF(E3262=4,"L")))))</f>
        <v>DM</v>
      </c>
      <c r="E3262" s="58">
        <f>IF(OR(Processes!$C$67=TRUE,Processes!D$67=TRUE),IF(AND(G3262=1,H3262=1,NOT(ISTEXT(J3262))),4,IF(AND(G3262=1,H3262=1,ISTEXT(J3262)),3,IF(AND(OR(G3262=1,H3262=1),ISTEXT(J3262)),2,1))),"OoS")</f>
        <v>1</v>
      </c>
      <c r="F3262" s="57"/>
      <c r="G3262" s="59"/>
      <c r="H3262" s="59"/>
      <c r="I3262" s="59"/>
      <c r="J3262" s="59"/>
      <c r="K3262" s="59"/>
      <c r="L3262" s="59"/>
      <c r="M3262" s="59"/>
      <c r="N3262" s="59"/>
      <c r="O3262" s="59"/>
      <c r="P3262" s="369"/>
      <c r="Q3262" s="63"/>
      <c r="R3262" s="389"/>
    </row>
    <row r="3263" spans="1:18" ht="13" hidden="1" x14ac:dyDescent="0.25">
      <c r="A3263" s="383"/>
      <c r="B3263" s="378"/>
      <c r="C3263" s="62" t="str">
        <f>IF(ISTEXT('Organizational Unit Summary'!$B$41),'Organizational Unit Summary'!$B$41,"")</f>
        <v>P-2</v>
      </c>
      <c r="D3263" s="51" t="str">
        <f>IF('Organizational Unit Summary'!$B$24="Benchmark or Sustainment",IF(E3263="OoS","OoS",IF(E3263=1,"DM",IF(E3263=2,"PM",IF(E3263=3,"LM",IF(E3263=4,"FM"))))),IF(E3263="OoS","OoS",IF(E3263&lt;=2,"H",IF(E3263=3,"M",IF(E3263=4,"L")))))</f>
        <v>DM</v>
      </c>
      <c r="E3263" s="58">
        <f>IF(OR(Processes!$C$67=TRUE,Processes!E$67=TRUE),IF(AND(G3263=1,H3263=1,NOT(ISTEXT(J3263))),4,IF(AND(G3263=1,H3263=1,ISTEXT(J3263)),3,IF(AND(OR(G3263=1,H3263=1),ISTEXT(J3263)),2,1))),"OoS")</f>
        <v>1</v>
      </c>
      <c r="F3263" s="57"/>
      <c r="G3263" s="59"/>
      <c r="H3263" s="59"/>
      <c r="I3263" s="59"/>
      <c r="J3263" s="59"/>
      <c r="K3263" s="59"/>
      <c r="L3263" s="59"/>
      <c r="M3263" s="59"/>
      <c r="N3263" s="59"/>
      <c r="O3263" s="59"/>
      <c r="P3263" s="370"/>
      <c r="Q3263" s="63"/>
      <c r="R3263" s="389"/>
    </row>
    <row r="3264" spans="1:18" ht="13" hidden="1" x14ac:dyDescent="0.25">
      <c r="A3264" s="383"/>
      <c r="B3264" s="378"/>
      <c r="C3264" s="62" t="str">
        <f>IF(ISTEXT('Organizational Unit Summary'!$B$42),'Organizational Unit Summary'!$B$42,"")</f>
        <v>P-3</v>
      </c>
      <c r="D3264" s="51" t="str">
        <f>IF('Organizational Unit Summary'!$B$24="Benchmark or Sustainment",IF(E3264="OoS","OoS",IF(E3264=1,"DM",IF(E3264=2,"PM",IF(E3264=3,"LM",IF(E3264=4,"FM"))))),IF(E3264="OoS","OoS",IF(E3264&lt;=2,"H",IF(E3264=3,"M",IF(E3264=4,"L")))))</f>
        <v>DM</v>
      </c>
      <c r="E3264" s="58">
        <f>IF(OR(Processes!$C$67=TRUE,Processes!F$67=TRUE),IF(AND(G3264=1,H3264=1,NOT(ISTEXT(J3264))),4,IF(AND(G3264=1,H3264=1,ISTEXT(J3264)),3,IF(AND(OR(G3264=1,H3264=1),ISTEXT(J3264)),2,1))),"OoS")</f>
        <v>1</v>
      </c>
      <c r="F3264" s="57"/>
      <c r="G3264" s="59"/>
      <c r="H3264" s="59"/>
      <c r="I3264" s="59"/>
      <c r="J3264" s="59"/>
      <c r="K3264" s="59"/>
      <c r="L3264" s="59"/>
      <c r="M3264" s="59"/>
      <c r="N3264" s="59"/>
      <c r="O3264" s="59"/>
      <c r="P3264" s="370"/>
      <c r="Q3264" s="63"/>
      <c r="R3264" s="389"/>
    </row>
    <row r="3265" spans="1:18" ht="13" hidden="1" x14ac:dyDescent="0.25">
      <c r="A3265" s="383"/>
      <c r="B3265" s="378"/>
      <c r="C3265" s="62" t="str">
        <f>IF(ISTEXT('Organizational Unit Summary'!$B$43),'Organizational Unit Summary'!$B$43,"")</f>
        <v>P-4</v>
      </c>
      <c r="D3265" s="51" t="str">
        <f>IF('Organizational Unit Summary'!$B$24="Benchmark or Sustainment",IF(E3265="OoS","OoS",IF(E3265=1,"DM",IF(E3265=2,"PM",IF(E3265=3,"LM",IF(E3265=4,"FM"))))),IF(E3265="OoS","OoS",IF(E3265&lt;=2,"H",IF(E3265=3,"M",IF(E3265=4,"L")))))</f>
        <v>DM</v>
      </c>
      <c r="E3265" s="58">
        <f>IF(OR(Processes!$C$67=TRUE,Processes!G$67=TRUE),IF(AND(G3265=1,H3265=1,NOT(ISTEXT(J3265))),4,IF(AND(G3265=1,H3265=1,ISTEXT(J3265)),3,IF(AND(OR(G3265=1,H3265=1),ISTEXT(J3265)),2,1))),"OoS")</f>
        <v>1</v>
      </c>
      <c r="F3265" s="57"/>
      <c r="G3265" s="59"/>
      <c r="H3265" s="59"/>
      <c r="I3265" s="59"/>
      <c r="J3265" s="59"/>
      <c r="K3265" s="59"/>
      <c r="L3265" s="59"/>
      <c r="M3265" s="59"/>
      <c r="N3265" s="59"/>
      <c r="O3265" s="59"/>
      <c r="P3265" s="370"/>
      <c r="Q3265" s="63"/>
      <c r="R3265" s="389"/>
    </row>
    <row r="3266" spans="1:18" ht="13" hidden="1" x14ac:dyDescent="0.25">
      <c r="A3266" s="383"/>
      <c r="B3266" s="378"/>
      <c r="C3266" s="62" t="str">
        <f>IF(ISTEXT('Organizational Unit Summary'!$B$44),'Organizational Unit Summary'!$B$44,"")</f>
        <v>P-5</v>
      </c>
      <c r="D3266" s="51" t="str">
        <f>IF('Organizational Unit Summary'!$B$24="Benchmark or Sustainment",IF(E3266="OoS","OoS",IF(E3266=1,"DM",IF(E3266=2,"PM",IF(E3266=3,"LM",IF(E3266=4,"FM"))))),IF(E3266="OoS","OoS",IF(E3266&lt;=2,"H",IF(E3266=3,"M",IF(E3266=4,"L")))))</f>
        <v>DM</v>
      </c>
      <c r="E3266" s="58">
        <f>IF(OR(Processes!$C$67=TRUE,Processes!H$67=TRUE),IF(AND(G3266=1,H3266=1,NOT(ISTEXT(J3266))),4,IF(AND(G3266=1,H3266=1,ISTEXT(J3266)),3,IF(AND(OR(G3266=1,H3266=1),ISTEXT(J3266)),2,1))),"OoS")</f>
        <v>1</v>
      </c>
      <c r="F3266" s="57"/>
      <c r="G3266" s="59"/>
      <c r="H3266" s="59"/>
      <c r="I3266" s="59"/>
      <c r="J3266" s="59"/>
      <c r="K3266" s="59"/>
      <c r="L3266" s="59"/>
      <c r="M3266" s="59"/>
      <c r="N3266" s="59"/>
      <c r="O3266" s="59"/>
      <c r="P3266" s="370"/>
      <c r="Q3266" s="63"/>
      <c r="R3266" s="389"/>
    </row>
    <row r="3267" spans="1:18" ht="13" hidden="1" x14ac:dyDescent="0.25">
      <c r="A3267" s="383"/>
      <c r="B3267" s="378"/>
      <c r="C3267" s="62" t="str">
        <f>IF(ISTEXT('Organizational Unit Summary'!$B$45),'Organizational Unit Summary'!$B$45,"")</f>
        <v>P-6</v>
      </c>
      <c r="D3267" s="51" t="str">
        <f>IF('Organizational Unit Summary'!$B$24="Benchmark or Sustainment",IF(E3267="OoS","OoS",IF(E3267=1,"DM",IF(E3267=2,"PM",IF(E3267=3,"LM",IF(E3267=4,"FM"))))),IF(E3267="OoS","OoS",IF(E3267&lt;=2,"H",IF(E3267=3,"M",IF(E3267=4,"L")))))</f>
        <v>DM</v>
      </c>
      <c r="E3267" s="58">
        <f>IF(OR(Processes!$C$67=TRUE,Processes!I$67=TRUE),IF(AND(G3267=1,H3267=1,NOT(ISTEXT(J3267))),4,IF(AND(G3267=1,H3267=1,ISTEXT(J3267)),3,IF(AND(OR(G3267=1,H3267=1),ISTEXT(J3267)),2,1))),"OoS")</f>
        <v>1</v>
      </c>
      <c r="F3267" s="57"/>
      <c r="G3267" s="59"/>
      <c r="H3267" s="59"/>
      <c r="I3267" s="59"/>
      <c r="J3267" s="59"/>
      <c r="K3267" s="59"/>
      <c r="L3267" s="59"/>
      <c r="M3267" s="59"/>
      <c r="N3267" s="59"/>
      <c r="O3267" s="59"/>
      <c r="P3267" s="370"/>
      <c r="Q3267" s="63"/>
      <c r="R3267" s="389"/>
    </row>
    <row r="3268" spans="1:18" ht="13" hidden="1" x14ac:dyDescent="0.25">
      <c r="A3268" s="383"/>
      <c r="B3268" s="378"/>
      <c r="C3268" s="62" t="str">
        <f>IF(ISTEXT('Organizational Unit Summary'!$B$46),'Organizational Unit Summary'!$B$46,"")</f>
        <v>P-7</v>
      </c>
      <c r="D3268" s="51" t="str">
        <f>IF('Organizational Unit Summary'!$B$24="Benchmark or Sustainment",IF(E3268="OoS","OoS",IF(E3268=1,"DM",IF(E3268=2,"PM",IF(E3268=3,"LM",IF(E3268=4,"FM"))))),IF(E3268="OoS","OoS",IF(E3268&lt;=2,"H",IF(E3268=3,"M",IF(E3268=4,"L")))))</f>
        <v>DM</v>
      </c>
      <c r="E3268" s="58">
        <f>IF(OR(Processes!$C$67=TRUE,Processes!J$67=TRUE),IF(AND(G3268=1,H3268=1,NOT(ISTEXT(J3268))),4,IF(AND(G3268=1,H3268=1,ISTEXT(J3268)),3,IF(AND(OR(G3268=1,H3268=1),ISTEXT(J3268)),2,1))),"OoS")</f>
        <v>1</v>
      </c>
      <c r="F3268" s="57"/>
      <c r="G3268" s="59"/>
      <c r="H3268" s="59"/>
      <c r="I3268" s="59"/>
      <c r="J3268" s="59"/>
      <c r="K3268" s="59"/>
      <c r="L3268" s="59"/>
      <c r="M3268" s="59"/>
      <c r="N3268" s="59"/>
      <c r="O3268" s="59"/>
      <c r="P3268" s="370"/>
      <c r="Q3268" s="63"/>
      <c r="R3268" s="389"/>
    </row>
    <row r="3269" spans="1:18" ht="13" hidden="1" x14ac:dyDescent="0.25">
      <c r="A3269" s="383"/>
      <c r="B3269" s="378"/>
      <c r="C3269" s="62" t="str">
        <f>IF(ISTEXT('Organizational Unit Summary'!$B$47),'Organizational Unit Summary'!$B$47,"")</f>
        <v>P-8</v>
      </c>
      <c r="D3269" s="51" t="str">
        <f>IF('Organizational Unit Summary'!$B$24="Benchmark or Sustainment",IF(E3269="OoS","OoS",IF(E3269=1,"DM",IF(E3269=2,"PM",IF(E3269=3,"LM",IF(E3269=4,"FM"))))),IF(E3269="OoS","OoS",IF(E3269&lt;=2,"H",IF(E3269=3,"M",IF(E3269=4,"L")))))</f>
        <v>DM</v>
      </c>
      <c r="E3269" s="58">
        <f>IF(OR(Processes!$C$67=TRUE,Processes!K$67=TRUE),IF(AND(G3269=1,H3269=1,NOT(ISTEXT(J3269))),4,IF(AND(G3269=1,H3269=1,ISTEXT(J3269)),3,IF(AND(OR(G3269=1,H3269=1),ISTEXT(J3269)),2,1))),"OoS")</f>
        <v>1</v>
      </c>
      <c r="F3269" s="57"/>
      <c r="G3269" s="59"/>
      <c r="H3269" s="59"/>
      <c r="I3269" s="59"/>
      <c r="J3269" s="59"/>
      <c r="K3269" s="59"/>
      <c r="L3269" s="59"/>
      <c r="M3269" s="59"/>
      <c r="N3269" s="59"/>
      <c r="O3269" s="59"/>
      <c r="P3269" s="370"/>
      <c r="Q3269" s="63"/>
      <c r="R3269" s="389"/>
    </row>
    <row r="3270" spans="1:18" ht="13" hidden="1" x14ac:dyDescent="0.25">
      <c r="A3270" s="383"/>
      <c r="B3270" s="378"/>
      <c r="C3270" s="62" t="str">
        <f>IF(ISTEXT('Organizational Unit Summary'!$B$48),'Organizational Unit Summary'!$B$48,"")</f>
        <v>P-9</v>
      </c>
      <c r="D3270" s="51" t="str">
        <f>IF('Organizational Unit Summary'!$B$24="Benchmark or Sustainment",IF(E3270="OoS","OoS",IF(E3270=1,"DM",IF(E3270=2,"PM",IF(E3270=3,"LM",IF(E3270=4,"FM"))))),IF(E3270="OoS","OoS",IF(E3270&lt;=2,"H",IF(E3270=3,"M",IF(E3270=4,"L")))))</f>
        <v>DM</v>
      </c>
      <c r="E3270" s="58">
        <f>IF(OR(Processes!$C$67=TRUE,Processes!L$67=TRUE),IF(AND(G3270=1,H3270=1,NOT(ISTEXT(J3270))),4,IF(AND(G3270=1,H3270=1,ISTEXT(J3270)),3,IF(AND(OR(G3270=1,H3270=1),ISTEXT(J3270)),2,1))),"OoS")</f>
        <v>1</v>
      </c>
      <c r="F3270" s="57"/>
      <c r="G3270" s="59"/>
      <c r="H3270" s="59"/>
      <c r="I3270" s="59"/>
      <c r="J3270" s="59"/>
      <c r="K3270" s="59"/>
      <c r="L3270" s="59"/>
      <c r="M3270" s="59"/>
      <c r="N3270" s="59"/>
      <c r="O3270" s="59"/>
      <c r="P3270" s="370"/>
      <c r="Q3270" s="63"/>
      <c r="R3270" s="389"/>
    </row>
    <row r="3271" spans="1:18" ht="13" hidden="1" x14ac:dyDescent="0.25">
      <c r="A3271" s="383"/>
      <c r="B3271" s="378"/>
      <c r="C3271" s="62" t="str">
        <f>IF(ISTEXT('Organizational Unit Summary'!$B$49),'Organizational Unit Summary'!$B$49,"")</f>
        <v>P-10</v>
      </c>
      <c r="D3271" s="51" t="str">
        <f>IF('Organizational Unit Summary'!$B$24="Benchmark or Sustainment",IF(E3271="OoS","OoS",IF(E3271=1,"DM",IF(E3271=2,"PM",IF(E3271=3,"LM",IF(E3271=4,"FM"))))),IF(E3271="OoS","OoS",IF(E3271&lt;=2,"H",IF(E3271=3,"M",IF(E3271=4,"L")))))</f>
        <v>DM</v>
      </c>
      <c r="E3271" s="58">
        <f>IF(OR(Processes!$C$67=TRUE,Processes!M$67=TRUE),IF(AND(G3271=1,H3271=1,NOT(ISTEXT(J3271))),4,IF(AND(G3271=1,H3271=1,ISTEXT(J3271)),3,IF(AND(OR(G3271=1,H3271=1),ISTEXT(J3271)),2,1))),"OoS")</f>
        <v>1</v>
      </c>
      <c r="F3271" s="57"/>
      <c r="G3271" s="59"/>
      <c r="H3271" s="59"/>
      <c r="I3271" s="59"/>
      <c r="J3271" s="59"/>
      <c r="K3271" s="59"/>
      <c r="L3271" s="59"/>
      <c r="M3271" s="59"/>
      <c r="N3271" s="59"/>
      <c r="O3271" s="59"/>
      <c r="P3271" s="370"/>
      <c r="Q3271" s="63"/>
      <c r="R3271" s="389"/>
    </row>
    <row r="3272" spans="1:18" ht="13" hidden="1" x14ac:dyDescent="0.25">
      <c r="A3272" s="383"/>
      <c r="B3272" s="378"/>
      <c r="C3272" s="62" t="str">
        <f>IF(ISTEXT('Organizational Unit Summary'!$B$50),'Organizational Unit Summary'!$B$50,"")</f>
        <v>P-11</v>
      </c>
      <c r="D3272" s="51" t="str">
        <f>IF('Organizational Unit Summary'!$B$24="Benchmark or Sustainment",IF(E3272="OoS","OoS",IF(E3272=1,"DM",IF(E3272=2,"PM",IF(E3272=3,"LM",IF(E3272=4,"FM"))))),IF(E3272="OoS","OoS",IF(E3272&lt;=2,"H",IF(E3272=3,"M",IF(E3272=4,"L")))))</f>
        <v>DM</v>
      </c>
      <c r="E3272" s="58">
        <f>IF(OR(Processes!$C$67=TRUE,Processes!N$67=TRUE),IF(AND(G3272=1,H3272=1,NOT(ISTEXT(J3272))),4,IF(AND(G3272=1,H3272=1,ISTEXT(J3272)),3,IF(AND(OR(G3272=1,H3272=1),ISTEXT(J3272)),2,1))),"OoS")</f>
        <v>1</v>
      </c>
      <c r="F3272" s="57"/>
      <c r="G3272" s="59"/>
      <c r="H3272" s="59"/>
      <c r="I3272" s="59"/>
      <c r="J3272" s="59"/>
      <c r="K3272" s="59"/>
      <c r="L3272" s="59"/>
      <c r="M3272" s="59"/>
      <c r="N3272" s="59"/>
      <c r="O3272" s="59"/>
      <c r="P3272" s="370"/>
      <c r="Q3272" s="63"/>
      <c r="R3272" s="389"/>
    </row>
    <row r="3273" spans="1:18" ht="13" hidden="1" x14ac:dyDescent="0.25">
      <c r="A3273" s="383"/>
      <c r="B3273" s="378"/>
      <c r="C3273" s="62" t="str">
        <f>IF(ISTEXT('Organizational Unit Summary'!$B$51),'Organizational Unit Summary'!$B$51,"")</f>
        <v>P-12</v>
      </c>
      <c r="D3273" s="51" t="str">
        <f>IF('Organizational Unit Summary'!$B$24="Benchmark or Sustainment",IF(E3273="OoS","OoS",IF(E3273=1,"DM",IF(E3273=2,"PM",IF(E3273=3,"LM",IF(E3273=4,"FM"))))),IF(E3273="OoS","OoS",IF(E3273&lt;=2,"H",IF(E3273=3,"M",IF(E3273=4,"L")))))</f>
        <v>DM</v>
      </c>
      <c r="E3273" s="58">
        <f>IF(OR(Processes!$C$67=TRUE,Processes!O$67=TRUE),IF(AND(G3273=1,H3273=1,NOT(ISTEXT(J3273))),4,IF(AND(G3273=1,H3273=1,ISTEXT(J3273)),3,IF(AND(OR(G3273=1,H3273=1),ISTEXT(J3273)),2,1))),"OoS")</f>
        <v>1</v>
      </c>
      <c r="F3273" s="57"/>
      <c r="G3273" s="59"/>
      <c r="H3273" s="59"/>
      <c r="I3273" s="59"/>
      <c r="J3273" s="59"/>
      <c r="K3273" s="59"/>
      <c r="L3273" s="59"/>
      <c r="M3273" s="59"/>
      <c r="N3273" s="59"/>
      <c r="O3273" s="59"/>
      <c r="P3273" s="370"/>
      <c r="Q3273" s="63"/>
      <c r="R3273" s="389"/>
    </row>
    <row r="3274" spans="1:18" ht="13" hidden="1" x14ac:dyDescent="0.25">
      <c r="A3274" s="383"/>
      <c r="B3274" s="378"/>
      <c r="C3274" s="62" t="str">
        <f>IF(ISTEXT('Organizational Unit Summary'!$B$52),'Organizational Unit Summary'!$B$52,"")</f>
        <v>P-13</v>
      </c>
      <c r="D3274" s="51" t="str">
        <f>IF('Organizational Unit Summary'!$B$24="Benchmark or Sustainment",IF(E3274="OoS","OoS",IF(E3274=1,"DM",IF(E3274=2,"PM",IF(E3274=3,"LM",IF(E3274=4,"FM"))))),IF(E3274="OoS","OoS",IF(E3274&lt;=2,"H",IF(E3274=3,"M",IF(E3274=4,"L")))))</f>
        <v>DM</v>
      </c>
      <c r="E3274" s="58">
        <f>IF(OR(Processes!$C$67=TRUE,Processes!P$67=TRUE),IF(AND(G3274=1,H3274=1,NOT(ISTEXT(J3274))),4,IF(AND(G3274=1,H3274=1,ISTEXT(J3274)),3,IF(AND(OR(G3274=1,H3274=1),ISTEXT(J3274)),2,1))),"OoS")</f>
        <v>1</v>
      </c>
      <c r="F3274" s="57"/>
      <c r="G3274" s="59"/>
      <c r="H3274" s="59"/>
      <c r="I3274" s="59"/>
      <c r="J3274" s="59"/>
      <c r="K3274" s="59"/>
      <c r="L3274" s="59"/>
      <c r="M3274" s="59"/>
      <c r="N3274" s="59"/>
      <c r="O3274" s="59"/>
      <c r="P3274" s="370"/>
      <c r="Q3274" s="63"/>
      <c r="R3274" s="389"/>
    </row>
    <row r="3275" spans="1:18" ht="13" hidden="1" x14ac:dyDescent="0.25">
      <c r="A3275" s="383"/>
      <c r="B3275" s="378"/>
      <c r="C3275" s="62" t="str">
        <f>IF(ISTEXT('Organizational Unit Summary'!$B$53),'Organizational Unit Summary'!$B$53,"")</f>
        <v>P-14</v>
      </c>
      <c r="D3275" s="51" t="str">
        <f>IF('Organizational Unit Summary'!$B$24="Benchmark or Sustainment",IF(E3275="OoS","OoS",IF(E3275=1,"DM",IF(E3275=2,"PM",IF(E3275=3,"LM",IF(E3275=4,"FM"))))),IF(E3275="OoS","OoS",IF(E3275&lt;=2,"H",IF(E3275=3,"M",IF(E3275=4,"L")))))</f>
        <v>DM</v>
      </c>
      <c r="E3275" s="58">
        <f>IF(OR(Processes!$C$67=TRUE,Processes!Q$67=TRUE),IF(AND(G3275=1,H3275=1,NOT(ISTEXT(J3275))),4,IF(AND(G3275=1,H3275=1,ISTEXT(J3275)),3,IF(AND(OR(G3275=1,H3275=1),ISTEXT(J3275)),2,1))),"OoS")</f>
        <v>1</v>
      </c>
      <c r="F3275" s="57"/>
      <c r="G3275" s="59"/>
      <c r="H3275" s="59"/>
      <c r="I3275" s="59"/>
      <c r="J3275" s="59"/>
      <c r="K3275" s="59"/>
      <c r="L3275" s="59"/>
      <c r="M3275" s="59"/>
      <c r="N3275" s="59"/>
      <c r="O3275" s="59"/>
      <c r="P3275" s="370"/>
      <c r="Q3275" s="63"/>
      <c r="R3275" s="389"/>
    </row>
    <row r="3276" spans="1:18" ht="13" hidden="1" x14ac:dyDescent="0.25">
      <c r="A3276" s="383"/>
      <c r="B3276" s="378"/>
      <c r="C3276" s="62" t="str">
        <f>IF(ISTEXT('Organizational Unit Summary'!$B$54),'Organizational Unit Summary'!$B$54,"")</f>
        <v>P-15</v>
      </c>
      <c r="D3276" s="51" t="str">
        <f>IF('Organizational Unit Summary'!$B$24="Benchmark or Sustainment",IF(E3276="OoS","OoS",IF(E3276=1,"DM",IF(E3276=2,"PM",IF(E3276=3,"LM",IF(E3276=4,"FM"))))),IF(E3276="OoS","OoS",IF(E3276&lt;=2,"H",IF(E3276=3,"M",IF(E3276=4,"L")))))</f>
        <v>DM</v>
      </c>
      <c r="E3276" s="58">
        <f>IF(OR(Processes!$C$67=TRUE,Processes!R$67=TRUE),IF(AND(G3276=1,H3276=1,NOT(ISTEXT(J3276))),4,IF(AND(G3276=1,H3276=1,ISTEXT(J3276)),3,IF(AND(OR(G3276=1,H3276=1),ISTEXT(J3276)),2,1))),"OoS")</f>
        <v>1</v>
      </c>
      <c r="F3276" s="57"/>
      <c r="G3276" s="59"/>
      <c r="H3276" s="59"/>
      <c r="I3276" s="59"/>
      <c r="J3276" s="59"/>
      <c r="K3276" s="59"/>
      <c r="L3276" s="59"/>
      <c r="M3276" s="59"/>
      <c r="N3276" s="59"/>
      <c r="O3276" s="59"/>
      <c r="P3276" s="370"/>
      <c r="Q3276" s="63"/>
      <c r="R3276" s="389"/>
    </row>
    <row r="3277" spans="1:18" ht="13" hidden="1" x14ac:dyDescent="0.25">
      <c r="A3277" s="383"/>
      <c r="B3277" s="378"/>
      <c r="C3277" s="62" t="str">
        <f>IF(ISTEXT('Organizational Unit Summary'!$B$55),'Organizational Unit Summary'!$B$55,"")</f>
        <v>P-16</v>
      </c>
      <c r="D3277" s="51" t="str">
        <f>IF('Organizational Unit Summary'!$B$24="Benchmark or Sustainment",IF(E3277="OoS","OoS",IF(E3277=1,"DM",IF(E3277=2,"PM",IF(E3277=3,"LM",IF(E3277=4,"FM"))))),IF(E3277="OoS","OoS",IF(E3277&lt;=2,"H",IF(E3277=3,"M",IF(E3277=4,"L")))))</f>
        <v>DM</v>
      </c>
      <c r="E3277" s="58">
        <f>IF(OR(Processes!$C$67=TRUE,Processes!S$67=TRUE),IF(AND(G3277=1,H3277=1,NOT(ISTEXT(J3277))),4,IF(AND(G3277=1,H3277=1,ISTEXT(J3277)),3,IF(AND(OR(G3277=1,H3277=1),ISTEXT(J3277)),2,1))),"OoS")</f>
        <v>1</v>
      </c>
      <c r="F3277" s="57"/>
      <c r="G3277" s="59"/>
      <c r="H3277" s="59"/>
      <c r="I3277" s="59"/>
      <c r="J3277" s="59"/>
      <c r="K3277" s="59"/>
      <c r="L3277" s="59"/>
      <c r="M3277" s="59"/>
      <c r="N3277" s="59"/>
      <c r="O3277" s="59"/>
      <c r="P3277" s="370"/>
      <c r="Q3277" s="63"/>
      <c r="R3277" s="389"/>
    </row>
    <row r="3278" spans="1:18" ht="13" hidden="1" x14ac:dyDescent="0.25">
      <c r="A3278" s="383"/>
      <c r="B3278" s="378"/>
      <c r="C3278" s="62" t="str">
        <f>IF(ISTEXT('Organizational Unit Summary'!$B$56),'Organizational Unit Summary'!$B$56,"")</f>
        <v>P-17</v>
      </c>
      <c r="D3278" s="51" t="str">
        <f>IF('Organizational Unit Summary'!$B$24="Benchmark or Sustainment",IF(E3278="OoS","OoS",IF(E3278=1,"DM",IF(E3278=2,"PM",IF(E3278=3,"LM",IF(E3278=4,"FM"))))),IF(E3278="OoS","OoS",IF(E3278&lt;=2,"H",IF(E3278=3,"M",IF(E3278=4,"L")))))</f>
        <v>DM</v>
      </c>
      <c r="E3278" s="58">
        <f>IF(OR(Processes!$C$67=TRUE,Processes!T$67=TRUE),IF(AND(G3278=1,H3278=1,NOT(ISTEXT(J3278))),4,IF(AND(G3278=1,H3278=1,ISTEXT(J3278)),3,IF(AND(OR(G3278=1,H3278=1),ISTEXT(J3278)),2,1))),"OoS")</f>
        <v>1</v>
      </c>
      <c r="F3278" s="57"/>
      <c r="G3278" s="59"/>
      <c r="H3278" s="59"/>
      <c r="I3278" s="59"/>
      <c r="J3278" s="59"/>
      <c r="K3278" s="59"/>
      <c r="L3278" s="59"/>
      <c r="M3278" s="59"/>
      <c r="N3278" s="59"/>
      <c r="O3278" s="59"/>
      <c r="P3278" s="370"/>
      <c r="Q3278" s="63"/>
      <c r="R3278" s="389"/>
    </row>
    <row r="3279" spans="1:18" ht="13" hidden="1" x14ac:dyDescent="0.25">
      <c r="A3279" s="383"/>
      <c r="B3279" s="378"/>
      <c r="C3279" s="62" t="str">
        <f>IF(ISTEXT('Organizational Unit Summary'!$B$57),'Organizational Unit Summary'!$B$57,"")</f>
        <v>P-18</v>
      </c>
      <c r="D3279" s="51" t="str">
        <f>IF('Organizational Unit Summary'!$B$24="Benchmark or Sustainment",IF(E3279="OoS","OoS",IF(E3279=1,"DM",IF(E3279=2,"PM",IF(E3279=3,"LM",IF(E3279=4,"FM"))))),IF(E3279="OoS","OoS",IF(E3279&lt;=2,"H",IF(E3279=3,"M",IF(E3279=4,"L")))))</f>
        <v>DM</v>
      </c>
      <c r="E3279" s="58">
        <f>IF(OR(Processes!$C$67=TRUE,Processes!U$67=TRUE),IF(AND(G3279=1,H3279=1,NOT(ISTEXT(J3279))),4,IF(AND(G3279=1,H3279=1,ISTEXT(J3279)),3,IF(AND(OR(G3279=1,H3279=1),ISTEXT(J3279)),2,1))),"OoS")</f>
        <v>1</v>
      </c>
      <c r="F3279" s="57"/>
      <c r="G3279" s="59"/>
      <c r="H3279" s="59"/>
      <c r="I3279" s="59"/>
      <c r="J3279" s="59"/>
      <c r="K3279" s="59"/>
      <c r="L3279" s="59"/>
      <c r="M3279" s="59"/>
      <c r="N3279" s="59"/>
      <c r="O3279" s="59"/>
      <c r="P3279" s="370"/>
      <c r="Q3279" s="63"/>
      <c r="R3279" s="389"/>
    </row>
    <row r="3280" spans="1:18" ht="13" hidden="1" x14ac:dyDescent="0.25">
      <c r="A3280" s="383"/>
      <c r="B3280" s="378"/>
      <c r="C3280" s="62" t="str">
        <f>IF(ISTEXT('Organizational Unit Summary'!$B$58),'Organizational Unit Summary'!$B$58,"")</f>
        <v>P-19</v>
      </c>
      <c r="D3280" s="51" t="str">
        <f>IF('Organizational Unit Summary'!$B$24="Benchmark or Sustainment",IF(E3280="OoS","OoS",IF(E3280=1,"DM",IF(E3280=2,"PM",IF(E3280=3,"LM",IF(E3280=4,"FM"))))),IF(E3280="OoS","OoS",IF(E3280&lt;=2,"H",IF(E3280=3,"M",IF(E3280=4,"L")))))</f>
        <v>DM</v>
      </c>
      <c r="E3280" s="58">
        <f>IF(OR(Processes!$C$67=TRUE,Processes!V$67=TRUE),IF(AND(G3280=1,H3280=1,NOT(ISTEXT(J3280))),4,IF(AND(G3280=1,H3280=1,ISTEXT(J3280)),3,IF(AND(OR(G3280=1,H3280=1),ISTEXT(J3280)),2,1))),"OoS")</f>
        <v>1</v>
      </c>
      <c r="F3280" s="57"/>
      <c r="G3280" s="59"/>
      <c r="H3280" s="59"/>
      <c r="I3280" s="59"/>
      <c r="J3280" s="59"/>
      <c r="K3280" s="59"/>
      <c r="L3280" s="59"/>
      <c r="M3280" s="59"/>
      <c r="N3280" s="59"/>
      <c r="O3280" s="59"/>
      <c r="P3280" s="370"/>
      <c r="Q3280" s="63"/>
      <c r="R3280" s="389"/>
    </row>
    <row r="3281" spans="1:18" ht="13.5" hidden="1" thickBot="1" x14ac:dyDescent="0.3">
      <c r="A3281" s="383"/>
      <c r="B3281" s="378"/>
      <c r="C3281" s="62" t="str">
        <f>IF(ISTEXT('Organizational Unit Summary'!$B$59),'Organizational Unit Summary'!$B$59,"")</f>
        <v>P-20</v>
      </c>
      <c r="D3281" s="51" t="str">
        <f>IF('Organizational Unit Summary'!$B$24="Benchmark or Sustainment",IF(E3281="OoS","OoS",IF(E3281=1,"DM",IF(E3281=2,"PM",IF(E3281=3,"LM",IF(E3281=4,"FM"))))),IF(E3281="OoS","OoS",IF(E3281&lt;=2,"H",IF(E3281=3,"M",IF(E3281=4,"L")))))</f>
        <v>DM</v>
      </c>
      <c r="E3281" s="58">
        <f>IF(OR(Processes!$C$67=TRUE,Processes!W$67=TRUE),IF(AND(G3281=1,H3281=1,NOT(ISTEXT(J3281))),4,IF(AND(G3281=1,H3281=1,ISTEXT(J3281)),3,IF(AND(OR(G3281=1,H3281=1),ISTEXT(J3281)),2,1))),"OoS")</f>
        <v>1</v>
      </c>
      <c r="F3281" s="57"/>
      <c r="G3281" s="59"/>
      <c r="H3281" s="59"/>
      <c r="I3281" s="59"/>
      <c r="J3281" s="59"/>
      <c r="K3281" s="59"/>
      <c r="L3281" s="59"/>
      <c r="M3281" s="59"/>
      <c r="N3281" s="59"/>
      <c r="O3281" s="59"/>
      <c r="P3281" s="371"/>
      <c r="Q3281" s="63"/>
      <c r="R3281" s="389"/>
    </row>
    <row r="3282" spans="1:18" ht="13" hidden="1" x14ac:dyDescent="0.25">
      <c r="A3282" s="383"/>
      <c r="B3282" s="378" t="str">
        <f>IF(ISTEXT(Processes!$B$17),Processes!$B$17,"")</f>
        <v>Process 15</v>
      </c>
      <c r="C3282" s="62" t="str">
        <f>IF(ISTEXT('Organizational Unit Summary'!$B$40),'Organizational Unit Summary'!$B$40,"")</f>
        <v>P-1</v>
      </c>
      <c r="D3282" s="51" t="str">
        <f>IF('Organizational Unit Summary'!$B$24="Benchmark or Sustainment",IF(E3282="OoS","OoS",IF(E3282=1,"DM",IF(E3282=2,"PM",IF(E3282=3,"LM",IF(E3282=4,"FM"))))),IF(E3282="OoS","OoS",IF(E3282&lt;=2,"H",IF(E3282=3,"M",IF(E3282=4,"L")))))</f>
        <v>DM</v>
      </c>
      <c r="E3282" s="58">
        <f>IF(OR(Processes!$C$68=TRUE,Processes!D$68=TRUE),IF(AND(G3282=1,H3282=1,NOT(ISTEXT(J3282))),4,IF(AND(G3282=1,H3282=1,ISTEXT(J3282)),3,IF(AND(OR(G3282=1,H3282=1),ISTEXT(J3282)),2,1))),"OoS")</f>
        <v>1</v>
      </c>
      <c r="F3282" s="57"/>
      <c r="G3282" s="59"/>
      <c r="H3282" s="59"/>
      <c r="I3282" s="59"/>
      <c r="J3282" s="59"/>
      <c r="K3282" s="59"/>
      <c r="L3282" s="59"/>
      <c r="M3282" s="59"/>
      <c r="N3282" s="59"/>
      <c r="O3282" s="59"/>
      <c r="P3282" s="369"/>
      <c r="Q3282" s="63"/>
      <c r="R3282" s="389"/>
    </row>
    <row r="3283" spans="1:18" ht="13" hidden="1" x14ac:dyDescent="0.25">
      <c r="A3283" s="383"/>
      <c r="B3283" s="378"/>
      <c r="C3283" s="62" t="str">
        <f>IF(ISTEXT('Organizational Unit Summary'!$B$41),'Organizational Unit Summary'!$B$41,"")</f>
        <v>P-2</v>
      </c>
      <c r="D3283" s="51" t="str">
        <f>IF('Organizational Unit Summary'!$B$24="Benchmark or Sustainment",IF(E3283="OoS","OoS",IF(E3283=1,"DM",IF(E3283=2,"PM",IF(E3283=3,"LM",IF(E3283=4,"FM"))))),IF(E3283="OoS","OoS",IF(E3283&lt;=2,"H",IF(E3283=3,"M",IF(E3283=4,"L")))))</f>
        <v>DM</v>
      </c>
      <c r="E3283" s="58">
        <f>IF(OR(Processes!$C$68=TRUE,Processes!E$68=TRUE),IF(AND(G3283=1,H3283=1,NOT(ISTEXT(J3283))),4,IF(AND(G3283=1,H3283=1,ISTEXT(J3283)),3,IF(AND(OR(G3283=1,H3283=1),ISTEXT(J3283)),2,1))),"OoS")</f>
        <v>1</v>
      </c>
      <c r="F3283" s="57"/>
      <c r="G3283" s="59"/>
      <c r="H3283" s="59"/>
      <c r="I3283" s="59"/>
      <c r="J3283" s="59"/>
      <c r="K3283" s="59"/>
      <c r="L3283" s="59"/>
      <c r="M3283" s="59"/>
      <c r="N3283" s="59"/>
      <c r="O3283" s="59"/>
      <c r="P3283" s="370"/>
      <c r="Q3283" s="63"/>
      <c r="R3283" s="389"/>
    </row>
    <row r="3284" spans="1:18" ht="13" hidden="1" x14ac:dyDescent="0.25">
      <c r="A3284" s="383"/>
      <c r="B3284" s="378"/>
      <c r="C3284" s="62" t="str">
        <f>IF(ISTEXT('Organizational Unit Summary'!$B$42),'Organizational Unit Summary'!$B$42,"")</f>
        <v>P-3</v>
      </c>
      <c r="D3284" s="51" t="str">
        <f>IF('Organizational Unit Summary'!$B$24="Benchmark or Sustainment",IF(E3284="OoS","OoS",IF(E3284=1,"DM",IF(E3284=2,"PM",IF(E3284=3,"LM",IF(E3284=4,"FM"))))),IF(E3284="OoS","OoS",IF(E3284&lt;=2,"H",IF(E3284=3,"M",IF(E3284=4,"L")))))</f>
        <v>DM</v>
      </c>
      <c r="E3284" s="58">
        <f>IF(OR(Processes!$C$68=TRUE,Processes!F$68=TRUE),IF(AND(G3284=1,H3284=1,NOT(ISTEXT(J3284))),4,IF(AND(G3284=1,H3284=1,ISTEXT(J3284)),3,IF(AND(OR(G3284=1,H3284=1),ISTEXT(J3284)),2,1))),"OoS")</f>
        <v>1</v>
      </c>
      <c r="F3284" s="57"/>
      <c r="G3284" s="59"/>
      <c r="H3284" s="59"/>
      <c r="I3284" s="59"/>
      <c r="J3284" s="59"/>
      <c r="K3284" s="59"/>
      <c r="L3284" s="59"/>
      <c r="M3284" s="59"/>
      <c r="N3284" s="59"/>
      <c r="O3284" s="59"/>
      <c r="P3284" s="370"/>
      <c r="Q3284" s="63"/>
      <c r="R3284" s="389"/>
    </row>
    <row r="3285" spans="1:18" ht="13" hidden="1" x14ac:dyDescent="0.25">
      <c r="A3285" s="383"/>
      <c r="B3285" s="378"/>
      <c r="C3285" s="62" t="str">
        <f>IF(ISTEXT('Organizational Unit Summary'!$B$43),'Organizational Unit Summary'!$B$43,"")</f>
        <v>P-4</v>
      </c>
      <c r="D3285" s="51" t="str">
        <f>IF('Organizational Unit Summary'!$B$24="Benchmark or Sustainment",IF(E3285="OoS","OoS",IF(E3285=1,"DM",IF(E3285=2,"PM",IF(E3285=3,"LM",IF(E3285=4,"FM"))))),IF(E3285="OoS","OoS",IF(E3285&lt;=2,"H",IF(E3285=3,"M",IF(E3285=4,"L")))))</f>
        <v>DM</v>
      </c>
      <c r="E3285" s="58">
        <f>IF(OR(Processes!$C$68=TRUE,Processes!G$68=TRUE),IF(AND(G3285=1,H3285=1,NOT(ISTEXT(J3285))),4,IF(AND(G3285=1,H3285=1,ISTEXT(J3285)),3,IF(AND(OR(G3285=1,H3285=1),ISTEXT(J3285)),2,1))),"OoS")</f>
        <v>1</v>
      </c>
      <c r="F3285" s="57"/>
      <c r="G3285" s="59"/>
      <c r="H3285" s="59"/>
      <c r="I3285" s="59"/>
      <c r="J3285" s="59"/>
      <c r="K3285" s="59"/>
      <c r="L3285" s="59"/>
      <c r="M3285" s="59"/>
      <c r="N3285" s="59"/>
      <c r="O3285" s="59"/>
      <c r="P3285" s="370"/>
      <c r="Q3285" s="63"/>
      <c r="R3285" s="389"/>
    </row>
    <row r="3286" spans="1:18" ht="13" hidden="1" x14ac:dyDescent="0.25">
      <c r="A3286" s="383"/>
      <c r="B3286" s="378"/>
      <c r="C3286" s="62" t="str">
        <f>IF(ISTEXT('Organizational Unit Summary'!$B$44),'Organizational Unit Summary'!$B$44,"")</f>
        <v>P-5</v>
      </c>
      <c r="D3286" s="51" t="str">
        <f>IF('Organizational Unit Summary'!$B$24="Benchmark or Sustainment",IF(E3286="OoS","OoS",IF(E3286=1,"DM",IF(E3286=2,"PM",IF(E3286=3,"LM",IF(E3286=4,"FM"))))),IF(E3286="OoS","OoS",IF(E3286&lt;=2,"H",IF(E3286=3,"M",IF(E3286=4,"L")))))</f>
        <v>DM</v>
      </c>
      <c r="E3286" s="58">
        <f>IF(OR(Processes!$C$68=TRUE,Processes!H$68=TRUE),IF(AND(G3286=1,H3286=1,NOT(ISTEXT(J3286))),4,IF(AND(G3286=1,H3286=1,ISTEXT(J3286)),3,IF(AND(OR(G3286=1,H3286=1),ISTEXT(J3286)),2,1))),"OoS")</f>
        <v>1</v>
      </c>
      <c r="F3286" s="57"/>
      <c r="G3286" s="59"/>
      <c r="H3286" s="59"/>
      <c r="I3286" s="59"/>
      <c r="J3286" s="59"/>
      <c r="K3286" s="59"/>
      <c r="L3286" s="59"/>
      <c r="M3286" s="59"/>
      <c r="N3286" s="59"/>
      <c r="O3286" s="59"/>
      <c r="P3286" s="370"/>
      <c r="Q3286" s="63"/>
      <c r="R3286" s="389"/>
    </row>
    <row r="3287" spans="1:18" ht="13" hidden="1" x14ac:dyDescent="0.25">
      <c r="A3287" s="383"/>
      <c r="B3287" s="378"/>
      <c r="C3287" s="62" t="str">
        <f>IF(ISTEXT('Organizational Unit Summary'!$B$45),'Organizational Unit Summary'!$B$45,"")</f>
        <v>P-6</v>
      </c>
      <c r="D3287" s="51" t="str">
        <f>IF('Organizational Unit Summary'!$B$24="Benchmark or Sustainment",IF(E3287="OoS","OoS",IF(E3287=1,"DM",IF(E3287=2,"PM",IF(E3287=3,"LM",IF(E3287=4,"FM"))))),IF(E3287="OoS","OoS",IF(E3287&lt;=2,"H",IF(E3287=3,"M",IF(E3287=4,"L")))))</f>
        <v>DM</v>
      </c>
      <c r="E3287" s="58">
        <f>IF(OR(Processes!$C$68=TRUE,Processes!I$68=TRUE),IF(AND(G3287=1,H3287=1,NOT(ISTEXT(J3287))),4,IF(AND(G3287=1,H3287=1,ISTEXT(J3287)),3,IF(AND(OR(G3287=1,H3287=1),ISTEXT(J3287)),2,1))),"OoS")</f>
        <v>1</v>
      </c>
      <c r="F3287" s="57"/>
      <c r="G3287" s="59"/>
      <c r="H3287" s="59"/>
      <c r="I3287" s="59"/>
      <c r="J3287" s="59"/>
      <c r="K3287" s="59"/>
      <c r="L3287" s="59"/>
      <c r="M3287" s="59"/>
      <c r="N3287" s="59"/>
      <c r="O3287" s="59"/>
      <c r="P3287" s="370"/>
      <c r="Q3287" s="63"/>
      <c r="R3287" s="389"/>
    </row>
    <row r="3288" spans="1:18" ht="13" hidden="1" x14ac:dyDescent="0.25">
      <c r="A3288" s="383"/>
      <c r="B3288" s="378"/>
      <c r="C3288" s="62" t="str">
        <f>IF(ISTEXT('Organizational Unit Summary'!$B$46),'Organizational Unit Summary'!$B$46,"")</f>
        <v>P-7</v>
      </c>
      <c r="D3288" s="51" t="str">
        <f>IF('Organizational Unit Summary'!$B$24="Benchmark or Sustainment",IF(E3288="OoS","OoS",IF(E3288=1,"DM",IF(E3288=2,"PM",IF(E3288=3,"LM",IF(E3288=4,"FM"))))),IF(E3288="OoS","OoS",IF(E3288&lt;=2,"H",IF(E3288=3,"M",IF(E3288=4,"L")))))</f>
        <v>DM</v>
      </c>
      <c r="E3288" s="58">
        <f>IF(OR(Processes!$C$68=TRUE,Processes!J$68=TRUE),IF(AND(G3288=1,H3288=1,NOT(ISTEXT(J3288))),4,IF(AND(G3288=1,H3288=1,ISTEXT(J3288)),3,IF(AND(OR(G3288=1,H3288=1),ISTEXT(J3288)),2,1))),"OoS")</f>
        <v>1</v>
      </c>
      <c r="F3288" s="57"/>
      <c r="G3288" s="59"/>
      <c r="H3288" s="59"/>
      <c r="I3288" s="59"/>
      <c r="J3288" s="59"/>
      <c r="K3288" s="59"/>
      <c r="L3288" s="59"/>
      <c r="M3288" s="59"/>
      <c r="N3288" s="59"/>
      <c r="O3288" s="59"/>
      <c r="P3288" s="370"/>
      <c r="Q3288" s="63"/>
      <c r="R3288" s="389"/>
    </row>
    <row r="3289" spans="1:18" ht="13" hidden="1" x14ac:dyDescent="0.25">
      <c r="A3289" s="383"/>
      <c r="B3289" s="378"/>
      <c r="C3289" s="62" t="str">
        <f>IF(ISTEXT('Organizational Unit Summary'!$B$47),'Organizational Unit Summary'!$B$47,"")</f>
        <v>P-8</v>
      </c>
      <c r="D3289" s="51" t="str">
        <f>IF('Organizational Unit Summary'!$B$24="Benchmark or Sustainment",IF(E3289="OoS","OoS",IF(E3289=1,"DM",IF(E3289=2,"PM",IF(E3289=3,"LM",IF(E3289=4,"FM"))))),IF(E3289="OoS","OoS",IF(E3289&lt;=2,"H",IF(E3289=3,"M",IF(E3289=4,"L")))))</f>
        <v>DM</v>
      </c>
      <c r="E3289" s="58">
        <f>IF(OR(Processes!$C$68=TRUE,Processes!K$68=TRUE),IF(AND(G3289=1,H3289=1,NOT(ISTEXT(J3289))),4,IF(AND(G3289=1,H3289=1,ISTEXT(J3289)),3,IF(AND(OR(G3289=1,H3289=1),ISTEXT(J3289)),2,1))),"OoS")</f>
        <v>1</v>
      </c>
      <c r="F3289" s="57"/>
      <c r="G3289" s="59"/>
      <c r="H3289" s="59"/>
      <c r="I3289" s="59"/>
      <c r="J3289" s="59"/>
      <c r="K3289" s="59"/>
      <c r="L3289" s="59"/>
      <c r="M3289" s="59"/>
      <c r="N3289" s="59"/>
      <c r="O3289" s="59"/>
      <c r="P3289" s="370"/>
      <c r="Q3289" s="63"/>
      <c r="R3289" s="389"/>
    </row>
    <row r="3290" spans="1:18" ht="13" hidden="1" x14ac:dyDescent="0.25">
      <c r="A3290" s="383"/>
      <c r="B3290" s="378"/>
      <c r="C3290" s="62" t="str">
        <f>IF(ISTEXT('Organizational Unit Summary'!$B$48),'Organizational Unit Summary'!$B$48,"")</f>
        <v>P-9</v>
      </c>
      <c r="D3290" s="51" t="str">
        <f>IF('Organizational Unit Summary'!$B$24="Benchmark or Sustainment",IF(E3290="OoS","OoS",IF(E3290=1,"DM",IF(E3290=2,"PM",IF(E3290=3,"LM",IF(E3290=4,"FM"))))),IF(E3290="OoS","OoS",IF(E3290&lt;=2,"H",IF(E3290=3,"M",IF(E3290=4,"L")))))</f>
        <v>DM</v>
      </c>
      <c r="E3290" s="58">
        <f>IF(OR(Processes!$C$68=TRUE,Processes!L$68=TRUE),IF(AND(G3290=1,H3290=1,NOT(ISTEXT(J3290))),4,IF(AND(G3290=1,H3290=1,ISTEXT(J3290)),3,IF(AND(OR(G3290=1,H3290=1),ISTEXT(J3290)),2,1))),"OoS")</f>
        <v>1</v>
      </c>
      <c r="F3290" s="57"/>
      <c r="G3290" s="59"/>
      <c r="H3290" s="59"/>
      <c r="I3290" s="59"/>
      <c r="J3290" s="59"/>
      <c r="K3290" s="59"/>
      <c r="L3290" s="59"/>
      <c r="M3290" s="59"/>
      <c r="N3290" s="59"/>
      <c r="O3290" s="59"/>
      <c r="P3290" s="370"/>
      <c r="Q3290" s="63"/>
      <c r="R3290" s="389"/>
    </row>
    <row r="3291" spans="1:18" ht="13" hidden="1" x14ac:dyDescent="0.25">
      <c r="A3291" s="383"/>
      <c r="B3291" s="378"/>
      <c r="C3291" s="62" t="str">
        <f>IF(ISTEXT('Organizational Unit Summary'!$B$49),'Organizational Unit Summary'!$B$49,"")</f>
        <v>P-10</v>
      </c>
      <c r="D3291" s="51" t="str">
        <f>IF('Organizational Unit Summary'!$B$24="Benchmark or Sustainment",IF(E3291="OoS","OoS",IF(E3291=1,"DM",IF(E3291=2,"PM",IF(E3291=3,"LM",IF(E3291=4,"FM"))))),IF(E3291="OoS","OoS",IF(E3291&lt;=2,"H",IF(E3291=3,"M",IF(E3291=4,"L")))))</f>
        <v>DM</v>
      </c>
      <c r="E3291" s="58">
        <f>IF(OR(Processes!$C$68=TRUE,Processes!M$68=TRUE),IF(AND(G3291=1,H3291=1,NOT(ISTEXT(J3291))),4,IF(AND(G3291=1,H3291=1,ISTEXT(J3291)),3,IF(AND(OR(G3291=1,H3291=1),ISTEXT(J3291)),2,1))),"OoS")</f>
        <v>1</v>
      </c>
      <c r="F3291" s="57"/>
      <c r="G3291" s="59"/>
      <c r="H3291" s="59"/>
      <c r="I3291" s="59"/>
      <c r="J3291" s="59"/>
      <c r="K3291" s="59"/>
      <c r="L3291" s="59"/>
      <c r="M3291" s="59"/>
      <c r="N3291" s="59"/>
      <c r="O3291" s="59"/>
      <c r="P3291" s="370"/>
      <c r="Q3291" s="63"/>
      <c r="R3291" s="389"/>
    </row>
    <row r="3292" spans="1:18" ht="13" hidden="1" x14ac:dyDescent="0.25">
      <c r="A3292" s="383"/>
      <c r="B3292" s="378"/>
      <c r="C3292" s="62" t="str">
        <f>IF(ISTEXT('Organizational Unit Summary'!$B$50),'Organizational Unit Summary'!$B$50,"")</f>
        <v>P-11</v>
      </c>
      <c r="D3292" s="51" t="str">
        <f>IF('Organizational Unit Summary'!$B$24="Benchmark or Sustainment",IF(E3292="OoS","OoS",IF(E3292=1,"DM",IF(E3292=2,"PM",IF(E3292=3,"LM",IF(E3292=4,"FM"))))),IF(E3292="OoS","OoS",IF(E3292&lt;=2,"H",IF(E3292=3,"M",IF(E3292=4,"L")))))</f>
        <v>DM</v>
      </c>
      <c r="E3292" s="58">
        <f>IF(OR(Processes!$C$68=TRUE,Processes!N$68=TRUE),IF(AND(G3292=1,H3292=1,NOT(ISTEXT(J3292))),4,IF(AND(G3292=1,H3292=1,ISTEXT(J3292)),3,IF(AND(OR(G3292=1,H3292=1),ISTEXT(J3292)),2,1))),"OoS")</f>
        <v>1</v>
      </c>
      <c r="F3292" s="57"/>
      <c r="G3292" s="59"/>
      <c r="H3292" s="59"/>
      <c r="I3292" s="59"/>
      <c r="J3292" s="59"/>
      <c r="K3292" s="59"/>
      <c r="L3292" s="59"/>
      <c r="M3292" s="59"/>
      <c r="N3292" s="59"/>
      <c r="O3292" s="59"/>
      <c r="P3292" s="370"/>
      <c r="Q3292" s="63"/>
      <c r="R3292" s="389"/>
    </row>
    <row r="3293" spans="1:18" ht="13" hidden="1" x14ac:dyDescent="0.25">
      <c r="A3293" s="383"/>
      <c r="B3293" s="378"/>
      <c r="C3293" s="62" t="str">
        <f>IF(ISTEXT('Organizational Unit Summary'!$B$51),'Organizational Unit Summary'!$B$51,"")</f>
        <v>P-12</v>
      </c>
      <c r="D3293" s="51" t="str">
        <f>IF('Organizational Unit Summary'!$B$24="Benchmark or Sustainment",IF(E3293="OoS","OoS",IF(E3293=1,"DM",IF(E3293=2,"PM",IF(E3293=3,"LM",IF(E3293=4,"FM"))))),IF(E3293="OoS","OoS",IF(E3293&lt;=2,"H",IF(E3293=3,"M",IF(E3293=4,"L")))))</f>
        <v>DM</v>
      </c>
      <c r="E3293" s="58">
        <f>IF(OR(Processes!$C$68=TRUE,Processes!O$68=TRUE),IF(AND(G3293=1,H3293=1,NOT(ISTEXT(J3293))),4,IF(AND(G3293=1,H3293=1,ISTEXT(J3293)),3,IF(AND(OR(G3293=1,H3293=1),ISTEXT(J3293)),2,1))),"OoS")</f>
        <v>1</v>
      </c>
      <c r="F3293" s="57"/>
      <c r="G3293" s="59"/>
      <c r="H3293" s="59"/>
      <c r="I3293" s="59"/>
      <c r="J3293" s="59"/>
      <c r="K3293" s="59"/>
      <c r="L3293" s="59"/>
      <c r="M3293" s="59"/>
      <c r="N3293" s="59"/>
      <c r="O3293" s="59"/>
      <c r="P3293" s="370"/>
      <c r="Q3293" s="63"/>
      <c r="R3293" s="389"/>
    </row>
    <row r="3294" spans="1:18" ht="13" hidden="1" x14ac:dyDescent="0.25">
      <c r="A3294" s="383"/>
      <c r="B3294" s="378"/>
      <c r="C3294" s="62" t="str">
        <f>IF(ISTEXT('Organizational Unit Summary'!$B$52),'Organizational Unit Summary'!$B$52,"")</f>
        <v>P-13</v>
      </c>
      <c r="D3294" s="51" t="str">
        <f>IF('Organizational Unit Summary'!$B$24="Benchmark or Sustainment",IF(E3294="OoS","OoS",IF(E3294=1,"DM",IF(E3294=2,"PM",IF(E3294=3,"LM",IF(E3294=4,"FM"))))),IF(E3294="OoS","OoS",IF(E3294&lt;=2,"H",IF(E3294=3,"M",IF(E3294=4,"L")))))</f>
        <v>DM</v>
      </c>
      <c r="E3294" s="58">
        <f>IF(OR(Processes!$C$68=TRUE,Processes!P$68=TRUE),IF(AND(G3294=1,H3294=1,NOT(ISTEXT(J3294))),4,IF(AND(G3294=1,H3294=1,ISTEXT(J3294)),3,IF(AND(OR(G3294=1,H3294=1),ISTEXT(J3294)),2,1))),"OoS")</f>
        <v>1</v>
      </c>
      <c r="F3294" s="57"/>
      <c r="G3294" s="59"/>
      <c r="H3294" s="59"/>
      <c r="I3294" s="59"/>
      <c r="J3294" s="59"/>
      <c r="K3294" s="59"/>
      <c r="L3294" s="59"/>
      <c r="M3294" s="59"/>
      <c r="N3294" s="59"/>
      <c r="O3294" s="59"/>
      <c r="P3294" s="370"/>
      <c r="Q3294" s="63"/>
      <c r="R3294" s="389"/>
    </row>
    <row r="3295" spans="1:18" ht="13" hidden="1" x14ac:dyDescent="0.25">
      <c r="A3295" s="383"/>
      <c r="B3295" s="378"/>
      <c r="C3295" s="62" t="str">
        <f>IF(ISTEXT('Organizational Unit Summary'!$B$53),'Organizational Unit Summary'!$B$53,"")</f>
        <v>P-14</v>
      </c>
      <c r="D3295" s="51" t="str">
        <f>IF('Organizational Unit Summary'!$B$24="Benchmark or Sustainment",IF(E3295="OoS","OoS",IF(E3295=1,"DM",IF(E3295=2,"PM",IF(E3295=3,"LM",IF(E3295=4,"FM"))))),IF(E3295="OoS","OoS",IF(E3295&lt;=2,"H",IF(E3295=3,"M",IF(E3295=4,"L")))))</f>
        <v>DM</v>
      </c>
      <c r="E3295" s="58">
        <f>IF(OR(Processes!$C$68=TRUE,Processes!Q$68=TRUE),IF(AND(G3295=1,H3295=1,NOT(ISTEXT(J3295))),4,IF(AND(G3295=1,H3295=1,ISTEXT(J3295)),3,IF(AND(OR(G3295=1,H3295=1),ISTEXT(J3295)),2,1))),"OoS")</f>
        <v>1</v>
      </c>
      <c r="F3295" s="57"/>
      <c r="G3295" s="59"/>
      <c r="H3295" s="59"/>
      <c r="I3295" s="59"/>
      <c r="J3295" s="59"/>
      <c r="K3295" s="59"/>
      <c r="L3295" s="59"/>
      <c r="M3295" s="59"/>
      <c r="N3295" s="59"/>
      <c r="O3295" s="59"/>
      <c r="P3295" s="370"/>
      <c r="Q3295" s="63"/>
      <c r="R3295" s="389"/>
    </row>
    <row r="3296" spans="1:18" ht="13" hidden="1" x14ac:dyDescent="0.25">
      <c r="A3296" s="383"/>
      <c r="B3296" s="378"/>
      <c r="C3296" s="62" t="str">
        <f>IF(ISTEXT('Organizational Unit Summary'!$B$54),'Organizational Unit Summary'!$B$54,"")</f>
        <v>P-15</v>
      </c>
      <c r="D3296" s="51" t="str">
        <f>IF('Organizational Unit Summary'!$B$24="Benchmark or Sustainment",IF(E3296="OoS","OoS",IF(E3296=1,"DM",IF(E3296=2,"PM",IF(E3296=3,"LM",IF(E3296=4,"FM"))))),IF(E3296="OoS","OoS",IF(E3296&lt;=2,"H",IF(E3296=3,"M",IF(E3296=4,"L")))))</f>
        <v>DM</v>
      </c>
      <c r="E3296" s="58">
        <f>IF(OR(Processes!$C$68=TRUE,Processes!R$68=TRUE),IF(AND(G3296=1,H3296=1,NOT(ISTEXT(J3296))),4,IF(AND(G3296=1,H3296=1,ISTEXT(J3296)),3,IF(AND(OR(G3296=1,H3296=1),ISTEXT(J3296)),2,1))),"OoS")</f>
        <v>1</v>
      </c>
      <c r="F3296" s="57"/>
      <c r="G3296" s="59"/>
      <c r="H3296" s="59"/>
      <c r="I3296" s="59"/>
      <c r="J3296" s="59"/>
      <c r="K3296" s="59"/>
      <c r="L3296" s="59"/>
      <c r="M3296" s="59"/>
      <c r="N3296" s="59"/>
      <c r="O3296" s="59"/>
      <c r="P3296" s="370"/>
      <c r="Q3296" s="63"/>
      <c r="R3296" s="389"/>
    </row>
    <row r="3297" spans="1:18" ht="13" hidden="1" x14ac:dyDescent="0.25">
      <c r="A3297" s="383"/>
      <c r="B3297" s="378"/>
      <c r="C3297" s="62" t="str">
        <f>IF(ISTEXT('Organizational Unit Summary'!$B$55),'Organizational Unit Summary'!$B$55,"")</f>
        <v>P-16</v>
      </c>
      <c r="D3297" s="51" t="str">
        <f>IF('Organizational Unit Summary'!$B$24="Benchmark or Sustainment",IF(E3297="OoS","OoS",IF(E3297=1,"DM",IF(E3297=2,"PM",IF(E3297=3,"LM",IF(E3297=4,"FM"))))),IF(E3297="OoS","OoS",IF(E3297&lt;=2,"H",IF(E3297=3,"M",IF(E3297=4,"L")))))</f>
        <v>DM</v>
      </c>
      <c r="E3297" s="58">
        <f>IF(OR(Processes!$C$68=TRUE,Processes!S$68=TRUE),IF(AND(G3297=1,H3297=1,NOT(ISTEXT(J3297))),4,IF(AND(G3297=1,H3297=1,ISTEXT(J3297)),3,IF(AND(OR(G3297=1,H3297=1),ISTEXT(J3297)),2,1))),"OoS")</f>
        <v>1</v>
      </c>
      <c r="F3297" s="57"/>
      <c r="G3297" s="59"/>
      <c r="H3297" s="59"/>
      <c r="I3297" s="59"/>
      <c r="J3297" s="59"/>
      <c r="K3297" s="59"/>
      <c r="L3297" s="59"/>
      <c r="M3297" s="59"/>
      <c r="N3297" s="59"/>
      <c r="O3297" s="59"/>
      <c r="P3297" s="370"/>
      <c r="Q3297" s="63"/>
      <c r="R3297" s="389"/>
    </row>
    <row r="3298" spans="1:18" ht="13" hidden="1" x14ac:dyDescent="0.25">
      <c r="A3298" s="383"/>
      <c r="B3298" s="378"/>
      <c r="C3298" s="62" t="str">
        <f>IF(ISTEXT('Organizational Unit Summary'!$B$56),'Organizational Unit Summary'!$B$56,"")</f>
        <v>P-17</v>
      </c>
      <c r="D3298" s="51" t="str">
        <f>IF('Organizational Unit Summary'!$B$24="Benchmark or Sustainment",IF(E3298="OoS","OoS",IF(E3298=1,"DM",IF(E3298=2,"PM",IF(E3298=3,"LM",IF(E3298=4,"FM"))))),IF(E3298="OoS","OoS",IF(E3298&lt;=2,"H",IF(E3298=3,"M",IF(E3298=4,"L")))))</f>
        <v>DM</v>
      </c>
      <c r="E3298" s="58">
        <f>IF(OR(Processes!$C$68=TRUE,Processes!T$68=TRUE),IF(AND(G3298=1,H3298=1,NOT(ISTEXT(J3298))),4,IF(AND(G3298=1,H3298=1,ISTEXT(J3298)),3,IF(AND(OR(G3298=1,H3298=1),ISTEXT(J3298)),2,1))),"OoS")</f>
        <v>1</v>
      </c>
      <c r="F3298" s="57"/>
      <c r="G3298" s="59"/>
      <c r="H3298" s="59"/>
      <c r="I3298" s="59"/>
      <c r="J3298" s="59"/>
      <c r="K3298" s="59"/>
      <c r="L3298" s="59"/>
      <c r="M3298" s="59"/>
      <c r="N3298" s="59"/>
      <c r="O3298" s="59"/>
      <c r="P3298" s="370"/>
      <c r="Q3298" s="63"/>
      <c r="R3298" s="389"/>
    </row>
    <row r="3299" spans="1:18" ht="13" hidden="1" x14ac:dyDescent="0.25">
      <c r="A3299" s="383"/>
      <c r="B3299" s="378"/>
      <c r="C3299" s="62" t="str">
        <f>IF(ISTEXT('Organizational Unit Summary'!$B$57),'Organizational Unit Summary'!$B$57,"")</f>
        <v>P-18</v>
      </c>
      <c r="D3299" s="51" t="str">
        <f>IF('Organizational Unit Summary'!$B$24="Benchmark or Sustainment",IF(E3299="OoS","OoS",IF(E3299=1,"DM",IF(E3299=2,"PM",IF(E3299=3,"LM",IF(E3299=4,"FM"))))),IF(E3299="OoS","OoS",IF(E3299&lt;=2,"H",IF(E3299=3,"M",IF(E3299=4,"L")))))</f>
        <v>DM</v>
      </c>
      <c r="E3299" s="58">
        <f>IF(OR(Processes!$C$68=TRUE,Processes!U$68=TRUE),IF(AND(G3299=1,H3299=1,NOT(ISTEXT(J3299))),4,IF(AND(G3299=1,H3299=1,ISTEXT(J3299)),3,IF(AND(OR(G3299=1,H3299=1),ISTEXT(J3299)),2,1))),"OoS")</f>
        <v>1</v>
      </c>
      <c r="F3299" s="57"/>
      <c r="G3299" s="59"/>
      <c r="H3299" s="59"/>
      <c r="I3299" s="59"/>
      <c r="J3299" s="59"/>
      <c r="K3299" s="59"/>
      <c r="L3299" s="59"/>
      <c r="M3299" s="59"/>
      <c r="N3299" s="59"/>
      <c r="O3299" s="59"/>
      <c r="P3299" s="370"/>
      <c r="Q3299" s="63"/>
      <c r="R3299" s="389"/>
    </row>
    <row r="3300" spans="1:18" ht="13" hidden="1" x14ac:dyDescent="0.25">
      <c r="A3300" s="383"/>
      <c r="B3300" s="378"/>
      <c r="C3300" s="62" t="str">
        <f>IF(ISTEXT('Organizational Unit Summary'!$B$58),'Organizational Unit Summary'!$B$58,"")</f>
        <v>P-19</v>
      </c>
      <c r="D3300" s="51" t="str">
        <f>IF('Organizational Unit Summary'!$B$24="Benchmark or Sustainment",IF(E3300="OoS","OoS",IF(E3300=1,"DM",IF(E3300=2,"PM",IF(E3300=3,"LM",IF(E3300=4,"FM"))))),IF(E3300="OoS","OoS",IF(E3300&lt;=2,"H",IF(E3300=3,"M",IF(E3300=4,"L")))))</f>
        <v>DM</v>
      </c>
      <c r="E3300" s="58">
        <f>IF(OR(Processes!$C$68=TRUE,Processes!V$68=TRUE),IF(AND(G3300=1,H3300=1,NOT(ISTEXT(J3300))),4,IF(AND(G3300=1,H3300=1,ISTEXT(J3300)),3,IF(AND(OR(G3300=1,H3300=1),ISTEXT(J3300)),2,1))),"OoS")</f>
        <v>1</v>
      </c>
      <c r="F3300" s="57"/>
      <c r="G3300" s="59"/>
      <c r="H3300" s="59"/>
      <c r="I3300" s="59"/>
      <c r="J3300" s="59"/>
      <c r="K3300" s="59"/>
      <c r="L3300" s="59"/>
      <c r="M3300" s="59"/>
      <c r="N3300" s="59"/>
      <c r="O3300" s="59"/>
      <c r="P3300" s="370"/>
      <c r="Q3300" s="63"/>
      <c r="R3300" s="389"/>
    </row>
    <row r="3301" spans="1:18" ht="13.5" hidden="1" thickBot="1" x14ac:dyDescent="0.3">
      <c r="A3301" s="383"/>
      <c r="B3301" s="378"/>
      <c r="C3301" s="62" t="str">
        <f>IF(ISTEXT('Organizational Unit Summary'!$B$59),'Organizational Unit Summary'!$B$59,"")</f>
        <v>P-20</v>
      </c>
      <c r="D3301" s="51" t="str">
        <f>IF('Organizational Unit Summary'!$B$24="Benchmark or Sustainment",IF(E3301="OoS","OoS",IF(E3301=1,"DM",IF(E3301=2,"PM",IF(E3301=3,"LM",IF(E3301=4,"FM"))))),IF(E3301="OoS","OoS",IF(E3301&lt;=2,"H",IF(E3301=3,"M",IF(E3301=4,"L")))))</f>
        <v>DM</v>
      </c>
      <c r="E3301" s="58">
        <f>IF(OR(Processes!$C$68=TRUE,Processes!W$68=TRUE),IF(AND(G3301=1,H3301=1,NOT(ISTEXT(J3301))),4,IF(AND(G3301=1,H3301=1,ISTEXT(J3301)),3,IF(AND(OR(G3301=1,H3301=1),ISTEXT(J3301)),2,1))),"OoS")</f>
        <v>1</v>
      </c>
      <c r="F3301" s="57"/>
      <c r="G3301" s="59"/>
      <c r="H3301" s="59"/>
      <c r="I3301" s="59"/>
      <c r="J3301" s="59"/>
      <c r="K3301" s="59"/>
      <c r="L3301" s="59"/>
      <c r="M3301" s="59"/>
      <c r="N3301" s="59"/>
      <c r="O3301" s="59"/>
      <c r="P3301" s="371"/>
      <c r="Q3301" s="63"/>
      <c r="R3301" s="389"/>
    </row>
    <row r="3302" spans="1:18" ht="13" hidden="1" x14ac:dyDescent="0.25">
      <c r="A3302" s="383"/>
      <c r="B3302" s="378" t="str">
        <f>IF(ISTEXT(Processes!$B$18),Processes!$B$18,"")</f>
        <v>Process 16</v>
      </c>
      <c r="C3302" s="62" t="str">
        <f>IF(ISTEXT('Organizational Unit Summary'!$B$40),'Organizational Unit Summary'!$B$40,"")</f>
        <v>P-1</v>
      </c>
      <c r="D3302" s="51" t="str">
        <f>IF('Organizational Unit Summary'!$B$24="Benchmark or Sustainment",IF(E3302="OoS","OoS",IF(E3302=1,"DM",IF(E3302=2,"PM",IF(E3302=3,"LM",IF(E3302=4,"FM"))))),IF(E3302="OoS","OoS",IF(E3302&lt;=2,"H",IF(E3302=3,"M",IF(E3302=4,"L")))))</f>
        <v>DM</v>
      </c>
      <c r="E3302" s="58">
        <f>IF(OR(Processes!$C$69=TRUE,Processes!D$69=TRUE),IF(AND(G3302=1,H3302=1,NOT(ISTEXT(J3302))),4,IF(AND(G3302=1,H3302=1,ISTEXT(J3302)),3,IF(AND(OR(G3302=1,H3302=1),ISTEXT(J3302)),2,1))),"OoS")</f>
        <v>1</v>
      </c>
      <c r="F3302" s="57"/>
      <c r="G3302" s="59"/>
      <c r="H3302" s="59"/>
      <c r="I3302" s="59"/>
      <c r="J3302" s="59"/>
      <c r="K3302" s="59"/>
      <c r="L3302" s="59"/>
      <c r="M3302" s="59"/>
      <c r="N3302" s="59"/>
      <c r="O3302" s="59"/>
      <c r="P3302" s="369"/>
      <c r="Q3302" s="63"/>
      <c r="R3302" s="389"/>
    </row>
    <row r="3303" spans="1:18" ht="13" hidden="1" x14ac:dyDescent="0.25">
      <c r="A3303" s="383"/>
      <c r="B3303" s="378"/>
      <c r="C3303" s="62" t="str">
        <f>IF(ISTEXT('Organizational Unit Summary'!$B$41),'Organizational Unit Summary'!$B$41,"")</f>
        <v>P-2</v>
      </c>
      <c r="D3303" s="51" t="str">
        <f>IF('Organizational Unit Summary'!$B$24="Benchmark or Sustainment",IF(E3303="OoS","OoS",IF(E3303=1,"DM",IF(E3303=2,"PM",IF(E3303=3,"LM",IF(E3303=4,"FM"))))),IF(E3303="OoS","OoS",IF(E3303&lt;=2,"H",IF(E3303=3,"M",IF(E3303=4,"L")))))</f>
        <v>DM</v>
      </c>
      <c r="E3303" s="58">
        <f>IF(OR(Processes!$C$69=TRUE,Processes!E$69=TRUE),IF(AND(G3303=1,H3303=1,NOT(ISTEXT(J3303))),4,IF(AND(G3303=1,H3303=1,ISTEXT(J3303)),3,IF(AND(OR(G3303=1,H3303=1),ISTEXT(J3303)),2,1))),"OoS")</f>
        <v>1</v>
      </c>
      <c r="F3303" s="57"/>
      <c r="G3303" s="59"/>
      <c r="H3303" s="59"/>
      <c r="I3303" s="59"/>
      <c r="J3303" s="59"/>
      <c r="K3303" s="59"/>
      <c r="L3303" s="59"/>
      <c r="M3303" s="59"/>
      <c r="N3303" s="59"/>
      <c r="O3303" s="59"/>
      <c r="P3303" s="370"/>
      <c r="Q3303" s="63"/>
      <c r="R3303" s="389"/>
    </row>
    <row r="3304" spans="1:18" ht="13" hidden="1" x14ac:dyDescent="0.25">
      <c r="A3304" s="383"/>
      <c r="B3304" s="378"/>
      <c r="C3304" s="62" t="str">
        <f>IF(ISTEXT('Organizational Unit Summary'!$B$42),'Organizational Unit Summary'!$B$42,"")</f>
        <v>P-3</v>
      </c>
      <c r="D3304" s="51" t="str">
        <f>IF('Organizational Unit Summary'!$B$24="Benchmark or Sustainment",IF(E3304="OoS","OoS",IF(E3304=1,"DM",IF(E3304=2,"PM",IF(E3304=3,"LM",IF(E3304=4,"FM"))))),IF(E3304="OoS","OoS",IF(E3304&lt;=2,"H",IF(E3304=3,"M",IF(E3304=4,"L")))))</f>
        <v>DM</v>
      </c>
      <c r="E3304" s="58">
        <f>IF(OR(Processes!$C$69=TRUE,Processes!F$69=TRUE),IF(AND(G3304=1,H3304=1,NOT(ISTEXT(J3304))),4,IF(AND(G3304=1,H3304=1,ISTEXT(J3304)),3,IF(AND(OR(G3304=1,H3304=1),ISTEXT(J3304)),2,1))),"OoS")</f>
        <v>1</v>
      </c>
      <c r="F3304" s="57"/>
      <c r="G3304" s="59"/>
      <c r="H3304" s="59"/>
      <c r="I3304" s="59"/>
      <c r="J3304" s="59"/>
      <c r="K3304" s="59"/>
      <c r="L3304" s="59"/>
      <c r="M3304" s="59"/>
      <c r="N3304" s="59"/>
      <c r="O3304" s="59"/>
      <c r="P3304" s="370"/>
      <c r="Q3304" s="63"/>
      <c r="R3304" s="389"/>
    </row>
    <row r="3305" spans="1:18" ht="13" hidden="1" x14ac:dyDescent="0.25">
      <c r="A3305" s="383"/>
      <c r="B3305" s="378"/>
      <c r="C3305" s="62" t="str">
        <f>IF(ISTEXT('Organizational Unit Summary'!$B$43),'Organizational Unit Summary'!$B$43,"")</f>
        <v>P-4</v>
      </c>
      <c r="D3305" s="51" t="str">
        <f>IF('Organizational Unit Summary'!$B$24="Benchmark or Sustainment",IF(E3305="OoS","OoS",IF(E3305=1,"DM",IF(E3305=2,"PM",IF(E3305=3,"LM",IF(E3305=4,"FM"))))),IF(E3305="OoS","OoS",IF(E3305&lt;=2,"H",IF(E3305=3,"M",IF(E3305=4,"L")))))</f>
        <v>DM</v>
      </c>
      <c r="E3305" s="58">
        <f>IF(OR(Processes!$C$69=TRUE,Processes!G$69=TRUE),IF(AND(G3305=1,H3305=1,NOT(ISTEXT(J3305))),4,IF(AND(G3305=1,H3305=1,ISTEXT(J3305)),3,IF(AND(OR(G3305=1,H3305=1),ISTEXT(J3305)),2,1))),"OoS")</f>
        <v>1</v>
      </c>
      <c r="F3305" s="57"/>
      <c r="G3305" s="59"/>
      <c r="H3305" s="59"/>
      <c r="I3305" s="59"/>
      <c r="J3305" s="59"/>
      <c r="K3305" s="59"/>
      <c r="L3305" s="59"/>
      <c r="M3305" s="59"/>
      <c r="N3305" s="59"/>
      <c r="O3305" s="59"/>
      <c r="P3305" s="370"/>
      <c r="Q3305" s="63"/>
      <c r="R3305" s="389"/>
    </row>
    <row r="3306" spans="1:18" ht="13" hidden="1" x14ac:dyDescent="0.25">
      <c r="A3306" s="383"/>
      <c r="B3306" s="378"/>
      <c r="C3306" s="62" t="str">
        <f>IF(ISTEXT('Organizational Unit Summary'!$B$44),'Organizational Unit Summary'!$B$44,"")</f>
        <v>P-5</v>
      </c>
      <c r="D3306" s="51" t="str">
        <f>IF('Organizational Unit Summary'!$B$24="Benchmark or Sustainment",IF(E3306="OoS","OoS",IF(E3306=1,"DM",IF(E3306=2,"PM",IF(E3306=3,"LM",IF(E3306=4,"FM"))))),IF(E3306="OoS","OoS",IF(E3306&lt;=2,"H",IF(E3306=3,"M",IF(E3306=4,"L")))))</f>
        <v>DM</v>
      </c>
      <c r="E3306" s="58">
        <f>IF(OR(Processes!$C$69=TRUE,Processes!H$69=TRUE),IF(AND(G3306=1,H3306=1,NOT(ISTEXT(J3306))),4,IF(AND(G3306=1,H3306=1,ISTEXT(J3306)),3,IF(AND(OR(G3306=1,H3306=1),ISTEXT(J3306)),2,1))),"OoS")</f>
        <v>1</v>
      </c>
      <c r="F3306" s="57"/>
      <c r="G3306" s="59"/>
      <c r="H3306" s="59"/>
      <c r="I3306" s="59"/>
      <c r="J3306" s="59"/>
      <c r="K3306" s="59"/>
      <c r="L3306" s="59"/>
      <c r="M3306" s="59"/>
      <c r="N3306" s="59"/>
      <c r="O3306" s="59"/>
      <c r="P3306" s="370"/>
      <c r="Q3306" s="63"/>
      <c r="R3306" s="389"/>
    </row>
    <row r="3307" spans="1:18" ht="13" hidden="1" x14ac:dyDescent="0.25">
      <c r="A3307" s="383"/>
      <c r="B3307" s="378"/>
      <c r="C3307" s="62" t="str">
        <f>IF(ISTEXT('Organizational Unit Summary'!$B$45),'Organizational Unit Summary'!$B$45,"")</f>
        <v>P-6</v>
      </c>
      <c r="D3307" s="51" t="str">
        <f>IF('Organizational Unit Summary'!$B$24="Benchmark or Sustainment",IF(E3307="OoS","OoS",IF(E3307=1,"DM",IF(E3307=2,"PM",IF(E3307=3,"LM",IF(E3307=4,"FM"))))),IF(E3307="OoS","OoS",IF(E3307&lt;=2,"H",IF(E3307=3,"M",IF(E3307=4,"L")))))</f>
        <v>DM</v>
      </c>
      <c r="E3307" s="58">
        <f>IF(OR(Processes!$C$69=TRUE,Processes!I$69=TRUE),IF(AND(G3307=1,H3307=1,NOT(ISTEXT(J3307))),4,IF(AND(G3307=1,H3307=1,ISTEXT(J3307)),3,IF(AND(OR(G3307=1,H3307=1),ISTEXT(J3307)),2,1))),"OoS")</f>
        <v>1</v>
      </c>
      <c r="F3307" s="57"/>
      <c r="G3307" s="59"/>
      <c r="H3307" s="59"/>
      <c r="I3307" s="59"/>
      <c r="J3307" s="59"/>
      <c r="K3307" s="59"/>
      <c r="L3307" s="59"/>
      <c r="M3307" s="59"/>
      <c r="N3307" s="59"/>
      <c r="O3307" s="59"/>
      <c r="P3307" s="370"/>
      <c r="Q3307" s="63"/>
      <c r="R3307" s="389"/>
    </row>
    <row r="3308" spans="1:18" ht="13" hidden="1" x14ac:dyDescent="0.25">
      <c r="A3308" s="383"/>
      <c r="B3308" s="378"/>
      <c r="C3308" s="62" t="str">
        <f>IF(ISTEXT('Organizational Unit Summary'!$B$46),'Organizational Unit Summary'!$B$46,"")</f>
        <v>P-7</v>
      </c>
      <c r="D3308" s="51" t="str">
        <f>IF('Organizational Unit Summary'!$B$24="Benchmark or Sustainment",IF(E3308="OoS","OoS",IF(E3308=1,"DM",IF(E3308=2,"PM",IF(E3308=3,"LM",IF(E3308=4,"FM"))))),IF(E3308="OoS","OoS",IF(E3308&lt;=2,"H",IF(E3308=3,"M",IF(E3308=4,"L")))))</f>
        <v>DM</v>
      </c>
      <c r="E3308" s="58">
        <f>IF(OR(Processes!$C$69=TRUE,Processes!J$69=TRUE),IF(AND(G3308=1,H3308=1,NOT(ISTEXT(J3308))),4,IF(AND(G3308=1,H3308=1,ISTEXT(J3308)),3,IF(AND(OR(G3308=1,H3308=1),ISTEXT(J3308)),2,1))),"OoS")</f>
        <v>1</v>
      </c>
      <c r="F3308" s="57"/>
      <c r="G3308" s="59"/>
      <c r="H3308" s="59"/>
      <c r="I3308" s="59"/>
      <c r="J3308" s="59"/>
      <c r="K3308" s="59"/>
      <c r="L3308" s="59"/>
      <c r="M3308" s="59"/>
      <c r="N3308" s="59"/>
      <c r="O3308" s="59"/>
      <c r="P3308" s="370"/>
      <c r="Q3308" s="63"/>
      <c r="R3308" s="389"/>
    </row>
    <row r="3309" spans="1:18" ht="13" hidden="1" x14ac:dyDescent="0.25">
      <c r="A3309" s="383"/>
      <c r="B3309" s="378"/>
      <c r="C3309" s="62" t="str">
        <f>IF(ISTEXT('Organizational Unit Summary'!$B$47),'Organizational Unit Summary'!$B$47,"")</f>
        <v>P-8</v>
      </c>
      <c r="D3309" s="51" t="str">
        <f>IF('Organizational Unit Summary'!$B$24="Benchmark or Sustainment",IF(E3309="OoS","OoS",IF(E3309=1,"DM",IF(E3309=2,"PM",IF(E3309=3,"LM",IF(E3309=4,"FM"))))),IF(E3309="OoS","OoS",IF(E3309&lt;=2,"H",IF(E3309=3,"M",IF(E3309=4,"L")))))</f>
        <v>DM</v>
      </c>
      <c r="E3309" s="58">
        <f>IF(OR(Processes!$C$69=TRUE,Processes!K$69=TRUE),IF(AND(G3309=1,H3309=1,NOT(ISTEXT(J3309))),4,IF(AND(G3309=1,H3309=1,ISTEXT(J3309)),3,IF(AND(OR(G3309=1,H3309=1),ISTEXT(J3309)),2,1))),"OoS")</f>
        <v>1</v>
      </c>
      <c r="F3309" s="57"/>
      <c r="G3309" s="59"/>
      <c r="H3309" s="59"/>
      <c r="I3309" s="59"/>
      <c r="J3309" s="59"/>
      <c r="K3309" s="59"/>
      <c r="L3309" s="59"/>
      <c r="M3309" s="59"/>
      <c r="N3309" s="59"/>
      <c r="O3309" s="59"/>
      <c r="P3309" s="370"/>
      <c r="Q3309" s="63"/>
      <c r="R3309" s="389"/>
    </row>
    <row r="3310" spans="1:18" ht="13" hidden="1" x14ac:dyDescent="0.25">
      <c r="A3310" s="383"/>
      <c r="B3310" s="378"/>
      <c r="C3310" s="62" t="str">
        <f>IF(ISTEXT('Organizational Unit Summary'!$B$48),'Organizational Unit Summary'!$B$48,"")</f>
        <v>P-9</v>
      </c>
      <c r="D3310" s="51" t="str">
        <f>IF('Organizational Unit Summary'!$B$24="Benchmark or Sustainment",IF(E3310="OoS","OoS",IF(E3310=1,"DM",IF(E3310=2,"PM",IF(E3310=3,"LM",IF(E3310=4,"FM"))))),IF(E3310="OoS","OoS",IF(E3310&lt;=2,"H",IF(E3310=3,"M",IF(E3310=4,"L")))))</f>
        <v>DM</v>
      </c>
      <c r="E3310" s="58">
        <f>IF(OR(Processes!$C$69=TRUE,Processes!L$69=TRUE),IF(AND(G3310=1,H3310=1,NOT(ISTEXT(J3310))),4,IF(AND(G3310=1,H3310=1,ISTEXT(J3310)),3,IF(AND(OR(G3310=1,H3310=1),ISTEXT(J3310)),2,1))),"OoS")</f>
        <v>1</v>
      </c>
      <c r="F3310" s="57"/>
      <c r="G3310" s="59"/>
      <c r="H3310" s="59"/>
      <c r="I3310" s="59"/>
      <c r="J3310" s="59"/>
      <c r="K3310" s="59"/>
      <c r="L3310" s="59"/>
      <c r="M3310" s="59"/>
      <c r="N3310" s="59"/>
      <c r="O3310" s="59"/>
      <c r="P3310" s="370"/>
      <c r="Q3310" s="63"/>
      <c r="R3310" s="389"/>
    </row>
    <row r="3311" spans="1:18" ht="13" hidden="1" x14ac:dyDescent="0.25">
      <c r="A3311" s="383"/>
      <c r="B3311" s="378"/>
      <c r="C3311" s="62" t="str">
        <f>IF(ISTEXT('Organizational Unit Summary'!$B$49),'Organizational Unit Summary'!$B$49,"")</f>
        <v>P-10</v>
      </c>
      <c r="D3311" s="51" t="str">
        <f>IF('Organizational Unit Summary'!$B$24="Benchmark or Sustainment",IF(E3311="OoS","OoS",IF(E3311=1,"DM",IF(E3311=2,"PM",IF(E3311=3,"LM",IF(E3311=4,"FM"))))),IF(E3311="OoS","OoS",IF(E3311&lt;=2,"H",IF(E3311=3,"M",IF(E3311=4,"L")))))</f>
        <v>DM</v>
      </c>
      <c r="E3311" s="58">
        <f>IF(OR(Processes!$C$69=TRUE,Processes!M$69=TRUE),IF(AND(G3311=1,H3311=1,NOT(ISTEXT(J3311))),4,IF(AND(G3311=1,H3311=1,ISTEXT(J3311)),3,IF(AND(OR(G3311=1,H3311=1),ISTEXT(J3311)),2,1))),"OoS")</f>
        <v>1</v>
      </c>
      <c r="F3311" s="57"/>
      <c r="G3311" s="59"/>
      <c r="H3311" s="59"/>
      <c r="I3311" s="59"/>
      <c r="J3311" s="59"/>
      <c r="K3311" s="59"/>
      <c r="L3311" s="59"/>
      <c r="M3311" s="59"/>
      <c r="N3311" s="59"/>
      <c r="O3311" s="59"/>
      <c r="P3311" s="370"/>
      <c r="Q3311" s="63"/>
      <c r="R3311" s="389"/>
    </row>
    <row r="3312" spans="1:18" ht="13" hidden="1" x14ac:dyDescent="0.25">
      <c r="A3312" s="383"/>
      <c r="B3312" s="378"/>
      <c r="C3312" s="62" t="str">
        <f>IF(ISTEXT('Organizational Unit Summary'!$B$50),'Organizational Unit Summary'!$B$50,"")</f>
        <v>P-11</v>
      </c>
      <c r="D3312" s="51" t="str">
        <f>IF('Organizational Unit Summary'!$B$24="Benchmark or Sustainment",IF(E3312="OoS","OoS",IF(E3312=1,"DM",IF(E3312=2,"PM",IF(E3312=3,"LM",IF(E3312=4,"FM"))))),IF(E3312="OoS","OoS",IF(E3312&lt;=2,"H",IF(E3312=3,"M",IF(E3312=4,"L")))))</f>
        <v>DM</v>
      </c>
      <c r="E3312" s="58">
        <f>IF(OR(Processes!$C$69=TRUE,Processes!N$69=TRUE),IF(AND(G3312=1,H3312=1,NOT(ISTEXT(J3312))),4,IF(AND(G3312=1,H3312=1,ISTEXT(J3312)),3,IF(AND(OR(G3312=1,H3312=1),ISTEXT(J3312)),2,1))),"OoS")</f>
        <v>1</v>
      </c>
      <c r="F3312" s="57"/>
      <c r="G3312" s="59"/>
      <c r="H3312" s="59"/>
      <c r="I3312" s="59"/>
      <c r="J3312" s="59"/>
      <c r="K3312" s="59"/>
      <c r="L3312" s="59"/>
      <c r="M3312" s="59"/>
      <c r="N3312" s="59"/>
      <c r="O3312" s="59"/>
      <c r="P3312" s="370"/>
      <c r="Q3312" s="63"/>
      <c r="R3312" s="389"/>
    </row>
    <row r="3313" spans="1:18" ht="13" hidden="1" x14ac:dyDescent="0.25">
      <c r="A3313" s="383"/>
      <c r="B3313" s="378"/>
      <c r="C3313" s="62" t="str">
        <f>IF(ISTEXT('Organizational Unit Summary'!$B$51),'Organizational Unit Summary'!$B$51,"")</f>
        <v>P-12</v>
      </c>
      <c r="D3313" s="51" t="str">
        <f>IF('Organizational Unit Summary'!$B$24="Benchmark or Sustainment",IF(E3313="OoS","OoS",IF(E3313=1,"DM",IF(E3313=2,"PM",IF(E3313=3,"LM",IF(E3313=4,"FM"))))),IF(E3313="OoS","OoS",IF(E3313&lt;=2,"H",IF(E3313=3,"M",IF(E3313=4,"L")))))</f>
        <v>DM</v>
      </c>
      <c r="E3313" s="58">
        <f>IF(OR(Processes!$C$69=TRUE,Processes!O$69=TRUE),IF(AND(G3313=1,H3313=1,NOT(ISTEXT(J3313))),4,IF(AND(G3313=1,H3313=1,ISTEXT(J3313)),3,IF(AND(OR(G3313=1,H3313=1),ISTEXT(J3313)),2,1))),"OoS")</f>
        <v>1</v>
      </c>
      <c r="F3313" s="57"/>
      <c r="G3313" s="59"/>
      <c r="H3313" s="59"/>
      <c r="I3313" s="59"/>
      <c r="J3313" s="59"/>
      <c r="K3313" s="59"/>
      <c r="L3313" s="59"/>
      <c r="M3313" s="59"/>
      <c r="N3313" s="59"/>
      <c r="O3313" s="59"/>
      <c r="P3313" s="370"/>
      <c r="Q3313" s="63"/>
      <c r="R3313" s="389"/>
    </row>
    <row r="3314" spans="1:18" ht="13" hidden="1" x14ac:dyDescent="0.25">
      <c r="A3314" s="383"/>
      <c r="B3314" s="378"/>
      <c r="C3314" s="62" t="str">
        <f>IF(ISTEXT('Organizational Unit Summary'!$B$52),'Organizational Unit Summary'!$B$52,"")</f>
        <v>P-13</v>
      </c>
      <c r="D3314" s="51" t="str">
        <f>IF('Organizational Unit Summary'!$B$24="Benchmark or Sustainment",IF(E3314="OoS","OoS",IF(E3314=1,"DM",IF(E3314=2,"PM",IF(E3314=3,"LM",IF(E3314=4,"FM"))))),IF(E3314="OoS","OoS",IF(E3314&lt;=2,"H",IF(E3314=3,"M",IF(E3314=4,"L")))))</f>
        <v>DM</v>
      </c>
      <c r="E3314" s="58">
        <f>IF(OR(Processes!$C$69=TRUE,Processes!P$69=TRUE),IF(AND(G3314=1,H3314=1,NOT(ISTEXT(J3314))),4,IF(AND(G3314=1,H3314=1,ISTEXT(J3314)),3,IF(AND(OR(G3314=1,H3314=1),ISTEXT(J3314)),2,1))),"OoS")</f>
        <v>1</v>
      </c>
      <c r="F3314" s="57"/>
      <c r="G3314" s="59"/>
      <c r="H3314" s="59"/>
      <c r="I3314" s="59"/>
      <c r="J3314" s="59"/>
      <c r="K3314" s="59"/>
      <c r="L3314" s="59"/>
      <c r="M3314" s="59"/>
      <c r="N3314" s="59"/>
      <c r="O3314" s="59"/>
      <c r="P3314" s="370"/>
      <c r="Q3314" s="63"/>
      <c r="R3314" s="389"/>
    </row>
    <row r="3315" spans="1:18" ht="13" hidden="1" x14ac:dyDescent="0.25">
      <c r="A3315" s="383"/>
      <c r="B3315" s="378"/>
      <c r="C3315" s="62" t="str">
        <f>IF(ISTEXT('Organizational Unit Summary'!$B$53),'Organizational Unit Summary'!$B$53,"")</f>
        <v>P-14</v>
      </c>
      <c r="D3315" s="51" t="str">
        <f>IF('Organizational Unit Summary'!$B$24="Benchmark or Sustainment",IF(E3315="OoS","OoS",IF(E3315=1,"DM",IF(E3315=2,"PM",IF(E3315=3,"LM",IF(E3315=4,"FM"))))),IF(E3315="OoS","OoS",IF(E3315&lt;=2,"H",IF(E3315=3,"M",IF(E3315=4,"L")))))</f>
        <v>DM</v>
      </c>
      <c r="E3315" s="58">
        <f>IF(OR(Processes!$C$69=TRUE,Processes!Q$69=TRUE),IF(AND(G3315=1,H3315=1,NOT(ISTEXT(J3315))),4,IF(AND(G3315=1,H3315=1,ISTEXT(J3315)),3,IF(AND(OR(G3315=1,H3315=1),ISTEXT(J3315)),2,1))),"OoS")</f>
        <v>1</v>
      </c>
      <c r="F3315" s="57"/>
      <c r="G3315" s="59"/>
      <c r="H3315" s="59"/>
      <c r="I3315" s="59"/>
      <c r="J3315" s="59"/>
      <c r="K3315" s="59"/>
      <c r="L3315" s="59"/>
      <c r="M3315" s="59"/>
      <c r="N3315" s="59"/>
      <c r="O3315" s="59"/>
      <c r="P3315" s="370"/>
      <c r="Q3315" s="63"/>
      <c r="R3315" s="389"/>
    </row>
    <row r="3316" spans="1:18" ht="13" hidden="1" x14ac:dyDescent="0.25">
      <c r="A3316" s="383"/>
      <c r="B3316" s="378"/>
      <c r="C3316" s="62" t="str">
        <f>IF(ISTEXT('Organizational Unit Summary'!$B$54),'Organizational Unit Summary'!$B$54,"")</f>
        <v>P-15</v>
      </c>
      <c r="D3316" s="51" t="str">
        <f>IF('Organizational Unit Summary'!$B$24="Benchmark or Sustainment",IF(E3316="OoS","OoS",IF(E3316=1,"DM",IF(E3316=2,"PM",IF(E3316=3,"LM",IF(E3316=4,"FM"))))),IF(E3316="OoS","OoS",IF(E3316&lt;=2,"H",IF(E3316=3,"M",IF(E3316=4,"L")))))</f>
        <v>DM</v>
      </c>
      <c r="E3316" s="58">
        <f>IF(OR(Processes!$C$69=TRUE,Processes!R$69=TRUE),IF(AND(G3316=1,H3316=1,NOT(ISTEXT(J3316))),4,IF(AND(G3316=1,H3316=1,ISTEXT(J3316)),3,IF(AND(OR(G3316=1,H3316=1),ISTEXT(J3316)),2,1))),"OoS")</f>
        <v>1</v>
      </c>
      <c r="F3316" s="57"/>
      <c r="G3316" s="59"/>
      <c r="H3316" s="59"/>
      <c r="I3316" s="59"/>
      <c r="J3316" s="59"/>
      <c r="K3316" s="59"/>
      <c r="L3316" s="59"/>
      <c r="M3316" s="59"/>
      <c r="N3316" s="59"/>
      <c r="O3316" s="59"/>
      <c r="P3316" s="370"/>
      <c r="Q3316" s="63"/>
      <c r="R3316" s="389"/>
    </row>
    <row r="3317" spans="1:18" ht="13" hidden="1" x14ac:dyDescent="0.25">
      <c r="A3317" s="383"/>
      <c r="B3317" s="378"/>
      <c r="C3317" s="62" t="str">
        <f>IF(ISTEXT('Organizational Unit Summary'!$B$55),'Organizational Unit Summary'!$B$55,"")</f>
        <v>P-16</v>
      </c>
      <c r="D3317" s="51" t="str">
        <f>IF('Organizational Unit Summary'!$B$24="Benchmark or Sustainment",IF(E3317="OoS","OoS",IF(E3317=1,"DM",IF(E3317=2,"PM",IF(E3317=3,"LM",IF(E3317=4,"FM"))))),IF(E3317="OoS","OoS",IF(E3317&lt;=2,"H",IF(E3317=3,"M",IF(E3317=4,"L")))))</f>
        <v>DM</v>
      </c>
      <c r="E3317" s="58">
        <f>IF(OR(Processes!$C$69=TRUE,Processes!S$69=TRUE),IF(AND(G3317=1,H3317=1,NOT(ISTEXT(J3317))),4,IF(AND(G3317=1,H3317=1,ISTEXT(J3317)),3,IF(AND(OR(G3317=1,H3317=1),ISTEXT(J3317)),2,1))),"OoS")</f>
        <v>1</v>
      </c>
      <c r="F3317" s="57"/>
      <c r="G3317" s="59"/>
      <c r="H3317" s="59"/>
      <c r="I3317" s="59"/>
      <c r="J3317" s="59"/>
      <c r="K3317" s="59"/>
      <c r="L3317" s="59"/>
      <c r="M3317" s="59"/>
      <c r="N3317" s="59"/>
      <c r="O3317" s="59"/>
      <c r="P3317" s="370"/>
      <c r="Q3317" s="63"/>
      <c r="R3317" s="389"/>
    </row>
    <row r="3318" spans="1:18" ht="13" hidden="1" x14ac:dyDescent="0.25">
      <c r="A3318" s="383"/>
      <c r="B3318" s="378"/>
      <c r="C3318" s="62" t="str">
        <f>IF(ISTEXT('Organizational Unit Summary'!$B$56),'Organizational Unit Summary'!$B$56,"")</f>
        <v>P-17</v>
      </c>
      <c r="D3318" s="51" t="str">
        <f>IF('Organizational Unit Summary'!$B$24="Benchmark or Sustainment",IF(E3318="OoS","OoS",IF(E3318=1,"DM",IF(E3318=2,"PM",IF(E3318=3,"LM",IF(E3318=4,"FM"))))),IF(E3318="OoS","OoS",IF(E3318&lt;=2,"H",IF(E3318=3,"M",IF(E3318=4,"L")))))</f>
        <v>DM</v>
      </c>
      <c r="E3318" s="58">
        <f>IF(OR(Processes!$C$69=TRUE,Processes!T$69=TRUE),IF(AND(G3318=1,H3318=1,NOT(ISTEXT(J3318))),4,IF(AND(G3318=1,H3318=1,ISTEXT(J3318)),3,IF(AND(OR(G3318=1,H3318=1),ISTEXT(J3318)),2,1))),"OoS")</f>
        <v>1</v>
      </c>
      <c r="F3318" s="57"/>
      <c r="G3318" s="59"/>
      <c r="H3318" s="59"/>
      <c r="I3318" s="59"/>
      <c r="J3318" s="59"/>
      <c r="K3318" s="59"/>
      <c r="L3318" s="59"/>
      <c r="M3318" s="59"/>
      <c r="N3318" s="59"/>
      <c r="O3318" s="59"/>
      <c r="P3318" s="370"/>
      <c r="Q3318" s="63"/>
      <c r="R3318" s="389"/>
    </row>
    <row r="3319" spans="1:18" ht="13" hidden="1" x14ac:dyDescent="0.25">
      <c r="A3319" s="383"/>
      <c r="B3319" s="378"/>
      <c r="C3319" s="62" t="str">
        <f>IF(ISTEXT('Organizational Unit Summary'!$B$57),'Organizational Unit Summary'!$B$57,"")</f>
        <v>P-18</v>
      </c>
      <c r="D3319" s="51" t="str">
        <f>IF('Organizational Unit Summary'!$B$24="Benchmark or Sustainment",IF(E3319="OoS","OoS",IF(E3319=1,"DM",IF(E3319=2,"PM",IF(E3319=3,"LM",IF(E3319=4,"FM"))))),IF(E3319="OoS","OoS",IF(E3319&lt;=2,"H",IF(E3319=3,"M",IF(E3319=4,"L")))))</f>
        <v>DM</v>
      </c>
      <c r="E3319" s="58">
        <f>IF(OR(Processes!$C$69=TRUE,Processes!U$69=TRUE),IF(AND(G3319=1,H3319=1,NOT(ISTEXT(J3319))),4,IF(AND(G3319=1,H3319=1,ISTEXT(J3319)),3,IF(AND(OR(G3319=1,H3319=1),ISTEXT(J3319)),2,1))),"OoS")</f>
        <v>1</v>
      </c>
      <c r="F3319" s="57"/>
      <c r="G3319" s="59"/>
      <c r="H3319" s="59"/>
      <c r="I3319" s="59"/>
      <c r="J3319" s="59"/>
      <c r="K3319" s="59"/>
      <c r="L3319" s="59"/>
      <c r="M3319" s="59"/>
      <c r="N3319" s="59"/>
      <c r="O3319" s="59"/>
      <c r="P3319" s="370"/>
      <c r="Q3319" s="63"/>
      <c r="R3319" s="389"/>
    </row>
    <row r="3320" spans="1:18" ht="13" hidden="1" x14ac:dyDescent="0.25">
      <c r="A3320" s="383"/>
      <c r="B3320" s="378"/>
      <c r="C3320" s="62" t="str">
        <f>IF(ISTEXT('Organizational Unit Summary'!$B$58),'Organizational Unit Summary'!$B$58,"")</f>
        <v>P-19</v>
      </c>
      <c r="D3320" s="51" t="str">
        <f>IF('Organizational Unit Summary'!$B$24="Benchmark or Sustainment",IF(E3320="OoS","OoS",IF(E3320=1,"DM",IF(E3320=2,"PM",IF(E3320=3,"LM",IF(E3320=4,"FM"))))),IF(E3320="OoS","OoS",IF(E3320&lt;=2,"H",IF(E3320=3,"M",IF(E3320=4,"L")))))</f>
        <v>DM</v>
      </c>
      <c r="E3320" s="58">
        <f>IF(OR(Processes!$C$69=TRUE,Processes!V$69=TRUE),IF(AND(G3320=1,H3320=1,NOT(ISTEXT(J3320))),4,IF(AND(G3320=1,H3320=1,ISTEXT(J3320)),3,IF(AND(OR(G3320=1,H3320=1),ISTEXT(J3320)),2,1))),"OoS")</f>
        <v>1</v>
      </c>
      <c r="F3320" s="57"/>
      <c r="G3320" s="59"/>
      <c r="H3320" s="59"/>
      <c r="I3320" s="59"/>
      <c r="J3320" s="59"/>
      <c r="K3320" s="59"/>
      <c r="L3320" s="59"/>
      <c r="M3320" s="59"/>
      <c r="N3320" s="59"/>
      <c r="O3320" s="59"/>
      <c r="P3320" s="370"/>
      <c r="Q3320" s="63"/>
      <c r="R3320" s="389"/>
    </row>
    <row r="3321" spans="1:18" ht="13.5" hidden="1" thickBot="1" x14ac:dyDescent="0.3">
      <c r="A3321" s="383"/>
      <c r="B3321" s="378"/>
      <c r="C3321" s="62" t="str">
        <f>IF(ISTEXT('Organizational Unit Summary'!$B$59),'Organizational Unit Summary'!$B$59,"")</f>
        <v>P-20</v>
      </c>
      <c r="D3321" s="51" t="str">
        <f>IF('Organizational Unit Summary'!$B$24="Benchmark or Sustainment",IF(E3321="OoS","OoS",IF(E3321=1,"DM",IF(E3321=2,"PM",IF(E3321=3,"LM",IF(E3321=4,"FM"))))),IF(E3321="OoS","OoS",IF(E3321&lt;=2,"H",IF(E3321=3,"M",IF(E3321=4,"L")))))</f>
        <v>DM</v>
      </c>
      <c r="E3321" s="58">
        <f>IF(OR(Processes!$C$69=TRUE,Processes!W$69=TRUE),IF(AND(G3321=1,H3321=1,NOT(ISTEXT(J3321))),4,IF(AND(G3321=1,H3321=1,ISTEXT(J3321)),3,IF(AND(OR(G3321=1,H3321=1),ISTEXT(J3321)),2,1))),"OoS")</f>
        <v>1</v>
      </c>
      <c r="F3321" s="57"/>
      <c r="G3321" s="59"/>
      <c r="H3321" s="59"/>
      <c r="I3321" s="59"/>
      <c r="J3321" s="59"/>
      <c r="K3321" s="59"/>
      <c r="L3321" s="59"/>
      <c r="M3321" s="59"/>
      <c r="N3321" s="59"/>
      <c r="O3321" s="59"/>
      <c r="P3321" s="371"/>
      <c r="Q3321" s="63"/>
      <c r="R3321" s="389"/>
    </row>
    <row r="3322" spans="1:18" ht="13" hidden="1" x14ac:dyDescent="0.25">
      <c r="A3322" s="383"/>
      <c r="B3322" s="378" t="str">
        <f>IF(ISTEXT(Processes!$B$19),Processes!$B$19,"")</f>
        <v>Process 17</v>
      </c>
      <c r="C3322" s="62" t="str">
        <f>IF(ISTEXT('Organizational Unit Summary'!$B$40),'Organizational Unit Summary'!$B$40,"")</f>
        <v>P-1</v>
      </c>
      <c r="D3322" s="51" t="str">
        <f>IF('Organizational Unit Summary'!$B$24="Benchmark or Sustainment",IF(E3322="OoS","OoS",IF(E3322=1,"DM",IF(E3322=2,"PM",IF(E3322=3,"LM",IF(E3322=4,"FM"))))),IF(E3322="OoS","OoS",IF(E3322&lt;=2,"H",IF(E3322=3,"M",IF(E3322=4,"L")))))</f>
        <v>DM</v>
      </c>
      <c r="E3322" s="58">
        <f>IF(OR(Processes!$C$70=TRUE,Processes!D$70=TRUE),IF(AND(G3322=1,H3322=1,NOT(ISTEXT(J3322))),4,IF(AND(G3322=1,H3322=1,ISTEXT(J3322)),3,IF(AND(OR(G3322=1,H3322=1),ISTEXT(J3322)),2,1))),"OoS")</f>
        <v>1</v>
      </c>
      <c r="F3322" s="57"/>
      <c r="G3322" s="59"/>
      <c r="H3322" s="59"/>
      <c r="I3322" s="59"/>
      <c r="J3322" s="59"/>
      <c r="K3322" s="59"/>
      <c r="L3322" s="59"/>
      <c r="M3322" s="59"/>
      <c r="N3322" s="59"/>
      <c r="O3322" s="59"/>
      <c r="P3322" s="369"/>
      <c r="Q3322" s="63"/>
      <c r="R3322" s="389"/>
    </row>
    <row r="3323" spans="1:18" ht="13" hidden="1" x14ac:dyDescent="0.25">
      <c r="A3323" s="383"/>
      <c r="B3323" s="378"/>
      <c r="C3323" s="62" t="str">
        <f>IF(ISTEXT('Organizational Unit Summary'!$B$41),'Organizational Unit Summary'!$B$41,"")</f>
        <v>P-2</v>
      </c>
      <c r="D3323" s="51" t="str">
        <f>IF('Organizational Unit Summary'!$B$24="Benchmark or Sustainment",IF(E3323="OoS","OoS",IF(E3323=1,"DM",IF(E3323=2,"PM",IF(E3323=3,"LM",IF(E3323=4,"FM"))))),IF(E3323="OoS","OoS",IF(E3323&lt;=2,"H",IF(E3323=3,"M",IF(E3323=4,"L")))))</f>
        <v>DM</v>
      </c>
      <c r="E3323" s="58">
        <f>IF(OR(Processes!$C$70=TRUE,Processes!E$70=TRUE),IF(AND(G3323=1,H3323=1,NOT(ISTEXT(J3323))),4,IF(AND(G3323=1,H3323=1,ISTEXT(J3323)),3,IF(AND(OR(G3323=1,H3323=1),ISTEXT(J3323)),2,1))),"OoS")</f>
        <v>1</v>
      </c>
      <c r="F3323" s="57"/>
      <c r="G3323" s="59"/>
      <c r="H3323" s="59"/>
      <c r="I3323" s="59"/>
      <c r="J3323" s="59"/>
      <c r="K3323" s="59"/>
      <c r="L3323" s="59"/>
      <c r="M3323" s="59"/>
      <c r="N3323" s="59"/>
      <c r="O3323" s="59"/>
      <c r="P3323" s="370"/>
      <c r="Q3323" s="63"/>
      <c r="R3323" s="389"/>
    </row>
    <row r="3324" spans="1:18" ht="13" hidden="1" x14ac:dyDescent="0.25">
      <c r="A3324" s="383"/>
      <c r="B3324" s="378"/>
      <c r="C3324" s="62" t="str">
        <f>IF(ISTEXT('Organizational Unit Summary'!$B$42),'Organizational Unit Summary'!$B$42,"")</f>
        <v>P-3</v>
      </c>
      <c r="D3324" s="51" t="str">
        <f>IF('Organizational Unit Summary'!$B$24="Benchmark or Sustainment",IF(E3324="OoS","OoS",IF(E3324=1,"DM",IF(E3324=2,"PM",IF(E3324=3,"LM",IF(E3324=4,"FM"))))),IF(E3324="OoS","OoS",IF(E3324&lt;=2,"H",IF(E3324=3,"M",IF(E3324=4,"L")))))</f>
        <v>DM</v>
      </c>
      <c r="E3324" s="58">
        <f>IF(OR(Processes!$C$70=TRUE,Processes!F$70=TRUE),IF(AND(G3324=1,H3324=1,NOT(ISTEXT(J3324))),4,IF(AND(G3324=1,H3324=1,ISTEXT(J3324)),3,IF(AND(OR(G3324=1,H3324=1),ISTEXT(J3324)),2,1))),"OoS")</f>
        <v>1</v>
      </c>
      <c r="F3324" s="57"/>
      <c r="G3324" s="59"/>
      <c r="H3324" s="59"/>
      <c r="I3324" s="59"/>
      <c r="J3324" s="59"/>
      <c r="K3324" s="59"/>
      <c r="L3324" s="59"/>
      <c r="M3324" s="59"/>
      <c r="N3324" s="59"/>
      <c r="O3324" s="59"/>
      <c r="P3324" s="370"/>
      <c r="Q3324" s="63"/>
      <c r="R3324" s="389"/>
    </row>
    <row r="3325" spans="1:18" ht="13" hidden="1" x14ac:dyDescent="0.25">
      <c r="A3325" s="383"/>
      <c r="B3325" s="378"/>
      <c r="C3325" s="62" t="str">
        <f>IF(ISTEXT('Organizational Unit Summary'!$B$43),'Organizational Unit Summary'!$B$43,"")</f>
        <v>P-4</v>
      </c>
      <c r="D3325" s="51" t="str">
        <f>IF('Organizational Unit Summary'!$B$24="Benchmark or Sustainment",IF(E3325="OoS","OoS",IF(E3325=1,"DM",IF(E3325=2,"PM",IF(E3325=3,"LM",IF(E3325=4,"FM"))))),IF(E3325="OoS","OoS",IF(E3325&lt;=2,"H",IF(E3325=3,"M",IF(E3325=4,"L")))))</f>
        <v>DM</v>
      </c>
      <c r="E3325" s="58">
        <f>IF(OR(Processes!$C$70=TRUE,Processes!G$70=TRUE),IF(AND(G3325=1,H3325=1,NOT(ISTEXT(J3325))),4,IF(AND(G3325=1,H3325=1,ISTEXT(J3325)),3,IF(AND(OR(G3325=1,H3325=1),ISTEXT(J3325)),2,1))),"OoS")</f>
        <v>1</v>
      </c>
      <c r="F3325" s="57"/>
      <c r="G3325" s="59"/>
      <c r="H3325" s="59"/>
      <c r="I3325" s="59"/>
      <c r="J3325" s="59"/>
      <c r="K3325" s="59"/>
      <c r="L3325" s="59"/>
      <c r="M3325" s="59"/>
      <c r="N3325" s="59"/>
      <c r="O3325" s="59"/>
      <c r="P3325" s="370"/>
      <c r="Q3325" s="63"/>
      <c r="R3325" s="389"/>
    </row>
    <row r="3326" spans="1:18" ht="13" hidden="1" x14ac:dyDescent="0.25">
      <c r="A3326" s="383"/>
      <c r="B3326" s="378"/>
      <c r="C3326" s="62" t="str">
        <f>IF(ISTEXT('Organizational Unit Summary'!$B$44),'Organizational Unit Summary'!$B$44,"")</f>
        <v>P-5</v>
      </c>
      <c r="D3326" s="51" t="str">
        <f>IF('Organizational Unit Summary'!$B$24="Benchmark or Sustainment",IF(E3326="OoS","OoS",IF(E3326=1,"DM",IF(E3326=2,"PM",IF(E3326=3,"LM",IF(E3326=4,"FM"))))),IF(E3326="OoS","OoS",IF(E3326&lt;=2,"H",IF(E3326=3,"M",IF(E3326=4,"L")))))</f>
        <v>DM</v>
      </c>
      <c r="E3326" s="58">
        <f>IF(OR(Processes!$C$70=TRUE,Processes!H$70=TRUE),IF(AND(G3326=1,H3326=1,NOT(ISTEXT(J3326))),4,IF(AND(G3326=1,H3326=1,ISTEXT(J3326)),3,IF(AND(OR(G3326=1,H3326=1),ISTEXT(J3326)),2,1))),"OoS")</f>
        <v>1</v>
      </c>
      <c r="F3326" s="57"/>
      <c r="G3326" s="59"/>
      <c r="H3326" s="59"/>
      <c r="I3326" s="59"/>
      <c r="J3326" s="59"/>
      <c r="K3326" s="59"/>
      <c r="L3326" s="59"/>
      <c r="M3326" s="59"/>
      <c r="N3326" s="59"/>
      <c r="O3326" s="59"/>
      <c r="P3326" s="370"/>
      <c r="Q3326" s="63"/>
      <c r="R3326" s="389"/>
    </row>
    <row r="3327" spans="1:18" ht="13" hidden="1" x14ac:dyDescent="0.25">
      <c r="A3327" s="383"/>
      <c r="B3327" s="378"/>
      <c r="C3327" s="62" t="str">
        <f>IF(ISTEXT('Organizational Unit Summary'!$B$45),'Organizational Unit Summary'!$B$45,"")</f>
        <v>P-6</v>
      </c>
      <c r="D3327" s="51" t="str">
        <f>IF('Organizational Unit Summary'!$B$24="Benchmark or Sustainment",IF(E3327="OoS","OoS",IF(E3327=1,"DM",IF(E3327=2,"PM",IF(E3327=3,"LM",IF(E3327=4,"FM"))))),IF(E3327="OoS","OoS",IF(E3327&lt;=2,"H",IF(E3327=3,"M",IF(E3327=4,"L")))))</f>
        <v>DM</v>
      </c>
      <c r="E3327" s="58">
        <f>IF(OR(Processes!$C$70=TRUE,Processes!I$70=TRUE),IF(AND(G3327=1,H3327=1,NOT(ISTEXT(J3327))),4,IF(AND(G3327=1,H3327=1,ISTEXT(J3327)),3,IF(AND(OR(G3327=1,H3327=1),ISTEXT(J3327)),2,1))),"OoS")</f>
        <v>1</v>
      </c>
      <c r="F3327" s="57"/>
      <c r="G3327" s="59"/>
      <c r="H3327" s="59"/>
      <c r="I3327" s="59"/>
      <c r="J3327" s="59"/>
      <c r="K3327" s="59"/>
      <c r="L3327" s="59"/>
      <c r="M3327" s="59"/>
      <c r="N3327" s="59"/>
      <c r="O3327" s="59"/>
      <c r="P3327" s="370"/>
      <c r="Q3327" s="63"/>
      <c r="R3327" s="389"/>
    </row>
    <row r="3328" spans="1:18" ht="13" hidden="1" x14ac:dyDescent="0.25">
      <c r="A3328" s="383"/>
      <c r="B3328" s="378"/>
      <c r="C3328" s="62" t="str">
        <f>IF(ISTEXT('Organizational Unit Summary'!$B$46),'Organizational Unit Summary'!$B$46,"")</f>
        <v>P-7</v>
      </c>
      <c r="D3328" s="51" t="str">
        <f>IF('Organizational Unit Summary'!$B$24="Benchmark or Sustainment",IF(E3328="OoS","OoS",IF(E3328=1,"DM",IF(E3328=2,"PM",IF(E3328=3,"LM",IF(E3328=4,"FM"))))),IF(E3328="OoS","OoS",IF(E3328&lt;=2,"H",IF(E3328=3,"M",IF(E3328=4,"L")))))</f>
        <v>DM</v>
      </c>
      <c r="E3328" s="58">
        <f>IF(OR(Processes!$C$70=TRUE,Processes!J$70=TRUE),IF(AND(G3328=1,H3328=1,NOT(ISTEXT(J3328))),4,IF(AND(G3328=1,H3328=1,ISTEXT(J3328)),3,IF(AND(OR(G3328=1,H3328=1),ISTEXT(J3328)),2,1))),"OoS")</f>
        <v>1</v>
      </c>
      <c r="F3328" s="57"/>
      <c r="G3328" s="59"/>
      <c r="H3328" s="59"/>
      <c r="I3328" s="59"/>
      <c r="J3328" s="59"/>
      <c r="K3328" s="59"/>
      <c r="L3328" s="59"/>
      <c r="M3328" s="59"/>
      <c r="N3328" s="59"/>
      <c r="O3328" s="59"/>
      <c r="P3328" s="370"/>
      <c r="Q3328" s="63"/>
      <c r="R3328" s="389"/>
    </row>
    <row r="3329" spans="1:18" ht="13" hidden="1" x14ac:dyDescent="0.25">
      <c r="A3329" s="383"/>
      <c r="B3329" s="378"/>
      <c r="C3329" s="62" t="str">
        <f>IF(ISTEXT('Organizational Unit Summary'!$B$47),'Organizational Unit Summary'!$B$47,"")</f>
        <v>P-8</v>
      </c>
      <c r="D3329" s="51" t="str">
        <f>IF('Organizational Unit Summary'!$B$24="Benchmark or Sustainment",IF(E3329="OoS","OoS",IF(E3329=1,"DM",IF(E3329=2,"PM",IF(E3329=3,"LM",IF(E3329=4,"FM"))))),IF(E3329="OoS","OoS",IF(E3329&lt;=2,"H",IF(E3329=3,"M",IF(E3329=4,"L")))))</f>
        <v>DM</v>
      </c>
      <c r="E3329" s="58">
        <f>IF(OR(Processes!$C$70=TRUE,Processes!K$70=TRUE),IF(AND(G3329=1,H3329=1,NOT(ISTEXT(J3329))),4,IF(AND(G3329=1,H3329=1,ISTEXT(J3329)),3,IF(AND(OR(G3329=1,H3329=1),ISTEXT(J3329)),2,1))),"OoS")</f>
        <v>1</v>
      </c>
      <c r="F3329" s="57"/>
      <c r="G3329" s="59"/>
      <c r="H3329" s="59"/>
      <c r="I3329" s="59"/>
      <c r="J3329" s="59"/>
      <c r="K3329" s="59"/>
      <c r="L3329" s="59"/>
      <c r="M3329" s="59"/>
      <c r="N3329" s="59"/>
      <c r="O3329" s="59"/>
      <c r="P3329" s="370"/>
      <c r="Q3329" s="63"/>
      <c r="R3329" s="389"/>
    </row>
    <row r="3330" spans="1:18" ht="13" hidden="1" x14ac:dyDescent="0.25">
      <c r="A3330" s="383"/>
      <c r="B3330" s="378"/>
      <c r="C3330" s="62" t="str">
        <f>IF(ISTEXT('Organizational Unit Summary'!$B$48),'Organizational Unit Summary'!$B$48,"")</f>
        <v>P-9</v>
      </c>
      <c r="D3330" s="51" t="str">
        <f>IF('Organizational Unit Summary'!$B$24="Benchmark or Sustainment",IF(E3330="OoS","OoS",IF(E3330=1,"DM",IF(E3330=2,"PM",IF(E3330=3,"LM",IF(E3330=4,"FM"))))),IF(E3330="OoS","OoS",IF(E3330&lt;=2,"H",IF(E3330=3,"M",IF(E3330=4,"L")))))</f>
        <v>DM</v>
      </c>
      <c r="E3330" s="58">
        <f>IF(OR(Processes!$C$70=TRUE,Processes!L$70=TRUE),IF(AND(G3330=1,H3330=1,NOT(ISTEXT(J3330))),4,IF(AND(G3330=1,H3330=1,ISTEXT(J3330)),3,IF(AND(OR(G3330=1,H3330=1),ISTEXT(J3330)),2,1))),"OoS")</f>
        <v>1</v>
      </c>
      <c r="F3330" s="57"/>
      <c r="G3330" s="59"/>
      <c r="H3330" s="59"/>
      <c r="I3330" s="59"/>
      <c r="J3330" s="59"/>
      <c r="K3330" s="59"/>
      <c r="L3330" s="59"/>
      <c r="M3330" s="59"/>
      <c r="N3330" s="59"/>
      <c r="O3330" s="59"/>
      <c r="P3330" s="370"/>
      <c r="Q3330" s="63"/>
      <c r="R3330" s="389"/>
    </row>
    <row r="3331" spans="1:18" ht="13" hidden="1" x14ac:dyDescent="0.25">
      <c r="A3331" s="383"/>
      <c r="B3331" s="378"/>
      <c r="C3331" s="62" t="str">
        <f>IF(ISTEXT('Organizational Unit Summary'!$B$49),'Organizational Unit Summary'!$B$49,"")</f>
        <v>P-10</v>
      </c>
      <c r="D3331" s="51" t="str">
        <f>IF('Organizational Unit Summary'!$B$24="Benchmark or Sustainment",IF(E3331="OoS","OoS",IF(E3331=1,"DM",IF(E3331=2,"PM",IF(E3331=3,"LM",IF(E3331=4,"FM"))))),IF(E3331="OoS","OoS",IF(E3331&lt;=2,"H",IF(E3331=3,"M",IF(E3331=4,"L")))))</f>
        <v>DM</v>
      </c>
      <c r="E3331" s="58">
        <f>IF(OR(Processes!$C$70=TRUE,Processes!M$70=TRUE),IF(AND(G3331=1,H3331=1,NOT(ISTEXT(J3331))),4,IF(AND(G3331=1,H3331=1,ISTEXT(J3331)),3,IF(AND(OR(G3331=1,H3331=1),ISTEXT(J3331)),2,1))),"OoS")</f>
        <v>1</v>
      </c>
      <c r="F3331" s="57"/>
      <c r="G3331" s="59"/>
      <c r="H3331" s="59"/>
      <c r="I3331" s="59"/>
      <c r="J3331" s="59"/>
      <c r="K3331" s="59"/>
      <c r="L3331" s="59"/>
      <c r="M3331" s="59"/>
      <c r="N3331" s="59"/>
      <c r="O3331" s="59"/>
      <c r="P3331" s="370"/>
      <c r="Q3331" s="63"/>
      <c r="R3331" s="389"/>
    </row>
    <row r="3332" spans="1:18" ht="13" hidden="1" x14ac:dyDescent="0.25">
      <c r="A3332" s="383"/>
      <c r="B3332" s="378"/>
      <c r="C3332" s="62" t="str">
        <f>IF(ISTEXT('Organizational Unit Summary'!$B$50),'Organizational Unit Summary'!$B$50,"")</f>
        <v>P-11</v>
      </c>
      <c r="D3332" s="51" t="str">
        <f>IF('Organizational Unit Summary'!$B$24="Benchmark or Sustainment",IF(E3332="OoS","OoS",IF(E3332=1,"DM",IF(E3332=2,"PM",IF(E3332=3,"LM",IF(E3332=4,"FM"))))),IF(E3332="OoS","OoS",IF(E3332&lt;=2,"H",IF(E3332=3,"M",IF(E3332=4,"L")))))</f>
        <v>DM</v>
      </c>
      <c r="E3332" s="58">
        <f>IF(OR(Processes!$C$70=TRUE,Processes!N$70=TRUE),IF(AND(G3332=1,H3332=1,NOT(ISTEXT(J3332))),4,IF(AND(G3332=1,H3332=1,ISTEXT(J3332)),3,IF(AND(OR(G3332=1,H3332=1),ISTEXT(J3332)),2,1))),"OoS")</f>
        <v>1</v>
      </c>
      <c r="F3332" s="57"/>
      <c r="G3332" s="59"/>
      <c r="H3332" s="59"/>
      <c r="I3332" s="59"/>
      <c r="J3332" s="59"/>
      <c r="K3332" s="59"/>
      <c r="L3332" s="59"/>
      <c r="M3332" s="59"/>
      <c r="N3332" s="59"/>
      <c r="O3332" s="59"/>
      <c r="P3332" s="370"/>
      <c r="Q3332" s="63"/>
      <c r="R3332" s="389"/>
    </row>
    <row r="3333" spans="1:18" ht="13" hidden="1" x14ac:dyDescent="0.25">
      <c r="A3333" s="383"/>
      <c r="B3333" s="378"/>
      <c r="C3333" s="62" t="str">
        <f>IF(ISTEXT('Organizational Unit Summary'!$B$51),'Organizational Unit Summary'!$B$51,"")</f>
        <v>P-12</v>
      </c>
      <c r="D3333" s="51" t="str">
        <f>IF('Organizational Unit Summary'!$B$24="Benchmark or Sustainment",IF(E3333="OoS","OoS",IF(E3333=1,"DM",IF(E3333=2,"PM",IF(E3333=3,"LM",IF(E3333=4,"FM"))))),IF(E3333="OoS","OoS",IF(E3333&lt;=2,"H",IF(E3333=3,"M",IF(E3333=4,"L")))))</f>
        <v>DM</v>
      </c>
      <c r="E3333" s="58">
        <f>IF(OR(Processes!$C$70=TRUE,Processes!O$70=TRUE),IF(AND(G3333=1,H3333=1,NOT(ISTEXT(J3333))),4,IF(AND(G3333=1,H3333=1,ISTEXT(J3333)),3,IF(AND(OR(G3333=1,H3333=1),ISTEXT(J3333)),2,1))),"OoS")</f>
        <v>1</v>
      </c>
      <c r="F3333" s="57"/>
      <c r="G3333" s="59"/>
      <c r="H3333" s="59"/>
      <c r="I3333" s="59"/>
      <c r="J3333" s="59"/>
      <c r="K3333" s="59"/>
      <c r="L3333" s="59"/>
      <c r="M3333" s="59"/>
      <c r="N3333" s="59"/>
      <c r="O3333" s="59"/>
      <c r="P3333" s="370"/>
      <c r="Q3333" s="63"/>
      <c r="R3333" s="389"/>
    </row>
    <row r="3334" spans="1:18" ht="13" hidden="1" x14ac:dyDescent="0.25">
      <c r="A3334" s="383"/>
      <c r="B3334" s="378"/>
      <c r="C3334" s="62" t="str">
        <f>IF(ISTEXT('Organizational Unit Summary'!$B$52),'Organizational Unit Summary'!$B$52,"")</f>
        <v>P-13</v>
      </c>
      <c r="D3334" s="51" t="str">
        <f>IF('Organizational Unit Summary'!$B$24="Benchmark or Sustainment",IF(E3334="OoS","OoS",IF(E3334=1,"DM",IF(E3334=2,"PM",IF(E3334=3,"LM",IF(E3334=4,"FM"))))),IF(E3334="OoS","OoS",IF(E3334&lt;=2,"H",IF(E3334=3,"M",IF(E3334=4,"L")))))</f>
        <v>DM</v>
      </c>
      <c r="E3334" s="58">
        <f>IF(OR(Processes!$C$70=TRUE,Processes!P$70=TRUE),IF(AND(G3334=1,H3334=1,NOT(ISTEXT(J3334))),4,IF(AND(G3334=1,H3334=1,ISTEXT(J3334)),3,IF(AND(OR(G3334=1,H3334=1),ISTEXT(J3334)),2,1))),"OoS")</f>
        <v>1</v>
      </c>
      <c r="F3334" s="57"/>
      <c r="G3334" s="59"/>
      <c r="H3334" s="59"/>
      <c r="I3334" s="59"/>
      <c r="J3334" s="59"/>
      <c r="K3334" s="59"/>
      <c r="L3334" s="59"/>
      <c r="M3334" s="59"/>
      <c r="N3334" s="59"/>
      <c r="O3334" s="59"/>
      <c r="P3334" s="370"/>
      <c r="Q3334" s="63"/>
      <c r="R3334" s="389"/>
    </row>
    <row r="3335" spans="1:18" ht="13" hidden="1" x14ac:dyDescent="0.25">
      <c r="A3335" s="383"/>
      <c r="B3335" s="378"/>
      <c r="C3335" s="62" t="str">
        <f>IF(ISTEXT('Organizational Unit Summary'!$B$53),'Organizational Unit Summary'!$B$53,"")</f>
        <v>P-14</v>
      </c>
      <c r="D3335" s="51" t="str">
        <f>IF('Organizational Unit Summary'!$B$24="Benchmark or Sustainment",IF(E3335="OoS","OoS",IF(E3335=1,"DM",IF(E3335=2,"PM",IF(E3335=3,"LM",IF(E3335=4,"FM"))))),IF(E3335="OoS","OoS",IF(E3335&lt;=2,"H",IF(E3335=3,"M",IF(E3335=4,"L")))))</f>
        <v>DM</v>
      </c>
      <c r="E3335" s="58">
        <f>IF(OR(Processes!$C$70=TRUE,Processes!Q$70=TRUE),IF(AND(G3335=1,H3335=1,NOT(ISTEXT(J3335))),4,IF(AND(G3335=1,H3335=1,ISTEXT(J3335)),3,IF(AND(OR(G3335=1,H3335=1),ISTEXT(J3335)),2,1))),"OoS")</f>
        <v>1</v>
      </c>
      <c r="F3335" s="57"/>
      <c r="G3335" s="59"/>
      <c r="H3335" s="59"/>
      <c r="I3335" s="59"/>
      <c r="J3335" s="59"/>
      <c r="K3335" s="59"/>
      <c r="L3335" s="59"/>
      <c r="M3335" s="59"/>
      <c r="N3335" s="59"/>
      <c r="O3335" s="59"/>
      <c r="P3335" s="370"/>
      <c r="Q3335" s="63"/>
      <c r="R3335" s="389"/>
    </row>
    <row r="3336" spans="1:18" ht="13" hidden="1" x14ac:dyDescent="0.25">
      <c r="A3336" s="383"/>
      <c r="B3336" s="378"/>
      <c r="C3336" s="62" t="str">
        <f>IF(ISTEXT('Organizational Unit Summary'!$B$54),'Organizational Unit Summary'!$B$54,"")</f>
        <v>P-15</v>
      </c>
      <c r="D3336" s="51" t="str">
        <f>IF('Organizational Unit Summary'!$B$24="Benchmark or Sustainment",IF(E3336="OoS","OoS",IF(E3336=1,"DM",IF(E3336=2,"PM",IF(E3336=3,"LM",IF(E3336=4,"FM"))))),IF(E3336="OoS","OoS",IF(E3336&lt;=2,"H",IF(E3336=3,"M",IF(E3336=4,"L")))))</f>
        <v>DM</v>
      </c>
      <c r="E3336" s="58">
        <f>IF(OR(Processes!$C$70=TRUE,Processes!R$70=TRUE),IF(AND(G3336=1,H3336=1,NOT(ISTEXT(J3336))),4,IF(AND(G3336=1,H3336=1,ISTEXT(J3336)),3,IF(AND(OR(G3336=1,H3336=1),ISTEXT(J3336)),2,1))),"OoS")</f>
        <v>1</v>
      </c>
      <c r="F3336" s="57"/>
      <c r="G3336" s="59"/>
      <c r="H3336" s="59"/>
      <c r="I3336" s="59"/>
      <c r="J3336" s="59"/>
      <c r="K3336" s="59"/>
      <c r="L3336" s="59"/>
      <c r="M3336" s="59"/>
      <c r="N3336" s="59"/>
      <c r="O3336" s="59"/>
      <c r="P3336" s="370"/>
      <c r="Q3336" s="63"/>
      <c r="R3336" s="389"/>
    </row>
    <row r="3337" spans="1:18" ht="13" hidden="1" x14ac:dyDescent="0.25">
      <c r="A3337" s="383"/>
      <c r="B3337" s="378"/>
      <c r="C3337" s="62" t="str">
        <f>IF(ISTEXT('Organizational Unit Summary'!$B$55),'Organizational Unit Summary'!$B$55,"")</f>
        <v>P-16</v>
      </c>
      <c r="D3337" s="51" t="str">
        <f>IF('Organizational Unit Summary'!$B$24="Benchmark or Sustainment",IF(E3337="OoS","OoS",IF(E3337=1,"DM",IF(E3337=2,"PM",IF(E3337=3,"LM",IF(E3337=4,"FM"))))),IF(E3337="OoS","OoS",IF(E3337&lt;=2,"H",IF(E3337=3,"M",IF(E3337=4,"L")))))</f>
        <v>DM</v>
      </c>
      <c r="E3337" s="58">
        <f>IF(OR(Processes!$C$70=TRUE,Processes!S$70=TRUE),IF(AND(G3337=1,H3337=1,NOT(ISTEXT(J3337))),4,IF(AND(G3337=1,H3337=1,ISTEXT(J3337)),3,IF(AND(OR(G3337=1,H3337=1),ISTEXT(J3337)),2,1))),"OoS")</f>
        <v>1</v>
      </c>
      <c r="F3337" s="57"/>
      <c r="G3337" s="59"/>
      <c r="H3337" s="59"/>
      <c r="I3337" s="59"/>
      <c r="J3337" s="59"/>
      <c r="K3337" s="59"/>
      <c r="L3337" s="59"/>
      <c r="M3337" s="59"/>
      <c r="N3337" s="59"/>
      <c r="O3337" s="59"/>
      <c r="P3337" s="370"/>
      <c r="Q3337" s="63"/>
      <c r="R3337" s="389"/>
    </row>
    <row r="3338" spans="1:18" ht="13" hidden="1" x14ac:dyDescent="0.25">
      <c r="A3338" s="383"/>
      <c r="B3338" s="378"/>
      <c r="C3338" s="62" t="str">
        <f>IF(ISTEXT('Organizational Unit Summary'!$B$56),'Organizational Unit Summary'!$B$56,"")</f>
        <v>P-17</v>
      </c>
      <c r="D3338" s="51" t="str">
        <f>IF('Organizational Unit Summary'!$B$24="Benchmark or Sustainment",IF(E3338="OoS","OoS",IF(E3338=1,"DM",IF(E3338=2,"PM",IF(E3338=3,"LM",IF(E3338=4,"FM"))))),IF(E3338="OoS","OoS",IF(E3338&lt;=2,"H",IF(E3338=3,"M",IF(E3338=4,"L")))))</f>
        <v>DM</v>
      </c>
      <c r="E3338" s="58">
        <f>IF(OR(Processes!$C$70=TRUE,Processes!T$70=TRUE),IF(AND(G3338=1,H3338=1,NOT(ISTEXT(J3338))),4,IF(AND(G3338=1,H3338=1,ISTEXT(J3338)),3,IF(AND(OR(G3338=1,H3338=1),ISTEXT(J3338)),2,1))),"OoS")</f>
        <v>1</v>
      </c>
      <c r="F3338" s="57"/>
      <c r="G3338" s="59"/>
      <c r="H3338" s="59"/>
      <c r="I3338" s="59"/>
      <c r="J3338" s="59"/>
      <c r="K3338" s="59"/>
      <c r="L3338" s="59"/>
      <c r="M3338" s="59"/>
      <c r="N3338" s="59"/>
      <c r="O3338" s="59"/>
      <c r="P3338" s="370"/>
      <c r="Q3338" s="63"/>
      <c r="R3338" s="389"/>
    </row>
    <row r="3339" spans="1:18" ht="13" hidden="1" x14ac:dyDescent="0.25">
      <c r="A3339" s="383"/>
      <c r="B3339" s="378"/>
      <c r="C3339" s="62" t="str">
        <f>IF(ISTEXT('Organizational Unit Summary'!$B$57),'Organizational Unit Summary'!$B$57,"")</f>
        <v>P-18</v>
      </c>
      <c r="D3339" s="51" t="str">
        <f>IF('Organizational Unit Summary'!$B$24="Benchmark or Sustainment",IF(E3339="OoS","OoS",IF(E3339=1,"DM",IF(E3339=2,"PM",IF(E3339=3,"LM",IF(E3339=4,"FM"))))),IF(E3339="OoS","OoS",IF(E3339&lt;=2,"H",IF(E3339=3,"M",IF(E3339=4,"L")))))</f>
        <v>DM</v>
      </c>
      <c r="E3339" s="58">
        <f>IF(OR(Processes!$C$70=TRUE,Processes!U$70=TRUE),IF(AND(G3339=1,H3339=1,NOT(ISTEXT(J3339))),4,IF(AND(G3339=1,H3339=1,ISTEXT(J3339)),3,IF(AND(OR(G3339=1,H3339=1),ISTEXT(J3339)),2,1))),"OoS")</f>
        <v>1</v>
      </c>
      <c r="F3339" s="57"/>
      <c r="G3339" s="59"/>
      <c r="H3339" s="59"/>
      <c r="I3339" s="59"/>
      <c r="J3339" s="59"/>
      <c r="K3339" s="59"/>
      <c r="L3339" s="59"/>
      <c r="M3339" s="59"/>
      <c r="N3339" s="59"/>
      <c r="O3339" s="59"/>
      <c r="P3339" s="370"/>
      <c r="Q3339" s="63"/>
      <c r="R3339" s="389"/>
    </row>
    <row r="3340" spans="1:18" ht="13" hidden="1" x14ac:dyDescent="0.25">
      <c r="A3340" s="383"/>
      <c r="B3340" s="378"/>
      <c r="C3340" s="62" t="str">
        <f>IF(ISTEXT('Organizational Unit Summary'!$B$58),'Organizational Unit Summary'!$B$58,"")</f>
        <v>P-19</v>
      </c>
      <c r="D3340" s="51" t="str">
        <f>IF('Organizational Unit Summary'!$B$24="Benchmark or Sustainment",IF(E3340="OoS","OoS",IF(E3340=1,"DM",IF(E3340=2,"PM",IF(E3340=3,"LM",IF(E3340=4,"FM"))))),IF(E3340="OoS","OoS",IF(E3340&lt;=2,"H",IF(E3340=3,"M",IF(E3340=4,"L")))))</f>
        <v>DM</v>
      </c>
      <c r="E3340" s="58">
        <f>IF(OR(Processes!$C$70=TRUE,Processes!V$70=TRUE),IF(AND(G3340=1,H3340=1,NOT(ISTEXT(J3340))),4,IF(AND(G3340=1,H3340=1,ISTEXT(J3340)),3,IF(AND(OR(G3340=1,H3340=1),ISTEXT(J3340)),2,1))),"OoS")</f>
        <v>1</v>
      </c>
      <c r="F3340" s="57"/>
      <c r="G3340" s="59"/>
      <c r="H3340" s="59"/>
      <c r="I3340" s="59"/>
      <c r="J3340" s="59"/>
      <c r="K3340" s="59"/>
      <c r="L3340" s="59"/>
      <c r="M3340" s="59"/>
      <c r="N3340" s="59"/>
      <c r="O3340" s="59"/>
      <c r="P3340" s="370"/>
      <c r="Q3340" s="63"/>
      <c r="R3340" s="389"/>
    </row>
    <row r="3341" spans="1:18" ht="13.5" hidden="1" thickBot="1" x14ac:dyDescent="0.3">
      <c r="A3341" s="383"/>
      <c r="B3341" s="378"/>
      <c r="C3341" s="62" t="str">
        <f>IF(ISTEXT('Organizational Unit Summary'!$B$59),'Organizational Unit Summary'!$B$59,"")</f>
        <v>P-20</v>
      </c>
      <c r="D3341" s="51" t="str">
        <f>IF('Organizational Unit Summary'!$B$24="Benchmark or Sustainment",IF(E3341="OoS","OoS",IF(E3341=1,"DM",IF(E3341=2,"PM",IF(E3341=3,"LM",IF(E3341=4,"FM"))))),IF(E3341="OoS","OoS",IF(E3341&lt;=2,"H",IF(E3341=3,"M",IF(E3341=4,"L")))))</f>
        <v>DM</v>
      </c>
      <c r="E3341" s="58">
        <f>IF(OR(Processes!$C$70=TRUE,Processes!W$70=TRUE),IF(AND(G3341=1,H3341=1,NOT(ISTEXT(J3341))),4,IF(AND(G3341=1,H3341=1,ISTEXT(J3341)),3,IF(AND(OR(G3341=1,H3341=1),ISTEXT(J3341)),2,1))),"OoS")</f>
        <v>1</v>
      </c>
      <c r="F3341" s="57"/>
      <c r="G3341" s="59"/>
      <c r="H3341" s="59"/>
      <c r="I3341" s="59"/>
      <c r="J3341" s="59"/>
      <c r="K3341" s="59"/>
      <c r="L3341" s="59"/>
      <c r="M3341" s="59"/>
      <c r="N3341" s="59"/>
      <c r="O3341" s="59"/>
      <c r="P3341" s="371"/>
      <c r="Q3341" s="63"/>
      <c r="R3341" s="389"/>
    </row>
    <row r="3342" spans="1:18" ht="13" hidden="1" x14ac:dyDescent="0.25">
      <c r="A3342" s="383"/>
      <c r="B3342" s="378" t="str">
        <f>IF(ISTEXT(Processes!$B$20),Processes!$B$20,"")</f>
        <v>Process 18</v>
      </c>
      <c r="C3342" s="62" t="str">
        <f>IF(ISTEXT('Organizational Unit Summary'!$B$40),'Organizational Unit Summary'!$B$40,"")</f>
        <v>P-1</v>
      </c>
      <c r="D3342" s="51" t="str">
        <f>IF('Organizational Unit Summary'!$B$24="Benchmark or Sustainment",IF(E3342="OoS","OoS",IF(E3342=1,"DM",IF(E3342=2,"PM",IF(E3342=3,"LM",IF(E3342=4,"FM"))))),IF(E3342="OoS","OoS",IF(E3342&lt;=2,"H",IF(E3342=3,"M",IF(E3342=4,"L")))))</f>
        <v>DM</v>
      </c>
      <c r="E3342" s="58">
        <f>IF(OR(Processes!$C$71=TRUE,Processes!D$71=TRUE),IF(AND(G3342=1,H3342=1,NOT(ISTEXT(J3342))),4,IF(AND(G3342=1,H3342=1,ISTEXT(J3342)),3,IF(AND(OR(G3342=1,H3342=1),ISTEXT(J3342)),2,1))),"OoS")</f>
        <v>1</v>
      </c>
      <c r="F3342" s="57"/>
      <c r="G3342" s="59"/>
      <c r="H3342" s="59"/>
      <c r="I3342" s="59"/>
      <c r="J3342" s="59"/>
      <c r="K3342" s="59"/>
      <c r="L3342" s="59"/>
      <c r="M3342" s="59"/>
      <c r="N3342" s="59"/>
      <c r="O3342" s="59"/>
      <c r="P3342" s="369"/>
      <c r="Q3342" s="63"/>
      <c r="R3342" s="389"/>
    </row>
    <row r="3343" spans="1:18" ht="13" hidden="1" x14ac:dyDescent="0.25">
      <c r="A3343" s="383"/>
      <c r="B3343" s="378"/>
      <c r="C3343" s="62" t="str">
        <f>IF(ISTEXT('Organizational Unit Summary'!$B$41),'Organizational Unit Summary'!$B$41,"")</f>
        <v>P-2</v>
      </c>
      <c r="D3343" s="51" t="str">
        <f>IF('Organizational Unit Summary'!$B$24="Benchmark or Sustainment",IF(E3343="OoS","OoS",IF(E3343=1,"DM",IF(E3343=2,"PM",IF(E3343=3,"LM",IF(E3343=4,"FM"))))),IF(E3343="OoS","OoS",IF(E3343&lt;=2,"H",IF(E3343=3,"M",IF(E3343=4,"L")))))</f>
        <v>DM</v>
      </c>
      <c r="E3343" s="58">
        <f>IF(OR(Processes!$C$71=TRUE,Processes!E$71=TRUE),IF(AND(G3343=1,H3343=1,NOT(ISTEXT(J3343))),4,IF(AND(G3343=1,H3343=1,ISTEXT(J3343)),3,IF(AND(OR(G3343=1,H3343=1),ISTEXT(J3343)),2,1))),"OoS")</f>
        <v>1</v>
      </c>
      <c r="F3343" s="57"/>
      <c r="G3343" s="59"/>
      <c r="H3343" s="59"/>
      <c r="I3343" s="59"/>
      <c r="J3343" s="59"/>
      <c r="K3343" s="59"/>
      <c r="L3343" s="59"/>
      <c r="M3343" s="59"/>
      <c r="N3343" s="59"/>
      <c r="O3343" s="59"/>
      <c r="P3343" s="370"/>
      <c r="Q3343" s="63"/>
      <c r="R3343" s="389"/>
    </row>
    <row r="3344" spans="1:18" ht="13" hidden="1" x14ac:dyDescent="0.25">
      <c r="A3344" s="383"/>
      <c r="B3344" s="378"/>
      <c r="C3344" s="62" t="str">
        <f>IF(ISTEXT('Organizational Unit Summary'!$B$42),'Organizational Unit Summary'!$B$42,"")</f>
        <v>P-3</v>
      </c>
      <c r="D3344" s="51" t="str">
        <f>IF('Organizational Unit Summary'!$B$24="Benchmark or Sustainment",IF(E3344="OoS","OoS",IF(E3344=1,"DM",IF(E3344=2,"PM",IF(E3344=3,"LM",IF(E3344=4,"FM"))))),IF(E3344="OoS","OoS",IF(E3344&lt;=2,"H",IF(E3344=3,"M",IF(E3344=4,"L")))))</f>
        <v>DM</v>
      </c>
      <c r="E3344" s="58">
        <f>IF(OR(Processes!$C$71=TRUE,Processes!F$71=TRUE),IF(AND(G3344=1,H3344=1,NOT(ISTEXT(J3344))),4,IF(AND(G3344=1,H3344=1,ISTEXT(J3344)),3,IF(AND(OR(G3344=1,H3344=1),ISTEXT(J3344)),2,1))),"OoS")</f>
        <v>1</v>
      </c>
      <c r="F3344" s="57"/>
      <c r="G3344" s="59"/>
      <c r="H3344" s="59"/>
      <c r="I3344" s="59"/>
      <c r="J3344" s="59"/>
      <c r="K3344" s="59"/>
      <c r="L3344" s="59"/>
      <c r="M3344" s="59"/>
      <c r="N3344" s="59"/>
      <c r="O3344" s="59"/>
      <c r="P3344" s="370"/>
      <c r="Q3344" s="63"/>
      <c r="R3344" s="389"/>
    </row>
    <row r="3345" spans="1:18" ht="13" hidden="1" x14ac:dyDescent="0.25">
      <c r="A3345" s="383"/>
      <c r="B3345" s="378"/>
      <c r="C3345" s="62" t="str">
        <f>IF(ISTEXT('Organizational Unit Summary'!$B$43),'Organizational Unit Summary'!$B$43,"")</f>
        <v>P-4</v>
      </c>
      <c r="D3345" s="51" t="str">
        <f>IF('Organizational Unit Summary'!$B$24="Benchmark or Sustainment",IF(E3345="OoS","OoS",IF(E3345=1,"DM",IF(E3345=2,"PM",IF(E3345=3,"LM",IF(E3345=4,"FM"))))),IF(E3345="OoS","OoS",IF(E3345&lt;=2,"H",IF(E3345=3,"M",IF(E3345=4,"L")))))</f>
        <v>DM</v>
      </c>
      <c r="E3345" s="58">
        <f>IF(OR(Processes!$C$71=TRUE,Processes!G$71=TRUE),IF(AND(G3345=1,H3345=1,NOT(ISTEXT(J3345))),4,IF(AND(G3345=1,H3345=1,ISTEXT(J3345)),3,IF(AND(OR(G3345=1,H3345=1),ISTEXT(J3345)),2,1))),"OoS")</f>
        <v>1</v>
      </c>
      <c r="F3345" s="57"/>
      <c r="G3345" s="59"/>
      <c r="H3345" s="59"/>
      <c r="I3345" s="59"/>
      <c r="J3345" s="59"/>
      <c r="K3345" s="59"/>
      <c r="L3345" s="59"/>
      <c r="M3345" s="59"/>
      <c r="N3345" s="59"/>
      <c r="O3345" s="59"/>
      <c r="P3345" s="370"/>
      <c r="Q3345" s="63"/>
      <c r="R3345" s="389"/>
    </row>
    <row r="3346" spans="1:18" ht="13" hidden="1" x14ac:dyDescent="0.25">
      <c r="A3346" s="383"/>
      <c r="B3346" s="378"/>
      <c r="C3346" s="62" t="str">
        <f>IF(ISTEXT('Organizational Unit Summary'!$B$44),'Organizational Unit Summary'!$B$44,"")</f>
        <v>P-5</v>
      </c>
      <c r="D3346" s="51" t="str">
        <f>IF('Organizational Unit Summary'!$B$24="Benchmark or Sustainment",IF(E3346="OoS","OoS",IF(E3346=1,"DM",IF(E3346=2,"PM",IF(E3346=3,"LM",IF(E3346=4,"FM"))))),IF(E3346="OoS","OoS",IF(E3346&lt;=2,"H",IF(E3346=3,"M",IF(E3346=4,"L")))))</f>
        <v>DM</v>
      </c>
      <c r="E3346" s="58">
        <f>IF(OR(Processes!$C$71=TRUE,Processes!H$71=TRUE),IF(AND(G3346=1,H3346=1,NOT(ISTEXT(J3346))),4,IF(AND(G3346=1,H3346=1,ISTEXT(J3346)),3,IF(AND(OR(G3346=1,H3346=1),ISTEXT(J3346)),2,1))),"OoS")</f>
        <v>1</v>
      </c>
      <c r="F3346" s="57"/>
      <c r="G3346" s="59"/>
      <c r="H3346" s="59"/>
      <c r="I3346" s="59"/>
      <c r="J3346" s="59"/>
      <c r="K3346" s="59"/>
      <c r="L3346" s="59"/>
      <c r="M3346" s="59"/>
      <c r="N3346" s="59"/>
      <c r="O3346" s="59"/>
      <c r="P3346" s="370"/>
      <c r="Q3346" s="63"/>
      <c r="R3346" s="389"/>
    </row>
    <row r="3347" spans="1:18" ht="13" hidden="1" x14ac:dyDescent="0.25">
      <c r="A3347" s="383"/>
      <c r="B3347" s="378"/>
      <c r="C3347" s="62" t="str">
        <f>IF(ISTEXT('Organizational Unit Summary'!$B$45),'Organizational Unit Summary'!$B$45,"")</f>
        <v>P-6</v>
      </c>
      <c r="D3347" s="51" t="str">
        <f>IF('Organizational Unit Summary'!$B$24="Benchmark or Sustainment",IF(E3347="OoS","OoS",IF(E3347=1,"DM",IF(E3347=2,"PM",IF(E3347=3,"LM",IF(E3347=4,"FM"))))),IF(E3347="OoS","OoS",IF(E3347&lt;=2,"H",IF(E3347=3,"M",IF(E3347=4,"L")))))</f>
        <v>DM</v>
      </c>
      <c r="E3347" s="58">
        <f>IF(OR(Processes!$C$71=TRUE,Processes!I$71=TRUE),IF(AND(G3347=1,H3347=1,NOT(ISTEXT(J3347))),4,IF(AND(G3347=1,H3347=1,ISTEXT(J3347)),3,IF(AND(OR(G3347=1,H3347=1),ISTEXT(J3347)),2,1))),"OoS")</f>
        <v>1</v>
      </c>
      <c r="F3347" s="57"/>
      <c r="G3347" s="59"/>
      <c r="H3347" s="59"/>
      <c r="I3347" s="59"/>
      <c r="J3347" s="59"/>
      <c r="K3347" s="59"/>
      <c r="L3347" s="59"/>
      <c r="M3347" s="59"/>
      <c r="N3347" s="59"/>
      <c r="O3347" s="59"/>
      <c r="P3347" s="370"/>
      <c r="Q3347" s="63"/>
      <c r="R3347" s="389"/>
    </row>
    <row r="3348" spans="1:18" ht="13" hidden="1" x14ac:dyDescent="0.25">
      <c r="A3348" s="383"/>
      <c r="B3348" s="378"/>
      <c r="C3348" s="62" t="str">
        <f>IF(ISTEXT('Organizational Unit Summary'!$B$46),'Organizational Unit Summary'!$B$46,"")</f>
        <v>P-7</v>
      </c>
      <c r="D3348" s="51" t="str">
        <f>IF('Organizational Unit Summary'!$B$24="Benchmark or Sustainment",IF(E3348="OoS","OoS",IF(E3348=1,"DM",IF(E3348=2,"PM",IF(E3348=3,"LM",IF(E3348=4,"FM"))))),IF(E3348="OoS","OoS",IF(E3348&lt;=2,"H",IF(E3348=3,"M",IF(E3348=4,"L")))))</f>
        <v>DM</v>
      </c>
      <c r="E3348" s="58">
        <f>IF(OR(Processes!$C$71=TRUE,Processes!J$71=TRUE),IF(AND(G3348=1,H3348=1,NOT(ISTEXT(J3348))),4,IF(AND(G3348=1,H3348=1,ISTEXT(J3348)),3,IF(AND(OR(G3348=1,H3348=1),ISTEXT(J3348)),2,1))),"OoS")</f>
        <v>1</v>
      </c>
      <c r="F3348" s="57"/>
      <c r="G3348" s="59"/>
      <c r="H3348" s="59"/>
      <c r="I3348" s="59"/>
      <c r="J3348" s="59"/>
      <c r="K3348" s="59"/>
      <c r="L3348" s="59"/>
      <c r="M3348" s="59"/>
      <c r="N3348" s="59"/>
      <c r="O3348" s="59"/>
      <c r="P3348" s="370"/>
      <c r="Q3348" s="63"/>
      <c r="R3348" s="389"/>
    </row>
    <row r="3349" spans="1:18" ht="13" hidden="1" x14ac:dyDescent="0.25">
      <c r="A3349" s="383"/>
      <c r="B3349" s="378"/>
      <c r="C3349" s="62" t="str">
        <f>IF(ISTEXT('Organizational Unit Summary'!$B$47),'Organizational Unit Summary'!$B$47,"")</f>
        <v>P-8</v>
      </c>
      <c r="D3349" s="51" t="str">
        <f>IF('Organizational Unit Summary'!$B$24="Benchmark or Sustainment",IF(E3349="OoS","OoS",IF(E3349=1,"DM",IF(E3349=2,"PM",IF(E3349=3,"LM",IF(E3349=4,"FM"))))),IF(E3349="OoS","OoS",IF(E3349&lt;=2,"H",IF(E3349=3,"M",IF(E3349=4,"L")))))</f>
        <v>DM</v>
      </c>
      <c r="E3349" s="58">
        <f>IF(OR(Processes!$C$71=TRUE,Processes!K$71=TRUE),IF(AND(G3349=1,H3349=1,NOT(ISTEXT(J3349))),4,IF(AND(G3349=1,H3349=1,ISTEXT(J3349)),3,IF(AND(OR(G3349=1,H3349=1),ISTEXT(J3349)),2,1))),"OoS")</f>
        <v>1</v>
      </c>
      <c r="F3349" s="57"/>
      <c r="G3349" s="59"/>
      <c r="H3349" s="59"/>
      <c r="I3349" s="59"/>
      <c r="J3349" s="59"/>
      <c r="K3349" s="59"/>
      <c r="L3349" s="59"/>
      <c r="M3349" s="59"/>
      <c r="N3349" s="59"/>
      <c r="O3349" s="59"/>
      <c r="P3349" s="370"/>
      <c r="Q3349" s="63"/>
      <c r="R3349" s="389"/>
    </row>
    <row r="3350" spans="1:18" ht="13" hidden="1" x14ac:dyDescent="0.25">
      <c r="A3350" s="383"/>
      <c r="B3350" s="378"/>
      <c r="C3350" s="62" t="str">
        <f>IF(ISTEXT('Organizational Unit Summary'!$B$48),'Organizational Unit Summary'!$B$48,"")</f>
        <v>P-9</v>
      </c>
      <c r="D3350" s="51" t="str">
        <f>IF('Organizational Unit Summary'!$B$24="Benchmark or Sustainment",IF(E3350="OoS","OoS",IF(E3350=1,"DM",IF(E3350=2,"PM",IF(E3350=3,"LM",IF(E3350=4,"FM"))))),IF(E3350="OoS","OoS",IF(E3350&lt;=2,"H",IF(E3350=3,"M",IF(E3350=4,"L")))))</f>
        <v>DM</v>
      </c>
      <c r="E3350" s="58">
        <f>IF(OR(Processes!$C$71=TRUE,Processes!L$71=TRUE),IF(AND(G3350=1,H3350=1,NOT(ISTEXT(J3350))),4,IF(AND(G3350=1,H3350=1,ISTEXT(J3350)),3,IF(AND(OR(G3350=1,H3350=1),ISTEXT(J3350)),2,1))),"OoS")</f>
        <v>1</v>
      </c>
      <c r="F3350" s="57"/>
      <c r="G3350" s="59"/>
      <c r="H3350" s="59"/>
      <c r="I3350" s="59"/>
      <c r="J3350" s="59"/>
      <c r="K3350" s="59"/>
      <c r="L3350" s="59"/>
      <c r="M3350" s="59"/>
      <c r="N3350" s="59"/>
      <c r="O3350" s="59"/>
      <c r="P3350" s="370"/>
      <c r="Q3350" s="63"/>
      <c r="R3350" s="389"/>
    </row>
    <row r="3351" spans="1:18" ht="13" hidden="1" x14ac:dyDescent="0.25">
      <c r="A3351" s="383"/>
      <c r="B3351" s="378"/>
      <c r="C3351" s="62" t="str">
        <f>IF(ISTEXT('Organizational Unit Summary'!$B$49),'Organizational Unit Summary'!$B$49,"")</f>
        <v>P-10</v>
      </c>
      <c r="D3351" s="51" t="str">
        <f>IF('Organizational Unit Summary'!$B$24="Benchmark or Sustainment",IF(E3351="OoS","OoS",IF(E3351=1,"DM",IF(E3351=2,"PM",IF(E3351=3,"LM",IF(E3351=4,"FM"))))),IF(E3351="OoS","OoS",IF(E3351&lt;=2,"H",IF(E3351=3,"M",IF(E3351=4,"L")))))</f>
        <v>DM</v>
      </c>
      <c r="E3351" s="58">
        <f>IF(OR(Processes!$C$71=TRUE,Processes!M$71=TRUE),IF(AND(G3351=1,H3351=1,NOT(ISTEXT(J3351))),4,IF(AND(G3351=1,H3351=1,ISTEXT(J3351)),3,IF(AND(OR(G3351=1,H3351=1),ISTEXT(J3351)),2,1))),"OoS")</f>
        <v>1</v>
      </c>
      <c r="F3351" s="57"/>
      <c r="G3351" s="59"/>
      <c r="H3351" s="59"/>
      <c r="I3351" s="59"/>
      <c r="J3351" s="59"/>
      <c r="K3351" s="59"/>
      <c r="L3351" s="59"/>
      <c r="M3351" s="59"/>
      <c r="N3351" s="59"/>
      <c r="O3351" s="59"/>
      <c r="P3351" s="370"/>
      <c r="Q3351" s="63"/>
      <c r="R3351" s="389"/>
    </row>
    <row r="3352" spans="1:18" ht="13" hidden="1" x14ac:dyDescent="0.25">
      <c r="A3352" s="383"/>
      <c r="B3352" s="378"/>
      <c r="C3352" s="62" t="str">
        <f>IF(ISTEXT('Organizational Unit Summary'!$B$50),'Organizational Unit Summary'!$B$50,"")</f>
        <v>P-11</v>
      </c>
      <c r="D3352" s="51" t="str">
        <f>IF('Organizational Unit Summary'!$B$24="Benchmark or Sustainment",IF(E3352="OoS","OoS",IF(E3352=1,"DM",IF(E3352=2,"PM",IF(E3352=3,"LM",IF(E3352=4,"FM"))))),IF(E3352="OoS","OoS",IF(E3352&lt;=2,"H",IF(E3352=3,"M",IF(E3352=4,"L")))))</f>
        <v>DM</v>
      </c>
      <c r="E3352" s="58">
        <f>IF(OR(Processes!$C$71=TRUE,Processes!N$71=TRUE),IF(AND(G3352=1,H3352=1,NOT(ISTEXT(J3352))),4,IF(AND(G3352=1,H3352=1,ISTEXT(J3352)),3,IF(AND(OR(G3352=1,H3352=1),ISTEXT(J3352)),2,1))),"OoS")</f>
        <v>1</v>
      </c>
      <c r="F3352" s="57"/>
      <c r="G3352" s="59"/>
      <c r="H3352" s="59"/>
      <c r="I3352" s="59"/>
      <c r="J3352" s="59"/>
      <c r="K3352" s="59"/>
      <c r="L3352" s="59"/>
      <c r="M3352" s="59"/>
      <c r="N3352" s="59"/>
      <c r="O3352" s="59"/>
      <c r="P3352" s="370"/>
      <c r="Q3352" s="63"/>
      <c r="R3352" s="389"/>
    </row>
    <row r="3353" spans="1:18" ht="13" hidden="1" x14ac:dyDescent="0.25">
      <c r="A3353" s="383"/>
      <c r="B3353" s="378"/>
      <c r="C3353" s="62" t="str">
        <f>IF(ISTEXT('Organizational Unit Summary'!$B$51),'Organizational Unit Summary'!$B$51,"")</f>
        <v>P-12</v>
      </c>
      <c r="D3353" s="51" t="str">
        <f>IF('Organizational Unit Summary'!$B$24="Benchmark or Sustainment",IF(E3353="OoS","OoS",IF(E3353=1,"DM",IF(E3353=2,"PM",IF(E3353=3,"LM",IF(E3353=4,"FM"))))),IF(E3353="OoS","OoS",IF(E3353&lt;=2,"H",IF(E3353=3,"M",IF(E3353=4,"L")))))</f>
        <v>DM</v>
      </c>
      <c r="E3353" s="58">
        <f>IF(OR(Processes!$C$71=TRUE,Processes!O$71=TRUE),IF(AND(G3353=1,H3353=1,NOT(ISTEXT(J3353))),4,IF(AND(G3353=1,H3353=1,ISTEXT(J3353)),3,IF(AND(OR(G3353=1,H3353=1),ISTEXT(J3353)),2,1))),"OoS")</f>
        <v>1</v>
      </c>
      <c r="F3353" s="57"/>
      <c r="G3353" s="59"/>
      <c r="H3353" s="59"/>
      <c r="I3353" s="59"/>
      <c r="J3353" s="59"/>
      <c r="K3353" s="59"/>
      <c r="L3353" s="59"/>
      <c r="M3353" s="59"/>
      <c r="N3353" s="59"/>
      <c r="O3353" s="59"/>
      <c r="P3353" s="370"/>
      <c r="Q3353" s="63"/>
      <c r="R3353" s="389"/>
    </row>
    <row r="3354" spans="1:18" ht="13" hidden="1" x14ac:dyDescent="0.25">
      <c r="A3354" s="383"/>
      <c r="B3354" s="378"/>
      <c r="C3354" s="62" t="str">
        <f>IF(ISTEXT('Organizational Unit Summary'!$B$52),'Organizational Unit Summary'!$B$52,"")</f>
        <v>P-13</v>
      </c>
      <c r="D3354" s="51" t="str">
        <f>IF('Organizational Unit Summary'!$B$24="Benchmark or Sustainment",IF(E3354="OoS","OoS",IF(E3354=1,"DM",IF(E3354=2,"PM",IF(E3354=3,"LM",IF(E3354=4,"FM"))))),IF(E3354="OoS","OoS",IF(E3354&lt;=2,"H",IF(E3354=3,"M",IF(E3354=4,"L")))))</f>
        <v>DM</v>
      </c>
      <c r="E3354" s="58">
        <f>IF(OR(Processes!$C$71=TRUE,Processes!P$71=TRUE),IF(AND(G3354=1,H3354=1,NOT(ISTEXT(J3354))),4,IF(AND(G3354=1,H3354=1,ISTEXT(J3354)),3,IF(AND(OR(G3354=1,H3354=1),ISTEXT(J3354)),2,1))),"OoS")</f>
        <v>1</v>
      </c>
      <c r="F3354" s="57"/>
      <c r="G3354" s="59"/>
      <c r="H3354" s="59"/>
      <c r="I3354" s="59"/>
      <c r="J3354" s="59"/>
      <c r="K3354" s="59"/>
      <c r="L3354" s="59"/>
      <c r="M3354" s="59"/>
      <c r="N3354" s="59"/>
      <c r="O3354" s="59"/>
      <c r="P3354" s="370"/>
      <c r="Q3354" s="63"/>
      <c r="R3354" s="389"/>
    </row>
    <row r="3355" spans="1:18" ht="13" hidden="1" x14ac:dyDescent="0.25">
      <c r="A3355" s="383"/>
      <c r="B3355" s="378"/>
      <c r="C3355" s="62" t="str">
        <f>IF(ISTEXT('Organizational Unit Summary'!$B$53),'Organizational Unit Summary'!$B$53,"")</f>
        <v>P-14</v>
      </c>
      <c r="D3355" s="51" t="str">
        <f>IF('Organizational Unit Summary'!$B$24="Benchmark or Sustainment",IF(E3355="OoS","OoS",IF(E3355=1,"DM",IF(E3355=2,"PM",IF(E3355=3,"LM",IF(E3355=4,"FM"))))),IF(E3355="OoS","OoS",IF(E3355&lt;=2,"H",IF(E3355=3,"M",IF(E3355=4,"L")))))</f>
        <v>DM</v>
      </c>
      <c r="E3355" s="58">
        <f>IF(OR(Processes!$C$71=TRUE,Processes!Q$71=TRUE),IF(AND(G3355=1,H3355=1,NOT(ISTEXT(J3355))),4,IF(AND(G3355=1,H3355=1,ISTEXT(J3355)),3,IF(AND(OR(G3355=1,H3355=1),ISTEXT(J3355)),2,1))),"OoS")</f>
        <v>1</v>
      </c>
      <c r="F3355" s="57"/>
      <c r="G3355" s="59"/>
      <c r="H3355" s="59"/>
      <c r="I3355" s="59"/>
      <c r="J3355" s="59"/>
      <c r="K3355" s="59"/>
      <c r="L3355" s="59"/>
      <c r="M3355" s="59"/>
      <c r="N3355" s="59"/>
      <c r="O3355" s="59"/>
      <c r="P3355" s="370"/>
      <c r="Q3355" s="63"/>
      <c r="R3355" s="389"/>
    </row>
    <row r="3356" spans="1:18" ht="13" hidden="1" x14ac:dyDescent="0.25">
      <c r="A3356" s="383"/>
      <c r="B3356" s="378"/>
      <c r="C3356" s="62" t="str">
        <f>IF(ISTEXT('Organizational Unit Summary'!$B$54),'Organizational Unit Summary'!$B$54,"")</f>
        <v>P-15</v>
      </c>
      <c r="D3356" s="51" t="str">
        <f>IF('Organizational Unit Summary'!$B$24="Benchmark or Sustainment",IF(E3356="OoS","OoS",IF(E3356=1,"DM",IF(E3356=2,"PM",IF(E3356=3,"LM",IF(E3356=4,"FM"))))),IF(E3356="OoS","OoS",IF(E3356&lt;=2,"H",IF(E3356=3,"M",IF(E3356=4,"L")))))</f>
        <v>DM</v>
      </c>
      <c r="E3356" s="58">
        <f>IF(OR(Processes!$C$71=TRUE,Processes!R$71=TRUE),IF(AND(G3356=1,H3356=1,NOT(ISTEXT(J3356))),4,IF(AND(G3356=1,H3356=1,ISTEXT(J3356)),3,IF(AND(OR(G3356=1,H3356=1),ISTEXT(J3356)),2,1))),"OoS")</f>
        <v>1</v>
      </c>
      <c r="F3356" s="57"/>
      <c r="G3356" s="59"/>
      <c r="H3356" s="59"/>
      <c r="I3356" s="59"/>
      <c r="J3356" s="59"/>
      <c r="K3356" s="59"/>
      <c r="L3356" s="59"/>
      <c r="M3356" s="59"/>
      <c r="N3356" s="59"/>
      <c r="O3356" s="59"/>
      <c r="P3356" s="370"/>
      <c r="Q3356" s="63"/>
      <c r="R3356" s="389"/>
    </row>
    <row r="3357" spans="1:18" ht="13" hidden="1" x14ac:dyDescent="0.25">
      <c r="A3357" s="383"/>
      <c r="B3357" s="378"/>
      <c r="C3357" s="62" t="str">
        <f>IF(ISTEXT('Organizational Unit Summary'!$B$55),'Organizational Unit Summary'!$B$55,"")</f>
        <v>P-16</v>
      </c>
      <c r="D3357" s="51" t="str">
        <f>IF('Organizational Unit Summary'!$B$24="Benchmark or Sustainment",IF(E3357="OoS","OoS",IF(E3357=1,"DM",IF(E3357=2,"PM",IF(E3357=3,"LM",IF(E3357=4,"FM"))))),IF(E3357="OoS","OoS",IF(E3357&lt;=2,"H",IF(E3357=3,"M",IF(E3357=4,"L")))))</f>
        <v>DM</v>
      </c>
      <c r="E3357" s="58">
        <f>IF(OR(Processes!$C$71=TRUE,Processes!S$71=TRUE),IF(AND(G3357=1,H3357=1,NOT(ISTEXT(J3357))),4,IF(AND(G3357=1,H3357=1,ISTEXT(J3357)),3,IF(AND(OR(G3357=1,H3357=1),ISTEXT(J3357)),2,1))),"OoS")</f>
        <v>1</v>
      </c>
      <c r="F3357" s="57"/>
      <c r="G3357" s="59"/>
      <c r="H3357" s="59"/>
      <c r="I3357" s="59"/>
      <c r="J3357" s="59"/>
      <c r="K3357" s="59"/>
      <c r="L3357" s="59"/>
      <c r="M3357" s="59"/>
      <c r="N3357" s="59"/>
      <c r="O3357" s="59"/>
      <c r="P3357" s="370"/>
      <c r="Q3357" s="63"/>
      <c r="R3357" s="389"/>
    </row>
    <row r="3358" spans="1:18" ht="13" hidden="1" x14ac:dyDescent="0.25">
      <c r="A3358" s="383"/>
      <c r="B3358" s="378"/>
      <c r="C3358" s="62" t="str">
        <f>IF(ISTEXT('Organizational Unit Summary'!$B$56),'Organizational Unit Summary'!$B$56,"")</f>
        <v>P-17</v>
      </c>
      <c r="D3358" s="51" t="str">
        <f>IF('Organizational Unit Summary'!$B$24="Benchmark or Sustainment",IF(E3358="OoS","OoS",IF(E3358=1,"DM",IF(E3358=2,"PM",IF(E3358=3,"LM",IF(E3358=4,"FM"))))),IF(E3358="OoS","OoS",IF(E3358&lt;=2,"H",IF(E3358=3,"M",IF(E3358=4,"L")))))</f>
        <v>DM</v>
      </c>
      <c r="E3358" s="58">
        <f>IF(OR(Processes!$C$71=TRUE,Processes!T$71=TRUE),IF(AND(G3358=1,H3358=1,NOT(ISTEXT(J3358))),4,IF(AND(G3358=1,H3358=1,ISTEXT(J3358)),3,IF(AND(OR(G3358=1,H3358=1),ISTEXT(J3358)),2,1))),"OoS")</f>
        <v>1</v>
      </c>
      <c r="F3358" s="57"/>
      <c r="G3358" s="59"/>
      <c r="H3358" s="59"/>
      <c r="I3358" s="59"/>
      <c r="J3358" s="59"/>
      <c r="K3358" s="59"/>
      <c r="L3358" s="59"/>
      <c r="M3358" s="59"/>
      <c r="N3358" s="59"/>
      <c r="O3358" s="59"/>
      <c r="P3358" s="370"/>
      <c r="Q3358" s="63"/>
      <c r="R3358" s="389"/>
    </row>
    <row r="3359" spans="1:18" ht="13" hidden="1" x14ac:dyDescent="0.25">
      <c r="A3359" s="383"/>
      <c r="B3359" s="378"/>
      <c r="C3359" s="62" t="str">
        <f>IF(ISTEXT('Organizational Unit Summary'!$B$57),'Organizational Unit Summary'!$B$57,"")</f>
        <v>P-18</v>
      </c>
      <c r="D3359" s="51" t="str">
        <f>IF('Organizational Unit Summary'!$B$24="Benchmark or Sustainment",IF(E3359="OoS","OoS",IF(E3359=1,"DM",IF(E3359=2,"PM",IF(E3359=3,"LM",IF(E3359=4,"FM"))))),IF(E3359="OoS","OoS",IF(E3359&lt;=2,"H",IF(E3359=3,"M",IF(E3359=4,"L")))))</f>
        <v>DM</v>
      </c>
      <c r="E3359" s="58">
        <f>IF(OR(Processes!$C$71=TRUE,Processes!U$71=TRUE),IF(AND(G3359=1,H3359=1,NOT(ISTEXT(J3359))),4,IF(AND(G3359=1,H3359=1,ISTEXT(J3359)),3,IF(AND(OR(G3359=1,H3359=1),ISTEXT(J3359)),2,1))),"OoS")</f>
        <v>1</v>
      </c>
      <c r="F3359" s="57"/>
      <c r="G3359" s="59"/>
      <c r="H3359" s="59"/>
      <c r="I3359" s="59"/>
      <c r="J3359" s="59"/>
      <c r="K3359" s="59"/>
      <c r="L3359" s="59"/>
      <c r="M3359" s="59"/>
      <c r="N3359" s="59"/>
      <c r="O3359" s="59"/>
      <c r="P3359" s="370"/>
      <c r="Q3359" s="63"/>
      <c r="R3359" s="389"/>
    </row>
    <row r="3360" spans="1:18" ht="13" hidden="1" x14ac:dyDescent="0.25">
      <c r="A3360" s="383"/>
      <c r="B3360" s="378"/>
      <c r="C3360" s="62" t="str">
        <f>IF(ISTEXT('Organizational Unit Summary'!$B$58),'Organizational Unit Summary'!$B$58,"")</f>
        <v>P-19</v>
      </c>
      <c r="D3360" s="51" t="str">
        <f>IF('Organizational Unit Summary'!$B$24="Benchmark or Sustainment",IF(E3360="OoS","OoS",IF(E3360=1,"DM",IF(E3360=2,"PM",IF(E3360=3,"LM",IF(E3360=4,"FM"))))),IF(E3360="OoS","OoS",IF(E3360&lt;=2,"H",IF(E3360=3,"M",IF(E3360=4,"L")))))</f>
        <v>DM</v>
      </c>
      <c r="E3360" s="58">
        <f>IF(OR(Processes!$C$71=TRUE,Processes!V$71=TRUE),IF(AND(G3360=1,H3360=1,NOT(ISTEXT(J3360))),4,IF(AND(G3360=1,H3360=1,ISTEXT(J3360)),3,IF(AND(OR(G3360=1,H3360=1),ISTEXT(J3360)),2,1))),"OoS")</f>
        <v>1</v>
      </c>
      <c r="F3360" s="57"/>
      <c r="G3360" s="59"/>
      <c r="H3360" s="59"/>
      <c r="I3360" s="59"/>
      <c r="J3360" s="59"/>
      <c r="K3360" s="59"/>
      <c r="L3360" s="59"/>
      <c r="M3360" s="59"/>
      <c r="N3360" s="59"/>
      <c r="O3360" s="59"/>
      <c r="P3360" s="370"/>
      <c r="Q3360" s="63"/>
      <c r="R3360" s="389"/>
    </row>
    <row r="3361" spans="1:18" ht="13.5" hidden="1" thickBot="1" x14ac:dyDescent="0.3">
      <c r="A3361" s="383"/>
      <c r="B3361" s="378"/>
      <c r="C3361" s="62" t="str">
        <f>IF(ISTEXT('Organizational Unit Summary'!$B$59),'Organizational Unit Summary'!$B$59,"")</f>
        <v>P-20</v>
      </c>
      <c r="D3361" s="51" t="str">
        <f>IF('Organizational Unit Summary'!$B$24="Benchmark or Sustainment",IF(E3361="OoS","OoS",IF(E3361=1,"DM",IF(E3361=2,"PM",IF(E3361=3,"LM",IF(E3361=4,"FM"))))),IF(E3361="OoS","OoS",IF(E3361&lt;=2,"H",IF(E3361=3,"M",IF(E3361=4,"L")))))</f>
        <v>DM</v>
      </c>
      <c r="E3361" s="58">
        <f>IF(OR(Processes!$C$71=TRUE,Processes!W$71=TRUE),IF(AND(G3361=1,H3361=1,NOT(ISTEXT(J3361))),4,IF(AND(G3361=1,H3361=1,ISTEXT(J3361)),3,IF(AND(OR(G3361=1,H3361=1),ISTEXT(J3361)),2,1))),"OoS")</f>
        <v>1</v>
      </c>
      <c r="F3361" s="57"/>
      <c r="G3361" s="59"/>
      <c r="H3361" s="59"/>
      <c r="I3361" s="59"/>
      <c r="J3361" s="59"/>
      <c r="K3361" s="59"/>
      <c r="L3361" s="59"/>
      <c r="M3361" s="59"/>
      <c r="N3361" s="59"/>
      <c r="O3361" s="59"/>
      <c r="P3361" s="371"/>
      <c r="Q3361" s="63"/>
      <c r="R3361" s="389"/>
    </row>
    <row r="3362" spans="1:18" ht="13" hidden="1" x14ac:dyDescent="0.25">
      <c r="A3362" s="383"/>
      <c r="B3362" s="378" t="str">
        <f>IF(ISTEXT(Processes!$B$21),Processes!$B$21,"")</f>
        <v>Process 19</v>
      </c>
      <c r="C3362" s="62" t="str">
        <f>IF(ISTEXT('Organizational Unit Summary'!$B$40),'Organizational Unit Summary'!$B$40,"")</f>
        <v>P-1</v>
      </c>
      <c r="D3362" s="51" t="str">
        <f>IF('Organizational Unit Summary'!$B$24="Benchmark or Sustainment",IF(E3362="OoS","OoS",IF(E3362=1,"DM",IF(E3362=2,"PM",IF(E3362=3,"LM",IF(E3362=4,"FM"))))),IF(E3362="OoS","OoS",IF(E3362&lt;=2,"H",IF(E3362=3,"M",IF(E3362=4,"L")))))</f>
        <v>DM</v>
      </c>
      <c r="E3362" s="58">
        <f>IF(OR(Processes!$C$72=TRUE,Processes!D$72=TRUE),IF(AND(G3362=1,H3362=1,NOT(ISTEXT(J3362))),4,IF(AND(G3362=1,H3362=1,ISTEXT(J3362)),3,IF(AND(OR(G3362=1,H3362=1),ISTEXT(J3362)),2,1))),"OoS")</f>
        <v>1</v>
      </c>
      <c r="F3362" s="57"/>
      <c r="G3362" s="59"/>
      <c r="H3362" s="59"/>
      <c r="I3362" s="59"/>
      <c r="J3362" s="59"/>
      <c r="K3362" s="59"/>
      <c r="L3362" s="59"/>
      <c r="M3362" s="59"/>
      <c r="N3362" s="59"/>
      <c r="O3362" s="59"/>
      <c r="P3362" s="369"/>
      <c r="Q3362" s="63"/>
      <c r="R3362" s="389"/>
    </row>
    <row r="3363" spans="1:18" ht="13" hidden="1" x14ac:dyDescent="0.25">
      <c r="A3363" s="383"/>
      <c r="B3363" s="378"/>
      <c r="C3363" s="62" t="str">
        <f>IF(ISTEXT('Organizational Unit Summary'!$B$41),'Organizational Unit Summary'!$B$41,"")</f>
        <v>P-2</v>
      </c>
      <c r="D3363" s="51" t="str">
        <f>IF('Organizational Unit Summary'!$B$24="Benchmark or Sustainment",IF(E3363="OoS","OoS",IF(E3363=1,"DM",IF(E3363=2,"PM",IF(E3363=3,"LM",IF(E3363=4,"FM"))))),IF(E3363="OoS","OoS",IF(E3363&lt;=2,"H",IF(E3363=3,"M",IF(E3363=4,"L")))))</f>
        <v>DM</v>
      </c>
      <c r="E3363" s="58">
        <f>IF(OR(Processes!$C$72=TRUE,Processes!E$72=TRUE),IF(AND(G3363=1,H3363=1,NOT(ISTEXT(J3363))),4,IF(AND(G3363=1,H3363=1,ISTEXT(J3363)),3,IF(AND(OR(G3363=1,H3363=1),ISTEXT(J3363)),2,1))),"OoS")</f>
        <v>1</v>
      </c>
      <c r="F3363" s="57"/>
      <c r="G3363" s="59"/>
      <c r="H3363" s="59"/>
      <c r="I3363" s="59"/>
      <c r="J3363" s="59"/>
      <c r="K3363" s="59"/>
      <c r="L3363" s="59"/>
      <c r="M3363" s="59"/>
      <c r="N3363" s="59"/>
      <c r="O3363" s="59"/>
      <c r="P3363" s="370"/>
      <c r="Q3363" s="63"/>
      <c r="R3363" s="389"/>
    </row>
    <row r="3364" spans="1:18" ht="13" hidden="1" x14ac:dyDescent="0.25">
      <c r="A3364" s="383"/>
      <c r="B3364" s="378"/>
      <c r="C3364" s="62" t="str">
        <f>IF(ISTEXT('Organizational Unit Summary'!$B$42),'Organizational Unit Summary'!$B$42,"")</f>
        <v>P-3</v>
      </c>
      <c r="D3364" s="51" t="str">
        <f>IF('Organizational Unit Summary'!$B$24="Benchmark or Sustainment",IF(E3364="OoS","OoS",IF(E3364=1,"DM",IF(E3364=2,"PM",IF(E3364=3,"LM",IF(E3364=4,"FM"))))),IF(E3364="OoS","OoS",IF(E3364&lt;=2,"H",IF(E3364=3,"M",IF(E3364=4,"L")))))</f>
        <v>DM</v>
      </c>
      <c r="E3364" s="58">
        <f>IF(OR(Processes!$C$72=TRUE,Processes!F$72=TRUE),IF(AND(G3364=1,H3364=1,NOT(ISTEXT(J3364))),4,IF(AND(G3364=1,H3364=1,ISTEXT(J3364)),3,IF(AND(OR(G3364=1,H3364=1),ISTEXT(J3364)),2,1))),"OoS")</f>
        <v>1</v>
      </c>
      <c r="F3364" s="57"/>
      <c r="G3364" s="59"/>
      <c r="H3364" s="59"/>
      <c r="I3364" s="59"/>
      <c r="J3364" s="59"/>
      <c r="K3364" s="59"/>
      <c r="L3364" s="59"/>
      <c r="M3364" s="59"/>
      <c r="N3364" s="59"/>
      <c r="O3364" s="59"/>
      <c r="P3364" s="370"/>
      <c r="Q3364" s="63"/>
      <c r="R3364" s="389"/>
    </row>
    <row r="3365" spans="1:18" ht="13" hidden="1" x14ac:dyDescent="0.25">
      <c r="A3365" s="383"/>
      <c r="B3365" s="378"/>
      <c r="C3365" s="62" t="str">
        <f>IF(ISTEXT('Organizational Unit Summary'!$B$43),'Organizational Unit Summary'!$B$43,"")</f>
        <v>P-4</v>
      </c>
      <c r="D3365" s="51" t="str">
        <f>IF('Organizational Unit Summary'!$B$24="Benchmark or Sustainment",IF(E3365="OoS","OoS",IF(E3365=1,"DM",IF(E3365=2,"PM",IF(E3365=3,"LM",IF(E3365=4,"FM"))))),IF(E3365="OoS","OoS",IF(E3365&lt;=2,"H",IF(E3365=3,"M",IF(E3365=4,"L")))))</f>
        <v>DM</v>
      </c>
      <c r="E3365" s="58">
        <f>IF(OR(Processes!$C$72=TRUE,Processes!G$72=TRUE),IF(AND(G3365=1,H3365=1,NOT(ISTEXT(J3365))),4,IF(AND(G3365=1,H3365=1,ISTEXT(J3365)),3,IF(AND(OR(G3365=1,H3365=1),ISTEXT(J3365)),2,1))),"OoS")</f>
        <v>1</v>
      </c>
      <c r="F3365" s="57"/>
      <c r="G3365" s="59"/>
      <c r="H3365" s="59"/>
      <c r="I3365" s="59"/>
      <c r="J3365" s="59"/>
      <c r="K3365" s="59"/>
      <c r="L3365" s="59"/>
      <c r="M3365" s="59"/>
      <c r="N3365" s="59"/>
      <c r="O3365" s="59"/>
      <c r="P3365" s="370"/>
      <c r="Q3365" s="63"/>
      <c r="R3365" s="389"/>
    </row>
    <row r="3366" spans="1:18" ht="13" hidden="1" x14ac:dyDescent="0.25">
      <c r="A3366" s="383"/>
      <c r="B3366" s="378"/>
      <c r="C3366" s="62" t="str">
        <f>IF(ISTEXT('Organizational Unit Summary'!$B$44),'Organizational Unit Summary'!$B$44,"")</f>
        <v>P-5</v>
      </c>
      <c r="D3366" s="51" t="str">
        <f>IF('Organizational Unit Summary'!$B$24="Benchmark or Sustainment",IF(E3366="OoS","OoS",IF(E3366=1,"DM",IF(E3366=2,"PM",IF(E3366=3,"LM",IF(E3366=4,"FM"))))),IF(E3366="OoS","OoS",IF(E3366&lt;=2,"H",IF(E3366=3,"M",IF(E3366=4,"L")))))</f>
        <v>DM</v>
      </c>
      <c r="E3366" s="58">
        <f>IF(OR(Processes!$C$72=TRUE,Processes!H$72=TRUE),IF(AND(G3366=1,H3366=1,NOT(ISTEXT(J3366))),4,IF(AND(G3366=1,H3366=1,ISTEXT(J3366)),3,IF(AND(OR(G3366=1,H3366=1),ISTEXT(J3366)),2,1))),"OoS")</f>
        <v>1</v>
      </c>
      <c r="F3366" s="57"/>
      <c r="G3366" s="59"/>
      <c r="H3366" s="59"/>
      <c r="I3366" s="59"/>
      <c r="J3366" s="59"/>
      <c r="K3366" s="59"/>
      <c r="L3366" s="59"/>
      <c r="M3366" s="59"/>
      <c r="N3366" s="59"/>
      <c r="O3366" s="59"/>
      <c r="P3366" s="370"/>
      <c r="Q3366" s="63"/>
      <c r="R3366" s="389"/>
    </row>
    <row r="3367" spans="1:18" ht="13" hidden="1" x14ac:dyDescent="0.25">
      <c r="A3367" s="383"/>
      <c r="B3367" s="378"/>
      <c r="C3367" s="62" t="str">
        <f>IF(ISTEXT('Organizational Unit Summary'!$B$45),'Organizational Unit Summary'!$B$45,"")</f>
        <v>P-6</v>
      </c>
      <c r="D3367" s="51" t="str">
        <f>IF('Organizational Unit Summary'!$B$24="Benchmark or Sustainment",IF(E3367="OoS","OoS",IF(E3367=1,"DM",IF(E3367=2,"PM",IF(E3367=3,"LM",IF(E3367=4,"FM"))))),IF(E3367="OoS","OoS",IF(E3367&lt;=2,"H",IF(E3367=3,"M",IF(E3367=4,"L")))))</f>
        <v>DM</v>
      </c>
      <c r="E3367" s="58">
        <f>IF(OR(Processes!$C$72=TRUE,Processes!I$72=TRUE),IF(AND(G3367=1,H3367=1,NOT(ISTEXT(J3367))),4,IF(AND(G3367=1,H3367=1,ISTEXT(J3367)),3,IF(AND(OR(G3367=1,H3367=1),ISTEXT(J3367)),2,1))),"OoS")</f>
        <v>1</v>
      </c>
      <c r="F3367" s="57"/>
      <c r="G3367" s="59"/>
      <c r="H3367" s="59"/>
      <c r="I3367" s="59"/>
      <c r="J3367" s="59"/>
      <c r="K3367" s="59"/>
      <c r="L3367" s="59"/>
      <c r="M3367" s="59"/>
      <c r="N3367" s="59"/>
      <c r="O3367" s="59"/>
      <c r="P3367" s="370"/>
      <c r="Q3367" s="63"/>
      <c r="R3367" s="389"/>
    </row>
    <row r="3368" spans="1:18" ht="13" hidden="1" x14ac:dyDescent="0.25">
      <c r="A3368" s="383"/>
      <c r="B3368" s="378"/>
      <c r="C3368" s="62" t="str">
        <f>IF(ISTEXT('Organizational Unit Summary'!$B$46),'Organizational Unit Summary'!$B$46,"")</f>
        <v>P-7</v>
      </c>
      <c r="D3368" s="51" t="str">
        <f>IF('Organizational Unit Summary'!$B$24="Benchmark or Sustainment",IF(E3368="OoS","OoS",IF(E3368=1,"DM",IF(E3368=2,"PM",IF(E3368=3,"LM",IF(E3368=4,"FM"))))),IF(E3368="OoS","OoS",IF(E3368&lt;=2,"H",IF(E3368=3,"M",IF(E3368=4,"L")))))</f>
        <v>DM</v>
      </c>
      <c r="E3368" s="58">
        <f>IF(OR(Processes!$C$72=TRUE,Processes!J$72=TRUE),IF(AND(G3368=1,H3368=1,NOT(ISTEXT(J3368))),4,IF(AND(G3368=1,H3368=1,ISTEXT(J3368)),3,IF(AND(OR(G3368=1,H3368=1),ISTEXT(J3368)),2,1))),"OoS")</f>
        <v>1</v>
      </c>
      <c r="F3368" s="57"/>
      <c r="G3368" s="59"/>
      <c r="H3368" s="59"/>
      <c r="I3368" s="59"/>
      <c r="J3368" s="59"/>
      <c r="K3368" s="59"/>
      <c r="L3368" s="59"/>
      <c r="M3368" s="59"/>
      <c r="N3368" s="59"/>
      <c r="O3368" s="59"/>
      <c r="P3368" s="370"/>
      <c r="Q3368" s="63"/>
      <c r="R3368" s="389"/>
    </row>
    <row r="3369" spans="1:18" ht="13" hidden="1" x14ac:dyDescent="0.25">
      <c r="A3369" s="383"/>
      <c r="B3369" s="378"/>
      <c r="C3369" s="62" t="str">
        <f>IF(ISTEXT('Organizational Unit Summary'!$B$47),'Organizational Unit Summary'!$B$47,"")</f>
        <v>P-8</v>
      </c>
      <c r="D3369" s="51" t="str">
        <f>IF('Organizational Unit Summary'!$B$24="Benchmark or Sustainment",IF(E3369="OoS","OoS",IF(E3369=1,"DM",IF(E3369=2,"PM",IF(E3369=3,"LM",IF(E3369=4,"FM"))))),IF(E3369="OoS","OoS",IF(E3369&lt;=2,"H",IF(E3369=3,"M",IF(E3369=4,"L")))))</f>
        <v>DM</v>
      </c>
      <c r="E3369" s="58">
        <f>IF(OR(Processes!$C$72=TRUE,Processes!K$72=TRUE),IF(AND(G3369=1,H3369=1,NOT(ISTEXT(J3369))),4,IF(AND(G3369=1,H3369=1,ISTEXT(J3369)),3,IF(AND(OR(G3369=1,H3369=1),ISTEXT(J3369)),2,1))),"OoS")</f>
        <v>1</v>
      </c>
      <c r="F3369" s="57"/>
      <c r="G3369" s="59"/>
      <c r="H3369" s="59"/>
      <c r="I3369" s="59"/>
      <c r="J3369" s="59"/>
      <c r="K3369" s="59"/>
      <c r="L3369" s="59"/>
      <c r="M3369" s="59"/>
      <c r="N3369" s="59"/>
      <c r="O3369" s="59"/>
      <c r="P3369" s="370"/>
      <c r="Q3369" s="63"/>
      <c r="R3369" s="389"/>
    </row>
    <row r="3370" spans="1:18" ht="13" hidden="1" x14ac:dyDescent="0.25">
      <c r="A3370" s="383"/>
      <c r="B3370" s="378"/>
      <c r="C3370" s="62" t="str">
        <f>IF(ISTEXT('Organizational Unit Summary'!$B$48),'Organizational Unit Summary'!$B$48,"")</f>
        <v>P-9</v>
      </c>
      <c r="D3370" s="51" t="str">
        <f>IF('Organizational Unit Summary'!$B$24="Benchmark or Sustainment",IF(E3370="OoS","OoS",IF(E3370=1,"DM",IF(E3370=2,"PM",IF(E3370=3,"LM",IF(E3370=4,"FM"))))),IF(E3370="OoS","OoS",IF(E3370&lt;=2,"H",IF(E3370=3,"M",IF(E3370=4,"L")))))</f>
        <v>DM</v>
      </c>
      <c r="E3370" s="58">
        <f>IF(OR(Processes!$C$72=TRUE,Processes!L$72=TRUE),IF(AND(G3370=1,H3370=1,NOT(ISTEXT(J3370))),4,IF(AND(G3370=1,H3370=1,ISTEXT(J3370)),3,IF(AND(OR(G3370=1,H3370=1),ISTEXT(J3370)),2,1))),"OoS")</f>
        <v>1</v>
      </c>
      <c r="F3370" s="57"/>
      <c r="G3370" s="59"/>
      <c r="H3370" s="59"/>
      <c r="I3370" s="59"/>
      <c r="J3370" s="59"/>
      <c r="K3370" s="59"/>
      <c r="L3370" s="59"/>
      <c r="M3370" s="59"/>
      <c r="N3370" s="59"/>
      <c r="O3370" s="59"/>
      <c r="P3370" s="370"/>
      <c r="Q3370" s="63"/>
      <c r="R3370" s="389"/>
    </row>
    <row r="3371" spans="1:18" ht="13" hidden="1" x14ac:dyDescent="0.25">
      <c r="A3371" s="383"/>
      <c r="B3371" s="378"/>
      <c r="C3371" s="62" t="str">
        <f>IF(ISTEXT('Organizational Unit Summary'!$B$49),'Organizational Unit Summary'!$B$49,"")</f>
        <v>P-10</v>
      </c>
      <c r="D3371" s="51" t="str">
        <f>IF('Organizational Unit Summary'!$B$24="Benchmark or Sustainment",IF(E3371="OoS","OoS",IF(E3371=1,"DM",IF(E3371=2,"PM",IF(E3371=3,"LM",IF(E3371=4,"FM"))))),IF(E3371="OoS","OoS",IF(E3371&lt;=2,"H",IF(E3371=3,"M",IF(E3371=4,"L")))))</f>
        <v>DM</v>
      </c>
      <c r="E3371" s="58">
        <f>IF(OR(Processes!$C$72=TRUE,Processes!M$72=TRUE),IF(AND(G3371=1,H3371=1,NOT(ISTEXT(J3371))),4,IF(AND(G3371=1,H3371=1,ISTEXT(J3371)),3,IF(AND(OR(G3371=1,H3371=1),ISTEXT(J3371)),2,1))),"OoS")</f>
        <v>1</v>
      </c>
      <c r="F3371" s="57"/>
      <c r="G3371" s="59"/>
      <c r="H3371" s="59"/>
      <c r="I3371" s="59"/>
      <c r="J3371" s="59"/>
      <c r="K3371" s="59"/>
      <c r="L3371" s="59"/>
      <c r="M3371" s="59"/>
      <c r="N3371" s="59"/>
      <c r="O3371" s="59"/>
      <c r="P3371" s="370"/>
      <c r="Q3371" s="63"/>
      <c r="R3371" s="389"/>
    </row>
    <row r="3372" spans="1:18" ht="13" hidden="1" x14ac:dyDescent="0.25">
      <c r="A3372" s="383"/>
      <c r="B3372" s="378"/>
      <c r="C3372" s="62" t="str">
        <f>IF(ISTEXT('Organizational Unit Summary'!$B$50),'Organizational Unit Summary'!$B$50,"")</f>
        <v>P-11</v>
      </c>
      <c r="D3372" s="51" t="str">
        <f>IF('Organizational Unit Summary'!$B$24="Benchmark or Sustainment",IF(E3372="OoS","OoS",IF(E3372=1,"DM",IF(E3372=2,"PM",IF(E3372=3,"LM",IF(E3372=4,"FM"))))),IF(E3372="OoS","OoS",IF(E3372&lt;=2,"H",IF(E3372=3,"M",IF(E3372=4,"L")))))</f>
        <v>DM</v>
      </c>
      <c r="E3372" s="58">
        <f>IF(OR(Processes!$C$72=TRUE,Processes!N$72=TRUE),IF(AND(G3372=1,H3372=1,NOT(ISTEXT(J3372))),4,IF(AND(G3372=1,H3372=1,ISTEXT(J3372)),3,IF(AND(OR(G3372=1,H3372=1),ISTEXT(J3372)),2,1))),"OoS")</f>
        <v>1</v>
      </c>
      <c r="F3372" s="57"/>
      <c r="G3372" s="59"/>
      <c r="H3372" s="59"/>
      <c r="I3372" s="59"/>
      <c r="J3372" s="59"/>
      <c r="K3372" s="59"/>
      <c r="L3372" s="59"/>
      <c r="M3372" s="59"/>
      <c r="N3372" s="59"/>
      <c r="O3372" s="59"/>
      <c r="P3372" s="370"/>
      <c r="Q3372" s="63"/>
      <c r="R3372" s="389"/>
    </row>
    <row r="3373" spans="1:18" ht="13" hidden="1" x14ac:dyDescent="0.25">
      <c r="A3373" s="383"/>
      <c r="B3373" s="378"/>
      <c r="C3373" s="62" t="str">
        <f>IF(ISTEXT('Organizational Unit Summary'!$B$51),'Organizational Unit Summary'!$B$51,"")</f>
        <v>P-12</v>
      </c>
      <c r="D3373" s="51" t="str">
        <f>IF('Organizational Unit Summary'!$B$24="Benchmark or Sustainment",IF(E3373="OoS","OoS",IF(E3373=1,"DM",IF(E3373=2,"PM",IF(E3373=3,"LM",IF(E3373=4,"FM"))))),IF(E3373="OoS","OoS",IF(E3373&lt;=2,"H",IF(E3373=3,"M",IF(E3373=4,"L")))))</f>
        <v>DM</v>
      </c>
      <c r="E3373" s="58">
        <f>IF(OR(Processes!$C$72=TRUE,Processes!O$72=TRUE),IF(AND(G3373=1,H3373=1,NOT(ISTEXT(J3373))),4,IF(AND(G3373=1,H3373=1,ISTEXT(J3373)),3,IF(AND(OR(G3373=1,H3373=1),ISTEXT(J3373)),2,1))),"OoS")</f>
        <v>1</v>
      </c>
      <c r="F3373" s="57"/>
      <c r="G3373" s="59"/>
      <c r="H3373" s="59"/>
      <c r="I3373" s="59"/>
      <c r="J3373" s="59"/>
      <c r="K3373" s="59"/>
      <c r="L3373" s="59"/>
      <c r="M3373" s="59"/>
      <c r="N3373" s="59"/>
      <c r="O3373" s="59"/>
      <c r="P3373" s="370"/>
      <c r="Q3373" s="63"/>
      <c r="R3373" s="389"/>
    </row>
    <row r="3374" spans="1:18" ht="13" hidden="1" x14ac:dyDescent="0.25">
      <c r="A3374" s="383"/>
      <c r="B3374" s="378"/>
      <c r="C3374" s="62" t="str">
        <f>IF(ISTEXT('Organizational Unit Summary'!$B$52),'Organizational Unit Summary'!$B$52,"")</f>
        <v>P-13</v>
      </c>
      <c r="D3374" s="51" t="str">
        <f>IF('Organizational Unit Summary'!$B$24="Benchmark or Sustainment",IF(E3374="OoS","OoS",IF(E3374=1,"DM",IF(E3374=2,"PM",IF(E3374=3,"LM",IF(E3374=4,"FM"))))),IF(E3374="OoS","OoS",IF(E3374&lt;=2,"H",IF(E3374=3,"M",IF(E3374=4,"L")))))</f>
        <v>DM</v>
      </c>
      <c r="E3374" s="58">
        <f>IF(OR(Processes!$C$72=TRUE,Processes!P$72=TRUE),IF(AND(G3374=1,H3374=1,NOT(ISTEXT(J3374))),4,IF(AND(G3374=1,H3374=1,ISTEXT(J3374)),3,IF(AND(OR(G3374=1,H3374=1),ISTEXT(J3374)),2,1))),"OoS")</f>
        <v>1</v>
      </c>
      <c r="F3374" s="57"/>
      <c r="G3374" s="59"/>
      <c r="H3374" s="59"/>
      <c r="I3374" s="59"/>
      <c r="J3374" s="59"/>
      <c r="K3374" s="59"/>
      <c r="L3374" s="59"/>
      <c r="M3374" s="59"/>
      <c r="N3374" s="59"/>
      <c r="O3374" s="59"/>
      <c r="P3374" s="370"/>
      <c r="Q3374" s="63"/>
      <c r="R3374" s="389"/>
    </row>
    <row r="3375" spans="1:18" ht="13" hidden="1" x14ac:dyDescent="0.25">
      <c r="A3375" s="383"/>
      <c r="B3375" s="378"/>
      <c r="C3375" s="62" t="str">
        <f>IF(ISTEXT('Organizational Unit Summary'!$B$53),'Organizational Unit Summary'!$B$53,"")</f>
        <v>P-14</v>
      </c>
      <c r="D3375" s="51" t="str">
        <f>IF('Organizational Unit Summary'!$B$24="Benchmark or Sustainment",IF(E3375="OoS","OoS",IF(E3375=1,"DM",IF(E3375=2,"PM",IF(E3375=3,"LM",IF(E3375=4,"FM"))))),IF(E3375="OoS","OoS",IF(E3375&lt;=2,"H",IF(E3375=3,"M",IF(E3375=4,"L")))))</f>
        <v>DM</v>
      </c>
      <c r="E3375" s="58">
        <f>IF(OR(Processes!$C$72=TRUE,Processes!Q$72=TRUE),IF(AND(G3375=1,H3375=1,NOT(ISTEXT(J3375))),4,IF(AND(G3375=1,H3375=1,ISTEXT(J3375)),3,IF(AND(OR(G3375=1,H3375=1),ISTEXT(J3375)),2,1))),"OoS")</f>
        <v>1</v>
      </c>
      <c r="F3375" s="57"/>
      <c r="G3375" s="59"/>
      <c r="H3375" s="59"/>
      <c r="I3375" s="59"/>
      <c r="J3375" s="59"/>
      <c r="K3375" s="59"/>
      <c r="L3375" s="59"/>
      <c r="M3375" s="59"/>
      <c r="N3375" s="59"/>
      <c r="O3375" s="59"/>
      <c r="P3375" s="370"/>
      <c r="Q3375" s="63"/>
      <c r="R3375" s="389"/>
    </row>
    <row r="3376" spans="1:18" ht="13" hidden="1" x14ac:dyDescent="0.25">
      <c r="A3376" s="383"/>
      <c r="B3376" s="378"/>
      <c r="C3376" s="62" t="str">
        <f>IF(ISTEXT('Organizational Unit Summary'!$B$54),'Organizational Unit Summary'!$B$54,"")</f>
        <v>P-15</v>
      </c>
      <c r="D3376" s="51" t="str">
        <f>IF('Organizational Unit Summary'!$B$24="Benchmark or Sustainment",IF(E3376="OoS","OoS",IF(E3376=1,"DM",IF(E3376=2,"PM",IF(E3376=3,"LM",IF(E3376=4,"FM"))))),IF(E3376="OoS","OoS",IF(E3376&lt;=2,"H",IF(E3376=3,"M",IF(E3376=4,"L")))))</f>
        <v>DM</v>
      </c>
      <c r="E3376" s="58">
        <f>IF(OR(Processes!$C$72=TRUE,Processes!R$72=TRUE),IF(AND(G3376=1,H3376=1,NOT(ISTEXT(J3376))),4,IF(AND(G3376=1,H3376=1,ISTEXT(J3376)),3,IF(AND(OR(G3376=1,H3376=1),ISTEXT(J3376)),2,1))),"OoS")</f>
        <v>1</v>
      </c>
      <c r="F3376" s="57"/>
      <c r="G3376" s="59"/>
      <c r="H3376" s="59"/>
      <c r="I3376" s="59"/>
      <c r="J3376" s="59"/>
      <c r="K3376" s="59"/>
      <c r="L3376" s="59"/>
      <c r="M3376" s="59"/>
      <c r="N3376" s="59"/>
      <c r="O3376" s="59"/>
      <c r="P3376" s="370"/>
      <c r="Q3376" s="63"/>
      <c r="R3376" s="389"/>
    </row>
    <row r="3377" spans="1:18" ht="13" hidden="1" x14ac:dyDescent="0.25">
      <c r="A3377" s="383"/>
      <c r="B3377" s="378"/>
      <c r="C3377" s="62" t="str">
        <f>IF(ISTEXT('Organizational Unit Summary'!$B$55),'Organizational Unit Summary'!$B$55,"")</f>
        <v>P-16</v>
      </c>
      <c r="D3377" s="51" t="str">
        <f>IF('Organizational Unit Summary'!$B$24="Benchmark or Sustainment",IF(E3377="OoS","OoS",IF(E3377=1,"DM",IF(E3377=2,"PM",IF(E3377=3,"LM",IF(E3377=4,"FM"))))),IF(E3377="OoS","OoS",IF(E3377&lt;=2,"H",IF(E3377=3,"M",IF(E3377=4,"L")))))</f>
        <v>DM</v>
      </c>
      <c r="E3377" s="58">
        <f>IF(OR(Processes!$C$72=TRUE,Processes!S$72=TRUE),IF(AND(G3377=1,H3377=1,NOT(ISTEXT(J3377))),4,IF(AND(G3377=1,H3377=1,ISTEXT(J3377)),3,IF(AND(OR(G3377=1,H3377=1),ISTEXT(J3377)),2,1))),"OoS")</f>
        <v>1</v>
      </c>
      <c r="F3377" s="57"/>
      <c r="G3377" s="59"/>
      <c r="H3377" s="59"/>
      <c r="I3377" s="59"/>
      <c r="J3377" s="59"/>
      <c r="K3377" s="59"/>
      <c r="L3377" s="59"/>
      <c r="M3377" s="59"/>
      <c r="N3377" s="59"/>
      <c r="O3377" s="59"/>
      <c r="P3377" s="370"/>
      <c r="Q3377" s="63"/>
      <c r="R3377" s="389"/>
    </row>
    <row r="3378" spans="1:18" ht="13" hidden="1" x14ac:dyDescent="0.25">
      <c r="A3378" s="383"/>
      <c r="B3378" s="378"/>
      <c r="C3378" s="62" t="str">
        <f>IF(ISTEXT('Organizational Unit Summary'!$B$56),'Organizational Unit Summary'!$B$56,"")</f>
        <v>P-17</v>
      </c>
      <c r="D3378" s="51" t="str">
        <f>IF('Organizational Unit Summary'!$B$24="Benchmark or Sustainment",IF(E3378="OoS","OoS",IF(E3378=1,"DM",IF(E3378=2,"PM",IF(E3378=3,"LM",IF(E3378=4,"FM"))))),IF(E3378="OoS","OoS",IF(E3378&lt;=2,"H",IF(E3378=3,"M",IF(E3378=4,"L")))))</f>
        <v>DM</v>
      </c>
      <c r="E3378" s="58">
        <f>IF(OR(Processes!$C$72=TRUE,Processes!T$72=TRUE),IF(AND(G3378=1,H3378=1,NOT(ISTEXT(J3378))),4,IF(AND(G3378=1,H3378=1,ISTEXT(J3378)),3,IF(AND(OR(G3378=1,H3378=1),ISTEXT(J3378)),2,1))),"OoS")</f>
        <v>1</v>
      </c>
      <c r="F3378" s="57"/>
      <c r="G3378" s="59"/>
      <c r="H3378" s="59"/>
      <c r="I3378" s="59"/>
      <c r="J3378" s="59"/>
      <c r="K3378" s="59"/>
      <c r="L3378" s="59"/>
      <c r="M3378" s="59"/>
      <c r="N3378" s="59"/>
      <c r="O3378" s="59"/>
      <c r="P3378" s="370"/>
      <c r="Q3378" s="63"/>
      <c r="R3378" s="389"/>
    </row>
    <row r="3379" spans="1:18" ht="13" hidden="1" x14ac:dyDescent="0.25">
      <c r="A3379" s="383"/>
      <c r="B3379" s="378"/>
      <c r="C3379" s="62" t="str">
        <f>IF(ISTEXT('Organizational Unit Summary'!$B$57),'Organizational Unit Summary'!$B$57,"")</f>
        <v>P-18</v>
      </c>
      <c r="D3379" s="51" t="str">
        <f>IF('Organizational Unit Summary'!$B$24="Benchmark or Sustainment",IF(E3379="OoS","OoS",IF(E3379=1,"DM",IF(E3379=2,"PM",IF(E3379=3,"LM",IF(E3379=4,"FM"))))),IF(E3379="OoS","OoS",IF(E3379&lt;=2,"H",IF(E3379=3,"M",IF(E3379=4,"L")))))</f>
        <v>DM</v>
      </c>
      <c r="E3379" s="58">
        <f>IF(OR(Processes!$C$72=TRUE,Processes!U$72=TRUE),IF(AND(G3379=1,H3379=1,NOT(ISTEXT(J3379))),4,IF(AND(G3379=1,H3379=1,ISTEXT(J3379)),3,IF(AND(OR(G3379=1,H3379=1),ISTEXT(J3379)),2,1))),"OoS")</f>
        <v>1</v>
      </c>
      <c r="F3379" s="57"/>
      <c r="G3379" s="59"/>
      <c r="H3379" s="59"/>
      <c r="I3379" s="59"/>
      <c r="J3379" s="59"/>
      <c r="K3379" s="59"/>
      <c r="L3379" s="59"/>
      <c r="M3379" s="59"/>
      <c r="N3379" s="59"/>
      <c r="O3379" s="59"/>
      <c r="P3379" s="370"/>
      <c r="Q3379" s="63"/>
      <c r="R3379" s="389"/>
    </row>
    <row r="3380" spans="1:18" ht="13" hidden="1" x14ac:dyDescent="0.25">
      <c r="A3380" s="383"/>
      <c r="B3380" s="378"/>
      <c r="C3380" s="62" t="str">
        <f>IF(ISTEXT('Organizational Unit Summary'!$B$58),'Organizational Unit Summary'!$B$58,"")</f>
        <v>P-19</v>
      </c>
      <c r="D3380" s="51" t="str">
        <f>IF('Organizational Unit Summary'!$B$24="Benchmark or Sustainment",IF(E3380="OoS","OoS",IF(E3380=1,"DM",IF(E3380=2,"PM",IF(E3380=3,"LM",IF(E3380=4,"FM"))))),IF(E3380="OoS","OoS",IF(E3380&lt;=2,"H",IF(E3380=3,"M",IF(E3380=4,"L")))))</f>
        <v>DM</v>
      </c>
      <c r="E3380" s="58">
        <f>IF(OR(Processes!$C$72=TRUE,Processes!V$72=TRUE),IF(AND(G3380=1,H3380=1,NOT(ISTEXT(J3380))),4,IF(AND(G3380=1,H3380=1,ISTEXT(J3380)),3,IF(AND(OR(G3380=1,H3380=1),ISTEXT(J3380)),2,1))),"OoS")</f>
        <v>1</v>
      </c>
      <c r="F3380" s="57"/>
      <c r="G3380" s="59"/>
      <c r="H3380" s="59"/>
      <c r="I3380" s="59"/>
      <c r="J3380" s="59"/>
      <c r="K3380" s="59"/>
      <c r="L3380" s="59"/>
      <c r="M3380" s="59"/>
      <c r="N3380" s="59"/>
      <c r="O3380" s="59"/>
      <c r="P3380" s="370"/>
      <c r="Q3380" s="63"/>
      <c r="R3380" s="389"/>
    </row>
    <row r="3381" spans="1:18" ht="13.5" hidden="1" thickBot="1" x14ac:dyDescent="0.3">
      <c r="A3381" s="383"/>
      <c r="B3381" s="378"/>
      <c r="C3381" s="62" t="str">
        <f>IF(ISTEXT('Organizational Unit Summary'!$B$59),'Organizational Unit Summary'!$B$59,"")</f>
        <v>P-20</v>
      </c>
      <c r="D3381" s="51" t="str">
        <f>IF('Organizational Unit Summary'!$B$24="Benchmark or Sustainment",IF(E3381="OoS","OoS",IF(E3381=1,"DM",IF(E3381=2,"PM",IF(E3381=3,"LM",IF(E3381=4,"FM"))))),IF(E3381="OoS","OoS",IF(E3381&lt;=2,"H",IF(E3381=3,"M",IF(E3381=4,"L")))))</f>
        <v>DM</v>
      </c>
      <c r="E3381" s="58">
        <f>IF(OR(Processes!$C$72=TRUE,Processes!W$72=TRUE),IF(AND(G3381=1,H3381=1,NOT(ISTEXT(J3381))),4,IF(AND(G3381=1,H3381=1,ISTEXT(J3381)),3,IF(AND(OR(G3381=1,H3381=1),ISTEXT(J3381)),2,1))),"OoS")</f>
        <v>1</v>
      </c>
      <c r="F3381" s="57"/>
      <c r="G3381" s="59"/>
      <c r="H3381" s="59"/>
      <c r="I3381" s="59"/>
      <c r="J3381" s="59"/>
      <c r="K3381" s="59"/>
      <c r="L3381" s="59"/>
      <c r="M3381" s="59"/>
      <c r="N3381" s="59"/>
      <c r="O3381" s="59"/>
      <c r="P3381" s="371"/>
      <c r="Q3381" s="63"/>
      <c r="R3381" s="389"/>
    </row>
    <row r="3382" spans="1:18" ht="13" hidden="1" x14ac:dyDescent="0.25">
      <c r="A3382" s="383"/>
      <c r="B3382" s="378" t="str">
        <f>IF(ISTEXT(Processes!$B$22),Processes!$B$22,"")</f>
        <v>Process 20</v>
      </c>
      <c r="C3382" s="62" t="str">
        <f>IF(ISTEXT('Organizational Unit Summary'!$B$40),'Organizational Unit Summary'!$B$40,"")</f>
        <v>P-1</v>
      </c>
      <c r="D3382" s="51" t="str">
        <f>IF('Organizational Unit Summary'!$B$24="Benchmark or Sustainment",IF(E3382="OoS","OoS",IF(E3382=1,"DM",IF(E3382=2,"PM",IF(E3382=3,"LM",IF(E3382=4,"FM"))))),IF(E3382="OoS","OoS",IF(E3382&lt;=2,"H",IF(E3382=3,"M",IF(E3382=4,"L")))))</f>
        <v>DM</v>
      </c>
      <c r="E3382" s="58">
        <f>IF(OR(Processes!$C$73=TRUE,Processes!D$73=TRUE),IF(AND(G3382=1,H3382=1,NOT(ISTEXT(J3382))),4,IF(AND(G3382=1,H3382=1,ISTEXT(J3382)),3,IF(AND(OR(G3382=1,H3382=1),ISTEXT(J3382)),2,1))),"OoS")</f>
        <v>1</v>
      </c>
      <c r="F3382" s="57"/>
      <c r="G3382" s="59"/>
      <c r="H3382" s="59"/>
      <c r="I3382" s="59"/>
      <c r="J3382" s="59"/>
      <c r="K3382" s="59"/>
      <c r="L3382" s="59"/>
      <c r="M3382" s="59"/>
      <c r="N3382" s="59"/>
      <c r="O3382" s="59"/>
      <c r="P3382" s="369"/>
      <c r="Q3382" s="63"/>
      <c r="R3382" s="389"/>
    </row>
    <row r="3383" spans="1:18" ht="13" hidden="1" x14ac:dyDescent="0.25">
      <c r="A3383" s="383"/>
      <c r="B3383" s="378"/>
      <c r="C3383" s="62" t="str">
        <f>IF(ISTEXT('Organizational Unit Summary'!$B$41),'Organizational Unit Summary'!$B$41,"")</f>
        <v>P-2</v>
      </c>
      <c r="D3383" s="51" t="str">
        <f>IF('Organizational Unit Summary'!$B$24="Benchmark or Sustainment",IF(E3383="OoS","OoS",IF(E3383=1,"DM",IF(E3383=2,"PM",IF(E3383=3,"LM",IF(E3383=4,"FM"))))),IF(E3383="OoS","OoS",IF(E3383&lt;=2,"H",IF(E3383=3,"M",IF(E3383=4,"L")))))</f>
        <v>DM</v>
      </c>
      <c r="E3383" s="58">
        <f>IF(OR(Processes!$C$73=TRUE,Processes!E$73=TRUE),IF(AND(G3383=1,H3383=1,NOT(ISTEXT(J3383))),4,IF(AND(G3383=1,H3383=1,ISTEXT(J3383)),3,IF(AND(OR(G3383=1,H3383=1),ISTEXT(J3383)),2,1))),"OoS")</f>
        <v>1</v>
      </c>
      <c r="F3383" s="57"/>
      <c r="G3383" s="59"/>
      <c r="H3383" s="59"/>
      <c r="I3383" s="59"/>
      <c r="J3383" s="59"/>
      <c r="K3383" s="59"/>
      <c r="L3383" s="59"/>
      <c r="M3383" s="59"/>
      <c r="N3383" s="59"/>
      <c r="O3383" s="59"/>
      <c r="P3383" s="370"/>
      <c r="Q3383" s="63"/>
      <c r="R3383" s="389"/>
    </row>
    <row r="3384" spans="1:18" ht="13" hidden="1" x14ac:dyDescent="0.25">
      <c r="A3384" s="383"/>
      <c r="B3384" s="378"/>
      <c r="C3384" s="62" t="str">
        <f>IF(ISTEXT('Organizational Unit Summary'!$B$42),'Organizational Unit Summary'!$B$42,"")</f>
        <v>P-3</v>
      </c>
      <c r="D3384" s="51" t="str">
        <f>IF('Organizational Unit Summary'!$B$24="Benchmark or Sustainment",IF(E3384="OoS","OoS",IF(E3384=1,"DM",IF(E3384=2,"PM",IF(E3384=3,"LM",IF(E3384=4,"FM"))))),IF(E3384="OoS","OoS",IF(E3384&lt;=2,"H",IF(E3384=3,"M",IF(E3384=4,"L")))))</f>
        <v>DM</v>
      </c>
      <c r="E3384" s="58">
        <f>IF(OR(Processes!$C$73=TRUE,Processes!F$73=TRUE),IF(AND(G3384=1,H3384=1,NOT(ISTEXT(J3384))),4,IF(AND(G3384=1,H3384=1,ISTEXT(J3384)),3,IF(AND(OR(G3384=1,H3384=1),ISTEXT(J3384)),2,1))),"OoS")</f>
        <v>1</v>
      </c>
      <c r="F3384" s="57"/>
      <c r="G3384" s="59"/>
      <c r="H3384" s="59"/>
      <c r="I3384" s="59"/>
      <c r="J3384" s="59"/>
      <c r="K3384" s="59"/>
      <c r="L3384" s="59"/>
      <c r="M3384" s="59"/>
      <c r="N3384" s="59"/>
      <c r="O3384" s="59"/>
      <c r="P3384" s="370"/>
      <c r="Q3384" s="63"/>
      <c r="R3384" s="389"/>
    </row>
    <row r="3385" spans="1:18" ht="13" hidden="1" x14ac:dyDescent="0.25">
      <c r="A3385" s="383"/>
      <c r="B3385" s="378"/>
      <c r="C3385" s="62" t="str">
        <f>IF(ISTEXT('Organizational Unit Summary'!$B$43),'Organizational Unit Summary'!$B$43,"")</f>
        <v>P-4</v>
      </c>
      <c r="D3385" s="51" t="str">
        <f>IF('Organizational Unit Summary'!$B$24="Benchmark or Sustainment",IF(E3385="OoS","OoS",IF(E3385=1,"DM",IF(E3385=2,"PM",IF(E3385=3,"LM",IF(E3385=4,"FM"))))),IF(E3385="OoS","OoS",IF(E3385&lt;=2,"H",IF(E3385=3,"M",IF(E3385=4,"L")))))</f>
        <v>DM</v>
      </c>
      <c r="E3385" s="58">
        <f>IF(OR(Processes!$C$73=TRUE,Processes!G$73=TRUE),IF(AND(G3385=1,H3385=1,NOT(ISTEXT(J3385))),4,IF(AND(G3385=1,H3385=1,ISTEXT(J3385)),3,IF(AND(OR(G3385=1,H3385=1),ISTEXT(J3385)),2,1))),"OoS")</f>
        <v>1</v>
      </c>
      <c r="F3385" s="57"/>
      <c r="G3385" s="59"/>
      <c r="H3385" s="59"/>
      <c r="I3385" s="59"/>
      <c r="J3385" s="59"/>
      <c r="K3385" s="59"/>
      <c r="L3385" s="59"/>
      <c r="M3385" s="59"/>
      <c r="N3385" s="59"/>
      <c r="O3385" s="59"/>
      <c r="P3385" s="370"/>
      <c r="Q3385" s="63"/>
      <c r="R3385" s="389"/>
    </row>
    <row r="3386" spans="1:18" ht="13" hidden="1" x14ac:dyDescent="0.25">
      <c r="A3386" s="383"/>
      <c r="B3386" s="378"/>
      <c r="C3386" s="62" t="str">
        <f>IF(ISTEXT('Organizational Unit Summary'!$B$44),'Organizational Unit Summary'!$B$44,"")</f>
        <v>P-5</v>
      </c>
      <c r="D3386" s="51" t="str">
        <f>IF('Organizational Unit Summary'!$B$24="Benchmark or Sustainment",IF(E3386="OoS","OoS",IF(E3386=1,"DM",IF(E3386=2,"PM",IF(E3386=3,"LM",IF(E3386=4,"FM"))))),IF(E3386="OoS","OoS",IF(E3386&lt;=2,"H",IF(E3386=3,"M",IF(E3386=4,"L")))))</f>
        <v>DM</v>
      </c>
      <c r="E3386" s="58">
        <f>IF(OR(Processes!$C$73=TRUE,Processes!H$73=TRUE),IF(AND(G3386=1,H3386=1,NOT(ISTEXT(J3386))),4,IF(AND(G3386=1,H3386=1,ISTEXT(J3386)),3,IF(AND(OR(G3386=1,H3386=1),ISTEXT(J3386)),2,1))),"OoS")</f>
        <v>1</v>
      </c>
      <c r="F3386" s="57"/>
      <c r="G3386" s="59"/>
      <c r="H3386" s="59"/>
      <c r="I3386" s="59"/>
      <c r="J3386" s="59"/>
      <c r="K3386" s="59"/>
      <c r="L3386" s="59"/>
      <c r="M3386" s="59"/>
      <c r="N3386" s="59"/>
      <c r="O3386" s="59"/>
      <c r="P3386" s="370"/>
      <c r="Q3386" s="63"/>
      <c r="R3386" s="389"/>
    </row>
    <row r="3387" spans="1:18" ht="13" hidden="1" x14ac:dyDescent="0.25">
      <c r="A3387" s="383"/>
      <c r="B3387" s="378"/>
      <c r="C3387" s="62" t="str">
        <f>IF(ISTEXT('Organizational Unit Summary'!$B$45),'Organizational Unit Summary'!$B$45,"")</f>
        <v>P-6</v>
      </c>
      <c r="D3387" s="51" t="str">
        <f>IF('Organizational Unit Summary'!$B$24="Benchmark or Sustainment",IF(E3387="OoS","OoS",IF(E3387=1,"DM",IF(E3387=2,"PM",IF(E3387=3,"LM",IF(E3387=4,"FM"))))),IF(E3387="OoS","OoS",IF(E3387&lt;=2,"H",IF(E3387=3,"M",IF(E3387=4,"L")))))</f>
        <v>DM</v>
      </c>
      <c r="E3387" s="58">
        <f>IF(OR(Processes!$C$73=TRUE,Processes!I$73=TRUE),IF(AND(G3387=1,H3387=1,NOT(ISTEXT(J3387))),4,IF(AND(G3387=1,H3387=1,ISTEXT(J3387)),3,IF(AND(OR(G3387=1,H3387=1),ISTEXT(J3387)),2,1))),"OoS")</f>
        <v>1</v>
      </c>
      <c r="F3387" s="57"/>
      <c r="G3387" s="59"/>
      <c r="H3387" s="59"/>
      <c r="I3387" s="59"/>
      <c r="J3387" s="59"/>
      <c r="K3387" s="59"/>
      <c r="L3387" s="59"/>
      <c r="M3387" s="59"/>
      <c r="N3387" s="59"/>
      <c r="O3387" s="59"/>
      <c r="P3387" s="370"/>
      <c r="Q3387" s="63"/>
      <c r="R3387" s="389"/>
    </row>
    <row r="3388" spans="1:18" ht="13" hidden="1" x14ac:dyDescent="0.25">
      <c r="A3388" s="383"/>
      <c r="B3388" s="378"/>
      <c r="C3388" s="62" t="str">
        <f>IF(ISTEXT('Organizational Unit Summary'!$B$46),'Organizational Unit Summary'!$B$46,"")</f>
        <v>P-7</v>
      </c>
      <c r="D3388" s="51" t="str">
        <f>IF('Organizational Unit Summary'!$B$24="Benchmark or Sustainment",IF(E3388="OoS","OoS",IF(E3388=1,"DM",IF(E3388=2,"PM",IF(E3388=3,"LM",IF(E3388=4,"FM"))))),IF(E3388="OoS","OoS",IF(E3388&lt;=2,"H",IF(E3388=3,"M",IF(E3388=4,"L")))))</f>
        <v>DM</v>
      </c>
      <c r="E3388" s="58">
        <f>IF(OR(Processes!$C$73=TRUE,Processes!J$73=TRUE),IF(AND(G3388=1,H3388=1,NOT(ISTEXT(J3388))),4,IF(AND(G3388=1,H3388=1,ISTEXT(J3388)),3,IF(AND(OR(G3388=1,H3388=1),ISTEXT(J3388)),2,1))),"OoS")</f>
        <v>1</v>
      </c>
      <c r="F3388" s="57"/>
      <c r="G3388" s="59"/>
      <c r="H3388" s="59"/>
      <c r="I3388" s="59"/>
      <c r="J3388" s="59"/>
      <c r="K3388" s="59"/>
      <c r="L3388" s="59"/>
      <c r="M3388" s="59"/>
      <c r="N3388" s="59"/>
      <c r="O3388" s="59"/>
      <c r="P3388" s="370"/>
      <c r="Q3388" s="63"/>
      <c r="R3388" s="389"/>
    </row>
    <row r="3389" spans="1:18" ht="13" hidden="1" x14ac:dyDescent="0.25">
      <c r="A3389" s="383"/>
      <c r="B3389" s="378"/>
      <c r="C3389" s="62" t="str">
        <f>IF(ISTEXT('Organizational Unit Summary'!$B$47),'Organizational Unit Summary'!$B$47,"")</f>
        <v>P-8</v>
      </c>
      <c r="D3389" s="51" t="str">
        <f>IF('Organizational Unit Summary'!$B$24="Benchmark or Sustainment",IF(E3389="OoS","OoS",IF(E3389=1,"DM",IF(E3389=2,"PM",IF(E3389=3,"LM",IF(E3389=4,"FM"))))),IF(E3389="OoS","OoS",IF(E3389&lt;=2,"H",IF(E3389=3,"M",IF(E3389=4,"L")))))</f>
        <v>DM</v>
      </c>
      <c r="E3389" s="58">
        <f>IF(OR(Processes!$C$73=TRUE,Processes!K$73=TRUE),IF(AND(G3389=1,H3389=1,NOT(ISTEXT(J3389))),4,IF(AND(G3389=1,H3389=1,ISTEXT(J3389)),3,IF(AND(OR(G3389=1,H3389=1),ISTEXT(J3389)),2,1))),"OoS")</f>
        <v>1</v>
      </c>
      <c r="F3389" s="57"/>
      <c r="G3389" s="59"/>
      <c r="H3389" s="59"/>
      <c r="I3389" s="59"/>
      <c r="J3389" s="59"/>
      <c r="K3389" s="59"/>
      <c r="L3389" s="59"/>
      <c r="M3389" s="59"/>
      <c r="N3389" s="59"/>
      <c r="O3389" s="59"/>
      <c r="P3389" s="370"/>
      <c r="Q3389" s="63"/>
      <c r="R3389" s="389"/>
    </row>
    <row r="3390" spans="1:18" ht="13" hidden="1" x14ac:dyDescent="0.25">
      <c r="A3390" s="383"/>
      <c r="B3390" s="378"/>
      <c r="C3390" s="62" t="str">
        <f>IF(ISTEXT('Organizational Unit Summary'!$B$48),'Organizational Unit Summary'!$B$48,"")</f>
        <v>P-9</v>
      </c>
      <c r="D3390" s="51" t="str">
        <f>IF('Organizational Unit Summary'!$B$24="Benchmark or Sustainment",IF(E3390="OoS","OoS",IF(E3390=1,"DM",IF(E3390=2,"PM",IF(E3390=3,"LM",IF(E3390=4,"FM"))))),IF(E3390="OoS","OoS",IF(E3390&lt;=2,"H",IF(E3390=3,"M",IF(E3390=4,"L")))))</f>
        <v>DM</v>
      </c>
      <c r="E3390" s="58">
        <f>IF(OR(Processes!$C$73=TRUE,Processes!L$73=TRUE),IF(AND(G3390=1,H3390=1,NOT(ISTEXT(J3390))),4,IF(AND(G3390=1,H3390=1,ISTEXT(J3390)),3,IF(AND(OR(G3390=1,H3390=1),ISTEXT(J3390)),2,1))),"OoS")</f>
        <v>1</v>
      </c>
      <c r="F3390" s="57"/>
      <c r="G3390" s="59"/>
      <c r="H3390" s="59"/>
      <c r="I3390" s="59"/>
      <c r="J3390" s="59"/>
      <c r="K3390" s="59"/>
      <c r="L3390" s="59"/>
      <c r="M3390" s="59"/>
      <c r="N3390" s="59"/>
      <c r="O3390" s="59"/>
      <c r="P3390" s="370"/>
      <c r="Q3390" s="63"/>
      <c r="R3390" s="389"/>
    </row>
    <row r="3391" spans="1:18" ht="13" hidden="1" x14ac:dyDescent="0.25">
      <c r="A3391" s="383"/>
      <c r="B3391" s="378"/>
      <c r="C3391" s="62" t="str">
        <f>IF(ISTEXT('Organizational Unit Summary'!$B$49),'Organizational Unit Summary'!$B$49,"")</f>
        <v>P-10</v>
      </c>
      <c r="D3391" s="51" t="str">
        <f>IF('Organizational Unit Summary'!$B$24="Benchmark or Sustainment",IF(E3391="OoS","OoS",IF(E3391=1,"DM",IF(E3391=2,"PM",IF(E3391=3,"LM",IF(E3391=4,"FM"))))),IF(E3391="OoS","OoS",IF(E3391&lt;=2,"H",IF(E3391=3,"M",IF(E3391=4,"L")))))</f>
        <v>DM</v>
      </c>
      <c r="E3391" s="58">
        <f>IF(OR(Processes!$C$73=TRUE,Processes!M$73=TRUE),IF(AND(G3391=1,H3391=1,NOT(ISTEXT(J3391))),4,IF(AND(G3391=1,H3391=1,ISTEXT(J3391)),3,IF(AND(OR(G3391=1,H3391=1),ISTEXT(J3391)),2,1))),"OoS")</f>
        <v>1</v>
      </c>
      <c r="F3391" s="57"/>
      <c r="G3391" s="59"/>
      <c r="H3391" s="59"/>
      <c r="I3391" s="59"/>
      <c r="J3391" s="59"/>
      <c r="K3391" s="59"/>
      <c r="L3391" s="59"/>
      <c r="M3391" s="59"/>
      <c r="N3391" s="59"/>
      <c r="O3391" s="59"/>
      <c r="P3391" s="370"/>
      <c r="Q3391" s="63"/>
      <c r="R3391" s="389"/>
    </row>
    <row r="3392" spans="1:18" ht="13" hidden="1" x14ac:dyDescent="0.25">
      <c r="A3392" s="383"/>
      <c r="B3392" s="378"/>
      <c r="C3392" s="62" t="str">
        <f>IF(ISTEXT('Organizational Unit Summary'!$B$50),'Organizational Unit Summary'!$B$50,"")</f>
        <v>P-11</v>
      </c>
      <c r="D3392" s="51" t="str">
        <f>IF('Organizational Unit Summary'!$B$24="Benchmark or Sustainment",IF(E3392="OoS","OoS",IF(E3392=1,"DM",IF(E3392=2,"PM",IF(E3392=3,"LM",IF(E3392=4,"FM"))))),IF(E3392="OoS","OoS",IF(E3392&lt;=2,"H",IF(E3392=3,"M",IF(E3392=4,"L")))))</f>
        <v>DM</v>
      </c>
      <c r="E3392" s="58">
        <f>IF(OR(Processes!$C$73=TRUE,Processes!N$73=TRUE),IF(AND(G3392=1,H3392=1,NOT(ISTEXT(J3392))),4,IF(AND(G3392=1,H3392=1,ISTEXT(J3392)),3,IF(AND(OR(G3392=1,H3392=1),ISTEXT(J3392)),2,1))),"OoS")</f>
        <v>1</v>
      </c>
      <c r="F3392" s="57"/>
      <c r="G3392" s="59"/>
      <c r="H3392" s="59"/>
      <c r="I3392" s="59"/>
      <c r="J3392" s="59"/>
      <c r="K3392" s="59"/>
      <c r="L3392" s="59"/>
      <c r="M3392" s="59"/>
      <c r="N3392" s="59"/>
      <c r="O3392" s="59"/>
      <c r="P3392" s="370"/>
      <c r="Q3392" s="63"/>
      <c r="R3392" s="389"/>
    </row>
    <row r="3393" spans="1:18" ht="13" hidden="1" x14ac:dyDescent="0.25">
      <c r="A3393" s="383"/>
      <c r="B3393" s="378"/>
      <c r="C3393" s="62" t="str">
        <f>IF(ISTEXT('Organizational Unit Summary'!$B$51),'Organizational Unit Summary'!$B$51,"")</f>
        <v>P-12</v>
      </c>
      <c r="D3393" s="51" t="str">
        <f>IF('Organizational Unit Summary'!$B$24="Benchmark or Sustainment",IF(E3393="OoS","OoS",IF(E3393=1,"DM",IF(E3393=2,"PM",IF(E3393=3,"LM",IF(E3393=4,"FM"))))),IF(E3393="OoS","OoS",IF(E3393&lt;=2,"H",IF(E3393=3,"M",IF(E3393=4,"L")))))</f>
        <v>DM</v>
      </c>
      <c r="E3393" s="58">
        <f>IF(OR(Processes!$C$73=TRUE,Processes!O$73=TRUE),IF(AND(G3393=1,H3393=1,NOT(ISTEXT(J3393))),4,IF(AND(G3393=1,H3393=1,ISTEXT(J3393)),3,IF(AND(OR(G3393=1,H3393=1),ISTEXT(J3393)),2,1))),"OoS")</f>
        <v>1</v>
      </c>
      <c r="F3393" s="57"/>
      <c r="G3393" s="59"/>
      <c r="H3393" s="59"/>
      <c r="I3393" s="59"/>
      <c r="J3393" s="59"/>
      <c r="K3393" s="59"/>
      <c r="L3393" s="59"/>
      <c r="M3393" s="59"/>
      <c r="N3393" s="59"/>
      <c r="O3393" s="59"/>
      <c r="P3393" s="370"/>
      <c r="Q3393" s="63"/>
      <c r="R3393" s="389"/>
    </row>
    <row r="3394" spans="1:18" ht="13" hidden="1" x14ac:dyDescent="0.25">
      <c r="A3394" s="383"/>
      <c r="B3394" s="378"/>
      <c r="C3394" s="62" t="str">
        <f>IF(ISTEXT('Organizational Unit Summary'!$B$52),'Organizational Unit Summary'!$B$52,"")</f>
        <v>P-13</v>
      </c>
      <c r="D3394" s="51" t="str">
        <f>IF('Organizational Unit Summary'!$B$24="Benchmark or Sustainment",IF(E3394="OoS","OoS",IF(E3394=1,"DM",IF(E3394=2,"PM",IF(E3394=3,"LM",IF(E3394=4,"FM"))))),IF(E3394="OoS","OoS",IF(E3394&lt;=2,"H",IF(E3394=3,"M",IF(E3394=4,"L")))))</f>
        <v>DM</v>
      </c>
      <c r="E3394" s="58">
        <f>IF(OR(Processes!$C$73=TRUE,Processes!P$73=TRUE),IF(AND(G3394=1,H3394=1,NOT(ISTEXT(J3394))),4,IF(AND(G3394=1,H3394=1,ISTEXT(J3394)),3,IF(AND(OR(G3394=1,H3394=1),ISTEXT(J3394)),2,1))),"OoS")</f>
        <v>1</v>
      </c>
      <c r="F3394" s="57"/>
      <c r="G3394" s="59"/>
      <c r="H3394" s="59"/>
      <c r="I3394" s="59"/>
      <c r="J3394" s="59"/>
      <c r="K3394" s="59"/>
      <c r="L3394" s="59"/>
      <c r="M3394" s="59"/>
      <c r="N3394" s="59"/>
      <c r="O3394" s="59"/>
      <c r="P3394" s="370"/>
      <c r="Q3394" s="63"/>
      <c r="R3394" s="389"/>
    </row>
    <row r="3395" spans="1:18" ht="13" hidden="1" x14ac:dyDescent="0.25">
      <c r="A3395" s="383"/>
      <c r="B3395" s="378"/>
      <c r="C3395" s="62" t="str">
        <f>IF(ISTEXT('Organizational Unit Summary'!$B$53),'Organizational Unit Summary'!$B$53,"")</f>
        <v>P-14</v>
      </c>
      <c r="D3395" s="51" t="str">
        <f>IF('Organizational Unit Summary'!$B$24="Benchmark or Sustainment",IF(E3395="OoS","OoS",IF(E3395=1,"DM",IF(E3395=2,"PM",IF(E3395=3,"LM",IF(E3395=4,"FM"))))),IF(E3395="OoS","OoS",IF(E3395&lt;=2,"H",IF(E3395=3,"M",IF(E3395=4,"L")))))</f>
        <v>DM</v>
      </c>
      <c r="E3395" s="58">
        <f>IF(OR(Processes!$C$73=TRUE,Processes!Q$73=TRUE),IF(AND(G3395=1,H3395=1,NOT(ISTEXT(J3395))),4,IF(AND(G3395=1,H3395=1,ISTEXT(J3395)),3,IF(AND(OR(G3395=1,H3395=1),ISTEXT(J3395)),2,1))),"OoS")</f>
        <v>1</v>
      </c>
      <c r="F3395" s="57"/>
      <c r="G3395" s="59"/>
      <c r="H3395" s="59"/>
      <c r="I3395" s="59"/>
      <c r="J3395" s="59"/>
      <c r="K3395" s="59"/>
      <c r="L3395" s="59"/>
      <c r="M3395" s="59"/>
      <c r="N3395" s="59"/>
      <c r="O3395" s="59"/>
      <c r="P3395" s="370"/>
      <c r="Q3395" s="63"/>
      <c r="R3395" s="389"/>
    </row>
    <row r="3396" spans="1:18" ht="13" hidden="1" x14ac:dyDescent="0.25">
      <c r="A3396" s="383"/>
      <c r="B3396" s="378"/>
      <c r="C3396" s="62" t="str">
        <f>IF(ISTEXT('Organizational Unit Summary'!$B$54),'Organizational Unit Summary'!$B$54,"")</f>
        <v>P-15</v>
      </c>
      <c r="D3396" s="51" t="str">
        <f>IF('Organizational Unit Summary'!$B$24="Benchmark or Sustainment",IF(E3396="OoS","OoS",IF(E3396=1,"DM",IF(E3396=2,"PM",IF(E3396=3,"LM",IF(E3396=4,"FM"))))),IF(E3396="OoS","OoS",IF(E3396&lt;=2,"H",IF(E3396=3,"M",IF(E3396=4,"L")))))</f>
        <v>DM</v>
      </c>
      <c r="E3396" s="58">
        <f>IF(OR(Processes!$C$73=TRUE,Processes!R$73=TRUE),IF(AND(G3396=1,H3396=1,NOT(ISTEXT(J3396))),4,IF(AND(G3396=1,H3396=1,ISTEXT(J3396)),3,IF(AND(OR(G3396=1,H3396=1),ISTEXT(J3396)),2,1))),"OoS")</f>
        <v>1</v>
      </c>
      <c r="F3396" s="57"/>
      <c r="G3396" s="59"/>
      <c r="H3396" s="59"/>
      <c r="I3396" s="59"/>
      <c r="J3396" s="59"/>
      <c r="K3396" s="59"/>
      <c r="L3396" s="59"/>
      <c r="M3396" s="59"/>
      <c r="N3396" s="59"/>
      <c r="O3396" s="59"/>
      <c r="P3396" s="370"/>
      <c r="Q3396" s="63"/>
      <c r="R3396" s="389"/>
    </row>
    <row r="3397" spans="1:18" ht="13" hidden="1" x14ac:dyDescent="0.25">
      <c r="A3397" s="383"/>
      <c r="B3397" s="378"/>
      <c r="C3397" s="62" t="str">
        <f>IF(ISTEXT('Organizational Unit Summary'!$B$55),'Organizational Unit Summary'!$B$55,"")</f>
        <v>P-16</v>
      </c>
      <c r="D3397" s="51" t="str">
        <f>IF('Organizational Unit Summary'!$B$24="Benchmark or Sustainment",IF(E3397="OoS","OoS",IF(E3397=1,"DM",IF(E3397=2,"PM",IF(E3397=3,"LM",IF(E3397=4,"FM"))))),IF(E3397="OoS","OoS",IF(E3397&lt;=2,"H",IF(E3397=3,"M",IF(E3397=4,"L")))))</f>
        <v>DM</v>
      </c>
      <c r="E3397" s="58">
        <f>IF(OR(Processes!$C$73=TRUE,Processes!S$73=TRUE),IF(AND(G3397=1,H3397=1,NOT(ISTEXT(J3397))),4,IF(AND(G3397=1,H3397=1,ISTEXT(J3397)),3,IF(AND(OR(G3397=1,H3397=1),ISTEXT(J3397)),2,1))),"OoS")</f>
        <v>1</v>
      </c>
      <c r="F3397" s="57"/>
      <c r="G3397" s="59"/>
      <c r="H3397" s="59"/>
      <c r="I3397" s="59"/>
      <c r="J3397" s="59"/>
      <c r="K3397" s="59"/>
      <c r="L3397" s="59"/>
      <c r="M3397" s="59"/>
      <c r="N3397" s="59"/>
      <c r="O3397" s="59"/>
      <c r="P3397" s="370"/>
      <c r="Q3397" s="63"/>
      <c r="R3397" s="389"/>
    </row>
    <row r="3398" spans="1:18" ht="13" hidden="1" x14ac:dyDescent="0.25">
      <c r="A3398" s="383"/>
      <c r="B3398" s="378"/>
      <c r="C3398" s="62" t="str">
        <f>IF(ISTEXT('Organizational Unit Summary'!$B$56),'Organizational Unit Summary'!$B$56,"")</f>
        <v>P-17</v>
      </c>
      <c r="D3398" s="51" t="str">
        <f>IF('Organizational Unit Summary'!$B$24="Benchmark or Sustainment",IF(E3398="OoS","OoS",IF(E3398=1,"DM",IF(E3398=2,"PM",IF(E3398=3,"LM",IF(E3398=4,"FM"))))),IF(E3398="OoS","OoS",IF(E3398&lt;=2,"H",IF(E3398=3,"M",IF(E3398=4,"L")))))</f>
        <v>DM</v>
      </c>
      <c r="E3398" s="58">
        <f>IF(OR(Processes!$C$73=TRUE,Processes!T$73=TRUE),IF(AND(G3398=1,H3398=1,NOT(ISTEXT(J3398))),4,IF(AND(G3398=1,H3398=1,ISTEXT(J3398)),3,IF(AND(OR(G3398=1,H3398=1),ISTEXT(J3398)),2,1))),"OoS")</f>
        <v>1</v>
      </c>
      <c r="F3398" s="57"/>
      <c r="G3398" s="59"/>
      <c r="H3398" s="59"/>
      <c r="I3398" s="59"/>
      <c r="J3398" s="59"/>
      <c r="K3398" s="59"/>
      <c r="L3398" s="59"/>
      <c r="M3398" s="59"/>
      <c r="N3398" s="59"/>
      <c r="O3398" s="59"/>
      <c r="P3398" s="370"/>
      <c r="Q3398" s="63"/>
      <c r="R3398" s="389"/>
    </row>
    <row r="3399" spans="1:18" ht="13" hidden="1" x14ac:dyDescent="0.25">
      <c r="A3399" s="383"/>
      <c r="B3399" s="378"/>
      <c r="C3399" s="62" t="str">
        <f>IF(ISTEXT('Organizational Unit Summary'!$B$57),'Organizational Unit Summary'!$B$57,"")</f>
        <v>P-18</v>
      </c>
      <c r="D3399" s="51" t="str">
        <f>IF('Organizational Unit Summary'!$B$24="Benchmark or Sustainment",IF(E3399="OoS","OoS",IF(E3399=1,"DM",IF(E3399=2,"PM",IF(E3399=3,"LM",IF(E3399=4,"FM"))))),IF(E3399="OoS","OoS",IF(E3399&lt;=2,"H",IF(E3399=3,"M",IF(E3399=4,"L")))))</f>
        <v>DM</v>
      </c>
      <c r="E3399" s="58">
        <f>IF(OR(Processes!$C$73=TRUE,Processes!U$73=TRUE),IF(AND(G3399=1,H3399=1,NOT(ISTEXT(J3399))),4,IF(AND(G3399=1,H3399=1,ISTEXT(J3399)),3,IF(AND(OR(G3399=1,H3399=1),ISTEXT(J3399)),2,1))),"OoS")</f>
        <v>1</v>
      </c>
      <c r="F3399" s="57"/>
      <c r="G3399" s="59"/>
      <c r="H3399" s="59"/>
      <c r="I3399" s="59"/>
      <c r="J3399" s="59"/>
      <c r="K3399" s="59"/>
      <c r="L3399" s="59"/>
      <c r="M3399" s="59"/>
      <c r="N3399" s="59"/>
      <c r="O3399" s="59"/>
      <c r="P3399" s="370"/>
      <c r="Q3399" s="63"/>
      <c r="R3399" s="389"/>
    </row>
    <row r="3400" spans="1:18" ht="13" hidden="1" x14ac:dyDescent="0.25">
      <c r="A3400" s="383"/>
      <c r="B3400" s="378"/>
      <c r="C3400" s="62" t="str">
        <f>IF(ISTEXT('Organizational Unit Summary'!$B$58),'Organizational Unit Summary'!$B$58,"")</f>
        <v>P-19</v>
      </c>
      <c r="D3400" s="51" t="str">
        <f>IF('Organizational Unit Summary'!$B$24="Benchmark or Sustainment",IF(E3400="OoS","OoS",IF(E3400=1,"DM",IF(E3400=2,"PM",IF(E3400=3,"LM",IF(E3400=4,"FM"))))),IF(E3400="OoS","OoS",IF(E3400&lt;=2,"H",IF(E3400=3,"M",IF(E3400=4,"L")))))</f>
        <v>DM</v>
      </c>
      <c r="E3400" s="58">
        <f>IF(OR(Processes!$C$73=TRUE,Processes!V$73=TRUE),IF(AND(G3400=1,H3400=1,NOT(ISTEXT(J3400))),4,IF(AND(G3400=1,H3400=1,ISTEXT(J3400)),3,IF(AND(OR(G3400=1,H3400=1),ISTEXT(J3400)),2,1))),"OoS")</f>
        <v>1</v>
      </c>
      <c r="F3400" s="57"/>
      <c r="G3400" s="59"/>
      <c r="H3400" s="59"/>
      <c r="I3400" s="59"/>
      <c r="J3400" s="59"/>
      <c r="K3400" s="59"/>
      <c r="L3400" s="59"/>
      <c r="M3400" s="59"/>
      <c r="N3400" s="59"/>
      <c r="O3400" s="59"/>
      <c r="P3400" s="370"/>
      <c r="Q3400" s="63"/>
      <c r="R3400" s="389"/>
    </row>
    <row r="3401" spans="1:18" ht="13.5" hidden="1" thickBot="1" x14ac:dyDescent="0.3">
      <c r="A3401" s="383"/>
      <c r="B3401" s="378"/>
      <c r="C3401" s="62" t="str">
        <f>IF(ISTEXT('Organizational Unit Summary'!$B$59),'Organizational Unit Summary'!$B$59,"")</f>
        <v>P-20</v>
      </c>
      <c r="D3401" s="51" t="str">
        <f>IF('Organizational Unit Summary'!$B$24="Benchmark or Sustainment",IF(E3401="OoS","OoS",IF(E3401=1,"DM",IF(E3401=2,"PM",IF(E3401=3,"LM",IF(E3401=4,"FM"))))),IF(E3401="OoS","OoS",IF(E3401&lt;=2,"H",IF(E3401=3,"M",IF(E3401=4,"L")))))</f>
        <v>DM</v>
      </c>
      <c r="E3401" s="58">
        <f>IF(OR(Processes!$C$73=TRUE,Processes!W$73=TRUE),IF(AND(G3401=1,H3401=1,NOT(ISTEXT(J3401))),4,IF(AND(G3401=1,H3401=1,ISTEXT(J3401)),3,IF(AND(OR(G3401=1,H3401=1),ISTEXT(J3401)),2,1))),"OoS")</f>
        <v>1</v>
      </c>
      <c r="F3401" s="57"/>
      <c r="G3401" s="59"/>
      <c r="H3401" s="59"/>
      <c r="I3401" s="59"/>
      <c r="J3401" s="59"/>
      <c r="K3401" s="59"/>
      <c r="L3401" s="59"/>
      <c r="M3401" s="59"/>
      <c r="N3401" s="59"/>
      <c r="O3401" s="59"/>
      <c r="P3401" s="371"/>
      <c r="Q3401" s="63"/>
      <c r="R3401" s="389"/>
    </row>
    <row r="3402" spans="1:18" ht="13" hidden="1" x14ac:dyDescent="0.25">
      <c r="A3402" s="383"/>
      <c r="B3402" s="378" t="str">
        <f>IF(ISTEXT(Processes!$B$23),Processes!$B$23,"")</f>
        <v>Process 21</v>
      </c>
      <c r="C3402" s="54" t="str">
        <f>IF(ISTEXT('Organizational Unit Summary'!$B$40),'Organizational Unit Summary'!$B$40,"")</f>
        <v>P-1</v>
      </c>
      <c r="D3402" s="51" t="str">
        <f>IF('Organizational Unit Summary'!$B$24="Benchmark or Sustainment",IF(E3402="OoS","OoS",IF(E3402=1,"DM",IF(E3402=2,"PM",IF(E3402=3,"LM",IF(E3402=4,"FM"))))),IF(E3402="OoS","OoS",IF(E3402&lt;=2,"H",IF(E3402=3,"M",IF(E3402=4,"L")))))</f>
        <v>DM</v>
      </c>
      <c r="E3402" s="58">
        <f>IF(OR(Processes!$C$74=TRUE,Processes!D$74=TRUE),IF(AND(G3402=1,H3402=1,NOT(ISTEXT(J3402))),4,IF(AND(G3402=1,H3402=1,ISTEXT(J3402)),3,IF(AND(OR(G3402=1,H3402=1),ISTEXT(J3402)),2,1))),"OoS")</f>
        <v>1</v>
      </c>
      <c r="F3402" s="57"/>
      <c r="G3402" s="59"/>
      <c r="H3402" s="59"/>
      <c r="I3402" s="59"/>
      <c r="J3402" s="59"/>
      <c r="K3402" s="59"/>
      <c r="L3402" s="59"/>
      <c r="M3402" s="59"/>
      <c r="N3402" s="59"/>
      <c r="O3402" s="59"/>
      <c r="P3402" s="369"/>
      <c r="Q3402" s="63"/>
      <c r="R3402" s="389"/>
    </row>
    <row r="3403" spans="1:18" ht="13" hidden="1" x14ac:dyDescent="0.25">
      <c r="A3403" s="383"/>
      <c r="B3403" s="378"/>
      <c r="C3403" s="54" t="str">
        <f>IF(ISTEXT('Organizational Unit Summary'!$B$41),'Organizational Unit Summary'!$B$41,"")</f>
        <v>P-2</v>
      </c>
      <c r="D3403" s="51" t="str">
        <f>IF('Organizational Unit Summary'!$B$24="Benchmark or Sustainment",IF(E3403="OoS","OoS",IF(E3403=1,"DM",IF(E3403=2,"PM",IF(E3403=3,"LM",IF(E3403=4,"FM"))))),IF(E3403="OoS","OoS",IF(E3403&lt;=2,"H",IF(E3403=3,"M",IF(E3403=4,"L")))))</f>
        <v>DM</v>
      </c>
      <c r="E3403" s="58">
        <f>IF(OR(Processes!$C$74=TRUE,Processes!E$74=TRUE),IF(AND(G3403=1,H3403=1,NOT(ISTEXT(J3403))),4,IF(AND(G3403=1,H3403=1,ISTEXT(J3403)),3,IF(AND(OR(G3403=1,H3403=1),ISTEXT(J3403)),2,1))),"OoS")</f>
        <v>1</v>
      </c>
      <c r="F3403" s="57"/>
      <c r="G3403" s="59"/>
      <c r="H3403" s="59"/>
      <c r="I3403" s="59"/>
      <c r="J3403" s="59"/>
      <c r="K3403" s="59"/>
      <c r="L3403" s="59"/>
      <c r="M3403" s="59"/>
      <c r="N3403" s="59"/>
      <c r="O3403" s="59"/>
      <c r="P3403" s="370"/>
      <c r="Q3403" s="63"/>
      <c r="R3403" s="389"/>
    </row>
    <row r="3404" spans="1:18" ht="13" hidden="1" x14ac:dyDescent="0.25">
      <c r="A3404" s="383"/>
      <c r="B3404" s="378"/>
      <c r="C3404" s="54" t="str">
        <f>IF(ISTEXT('Organizational Unit Summary'!$B$42),'Organizational Unit Summary'!$B$42,"")</f>
        <v>P-3</v>
      </c>
      <c r="D3404" s="51" t="str">
        <f>IF('Organizational Unit Summary'!$B$24="Benchmark or Sustainment",IF(E3404="OoS","OoS",IF(E3404=1,"DM",IF(E3404=2,"PM",IF(E3404=3,"LM",IF(E3404=4,"FM"))))),IF(E3404="OoS","OoS",IF(E3404&lt;=2,"H",IF(E3404=3,"M",IF(E3404=4,"L")))))</f>
        <v>DM</v>
      </c>
      <c r="E3404" s="58">
        <f>IF(OR(Processes!$C$74=TRUE,Processes!F$74=TRUE),IF(AND(G3404=1,H3404=1,NOT(ISTEXT(J3404))),4,IF(AND(G3404=1,H3404=1,ISTEXT(J3404)),3,IF(AND(OR(G3404=1,H3404=1),ISTEXT(J3404)),2,1))),"OoS")</f>
        <v>1</v>
      </c>
      <c r="F3404" s="57"/>
      <c r="G3404" s="59"/>
      <c r="H3404" s="59"/>
      <c r="I3404" s="59"/>
      <c r="J3404" s="59"/>
      <c r="K3404" s="59"/>
      <c r="L3404" s="59"/>
      <c r="M3404" s="59"/>
      <c r="N3404" s="59"/>
      <c r="O3404" s="59"/>
      <c r="P3404" s="370"/>
      <c r="Q3404" s="63"/>
      <c r="R3404" s="389"/>
    </row>
    <row r="3405" spans="1:18" ht="13" hidden="1" x14ac:dyDescent="0.25">
      <c r="A3405" s="383"/>
      <c r="B3405" s="378"/>
      <c r="C3405" s="54" t="str">
        <f>IF(ISTEXT('Organizational Unit Summary'!$B$43),'Organizational Unit Summary'!$B$43,"")</f>
        <v>P-4</v>
      </c>
      <c r="D3405" s="51" t="str">
        <f>IF('Organizational Unit Summary'!$B$24="Benchmark or Sustainment",IF(E3405="OoS","OoS",IF(E3405=1,"DM",IF(E3405=2,"PM",IF(E3405=3,"LM",IF(E3405=4,"FM"))))),IF(E3405="OoS","OoS",IF(E3405&lt;=2,"H",IF(E3405=3,"M",IF(E3405=4,"L")))))</f>
        <v>DM</v>
      </c>
      <c r="E3405" s="58">
        <f>IF(OR(Processes!$C$74=TRUE,Processes!G$74=TRUE),IF(AND(G3405=1,H3405=1,NOT(ISTEXT(J3405))),4,IF(AND(G3405=1,H3405=1,ISTEXT(J3405)),3,IF(AND(OR(G3405=1,H3405=1),ISTEXT(J3405)),2,1))),"OoS")</f>
        <v>1</v>
      </c>
      <c r="F3405" s="57"/>
      <c r="G3405" s="59"/>
      <c r="H3405" s="59"/>
      <c r="I3405" s="59"/>
      <c r="J3405" s="59"/>
      <c r="K3405" s="59"/>
      <c r="L3405" s="59"/>
      <c r="M3405" s="59"/>
      <c r="N3405" s="59"/>
      <c r="O3405" s="59"/>
      <c r="P3405" s="370"/>
      <c r="Q3405" s="63"/>
      <c r="R3405" s="389"/>
    </row>
    <row r="3406" spans="1:18" ht="13" hidden="1" x14ac:dyDescent="0.25">
      <c r="A3406" s="383"/>
      <c r="B3406" s="378"/>
      <c r="C3406" s="54" t="str">
        <f>IF(ISTEXT('Organizational Unit Summary'!$B$44),'Organizational Unit Summary'!$B$44,"")</f>
        <v>P-5</v>
      </c>
      <c r="D3406" s="51" t="str">
        <f>IF('Organizational Unit Summary'!$B$24="Benchmark or Sustainment",IF(E3406="OoS","OoS",IF(E3406=1,"DM",IF(E3406=2,"PM",IF(E3406=3,"LM",IF(E3406=4,"FM"))))),IF(E3406="OoS","OoS",IF(E3406&lt;=2,"H",IF(E3406=3,"M",IF(E3406=4,"L")))))</f>
        <v>DM</v>
      </c>
      <c r="E3406" s="58">
        <f>IF(OR(Processes!$C$74=TRUE,Processes!H$74=TRUE),IF(AND(G3406=1,H3406=1,NOT(ISTEXT(J3406))),4,IF(AND(G3406=1,H3406=1,ISTEXT(J3406)),3,IF(AND(OR(G3406=1,H3406=1),ISTEXT(J3406)),2,1))),"OoS")</f>
        <v>1</v>
      </c>
      <c r="F3406" s="57"/>
      <c r="G3406" s="59"/>
      <c r="H3406" s="59"/>
      <c r="I3406" s="59"/>
      <c r="J3406" s="59"/>
      <c r="K3406" s="59"/>
      <c r="L3406" s="59"/>
      <c r="M3406" s="59"/>
      <c r="N3406" s="59"/>
      <c r="O3406" s="59"/>
      <c r="P3406" s="370"/>
      <c r="Q3406" s="63"/>
      <c r="R3406" s="389"/>
    </row>
    <row r="3407" spans="1:18" ht="13" hidden="1" x14ac:dyDescent="0.25">
      <c r="A3407" s="383"/>
      <c r="B3407" s="378"/>
      <c r="C3407" s="54" t="str">
        <f>IF(ISTEXT('Organizational Unit Summary'!$B$45),'Organizational Unit Summary'!$B$45,"")</f>
        <v>P-6</v>
      </c>
      <c r="D3407" s="51" t="str">
        <f>IF('Organizational Unit Summary'!$B$24="Benchmark or Sustainment",IF(E3407="OoS","OoS",IF(E3407=1,"DM",IF(E3407=2,"PM",IF(E3407=3,"LM",IF(E3407=4,"FM"))))),IF(E3407="OoS","OoS",IF(E3407&lt;=2,"H",IF(E3407=3,"M",IF(E3407=4,"L")))))</f>
        <v>DM</v>
      </c>
      <c r="E3407" s="58">
        <f>IF(OR(Processes!$C$74=TRUE,Processes!I$74=TRUE),IF(AND(G3407=1,H3407=1,NOT(ISTEXT(J3407))),4,IF(AND(G3407=1,H3407=1,ISTEXT(J3407)),3,IF(AND(OR(G3407=1,H3407=1),ISTEXT(J3407)),2,1))),"OoS")</f>
        <v>1</v>
      </c>
      <c r="F3407" s="57"/>
      <c r="G3407" s="59"/>
      <c r="H3407" s="59"/>
      <c r="I3407" s="59"/>
      <c r="J3407" s="59"/>
      <c r="K3407" s="59"/>
      <c r="L3407" s="59"/>
      <c r="M3407" s="59"/>
      <c r="N3407" s="59"/>
      <c r="O3407" s="59"/>
      <c r="P3407" s="370"/>
      <c r="Q3407" s="63"/>
      <c r="R3407" s="389"/>
    </row>
    <row r="3408" spans="1:18" ht="13" hidden="1" x14ac:dyDescent="0.25">
      <c r="A3408" s="383"/>
      <c r="B3408" s="378"/>
      <c r="C3408" s="54" t="str">
        <f>IF(ISTEXT('Organizational Unit Summary'!$B$46),'Organizational Unit Summary'!$B$46,"")</f>
        <v>P-7</v>
      </c>
      <c r="D3408" s="51" t="str">
        <f>IF('Organizational Unit Summary'!$B$24="Benchmark or Sustainment",IF(E3408="OoS","OoS",IF(E3408=1,"DM",IF(E3408=2,"PM",IF(E3408=3,"LM",IF(E3408=4,"FM"))))),IF(E3408="OoS","OoS",IF(E3408&lt;=2,"H",IF(E3408=3,"M",IF(E3408=4,"L")))))</f>
        <v>DM</v>
      </c>
      <c r="E3408" s="58">
        <f>IF(OR(Processes!$C$74=TRUE,Processes!J$74=TRUE),IF(AND(G3408=1,H3408=1,NOT(ISTEXT(J3408))),4,IF(AND(G3408=1,H3408=1,ISTEXT(J3408)),3,IF(AND(OR(G3408=1,H3408=1),ISTEXT(J3408)),2,1))),"OoS")</f>
        <v>1</v>
      </c>
      <c r="F3408" s="57"/>
      <c r="G3408" s="59"/>
      <c r="H3408" s="59"/>
      <c r="I3408" s="59"/>
      <c r="J3408" s="59"/>
      <c r="K3408" s="59"/>
      <c r="L3408" s="59"/>
      <c r="M3408" s="59"/>
      <c r="N3408" s="59"/>
      <c r="O3408" s="59"/>
      <c r="P3408" s="370"/>
      <c r="Q3408" s="63"/>
      <c r="R3408" s="389"/>
    </row>
    <row r="3409" spans="1:18" ht="13" hidden="1" x14ac:dyDescent="0.25">
      <c r="A3409" s="383"/>
      <c r="B3409" s="378"/>
      <c r="C3409" s="54" t="str">
        <f>IF(ISTEXT('Organizational Unit Summary'!$B$47),'Organizational Unit Summary'!$B$47,"")</f>
        <v>P-8</v>
      </c>
      <c r="D3409" s="51" t="str">
        <f>IF('Organizational Unit Summary'!$B$24="Benchmark or Sustainment",IF(E3409="OoS","OoS",IF(E3409=1,"DM",IF(E3409=2,"PM",IF(E3409=3,"LM",IF(E3409=4,"FM"))))),IF(E3409="OoS","OoS",IF(E3409&lt;=2,"H",IF(E3409=3,"M",IF(E3409=4,"L")))))</f>
        <v>DM</v>
      </c>
      <c r="E3409" s="58">
        <f>IF(OR(Processes!$C$74=TRUE,Processes!K$74=TRUE),IF(AND(G3409=1,H3409=1,NOT(ISTEXT(J3409))),4,IF(AND(G3409=1,H3409=1,ISTEXT(J3409)),3,IF(AND(OR(G3409=1,H3409=1),ISTEXT(J3409)),2,1))),"OoS")</f>
        <v>1</v>
      </c>
      <c r="F3409" s="57"/>
      <c r="G3409" s="59"/>
      <c r="H3409" s="59"/>
      <c r="I3409" s="59"/>
      <c r="J3409" s="59"/>
      <c r="K3409" s="59"/>
      <c r="L3409" s="59"/>
      <c r="M3409" s="59"/>
      <c r="N3409" s="59"/>
      <c r="O3409" s="59"/>
      <c r="P3409" s="370"/>
      <c r="Q3409" s="63"/>
      <c r="R3409" s="389"/>
    </row>
    <row r="3410" spans="1:18" ht="13" hidden="1" x14ac:dyDescent="0.25">
      <c r="A3410" s="383"/>
      <c r="B3410" s="378"/>
      <c r="C3410" s="54" t="str">
        <f>IF(ISTEXT('Organizational Unit Summary'!$B$48),'Organizational Unit Summary'!$B$48,"")</f>
        <v>P-9</v>
      </c>
      <c r="D3410" s="51" t="str">
        <f>IF('Organizational Unit Summary'!$B$24="Benchmark or Sustainment",IF(E3410="OoS","OoS",IF(E3410=1,"DM",IF(E3410=2,"PM",IF(E3410=3,"LM",IF(E3410=4,"FM"))))),IF(E3410="OoS","OoS",IF(E3410&lt;=2,"H",IF(E3410=3,"M",IF(E3410=4,"L")))))</f>
        <v>DM</v>
      </c>
      <c r="E3410" s="58">
        <f>IF(OR(Processes!$C$74=TRUE,Processes!L$74=TRUE),IF(AND(G3410=1,H3410=1,NOT(ISTEXT(J3410))),4,IF(AND(G3410=1,H3410=1,ISTEXT(J3410)),3,IF(AND(OR(G3410=1,H3410=1),ISTEXT(J3410)),2,1))),"OoS")</f>
        <v>1</v>
      </c>
      <c r="F3410" s="57"/>
      <c r="G3410" s="59"/>
      <c r="H3410" s="59"/>
      <c r="I3410" s="59"/>
      <c r="J3410" s="59"/>
      <c r="K3410" s="59"/>
      <c r="L3410" s="59"/>
      <c r="M3410" s="59"/>
      <c r="N3410" s="59"/>
      <c r="O3410" s="59"/>
      <c r="P3410" s="370"/>
      <c r="Q3410" s="63"/>
      <c r="R3410" s="389"/>
    </row>
    <row r="3411" spans="1:18" ht="13" hidden="1" x14ac:dyDescent="0.25">
      <c r="A3411" s="383"/>
      <c r="B3411" s="378"/>
      <c r="C3411" s="54" t="str">
        <f>IF(ISTEXT('Organizational Unit Summary'!$B$49),'Organizational Unit Summary'!$B$49,"")</f>
        <v>P-10</v>
      </c>
      <c r="D3411" s="51" t="str">
        <f>IF('Organizational Unit Summary'!$B$24="Benchmark or Sustainment",IF(E3411="OoS","OoS",IF(E3411=1,"DM",IF(E3411=2,"PM",IF(E3411=3,"LM",IF(E3411=4,"FM"))))),IF(E3411="OoS","OoS",IF(E3411&lt;=2,"H",IF(E3411=3,"M",IF(E3411=4,"L")))))</f>
        <v>DM</v>
      </c>
      <c r="E3411" s="58">
        <f>IF(OR(Processes!$C$74=TRUE,Processes!M$74=TRUE),IF(AND(G3411=1,H3411=1,NOT(ISTEXT(J3411))),4,IF(AND(G3411=1,H3411=1,ISTEXT(J3411)),3,IF(AND(OR(G3411=1,H3411=1),ISTEXT(J3411)),2,1))),"OoS")</f>
        <v>1</v>
      </c>
      <c r="F3411" s="57"/>
      <c r="G3411" s="59"/>
      <c r="H3411" s="59"/>
      <c r="I3411" s="59"/>
      <c r="J3411" s="59"/>
      <c r="K3411" s="59"/>
      <c r="L3411" s="59"/>
      <c r="M3411" s="59"/>
      <c r="N3411" s="59"/>
      <c r="O3411" s="59"/>
      <c r="P3411" s="370"/>
      <c r="Q3411" s="63"/>
      <c r="R3411" s="389"/>
    </row>
    <row r="3412" spans="1:18" ht="13" hidden="1" x14ac:dyDescent="0.25">
      <c r="A3412" s="383"/>
      <c r="B3412" s="378"/>
      <c r="C3412" s="54" t="str">
        <f>IF(ISTEXT('Organizational Unit Summary'!$B$50),'Organizational Unit Summary'!$B$50,"")</f>
        <v>P-11</v>
      </c>
      <c r="D3412" s="51" t="str">
        <f>IF('Organizational Unit Summary'!$B$24="Benchmark or Sustainment",IF(E3412="OoS","OoS",IF(E3412=1,"DM",IF(E3412=2,"PM",IF(E3412=3,"LM",IF(E3412=4,"FM"))))),IF(E3412="OoS","OoS",IF(E3412&lt;=2,"H",IF(E3412=3,"M",IF(E3412=4,"L")))))</f>
        <v>DM</v>
      </c>
      <c r="E3412" s="58">
        <f>IF(OR(Processes!$C$74=TRUE,Processes!N$74=TRUE),IF(AND(G3412=1,H3412=1,NOT(ISTEXT(J3412))),4,IF(AND(G3412=1,H3412=1,ISTEXT(J3412)),3,IF(AND(OR(G3412=1,H3412=1),ISTEXT(J3412)),2,1))),"OoS")</f>
        <v>1</v>
      </c>
      <c r="F3412" s="57"/>
      <c r="G3412" s="59"/>
      <c r="H3412" s="59"/>
      <c r="I3412" s="59"/>
      <c r="J3412" s="59"/>
      <c r="K3412" s="59"/>
      <c r="L3412" s="59"/>
      <c r="M3412" s="59"/>
      <c r="N3412" s="59"/>
      <c r="O3412" s="59"/>
      <c r="P3412" s="370"/>
      <c r="Q3412" s="63"/>
      <c r="R3412" s="389"/>
    </row>
    <row r="3413" spans="1:18" ht="13" hidden="1" x14ac:dyDescent="0.25">
      <c r="A3413" s="383"/>
      <c r="B3413" s="378"/>
      <c r="C3413" s="54" t="str">
        <f>IF(ISTEXT('Organizational Unit Summary'!$B$51),'Organizational Unit Summary'!$B$51,"")</f>
        <v>P-12</v>
      </c>
      <c r="D3413" s="51" t="str">
        <f>IF('Organizational Unit Summary'!$B$24="Benchmark or Sustainment",IF(E3413="OoS","OoS",IF(E3413=1,"DM",IF(E3413=2,"PM",IF(E3413=3,"LM",IF(E3413=4,"FM"))))),IF(E3413="OoS","OoS",IF(E3413&lt;=2,"H",IF(E3413=3,"M",IF(E3413=4,"L")))))</f>
        <v>DM</v>
      </c>
      <c r="E3413" s="58">
        <f>IF(OR(Processes!$C$74=TRUE,Processes!O$74=TRUE),IF(AND(G3413=1,H3413=1,NOT(ISTEXT(J3413))),4,IF(AND(G3413=1,H3413=1,ISTEXT(J3413)),3,IF(AND(OR(G3413=1,H3413=1),ISTEXT(J3413)),2,1))),"OoS")</f>
        <v>1</v>
      </c>
      <c r="F3413" s="57"/>
      <c r="G3413" s="59"/>
      <c r="H3413" s="59"/>
      <c r="I3413" s="59"/>
      <c r="J3413" s="59"/>
      <c r="K3413" s="59"/>
      <c r="L3413" s="59"/>
      <c r="M3413" s="59"/>
      <c r="N3413" s="59"/>
      <c r="O3413" s="59"/>
      <c r="P3413" s="370"/>
      <c r="Q3413" s="63"/>
      <c r="R3413" s="389"/>
    </row>
    <row r="3414" spans="1:18" ht="13" hidden="1" x14ac:dyDescent="0.25">
      <c r="A3414" s="383"/>
      <c r="B3414" s="378"/>
      <c r="C3414" s="54" t="str">
        <f>IF(ISTEXT('Organizational Unit Summary'!$B$52),'Organizational Unit Summary'!$B$52,"")</f>
        <v>P-13</v>
      </c>
      <c r="D3414" s="51" t="str">
        <f>IF('Organizational Unit Summary'!$B$24="Benchmark or Sustainment",IF(E3414="OoS","OoS",IF(E3414=1,"DM",IF(E3414=2,"PM",IF(E3414=3,"LM",IF(E3414=4,"FM"))))),IF(E3414="OoS","OoS",IF(E3414&lt;=2,"H",IF(E3414=3,"M",IF(E3414=4,"L")))))</f>
        <v>DM</v>
      </c>
      <c r="E3414" s="58">
        <f>IF(OR(Processes!$C$74=TRUE,Processes!P$74=TRUE),IF(AND(G3414=1,H3414=1,NOT(ISTEXT(J3414))),4,IF(AND(G3414=1,H3414=1,ISTEXT(J3414)),3,IF(AND(OR(G3414=1,H3414=1),ISTEXT(J3414)),2,1))),"OoS")</f>
        <v>1</v>
      </c>
      <c r="F3414" s="57"/>
      <c r="G3414" s="59"/>
      <c r="H3414" s="59"/>
      <c r="I3414" s="59"/>
      <c r="J3414" s="59"/>
      <c r="K3414" s="59"/>
      <c r="L3414" s="59"/>
      <c r="M3414" s="59"/>
      <c r="N3414" s="59"/>
      <c r="O3414" s="59"/>
      <c r="P3414" s="370"/>
      <c r="Q3414" s="63"/>
      <c r="R3414" s="389"/>
    </row>
    <row r="3415" spans="1:18" ht="13" hidden="1" x14ac:dyDescent="0.25">
      <c r="A3415" s="383"/>
      <c r="B3415" s="378"/>
      <c r="C3415" s="54" t="str">
        <f>IF(ISTEXT('Organizational Unit Summary'!$B$53),'Organizational Unit Summary'!$B$53,"")</f>
        <v>P-14</v>
      </c>
      <c r="D3415" s="51" t="str">
        <f>IF('Organizational Unit Summary'!$B$24="Benchmark or Sustainment",IF(E3415="OoS","OoS",IF(E3415=1,"DM",IF(E3415=2,"PM",IF(E3415=3,"LM",IF(E3415=4,"FM"))))),IF(E3415="OoS","OoS",IF(E3415&lt;=2,"H",IF(E3415=3,"M",IF(E3415=4,"L")))))</f>
        <v>DM</v>
      </c>
      <c r="E3415" s="58">
        <f>IF(OR(Processes!$C$74=TRUE,Processes!Q$74=TRUE),IF(AND(G3415=1,H3415=1,NOT(ISTEXT(J3415))),4,IF(AND(G3415=1,H3415=1,ISTEXT(J3415)),3,IF(AND(OR(G3415=1,H3415=1),ISTEXT(J3415)),2,1))),"OoS")</f>
        <v>1</v>
      </c>
      <c r="F3415" s="57"/>
      <c r="G3415" s="59"/>
      <c r="H3415" s="59"/>
      <c r="I3415" s="59"/>
      <c r="J3415" s="59"/>
      <c r="K3415" s="59"/>
      <c r="L3415" s="59"/>
      <c r="M3415" s="59"/>
      <c r="N3415" s="59"/>
      <c r="O3415" s="59"/>
      <c r="P3415" s="370"/>
      <c r="Q3415" s="63"/>
      <c r="R3415" s="389"/>
    </row>
    <row r="3416" spans="1:18" ht="13" hidden="1" x14ac:dyDescent="0.25">
      <c r="A3416" s="383"/>
      <c r="B3416" s="378"/>
      <c r="C3416" s="54" t="str">
        <f>IF(ISTEXT('Organizational Unit Summary'!$B$54),'Organizational Unit Summary'!$B$54,"")</f>
        <v>P-15</v>
      </c>
      <c r="D3416" s="51" t="str">
        <f>IF('Organizational Unit Summary'!$B$24="Benchmark or Sustainment",IF(E3416="OoS","OoS",IF(E3416=1,"DM",IF(E3416=2,"PM",IF(E3416=3,"LM",IF(E3416=4,"FM"))))),IF(E3416="OoS","OoS",IF(E3416&lt;=2,"H",IF(E3416=3,"M",IF(E3416=4,"L")))))</f>
        <v>DM</v>
      </c>
      <c r="E3416" s="58">
        <f>IF(OR(Processes!$C$74=TRUE,Processes!R$74=TRUE),IF(AND(G3416=1,H3416=1,NOT(ISTEXT(J3416))),4,IF(AND(G3416=1,H3416=1,ISTEXT(J3416)),3,IF(AND(OR(G3416=1,H3416=1),ISTEXT(J3416)),2,1))),"OoS")</f>
        <v>1</v>
      </c>
      <c r="F3416" s="57"/>
      <c r="G3416" s="59"/>
      <c r="H3416" s="59"/>
      <c r="I3416" s="59"/>
      <c r="J3416" s="59"/>
      <c r="K3416" s="59"/>
      <c r="L3416" s="59"/>
      <c r="M3416" s="59"/>
      <c r="N3416" s="59"/>
      <c r="O3416" s="59"/>
      <c r="P3416" s="370"/>
      <c r="Q3416" s="63"/>
      <c r="R3416" s="389"/>
    </row>
    <row r="3417" spans="1:18" ht="13" hidden="1" x14ac:dyDescent="0.25">
      <c r="A3417" s="383"/>
      <c r="B3417" s="378"/>
      <c r="C3417" s="54" t="str">
        <f>IF(ISTEXT('Organizational Unit Summary'!$B$55),'Organizational Unit Summary'!$B$55,"")</f>
        <v>P-16</v>
      </c>
      <c r="D3417" s="51" t="str">
        <f>IF('Organizational Unit Summary'!$B$24="Benchmark or Sustainment",IF(E3417="OoS","OoS",IF(E3417=1,"DM",IF(E3417=2,"PM",IF(E3417=3,"LM",IF(E3417=4,"FM"))))),IF(E3417="OoS","OoS",IF(E3417&lt;=2,"H",IF(E3417=3,"M",IF(E3417=4,"L")))))</f>
        <v>DM</v>
      </c>
      <c r="E3417" s="58">
        <f>IF(OR(Processes!$C$74=TRUE,Processes!S$74=TRUE),IF(AND(G3417=1,H3417=1,NOT(ISTEXT(J3417))),4,IF(AND(G3417=1,H3417=1,ISTEXT(J3417)),3,IF(AND(OR(G3417=1,H3417=1),ISTEXT(J3417)),2,1))),"OoS")</f>
        <v>1</v>
      </c>
      <c r="F3417" s="57"/>
      <c r="G3417" s="59"/>
      <c r="H3417" s="59"/>
      <c r="I3417" s="59"/>
      <c r="J3417" s="59"/>
      <c r="K3417" s="59"/>
      <c r="L3417" s="59"/>
      <c r="M3417" s="59"/>
      <c r="N3417" s="59"/>
      <c r="O3417" s="59"/>
      <c r="P3417" s="370"/>
      <c r="Q3417" s="63"/>
      <c r="R3417" s="389"/>
    </row>
    <row r="3418" spans="1:18" ht="13" hidden="1" x14ac:dyDescent="0.25">
      <c r="A3418" s="383"/>
      <c r="B3418" s="378"/>
      <c r="C3418" s="54" t="str">
        <f>IF(ISTEXT('Organizational Unit Summary'!$B$56),'Organizational Unit Summary'!$B$56,"")</f>
        <v>P-17</v>
      </c>
      <c r="D3418" s="51" t="str">
        <f>IF('Organizational Unit Summary'!$B$24="Benchmark or Sustainment",IF(E3418="OoS","OoS",IF(E3418=1,"DM",IF(E3418=2,"PM",IF(E3418=3,"LM",IF(E3418=4,"FM"))))),IF(E3418="OoS","OoS",IF(E3418&lt;=2,"H",IF(E3418=3,"M",IF(E3418=4,"L")))))</f>
        <v>DM</v>
      </c>
      <c r="E3418" s="58">
        <f>IF(OR(Processes!$C$74=TRUE,Processes!T$74=TRUE),IF(AND(G3418=1,H3418=1,NOT(ISTEXT(J3418))),4,IF(AND(G3418=1,H3418=1,ISTEXT(J3418)),3,IF(AND(OR(G3418=1,H3418=1),ISTEXT(J3418)),2,1))),"OoS")</f>
        <v>1</v>
      </c>
      <c r="F3418" s="57"/>
      <c r="G3418" s="59"/>
      <c r="H3418" s="59"/>
      <c r="I3418" s="59"/>
      <c r="J3418" s="59"/>
      <c r="K3418" s="59"/>
      <c r="L3418" s="59"/>
      <c r="M3418" s="59"/>
      <c r="N3418" s="59"/>
      <c r="O3418" s="59"/>
      <c r="P3418" s="370"/>
      <c r="Q3418" s="63"/>
      <c r="R3418" s="389"/>
    </row>
    <row r="3419" spans="1:18" ht="13" hidden="1" x14ac:dyDescent="0.25">
      <c r="A3419" s="383"/>
      <c r="B3419" s="378"/>
      <c r="C3419" s="54" t="str">
        <f>IF(ISTEXT('Organizational Unit Summary'!$B$57),'Organizational Unit Summary'!$B$57,"")</f>
        <v>P-18</v>
      </c>
      <c r="D3419" s="51" t="str">
        <f>IF('Organizational Unit Summary'!$B$24="Benchmark or Sustainment",IF(E3419="OoS","OoS",IF(E3419=1,"DM",IF(E3419=2,"PM",IF(E3419=3,"LM",IF(E3419=4,"FM"))))),IF(E3419="OoS","OoS",IF(E3419&lt;=2,"H",IF(E3419=3,"M",IF(E3419=4,"L")))))</f>
        <v>DM</v>
      </c>
      <c r="E3419" s="58">
        <f>IF(OR(Processes!$C$74=TRUE,Processes!U$74=TRUE),IF(AND(G3419=1,H3419=1,NOT(ISTEXT(J3419))),4,IF(AND(G3419=1,H3419=1,ISTEXT(J3419)),3,IF(AND(OR(G3419=1,H3419=1),ISTEXT(J3419)),2,1))),"OoS")</f>
        <v>1</v>
      </c>
      <c r="F3419" s="57"/>
      <c r="G3419" s="59"/>
      <c r="H3419" s="59"/>
      <c r="I3419" s="59"/>
      <c r="J3419" s="59"/>
      <c r="K3419" s="59"/>
      <c r="L3419" s="59"/>
      <c r="M3419" s="59"/>
      <c r="N3419" s="59"/>
      <c r="O3419" s="59"/>
      <c r="P3419" s="370"/>
      <c r="Q3419" s="63"/>
      <c r="R3419" s="389"/>
    </row>
    <row r="3420" spans="1:18" ht="13" hidden="1" x14ac:dyDescent="0.25">
      <c r="A3420" s="383"/>
      <c r="B3420" s="378"/>
      <c r="C3420" s="54" t="str">
        <f>IF(ISTEXT('Organizational Unit Summary'!$B$58),'Organizational Unit Summary'!$B$58,"")</f>
        <v>P-19</v>
      </c>
      <c r="D3420" s="51" t="str">
        <f>IF('Organizational Unit Summary'!$B$24="Benchmark or Sustainment",IF(E3420="OoS","OoS",IF(E3420=1,"DM",IF(E3420=2,"PM",IF(E3420=3,"LM",IF(E3420=4,"FM"))))),IF(E3420="OoS","OoS",IF(E3420&lt;=2,"H",IF(E3420=3,"M",IF(E3420=4,"L")))))</f>
        <v>DM</v>
      </c>
      <c r="E3420" s="58">
        <f>IF(OR(Processes!$C$74=TRUE,Processes!V$74=TRUE),IF(AND(G3420=1,H3420=1,NOT(ISTEXT(J3420))),4,IF(AND(G3420=1,H3420=1,ISTEXT(J3420)),3,IF(AND(OR(G3420=1,H3420=1),ISTEXT(J3420)),2,1))),"OoS")</f>
        <v>1</v>
      </c>
      <c r="F3420" s="57"/>
      <c r="G3420" s="59"/>
      <c r="H3420" s="59"/>
      <c r="I3420" s="59"/>
      <c r="J3420" s="59"/>
      <c r="K3420" s="59"/>
      <c r="L3420" s="59"/>
      <c r="M3420" s="59"/>
      <c r="N3420" s="59"/>
      <c r="O3420" s="59"/>
      <c r="P3420" s="370"/>
      <c r="Q3420" s="63"/>
      <c r="R3420" s="389"/>
    </row>
    <row r="3421" spans="1:18" ht="13.5" hidden="1" thickBot="1" x14ac:dyDescent="0.3">
      <c r="A3421" s="383"/>
      <c r="B3421" s="378"/>
      <c r="C3421" s="54" t="str">
        <f>IF(ISTEXT('Organizational Unit Summary'!$B$59),'Organizational Unit Summary'!$B$59,"")</f>
        <v>P-20</v>
      </c>
      <c r="D3421" s="51" t="str">
        <f>IF('Organizational Unit Summary'!$B$24="Benchmark or Sustainment",IF(E3421="OoS","OoS",IF(E3421=1,"DM",IF(E3421=2,"PM",IF(E3421=3,"LM",IF(E3421=4,"FM"))))),IF(E3421="OoS","OoS",IF(E3421&lt;=2,"H",IF(E3421=3,"M",IF(E3421=4,"L")))))</f>
        <v>DM</v>
      </c>
      <c r="E3421" s="58">
        <f>IF(OR(Processes!$C$74=TRUE,Processes!W$74=TRUE),IF(AND(G3421=1,H3421=1,NOT(ISTEXT(J3421))),4,IF(AND(G3421=1,H3421=1,ISTEXT(J3421)),3,IF(AND(OR(G3421=1,H3421=1),ISTEXT(J3421)),2,1))),"OoS")</f>
        <v>1</v>
      </c>
      <c r="F3421" s="57"/>
      <c r="G3421" s="59"/>
      <c r="H3421" s="59"/>
      <c r="I3421" s="59"/>
      <c r="J3421" s="59"/>
      <c r="K3421" s="59"/>
      <c r="L3421" s="59"/>
      <c r="M3421" s="59"/>
      <c r="N3421" s="59"/>
      <c r="O3421" s="59"/>
      <c r="P3421" s="371"/>
      <c r="Q3421" s="63"/>
      <c r="R3421" s="389"/>
    </row>
    <row r="3422" spans="1:18" ht="13" hidden="1" x14ac:dyDescent="0.25">
      <c r="A3422" s="383"/>
      <c r="B3422" s="378" t="str">
        <f>IF(ISTEXT(Processes!$B$24),Processes!$B$24,"")</f>
        <v>Process 22</v>
      </c>
      <c r="C3422" s="54" t="str">
        <f>IF(ISTEXT('Organizational Unit Summary'!$B$40),'Organizational Unit Summary'!$B$40,"")</f>
        <v>P-1</v>
      </c>
      <c r="D3422" s="51" t="str">
        <f>IF('Organizational Unit Summary'!$B$24="Benchmark or Sustainment",IF(E3422="OoS","OoS",IF(E3422=1,"DM",IF(E3422=2,"PM",IF(E3422=3,"LM",IF(E3422=4,"FM"))))),IF(E3422="OoS","OoS",IF(E3422&lt;=2,"H",IF(E3422=3,"M",IF(E3422=4,"L")))))</f>
        <v>DM</v>
      </c>
      <c r="E3422" s="58">
        <f>IF(OR(Processes!$C$75=TRUE,Processes!D$75=TRUE),IF(AND(G3422=1,H3422=1,NOT(ISTEXT(J3422))),4,IF(AND(G3422=1,H3422=1,ISTEXT(J3422)),3,IF(AND(OR(G3422=1,H3422=1),ISTEXT(J3422)),2,1))),"OoS")</f>
        <v>1</v>
      </c>
      <c r="F3422" s="57"/>
      <c r="G3422" s="59"/>
      <c r="H3422" s="59"/>
      <c r="I3422" s="59"/>
      <c r="J3422" s="59"/>
      <c r="K3422" s="59"/>
      <c r="L3422" s="59"/>
      <c r="M3422" s="59"/>
      <c r="N3422" s="59"/>
      <c r="O3422" s="59"/>
      <c r="P3422" s="369"/>
      <c r="Q3422" s="63"/>
      <c r="R3422" s="389"/>
    </row>
    <row r="3423" spans="1:18" ht="13" hidden="1" x14ac:dyDescent="0.25">
      <c r="A3423" s="383"/>
      <c r="B3423" s="378"/>
      <c r="C3423" s="54" t="str">
        <f>IF(ISTEXT('Organizational Unit Summary'!$B$41),'Organizational Unit Summary'!$B$41,"")</f>
        <v>P-2</v>
      </c>
      <c r="D3423" s="51" t="str">
        <f>IF('Organizational Unit Summary'!$B$24="Benchmark or Sustainment",IF(E3423="OoS","OoS",IF(E3423=1,"DM",IF(E3423=2,"PM",IF(E3423=3,"LM",IF(E3423=4,"FM"))))),IF(E3423="OoS","OoS",IF(E3423&lt;=2,"H",IF(E3423=3,"M",IF(E3423=4,"L")))))</f>
        <v>DM</v>
      </c>
      <c r="E3423" s="58">
        <f>IF(OR(Processes!$C$75=TRUE,Processes!E$75=TRUE),IF(AND(G3423=1,H3423=1,NOT(ISTEXT(J3423))),4,IF(AND(G3423=1,H3423=1,ISTEXT(J3423)),3,IF(AND(OR(G3423=1,H3423=1),ISTEXT(J3423)),2,1))),"OoS")</f>
        <v>1</v>
      </c>
      <c r="F3423" s="57"/>
      <c r="G3423" s="59"/>
      <c r="H3423" s="59"/>
      <c r="I3423" s="59"/>
      <c r="J3423" s="59"/>
      <c r="K3423" s="59"/>
      <c r="L3423" s="59"/>
      <c r="M3423" s="59"/>
      <c r="N3423" s="59"/>
      <c r="O3423" s="59"/>
      <c r="P3423" s="370"/>
      <c r="Q3423" s="63"/>
      <c r="R3423" s="389"/>
    </row>
    <row r="3424" spans="1:18" ht="13" hidden="1" x14ac:dyDescent="0.25">
      <c r="A3424" s="383"/>
      <c r="B3424" s="378"/>
      <c r="C3424" s="54" t="str">
        <f>IF(ISTEXT('Organizational Unit Summary'!$B$42),'Organizational Unit Summary'!$B$42,"")</f>
        <v>P-3</v>
      </c>
      <c r="D3424" s="51" t="str">
        <f>IF('Organizational Unit Summary'!$B$24="Benchmark or Sustainment",IF(E3424="OoS","OoS",IF(E3424=1,"DM",IF(E3424=2,"PM",IF(E3424=3,"LM",IF(E3424=4,"FM"))))),IF(E3424="OoS","OoS",IF(E3424&lt;=2,"H",IF(E3424=3,"M",IF(E3424=4,"L")))))</f>
        <v>DM</v>
      </c>
      <c r="E3424" s="58">
        <f>IF(OR(Processes!$C$75=TRUE,Processes!F$75=TRUE),IF(AND(G3424=1,H3424=1,NOT(ISTEXT(J3424))),4,IF(AND(G3424=1,H3424=1,ISTEXT(J3424)),3,IF(AND(OR(G3424=1,H3424=1),ISTEXT(J3424)),2,1))),"OoS")</f>
        <v>1</v>
      </c>
      <c r="F3424" s="57"/>
      <c r="G3424" s="59"/>
      <c r="H3424" s="59"/>
      <c r="I3424" s="59"/>
      <c r="J3424" s="59"/>
      <c r="K3424" s="59"/>
      <c r="L3424" s="59"/>
      <c r="M3424" s="59"/>
      <c r="N3424" s="59"/>
      <c r="O3424" s="59"/>
      <c r="P3424" s="370"/>
      <c r="Q3424" s="63"/>
      <c r="R3424" s="389"/>
    </row>
    <row r="3425" spans="1:18" ht="13" hidden="1" x14ac:dyDescent="0.25">
      <c r="A3425" s="383"/>
      <c r="B3425" s="378"/>
      <c r="C3425" s="54" t="str">
        <f>IF(ISTEXT('Organizational Unit Summary'!$B$43),'Organizational Unit Summary'!$B$43,"")</f>
        <v>P-4</v>
      </c>
      <c r="D3425" s="51" t="str">
        <f>IF('Organizational Unit Summary'!$B$24="Benchmark or Sustainment",IF(E3425="OoS","OoS",IF(E3425=1,"DM",IF(E3425=2,"PM",IF(E3425=3,"LM",IF(E3425=4,"FM"))))),IF(E3425="OoS","OoS",IF(E3425&lt;=2,"H",IF(E3425=3,"M",IF(E3425=4,"L")))))</f>
        <v>DM</v>
      </c>
      <c r="E3425" s="58">
        <f>IF(OR(Processes!$C$75=TRUE,Processes!G$75=TRUE),IF(AND(G3425=1,H3425=1,NOT(ISTEXT(J3425))),4,IF(AND(G3425=1,H3425=1,ISTEXT(J3425)),3,IF(AND(OR(G3425=1,H3425=1),ISTEXT(J3425)),2,1))),"OoS")</f>
        <v>1</v>
      </c>
      <c r="F3425" s="57"/>
      <c r="G3425" s="59"/>
      <c r="H3425" s="59"/>
      <c r="I3425" s="59"/>
      <c r="J3425" s="59"/>
      <c r="K3425" s="59"/>
      <c r="L3425" s="59"/>
      <c r="M3425" s="59"/>
      <c r="N3425" s="59"/>
      <c r="O3425" s="59"/>
      <c r="P3425" s="370"/>
      <c r="Q3425" s="63"/>
      <c r="R3425" s="389"/>
    </row>
    <row r="3426" spans="1:18" ht="13" hidden="1" x14ac:dyDescent="0.25">
      <c r="A3426" s="383"/>
      <c r="B3426" s="378"/>
      <c r="C3426" s="54" t="str">
        <f>IF(ISTEXT('Organizational Unit Summary'!$B$44),'Organizational Unit Summary'!$B$44,"")</f>
        <v>P-5</v>
      </c>
      <c r="D3426" s="51" t="str">
        <f>IF('Organizational Unit Summary'!$B$24="Benchmark or Sustainment",IF(E3426="OoS","OoS",IF(E3426=1,"DM",IF(E3426=2,"PM",IF(E3426=3,"LM",IF(E3426=4,"FM"))))),IF(E3426="OoS","OoS",IF(E3426&lt;=2,"H",IF(E3426=3,"M",IF(E3426=4,"L")))))</f>
        <v>DM</v>
      </c>
      <c r="E3426" s="58">
        <f>IF(OR(Processes!$C$75=TRUE,Processes!H$75=TRUE),IF(AND(G3426=1,H3426=1,NOT(ISTEXT(J3426))),4,IF(AND(G3426=1,H3426=1,ISTEXT(J3426)),3,IF(AND(OR(G3426=1,H3426=1),ISTEXT(J3426)),2,1))),"OoS")</f>
        <v>1</v>
      </c>
      <c r="F3426" s="57"/>
      <c r="G3426" s="59"/>
      <c r="H3426" s="59"/>
      <c r="I3426" s="59"/>
      <c r="J3426" s="59"/>
      <c r="K3426" s="59"/>
      <c r="L3426" s="59"/>
      <c r="M3426" s="59"/>
      <c r="N3426" s="59"/>
      <c r="O3426" s="59"/>
      <c r="P3426" s="370"/>
      <c r="Q3426" s="63"/>
      <c r="R3426" s="389"/>
    </row>
    <row r="3427" spans="1:18" ht="13" hidden="1" x14ac:dyDescent="0.25">
      <c r="A3427" s="383"/>
      <c r="B3427" s="378"/>
      <c r="C3427" s="54" t="str">
        <f>IF(ISTEXT('Organizational Unit Summary'!$B$45),'Organizational Unit Summary'!$B$45,"")</f>
        <v>P-6</v>
      </c>
      <c r="D3427" s="51" t="str">
        <f>IF('Organizational Unit Summary'!$B$24="Benchmark or Sustainment",IF(E3427="OoS","OoS",IF(E3427=1,"DM",IF(E3427=2,"PM",IF(E3427=3,"LM",IF(E3427=4,"FM"))))),IF(E3427="OoS","OoS",IF(E3427&lt;=2,"H",IF(E3427=3,"M",IF(E3427=4,"L")))))</f>
        <v>DM</v>
      </c>
      <c r="E3427" s="58">
        <f>IF(OR(Processes!$C$75=TRUE,Processes!I$75=TRUE),IF(AND(G3427=1,H3427=1,NOT(ISTEXT(J3427))),4,IF(AND(G3427=1,H3427=1,ISTEXT(J3427)),3,IF(AND(OR(G3427=1,H3427=1),ISTEXT(J3427)),2,1))),"OoS")</f>
        <v>1</v>
      </c>
      <c r="F3427" s="57"/>
      <c r="G3427" s="59"/>
      <c r="H3427" s="59"/>
      <c r="I3427" s="59"/>
      <c r="J3427" s="59"/>
      <c r="K3427" s="59"/>
      <c r="L3427" s="59"/>
      <c r="M3427" s="59"/>
      <c r="N3427" s="59"/>
      <c r="O3427" s="59"/>
      <c r="P3427" s="370"/>
      <c r="Q3427" s="63"/>
      <c r="R3427" s="389"/>
    </row>
    <row r="3428" spans="1:18" ht="13" hidden="1" x14ac:dyDescent="0.25">
      <c r="A3428" s="383"/>
      <c r="B3428" s="378"/>
      <c r="C3428" s="54" t="str">
        <f>IF(ISTEXT('Organizational Unit Summary'!$B$46),'Organizational Unit Summary'!$B$46,"")</f>
        <v>P-7</v>
      </c>
      <c r="D3428" s="51" t="str">
        <f>IF('Organizational Unit Summary'!$B$24="Benchmark or Sustainment",IF(E3428="OoS","OoS",IF(E3428=1,"DM",IF(E3428=2,"PM",IF(E3428=3,"LM",IF(E3428=4,"FM"))))),IF(E3428="OoS","OoS",IF(E3428&lt;=2,"H",IF(E3428=3,"M",IF(E3428=4,"L")))))</f>
        <v>DM</v>
      </c>
      <c r="E3428" s="58">
        <f>IF(OR(Processes!$C$75=TRUE,Processes!J$75=TRUE),IF(AND(G3428=1,H3428=1,NOT(ISTEXT(J3428))),4,IF(AND(G3428=1,H3428=1,ISTEXT(J3428)),3,IF(AND(OR(G3428=1,H3428=1),ISTEXT(J3428)),2,1))),"OoS")</f>
        <v>1</v>
      </c>
      <c r="F3428" s="57"/>
      <c r="G3428" s="59"/>
      <c r="H3428" s="59"/>
      <c r="I3428" s="59"/>
      <c r="J3428" s="59"/>
      <c r="K3428" s="59"/>
      <c r="L3428" s="59"/>
      <c r="M3428" s="59"/>
      <c r="N3428" s="59"/>
      <c r="O3428" s="59"/>
      <c r="P3428" s="370"/>
      <c r="Q3428" s="63"/>
      <c r="R3428" s="389"/>
    </row>
    <row r="3429" spans="1:18" ht="13" hidden="1" x14ac:dyDescent="0.25">
      <c r="A3429" s="383"/>
      <c r="B3429" s="378"/>
      <c r="C3429" s="54" t="str">
        <f>IF(ISTEXT('Organizational Unit Summary'!$B$47),'Organizational Unit Summary'!$B$47,"")</f>
        <v>P-8</v>
      </c>
      <c r="D3429" s="51" t="str">
        <f>IF('Organizational Unit Summary'!$B$24="Benchmark or Sustainment",IF(E3429="OoS","OoS",IF(E3429=1,"DM",IF(E3429=2,"PM",IF(E3429=3,"LM",IF(E3429=4,"FM"))))),IF(E3429="OoS","OoS",IF(E3429&lt;=2,"H",IF(E3429=3,"M",IF(E3429=4,"L")))))</f>
        <v>DM</v>
      </c>
      <c r="E3429" s="58">
        <f>IF(OR(Processes!$C$75=TRUE,Processes!K$75=TRUE),IF(AND(G3429=1,H3429=1,NOT(ISTEXT(J3429))),4,IF(AND(G3429=1,H3429=1,ISTEXT(J3429)),3,IF(AND(OR(G3429=1,H3429=1),ISTEXT(J3429)),2,1))),"OoS")</f>
        <v>1</v>
      </c>
      <c r="F3429" s="57"/>
      <c r="G3429" s="59"/>
      <c r="H3429" s="59"/>
      <c r="I3429" s="59"/>
      <c r="J3429" s="59"/>
      <c r="K3429" s="59"/>
      <c r="L3429" s="59"/>
      <c r="M3429" s="59"/>
      <c r="N3429" s="59"/>
      <c r="O3429" s="59"/>
      <c r="P3429" s="370"/>
      <c r="Q3429" s="63"/>
      <c r="R3429" s="389"/>
    </row>
    <row r="3430" spans="1:18" ht="13" hidden="1" x14ac:dyDescent="0.25">
      <c r="A3430" s="383"/>
      <c r="B3430" s="378"/>
      <c r="C3430" s="54" t="str">
        <f>IF(ISTEXT('Organizational Unit Summary'!$B$48),'Organizational Unit Summary'!$B$48,"")</f>
        <v>P-9</v>
      </c>
      <c r="D3430" s="51" t="str">
        <f>IF('Organizational Unit Summary'!$B$24="Benchmark or Sustainment",IF(E3430="OoS","OoS",IF(E3430=1,"DM",IF(E3430=2,"PM",IF(E3430=3,"LM",IF(E3430=4,"FM"))))),IF(E3430="OoS","OoS",IF(E3430&lt;=2,"H",IF(E3430=3,"M",IF(E3430=4,"L")))))</f>
        <v>DM</v>
      </c>
      <c r="E3430" s="58">
        <f>IF(OR(Processes!$C$75=TRUE,Processes!L$75=TRUE),IF(AND(G3430=1,H3430=1,NOT(ISTEXT(J3430))),4,IF(AND(G3430=1,H3430=1,ISTEXT(J3430)),3,IF(AND(OR(G3430=1,H3430=1),ISTEXT(J3430)),2,1))),"OoS")</f>
        <v>1</v>
      </c>
      <c r="F3430" s="57"/>
      <c r="G3430" s="59"/>
      <c r="H3430" s="59"/>
      <c r="I3430" s="59"/>
      <c r="J3430" s="59"/>
      <c r="K3430" s="59"/>
      <c r="L3430" s="59"/>
      <c r="M3430" s="59"/>
      <c r="N3430" s="59"/>
      <c r="O3430" s="59"/>
      <c r="P3430" s="370"/>
      <c r="Q3430" s="63"/>
      <c r="R3430" s="389"/>
    </row>
    <row r="3431" spans="1:18" ht="13" hidden="1" x14ac:dyDescent="0.25">
      <c r="A3431" s="383"/>
      <c r="B3431" s="378"/>
      <c r="C3431" s="54" t="str">
        <f>IF(ISTEXT('Organizational Unit Summary'!$B$49),'Organizational Unit Summary'!$B$49,"")</f>
        <v>P-10</v>
      </c>
      <c r="D3431" s="51" t="str">
        <f>IF('Organizational Unit Summary'!$B$24="Benchmark or Sustainment",IF(E3431="OoS","OoS",IF(E3431=1,"DM",IF(E3431=2,"PM",IF(E3431=3,"LM",IF(E3431=4,"FM"))))),IF(E3431="OoS","OoS",IF(E3431&lt;=2,"H",IF(E3431=3,"M",IF(E3431=4,"L")))))</f>
        <v>DM</v>
      </c>
      <c r="E3431" s="58">
        <f>IF(OR(Processes!$C$75=TRUE,Processes!M$75=TRUE),IF(AND(G3431=1,H3431=1,NOT(ISTEXT(J3431))),4,IF(AND(G3431=1,H3431=1,ISTEXT(J3431)),3,IF(AND(OR(G3431=1,H3431=1),ISTEXT(J3431)),2,1))),"OoS")</f>
        <v>1</v>
      </c>
      <c r="F3431" s="57"/>
      <c r="G3431" s="59"/>
      <c r="H3431" s="59"/>
      <c r="I3431" s="59"/>
      <c r="J3431" s="59"/>
      <c r="K3431" s="59"/>
      <c r="L3431" s="59"/>
      <c r="M3431" s="59"/>
      <c r="N3431" s="59"/>
      <c r="O3431" s="59"/>
      <c r="P3431" s="370"/>
      <c r="Q3431" s="63"/>
      <c r="R3431" s="389"/>
    </row>
    <row r="3432" spans="1:18" ht="13" hidden="1" x14ac:dyDescent="0.25">
      <c r="A3432" s="383"/>
      <c r="B3432" s="378"/>
      <c r="C3432" s="54" t="str">
        <f>IF(ISTEXT('Organizational Unit Summary'!$B$50),'Organizational Unit Summary'!$B$50,"")</f>
        <v>P-11</v>
      </c>
      <c r="D3432" s="51" t="str">
        <f>IF('Organizational Unit Summary'!$B$24="Benchmark or Sustainment",IF(E3432="OoS","OoS",IF(E3432=1,"DM",IF(E3432=2,"PM",IF(E3432=3,"LM",IF(E3432=4,"FM"))))),IF(E3432="OoS","OoS",IF(E3432&lt;=2,"H",IF(E3432=3,"M",IF(E3432=4,"L")))))</f>
        <v>DM</v>
      </c>
      <c r="E3432" s="58">
        <f>IF(OR(Processes!$C$75=TRUE,Processes!N$75=TRUE),IF(AND(G3432=1,H3432=1,NOT(ISTEXT(J3432))),4,IF(AND(G3432=1,H3432=1,ISTEXT(J3432)),3,IF(AND(OR(G3432=1,H3432=1),ISTEXT(J3432)),2,1))),"OoS")</f>
        <v>1</v>
      </c>
      <c r="F3432" s="57"/>
      <c r="G3432" s="59"/>
      <c r="H3432" s="59"/>
      <c r="I3432" s="59"/>
      <c r="J3432" s="59"/>
      <c r="K3432" s="59"/>
      <c r="L3432" s="59"/>
      <c r="M3432" s="59"/>
      <c r="N3432" s="59"/>
      <c r="O3432" s="59"/>
      <c r="P3432" s="370"/>
      <c r="Q3432" s="63"/>
      <c r="R3432" s="389"/>
    </row>
    <row r="3433" spans="1:18" ht="13" hidden="1" x14ac:dyDescent="0.25">
      <c r="A3433" s="383"/>
      <c r="B3433" s="378"/>
      <c r="C3433" s="54" t="str">
        <f>IF(ISTEXT('Organizational Unit Summary'!$B$51),'Organizational Unit Summary'!$B$51,"")</f>
        <v>P-12</v>
      </c>
      <c r="D3433" s="51" t="str">
        <f>IF('Organizational Unit Summary'!$B$24="Benchmark or Sustainment",IF(E3433="OoS","OoS",IF(E3433=1,"DM",IF(E3433=2,"PM",IF(E3433=3,"LM",IF(E3433=4,"FM"))))),IF(E3433="OoS","OoS",IF(E3433&lt;=2,"H",IF(E3433=3,"M",IF(E3433=4,"L")))))</f>
        <v>DM</v>
      </c>
      <c r="E3433" s="58">
        <f>IF(OR(Processes!$C$75=TRUE,Processes!O$75=TRUE),IF(AND(G3433=1,H3433=1,NOT(ISTEXT(J3433))),4,IF(AND(G3433=1,H3433=1,ISTEXT(J3433)),3,IF(AND(OR(G3433=1,H3433=1),ISTEXT(J3433)),2,1))),"OoS")</f>
        <v>1</v>
      </c>
      <c r="F3433" s="57"/>
      <c r="G3433" s="59"/>
      <c r="H3433" s="59"/>
      <c r="I3433" s="59"/>
      <c r="J3433" s="59"/>
      <c r="K3433" s="59"/>
      <c r="L3433" s="59"/>
      <c r="M3433" s="59"/>
      <c r="N3433" s="59"/>
      <c r="O3433" s="59"/>
      <c r="P3433" s="370"/>
      <c r="Q3433" s="63"/>
      <c r="R3433" s="389"/>
    </row>
    <row r="3434" spans="1:18" ht="13" hidden="1" x14ac:dyDescent="0.25">
      <c r="A3434" s="383"/>
      <c r="B3434" s="378"/>
      <c r="C3434" s="54" t="str">
        <f>IF(ISTEXT('Organizational Unit Summary'!$B$52),'Organizational Unit Summary'!$B$52,"")</f>
        <v>P-13</v>
      </c>
      <c r="D3434" s="51" t="str">
        <f>IF('Organizational Unit Summary'!$B$24="Benchmark or Sustainment",IF(E3434="OoS","OoS",IF(E3434=1,"DM",IF(E3434=2,"PM",IF(E3434=3,"LM",IF(E3434=4,"FM"))))),IF(E3434="OoS","OoS",IF(E3434&lt;=2,"H",IF(E3434=3,"M",IF(E3434=4,"L")))))</f>
        <v>DM</v>
      </c>
      <c r="E3434" s="58">
        <f>IF(OR(Processes!$C$75=TRUE,Processes!P$75=TRUE),IF(AND(G3434=1,H3434=1,NOT(ISTEXT(J3434))),4,IF(AND(G3434=1,H3434=1,ISTEXT(J3434)),3,IF(AND(OR(G3434=1,H3434=1),ISTEXT(J3434)),2,1))),"OoS")</f>
        <v>1</v>
      </c>
      <c r="F3434" s="57"/>
      <c r="G3434" s="59"/>
      <c r="H3434" s="59"/>
      <c r="I3434" s="59"/>
      <c r="J3434" s="59"/>
      <c r="K3434" s="59"/>
      <c r="L3434" s="59"/>
      <c r="M3434" s="59"/>
      <c r="N3434" s="59"/>
      <c r="O3434" s="59"/>
      <c r="P3434" s="370"/>
      <c r="Q3434" s="63"/>
      <c r="R3434" s="389"/>
    </row>
    <row r="3435" spans="1:18" ht="13" hidden="1" x14ac:dyDescent="0.25">
      <c r="A3435" s="383"/>
      <c r="B3435" s="378"/>
      <c r="C3435" s="54" t="str">
        <f>IF(ISTEXT('Organizational Unit Summary'!$B$53),'Organizational Unit Summary'!$B$53,"")</f>
        <v>P-14</v>
      </c>
      <c r="D3435" s="51" t="str">
        <f>IF('Organizational Unit Summary'!$B$24="Benchmark or Sustainment",IF(E3435="OoS","OoS",IF(E3435=1,"DM",IF(E3435=2,"PM",IF(E3435=3,"LM",IF(E3435=4,"FM"))))),IF(E3435="OoS","OoS",IF(E3435&lt;=2,"H",IF(E3435=3,"M",IF(E3435=4,"L")))))</f>
        <v>DM</v>
      </c>
      <c r="E3435" s="58">
        <f>IF(OR(Processes!$C$75=TRUE,Processes!Q$75=TRUE),IF(AND(G3435=1,H3435=1,NOT(ISTEXT(J3435))),4,IF(AND(G3435=1,H3435=1,ISTEXT(J3435)),3,IF(AND(OR(G3435=1,H3435=1),ISTEXT(J3435)),2,1))),"OoS")</f>
        <v>1</v>
      </c>
      <c r="F3435" s="57"/>
      <c r="G3435" s="59"/>
      <c r="H3435" s="59"/>
      <c r="I3435" s="59"/>
      <c r="J3435" s="59"/>
      <c r="K3435" s="59"/>
      <c r="L3435" s="59"/>
      <c r="M3435" s="59"/>
      <c r="N3435" s="59"/>
      <c r="O3435" s="59"/>
      <c r="P3435" s="370"/>
      <c r="Q3435" s="63"/>
      <c r="R3435" s="389"/>
    </row>
    <row r="3436" spans="1:18" ht="13" hidden="1" x14ac:dyDescent="0.25">
      <c r="A3436" s="383"/>
      <c r="B3436" s="378"/>
      <c r="C3436" s="54" t="str">
        <f>IF(ISTEXT('Organizational Unit Summary'!$B$54),'Organizational Unit Summary'!$B$54,"")</f>
        <v>P-15</v>
      </c>
      <c r="D3436" s="51" t="str">
        <f>IF('Organizational Unit Summary'!$B$24="Benchmark or Sustainment",IF(E3436="OoS","OoS",IF(E3436=1,"DM",IF(E3436=2,"PM",IF(E3436=3,"LM",IF(E3436=4,"FM"))))),IF(E3436="OoS","OoS",IF(E3436&lt;=2,"H",IF(E3436=3,"M",IF(E3436=4,"L")))))</f>
        <v>DM</v>
      </c>
      <c r="E3436" s="58">
        <f>IF(OR(Processes!$C$75=TRUE,Processes!R$75=TRUE),IF(AND(G3436=1,H3436=1,NOT(ISTEXT(J3436))),4,IF(AND(G3436=1,H3436=1,ISTEXT(J3436)),3,IF(AND(OR(G3436=1,H3436=1),ISTEXT(J3436)),2,1))),"OoS")</f>
        <v>1</v>
      </c>
      <c r="F3436" s="57"/>
      <c r="G3436" s="59"/>
      <c r="H3436" s="59"/>
      <c r="I3436" s="59"/>
      <c r="J3436" s="59"/>
      <c r="K3436" s="59"/>
      <c r="L3436" s="59"/>
      <c r="M3436" s="59"/>
      <c r="N3436" s="59"/>
      <c r="O3436" s="59"/>
      <c r="P3436" s="370"/>
      <c r="Q3436" s="63"/>
      <c r="R3436" s="389"/>
    </row>
    <row r="3437" spans="1:18" ht="13" hidden="1" x14ac:dyDescent="0.25">
      <c r="A3437" s="383"/>
      <c r="B3437" s="378"/>
      <c r="C3437" s="54" t="str">
        <f>IF(ISTEXT('Organizational Unit Summary'!$B$55),'Organizational Unit Summary'!$B$55,"")</f>
        <v>P-16</v>
      </c>
      <c r="D3437" s="51" t="str">
        <f>IF('Organizational Unit Summary'!$B$24="Benchmark or Sustainment",IF(E3437="OoS","OoS",IF(E3437=1,"DM",IF(E3437=2,"PM",IF(E3437=3,"LM",IF(E3437=4,"FM"))))),IF(E3437="OoS","OoS",IF(E3437&lt;=2,"H",IF(E3437=3,"M",IF(E3437=4,"L")))))</f>
        <v>DM</v>
      </c>
      <c r="E3437" s="58">
        <f>IF(OR(Processes!$C$75=TRUE,Processes!S$75=TRUE),IF(AND(G3437=1,H3437=1,NOT(ISTEXT(J3437))),4,IF(AND(G3437=1,H3437=1,ISTEXT(J3437)),3,IF(AND(OR(G3437=1,H3437=1),ISTEXT(J3437)),2,1))),"OoS")</f>
        <v>1</v>
      </c>
      <c r="F3437" s="57"/>
      <c r="G3437" s="59"/>
      <c r="H3437" s="59"/>
      <c r="I3437" s="59"/>
      <c r="J3437" s="59"/>
      <c r="K3437" s="59"/>
      <c r="L3437" s="59"/>
      <c r="M3437" s="59"/>
      <c r="N3437" s="59"/>
      <c r="O3437" s="59"/>
      <c r="P3437" s="370"/>
      <c r="Q3437" s="63"/>
      <c r="R3437" s="389"/>
    </row>
    <row r="3438" spans="1:18" ht="13" hidden="1" x14ac:dyDescent="0.25">
      <c r="A3438" s="383"/>
      <c r="B3438" s="378"/>
      <c r="C3438" s="54" t="str">
        <f>IF(ISTEXT('Organizational Unit Summary'!$B$56),'Organizational Unit Summary'!$B$56,"")</f>
        <v>P-17</v>
      </c>
      <c r="D3438" s="51" t="str">
        <f>IF('Organizational Unit Summary'!$B$24="Benchmark or Sustainment",IF(E3438="OoS","OoS",IF(E3438=1,"DM",IF(E3438=2,"PM",IF(E3438=3,"LM",IF(E3438=4,"FM"))))),IF(E3438="OoS","OoS",IF(E3438&lt;=2,"H",IF(E3438=3,"M",IF(E3438=4,"L")))))</f>
        <v>DM</v>
      </c>
      <c r="E3438" s="58">
        <f>IF(OR(Processes!$C$75=TRUE,Processes!T$75=TRUE),IF(AND(G3438=1,H3438=1,NOT(ISTEXT(J3438))),4,IF(AND(G3438=1,H3438=1,ISTEXT(J3438)),3,IF(AND(OR(G3438=1,H3438=1),ISTEXT(J3438)),2,1))),"OoS")</f>
        <v>1</v>
      </c>
      <c r="F3438" s="57"/>
      <c r="G3438" s="59"/>
      <c r="H3438" s="59"/>
      <c r="I3438" s="59"/>
      <c r="J3438" s="59"/>
      <c r="K3438" s="59"/>
      <c r="L3438" s="59"/>
      <c r="M3438" s="59"/>
      <c r="N3438" s="59"/>
      <c r="O3438" s="59"/>
      <c r="P3438" s="370"/>
      <c r="Q3438" s="63"/>
      <c r="R3438" s="389"/>
    </row>
    <row r="3439" spans="1:18" ht="13" hidden="1" x14ac:dyDescent="0.25">
      <c r="A3439" s="383"/>
      <c r="B3439" s="378"/>
      <c r="C3439" s="54" t="str">
        <f>IF(ISTEXT('Organizational Unit Summary'!$B$57),'Organizational Unit Summary'!$B$57,"")</f>
        <v>P-18</v>
      </c>
      <c r="D3439" s="51" t="str">
        <f>IF('Organizational Unit Summary'!$B$24="Benchmark or Sustainment",IF(E3439="OoS","OoS",IF(E3439=1,"DM",IF(E3439=2,"PM",IF(E3439=3,"LM",IF(E3439=4,"FM"))))),IF(E3439="OoS","OoS",IF(E3439&lt;=2,"H",IF(E3439=3,"M",IF(E3439=4,"L")))))</f>
        <v>DM</v>
      </c>
      <c r="E3439" s="58">
        <f>IF(OR(Processes!$C$75=TRUE,Processes!U$75=TRUE),IF(AND(G3439=1,H3439=1,NOT(ISTEXT(J3439))),4,IF(AND(G3439=1,H3439=1,ISTEXT(J3439)),3,IF(AND(OR(G3439=1,H3439=1),ISTEXT(J3439)),2,1))),"OoS")</f>
        <v>1</v>
      </c>
      <c r="F3439" s="57"/>
      <c r="G3439" s="59"/>
      <c r="H3439" s="59"/>
      <c r="I3439" s="59"/>
      <c r="J3439" s="59"/>
      <c r="K3439" s="59"/>
      <c r="L3439" s="59"/>
      <c r="M3439" s="59"/>
      <c r="N3439" s="59"/>
      <c r="O3439" s="59"/>
      <c r="P3439" s="370"/>
      <c r="Q3439" s="63"/>
      <c r="R3439" s="389"/>
    </row>
    <row r="3440" spans="1:18" ht="13" hidden="1" x14ac:dyDescent="0.25">
      <c r="A3440" s="383"/>
      <c r="B3440" s="378"/>
      <c r="C3440" s="54" t="str">
        <f>IF(ISTEXT('Organizational Unit Summary'!$B$58),'Organizational Unit Summary'!$B$58,"")</f>
        <v>P-19</v>
      </c>
      <c r="D3440" s="51" t="str">
        <f>IF('Organizational Unit Summary'!$B$24="Benchmark or Sustainment",IF(E3440="OoS","OoS",IF(E3440=1,"DM",IF(E3440=2,"PM",IF(E3440=3,"LM",IF(E3440=4,"FM"))))),IF(E3440="OoS","OoS",IF(E3440&lt;=2,"H",IF(E3440=3,"M",IF(E3440=4,"L")))))</f>
        <v>DM</v>
      </c>
      <c r="E3440" s="58">
        <f>IF(OR(Processes!$C$75=TRUE,Processes!V$75=TRUE),IF(AND(G3440=1,H3440=1,NOT(ISTEXT(J3440))),4,IF(AND(G3440=1,H3440=1,ISTEXT(J3440)),3,IF(AND(OR(G3440=1,H3440=1),ISTEXT(J3440)),2,1))),"OoS")</f>
        <v>1</v>
      </c>
      <c r="F3440" s="57"/>
      <c r="G3440" s="59"/>
      <c r="H3440" s="59"/>
      <c r="I3440" s="59"/>
      <c r="J3440" s="59"/>
      <c r="K3440" s="59"/>
      <c r="L3440" s="59"/>
      <c r="M3440" s="59"/>
      <c r="N3440" s="59"/>
      <c r="O3440" s="59"/>
      <c r="P3440" s="370"/>
      <c r="Q3440" s="63"/>
      <c r="R3440" s="389"/>
    </row>
    <row r="3441" spans="1:18" ht="13.5" hidden="1" thickBot="1" x14ac:dyDescent="0.3">
      <c r="A3441" s="383"/>
      <c r="B3441" s="378"/>
      <c r="C3441" s="54" t="str">
        <f>IF(ISTEXT('Organizational Unit Summary'!$B$59),'Organizational Unit Summary'!$B$59,"")</f>
        <v>P-20</v>
      </c>
      <c r="D3441" s="51" t="str">
        <f>IF('Organizational Unit Summary'!$B$24="Benchmark or Sustainment",IF(E3441="OoS","OoS",IF(E3441=1,"DM",IF(E3441=2,"PM",IF(E3441=3,"LM",IF(E3441=4,"FM"))))),IF(E3441="OoS","OoS",IF(E3441&lt;=2,"H",IF(E3441=3,"M",IF(E3441=4,"L")))))</f>
        <v>DM</v>
      </c>
      <c r="E3441" s="58">
        <f>IF(OR(Processes!$C$75=TRUE,Processes!W$75=TRUE),IF(AND(G3441=1,H3441=1,NOT(ISTEXT(J3441))),4,IF(AND(G3441=1,H3441=1,ISTEXT(J3441)),3,IF(AND(OR(G3441=1,H3441=1),ISTEXT(J3441)),2,1))),"OoS")</f>
        <v>1</v>
      </c>
      <c r="F3441" s="57"/>
      <c r="G3441" s="59"/>
      <c r="H3441" s="59"/>
      <c r="I3441" s="59"/>
      <c r="J3441" s="59"/>
      <c r="K3441" s="59"/>
      <c r="L3441" s="59"/>
      <c r="M3441" s="59"/>
      <c r="N3441" s="59"/>
      <c r="O3441" s="59"/>
      <c r="P3441" s="371"/>
      <c r="Q3441" s="63"/>
      <c r="R3441" s="389"/>
    </row>
    <row r="3442" spans="1:18" ht="13" hidden="1" x14ac:dyDescent="0.25">
      <c r="A3442" s="383"/>
      <c r="B3442" s="378" t="str">
        <f>IF(ISTEXT(Processes!$B$25),Processes!$B$25,"")</f>
        <v>Process 23</v>
      </c>
      <c r="C3442" s="54" t="str">
        <f>IF(ISTEXT('Organizational Unit Summary'!$B$40),'Organizational Unit Summary'!$B$40,"")</f>
        <v>P-1</v>
      </c>
      <c r="D3442" s="51" t="str">
        <f>IF('Organizational Unit Summary'!$B$24="Benchmark or Sustainment",IF(E3442="OoS","OoS",IF(E3442=1,"DM",IF(E3442=2,"PM",IF(E3442=3,"LM",IF(E3442=4,"FM"))))),IF(E3442="OoS","OoS",IF(E3442&lt;=2,"H",IF(E3442=3,"M",IF(E3442=4,"L")))))</f>
        <v>DM</v>
      </c>
      <c r="E3442" s="58">
        <f>IF(OR(Processes!$C$76=TRUE,Processes!D$76=TRUE),IF(AND(G3442=1,H3442=1,NOT(ISTEXT(J3442))),4,IF(AND(G3442=1,H3442=1,ISTEXT(J3442)),3,IF(AND(OR(G3442=1,H3442=1),ISTEXT(J3442)),2,1))),"OoS")</f>
        <v>1</v>
      </c>
      <c r="F3442" s="57"/>
      <c r="G3442" s="59"/>
      <c r="H3442" s="59"/>
      <c r="I3442" s="59"/>
      <c r="J3442" s="59"/>
      <c r="K3442" s="59"/>
      <c r="L3442" s="59"/>
      <c r="M3442" s="59"/>
      <c r="N3442" s="59"/>
      <c r="O3442" s="59"/>
      <c r="P3442" s="369"/>
      <c r="Q3442" s="63"/>
      <c r="R3442" s="389"/>
    </row>
    <row r="3443" spans="1:18" ht="13" hidden="1" x14ac:dyDescent="0.25">
      <c r="A3443" s="383"/>
      <c r="B3443" s="378"/>
      <c r="C3443" s="54" t="str">
        <f>IF(ISTEXT('Organizational Unit Summary'!$B$41),'Organizational Unit Summary'!$B$41,"")</f>
        <v>P-2</v>
      </c>
      <c r="D3443" s="51" t="str">
        <f>IF('Organizational Unit Summary'!$B$24="Benchmark or Sustainment",IF(E3443="OoS","OoS",IF(E3443=1,"DM",IF(E3443=2,"PM",IF(E3443=3,"LM",IF(E3443=4,"FM"))))),IF(E3443="OoS","OoS",IF(E3443&lt;=2,"H",IF(E3443=3,"M",IF(E3443=4,"L")))))</f>
        <v>DM</v>
      </c>
      <c r="E3443" s="58">
        <f>IF(OR(Processes!$C$76=TRUE,Processes!E$76=TRUE),IF(AND(G3443=1,H3443=1,NOT(ISTEXT(J3443))),4,IF(AND(G3443=1,H3443=1,ISTEXT(J3443)),3,IF(AND(OR(G3443=1,H3443=1),ISTEXT(J3443)),2,1))),"OoS")</f>
        <v>1</v>
      </c>
      <c r="F3443" s="57"/>
      <c r="G3443" s="59"/>
      <c r="H3443" s="59"/>
      <c r="I3443" s="59"/>
      <c r="J3443" s="59"/>
      <c r="K3443" s="59"/>
      <c r="L3443" s="59"/>
      <c r="M3443" s="59"/>
      <c r="N3443" s="59"/>
      <c r="O3443" s="59"/>
      <c r="P3443" s="370"/>
      <c r="Q3443" s="63"/>
      <c r="R3443" s="389"/>
    </row>
    <row r="3444" spans="1:18" ht="13" hidden="1" x14ac:dyDescent="0.25">
      <c r="A3444" s="383"/>
      <c r="B3444" s="378"/>
      <c r="C3444" s="54" t="str">
        <f>IF(ISTEXT('Organizational Unit Summary'!$B$42),'Organizational Unit Summary'!$B$42,"")</f>
        <v>P-3</v>
      </c>
      <c r="D3444" s="51" t="str">
        <f>IF('Organizational Unit Summary'!$B$24="Benchmark or Sustainment",IF(E3444="OoS","OoS",IF(E3444=1,"DM",IF(E3444=2,"PM",IF(E3444=3,"LM",IF(E3444=4,"FM"))))),IF(E3444="OoS","OoS",IF(E3444&lt;=2,"H",IF(E3444=3,"M",IF(E3444=4,"L")))))</f>
        <v>DM</v>
      </c>
      <c r="E3444" s="58">
        <f>IF(OR(Processes!$C$76=TRUE,Processes!F$76=TRUE),IF(AND(G3444=1,H3444=1,NOT(ISTEXT(J3444))),4,IF(AND(G3444=1,H3444=1,ISTEXT(J3444)),3,IF(AND(OR(G3444=1,H3444=1),ISTEXT(J3444)),2,1))),"OoS")</f>
        <v>1</v>
      </c>
      <c r="F3444" s="57"/>
      <c r="G3444" s="59"/>
      <c r="H3444" s="59"/>
      <c r="I3444" s="59"/>
      <c r="J3444" s="59"/>
      <c r="K3444" s="59"/>
      <c r="L3444" s="59"/>
      <c r="M3444" s="59"/>
      <c r="N3444" s="59"/>
      <c r="O3444" s="59"/>
      <c r="P3444" s="370"/>
      <c r="Q3444" s="63"/>
      <c r="R3444" s="389"/>
    </row>
    <row r="3445" spans="1:18" ht="13" hidden="1" x14ac:dyDescent="0.25">
      <c r="A3445" s="383"/>
      <c r="B3445" s="378"/>
      <c r="C3445" s="54" t="str">
        <f>IF(ISTEXT('Organizational Unit Summary'!$B$43),'Organizational Unit Summary'!$B$43,"")</f>
        <v>P-4</v>
      </c>
      <c r="D3445" s="51" t="str">
        <f>IF('Organizational Unit Summary'!$B$24="Benchmark or Sustainment",IF(E3445="OoS","OoS",IF(E3445=1,"DM",IF(E3445=2,"PM",IF(E3445=3,"LM",IF(E3445=4,"FM"))))),IF(E3445="OoS","OoS",IF(E3445&lt;=2,"H",IF(E3445=3,"M",IF(E3445=4,"L")))))</f>
        <v>DM</v>
      </c>
      <c r="E3445" s="58">
        <f>IF(OR(Processes!$C$76=TRUE,Processes!G$76=TRUE),IF(AND(G3445=1,H3445=1,NOT(ISTEXT(J3445))),4,IF(AND(G3445=1,H3445=1,ISTEXT(J3445)),3,IF(AND(OR(G3445=1,H3445=1),ISTEXT(J3445)),2,1))),"OoS")</f>
        <v>1</v>
      </c>
      <c r="F3445" s="57"/>
      <c r="G3445" s="59"/>
      <c r="H3445" s="59"/>
      <c r="I3445" s="59"/>
      <c r="J3445" s="59"/>
      <c r="K3445" s="59"/>
      <c r="L3445" s="59"/>
      <c r="M3445" s="59"/>
      <c r="N3445" s="59"/>
      <c r="O3445" s="59"/>
      <c r="P3445" s="370"/>
      <c r="Q3445" s="63"/>
      <c r="R3445" s="389"/>
    </row>
    <row r="3446" spans="1:18" ht="13" hidden="1" x14ac:dyDescent="0.25">
      <c r="A3446" s="383"/>
      <c r="B3446" s="378"/>
      <c r="C3446" s="54" t="str">
        <f>IF(ISTEXT('Organizational Unit Summary'!$B$44),'Organizational Unit Summary'!$B$44,"")</f>
        <v>P-5</v>
      </c>
      <c r="D3446" s="51" t="str">
        <f>IF('Organizational Unit Summary'!$B$24="Benchmark or Sustainment",IF(E3446="OoS","OoS",IF(E3446=1,"DM",IF(E3446=2,"PM",IF(E3446=3,"LM",IF(E3446=4,"FM"))))),IF(E3446="OoS","OoS",IF(E3446&lt;=2,"H",IF(E3446=3,"M",IF(E3446=4,"L")))))</f>
        <v>DM</v>
      </c>
      <c r="E3446" s="58">
        <f>IF(OR(Processes!$C$76=TRUE,Processes!H$76=TRUE),IF(AND(G3446=1,H3446=1,NOT(ISTEXT(J3446))),4,IF(AND(G3446=1,H3446=1,ISTEXT(J3446)),3,IF(AND(OR(G3446=1,H3446=1),ISTEXT(J3446)),2,1))),"OoS")</f>
        <v>1</v>
      </c>
      <c r="F3446" s="57"/>
      <c r="G3446" s="59"/>
      <c r="H3446" s="59"/>
      <c r="I3446" s="59"/>
      <c r="J3446" s="59"/>
      <c r="K3446" s="59"/>
      <c r="L3446" s="59"/>
      <c r="M3446" s="59"/>
      <c r="N3446" s="59"/>
      <c r="O3446" s="59"/>
      <c r="P3446" s="370"/>
      <c r="Q3446" s="63"/>
      <c r="R3446" s="389"/>
    </row>
    <row r="3447" spans="1:18" ht="13" hidden="1" x14ac:dyDescent="0.25">
      <c r="A3447" s="383"/>
      <c r="B3447" s="378"/>
      <c r="C3447" s="54" t="str">
        <f>IF(ISTEXT('Organizational Unit Summary'!$B$45),'Organizational Unit Summary'!$B$45,"")</f>
        <v>P-6</v>
      </c>
      <c r="D3447" s="51" t="str">
        <f>IF('Organizational Unit Summary'!$B$24="Benchmark or Sustainment",IF(E3447="OoS","OoS",IF(E3447=1,"DM",IF(E3447=2,"PM",IF(E3447=3,"LM",IF(E3447=4,"FM"))))),IF(E3447="OoS","OoS",IF(E3447&lt;=2,"H",IF(E3447=3,"M",IF(E3447=4,"L")))))</f>
        <v>DM</v>
      </c>
      <c r="E3447" s="58">
        <f>IF(OR(Processes!$C$76=TRUE,Processes!I$76=TRUE),IF(AND(G3447=1,H3447=1,NOT(ISTEXT(J3447))),4,IF(AND(G3447=1,H3447=1,ISTEXT(J3447)),3,IF(AND(OR(G3447=1,H3447=1),ISTEXT(J3447)),2,1))),"OoS")</f>
        <v>1</v>
      </c>
      <c r="F3447" s="57"/>
      <c r="G3447" s="59"/>
      <c r="H3447" s="59"/>
      <c r="I3447" s="59"/>
      <c r="J3447" s="59"/>
      <c r="K3447" s="59"/>
      <c r="L3447" s="59"/>
      <c r="M3447" s="59"/>
      <c r="N3447" s="59"/>
      <c r="O3447" s="59"/>
      <c r="P3447" s="370"/>
      <c r="Q3447" s="63"/>
      <c r="R3447" s="389"/>
    </row>
    <row r="3448" spans="1:18" ht="13" hidden="1" x14ac:dyDescent="0.25">
      <c r="A3448" s="383"/>
      <c r="B3448" s="378"/>
      <c r="C3448" s="54" t="str">
        <f>IF(ISTEXT('Organizational Unit Summary'!$B$46),'Organizational Unit Summary'!$B$46,"")</f>
        <v>P-7</v>
      </c>
      <c r="D3448" s="51" t="str">
        <f>IF('Organizational Unit Summary'!$B$24="Benchmark or Sustainment",IF(E3448="OoS","OoS",IF(E3448=1,"DM",IF(E3448=2,"PM",IF(E3448=3,"LM",IF(E3448=4,"FM"))))),IF(E3448="OoS","OoS",IF(E3448&lt;=2,"H",IF(E3448=3,"M",IF(E3448=4,"L")))))</f>
        <v>DM</v>
      </c>
      <c r="E3448" s="58">
        <f>IF(OR(Processes!$C$76=TRUE,Processes!J$76=TRUE),IF(AND(G3448=1,H3448=1,NOT(ISTEXT(J3448))),4,IF(AND(G3448=1,H3448=1,ISTEXT(J3448)),3,IF(AND(OR(G3448=1,H3448=1),ISTEXT(J3448)),2,1))),"OoS")</f>
        <v>1</v>
      </c>
      <c r="F3448" s="57"/>
      <c r="G3448" s="59"/>
      <c r="H3448" s="59"/>
      <c r="I3448" s="59"/>
      <c r="J3448" s="59"/>
      <c r="K3448" s="59"/>
      <c r="L3448" s="59"/>
      <c r="M3448" s="59"/>
      <c r="N3448" s="59"/>
      <c r="O3448" s="59"/>
      <c r="P3448" s="370"/>
      <c r="Q3448" s="63"/>
      <c r="R3448" s="389"/>
    </row>
    <row r="3449" spans="1:18" ht="13" hidden="1" x14ac:dyDescent="0.25">
      <c r="A3449" s="383"/>
      <c r="B3449" s="378"/>
      <c r="C3449" s="54" t="str">
        <f>IF(ISTEXT('Organizational Unit Summary'!$B$47),'Organizational Unit Summary'!$B$47,"")</f>
        <v>P-8</v>
      </c>
      <c r="D3449" s="51" t="str">
        <f>IF('Organizational Unit Summary'!$B$24="Benchmark or Sustainment",IF(E3449="OoS","OoS",IF(E3449=1,"DM",IF(E3449=2,"PM",IF(E3449=3,"LM",IF(E3449=4,"FM"))))),IF(E3449="OoS","OoS",IF(E3449&lt;=2,"H",IF(E3449=3,"M",IF(E3449=4,"L")))))</f>
        <v>DM</v>
      </c>
      <c r="E3449" s="58">
        <f>IF(OR(Processes!$C$76=TRUE,Processes!K$76=TRUE),IF(AND(G3449=1,H3449=1,NOT(ISTEXT(J3449))),4,IF(AND(G3449=1,H3449=1,ISTEXT(J3449)),3,IF(AND(OR(G3449=1,H3449=1),ISTEXT(J3449)),2,1))),"OoS")</f>
        <v>1</v>
      </c>
      <c r="F3449" s="57"/>
      <c r="G3449" s="59"/>
      <c r="H3449" s="59"/>
      <c r="I3449" s="59"/>
      <c r="J3449" s="59"/>
      <c r="K3449" s="59"/>
      <c r="L3449" s="59"/>
      <c r="M3449" s="59"/>
      <c r="N3449" s="59"/>
      <c r="O3449" s="59"/>
      <c r="P3449" s="370"/>
      <c r="Q3449" s="63"/>
      <c r="R3449" s="389"/>
    </row>
    <row r="3450" spans="1:18" ht="13" hidden="1" x14ac:dyDescent="0.25">
      <c r="A3450" s="383"/>
      <c r="B3450" s="378"/>
      <c r="C3450" s="54" t="str">
        <f>IF(ISTEXT('Organizational Unit Summary'!$B$48),'Organizational Unit Summary'!$B$48,"")</f>
        <v>P-9</v>
      </c>
      <c r="D3450" s="51" t="str">
        <f>IF('Organizational Unit Summary'!$B$24="Benchmark or Sustainment",IF(E3450="OoS","OoS",IF(E3450=1,"DM",IF(E3450=2,"PM",IF(E3450=3,"LM",IF(E3450=4,"FM"))))),IF(E3450="OoS","OoS",IF(E3450&lt;=2,"H",IF(E3450=3,"M",IF(E3450=4,"L")))))</f>
        <v>DM</v>
      </c>
      <c r="E3450" s="58">
        <f>IF(OR(Processes!$C$76=TRUE,Processes!L$76=TRUE),IF(AND(G3450=1,H3450=1,NOT(ISTEXT(J3450))),4,IF(AND(G3450=1,H3450=1,ISTEXT(J3450)),3,IF(AND(OR(G3450=1,H3450=1),ISTEXT(J3450)),2,1))),"OoS")</f>
        <v>1</v>
      </c>
      <c r="F3450" s="57"/>
      <c r="G3450" s="59"/>
      <c r="H3450" s="59"/>
      <c r="I3450" s="59"/>
      <c r="J3450" s="59"/>
      <c r="K3450" s="59"/>
      <c r="L3450" s="59"/>
      <c r="M3450" s="59"/>
      <c r="N3450" s="59"/>
      <c r="O3450" s="59"/>
      <c r="P3450" s="370"/>
      <c r="Q3450" s="63"/>
      <c r="R3450" s="389"/>
    </row>
    <row r="3451" spans="1:18" ht="13" hidden="1" x14ac:dyDescent="0.25">
      <c r="A3451" s="383"/>
      <c r="B3451" s="378"/>
      <c r="C3451" s="54" t="str">
        <f>IF(ISTEXT('Organizational Unit Summary'!$B$49),'Organizational Unit Summary'!$B$49,"")</f>
        <v>P-10</v>
      </c>
      <c r="D3451" s="51" t="str">
        <f>IF('Organizational Unit Summary'!$B$24="Benchmark or Sustainment",IF(E3451="OoS","OoS",IF(E3451=1,"DM",IF(E3451=2,"PM",IF(E3451=3,"LM",IF(E3451=4,"FM"))))),IF(E3451="OoS","OoS",IF(E3451&lt;=2,"H",IF(E3451=3,"M",IF(E3451=4,"L")))))</f>
        <v>DM</v>
      </c>
      <c r="E3451" s="58">
        <f>IF(OR(Processes!$C$76=TRUE,Processes!M$76=TRUE),IF(AND(G3451=1,H3451=1,NOT(ISTEXT(J3451))),4,IF(AND(G3451=1,H3451=1,ISTEXT(J3451)),3,IF(AND(OR(G3451=1,H3451=1),ISTEXT(J3451)),2,1))),"OoS")</f>
        <v>1</v>
      </c>
      <c r="F3451" s="57"/>
      <c r="G3451" s="59"/>
      <c r="H3451" s="59"/>
      <c r="I3451" s="59"/>
      <c r="J3451" s="59"/>
      <c r="K3451" s="59"/>
      <c r="L3451" s="59"/>
      <c r="M3451" s="59"/>
      <c r="N3451" s="59"/>
      <c r="O3451" s="59"/>
      <c r="P3451" s="370"/>
      <c r="Q3451" s="63"/>
      <c r="R3451" s="389"/>
    </row>
    <row r="3452" spans="1:18" ht="13" hidden="1" x14ac:dyDescent="0.25">
      <c r="A3452" s="383"/>
      <c r="B3452" s="378"/>
      <c r="C3452" s="54" t="str">
        <f>IF(ISTEXT('Organizational Unit Summary'!$B$50),'Organizational Unit Summary'!$B$50,"")</f>
        <v>P-11</v>
      </c>
      <c r="D3452" s="51" t="str">
        <f>IF('Organizational Unit Summary'!$B$24="Benchmark or Sustainment",IF(E3452="OoS","OoS",IF(E3452=1,"DM",IF(E3452=2,"PM",IF(E3452=3,"LM",IF(E3452=4,"FM"))))),IF(E3452="OoS","OoS",IF(E3452&lt;=2,"H",IF(E3452=3,"M",IF(E3452=4,"L")))))</f>
        <v>DM</v>
      </c>
      <c r="E3452" s="58">
        <f>IF(OR(Processes!$C$76=TRUE,Processes!N$76=TRUE),IF(AND(G3452=1,H3452=1,NOT(ISTEXT(J3452))),4,IF(AND(G3452=1,H3452=1,ISTEXT(J3452)),3,IF(AND(OR(G3452=1,H3452=1),ISTEXT(J3452)),2,1))),"OoS")</f>
        <v>1</v>
      </c>
      <c r="F3452" s="57"/>
      <c r="G3452" s="59"/>
      <c r="H3452" s="59"/>
      <c r="I3452" s="59"/>
      <c r="J3452" s="59"/>
      <c r="K3452" s="59"/>
      <c r="L3452" s="59"/>
      <c r="M3452" s="59"/>
      <c r="N3452" s="59"/>
      <c r="O3452" s="59"/>
      <c r="P3452" s="370"/>
      <c r="Q3452" s="63"/>
      <c r="R3452" s="389"/>
    </row>
    <row r="3453" spans="1:18" ht="13" hidden="1" x14ac:dyDescent="0.25">
      <c r="A3453" s="383"/>
      <c r="B3453" s="378"/>
      <c r="C3453" s="54" t="str">
        <f>IF(ISTEXT('Organizational Unit Summary'!$B$51),'Organizational Unit Summary'!$B$51,"")</f>
        <v>P-12</v>
      </c>
      <c r="D3453" s="51" t="str">
        <f>IF('Organizational Unit Summary'!$B$24="Benchmark or Sustainment",IF(E3453="OoS","OoS",IF(E3453=1,"DM",IF(E3453=2,"PM",IF(E3453=3,"LM",IF(E3453=4,"FM"))))),IF(E3453="OoS","OoS",IF(E3453&lt;=2,"H",IF(E3453=3,"M",IF(E3453=4,"L")))))</f>
        <v>DM</v>
      </c>
      <c r="E3453" s="58">
        <f>IF(OR(Processes!$C$76=TRUE,Processes!O$76=TRUE),IF(AND(G3453=1,H3453=1,NOT(ISTEXT(J3453))),4,IF(AND(G3453=1,H3453=1,ISTEXT(J3453)),3,IF(AND(OR(G3453=1,H3453=1),ISTEXT(J3453)),2,1))),"OoS")</f>
        <v>1</v>
      </c>
      <c r="F3453" s="57"/>
      <c r="G3453" s="59"/>
      <c r="H3453" s="59"/>
      <c r="I3453" s="59"/>
      <c r="J3453" s="59"/>
      <c r="K3453" s="59"/>
      <c r="L3453" s="59"/>
      <c r="M3453" s="59"/>
      <c r="N3453" s="59"/>
      <c r="O3453" s="59"/>
      <c r="P3453" s="370"/>
      <c r="Q3453" s="63"/>
      <c r="R3453" s="389"/>
    </row>
    <row r="3454" spans="1:18" ht="13" hidden="1" x14ac:dyDescent="0.25">
      <c r="A3454" s="383"/>
      <c r="B3454" s="378"/>
      <c r="C3454" s="54" t="str">
        <f>IF(ISTEXT('Organizational Unit Summary'!$B$52),'Organizational Unit Summary'!$B$52,"")</f>
        <v>P-13</v>
      </c>
      <c r="D3454" s="51" t="str">
        <f>IF('Organizational Unit Summary'!$B$24="Benchmark or Sustainment",IF(E3454="OoS","OoS",IF(E3454=1,"DM",IF(E3454=2,"PM",IF(E3454=3,"LM",IF(E3454=4,"FM"))))),IF(E3454="OoS","OoS",IF(E3454&lt;=2,"H",IF(E3454=3,"M",IF(E3454=4,"L")))))</f>
        <v>DM</v>
      </c>
      <c r="E3454" s="58">
        <f>IF(OR(Processes!$C$76=TRUE,Processes!P$76=TRUE),IF(AND(G3454=1,H3454=1,NOT(ISTEXT(J3454))),4,IF(AND(G3454=1,H3454=1,ISTEXT(J3454)),3,IF(AND(OR(G3454=1,H3454=1),ISTEXT(J3454)),2,1))),"OoS")</f>
        <v>1</v>
      </c>
      <c r="F3454" s="57"/>
      <c r="G3454" s="59"/>
      <c r="H3454" s="59"/>
      <c r="I3454" s="59"/>
      <c r="J3454" s="59"/>
      <c r="K3454" s="59"/>
      <c r="L3454" s="59"/>
      <c r="M3454" s="59"/>
      <c r="N3454" s="59"/>
      <c r="O3454" s="59"/>
      <c r="P3454" s="370"/>
      <c r="Q3454" s="63"/>
      <c r="R3454" s="389"/>
    </row>
    <row r="3455" spans="1:18" ht="13" hidden="1" x14ac:dyDescent="0.25">
      <c r="A3455" s="383"/>
      <c r="B3455" s="378"/>
      <c r="C3455" s="54" t="str">
        <f>IF(ISTEXT('Organizational Unit Summary'!$B$53),'Organizational Unit Summary'!$B$53,"")</f>
        <v>P-14</v>
      </c>
      <c r="D3455" s="51" t="str">
        <f>IF('Organizational Unit Summary'!$B$24="Benchmark or Sustainment",IF(E3455="OoS","OoS",IF(E3455=1,"DM",IF(E3455=2,"PM",IF(E3455=3,"LM",IF(E3455=4,"FM"))))),IF(E3455="OoS","OoS",IF(E3455&lt;=2,"H",IF(E3455=3,"M",IF(E3455=4,"L")))))</f>
        <v>DM</v>
      </c>
      <c r="E3455" s="58">
        <f>IF(OR(Processes!$C$76=TRUE,Processes!Q$76=TRUE),IF(AND(G3455=1,H3455=1,NOT(ISTEXT(J3455))),4,IF(AND(G3455=1,H3455=1,ISTEXT(J3455)),3,IF(AND(OR(G3455=1,H3455=1),ISTEXT(J3455)),2,1))),"OoS")</f>
        <v>1</v>
      </c>
      <c r="F3455" s="57"/>
      <c r="G3455" s="59"/>
      <c r="H3455" s="59"/>
      <c r="I3455" s="59"/>
      <c r="J3455" s="59"/>
      <c r="K3455" s="59"/>
      <c r="L3455" s="59"/>
      <c r="M3455" s="59"/>
      <c r="N3455" s="59"/>
      <c r="O3455" s="59"/>
      <c r="P3455" s="370"/>
      <c r="Q3455" s="63"/>
      <c r="R3455" s="389"/>
    </row>
    <row r="3456" spans="1:18" ht="13" hidden="1" x14ac:dyDescent="0.25">
      <c r="A3456" s="383"/>
      <c r="B3456" s="378"/>
      <c r="C3456" s="54" t="str">
        <f>IF(ISTEXT('Organizational Unit Summary'!$B$54),'Organizational Unit Summary'!$B$54,"")</f>
        <v>P-15</v>
      </c>
      <c r="D3456" s="51" t="str">
        <f>IF('Organizational Unit Summary'!$B$24="Benchmark or Sustainment",IF(E3456="OoS","OoS",IF(E3456=1,"DM",IF(E3456=2,"PM",IF(E3456=3,"LM",IF(E3456=4,"FM"))))),IF(E3456="OoS","OoS",IF(E3456&lt;=2,"H",IF(E3456=3,"M",IF(E3456=4,"L")))))</f>
        <v>DM</v>
      </c>
      <c r="E3456" s="58">
        <f>IF(OR(Processes!$C$76=TRUE,Processes!R$76=TRUE),IF(AND(G3456=1,H3456=1,NOT(ISTEXT(J3456))),4,IF(AND(G3456=1,H3456=1,ISTEXT(J3456)),3,IF(AND(OR(G3456=1,H3456=1),ISTEXT(J3456)),2,1))),"OoS")</f>
        <v>1</v>
      </c>
      <c r="F3456" s="57"/>
      <c r="G3456" s="59"/>
      <c r="H3456" s="59"/>
      <c r="I3456" s="59"/>
      <c r="J3456" s="59"/>
      <c r="K3456" s="59"/>
      <c r="L3456" s="59"/>
      <c r="M3456" s="59"/>
      <c r="N3456" s="59"/>
      <c r="O3456" s="59"/>
      <c r="P3456" s="370"/>
      <c r="Q3456" s="63"/>
      <c r="R3456" s="389"/>
    </row>
    <row r="3457" spans="1:18" ht="13" hidden="1" x14ac:dyDescent="0.25">
      <c r="A3457" s="383"/>
      <c r="B3457" s="378"/>
      <c r="C3457" s="54" t="str">
        <f>IF(ISTEXT('Organizational Unit Summary'!$B$55),'Organizational Unit Summary'!$B$55,"")</f>
        <v>P-16</v>
      </c>
      <c r="D3457" s="51" t="str">
        <f>IF('Organizational Unit Summary'!$B$24="Benchmark or Sustainment",IF(E3457="OoS","OoS",IF(E3457=1,"DM",IF(E3457=2,"PM",IF(E3457=3,"LM",IF(E3457=4,"FM"))))),IF(E3457="OoS","OoS",IF(E3457&lt;=2,"H",IF(E3457=3,"M",IF(E3457=4,"L")))))</f>
        <v>DM</v>
      </c>
      <c r="E3457" s="58">
        <f>IF(OR(Processes!$C$76=TRUE,Processes!S$76=TRUE),IF(AND(G3457=1,H3457=1,NOT(ISTEXT(J3457))),4,IF(AND(G3457=1,H3457=1,ISTEXT(J3457)),3,IF(AND(OR(G3457=1,H3457=1),ISTEXT(J3457)),2,1))),"OoS")</f>
        <v>1</v>
      </c>
      <c r="F3457" s="57"/>
      <c r="G3457" s="59"/>
      <c r="H3457" s="59"/>
      <c r="I3457" s="59"/>
      <c r="J3457" s="59"/>
      <c r="K3457" s="59"/>
      <c r="L3457" s="59"/>
      <c r="M3457" s="59"/>
      <c r="N3457" s="59"/>
      <c r="O3457" s="59"/>
      <c r="P3457" s="370"/>
      <c r="Q3457" s="63"/>
      <c r="R3457" s="389"/>
    </row>
    <row r="3458" spans="1:18" ht="13" hidden="1" x14ac:dyDescent="0.25">
      <c r="A3458" s="383"/>
      <c r="B3458" s="378"/>
      <c r="C3458" s="54" t="str">
        <f>IF(ISTEXT('Organizational Unit Summary'!$B$56),'Organizational Unit Summary'!$B$56,"")</f>
        <v>P-17</v>
      </c>
      <c r="D3458" s="51" t="str">
        <f>IF('Organizational Unit Summary'!$B$24="Benchmark or Sustainment",IF(E3458="OoS","OoS",IF(E3458=1,"DM",IF(E3458=2,"PM",IF(E3458=3,"LM",IF(E3458=4,"FM"))))),IF(E3458="OoS","OoS",IF(E3458&lt;=2,"H",IF(E3458=3,"M",IF(E3458=4,"L")))))</f>
        <v>DM</v>
      </c>
      <c r="E3458" s="58">
        <f>IF(OR(Processes!$C$76=TRUE,Processes!T$76=TRUE),IF(AND(G3458=1,H3458=1,NOT(ISTEXT(J3458))),4,IF(AND(G3458=1,H3458=1,ISTEXT(J3458)),3,IF(AND(OR(G3458=1,H3458=1),ISTEXT(J3458)),2,1))),"OoS")</f>
        <v>1</v>
      </c>
      <c r="F3458" s="57"/>
      <c r="G3458" s="59"/>
      <c r="H3458" s="59"/>
      <c r="I3458" s="59"/>
      <c r="J3458" s="59"/>
      <c r="K3458" s="59"/>
      <c r="L3458" s="59"/>
      <c r="M3458" s="59"/>
      <c r="N3458" s="59"/>
      <c r="O3458" s="59"/>
      <c r="P3458" s="370"/>
      <c r="Q3458" s="63"/>
      <c r="R3458" s="389"/>
    </row>
    <row r="3459" spans="1:18" ht="13" hidden="1" x14ac:dyDescent="0.25">
      <c r="A3459" s="383"/>
      <c r="B3459" s="378"/>
      <c r="C3459" s="54" t="str">
        <f>IF(ISTEXT('Organizational Unit Summary'!$B$57),'Organizational Unit Summary'!$B$57,"")</f>
        <v>P-18</v>
      </c>
      <c r="D3459" s="51" t="str">
        <f>IF('Organizational Unit Summary'!$B$24="Benchmark or Sustainment",IF(E3459="OoS","OoS",IF(E3459=1,"DM",IF(E3459=2,"PM",IF(E3459=3,"LM",IF(E3459=4,"FM"))))),IF(E3459="OoS","OoS",IF(E3459&lt;=2,"H",IF(E3459=3,"M",IF(E3459=4,"L")))))</f>
        <v>DM</v>
      </c>
      <c r="E3459" s="58">
        <f>IF(OR(Processes!$C$76=TRUE,Processes!U$76=TRUE),IF(AND(G3459=1,H3459=1,NOT(ISTEXT(J3459))),4,IF(AND(G3459=1,H3459=1,ISTEXT(J3459)),3,IF(AND(OR(G3459=1,H3459=1),ISTEXT(J3459)),2,1))),"OoS")</f>
        <v>1</v>
      </c>
      <c r="F3459" s="57"/>
      <c r="G3459" s="59"/>
      <c r="H3459" s="59"/>
      <c r="I3459" s="59"/>
      <c r="J3459" s="59"/>
      <c r="K3459" s="59"/>
      <c r="L3459" s="59"/>
      <c r="M3459" s="59"/>
      <c r="N3459" s="59"/>
      <c r="O3459" s="59"/>
      <c r="P3459" s="370"/>
      <c r="Q3459" s="63"/>
      <c r="R3459" s="389"/>
    </row>
    <row r="3460" spans="1:18" ht="13" hidden="1" x14ac:dyDescent="0.25">
      <c r="A3460" s="383"/>
      <c r="B3460" s="378"/>
      <c r="C3460" s="54" t="str">
        <f>IF(ISTEXT('Organizational Unit Summary'!$B$58),'Organizational Unit Summary'!$B$58,"")</f>
        <v>P-19</v>
      </c>
      <c r="D3460" s="51" t="str">
        <f>IF('Organizational Unit Summary'!$B$24="Benchmark or Sustainment",IF(E3460="OoS","OoS",IF(E3460=1,"DM",IF(E3460=2,"PM",IF(E3460=3,"LM",IF(E3460=4,"FM"))))),IF(E3460="OoS","OoS",IF(E3460&lt;=2,"H",IF(E3460=3,"M",IF(E3460=4,"L")))))</f>
        <v>DM</v>
      </c>
      <c r="E3460" s="58">
        <f>IF(OR(Processes!$C$76=TRUE,Processes!V$76=TRUE),IF(AND(G3460=1,H3460=1,NOT(ISTEXT(J3460))),4,IF(AND(G3460=1,H3460=1,ISTEXT(J3460)),3,IF(AND(OR(G3460=1,H3460=1),ISTEXT(J3460)),2,1))),"OoS")</f>
        <v>1</v>
      </c>
      <c r="F3460" s="57"/>
      <c r="G3460" s="59"/>
      <c r="H3460" s="59"/>
      <c r="I3460" s="59"/>
      <c r="J3460" s="59"/>
      <c r="K3460" s="59"/>
      <c r="L3460" s="59"/>
      <c r="M3460" s="59"/>
      <c r="N3460" s="59"/>
      <c r="O3460" s="59"/>
      <c r="P3460" s="370"/>
      <c r="Q3460" s="63"/>
      <c r="R3460" s="389"/>
    </row>
    <row r="3461" spans="1:18" ht="13.5" hidden="1" thickBot="1" x14ac:dyDescent="0.3">
      <c r="A3461" s="383"/>
      <c r="B3461" s="378"/>
      <c r="C3461" s="54" t="str">
        <f>IF(ISTEXT('Organizational Unit Summary'!$B$59),'Organizational Unit Summary'!$B$59,"")</f>
        <v>P-20</v>
      </c>
      <c r="D3461" s="51" t="str">
        <f>IF('Organizational Unit Summary'!$B$24="Benchmark or Sustainment",IF(E3461="OoS","OoS",IF(E3461=1,"DM",IF(E3461=2,"PM",IF(E3461=3,"LM",IF(E3461=4,"FM"))))),IF(E3461="OoS","OoS",IF(E3461&lt;=2,"H",IF(E3461=3,"M",IF(E3461=4,"L")))))</f>
        <v>DM</v>
      </c>
      <c r="E3461" s="58">
        <f>IF(OR(Processes!$C$76=TRUE,Processes!W$76=TRUE),IF(AND(G3461=1,H3461=1,NOT(ISTEXT(J3461))),4,IF(AND(G3461=1,H3461=1,ISTEXT(J3461)),3,IF(AND(OR(G3461=1,H3461=1),ISTEXT(J3461)),2,1))),"OoS")</f>
        <v>1</v>
      </c>
      <c r="F3461" s="57"/>
      <c r="G3461" s="59"/>
      <c r="H3461" s="59"/>
      <c r="I3461" s="59"/>
      <c r="J3461" s="59"/>
      <c r="K3461" s="59"/>
      <c r="L3461" s="59"/>
      <c r="M3461" s="59"/>
      <c r="N3461" s="59"/>
      <c r="O3461" s="59"/>
      <c r="P3461" s="371"/>
      <c r="Q3461" s="63"/>
      <c r="R3461" s="389"/>
    </row>
    <row r="3462" spans="1:18" ht="13" hidden="1" x14ac:dyDescent="0.25">
      <c r="A3462" s="383"/>
      <c r="B3462" s="378" t="str">
        <f>IF(ISTEXT(Processes!$B$26),Processes!$B$26,"")</f>
        <v>Process 24</v>
      </c>
      <c r="C3462" s="54" t="str">
        <f>IF(ISTEXT('Organizational Unit Summary'!$B$40),'Organizational Unit Summary'!$B$40,"")</f>
        <v>P-1</v>
      </c>
      <c r="D3462" s="51" t="str">
        <f>IF('Organizational Unit Summary'!$B$24="Benchmark or Sustainment",IF(E3462="OoS","OoS",IF(E3462=1,"DM",IF(E3462=2,"PM",IF(E3462=3,"LM",IF(E3462=4,"FM"))))),IF(E3462="OoS","OoS",IF(E3462&lt;=2,"H",IF(E3462=3,"M",IF(E3462=4,"L")))))</f>
        <v>DM</v>
      </c>
      <c r="E3462" s="58">
        <f>IF(OR(Processes!$C$77=TRUE,Processes!D$77=TRUE),IF(AND(G3462=1,H3462=1,NOT(ISTEXT(J3462))),4,IF(AND(G3462=1,H3462=1,ISTEXT(J3462)),3,IF(AND(OR(G3462=1,H3462=1),ISTEXT(J3462)),2,1))),"OoS")</f>
        <v>1</v>
      </c>
      <c r="F3462" s="57"/>
      <c r="G3462" s="59"/>
      <c r="H3462" s="59"/>
      <c r="I3462" s="59"/>
      <c r="J3462" s="59"/>
      <c r="K3462" s="59"/>
      <c r="L3462" s="59"/>
      <c r="M3462" s="59"/>
      <c r="N3462" s="59"/>
      <c r="O3462" s="59"/>
      <c r="P3462" s="369"/>
      <c r="Q3462" s="63"/>
      <c r="R3462" s="389"/>
    </row>
    <row r="3463" spans="1:18" ht="13" hidden="1" x14ac:dyDescent="0.25">
      <c r="A3463" s="383"/>
      <c r="B3463" s="378"/>
      <c r="C3463" s="54" t="str">
        <f>IF(ISTEXT('Organizational Unit Summary'!$B$41),'Organizational Unit Summary'!$B$41,"")</f>
        <v>P-2</v>
      </c>
      <c r="D3463" s="51" t="str">
        <f>IF('Organizational Unit Summary'!$B$24="Benchmark or Sustainment",IF(E3463="OoS","OoS",IF(E3463=1,"DM",IF(E3463=2,"PM",IF(E3463=3,"LM",IF(E3463=4,"FM"))))),IF(E3463="OoS","OoS",IF(E3463&lt;=2,"H",IF(E3463=3,"M",IF(E3463=4,"L")))))</f>
        <v>DM</v>
      </c>
      <c r="E3463" s="58">
        <f>IF(OR(Processes!$C$77=TRUE,Processes!E$77=TRUE),IF(AND(G3463=1,H3463=1,NOT(ISTEXT(J3463))),4,IF(AND(G3463=1,H3463=1,ISTEXT(J3463)),3,IF(AND(OR(G3463=1,H3463=1),ISTEXT(J3463)),2,1))),"OoS")</f>
        <v>1</v>
      </c>
      <c r="F3463" s="57"/>
      <c r="G3463" s="59"/>
      <c r="H3463" s="59"/>
      <c r="I3463" s="59"/>
      <c r="J3463" s="59"/>
      <c r="K3463" s="59"/>
      <c r="L3463" s="59"/>
      <c r="M3463" s="59"/>
      <c r="N3463" s="59"/>
      <c r="O3463" s="59"/>
      <c r="P3463" s="370"/>
      <c r="Q3463" s="63"/>
      <c r="R3463" s="389"/>
    </row>
    <row r="3464" spans="1:18" ht="13" hidden="1" x14ac:dyDescent="0.25">
      <c r="A3464" s="383"/>
      <c r="B3464" s="378"/>
      <c r="C3464" s="54" t="str">
        <f>IF(ISTEXT('Organizational Unit Summary'!$B$42),'Organizational Unit Summary'!$B$42,"")</f>
        <v>P-3</v>
      </c>
      <c r="D3464" s="51" t="str">
        <f>IF('Organizational Unit Summary'!$B$24="Benchmark or Sustainment",IF(E3464="OoS","OoS",IF(E3464=1,"DM",IF(E3464=2,"PM",IF(E3464=3,"LM",IF(E3464=4,"FM"))))),IF(E3464="OoS","OoS",IF(E3464&lt;=2,"H",IF(E3464=3,"M",IF(E3464=4,"L")))))</f>
        <v>DM</v>
      </c>
      <c r="E3464" s="58">
        <f>IF(OR(Processes!$C$77=TRUE,Processes!F$77=TRUE),IF(AND(G3464=1,H3464=1,NOT(ISTEXT(J3464))),4,IF(AND(G3464=1,H3464=1,ISTEXT(J3464)),3,IF(AND(OR(G3464=1,H3464=1),ISTEXT(J3464)),2,1))),"OoS")</f>
        <v>1</v>
      </c>
      <c r="F3464" s="57"/>
      <c r="G3464" s="59"/>
      <c r="H3464" s="59"/>
      <c r="I3464" s="59"/>
      <c r="J3464" s="59"/>
      <c r="K3464" s="59"/>
      <c r="L3464" s="59"/>
      <c r="M3464" s="59"/>
      <c r="N3464" s="59"/>
      <c r="O3464" s="59"/>
      <c r="P3464" s="370"/>
      <c r="Q3464" s="63"/>
      <c r="R3464" s="389"/>
    </row>
    <row r="3465" spans="1:18" ht="13" hidden="1" x14ac:dyDescent="0.25">
      <c r="A3465" s="383"/>
      <c r="B3465" s="378"/>
      <c r="C3465" s="54" t="str">
        <f>IF(ISTEXT('Organizational Unit Summary'!$B$43),'Organizational Unit Summary'!$B$43,"")</f>
        <v>P-4</v>
      </c>
      <c r="D3465" s="51" t="str">
        <f>IF('Organizational Unit Summary'!$B$24="Benchmark or Sustainment",IF(E3465="OoS","OoS",IF(E3465=1,"DM",IF(E3465=2,"PM",IF(E3465=3,"LM",IF(E3465=4,"FM"))))),IF(E3465="OoS","OoS",IF(E3465&lt;=2,"H",IF(E3465=3,"M",IF(E3465=4,"L")))))</f>
        <v>DM</v>
      </c>
      <c r="E3465" s="58">
        <f>IF(OR(Processes!$C$77=TRUE,Processes!G$77=TRUE),IF(AND(G3465=1,H3465=1,NOT(ISTEXT(J3465))),4,IF(AND(G3465=1,H3465=1,ISTEXT(J3465)),3,IF(AND(OR(G3465=1,H3465=1),ISTEXT(J3465)),2,1))),"OoS")</f>
        <v>1</v>
      </c>
      <c r="F3465" s="57"/>
      <c r="G3465" s="59"/>
      <c r="H3465" s="59"/>
      <c r="I3465" s="59"/>
      <c r="J3465" s="59"/>
      <c r="K3465" s="59"/>
      <c r="L3465" s="59"/>
      <c r="M3465" s="59"/>
      <c r="N3465" s="59"/>
      <c r="O3465" s="59"/>
      <c r="P3465" s="370"/>
      <c r="Q3465" s="63"/>
      <c r="R3465" s="389"/>
    </row>
    <row r="3466" spans="1:18" ht="13" hidden="1" x14ac:dyDescent="0.25">
      <c r="A3466" s="383"/>
      <c r="B3466" s="378"/>
      <c r="C3466" s="54" t="str">
        <f>IF(ISTEXT('Organizational Unit Summary'!$B$44),'Organizational Unit Summary'!$B$44,"")</f>
        <v>P-5</v>
      </c>
      <c r="D3466" s="51" t="str">
        <f>IF('Organizational Unit Summary'!$B$24="Benchmark or Sustainment",IF(E3466="OoS","OoS",IF(E3466=1,"DM",IF(E3466=2,"PM",IF(E3466=3,"LM",IF(E3466=4,"FM"))))),IF(E3466="OoS","OoS",IF(E3466&lt;=2,"H",IF(E3466=3,"M",IF(E3466=4,"L")))))</f>
        <v>DM</v>
      </c>
      <c r="E3466" s="58">
        <f>IF(OR(Processes!$C$77=TRUE,Processes!H$77=TRUE),IF(AND(G3466=1,H3466=1,NOT(ISTEXT(J3466))),4,IF(AND(G3466=1,H3466=1,ISTEXT(J3466)),3,IF(AND(OR(G3466=1,H3466=1),ISTEXT(J3466)),2,1))),"OoS")</f>
        <v>1</v>
      </c>
      <c r="F3466" s="57"/>
      <c r="G3466" s="59"/>
      <c r="H3466" s="59"/>
      <c r="I3466" s="59"/>
      <c r="J3466" s="59"/>
      <c r="K3466" s="59"/>
      <c r="L3466" s="59"/>
      <c r="M3466" s="59"/>
      <c r="N3466" s="59"/>
      <c r="O3466" s="59"/>
      <c r="P3466" s="370"/>
      <c r="Q3466" s="63"/>
      <c r="R3466" s="389"/>
    </row>
    <row r="3467" spans="1:18" ht="13" hidden="1" x14ac:dyDescent="0.25">
      <c r="A3467" s="383"/>
      <c r="B3467" s="378"/>
      <c r="C3467" s="54" t="str">
        <f>IF(ISTEXT('Organizational Unit Summary'!$B$45),'Organizational Unit Summary'!$B$45,"")</f>
        <v>P-6</v>
      </c>
      <c r="D3467" s="51" t="str">
        <f>IF('Organizational Unit Summary'!$B$24="Benchmark or Sustainment",IF(E3467="OoS","OoS",IF(E3467=1,"DM",IF(E3467=2,"PM",IF(E3467=3,"LM",IF(E3467=4,"FM"))))),IF(E3467="OoS","OoS",IF(E3467&lt;=2,"H",IF(E3467=3,"M",IF(E3467=4,"L")))))</f>
        <v>DM</v>
      </c>
      <c r="E3467" s="58">
        <f>IF(OR(Processes!$C$77=TRUE,Processes!I$77=TRUE),IF(AND(G3467=1,H3467=1,NOT(ISTEXT(J3467))),4,IF(AND(G3467=1,H3467=1,ISTEXT(J3467)),3,IF(AND(OR(G3467=1,H3467=1),ISTEXT(J3467)),2,1))),"OoS")</f>
        <v>1</v>
      </c>
      <c r="F3467" s="57"/>
      <c r="G3467" s="59"/>
      <c r="H3467" s="59"/>
      <c r="I3467" s="59"/>
      <c r="J3467" s="59"/>
      <c r="K3467" s="59"/>
      <c r="L3467" s="59"/>
      <c r="M3467" s="59"/>
      <c r="N3467" s="59"/>
      <c r="O3467" s="59"/>
      <c r="P3467" s="370"/>
      <c r="Q3467" s="63"/>
      <c r="R3467" s="389"/>
    </row>
    <row r="3468" spans="1:18" ht="13" hidden="1" x14ac:dyDescent="0.25">
      <c r="A3468" s="383"/>
      <c r="B3468" s="378"/>
      <c r="C3468" s="54" t="str">
        <f>IF(ISTEXT('Organizational Unit Summary'!$B$46),'Organizational Unit Summary'!$B$46,"")</f>
        <v>P-7</v>
      </c>
      <c r="D3468" s="51" t="str">
        <f>IF('Organizational Unit Summary'!$B$24="Benchmark or Sustainment",IF(E3468="OoS","OoS",IF(E3468=1,"DM",IF(E3468=2,"PM",IF(E3468=3,"LM",IF(E3468=4,"FM"))))),IF(E3468="OoS","OoS",IF(E3468&lt;=2,"H",IF(E3468=3,"M",IF(E3468=4,"L")))))</f>
        <v>DM</v>
      </c>
      <c r="E3468" s="58">
        <f>IF(OR(Processes!$C$77=TRUE,Processes!J$77=TRUE),IF(AND(G3468=1,H3468=1,NOT(ISTEXT(J3468))),4,IF(AND(G3468=1,H3468=1,ISTEXT(J3468)),3,IF(AND(OR(G3468=1,H3468=1),ISTEXT(J3468)),2,1))),"OoS")</f>
        <v>1</v>
      </c>
      <c r="F3468" s="57"/>
      <c r="G3468" s="59"/>
      <c r="H3468" s="59"/>
      <c r="I3468" s="59"/>
      <c r="J3468" s="59"/>
      <c r="K3468" s="59"/>
      <c r="L3468" s="59"/>
      <c r="M3468" s="59"/>
      <c r="N3468" s="59"/>
      <c r="O3468" s="59"/>
      <c r="P3468" s="370"/>
      <c r="Q3468" s="63"/>
      <c r="R3468" s="389"/>
    </row>
    <row r="3469" spans="1:18" ht="13" hidden="1" x14ac:dyDescent="0.25">
      <c r="A3469" s="383"/>
      <c r="B3469" s="378"/>
      <c r="C3469" s="54" t="str">
        <f>IF(ISTEXT('Organizational Unit Summary'!$B$47),'Organizational Unit Summary'!$B$47,"")</f>
        <v>P-8</v>
      </c>
      <c r="D3469" s="51" t="str">
        <f>IF('Organizational Unit Summary'!$B$24="Benchmark or Sustainment",IF(E3469="OoS","OoS",IF(E3469=1,"DM",IF(E3469=2,"PM",IF(E3469=3,"LM",IF(E3469=4,"FM"))))),IF(E3469="OoS","OoS",IF(E3469&lt;=2,"H",IF(E3469=3,"M",IF(E3469=4,"L")))))</f>
        <v>DM</v>
      </c>
      <c r="E3469" s="58">
        <f>IF(OR(Processes!$C$77=TRUE,Processes!K$77=TRUE),IF(AND(G3469=1,H3469=1,NOT(ISTEXT(J3469))),4,IF(AND(G3469=1,H3469=1,ISTEXT(J3469)),3,IF(AND(OR(G3469=1,H3469=1),ISTEXT(J3469)),2,1))),"OoS")</f>
        <v>1</v>
      </c>
      <c r="F3469" s="57"/>
      <c r="G3469" s="59"/>
      <c r="H3469" s="59"/>
      <c r="I3469" s="59"/>
      <c r="J3469" s="59"/>
      <c r="K3469" s="59"/>
      <c r="L3469" s="59"/>
      <c r="M3469" s="59"/>
      <c r="N3469" s="59"/>
      <c r="O3469" s="59"/>
      <c r="P3469" s="370"/>
      <c r="Q3469" s="63"/>
      <c r="R3469" s="389"/>
    </row>
    <row r="3470" spans="1:18" ht="13" hidden="1" x14ac:dyDescent="0.25">
      <c r="A3470" s="383"/>
      <c r="B3470" s="378"/>
      <c r="C3470" s="54" t="str">
        <f>IF(ISTEXT('Organizational Unit Summary'!$B$48),'Organizational Unit Summary'!$B$48,"")</f>
        <v>P-9</v>
      </c>
      <c r="D3470" s="51" t="str">
        <f>IF('Organizational Unit Summary'!$B$24="Benchmark or Sustainment",IF(E3470="OoS","OoS",IF(E3470=1,"DM",IF(E3470=2,"PM",IF(E3470=3,"LM",IF(E3470=4,"FM"))))),IF(E3470="OoS","OoS",IF(E3470&lt;=2,"H",IF(E3470=3,"M",IF(E3470=4,"L")))))</f>
        <v>DM</v>
      </c>
      <c r="E3470" s="58">
        <f>IF(OR(Processes!$C$77=TRUE,Processes!L$77=TRUE),IF(AND(G3470=1,H3470=1,NOT(ISTEXT(J3470))),4,IF(AND(G3470=1,H3470=1,ISTEXT(J3470)),3,IF(AND(OR(G3470=1,H3470=1),ISTEXT(J3470)),2,1))),"OoS")</f>
        <v>1</v>
      </c>
      <c r="F3470" s="57"/>
      <c r="G3470" s="59"/>
      <c r="H3470" s="59"/>
      <c r="I3470" s="59"/>
      <c r="J3470" s="59"/>
      <c r="K3470" s="59"/>
      <c r="L3470" s="59"/>
      <c r="M3470" s="59"/>
      <c r="N3470" s="59"/>
      <c r="O3470" s="59"/>
      <c r="P3470" s="370"/>
      <c r="Q3470" s="63"/>
      <c r="R3470" s="389"/>
    </row>
    <row r="3471" spans="1:18" ht="13" hidden="1" x14ac:dyDescent="0.25">
      <c r="A3471" s="383"/>
      <c r="B3471" s="378"/>
      <c r="C3471" s="54" t="str">
        <f>IF(ISTEXT('Organizational Unit Summary'!$B$49),'Organizational Unit Summary'!$B$49,"")</f>
        <v>P-10</v>
      </c>
      <c r="D3471" s="51" t="str">
        <f>IF('Organizational Unit Summary'!$B$24="Benchmark or Sustainment",IF(E3471="OoS","OoS",IF(E3471=1,"DM",IF(E3471=2,"PM",IF(E3471=3,"LM",IF(E3471=4,"FM"))))),IF(E3471="OoS","OoS",IF(E3471&lt;=2,"H",IF(E3471=3,"M",IF(E3471=4,"L")))))</f>
        <v>DM</v>
      </c>
      <c r="E3471" s="58">
        <f>IF(OR(Processes!$C$77=TRUE,Processes!M$77=TRUE),IF(AND(G3471=1,H3471=1,NOT(ISTEXT(J3471))),4,IF(AND(G3471=1,H3471=1,ISTEXT(J3471)),3,IF(AND(OR(G3471=1,H3471=1),ISTEXT(J3471)),2,1))),"OoS")</f>
        <v>1</v>
      </c>
      <c r="F3471" s="57"/>
      <c r="G3471" s="59"/>
      <c r="H3471" s="59"/>
      <c r="I3471" s="59"/>
      <c r="J3471" s="59"/>
      <c r="K3471" s="59"/>
      <c r="L3471" s="59"/>
      <c r="M3471" s="59"/>
      <c r="N3471" s="59"/>
      <c r="O3471" s="59"/>
      <c r="P3471" s="370"/>
      <c r="Q3471" s="63"/>
      <c r="R3471" s="389"/>
    </row>
    <row r="3472" spans="1:18" ht="13" hidden="1" x14ac:dyDescent="0.25">
      <c r="A3472" s="383"/>
      <c r="B3472" s="378"/>
      <c r="C3472" s="54" t="str">
        <f>IF(ISTEXT('Organizational Unit Summary'!$B$50),'Organizational Unit Summary'!$B$50,"")</f>
        <v>P-11</v>
      </c>
      <c r="D3472" s="51" t="str">
        <f>IF('Organizational Unit Summary'!$B$24="Benchmark or Sustainment",IF(E3472="OoS","OoS",IF(E3472=1,"DM",IF(E3472=2,"PM",IF(E3472=3,"LM",IF(E3472=4,"FM"))))),IF(E3472="OoS","OoS",IF(E3472&lt;=2,"H",IF(E3472=3,"M",IF(E3472=4,"L")))))</f>
        <v>DM</v>
      </c>
      <c r="E3472" s="58">
        <f>IF(OR(Processes!$C$77=TRUE,Processes!N$77=TRUE),IF(AND(G3472=1,H3472=1,NOT(ISTEXT(J3472))),4,IF(AND(G3472=1,H3472=1,ISTEXT(J3472)),3,IF(AND(OR(G3472=1,H3472=1),ISTEXT(J3472)),2,1))),"OoS")</f>
        <v>1</v>
      </c>
      <c r="F3472" s="57"/>
      <c r="G3472" s="59"/>
      <c r="H3472" s="59"/>
      <c r="I3472" s="59"/>
      <c r="J3472" s="59"/>
      <c r="K3472" s="59"/>
      <c r="L3472" s="59"/>
      <c r="M3472" s="59"/>
      <c r="N3472" s="59"/>
      <c r="O3472" s="59"/>
      <c r="P3472" s="370"/>
      <c r="Q3472" s="63"/>
      <c r="R3472" s="389"/>
    </row>
    <row r="3473" spans="1:18" ht="13" hidden="1" x14ac:dyDescent="0.25">
      <c r="A3473" s="383"/>
      <c r="B3473" s="378"/>
      <c r="C3473" s="54" t="str">
        <f>IF(ISTEXT('Organizational Unit Summary'!$B$51),'Organizational Unit Summary'!$B$51,"")</f>
        <v>P-12</v>
      </c>
      <c r="D3473" s="51" t="str">
        <f>IF('Organizational Unit Summary'!$B$24="Benchmark or Sustainment",IF(E3473="OoS","OoS",IF(E3473=1,"DM",IF(E3473=2,"PM",IF(E3473=3,"LM",IF(E3473=4,"FM"))))),IF(E3473="OoS","OoS",IF(E3473&lt;=2,"H",IF(E3473=3,"M",IF(E3473=4,"L")))))</f>
        <v>DM</v>
      </c>
      <c r="E3473" s="58">
        <f>IF(OR(Processes!$C$77=TRUE,Processes!O$77=TRUE),IF(AND(G3473=1,H3473=1,NOT(ISTEXT(J3473))),4,IF(AND(G3473=1,H3473=1,ISTEXT(J3473)),3,IF(AND(OR(G3473=1,H3473=1),ISTEXT(J3473)),2,1))),"OoS")</f>
        <v>1</v>
      </c>
      <c r="F3473" s="57"/>
      <c r="G3473" s="59"/>
      <c r="H3473" s="59"/>
      <c r="I3473" s="59"/>
      <c r="J3473" s="59"/>
      <c r="K3473" s="59"/>
      <c r="L3473" s="59"/>
      <c r="M3473" s="59"/>
      <c r="N3473" s="59"/>
      <c r="O3473" s="59"/>
      <c r="P3473" s="370"/>
      <c r="Q3473" s="63"/>
      <c r="R3473" s="389"/>
    </row>
    <row r="3474" spans="1:18" ht="13" hidden="1" x14ac:dyDescent="0.25">
      <c r="A3474" s="383"/>
      <c r="B3474" s="378"/>
      <c r="C3474" s="54" t="str">
        <f>IF(ISTEXT('Organizational Unit Summary'!$B$52),'Organizational Unit Summary'!$B$52,"")</f>
        <v>P-13</v>
      </c>
      <c r="D3474" s="51" t="str">
        <f>IF('Organizational Unit Summary'!$B$24="Benchmark or Sustainment",IF(E3474="OoS","OoS",IF(E3474=1,"DM",IF(E3474=2,"PM",IF(E3474=3,"LM",IF(E3474=4,"FM"))))),IF(E3474="OoS","OoS",IF(E3474&lt;=2,"H",IF(E3474=3,"M",IF(E3474=4,"L")))))</f>
        <v>DM</v>
      </c>
      <c r="E3474" s="58">
        <f>IF(OR(Processes!$C$77=TRUE,Processes!P$77=TRUE),IF(AND(G3474=1,H3474=1,NOT(ISTEXT(J3474))),4,IF(AND(G3474=1,H3474=1,ISTEXT(J3474)),3,IF(AND(OR(G3474=1,H3474=1),ISTEXT(J3474)),2,1))),"OoS")</f>
        <v>1</v>
      </c>
      <c r="F3474" s="57"/>
      <c r="G3474" s="59"/>
      <c r="H3474" s="59"/>
      <c r="I3474" s="59"/>
      <c r="J3474" s="59"/>
      <c r="K3474" s="59"/>
      <c r="L3474" s="59"/>
      <c r="M3474" s="59"/>
      <c r="N3474" s="59"/>
      <c r="O3474" s="59"/>
      <c r="P3474" s="370"/>
      <c r="Q3474" s="63"/>
      <c r="R3474" s="389"/>
    </row>
    <row r="3475" spans="1:18" ht="13" hidden="1" x14ac:dyDescent="0.25">
      <c r="A3475" s="383"/>
      <c r="B3475" s="378"/>
      <c r="C3475" s="54" t="str">
        <f>IF(ISTEXT('Organizational Unit Summary'!$B$53),'Organizational Unit Summary'!$B$53,"")</f>
        <v>P-14</v>
      </c>
      <c r="D3475" s="51" t="str">
        <f>IF('Organizational Unit Summary'!$B$24="Benchmark or Sustainment",IF(E3475="OoS","OoS",IF(E3475=1,"DM",IF(E3475=2,"PM",IF(E3475=3,"LM",IF(E3475=4,"FM"))))),IF(E3475="OoS","OoS",IF(E3475&lt;=2,"H",IF(E3475=3,"M",IF(E3475=4,"L")))))</f>
        <v>DM</v>
      </c>
      <c r="E3475" s="58">
        <f>IF(OR(Processes!$C$77=TRUE,Processes!Q$77=TRUE),IF(AND(G3475=1,H3475=1,NOT(ISTEXT(J3475))),4,IF(AND(G3475=1,H3475=1,ISTEXT(J3475)),3,IF(AND(OR(G3475=1,H3475=1),ISTEXT(J3475)),2,1))),"OoS")</f>
        <v>1</v>
      </c>
      <c r="F3475" s="57"/>
      <c r="G3475" s="59"/>
      <c r="H3475" s="59"/>
      <c r="I3475" s="59"/>
      <c r="J3475" s="59"/>
      <c r="K3475" s="59"/>
      <c r="L3475" s="59"/>
      <c r="M3475" s="59"/>
      <c r="N3475" s="59"/>
      <c r="O3475" s="59"/>
      <c r="P3475" s="370"/>
      <c r="Q3475" s="63"/>
      <c r="R3475" s="389"/>
    </row>
    <row r="3476" spans="1:18" ht="13" hidden="1" x14ac:dyDescent="0.25">
      <c r="A3476" s="383"/>
      <c r="B3476" s="378"/>
      <c r="C3476" s="54" t="str">
        <f>IF(ISTEXT('Organizational Unit Summary'!$B$54),'Organizational Unit Summary'!$B$54,"")</f>
        <v>P-15</v>
      </c>
      <c r="D3476" s="51" t="str">
        <f>IF('Organizational Unit Summary'!$B$24="Benchmark or Sustainment",IF(E3476="OoS","OoS",IF(E3476=1,"DM",IF(E3476=2,"PM",IF(E3476=3,"LM",IF(E3476=4,"FM"))))),IF(E3476="OoS","OoS",IF(E3476&lt;=2,"H",IF(E3476=3,"M",IF(E3476=4,"L")))))</f>
        <v>DM</v>
      </c>
      <c r="E3476" s="58">
        <f>IF(OR(Processes!$C$77=TRUE,Processes!R$77=TRUE),IF(AND(G3476=1,H3476=1,NOT(ISTEXT(J3476))),4,IF(AND(G3476=1,H3476=1,ISTEXT(J3476)),3,IF(AND(OR(G3476=1,H3476=1),ISTEXT(J3476)),2,1))),"OoS")</f>
        <v>1</v>
      </c>
      <c r="F3476" s="57"/>
      <c r="G3476" s="59"/>
      <c r="H3476" s="59"/>
      <c r="I3476" s="59"/>
      <c r="J3476" s="59"/>
      <c r="K3476" s="59"/>
      <c r="L3476" s="59"/>
      <c r="M3476" s="59"/>
      <c r="N3476" s="59"/>
      <c r="O3476" s="59"/>
      <c r="P3476" s="370"/>
      <c r="Q3476" s="63"/>
      <c r="R3476" s="389"/>
    </row>
    <row r="3477" spans="1:18" ht="13" hidden="1" x14ac:dyDescent="0.25">
      <c r="A3477" s="383"/>
      <c r="B3477" s="378"/>
      <c r="C3477" s="54" t="str">
        <f>IF(ISTEXT('Organizational Unit Summary'!$B$55),'Organizational Unit Summary'!$B$55,"")</f>
        <v>P-16</v>
      </c>
      <c r="D3477" s="51" t="str">
        <f>IF('Organizational Unit Summary'!$B$24="Benchmark or Sustainment",IF(E3477="OoS","OoS",IF(E3477=1,"DM",IF(E3477=2,"PM",IF(E3477=3,"LM",IF(E3477=4,"FM"))))),IF(E3477="OoS","OoS",IF(E3477&lt;=2,"H",IF(E3477=3,"M",IF(E3477=4,"L")))))</f>
        <v>DM</v>
      </c>
      <c r="E3477" s="58">
        <f>IF(OR(Processes!$C$77=TRUE,Processes!S$77=TRUE),IF(AND(G3477=1,H3477=1,NOT(ISTEXT(J3477))),4,IF(AND(G3477=1,H3477=1,ISTEXT(J3477)),3,IF(AND(OR(G3477=1,H3477=1),ISTEXT(J3477)),2,1))),"OoS")</f>
        <v>1</v>
      </c>
      <c r="F3477" s="57"/>
      <c r="G3477" s="59"/>
      <c r="H3477" s="59"/>
      <c r="I3477" s="59"/>
      <c r="J3477" s="59"/>
      <c r="K3477" s="59"/>
      <c r="L3477" s="59"/>
      <c r="M3477" s="59"/>
      <c r="N3477" s="59"/>
      <c r="O3477" s="59"/>
      <c r="P3477" s="370"/>
      <c r="Q3477" s="63"/>
      <c r="R3477" s="389"/>
    </row>
    <row r="3478" spans="1:18" ht="13" hidden="1" x14ac:dyDescent="0.25">
      <c r="A3478" s="383"/>
      <c r="B3478" s="378"/>
      <c r="C3478" s="54" t="str">
        <f>IF(ISTEXT('Organizational Unit Summary'!$B$56),'Organizational Unit Summary'!$B$56,"")</f>
        <v>P-17</v>
      </c>
      <c r="D3478" s="51" t="str">
        <f>IF('Organizational Unit Summary'!$B$24="Benchmark or Sustainment",IF(E3478="OoS","OoS",IF(E3478=1,"DM",IF(E3478=2,"PM",IF(E3478=3,"LM",IF(E3478=4,"FM"))))),IF(E3478="OoS","OoS",IF(E3478&lt;=2,"H",IF(E3478=3,"M",IF(E3478=4,"L")))))</f>
        <v>DM</v>
      </c>
      <c r="E3478" s="58">
        <f>IF(OR(Processes!$C$77=TRUE,Processes!T$77=TRUE),IF(AND(G3478=1,H3478=1,NOT(ISTEXT(J3478))),4,IF(AND(G3478=1,H3478=1,ISTEXT(J3478)),3,IF(AND(OR(G3478=1,H3478=1),ISTEXT(J3478)),2,1))),"OoS")</f>
        <v>1</v>
      </c>
      <c r="F3478" s="57"/>
      <c r="G3478" s="59"/>
      <c r="H3478" s="59"/>
      <c r="I3478" s="59"/>
      <c r="J3478" s="59"/>
      <c r="K3478" s="59"/>
      <c r="L3478" s="59"/>
      <c r="M3478" s="59"/>
      <c r="N3478" s="59"/>
      <c r="O3478" s="59"/>
      <c r="P3478" s="370"/>
      <c r="Q3478" s="63"/>
      <c r="R3478" s="389"/>
    </row>
    <row r="3479" spans="1:18" ht="13" hidden="1" x14ac:dyDescent="0.25">
      <c r="A3479" s="383"/>
      <c r="B3479" s="378"/>
      <c r="C3479" s="54" t="str">
        <f>IF(ISTEXT('Organizational Unit Summary'!$B$57),'Organizational Unit Summary'!$B$57,"")</f>
        <v>P-18</v>
      </c>
      <c r="D3479" s="51" t="str">
        <f>IF('Organizational Unit Summary'!$B$24="Benchmark or Sustainment",IF(E3479="OoS","OoS",IF(E3479=1,"DM",IF(E3479=2,"PM",IF(E3479=3,"LM",IF(E3479=4,"FM"))))),IF(E3479="OoS","OoS",IF(E3479&lt;=2,"H",IF(E3479=3,"M",IF(E3479=4,"L")))))</f>
        <v>DM</v>
      </c>
      <c r="E3479" s="58">
        <f>IF(OR(Processes!$C$77=TRUE,Processes!U$77=TRUE),IF(AND(G3479=1,H3479=1,NOT(ISTEXT(J3479))),4,IF(AND(G3479=1,H3479=1,ISTEXT(J3479)),3,IF(AND(OR(G3479=1,H3479=1),ISTEXT(J3479)),2,1))),"OoS")</f>
        <v>1</v>
      </c>
      <c r="F3479" s="57"/>
      <c r="G3479" s="59"/>
      <c r="H3479" s="59"/>
      <c r="I3479" s="59"/>
      <c r="J3479" s="59"/>
      <c r="K3479" s="59"/>
      <c r="L3479" s="59"/>
      <c r="M3479" s="59"/>
      <c r="N3479" s="59"/>
      <c r="O3479" s="59"/>
      <c r="P3479" s="370"/>
      <c r="Q3479" s="63"/>
      <c r="R3479" s="389"/>
    </row>
    <row r="3480" spans="1:18" ht="13" hidden="1" x14ac:dyDescent="0.25">
      <c r="A3480" s="383"/>
      <c r="B3480" s="378"/>
      <c r="C3480" s="54" t="str">
        <f>IF(ISTEXT('Organizational Unit Summary'!$B$58),'Organizational Unit Summary'!$B$58,"")</f>
        <v>P-19</v>
      </c>
      <c r="D3480" s="51" t="str">
        <f>IF('Organizational Unit Summary'!$B$24="Benchmark or Sustainment",IF(E3480="OoS","OoS",IF(E3480=1,"DM",IF(E3480=2,"PM",IF(E3480=3,"LM",IF(E3480=4,"FM"))))),IF(E3480="OoS","OoS",IF(E3480&lt;=2,"H",IF(E3480=3,"M",IF(E3480=4,"L")))))</f>
        <v>DM</v>
      </c>
      <c r="E3480" s="58">
        <f>IF(OR(Processes!$C$77=TRUE,Processes!V$77=TRUE),IF(AND(G3480=1,H3480=1,NOT(ISTEXT(J3480))),4,IF(AND(G3480=1,H3480=1,ISTEXT(J3480)),3,IF(AND(OR(G3480=1,H3480=1),ISTEXT(J3480)),2,1))),"OoS")</f>
        <v>1</v>
      </c>
      <c r="F3480" s="57"/>
      <c r="G3480" s="59"/>
      <c r="H3480" s="59"/>
      <c r="I3480" s="59"/>
      <c r="J3480" s="59"/>
      <c r="K3480" s="59"/>
      <c r="L3480" s="59"/>
      <c r="M3480" s="59"/>
      <c r="N3480" s="59"/>
      <c r="O3480" s="59"/>
      <c r="P3480" s="370"/>
      <c r="Q3480" s="63"/>
      <c r="R3480" s="389"/>
    </row>
    <row r="3481" spans="1:18" ht="13.5" hidden="1" thickBot="1" x14ac:dyDescent="0.3">
      <c r="A3481" s="383"/>
      <c r="B3481" s="378"/>
      <c r="C3481" s="54" t="str">
        <f>IF(ISTEXT('Organizational Unit Summary'!$B$59),'Organizational Unit Summary'!$B$59,"")</f>
        <v>P-20</v>
      </c>
      <c r="D3481" s="51" t="str">
        <f>IF('Organizational Unit Summary'!$B$24="Benchmark or Sustainment",IF(E3481="OoS","OoS",IF(E3481=1,"DM",IF(E3481=2,"PM",IF(E3481=3,"LM",IF(E3481=4,"FM"))))),IF(E3481="OoS","OoS",IF(E3481&lt;=2,"H",IF(E3481=3,"M",IF(E3481=4,"L")))))</f>
        <v>DM</v>
      </c>
      <c r="E3481" s="58">
        <f>IF(OR(Processes!$C$77=TRUE,Processes!W$77=TRUE),IF(AND(G3481=1,H3481=1,NOT(ISTEXT(J3481))),4,IF(AND(G3481=1,H3481=1,ISTEXT(J3481)),3,IF(AND(OR(G3481=1,H3481=1),ISTEXT(J3481)),2,1))),"OoS")</f>
        <v>1</v>
      </c>
      <c r="F3481" s="57"/>
      <c r="G3481" s="59"/>
      <c r="H3481" s="59"/>
      <c r="I3481" s="59"/>
      <c r="J3481" s="59"/>
      <c r="K3481" s="59"/>
      <c r="L3481" s="59"/>
      <c r="M3481" s="59"/>
      <c r="N3481" s="59"/>
      <c r="O3481" s="59"/>
      <c r="P3481" s="371"/>
      <c r="Q3481" s="63"/>
      <c r="R3481" s="389"/>
    </row>
    <row r="3482" spans="1:18" ht="13" hidden="1" x14ac:dyDescent="0.25">
      <c r="A3482" s="383"/>
      <c r="B3482" s="378" t="str">
        <f>IF(ISTEXT(Processes!$B$27),Processes!$B$27,"")</f>
        <v>Process 25</v>
      </c>
      <c r="C3482" s="54" t="str">
        <f>IF(ISTEXT('Organizational Unit Summary'!$B$40),'Organizational Unit Summary'!$B$40,"")</f>
        <v>P-1</v>
      </c>
      <c r="D3482" s="51" t="str">
        <f>IF('Organizational Unit Summary'!$B$24="Benchmark or Sustainment",IF(E3482="OoS","OoS",IF(E3482=1,"DM",IF(E3482=2,"PM",IF(E3482=3,"LM",IF(E3482=4,"FM"))))),IF(E3482="OoS","OoS",IF(E3482&lt;=2,"H",IF(E3482=3,"M",IF(E3482=4,"L")))))</f>
        <v>DM</v>
      </c>
      <c r="E3482" s="58">
        <f>IF(OR(Processes!$C$78=TRUE,Processes!D$78=TRUE),IF(AND(G3482=1,H3482=1,NOT(ISTEXT(J3482))),4,IF(AND(G3482=1,H3482=1,ISTEXT(J3482)),3,IF(AND(OR(G3482=1,H3482=1),ISTEXT(J3482)),2,1))),"OoS")</f>
        <v>1</v>
      </c>
      <c r="F3482" s="57"/>
      <c r="G3482" s="59"/>
      <c r="H3482" s="59"/>
      <c r="I3482" s="59"/>
      <c r="J3482" s="59"/>
      <c r="K3482" s="59"/>
      <c r="L3482" s="59"/>
      <c r="M3482" s="59"/>
      <c r="N3482" s="59"/>
      <c r="O3482" s="59"/>
      <c r="P3482" s="369"/>
      <c r="Q3482" s="63"/>
      <c r="R3482" s="389"/>
    </row>
    <row r="3483" spans="1:18" ht="13" hidden="1" x14ac:dyDescent="0.25">
      <c r="A3483" s="383"/>
      <c r="B3483" s="378"/>
      <c r="C3483" s="54" t="str">
        <f>IF(ISTEXT('Organizational Unit Summary'!$B$41),'Organizational Unit Summary'!$B$41,"")</f>
        <v>P-2</v>
      </c>
      <c r="D3483" s="51" t="str">
        <f>IF('Organizational Unit Summary'!$B$24="Benchmark or Sustainment",IF(E3483="OoS","OoS",IF(E3483=1,"DM",IF(E3483=2,"PM",IF(E3483=3,"LM",IF(E3483=4,"FM"))))),IF(E3483="OoS","OoS",IF(E3483&lt;=2,"H",IF(E3483=3,"M",IF(E3483=4,"L")))))</f>
        <v>DM</v>
      </c>
      <c r="E3483" s="58">
        <f>IF(OR(Processes!$C$78=TRUE,Processes!E$78=TRUE),IF(AND(G3483=1,H3483=1,NOT(ISTEXT(J3483))),4,IF(AND(G3483=1,H3483=1,ISTEXT(J3483)),3,IF(AND(OR(G3483=1,H3483=1),ISTEXT(J3483)),2,1))),"OoS")</f>
        <v>1</v>
      </c>
      <c r="F3483" s="57"/>
      <c r="G3483" s="59"/>
      <c r="H3483" s="59"/>
      <c r="I3483" s="59"/>
      <c r="J3483" s="59"/>
      <c r="K3483" s="59"/>
      <c r="L3483" s="59"/>
      <c r="M3483" s="59"/>
      <c r="N3483" s="59"/>
      <c r="O3483" s="59"/>
      <c r="P3483" s="370"/>
      <c r="Q3483" s="63"/>
      <c r="R3483" s="389"/>
    </row>
    <row r="3484" spans="1:18" ht="13" hidden="1" x14ac:dyDescent="0.25">
      <c r="A3484" s="383"/>
      <c r="B3484" s="378"/>
      <c r="C3484" s="54" t="str">
        <f>IF(ISTEXT('Organizational Unit Summary'!$B$42),'Organizational Unit Summary'!$B$42,"")</f>
        <v>P-3</v>
      </c>
      <c r="D3484" s="51" t="str">
        <f>IF('Organizational Unit Summary'!$B$24="Benchmark or Sustainment",IF(E3484="OoS","OoS",IF(E3484=1,"DM",IF(E3484=2,"PM",IF(E3484=3,"LM",IF(E3484=4,"FM"))))),IF(E3484="OoS","OoS",IF(E3484&lt;=2,"H",IF(E3484=3,"M",IF(E3484=4,"L")))))</f>
        <v>DM</v>
      </c>
      <c r="E3484" s="58">
        <f>IF(OR(Processes!$C$78=TRUE,Processes!F$78=TRUE),IF(AND(G3484=1,H3484=1,NOT(ISTEXT(J3484))),4,IF(AND(G3484=1,H3484=1,ISTEXT(J3484)),3,IF(AND(OR(G3484=1,H3484=1),ISTEXT(J3484)),2,1))),"OoS")</f>
        <v>1</v>
      </c>
      <c r="F3484" s="57"/>
      <c r="G3484" s="59"/>
      <c r="H3484" s="59"/>
      <c r="I3484" s="59"/>
      <c r="J3484" s="59"/>
      <c r="K3484" s="59"/>
      <c r="L3484" s="59"/>
      <c r="M3484" s="59"/>
      <c r="N3484" s="59"/>
      <c r="O3484" s="59"/>
      <c r="P3484" s="370"/>
      <c r="Q3484" s="63"/>
      <c r="R3484" s="389"/>
    </row>
    <row r="3485" spans="1:18" ht="13" hidden="1" x14ac:dyDescent="0.25">
      <c r="A3485" s="383"/>
      <c r="B3485" s="378"/>
      <c r="C3485" s="54" t="str">
        <f>IF(ISTEXT('Organizational Unit Summary'!$B$43),'Organizational Unit Summary'!$B$43,"")</f>
        <v>P-4</v>
      </c>
      <c r="D3485" s="51" t="str">
        <f>IF('Organizational Unit Summary'!$B$24="Benchmark or Sustainment",IF(E3485="OoS","OoS",IF(E3485=1,"DM",IF(E3485=2,"PM",IF(E3485=3,"LM",IF(E3485=4,"FM"))))),IF(E3485="OoS","OoS",IF(E3485&lt;=2,"H",IF(E3485=3,"M",IF(E3485=4,"L")))))</f>
        <v>DM</v>
      </c>
      <c r="E3485" s="58">
        <f>IF(OR(Processes!$C$78=TRUE,Processes!G$78=TRUE),IF(AND(G3485=1,H3485=1,NOT(ISTEXT(J3485))),4,IF(AND(G3485=1,H3485=1,ISTEXT(J3485)),3,IF(AND(OR(G3485=1,H3485=1),ISTEXT(J3485)),2,1))),"OoS")</f>
        <v>1</v>
      </c>
      <c r="F3485" s="57"/>
      <c r="G3485" s="59"/>
      <c r="H3485" s="59"/>
      <c r="I3485" s="59"/>
      <c r="J3485" s="59"/>
      <c r="K3485" s="59"/>
      <c r="L3485" s="59"/>
      <c r="M3485" s="59"/>
      <c r="N3485" s="59"/>
      <c r="O3485" s="59"/>
      <c r="P3485" s="370"/>
      <c r="Q3485" s="63"/>
      <c r="R3485" s="389"/>
    </row>
    <row r="3486" spans="1:18" ht="13" hidden="1" x14ac:dyDescent="0.25">
      <c r="A3486" s="383"/>
      <c r="B3486" s="378"/>
      <c r="C3486" s="54" t="str">
        <f>IF(ISTEXT('Organizational Unit Summary'!$B$44),'Organizational Unit Summary'!$B$44,"")</f>
        <v>P-5</v>
      </c>
      <c r="D3486" s="51" t="str">
        <f>IF('Organizational Unit Summary'!$B$24="Benchmark or Sustainment",IF(E3486="OoS","OoS",IF(E3486=1,"DM",IF(E3486=2,"PM",IF(E3486=3,"LM",IF(E3486=4,"FM"))))),IF(E3486="OoS","OoS",IF(E3486&lt;=2,"H",IF(E3486=3,"M",IF(E3486=4,"L")))))</f>
        <v>DM</v>
      </c>
      <c r="E3486" s="58">
        <f>IF(OR(Processes!$C$78=TRUE,Processes!H$78=TRUE),IF(AND(G3486=1,H3486=1,NOT(ISTEXT(J3486))),4,IF(AND(G3486=1,H3486=1,ISTEXT(J3486)),3,IF(AND(OR(G3486=1,H3486=1),ISTEXT(J3486)),2,1))),"OoS")</f>
        <v>1</v>
      </c>
      <c r="F3486" s="57"/>
      <c r="G3486" s="59"/>
      <c r="H3486" s="59"/>
      <c r="I3486" s="59"/>
      <c r="J3486" s="59"/>
      <c r="K3486" s="59"/>
      <c r="L3486" s="59"/>
      <c r="M3486" s="59"/>
      <c r="N3486" s="59"/>
      <c r="O3486" s="59"/>
      <c r="P3486" s="370"/>
      <c r="Q3486" s="63"/>
      <c r="R3486" s="389"/>
    </row>
    <row r="3487" spans="1:18" ht="13" hidden="1" x14ac:dyDescent="0.25">
      <c r="A3487" s="383"/>
      <c r="B3487" s="378"/>
      <c r="C3487" s="54" t="str">
        <f>IF(ISTEXT('Organizational Unit Summary'!$B$45),'Organizational Unit Summary'!$B$45,"")</f>
        <v>P-6</v>
      </c>
      <c r="D3487" s="51" t="str">
        <f>IF('Organizational Unit Summary'!$B$24="Benchmark or Sustainment",IF(E3487="OoS","OoS",IF(E3487=1,"DM",IF(E3487=2,"PM",IF(E3487=3,"LM",IF(E3487=4,"FM"))))),IF(E3487="OoS","OoS",IF(E3487&lt;=2,"H",IF(E3487=3,"M",IF(E3487=4,"L")))))</f>
        <v>DM</v>
      </c>
      <c r="E3487" s="58">
        <f>IF(OR(Processes!$C$78=TRUE,Processes!I$78=TRUE),IF(AND(G3487=1,H3487=1,NOT(ISTEXT(J3487))),4,IF(AND(G3487=1,H3487=1,ISTEXT(J3487)),3,IF(AND(OR(G3487=1,H3487=1),ISTEXT(J3487)),2,1))),"OoS")</f>
        <v>1</v>
      </c>
      <c r="F3487" s="57"/>
      <c r="G3487" s="59"/>
      <c r="H3487" s="59"/>
      <c r="I3487" s="59"/>
      <c r="J3487" s="59"/>
      <c r="K3487" s="59"/>
      <c r="L3487" s="59"/>
      <c r="M3487" s="59"/>
      <c r="N3487" s="59"/>
      <c r="O3487" s="59"/>
      <c r="P3487" s="370"/>
      <c r="Q3487" s="63"/>
      <c r="R3487" s="389"/>
    </row>
    <row r="3488" spans="1:18" ht="13" hidden="1" x14ac:dyDescent="0.25">
      <c r="A3488" s="383"/>
      <c r="B3488" s="378"/>
      <c r="C3488" s="54" t="str">
        <f>IF(ISTEXT('Organizational Unit Summary'!$B$46),'Organizational Unit Summary'!$B$46,"")</f>
        <v>P-7</v>
      </c>
      <c r="D3488" s="51" t="str">
        <f>IF('Organizational Unit Summary'!$B$24="Benchmark or Sustainment",IF(E3488="OoS","OoS",IF(E3488=1,"DM",IF(E3488=2,"PM",IF(E3488=3,"LM",IF(E3488=4,"FM"))))),IF(E3488="OoS","OoS",IF(E3488&lt;=2,"H",IF(E3488=3,"M",IF(E3488=4,"L")))))</f>
        <v>DM</v>
      </c>
      <c r="E3488" s="58">
        <f>IF(OR(Processes!$C$78=TRUE,Processes!J$78=TRUE),IF(AND(G3488=1,H3488=1,NOT(ISTEXT(J3488))),4,IF(AND(G3488=1,H3488=1,ISTEXT(J3488)),3,IF(AND(OR(G3488=1,H3488=1),ISTEXT(J3488)),2,1))),"OoS")</f>
        <v>1</v>
      </c>
      <c r="F3488" s="57"/>
      <c r="G3488" s="59"/>
      <c r="H3488" s="59"/>
      <c r="I3488" s="59"/>
      <c r="J3488" s="59"/>
      <c r="K3488" s="59"/>
      <c r="L3488" s="59"/>
      <c r="M3488" s="59"/>
      <c r="N3488" s="59"/>
      <c r="O3488" s="59"/>
      <c r="P3488" s="370"/>
      <c r="Q3488" s="63"/>
      <c r="R3488" s="389"/>
    </row>
    <row r="3489" spans="1:18" ht="13" hidden="1" x14ac:dyDescent="0.25">
      <c r="A3489" s="383"/>
      <c r="B3489" s="378"/>
      <c r="C3489" s="54" t="str">
        <f>IF(ISTEXT('Organizational Unit Summary'!$B$47),'Organizational Unit Summary'!$B$47,"")</f>
        <v>P-8</v>
      </c>
      <c r="D3489" s="51" t="str">
        <f>IF('Organizational Unit Summary'!$B$24="Benchmark or Sustainment",IF(E3489="OoS","OoS",IF(E3489=1,"DM",IF(E3489=2,"PM",IF(E3489=3,"LM",IF(E3489=4,"FM"))))),IF(E3489="OoS","OoS",IF(E3489&lt;=2,"H",IF(E3489=3,"M",IF(E3489=4,"L")))))</f>
        <v>DM</v>
      </c>
      <c r="E3489" s="58">
        <f>IF(OR(Processes!$C$78=TRUE,Processes!K$78=TRUE),IF(AND(G3489=1,H3489=1,NOT(ISTEXT(J3489))),4,IF(AND(G3489=1,H3489=1,ISTEXT(J3489)),3,IF(AND(OR(G3489=1,H3489=1),ISTEXT(J3489)),2,1))),"OoS")</f>
        <v>1</v>
      </c>
      <c r="F3489" s="57"/>
      <c r="G3489" s="59"/>
      <c r="H3489" s="59"/>
      <c r="I3489" s="59"/>
      <c r="J3489" s="59"/>
      <c r="K3489" s="59"/>
      <c r="L3489" s="59"/>
      <c r="M3489" s="59"/>
      <c r="N3489" s="59"/>
      <c r="O3489" s="59"/>
      <c r="P3489" s="370"/>
      <c r="Q3489" s="63"/>
      <c r="R3489" s="389"/>
    </row>
    <row r="3490" spans="1:18" ht="13" hidden="1" x14ac:dyDescent="0.25">
      <c r="A3490" s="383"/>
      <c r="B3490" s="378"/>
      <c r="C3490" s="54" t="str">
        <f>IF(ISTEXT('Organizational Unit Summary'!$B$48),'Organizational Unit Summary'!$B$48,"")</f>
        <v>P-9</v>
      </c>
      <c r="D3490" s="51" t="str">
        <f>IF('Organizational Unit Summary'!$B$24="Benchmark or Sustainment",IF(E3490="OoS","OoS",IF(E3490=1,"DM",IF(E3490=2,"PM",IF(E3490=3,"LM",IF(E3490=4,"FM"))))),IF(E3490="OoS","OoS",IF(E3490&lt;=2,"H",IF(E3490=3,"M",IF(E3490=4,"L")))))</f>
        <v>DM</v>
      </c>
      <c r="E3490" s="58">
        <f>IF(OR(Processes!$C$78=TRUE,Processes!L$78=TRUE),IF(AND(G3490=1,H3490=1,NOT(ISTEXT(J3490))),4,IF(AND(G3490=1,H3490=1,ISTEXT(J3490)),3,IF(AND(OR(G3490=1,H3490=1),ISTEXT(J3490)),2,1))),"OoS")</f>
        <v>1</v>
      </c>
      <c r="F3490" s="57"/>
      <c r="G3490" s="59"/>
      <c r="H3490" s="59"/>
      <c r="I3490" s="59"/>
      <c r="J3490" s="59"/>
      <c r="K3490" s="59"/>
      <c r="L3490" s="59"/>
      <c r="M3490" s="59"/>
      <c r="N3490" s="59"/>
      <c r="O3490" s="59"/>
      <c r="P3490" s="370"/>
      <c r="Q3490" s="63"/>
      <c r="R3490" s="389"/>
    </row>
    <row r="3491" spans="1:18" ht="13" hidden="1" x14ac:dyDescent="0.25">
      <c r="A3491" s="383"/>
      <c r="B3491" s="378"/>
      <c r="C3491" s="54" t="str">
        <f>IF(ISTEXT('Organizational Unit Summary'!$B$49),'Organizational Unit Summary'!$B$49,"")</f>
        <v>P-10</v>
      </c>
      <c r="D3491" s="51" t="str">
        <f>IF('Organizational Unit Summary'!$B$24="Benchmark or Sustainment",IF(E3491="OoS","OoS",IF(E3491=1,"DM",IF(E3491=2,"PM",IF(E3491=3,"LM",IF(E3491=4,"FM"))))),IF(E3491="OoS","OoS",IF(E3491&lt;=2,"H",IF(E3491=3,"M",IF(E3491=4,"L")))))</f>
        <v>DM</v>
      </c>
      <c r="E3491" s="58">
        <f>IF(OR(Processes!$C$78=TRUE,Processes!M$78=TRUE),IF(AND(G3491=1,H3491=1,NOT(ISTEXT(J3491))),4,IF(AND(G3491=1,H3491=1,ISTEXT(J3491)),3,IF(AND(OR(G3491=1,H3491=1),ISTEXT(J3491)),2,1))),"OoS")</f>
        <v>1</v>
      </c>
      <c r="F3491" s="57"/>
      <c r="G3491" s="59"/>
      <c r="H3491" s="59"/>
      <c r="I3491" s="59"/>
      <c r="J3491" s="59"/>
      <c r="K3491" s="59"/>
      <c r="L3491" s="59"/>
      <c r="M3491" s="59"/>
      <c r="N3491" s="59"/>
      <c r="O3491" s="59"/>
      <c r="P3491" s="370"/>
      <c r="Q3491" s="63"/>
      <c r="R3491" s="389"/>
    </row>
    <row r="3492" spans="1:18" ht="13" hidden="1" x14ac:dyDescent="0.25">
      <c r="A3492" s="383"/>
      <c r="B3492" s="378"/>
      <c r="C3492" s="54" t="str">
        <f>IF(ISTEXT('Organizational Unit Summary'!$B$50),'Organizational Unit Summary'!$B$50,"")</f>
        <v>P-11</v>
      </c>
      <c r="D3492" s="51" t="str">
        <f>IF('Organizational Unit Summary'!$B$24="Benchmark or Sustainment",IF(E3492="OoS","OoS",IF(E3492=1,"DM",IF(E3492=2,"PM",IF(E3492=3,"LM",IF(E3492=4,"FM"))))),IF(E3492="OoS","OoS",IF(E3492&lt;=2,"H",IF(E3492=3,"M",IF(E3492=4,"L")))))</f>
        <v>DM</v>
      </c>
      <c r="E3492" s="58">
        <f>IF(OR(Processes!$C$78=TRUE,Processes!N$78=TRUE),IF(AND(G3492=1,H3492=1,NOT(ISTEXT(J3492))),4,IF(AND(G3492=1,H3492=1,ISTEXT(J3492)),3,IF(AND(OR(G3492=1,H3492=1),ISTEXT(J3492)),2,1))),"OoS")</f>
        <v>1</v>
      </c>
      <c r="F3492" s="57"/>
      <c r="G3492" s="59"/>
      <c r="H3492" s="59"/>
      <c r="I3492" s="59"/>
      <c r="J3492" s="59"/>
      <c r="K3492" s="59"/>
      <c r="L3492" s="59"/>
      <c r="M3492" s="59"/>
      <c r="N3492" s="59"/>
      <c r="O3492" s="59"/>
      <c r="P3492" s="370"/>
      <c r="Q3492" s="63"/>
      <c r="R3492" s="389"/>
    </row>
    <row r="3493" spans="1:18" ht="13" hidden="1" x14ac:dyDescent="0.25">
      <c r="A3493" s="383"/>
      <c r="B3493" s="378"/>
      <c r="C3493" s="54" t="str">
        <f>IF(ISTEXT('Organizational Unit Summary'!$B$51),'Organizational Unit Summary'!$B$51,"")</f>
        <v>P-12</v>
      </c>
      <c r="D3493" s="51" t="str">
        <f>IF('Organizational Unit Summary'!$B$24="Benchmark or Sustainment",IF(E3493="OoS","OoS",IF(E3493=1,"DM",IF(E3493=2,"PM",IF(E3493=3,"LM",IF(E3493=4,"FM"))))),IF(E3493="OoS","OoS",IF(E3493&lt;=2,"H",IF(E3493=3,"M",IF(E3493=4,"L")))))</f>
        <v>DM</v>
      </c>
      <c r="E3493" s="58">
        <f>IF(OR(Processes!$C$78=TRUE,Processes!O$78=TRUE),IF(AND(G3493=1,H3493=1,NOT(ISTEXT(J3493))),4,IF(AND(G3493=1,H3493=1,ISTEXT(J3493)),3,IF(AND(OR(G3493=1,H3493=1),ISTEXT(J3493)),2,1))),"OoS")</f>
        <v>1</v>
      </c>
      <c r="F3493" s="57"/>
      <c r="G3493" s="59"/>
      <c r="H3493" s="59"/>
      <c r="I3493" s="59"/>
      <c r="J3493" s="59"/>
      <c r="K3493" s="59"/>
      <c r="L3493" s="59"/>
      <c r="M3493" s="59"/>
      <c r="N3493" s="59"/>
      <c r="O3493" s="59"/>
      <c r="P3493" s="370"/>
      <c r="Q3493" s="63"/>
      <c r="R3493" s="389"/>
    </row>
    <row r="3494" spans="1:18" ht="13" hidden="1" x14ac:dyDescent="0.25">
      <c r="A3494" s="383"/>
      <c r="B3494" s="378"/>
      <c r="C3494" s="54" t="str">
        <f>IF(ISTEXT('Organizational Unit Summary'!$B$52),'Organizational Unit Summary'!$B$52,"")</f>
        <v>P-13</v>
      </c>
      <c r="D3494" s="51" t="str">
        <f>IF('Organizational Unit Summary'!$B$24="Benchmark or Sustainment",IF(E3494="OoS","OoS",IF(E3494=1,"DM",IF(E3494=2,"PM",IF(E3494=3,"LM",IF(E3494=4,"FM"))))),IF(E3494="OoS","OoS",IF(E3494&lt;=2,"H",IF(E3494=3,"M",IF(E3494=4,"L")))))</f>
        <v>DM</v>
      </c>
      <c r="E3494" s="58">
        <f>IF(OR(Processes!$C$78=TRUE,Processes!P$78=TRUE),IF(AND(G3494=1,H3494=1,NOT(ISTEXT(J3494))),4,IF(AND(G3494=1,H3494=1,ISTEXT(J3494)),3,IF(AND(OR(G3494=1,H3494=1),ISTEXT(J3494)),2,1))),"OoS")</f>
        <v>1</v>
      </c>
      <c r="F3494" s="57"/>
      <c r="G3494" s="59"/>
      <c r="H3494" s="59"/>
      <c r="I3494" s="59"/>
      <c r="J3494" s="59"/>
      <c r="K3494" s="59"/>
      <c r="L3494" s="59"/>
      <c r="M3494" s="59"/>
      <c r="N3494" s="59"/>
      <c r="O3494" s="59"/>
      <c r="P3494" s="370"/>
      <c r="Q3494" s="63"/>
      <c r="R3494" s="389"/>
    </row>
    <row r="3495" spans="1:18" ht="13" hidden="1" x14ac:dyDescent="0.25">
      <c r="A3495" s="383"/>
      <c r="B3495" s="378"/>
      <c r="C3495" s="54" t="str">
        <f>IF(ISTEXT('Organizational Unit Summary'!$B$53),'Organizational Unit Summary'!$B$53,"")</f>
        <v>P-14</v>
      </c>
      <c r="D3495" s="51" t="str">
        <f>IF('Organizational Unit Summary'!$B$24="Benchmark or Sustainment",IF(E3495="OoS","OoS",IF(E3495=1,"DM",IF(E3495=2,"PM",IF(E3495=3,"LM",IF(E3495=4,"FM"))))),IF(E3495="OoS","OoS",IF(E3495&lt;=2,"H",IF(E3495=3,"M",IF(E3495=4,"L")))))</f>
        <v>DM</v>
      </c>
      <c r="E3495" s="58">
        <f>IF(OR(Processes!$C$78=TRUE,Processes!Q$78=TRUE),IF(AND(G3495=1,H3495=1,NOT(ISTEXT(J3495))),4,IF(AND(G3495=1,H3495=1,ISTEXT(J3495)),3,IF(AND(OR(G3495=1,H3495=1),ISTEXT(J3495)),2,1))),"OoS")</f>
        <v>1</v>
      </c>
      <c r="F3495" s="57"/>
      <c r="G3495" s="59"/>
      <c r="H3495" s="59"/>
      <c r="I3495" s="59"/>
      <c r="J3495" s="59"/>
      <c r="K3495" s="59"/>
      <c r="L3495" s="59"/>
      <c r="M3495" s="59"/>
      <c r="N3495" s="59"/>
      <c r="O3495" s="59"/>
      <c r="P3495" s="370"/>
      <c r="Q3495" s="63"/>
      <c r="R3495" s="389"/>
    </row>
    <row r="3496" spans="1:18" ht="13" hidden="1" x14ac:dyDescent="0.25">
      <c r="A3496" s="383"/>
      <c r="B3496" s="378"/>
      <c r="C3496" s="54" t="str">
        <f>IF(ISTEXT('Organizational Unit Summary'!$B$54),'Organizational Unit Summary'!$B$54,"")</f>
        <v>P-15</v>
      </c>
      <c r="D3496" s="51" t="str">
        <f>IF('Organizational Unit Summary'!$B$24="Benchmark or Sustainment",IF(E3496="OoS","OoS",IF(E3496=1,"DM",IF(E3496=2,"PM",IF(E3496=3,"LM",IF(E3496=4,"FM"))))),IF(E3496="OoS","OoS",IF(E3496&lt;=2,"H",IF(E3496=3,"M",IF(E3496=4,"L")))))</f>
        <v>DM</v>
      </c>
      <c r="E3496" s="58">
        <f>IF(OR(Processes!$C$78=TRUE,Processes!R$78=TRUE),IF(AND(G3496=1,H3496=1,NOT(ISTEXT(J3496))),4,IF(AND(G3496=1,H3496=1,ISTEXT(J3496)),3,IF(AND(OR(G3496=1,H3496=1),ISTEXT(J3496)),2,1))),"OoS")</f>
        <v>1</v>
      </c>
      <c r="F3496" s="57"/>
      <c r="G3496" s="59"/>
      <c r="H3496" s="59"/>
      <c r="I3496" s="59"/>
      <c r="J3496" s="59"/>
      <c r="K3496" s="59"/>
      <c r="L3496" s="59"/>
      <c r="M3496" s="59"/>
      <c r="N3496" s="59"/>
      <c r="O3496" s="59"/>
      <c r="P3496" s="370"/>
      <c r="Q3496" s="63"/>
      <c r="R3496" s="389"/>
    </row>
    <row r="3497" spans="1:18" ht="13" hidden="1" x14ac:dyDescent="0.25">
      <c r="A3497" s="383"/>
      <c r="B3497" s="378"/>
      <c r="C3497" s="54" t="str">
        <f>IF(ISTEXT('Organizational Unit Summary'!$B$55),'Organizational Unit Summary'!$B$55,"")</f>
        <v>P-16</v>
      </c>
      <c r="D3497" s="51" t="str">
        <f>IF('Organizational Unit Summary'!$B$24="Benchmark or Sustainment",IF(E3497="OoS","OoS",IF(E3497=1,"DM",IF(E3497=2,"PM",IF(E3497=3,"LM",IF(E3497=4,"FM"))))),IF(E3497="OoS","OoS",IF(E3497&lt;=2,"H",IF(E3497=3,"M",IF(E3497=4,"L")))))</f>
        <v>DM</v>
      </c>
      <c r="E3497" s="58">
        <f>IF(OR(Processes!$C$78=TRUE,Processes!S$78=TRUE),IF(AND(G3497=1,H3497=1,NOT(ISTEXT(J3497))),4,IF(AND(G3497=1,H3497=1,ISTEXT(J3497)),3,IF(AND(OR(G3497=1,H3497=1),ISTEXT(J3497)),2,1))),"OoS")</f>
        <v>1</v>
      </c>
      <c r="F3497" s="57"/>
      <c r="G3497" s="59"/>
      <c r="H3497" s="59"/>
      <c r="I3497" s="59"/>
      <c r="J3497" s="59"/>
      <c r="K3497" s="59"/>
      <c r="L3497" s="59"/>
      <c r="M3497" s="59"/>
      <c r="N3497" s="59"/>
      <c r="O3497" s="59"/>
      <c r="P3497" s="370"/>
      <c r="Q3497" s="63"/>
      <c r="R3497" s="389"/>
    </row>
    <row r="3498" spans="1:18" ht="13" hidden="1" x14ac:dyDescent="0.25">
      <c r="A3498" s="383"/>
      <c r="B3498" s="378"/>
      <c r="C3498" s="54" t="str">
        <f>IF(ISTEXT('Organizational Unit Summary'!$B$56),'Organizational Unit Summary'!$B$56,"")</f>
        <v>P-17</v>
      </c>
      <c r="D3498" s="51" t="str">
        <f>IF('Organizational Unit Summary'!$B$24="Benchmark or Sustainment",IF(E3498="OoS","OoS",IF(E3498=1,"DM",IF(E3498=2,"PM",IF(E3498=3,"LM",IF(E3498=4,"FM"))))),IF(E3498="OoS","OoS",IF(E3498&lt;=2,"H",IF(E3498=3,"M",IF(E3498=4,"L")))))</f>
        <v>DM</v>
      </c>
      <c r="E3498" s="58">
        <f>IF(OR(Processes!$C$78=TRUE,Processes!T$78=TRUE),IF(AND(G3498=1,H3498=1,NOT(ISTEXT(J3498))),4,IF(AND(G3498=1,H3498=1,ISTEXT(J3498)),3,IF(AND(OR(G3498=1,H3498=1),ISTEXT(J3498)),2,1))),"OoS")</f>
        <v>1</v>
      </c>
      <c r="F3498" s="57"/>
      <c r="G3498" s="59"/>
      <c r="H3498" s="59"/>
      <c r="I3498" s="59"/>
      <c r="J3498" s="59"/>
      <c r="K3498" s="59"/>
      <c r="L3498" s="59"/>
      <c r="M3498" s="59"/>
      <c r="N3498" s="59"/>
      <c r="O3498" s="59"/>
      <c r="P3498" s="370"/>
      <c r="Q3498" s="63"/>
      <c r="R3498" s="389"/>
    </row>
    <row r="3499" spans="1:18" ht="13" hidden="1" x14ac:dyDescent="0.25">
      <c r="A3499" s="383"/>
      <c r="B3499" s="378"/>
      <c r="C3499" s="54" t="str">
        <f>IF(ISTEXT('Organizational Unit Summary'!$B$57),'Organizational Unit Summary'!$B$57,"")</f>
        <v>P-18</v>
      </c>
      <c r="D3499" s="51" t="str">
        <f>IF('Organizational Unit Summary'!$B$24="Benchmark or Sustainment",IF(E3499="OoS","OoS",IF(E3499=1,"DM",IF(E3499=2,"PM",IF(E3499=3,"LM",IF(E3499=4,"FM"))))),IF(E3499="OoS","OoS",IF(E3499&lt;=2,"H",IF(E3499=3,"M",IF(E3499=4,"L")))))</f>
        <v>DM</v>
      </c>
      <c r="E3499" s="58">
        <f>IF(OR(Processes!$C$78=TRUE,Processes!U$78=TRUE),IF(AND(G3499=1,H3499=1,NOT(ISTEXT(J3499))),4,IF(AND(G3499=1,H3499=1,ISTEXT(J3499)),3,IF(AND(OR(G3499=1,H3499=1),ISTEXT(J3499)),2,1))),"OoS")</f>
        <v>1</v>
      </c>
      <c r="F3499" s="57"/>
      <c r="G3499" s="59"/>
      <c r="H3499" s="59"/>
      <c r="I3499" s="59"/>
      <c r="J3499" s="59"/>
      <c r="K3499" s="59"/>
      <c r="L3499" s="59"/>
      <c r="M3499" s="59"/>
      <c r="N3499" s="59"/>
      <c r="O3499" s="59"/>
      <c r="P3499" s="370"/>
      <c r="Q3499" s="63"/>
      <c r="R3499" s="389"/>
    </row>
    <row r="3500" spans="1:18" ht="13" hidden="1" x14ac:dyDescent="0.25">
      <c r="A3500" s="383"/>
      <c r="B3500" s="378"/>
      <c r="C3500" s="54" t="str">
        <f>IF(ISTEXT('Organizational Unit Summary'!$B$58),'Organizational Unit Summary'!$B$58,"")</f>
        <v>P-19</v>
      </c>
      <c r="D3500" s="51" t="str">
        <f>IF('Organizational Unit Summary'!$B$24="Benchmark or Sustainment",IF(E3500="OoS","OoS",IF(E3500=1,"DM",IF(E3500=2,"PM",IF(E3500=3,"LM",IF(E3500=4,"FM"))))),IF(E3500="OoS","OoS",IF(E3500&lt;=2,"H",IF(E3500=3,"M",IF(E3500=4,"L")))))</f>
        <v>DM</v>
      </c>
      <c r="E3500" s="58">
        <f>IF(OR(Processes!$C$78=TRUE,Processes!V$78=TRUE),IF(AND(G3500=1,H3500=1,NOT(ISTEXT(J3500))),4,IF(AND(G3500=1,H3500=1,ISTEXT(J3500)),3,IF(AND(OR(G3500=1,H3500=1),ISTEXT(J3500)),2,1))),"OoS")</f>
        <v>1</v>
      </c>
      <c r="F3500" s="57"/>
      <c r="G3500" s="59"/>
      <c r="H3500" s="59"/>
      <c r="I3500" s="59"/>
      <c r="J3500" s="59"/>
      <c r="K3500" s="59"/>
      <c r="L3500" s="59"/>
      <c r="M3500" s="59"/>
      <c r="N3500" s="59"/>
      <c r="O3500" s="59"/>
      <c r="P3500" s="370"/>
      <c r="Q3500" s="63"/>
      <c r="R3500" s="389"/>
    </row>
    <row r="3501" spans="1:18" ht="13.5" hidden="1" thickBot="1" x14ac:dyDescent="0.3">
      <c r="A3501" s="384"/>
      <c r="B3501" s="378"/>
      <c r="C3501" s="54" t="str">
        <f>IF(ISTEXT('Organizational Unit Summary'!$B$59),'Organizational Unit Summary'!$B$59,"")</f>
        <v>P-20</v>
      </c>
      <c r="D3501" s="51" t="str">
        <f>IF('Organizational Unit Summary'!$B$24="Benchmark or Sustainment",IF(E3501="OoS","OoS",IF(E3501=1,"DM",IF(E3501=2,"PM",IF(E3501=3,"LM",IF(E3501=4,"FM"))))),IF(E3501="OoS","OoS",IF(E3501&lt;=2,"H",IF(E3501=3,"M",IF(E3501=4,"L")))))</f>
        <v>DM</v>
      </c>
      <c r="E3501" s="58">
        <f>IF(OR(Processes!$C$78=TRUE,Processes!W$78=TRUE),IF(AND(G3501=1,H3501=1,NOT(ISTEXT(J3501))),4,IF(AND(G3501=1,H3501=1,ISTEXT(J3501)),3,IF(AND(OR(G3501=1,H3501=1),ISTEXT(J3501)),2,1))),"OoS")</f>
        <v>1</v>
      </c>
      <c r="F3501" s="57"/>
      <c r="G3501" s="59"/>
      <c r="H3501" s="59"/>
      <c r="I3501" s="59"/>
      <c r="J3501" s="59"/>
      <c r="K3501" s="59"/>
      <c r="L3501" s="59"/>
      <c r="M3501" s="59"/>
      <c r="N3501" s="59"/>
      <c r="O3501" s="59"/>
      <c r="P3501" s="371"/>
      <c r="Q3501" s="63"/>
      <c r="R3501" s="390"/>
    </row>
    <row r="3502" spans="1:18" ht="13" hidden="1" thickBot="1" x14ac:dyDescent="0.3">
      <c r="A3502" s="55"/>
      <c r="B3502" s="55"/>
      <c r="C3502" s="55"/>
      <c r="D3502" s="53"/>
      <c r="E3502" s="55"/>
      <c r="F3502" s="55"/>
      <c r="G3502" s="55"/>
      <c r="H3502" s="55"/>
      <c r="I3502" s="55"/>
      <c r="J3502" s="55"/>
      <c r="K3502" s="55"/>
      <c r="L3502" s="55"/>
      <c r="M3502" s="55"/>
      <c r="N3502" s="55"/>
      <c r="O3502" s="55"/>
      <c r="P3502" s="99"/>
      <c r="Q3502" s="55"/>
    </row>
    <row r="3503" spans="1:18" hidden="1" x14ac:dyDescent="0.25">
      <c r="P3503" s="99"/>
    </row>
    <row r="3504" spans="1:18" hidden="1" x14ac:dyDescent="0.25">
      <c r="P3504" s="99"/>
    </row>
    <row r="3505" spans="1:16" hidden="1" x14ac:dyDescent="0.25">
      <c r="P3505" s="99"/>
    </row>
    <row r="3506" spans="1:16" hidden="1" x14ac:dyDescent="0.25">
      <c r="P3506" s="99"/>
    </row>
    <row r="3507" spans="1:16" hidden="1" x14ac:dyDescent="0.25">
      <c r="P3507" s="99"/>
    </row>
    <row r="3508" spans="1:16" hidden="1" x14ac:dyDescent="0.25">
      <c r="P3508" s="99"/>
    </row>
    <row r="3509" spans="1:16" ht="50" hidden="1" x14ac:dyDescent="0.25">
      <c r="A3509" s="102" t="s">
        <v>394</v>
      </c>
      <c r="B3509" s="102" t="s">
        <v>60</v>
      </c>
      <c r="C3509" s="103" t="s">
        <v>500</v>
      </c>
      <c r="D3509" s="104" t="s">
        <v>69</v>
      </c>
      <c r="P3509" s="99"/>
    </row>
    <row r="3510" spans="1:16" hidden="1" x14ac:dyDescent="0.25">
      <c r="A3510" s="56">
        <v>1.1000000000000001</v>
      </c>
      <c r="B3510" s="56" t="str">
        <f>IF(ISTEXT('Organizational Unit Summary'!$B$40),'Organizational Unit Summary'!$B$40,"")</f>
        <v>P-1</v>
      </c>
      <c r="C3510" s="101" t="str">
        <f>IF('Organizational Unit Summary'!$B$24="Benchmark or Sustainment",IF(OR(D2="DM",D22="DM",D42="DM",D62="DM",D82="DM",D102="DM",D122="DM",D142="DM",D162="DM",D182="DM",D202="DM",D222="DM",D242="DM",D262="DM",D282="DM",D302="DM",D322="DM",D342="DM",D312="DM",D382="DM",D402="DM",D422="DM",D442="DM",D462="DM",D482="DM"),"DM",IF(OR(D2="PM",D22="PM",D42="PM",D62="PM",D82="PM",D102="PM",D122="PM",D142="PM",D162="PM",D182="PM",D202="PM",D222="PM",D242="PM",D262="PM",D282="PM",D302="PM",D322="PM",D342="PM",D312="PM",D382="PM",D402="PM",D422="PM",D442="PM",D462="PM",D482="PM"),"PM",IF(OR(D2="LM",D22="LM",D42="LM",D62="LM",D82="LM",D102="LM",D122="LM",D142="LM",D162="LM",D182="LM",D202="LM",D222="LM",D242="LM",D262="LM",D282="LM",D302="LM",D322="LM",D342="LM",D312="LM",D382="LM",D402="LM",D422="LM",D442="LM",D462="LM",D482="LM"),"LM",IF(OR(D2="FM",D22="FM",D42="FM",D62="FM",D82="FM",D102="FM",D122="FM",D142="FM",D162="FM",D182="FM",D202="FM",D222="FM",D242="FM",D262="FM",D282="FM",D302="FM",D322="FM",D342="FM",D312="FM",D382="FM",D402="FM",D422="FM",D442="FM",D462="FM",D482="FM"),"FM","OoS")))),IF(OR(D2="H",D22="H",D42="H",D62="H",D82="H",D102="H",D122="H",D142="H",D162="H",D182="H",D202="H",D222="H",D242="H",D262="H",D282="H",D302="H",D322="H",D342="H",D312="H",D382="H",D402="H",D422="H",D442="H",D462="H",D482="H"),"H",IF(OR(D2="M",D22="M",D42="M",D62="M",D82="M",D102="M",D122="M",D142="M",D162="M",D182="M",D202="M",D222="M",D242="M",D262="M",D282="M",D302="M",D322="M",D342="M",D312="M",D382="M",D402="M",D422="M",D442="M",D462="M",D482="M"),"M",IF(OR(D2="L",D22="L",D42="L",D62="L",D82="L",D102="L",D122="L",D142="L",D162="L",D182="L",D202="L",D222="L",D242="L",D262="L",D282="L",D302="L",D322="L",D342="L",D312="L",D382="L",D402="L",D422="L",D442="L",D462="L",D482="L"),"L","OoS"))))</f>
        <v>DM</v>
      </c>
      <c r="D3510" s="52" t="str">
        <f>IF('Organizational Unit Summary'!$B$24="Benchmark or Sustainment",IF(OR(P2="DM",P22="DM",P42="DM",P62="DM",P82="DM",P102="DM",P122="DM",P142="DM",P162="DM",P182="DM",P202="DM",P222="DM",P242="DM",P262="DM",P282="DM",P302="DM",P322="DM",P342="DM",P362="DM",P382="DM",P402="DM",P422="DM",P442="DM",P462="DM",P482="DM"),"DM",IF(OR(P2="PM",P22="PM",P42="PM",P62="PM",P82="PM",P102="PM",P122="PM",P142="PM",P162="PM",P182="PM",P202="PM",P222="PM",P242="PM",P262="PM",P282="PM",P302="PM",P322="PM",P342="PM",P362="PM",P382="PM",P402="PM",P422="PM",P442="PM",P462="PM",P482="PM"),"PM",IF(OR(P2="LM",P22="LM",P42="LM",P62="LM",P82="LM",P102="LM",P122="LM",P142="LM",P162="LM",P182="LM",P202="LM",P222="LM",P242="LM",P262="LM",P282="LM",P302="LM",P322="LM",P342="LM",P362="LM",P382="LM",P402="LM",P422="LM",P442="LM",P462="LM",P482="LM"),"LM",IF(OR(P2="FM",P22="FM",P42="FM",P62="FM",P82="FM",P102="FM",P122="FM",P142="FM",P162="FM",P182="FM",P202="FM",P222="FM",P242="FM",P262="FM",P282="FM",P302="FM",P322="FM",P342="FM",P362="FM",P382="FM",P402="FM",P422="FM",P442="FM",P462="FM",P482="FM"),"FM","OoS")))),IF(OR(P2="H",P22="H",P42="H",P62="H",P82="H",P102="H",P122="H",P142="H",P162="H",P182="H",P202="H",P222="H",P242="H",P262="H",P282="H",P302="H",P322="H",P342="H",P362="H",P382="H",P402="H",P422="H",P442="H",P462="H",P482="H"),"H",IF(OR(P2="M",P22="M",P42="M",P62="M",P82="M",P102="M",P122="M",P142="M",P162="M",P182="M",P202="M",P222="M",P242="M",P262="M",P282="M",P302="M",P322="M",P342="M",P362="M",P382="M",P402="M",P422="M",P442="M",P462="M",P482="M"),"M",IF(OR(P2="L",P22="L",P42="L",P62="L",P82="L",P102="L",P122="L",P142="L",P162="L",P182="L",P202="L",P222="L",P242="L",P262="L",P282="L",P302="L",P322="L",P342="L",P362="L",P382="L",P402="L",P422="L",P442="L",P462="L",P482="L"),"L","OoS"))))</f>
        <v>OoS</v>
      </c>
      <c r="G3510" s="101"/>
      <c r="P3510" s="99"/>
    </row>
    <row r="3511" spans="1:16" hidden="1" x14ac:dyDescent="0.25">
      <c r="B3511" s="56" t="str">
        <f>IF(ISTEXT('Organizational Unit Summary'!$B$41),'Organizational Unit Summary'!$B$41,"")</f>
        <v>P-2</v>
      </c>
      <c r="C3511" s="101" t="str">
        <f>IF('Organizational Unit Summary'!$B$24="Benchmark or Sustainment",IF(OR(D3="DM",D23="DM",D43="DM",D63="DM",D83="DM",D103="DM",D123="DM",D143="DM",D163="DM",D183="DM",D203="DM",D223="DM",D243="DM",D263="DM",D283="DM",D303="DM",D323="DM",D343="DM",D313="DM",D383="DM",D403="DM",D423="DM",D443="DM",D463="DM",D483="DM"),"DM",IF(OR(D3="PM",D23="PM",D43="PM",D63="PM",D83="PM",D103="PM",D123="PM",D143="PM",D163="PM",D183="PM",D203="PM",D223="PM",D243="PM",D263="PM",D283="PM",D303="PM",D323="PM",D343="PM",D313="PM",D383="PM",D403="PM",D423="PM",D443="PM",D463="PM",D483="PM"),"PM",IF(OR(D3="LM",D23="LM",D43="LM",D63="LM",D83="LM",D103="LM",D123="LM",D143="LM",D163="LM",D183="LM",D203="LM",D223="LM",D243="LM",D263="LM",D283="LM",D303="LM",D323="LM",D343="LM",D313="LM",D383="LM",D403="LM",D423="LM",D443="LM",D463="LM",D483="LM"),"LM",IF(OR(D3="FM",D23="FM",D43="FM",D63="FM",D83="FM",D103="FM",D123="FM",D143="FM",D163="FM",D183="FM",D203="FM",D223="FM",D243="FM",D263="FM",D283="FM",D303="FM",D323="FM",D343="FM",D313="FM",D383="FM",D403="FM",D423="FM",D443="FM",D463="FM",D483="FM"),"FM","OoS")))),IF(OR(D3="H",D23="H",D43="H",D63="H",D83="H",D103="H",D123="H",D143="H",D163="H",D183="H",D203="H",D223="H",D243="H",D263="H",D283="H",D303="H",D323="H",D343="H",D313="H",D383="H",D403="H",D423="H",D443="H",D463="H",D483="H"),"H",IF(OR(D3="M",D23="M",D43="M",D63="M",D83="M",D103="M",D123="M",D143="M",D163="M",D183="M",D203="M",D223="M",D243="M",D263="M",D283="M",D303="M",D323="M",D343="M",D313="M",D383="M",D403="M",D423="M",D443="M",D463="M",D483="M"),"M",IF(OR(D3="L",D23="L",D43="L",D63="L",D83="L",D103="L",D123="L",D143="L",D163="L",D183="L",D203="L",D223="L",D243="L",D263="L",D283="L",D303="L",D323="L",D343="L",D313="L",D383="L",D403="L",D423="L",D443="L",D463="L",D483="L"),"L","OoS"))))</f>
        <v>DM</v>
      </c>
      <c r="D3511" s="81" t="s">
        <v>449</v>
      </c>
      <c r="P3511" s="99"/>
    </row>
    <row r="3512" spans="1:16" hidden="1" x14ac:dyDescent="0.25">
      <c r="B3512" s="56" t="str">
        <f>IF(ISTEXT('Organizational Unit Summary'!$B$42),'Organizational Unit Summary'!$B$42,"")</f>
        <v>P-3</v>
      </c>
      <c r="C3512" s="101" t="str">
        <f>IF('Organizational Unit Summary'!$B$24="Benchmark or Sustainment",IF(OR(D4="DM",D24="DM",D44="DM",D64="DM",D84="DM",D104="DM",D124="DM",D144="DM",D164="DM",D184="DM",D204="DM",D224="DM",D244="DM",D264="DM",D284="DM",D304="DM",D324="DM",D344="DM",D314="DM",D384="DM",D404="DM",D424="DM",D444="DM",D464="DM",D484="DM"),"DM",IF(OR(D4="PM",D24="PM",D44="PM",D64="PM",D84="PM",D104="PM",D124="PM",D144="PM",D164="PM",D184="PM",D204="PM",D224="PM",D244="PM",D264="PM",D284="PM",D304="PM",D324="PM",D344="PM",D314="PM",D384="PM",D404="PM",D424="PM",D444="PM",D464="PM",D484="PM"),"PM",IF(OR(D4="LM",D24="LM",D44="LM",D64="LM",D84="LM",D104="LM",D124="LM",D144="LM",D164="LM",D184="LM",D204="LM",D224="LM",D244="LM",D264="LM",D284="LM",D304="LM",D324="LM",D344="LM",D314="LM",D384="LM",D404="LM",D424="LM",D444="LM",D464="LM",D484="LM"),"LM",IF(OR(D4="FM",D24="FM",D44="FM",D64="FM",D84="FM",D104="FM",D124="FM",D144="FM",D164="FM",D184="FM",D204="FM",D224="FM",D244="FM",D264="FM",D284="FM",D304="FM",D324="FM",D344="FM",D314="FM",D384="FM",D404="FM",D424="FM",D444="FM",D464="FM",D484="FM"),"FM","OoS")))),IF(OR(D4="H",D24="H",D44="H",D64="H",D84="H",D104="H",D124="H",D144="H",D164="H",D184="H",D204="H",D224="H",D244="H",D264="H",D284="H",D304="H",D324="H",D344="H",D314="H",D384="H",D404="H",D424="H",D444="H",D464="H",D484="H"),"H",IF(OR(D4="M",D24="M",D44="M",D64="M",D84="M",D104="M",D124="M",D144="M",D164="M",D184="M",D204="M",D224="M",D244="M",D264="M",D284="M",D304="M",D324="M",D344="M",D314="M",D384="M",D404="M",D424="M",D444="M",D464="M",D484="M"),"M",IF(OR(D4="L",D24="L",D44="L",D64="L",D84="L",D104="L",D124="L",D144="L",D164="L",D184="L",D204="L",D224="L",D244="L",D264="L",D284="L",D304="L",D324="L",D344="L",D314="L",D384="L",D404="L",D424="L",D444="L",D464="L",D484="L"),"L","OoS"))))</f>
        <v>DM</v>
      </c>
      <c r="D3512" s="81" t="s">
        <v>449</v>
      </c>
      <c r="P3512" s="99"/>
    </row>
    <row r="3513" spans="1:16" hidden="1" x14ac:dyDescent="0.25">
      <c r="B3513" s="56" t="str">
        <f>IF(ISTEXT('Organizational Unit Summary'!$B$43),'Organizational Unit Summary'!$B$43,"")</f>
        <v>P-4</v>
      </c>
      <c r="C3513" s="101" t="str">
        <f>IF('Organizational Unit Summary'!$B$24="Benchmark or Sustainment",IF(OR(D5="DM",D25="DM",D45="DM",D65="DM",D85="DM",D105="DM",D125="DM",D145="DM",D165="DM",D185="DM",D205="DM",D225="DM",D245="DM",D265="DM",D285="DM",D305="DM",D325="DM",D345="DM",D315="DM",D385="DM",D405="DM",D425="DM",D445="DM",D465="DM",D485="DM"),"DM",IF(OR(D5="PM",D25="PM",D45="PM",D65="PM",D85="PM",D105="PM",D125="PM",D145="PM",D165="PM",D185="PM",D205="PM",D225="PM",D245="PM",D265="PM",D285="PM",D305="PM",D325="PM",D345="PM",D315="PM",D385="PM",D405="PM",D425="PM",D445="PM",D465="PM",D485="PM"),"PM",IF(OR(D5="LM",D25="LM",D45="LM",D65="LM",D85="LM",D105="LM",D125="LM",D145="LM",D165="LM",D185="LM",D205="LM",D225="LM",D245="LM",D265="LM",D285="LM",D305="LM",D325="LM",D345="LM",D315="LM",D385="LM",D405="LM",D425="LM",D445="LM",D465="LM",D485="LM"),"LM",IF(OR(D5="FM",D25="FM",D45="FM",D65="FM",D85="FM",D105="FM",D125="FM",D145="FM",D165="FM",D185="FM",D205="FM",D225="FM",D245="FM",D265="FM",D285="FM",D305="FM",D325="FM",D345="FM",D315="FM",D385="FM",D405="FM",D425="FM",D445="FM",D465="FM",D485="FM"),"FM","OoS")))),IF(OR(D5="H",D25="H",D45="H",D65="H",D85="H",D105="H",D125="H",D145="H",D165="H",D185="H",D205="H",D225="H",D245="H",D265="H",D285="H",D305="H",D325="H",D345="H",D315="H",D385="H",D405="H",D425="H",D445="H",D465="H",D485="H"),"H",IF(OR(D5="M",D25="M",D45="M",D65="M",D85="M",D105="M",D125="M",D145="M",D165="M",D185="M",D205="M",D225="M",D245="M",D265="M",D285="M",D305="M",D325="M",D345="M",D315="M",D385="M",D405="M",D425="M",D445="M",D465="M",D485="M"),"M",IF(OR(D5="L",D25="L",D45="L",D65="L",D85="L",D105="L",D125="L",D145="L",D165="L",D185="L",D205="L",D225="L",D245="L",D265="L",D285="L",D305="L",D325="L",D345="L",D315="L",D385="L",D405="L",D425="L",D445="L",D465="L",D485="L"),"L","OoS"))))</f>
        <v>DM</v>
      </c>
      <c r="D3513" s="81" t="s">
        <v>449</v>
      </c>
      <c r="P3513" s="99"/>
    </row>
    <row r="3514" spans="1:16" hidden="1" x14ac:dyDescent="0.25">
      <c r="B3514" s="56" t="str">
        <f>IF(ISTEXT('Organizational Unit Summary'!$B$44),'Organizational Unit Summary'!$B$44,"")</f>
        <v>P-5</v>
      </c>
      <c r="C3514" s="101" t="str">
        <f>IF('Organizational Unit Summary'!$B$24="Benchmark or Sustainment",IF(OR(D6="DM",D26="DM",D46="DM",D66="DM",D86="DM",D106="DM",D126="DM",D146="DM",D166="DM",D186="DM",D206="DM",D226="DM",D246="DM",D266="DM",D286="DM",D306="DM",D326="DM",D346="DM",D316="DM",D386="DM",D406="DM",D426="DM",D446="DM",D466="DM",D486="DM"),"DM",IF(OR(D6="PM",D26="PM",D46="PM",D66="PM",D86="PM",D106="PM",D126="PM",D146="PM",D166="PM",D186="PM",D206="PM",D226="PM",D246="PM",D266="PM",D286="PM",D306="PM",D326="PM",D346="PM",D316="PM",D386="PM",D406="PM",D426="PM",D446="PM",D466="PM",D486="PM"),"PM",IF(OR(D6="LM",D26="LM",D46="LM",D66="LM",D86="LM",D106="LM",D126="LM",D146="LM",D166="LM",D186="LM",D206="LM",D226="LM",D246="LM",D266="LM",D286="LM",D306="LM",D326="LM",D346="LM",D316="LM",D386="LM",D406="LM",D426="LM",D446="LM",D466="LM",D486="LM"),"LM",IF(OR(D6="FM",D26="FM",D46="FM",D66="FM",D86="FM",D106="FM",D126="FM",D146="FM",D166="FM",D186="FM",D206="FM",D226="FM",D246="FM",D266="FM",D286="FM",D306="FM",D326="FM",D346="FM",D316="FM",D386="FM",D406="FM",D426="FM",D446="FM",D466="FM",D486="FM"),"FM","OoS")))),IF(OR(D6="H",D26="H",D46="H",D66="H",D86="H",D106="H",D126="H",D146="H",D166="H",D186="H",D206="H",D226="H",D246="H",D266="H",D286="H",D306="H",D326="H",D346="H",D316="H",D386="H",D406="H",D426="H",D446="H",D466="H",D486="H"),"H",IF(OR(D6="M",D26="M",D46="M",D66="M",D86="M",D106="M",D126="M",D146="M",D166="M",D186="M",D206="M",D226="M",D246="M",D266="M",D286="M",D306="M",D326="M",D346="M",D316="M",D386="M",D406="M",D426="M",D446="M",D466="M",D486="M"),"M",IF(OR(D6="L",D26="L",D46="L",D66="L",D86="L",D106="L",D126="L",D146="L",D166="L",D186="L",D206="L",D226="L",D246="L",D266="L",D286="L",D306="L",D326="L",D346="L",D316="L",D386="L",D406="L",D426="L",D446="L",D466="L",D486="L"),"L","OoS"))))</f>
        <v>DM</v>
      </c>
      <c r="D3514" s="81" t="s">
        <v>449</v>
      </c>
      <c r="P3514" s="99"/>
    </row>
    <row r="3515" spans="1:16" hidden="1" x14ac:dyDescent="0.25">
      <c r="B3515" s="56" t="str">
        <f>IF(ISTEXT('Organizational Unit Summary'!$B$45),'Organizational Unit Summary'!$B$45,"")</f>
        <v>P-6</v>
      </c>
      <c r="C3515" s="101" t="str">
        <f>IF('Organizational Unit Summary'!$B$24="Benchmark or Sustainment",IF(OR(D7="DM",D27="DM",D47="DM",D67="DM",D87="DM",D107="DM",D127="DM",D147="DM",D167="DM",D187="DM",D207="DM",D227="DM",D247="DM",D267="DM",D287="DM",D307="DM",D327="DM",D347="DM",D317="DM",D387="DM",D407="DM",D427="DM",D447="DM",D467="DM",D487="DM"),"DM",IF(OR(D7="PM",D27="PM",D47="PM",D67="PM",D87="PM",D107="PM",D127="PM",D147="PM",D167="PM",D187="PM",D207="PM",D227="PM",D247="PM",D267="PM",D287="PM",D307="PM",D327="PM",D347="PM",D317="PM",D387="PM",D407="PM",D427="PM",D447="PM",D467="PM",D487="PM"),"PM",IF(OR(D7="LM",D27="LM",D47="LM",D67="LM",D87="LM",D107="LM",D127="LM",D147="LM",D167="LM",D187="LM",D207="LM",D227="LM",D247="LM",D267="LM",D287="LM",D307="LM",D327="LM",D347="LM",D317="LM",D387="LM",D407="LM",D427="LM",D447="LM",D467="LM",D487="LM"),"LM",IF(OR(D7="FM",D27="FM",D47="FM",D67="FM",D87="FM",D107="FM",D127="FM",D147="FM",D167="FM",D187="FM",D207="FM",D227="FM",D247="FM",D267="FM",D287="FM",D307="FM",D327="FM",D347="FM",D317="FM",D387="FM",D407="FM",D427="FM",D447="FM",D467="FM",D487="FM"),"FM","OoS")))),IF(OR(D7="H",D27="H",D47="H",D67="H",D87="H",D107="H",D127="H",D147="H",D167="H",D187="H",D207="H",D227="H",D247="H",D267="H",D287="H",D307="H",D327="H",D347="H",D317="H",D387="H",D407="H",D427="H",D447="H",D467="H",D487="H"),"H",IF(OR(D7="M",D27="M",D47="M",D67="M",D87="M",D107="M",D127="M",D147="M",D167="M",D187="M",D207="M",D227="M",D247="M",D267="M",D287="M",D307="M",D327="M",D347="M",D317="M",D387="M",D407="M",D427="M",D447="M",D467="M",D487="M"),"M",IF(OR(D7="L",D27="L",D47="L",D67="L",D87="L",D107="L",D127="L",D147="L",D167="L",D187="L",D207="L",D227="L",D247="L",D267="L",D287="L",D307="L",D327="L",D347="L",D317="L",D387="L",D407="L",D427="L",D447="L",D467="L",D487="L"),"L","OoS"))))</f>
        <v>DM</v>
      </c>
      <c r="D3515" s="81" t="s">
        <v>449</v>
      </c>
      <c r="P3515" s="99"/>
    </row>
    <row r="3516" spans="1:16" hidden="1" x14ac:dyDescent="0.25">
      <c r="B3516" s="56" t="str">
        <f>IF(ISTEXT('Organizational Unit Summary'!$B$46),'Organizational Unit Summary'!$B$46,"")</f>
        <v>P-7</v>
      </c>
      <c r="C3516" s="101" t="str">
        <f>IF('Organizational Unit Summary'!$B$24="Benchmark or Sustainment",IF(OR(D8="DM",D28="DM",D48="DM",D68="DM",D88="DM",D108="DM",D128="DM",D148="DM",D168="DM",D188="DM",D208="DM",D228="DM",D248="DM",D268="DM",D288="DM",D308="DM",D328="DM",D348="DM",D318="DM",D388="DM",D408="DM",D428="DM",D448="DM",D468="DM",D488="DM"),"DM",IF(OR(D8="PM",D28="PM",D48="PM",D68="PM",D88="PM",D108="PM",D128="PM",D148="PM",D168="PM",D188="PM",D208="PM",D228="PM",D248="PM",D268="PM",D288="PM",D308="PM",D328="PM",D348="PM",D318="PM",D388="PM",D408="PM",D428="PM",D448="PM",D468="PM",D488="PM"),"PM",IF(OR(D8="LM",D28="LM",D48="LM",D68="LM",D88="LM",D108="LM",D128="LM",D148="LM",D168="LM",D188="LM",D208="LM",D228="LM",D248="LM",D268="LM",D288="LM",D308="LM",D328="LM",D348="LM",D318="LM",D388="LM",D408="LM",D428="LM",D448="LM",D468="LM",D488="LM"),"LM",IF(OR(D8="FM",D28="FM",D48="FM",D68="FM",D88="FM",D108="FM",D128="FM",D148="FM",D168="FM",D188="FM",D208="FM",D228="FM",D248="FM",D268="FM",D288="FM",D308="FM",D328="FM",D348="FM",D318="FM",D388="FM",D408="FM",D428="FM",D448="FM",D468="FM",D488="FM"),"FM","OoS")))),IF(OR(D8="H",D28="H",D48="H",D68="H",D88="H",D108="H",D128="H",D148="H",D168="H",D188="H",D208="H",D228="H",D248="H",D268="H",D288="H",D308="H",D328="H",D348="H",D318="H",D388="H",D408="H",D428="H",D448="H",D468="H",D488="H"),"H",IF(OR(D8="M",D28="M",D48="M",D68="M",D88="M",D108="M",D128="M",D148="M",D168="M",D188="M",D208="M",D228="M",D248="M",D268="M",D288="M",D308="M",D328="M",D348="M",D318="M",D388="M",D408="M",D428="M",D448="M",D468="M",D488="M"),"M",IF(OR(D8="L",D28="L",D48="L",D68="L",D88="L",D108="L",D128="L",D148="L",D168="L",D188="L",D208="L",D228="L",D248="L",D268="L",D288="L",D308="L",D328="L",D348="L",D318="L",D388="L",D408="L",D428="L",D448="L",D468="L",D488="L"),"L","OoS"))))</f>
        <v>DM</v>
      </c>
      <c r="D3516" s="81" t="s">
        <v>449</v>
      </c>
      <c r="P3516" s="99"/>
    </row>
    <row r="3517" spans="1:16" hidden="1" x14ac:dyDescent="0.25">
      <c r="B3517" s="56" t="str">
        <f>IF(ISTEXT('Organizational Unit Summary'!$B$47),'Organizational Unit Summary'!$B$47,"")</f>
        <v>P-8</v>
      </c>
      <c r="C3517" s="101" t="str">
        <f>IF('Organizational Unit Summary'!$B$24="Benchmark or Sustainment",IF(OR(D9="DM",D29="DM",D49="DM",D69="DM",D89="DM",D109="DM",D129="DM",D149="DM",D169="DM",D189="DM",D209="DM",D229="DM",D249="DM",D269="DM",D289="DM",D309="DM",D329="DM",D349="DM",D319="DM",D389="DM",D409="DM",D429="DM",D449="DM",D469="DM",D489="DM"),"DM",IF(OR(D9="PM",D29="PM",D49="PM",D69="PM",D89="PM",D109="PM",D129="PM",D149="PM",D169="PM",D189="PM",D209="PM",D229="PM",D249="PM",D269="PM",D289="PM",D309="PM",D329="PM",D349="PM",D319="PM",D389="PM",D409="PM",D429="PM",D449="PM",D469="PM",D489="PM"),"PM",IF(OR(D9="LM",D29="LM",D49="LM",D69="LM",D89="LM",D109="LM",D129="LM",D149="LM",D169="LM",D189="LM",D209="LM",D229="LM",D249="LM",D269="LM",D289="LM",D309="LM",D329="LM",D349="LM",D319="LM",D389="LM",D409="LM",D429="LM",D449="LM",D469="LM",D489="LM"),"LM",IF(OR(D9="FM",D29="FM",D49="FM",D69="FM",D89="FM",D109="FM",D129="FM",D149="FM",D169="FM",D189="FM",D209="FM",D229="FM",D249="FM",D269="FM",D289="FM",D309="FM",D329="FM",D349="FM",D319="FM",D389="FM",D409="FM",D429="FM",D449="FM",D469="FM",D489="FM"),"FM","OoS")))),IF(OR(D9="H",D29="H",D49="H",D69="H",D89="H",D109="H",D129="H",D149="H",D169="H",D189="H",D209="H",D229="H",D249="H",D269="H",D289="H",D309="H",D329="H",D349="H",D319="H",D389="H",D409="H",D429="H",D449="H",D469="H",D489="H"),"H",IF(OR(D9="M",D29="M",D49="M",D69="M",D89="M",D109="M",D129="M",D149="M",D169="M",D189="M",D209="M",D229="M",D249="M",D269="M",D289="M",D309="M",D329="M",D349="M",D319="M",D389="M",D409="M",D429="M",D449="M",D469="M",D489="M"),"M",IF(OR(D9="L",D29="L",D49="L",D69="L",D89="L",D109="L",D129="L",D149="L",D169="L",D189="L",D209="L",D229="L",D249="L",D269="L",D289="L",D309="L",D329="L",D349="L",D319="L",D389="L",D409="L",D429="L",D449="L",D469="L",D489="L"),"L","OoS"))))</f>
        <v>DM</v>
      </c>
      <c r="D3517" s="81" t="s">
        <v>449</v>
      </c>
      <c r="P3517" s="99"/>
    </row>
    <row r="3518" spans="1:16" hidden="1" x14ac:dyDescent="0.25">
      <c r="B3518" s="56" t="str">
        <f>IF(ISTEXT('Organizational Unit Summary'!$B$48),'Organizational Unit Summary'!$B$48,"")</f>
        <v>P-9</v>
      </c>
      <c r="C3518" s="101" t="str">
        <f>IF('Organizational Unit Summary'!$B$24="Benchmark or Sustainment",IF(OR(D10="DM",D30="DM",D50="DM",D70="DM",D90="DM",D110="DM",D130="DM",D150="DM",D170="DM",D190="DM",D210="DM",D230="DM",D250="DM",D270="DM",D290="DM",D310="DM",D330="DM",D350="DM",D320="DM",D390="DM",D410="DM",D430="DM",D450="DM",D470="DM",D490="DM"),"DM",IF(OR(D10="PM",D30="PM",D50="PM",D70="PM",D90="PM",D110="PM",D130="PM",D150="PM",D170="PM",D190="PM",D210="PM",D230="PM",D250="PM",D270="PM",D290="PM",D310="PM",D330="PM",D350="PM",D320="PM",D390="PM",D410="PM",D430="PM",D450="PM",D470="PM",D490="PM"),"PM",IF(OR(D10="LM",D30="LM",D50="LM",D70="LM",D90="LM",D110="LM",D130="LM",D150="LM",D170="LM",D190="LM",D210="LM",D230="LM",D250="LM",D270="LM",D290="LM",D310="LM",D330="LM",D350="LM",D320="LM",D390="LM",D410="LM",D430="LM",D450="LM",D470="LM",D490="LM"),"LM",IF(OR(D10="FM",D30="FM",D50="FM",D70="FM",D90="FM",D110="FM",D130="FM",D150="FM",D170="FM",D190="FM",D210="FM",D230="FM",D250="FM",D270="FM",D290="FM",D310="FM",D330="FM",D350="FM",D320="FM",D390="FM",D410="FM",D430="FM",D450="FM",D470="FM",D490="FM"),"FM","OoS")))),IF(OR(D10="H",D30="H",D50="H",D70="H",D90="H",D110="H",D130="H",D150="H",D170="H",D190="H",D210="H",D230="H",D250="H",D270="H",D290="H",D310="H",D330="H",D350="H",D320="H",D390="H",D410="H",D430="H",D450="H",D470="H",D490="H"),"H",IF(OR(D10="M",D30="M",D50="M",D70="M",D90="M",D110="M",D130="M",D150="M",D170="M",D190="M",D210="M",D230="M",D250="M",D270="M",D290="M",D310="M",D330="M",D350="M",D320="M",D390="M",D410="M",D430="M",D450="M",D470="M",D490="M"),"M",IF(OR(D10="L",D30="L",D50="L",D70="L",D90="L",D110="L",D130="L",D150="L",D170="L",D190="L",D210="L",D230="L",D250="L",D270="L",D290="L",D310="L",D330="L",D350="L",D320="L",D390="L",D410="L",D430="L",D450="L",D470="L",D490="L"),"L","OoS"))))</f>
        <v>DM</v>
      </c>
      <c r="D3518" s="81" t="s">
        <v>449</v>
      </c>
      <c r="P3518" s="99"/>
    </row>
    <row r="3519" spans="1:16" hidden="1" x14ac:dyDescent="0.25">
      <c r="B3519" s="56" t="str">
        <f>IF(ISTEXT('Organizational Unit Summary'!$B$49),'Organizational Unit Summary'!$B$49,"")</f>
        <v>P-10</v>
      </c>
      <c r="C3519" s="101" t="str">
        <f>IF('Organizational Unit Summary'!$B$24="Benchmark or Sustainment",IF(OR(D11="DM",D31="DM",D51="DM",D71="DM",D91="DM",D111="DM",D131="DM",D151="DM",D171="DM",D191="DM",D211="DM",D231="DM",D251="DM",D271="DM",D291="DM",D311="DM",D331="DM",D351="DM",D321="DM",D391="DM",D411="DM",D431="DM",D451="DM",D471="DM",D491="DM"),"DM",IF(OR(D11="PM",D31="PM",D51="PM",D71="PM",D91="PM",D111="PM",D131="PM",D151="PM",D171="PM",D191="PM",D211="PM",D231="PM",D251="PM",D271="PM",D291="PM",D311="PM",D331="PM",D351="PM",D321="PM",D391="PM",D411="PM",D431="PM",D451="PM",D471="PM",D491="PM"),"PM",IF(OR(D11="LM",D31="LM",D51="LM",D71="LM",D91="LM",D111="LM",D131="LM",D151="LM",D171="LM",D191="LM",D211="LM",D231="LM",D251="LM",D271="LM",D291="LM",D311="LM",D331="LM",D351="LM",D321="LM",D391="LM",D411="LM",D431="LM",D451="LM",D471="LM",D491="LM"),"LM",IF(OR(D11="FM",D31="FM",D51="FM",D71="FM",D91="FM",D111="FM",D131="FM",D151="FM",D171="FM",D191="FM",D211="FM",D231="FM",D251="FM",D271="FM",D291="FM",D311="FM",D331="FM",D351="FM",D321="FM",D391="FM",D411="FM",D431="FM",D451="FM",D471="FM",D491="FM"),"FM","OoS")))),IF(OR(D11="H",D31="H",D51="H",D71="H",D91="H",D111="H",D131="H",D151="H",D171="H",D191="H",D211="H",D231="H",D251="H",D271="H",D291="H",D311="H",D331="H",D351="H",D321="H",D391="H",D411="H",D431="H",D451="H",D471="H",D491="H"),"H",IF(OR(D11="M",D31="M",D51="M",D71="M",D91="M",D111="M",D131="M",D151="M",D171="M",D191="M",D211="M",D231="M",D251="M",D271="M",D291="M",D311="M",D331="M",D351="M",D321="M",D391="M",D411="M",D431="M",D451="M",D471="M",D491="M"),"M",IF(OR(D11="L",D31="L",D51="L",D71="L",D91="L",D111="L",D131="L",D151="L",D171="L",D191="L",D211="L",D231="L",D251="L",D271="L",D291="L",D311="L",D331="L",D351="L",D321="L",D391="L",D411="L",D431="L",D451="L",D471="L",D491="L"),"L","OoS"))))</f>
        <v>DM</v>
      </c>
      <c r="D3519" s="81" t="s">
        <v>449</v>
      </c>
      <c r="P3519" s="99"/>
    </row>
    <row r="3520" spans="1:16" hidden="1" x14ac:dyDescent="0.25">
      <c r="B3520" s="56" t="str">
        <f>IF(ISTEXT('Organizational Unit Summary'!$B$50),'Organizational Unit Summary'!$B$50,"")</f>
        <v>P-11</v>
      </c>
      <c r="C3520" s="101" t="str">
        <f>IF('Organizational Unit Summary'!$B$24="Benchmark or Sustainment",IF(OR(D12="DM",D32="DM",D52="DM",D72="DM",D92="DM",D112="DM",D132="DM",D152="DM",D172="DM",D192="DM",D212="DM",D232="DM",D252="DM",D272="DM",D292="DM",D312="DM",D332="DM",D352="DM",D322="DM",D392="DM",D412="DM",D432="DM",D452="DM",D472="DM",D492="DM"),"DM",IF(OR(D12="PM",D32="PM",D52="PM",D72="PM",D92="PM",D112="PM",D132="PM",D152="PM",D172="PM",D192="PM",D212="PM",D232="PM",D252="PM",D272="PM",D292="PM",D312="PM",D332="PM",D352="PM",D322="PM",D392="PM",D412="PM",D432="PM",D452="PM",D472="PM",D492="PM"),"PM",IF(OR(D12="LM",D32="LM",D52="LM",D72="LM",D92="LM",D112="LM",D132="LM",D152="LM",D172="LM",D192="LM",D212="LM",D232="LM",D252="LM",D272="LM",D292="LM",D312="LM",D332="LM",D352="LM",D322="LM",D392="LM",D412="LM",D432="LM",D452="LM",D472="LM",D492="LM"),"LM",IF(OR(D12="FM",D32="FM",D52="FM",D72="FM",D92="FM",D112="FM",D132="FM",D152="FM",D172="FM",D192="FM",D212="FM",D232="FM",D252="FM",D272="FM",D292="FM",D312="FM",D332="FM",D352="FM",D322="FM",D392="FM",D412="FM",D432="FM",D452="FM",D472="FM",D492="FM"),"FM","OoS")))),IF(OR(D12="H",D32="H",D52="H",D72="H",D92="H",D112="H",D132="H",D152="H",D172="H",D192="H",D212="H",D232="H",D252="H",D272="H",D292="H",D312="H",D332="H",D352="H",D322="H",D392="H",D412="H",D432="H",D452="H",D472="H",D492="H"),"H",IF(OR(D12="M",D32="M",D52="M",D72="M",D92="M",D112="M",D132="M",D152="M",D172="M",D192="M",D212="M",D232="M",D252="M",D272="M",D292="M",D312="M",D332="M",D352="M",D322="M",D392="M",D412="M",D432="M",D452="M",D472="M",D492="M"),"M",IF(OR(D12="L",D32="L",D52="L",D72="L",D92="L",D112="L",D132="L",D152="L",D172="L",D192="L",D212="L",D232="L",D252="L",D272="L",D292="L",D312="L",D332="L",D352="L",D322="L",D392="L",D412="L",D432="L",D452="L",D472="L",D492="L"),"L","OoS"))))</f>
        <v>DM</v>
      </c>
      <c r="D3520" s="81" t="s">
        <v>449</v>
      </c>
      <c r="P3520" s="99"/>
    </row>
    <row r="3521" spans="1:16" hidden="1" x14ac:dyDescent="0.25">
      <c r="B3521" s="56" t="str">
        <f>IF(ISTEXT('Organizational Unit Summary'!$B$51),'Organizational Unit Summary'!$B$51,"")</f>
        <v>P-12</v>
      </c>
      <c r="C3521" s="101" t="str">
        <f>IF('Organizational Unit Summary'!$B$24="Benchmark or Sustainment",IF(OR(D13="DM",D33="DM",D53="DM",D73="DM",D93="DM",D113="DM",D133="DM",D153="DM",D173="DM",D193="DM",D213="DM",D233="DM",D253="DM",D273="DM",D293="DM",D313="DM",D333="DM",D353="DM",D323="DM",D393="DM",D413="DM",D433="DM",D453="DM",D473="DM",D493="DM"),"DM",IF(OR(D13="PM",D33="PM",D53="PM",D73="PM",D93="PM",D113="PM",D133="PM",D153="PM",D173="PM",D193="PM",D213="PM",D233="PM",D253="PM",D273="PM",D293="PM",D313="PM",D333="PM",D353="PM",D323="PM",D393="PM",D413="PM",D433="PM",D453="PM",D473="PM",D493="PM"),"PM",IF(OR(D13="LM",D33="LM",D53="LM",D73="LM",D93="LM",D113="LM",D133="LM",D153="LM",D173="LM",D193="LM",D213="LM",D233="LM",D253="LM",D273="LM",D293="LM",D313="LM",D333="LM",D353="LM",D323="LM",D393="LM",D413="LM",D433="LM",D453="LM",D473="LM",D493="LM"),"LM",IF(OR(D13="FM",D33="FM",D53="FM",D73="FM",D93="FM",D113="FM",D133="FM",D153="FM",D173="FM",D193="FM",D213="FM",D233="FM",D253="FM",D273="FM",D293="FM",D313="FM",D333="FM",D353="FM",D323="FM",D393="FM",D413="FM",D433="FM",D453="FM",D473="FM",D493="FM"),"FM","OoS")))),IF(OR(D13="H",D33="H",D53="H",D73="H",D93="H",D113="H",D133="H",D153="H",D173="H",D193="H",D213="H",D233="H",D253="H",D273="H",D293="H",D313="H",D333="H",D353="H",D323="H",D393="H",D413="H",D433="H",D453="H",D473="H",D493="H"),"H",IF(OR(D13="M",D33="M",D53="M",D73="M",D93="M",D113="M",D133="M",D153="M",D173="M",D193="M",D213="M",D233="M",D253="M",D273="M",D293="M",D313="M",D333="M",D353="M",D323="M",D393="M",D413="M",D433="M",D453="M",D473="M",D493="M"),"M",IF(OR(D13="L",D33="L",D53="L",D73="L",D93="L",D113="L",D133="L",D153="L",D173="L",D193="L",D213="L",D233="L",D253="L",D273="L",D293="L",D313="L",D333="L",D353="L",D323="L",D393="L",D413="L",D433="L",D453="L",D473="L",D493="L"),"L","OoS"))))</f>
        <v>DM</v>
      </c>
      <c r="D3521" s="81" t="s">
        <v>449</v>
      </c>
      <c r="P3521" s="99"/>
    </row>
    <row r="3522" spans="1:16" hidden="1" x14ac:dyDescent="0.25">
      <c r="B3522" s="56" t="str">
        <f>IF(ISTEXT('Organizational Unit Summary'!$B$52),'Organizational Unit Summary'!$B$52,"")</f>
        <v>P-13</v>
      </c>
      <c r="C3522" s="101" t="str">
        <f>IF('Organizational Unit Summary'!$B$24="Benchmark or Sustainment",IF(OR(D14="DM",D34="DM",D54="DM",D74="DM",D94="DM",D114="DM",D134="DM",D154="DM",D174="DM",D194="DM",D214="DM",D234="DM",D254="DM",D274="DM",D294="DM",D314="DM",D334="DM",D354="DM",D324="DM",D394="DM",D414="DM",D434="DM",D454="DM",D474="DM",D494="DM"),"DM",IF(OR(D14="PM",D34="PM",D54="PM",D74="PM",D94="PM",D114="PM",D134="PM",D154="PM",D174="PM",D194="PM",D214="PM",D234="PM",D254="PM",D274="PM",D294="PM",D314="PM",D334="PM",D354="PM",D324="PM",D394="PM",D414="PM",D434="PM",D454="PM",D474="PM",D494="PM"),"PM",IF(OR(D14="LM",D34="LM",D54="LM",D74="LM",D94="LM",D114="LM",D134="LM",D154="LM",D174="LM",D194="LM",D214="LM",D234="LM",D254="LM",D274="LM",D294="LM",D314="LM",D334="LM",D354="LM",D324="LM",D394="LM",D414="LM",D434="LM",D454="LM",D474="LM",D494="LM"),"LM",IF(OR(D14="FM",D34="FM",D54="FM",D74="FM",D94="FM",D114="FM",D134="FM",D154="FM",D174="FM",D194="FM",D214="FM",D234="FM",D254="FM",D274="FM",D294="FM",D314="FM",D334="FM",D354="FM",D324="FM",D394="FM",D414="FM",D434="FM",D454="FM",D474="FM",D494="FM"),"FM","OoS")))),IF(OR(D14="H",D34="H",D54="H",D74="H",D94="H",D114="H",D134="H",D154="H",D174="H",D194="H",D214="H",D234="H",D254="H",D274="H",D294="H",D314="H",D334="H",D354="H",D324="H",D394="H",D414="H",D434="H",D454="H",D474="H",D494="H"),"H",IF(OR(D14="M",D34="M",D54="M",D74="M",D94="M",D114="M",D134="M",D154="M",D174="M",D194="M",D214="M",D234="M",D254="M",D274="M",D294="M",D314="M",D334="M",D354="M",D324="M",D394="M",D414="M",D434="M",D454="M",D474="M",D494="M"),"M",IF(OR(D14="L",D34="L",D54="L",D74="L",D94="L",D114="L",D134="L",D154="L",D174="L",D194="L",D214="L",D234="L",D254="L",D274="L",D294="L",D314="L",D334="L",D354="L",D324="L",D394="L",D414="L",D434="L",D454="L",D474="L",D494="L"),"L","OoS"))))</f>
        <v>DM</v>
      </c>
      <c r="D3522" s="81" t="s">
        <v>449</v>
      </c>
      <c r="P3522" s="99"/>
    </row>
    <row r="3523" spans="1:16" hidden="1" x14ac:dyDescent="0.25">
      <c r="B3523" s="56" t="str">
        <f>IF(ISTEXT('Organizational Unit Summary'!$B$53),'Organizational Unit Summary'!$B$53,"")</f>
        <v>P-14</v>
      </c>
      <c r="C3523" s="101" t="str">
        <f>IF('Organizational Unit Summary'!$B$24="Benchmark or Sustainment",IF(OR(D15="DM",D35="DM",D55="DM",D75="DM",D95="DM",D115="DM",D135="DM",D155="DM",D175="DM",D195="DM",D215="DM",D235="DM",D255="DM",D275="DM",D295="DM",D315="DM",D335="DM",D355="DM",D325="DM",D395="DM",D415="DM",D435="DM",D455="DM",D475="DM",D495="DM"),"DM",IF(OR(D15="PM",D35="PM",D55="PM",D75="PM",D95="PM",D115="PM",D135="PM",D155="PM",D175="PM",D195="PM",D215="PM",D235="PM",D255="PM",D275="PM",D295="PM",D315="PM",D335="PM",D355="PM",D325="PM",D395="PM",D415="PM",D435="PM",D455="PM",D475="PM",D495="PM"),"PM",IF(OR(D15="LM",D35="LM",D55="LM",D75="LM",D95="LM",D115="LM",D135="LM",D155="LM",D175="LM",D195="LM",D215="LM",D235="LM",D255="LM",D275="LM",D295="LM",D315="LM",D335="LM",D355="LM",D325="LM",D395="LM",D415="LM",D435="LM",D455="LM",D475="LM",D495="LM"),"LM",IF(OR(D15="FM",D35="FM",D55="FM",D75="FM",D95="FM",D115="FM",D135="FM",D155="FM",D175="FM",D195="FM",D215="FM",D235="FM",D255="FM",D275="FM",D295="FM",D315="FM",D335="FM",D355="FM",D325="FM",D395="FM",D415="FM",D435="FM",D455="FM",D475="FM",D495="FM"),"FM","OoS")))),IF(OR(D15="H",D35="H",D55="H",D75="H",D95="H",D115="H",D135="H",D155="H",D175="H",D195="H",D215="H",D235="H",D255="H",D275="H",D295="H",D315="H",D335="H",D355="H",D325="H",D395="H",D415="H",D435="H",D455="H",D475="H",D495="H"),"H",IF(OR(D15="M",D35="M",D55="M",D75="M",D95="M",D115="M",D135="M",D155="M",D175="M",D195="M",D215="M",D235="M",D255="M",D275="M",D295="M",D315="M",D335="M",D355="M",D325="M",D395="M",D415="M",D435="M",D455="M",D475="M",D495="M"),"M",IF(OR(D15="L",D35="L",D55="L",D75="L",D95="L",D115="L",D135="L",D155="L",D175="L",D195="L",D215="L",D235="L",D255="L",D275="L",D295="L",D315="L",D335="L",D355="L",D325="L",D395="L",D415="L",D435="L",D455="L",D475="L",D495="L"),"L","OoS"))))</f>
        <v>DM</v>
      </c>
      <c r="D3523" s="81" t="s">
        <v>449</v>
      </c>
      <c r="P3523" s="99"/>
    </row>
    <row r="3524" spans="1:16" hidden="1" x14ac:dyDescent="0.25">
      <c r="B3524" s="56" t="str">
        <f>IF(ISTEXT('Organizational Unit Summary'!$B$54),'Organizational Unit Summary'!$B$54,"")</f>
        <v>P-15</v>
      </c>
      <c r="C3524" s="101" t="str">
        <f>IF('Organizational Unit Summary'!$B$24="Benchmark or Sustainment",IF(OR(D16="DM",D36="DM",D56="DM",D76="DM",D96="DM",D116="DM",D136="DM",D156="DM",D176="DM",D196="DM",D216="DM",D236="DM",D256="DM",D276="DM",D296="DM",D316="DM",D336="DM",D356="DM",D326="DM",D396="DM",D416="DM",D436="DM",D456="DM",D476="DM",D496="DM"),"DM",IF(OR(D16="PM",D36="PM",D56="PM",D76="PM",D96="PM",D116="PM",D136="PM",D156="PM",D176="PM",D196="PM",D216="PM",D236="PM",D256="PM",D276="PM",D296="PM",D316="PM",D336="PM",D356="PM",D326="PM",D396="PM",D416="PM",D436="PM",D456="PM",D476="PM",D496="PM"),"PM",IF(OR(D16="LM",D36="LM",D56="LM",D76="LM",D96="LM",D116="LM",D136="LM",D156="LM",D176="LM",D196="LM",D216="LM",D236="LM",D256="LM",D276="LM",D296="LM",D316="LM",D336="LM",D356="LM",D326="LM",D396="LM",D416="LM",D436="LM",D456="LM",D476="LM",D496="LM"),"LM",IF(OR(D16="FM",D36="FM",D56="FM",D76="FM",D96="FM",D116="FM",D136="FM",D156="FM",D176="FM",D196="FM",D216="FM",D236="FM",D256="FM",D276="FM",D296="FM",D316="FM",D336="FM",D356="FM",D326="FM",D396="FM",D416="FM",D436="FM",D456="FM",D476="FM",D496="FM"),"FM","OoS")))),IF(OR(D16="H",D36="H",D56="H",D76="H",D96="H",D116="H",D136="H",D156="H",D176="H",D196="H",D216="H",D236="H",D256="H",D276="H",D296="H",D316="H",D336="H",D356="H",D326="H",D396="H",D416="H",D436="H",D456="H",D476="H",D496="H"),"H",IF(OR(D16="M",D36="M",D56="M",D76="M",D96="M",D116="M",D136="M",D156="M",D176="M",D196="M",D216="M",D236="M",D256="M",D276="M",D296="M",D316="M",D336="M",D356="M",D326="M",D396="M",D416="M",D436="M",D456="M",D476="M",D496="M"),"M",IF(OR(D16="L",D36="L",D56="L",D76="L",D96="L",D116="L",D136="L",D156="L",D176="L",D196="L",D216="L",D236="L",D256="L",D276="L",D296="L",D316="L",D336="L",D356="L",D326="L",D396="L",D416="L",D436="L",D456="L",D476="L",D496="L"),"L","OoS"))))</f>
        <v>DM</v>
      </c>
      <c r="D3524" s="81" t="s">
        <v>449</v>
      </c>
      <c r="P3524" s="99"/>
    </row>
    <row r="3525" spans="1:16" hidden="1" x14ac:dyDescent="0.25">
      <c r="B3525" s="56" t="str">
        <f>IF(ISTEXT('Organizational Unit Summary'!$B$55),'Organizational Unit Summary'!$B$55,"")</f>
        <v>P-16</v>
      </c>
      <c r="C3525" s="101" t="str">
        <f>IF('Organizational Unit Summary'!$B$24="Benchmark or Sustainment",IF(OR(D17="DM",D37="DM",D57="DM",D77="DM",D97="DM",D117="DM",D137="DM",D157="DM",D177="DM",D197="DM",D217="DM",D237="DM",D257="DM",D277="DM",D297="DM",D317="DM",D337="DM",D357="DM",D327="DM",D397="DM",D417="DM",D437="DM",D457="DM",D477="DM",D497="DM"),"DM",IF(OR(D17="PM",D37="PM",D57="PM",D77="PM",D97="PM",D117="PM",D137="PM",D157="PM",D177="PM",D197="PM",D217="PM",D237="PM",D257="PM",D277="PM",D297="PM",D317="PM",D337="PM",D357="PM",D327="PM",D397="PM",D417="PM",D437="PM",D457="PM",D477="PM",D497="PM"),"PM",IF(OR(D17="LM",D37="LM",D57="LM",D77="LM",D97="LM",D117="LM",D137="LM",D157="LM",D177="LM",D197="LM",D217="LM",D237="LM",D257="LM",D277="LM",D297="LM",D317="LM",D337="LM",D357="LM",D327="LM",D397="LM",D417="LM",D437="LM",D457="LM",D477="LM",D497="LM"),"LM",IF(OR(D17="FM",D37="FM",D57="FM",D77="FM",D97="FM",D117="FM",D137="FM",D157="FM",D177="FM",D197="FM",D217="FM",D237="FM",D257="FM",D277="FM",D297="FM",D317="FM",D337="FM",D357="FM",D327="FM",D397="FM",D417="FM",D437="FM",D457="FM",D477="FM",D497="FM"),"FM","OoS")))),IF(OR(D17="H",D37="H",D57="H",D77="H",D97="H",D117="H",D137="H",D157="H",D177="H",D197="H",D217="H",D237="H",D257="H",D277="H",D297="H",D317="H",D337="H",D357="H",D327="H",D397="H",D417="H",D437="H",D457="H",D477="H",D497="H"),"H",IF(OR(D17="M",D37="M",D57="M",D77="M",D97="M",D117="M",D137="M",D157="M",D177="M",D197="M",D217="M",D237="M",D257="M",D277="M",D297="M",D317="M",D337="M",D357="M",D327="M",D397="M",D417="M",D437="M",D457="M",D477="M",D497="M"),"M",IF(OR(D17="L",D37="L",D57="L",D77="L",D97="L",D117="L",D137="L",D157="L",D177="L",D197="L",D217="L",D237="L",D257="L",D277="L",D297="L",D317="L",D337="L",D357="L",D327="L",D397="L",D417="L",D437="L",D457="L",D477="L",D497="L"),"L","OoS"))))</f>
        <v>DM</v>
      </c>
      <c r="D3525" s="81" t="s">
        <v>449</v>
      </c>
      <c r="P3525" s="99"/>
    </row>
    <row r="3526" spans="1:16" hidden="1" x14ac:dyDescent="0.25">
      <c r="B3526" s="56" t="str">
        <f>IF(ISTEXT('Organizational Unit Summary'!$B$56),'Organizational Unit Summary'!$B$56,"")</f>
        <v>P-17</v>
      </c>
      <c r="C3526" s="101" t="str">
        <f>IF('Organizational Unit Summary'!$B$24="Benchmark or Sustainment",IF(OR(D18="DM",D38="DM",D58="DM",D78="DM",D98="DM",D118="DM",D138="DM",D158="DM",D178="DM",D198="DM",D218="DM",D238="DM",D258="DM",D278="DM",D298="DM",D318="DM",D338="DM",D358="DM",D328="DM",D398="DM",D418="DM",D438="DM",D458="DM",D478="DM",D498="DM"),"DM",IF(OR(D18="PM",D38="PM",D58="PM",D78="PM",D98="PM",D118="PM",D138="PM",D158="PM",D178="PM",D198="PM",D218="PM",D238="PM",D258="PM",D278="PM",D298="PM",D318="PM",D338="PM",D358="PM",D328="PM",D398="PM",D418="PM",D438="PM",D458="PM",D478="PM",D498="PM"),"PM",IF(OR(D18="LM",D38="LM",D58="LM",D78="LM",D98="LM",D118="LM",D138="LM",D158="LM",D178="LM",D198="LM",D218="LM",D238="LM",D258="LM",D278="LM",D298="LM",D318="LM",D338="LM",D358="LM",D328="LM",D398="LM",D418="LM",D438="LM",D458="LM",D478="LM",D498="LM"),"LM",IF(OR(D18="FM",D38="FM",D58="FM",D78="FM",D98="FM",D118="FM",D138="FM",D158="FM",D178="FM",D198="FM",D218="FM",D238="FM",D258="FM",D278="FM",D298="FM",D318="FM",D338="FM",D358="FM",D328="FM",D398="FM",D418="FM",D438="FM",D458="FM",D478="FM",D498="FM"),"FM","OoS")))),IF(OR(D18="H",D38="H",D58="H",D78="H",D98="H",D118="H",D138="H",D158="H",D178="H",D198="H",D218="H",D238="H",D258="H",D278="H",D298="H",D318="H",D338="H",D358="H",D328="H",D398="H",D418="H",D438="H",D458="H",D478="H",D498="H"),"H",IF(OR(D18="M",D38="M",D58="M",D78="M",D98="M",D118="M",D138="M",D158="M",D178="M",D198="M",D218="M",D238="M",D258="M",D278="M",D298="M",D318="M",D338="M",D358="M",D328="M",D398="M",D418="M",D438="M",D458="M",D478="M",D498="M"),"M",IF(OR(D18="L",D38="L",D58="L",D78="L",D98="L",D118="L",D138="L",D158="L",D178="L",D198="L",D218="L",D238="L",D258="L",D278="L",D298="L",D318="L",D338="L",D358="L",D328="L",D398="L",D418="L",D438="L",D458="L",D478="L",D498="L"),"L","OoS"))))</f>
        <v>DM</v>
      </c>
      <c r="D3526" s="81" t="s">
        <v>449</v>
      </c>
      <c r="P3526" s="99"/>
    </row>
    <row r="3527" spans="1:16" hidden="1" x14ac:dyDescent="0.25">
      <c r="B3527" s="56" t="str">
        <f>IF(ISTEXT('Organizational Unit Summary'!$B$57),'Organizational Unit Summary'!$B$57,"")</f>
        <v>P-18</v>
      </c>
      <c r="C3527" s="101" t="str">
        <f>IF('Organizational Unit Summary'!$B$24="Benchmark or Sustainment",IF(OR(D19="DM",D39="DM",D59="DM",D79="DM",D99="DM",D119="DM",D139="DM",D159="DM",D179="DM",D199="DM",D219="DM",D239="DM",D259="DM",D279="DM",D299="DM",D319="DM",D339="DM",D359="DM",D329="DM",D399="DM",D419="DM",D439="DM",D459="DM",D479="DM",D499="DM"),"DM",IF(OR(D19="PM",D39="PM",D59="PM",D79="PM",D99="PM",D119="PM",D139="PM",D159="PM",D179="PM",D199="PM",D219="PM",D239="PM",D259="PM",D279="PM",D299="PM",D319="PM",D339="PM",D359="PM",D329="PM",D399="PM",D419="PM",D439="PM",D459="PM",D479="PM",D499="PM"),"PM",IF(OR(D19="LM",D39="LM",D59="LM",D79="LM",D99="LM",D119="LM",D139="LM",D159="LM",D179="LM",D199="LM",D219="LM",D239="LM",D259="LM",D279="LM",D299="LM",D319="LM",D339="LM",D359="LM",D329="LM",D399="LM",D419="LM",D439="LM",D459="LM",D479="LM",D499="LM"),"LM",IF(OR(D19="FM",D39="FM",D59="FM",D79="FM",D99="FM",D119="FM",D139="FM",D159="FM",D179="FM",D199="FM",D219="FM",D239="FM",D259="FM",D279="FM",D299="FM",D319="FM",D339="FM",D359="FM",D329="FM",D399="FM",D419="FM",D439="FM",D459="FM",D479="FM",D499="FM"),"FM","OoS")))),IF(OR(D19="H",D39="H",D59="H",D79="H",D99="H",D119="H",D139="H",D159="H",D179="H",D199="H",D219="H",D239="H",D259="H",D279="H",D299="H",D319="H",D339="H",D359="H",D329="H",D399="H",D419="H",D439="H",D459="H",D479="H",D499="H"),"H",IF(OR(D19="M",D39="M",D59="M",D79="M",D99="M",D119="M",D139="M",D159="M",D179="M",D199="M",D219="M",D239="M",D259="M",D279="M",D299="M",D319="M",D339="M",D359="M",D329="M",D399="M",D419="M",D439="M",D459="M",D479="M",D499="M"),"M",IF(OR(D19="L",D39="L",D59="L",D79="L",D99="L",D119="L",D139="L",D159="L",D179="L",D199="L",D219="L",D239="L",D259="L",D279="L",D299="L",D319="L",D339="L",D359="L",D329="L",D399="L",D419="L",D439="L",D459="L",D479="L",D499="L"),"L","OoS"))))</f>
        <v>DM</v>
      </c>
      <c r="D3527" s="81" t="s">
        <v>449</v>
      </c>
      <c r="P3527" s="99"/>
    </row>
    <row r="3528" spans="1:16" hidden="1" x14ac:dyDescent="0.25">
      <c r="B3528" s="56" t="str">
        <f>IF(ISTEXT('Organizational Unit Summary'!$B$58),'Organizational Unit Summary'!$B$58,"")</f>
        <v>P-19</v>
      </c>
      <c r="C3528" s="101" t="str">
        <f>IF('Organizational Unit Summary'!$B$24="Benchmark or Sustainment",IF(OR(D20="DM",D40="DM",D60="DM",D80="DM",D100="DM",D120="DM",D140="DM",D160="DM",D180="DM",D200="DM",D220="DM",D240="DM",D260="DM",D280="DM",D300="DM",D320="DM",D340="DM",D360="DM",D330="DM",D400="DM",D420="DM",D440="DM",D460="DM",D480="DM",D500="DM"),"DM",IF(OR(D20="PM",D40="PM",D60="PM",D80="PM",D100="PM",D120="PM",D140="PM",D160="PM",D180="PM",D200="PM",D220="PM",D240="PM",D260="PM",D280="PM",D300="PM",D320="PM",D340="PM",D360="PM",D330="PM",D400="PM",D420="PM",D440="PM",D460="PM",D480="PM",D500="PM"),"PM",IF(OR(D20="LM",D40="LM",D60="LM",D80="LM",D100="LM",D120="LM",D140="LM",D160="LM",D180="LM",D200="LM",D220="LM",D240="LM",D260="LM",D280="LM",D300="LM",D320="LM",D340="LM",D360="LM",D330="LM",D400="LM",D420="LM",D440="LM",D460="LM",D480="LM",D500="LM"),"LM",IF(OR(D20="FM",D40="FM",D60="FM",D80="FM",D100="FM",D120="FM",D140="FM",D160="FM",D180="FM",D200="FM",D220="FM",D240="FM",D260="FM",D280="FM",D300="FM",D320="FM",D340="FM",D360="FM",D330="FM",D400="FM",D420="FM",D440="FM",D460="FM",D480="FM",D500="FM"),"FM","OoS")))),IF(OR(D20="H",D40="H",D60="H",D80="H",D100="H",D120="H",D140="H",D160="H",D180="H",D200="H",D220="H",D240="H",D260="H",D280="H",D300="H",D320="H",D340="H",D360="H",D330="H",D400="H",D420="H",D440="H",D460="H",D480="H",D500="H"),"H",IF(OR(D20="M",D40="M",D60="M",D80="M",D100="M",D120="M",D140="M",D160="M",D180="M",D200="M",D220="M",D240="M",D260="M",D280="M",D300="M",D320="M",D340="M",D360="M",D330="M",D400="M",D420="M",D440="M",D460="M",D480="M",D500="M"),"M",IF(OR(D20="L",D40="L",D60="L",D80="L",D100="L",D120="L",D140="L",D160="L",D180="L",D200="L",D220="L",D240="L",D260="L",D280="L",D300="L",D320="L",D340="L",D360="L",D330="L",D400="L",D420="L",D440="L",D460="L",D480="L",D500="L"),"L","OoS"))))</f>
        <v>DM</v>
      </c>
      <c r="D3528" s="81" t="s">
        <v>449</v>
      </c>
      <c r="P3528" s="99"/>
    </row>
    <row r="3529" spans="1:16" hidden="1" x14ac:dyDescent="0.25">
      <c r="B3529" s="56" t="str">
        <f>IF(ISTEXT('Organizational Unit Summary'!$B$59),'Organizational Unit Summary'!$B$59,"")</f>
        <v>P-20</v>
      </c>
      <c r="C3529" s="101" t="str">
        <f>IF('Organizational Unit Summary'!$B$24="Benchmark or Sustainment",IF(OR(D21="DM",D41="DM",D61="DM",D81="DM",D101="DM",D121="DM",D141="DM",D161="DM",D181="DM",D201="DM",D221="DM",D241="DM",D261="DM",D281="DM",D301="DM",D321="DM",D341="DM",D361="DM",D331="DM",D401="DM",D421="DM",D441="DM",D461="DM",D481="DM",D501="DM"),"DM",IF(OR(D21="PM",D41="PM",D61="PM",D81="PM",D101="PM",D121="PM",D141="PM",D161="PM",D181="PM",D201="PM",D221="PM",D241="PM",D261="PM",D281="PM",D301="PM",D321="PM",D341="PM",D361="PM",D331="PM",D401="PM",D421="PM",D441="PM",D461="PM",D481="PM",D501="PM"),"PM",IF(OR(D21="LM",D41="LM",D61="LM",D81="LM",D101="LM",D121="LM",D141="LM",D161="LM",D181="LM",D201="LM",D221="LM",D241="LM",D261="LM",D281="LM",D301="LM",D321="LM",D341="LM",D361="LM",D331="LM",D401="LM",D421="LM",D441="LM",D461="LM",D481="LM",D501="LM"),"LM",IF(OR(D21="FM",D41="FM",D61="FM",D81="FM",D101="FM",D121="FM",D141="FM",D161="FM",D181="FM",D201="FM",D221="FM",D241="FM",D261="FM",D281="FM",D301="FM",D321="FM",D341="FM",D361="FM",D331="FM",D401="FM",D421="FM",D441="FM",D461="FM",D481="FM",D501="FM"),"FM","OoS")))),IF(OR(D21="H",D41="H",D61="H",D81="H",D101="H",D121="H",D141="H",D161="H",D181="H",D201="H",D221="H",D241="H",D261="H",D281="H",D301="H",D321="H",D341="H",D361="H",D331="H",D401="H",D421="H",D441="H",D461="H",D481="H",D501="H"),"H",IF(OR(D21="M",D41="M",D61="M",D81="M",D101="M",D121="M",D141="M",D161="M",D181="M",D201="M",D221="M",D241="M",D261="M",D281="M",D301="M",D321="M",D341="M",D361="M",D331="M",D401="M",D421="M",D441="M",D461="M",D481="M",D501="M"),"M",IF(OR(D21="L",D41="L",D61="L",D81="L",D101="L",D121="L",D141="L",D161="L",D181="L",D201="L",D221="L",D241="L",D261="L",D281="L",D301="L",D321="L",D341="L",D361="L",D331="L",D401="L",D421="L",D441="L",D461="L",D481="L",D501="L"),"L","OoS"))))</f>
        <v>DM</v>
      </c>
      <c r="D3529" s="81" t="s">
        <v>449</v>
      </c>
      <c r="P3529" s="99"/>
    </row>
    <row r="3530" spans="1:16" hidden="1" x14ac:dyDescent="0.25">
      <c r="A3530" s="56">
        <v>2.1</v>
      </c>
      <c r="B3530" s="56" t="str">
        <f>IF(ISTEXT('Organizational Unit Summary'!$B$40),'Organizational Unit Summary'!$B$40,"")</f>
        <v>P-1</v>
      </c>
      <c r="C3530" s="101" t="str">
        <f>IF('Organizational Unit Summary'!$B$24="Benchmark or Sustainment",IF(OR(D502="DM",D522="DM",D542="DM",D562="DM",D582="DM",D602="DM",D622="DM",D642="DM",D662="DM",D682="DM",D702="DM",D722="DM",D742="DM",D762="DM",D782="DM",D802="DM",D822="DM",D842="DM",D862="DM",D882="DM",D902="DM",D922="DM",D942="DM",D962="DM",D982="DM"),"DM",IF(OR(D502="PM",D522="PM",D542="PM",D562="PM",D582="PM",D602="PM",D622="PM",D642="PM",D662="PM",D682="PM",D702="PM",D722="PM",D742="PM",D762="PM",D782="PM",D802="PM",D822="PM",D842="PM",D862="PM",D882="PM",D902="PM",D922="PM",D942="PM",D962="PM",D982="PM"),"PM",IF(OR(D502="LM",D522="LM",D542="LM",D562="LM",D582="LM",D602="LM",D622="LM",D642="LM",D662="LM",D682="LM",D702="LM",D722="LM",D742="LM",D762="LM",D782="LM",D802="LM",D822="LM",D842="LM",D862="LM",D882="LM",D902="LM",D922="LM",D942="LM",D962="LM",D982="LM"),"LM",IF(OR(D502="FM",D522="FM",D542="FM",D562="FM",D582="FM",D602="FM",D622="FM",D642="FM",D662="FM",D682="FM",D702="FM",D722="FM",D742="FM",D762="FM",D782="FM",D802="FM",D822="FM",D842="FM",D862="FM",D882="FM",D902="FM",D922="FM",D942="FM",D962="FM",D982="FM"),"FM","OoS")))),IF(OR(D502="H",D522="H",D542="H",D562="H",D582="H",D602="H",D622="H",D642="H",D662="H",D682="H",D702="H",D722="H",D742="H",D762="H",D782="H",D802="H",D822="H",D842="H",D862="H",D882="H",D902="H",D922="H",D942="H",D962="H",D982="H"),"H",IF(OR(D502="M",D522="M",D542="M",D562="M",D582="M",D602="M",D622="M",D642="M",D662="M",D682="M",D702="M",D722="M",D742="M",D762="M",D782="M",D802="M",D822="M",D842="M",D862="M",D882="M",D902="M",D922="M",D942="M",D962="M",D982="M"),"M",IF(OR(D502="L",D522="L",D542="L",D562="L",D582="L",D602="L",D622="L",D642="L",D662="L",D682="L",D702="L",D722="L",D742="L",D762="L",D782="L",D802="L",D822="L",D842="L",D862="L",D882="L",D902="L",D922="L",D942="L",D962="L",D982="L"),"L","OoS"))))</f>
        <v>DM</v>
      </c>
      <c r="D3530" s="52" t="str">
        <f>IF('Organizational Unit Summary'!$B$24="Benchmark or Sustainment",IF(OR(P502="DM",P522="DM",P542="DM",P562="DM",P582="DM",P602="DM",P622="DM",P642="DM",P662="DM",P682="DM",P702="DM",P722="DM",P742="DM",P762="DM",P782="DM",P802="DM",P822="DM",P842="DM",P862="DM",P882="DM",P902="DM",P922="DM",P942="DM",P962="DM",P982="DM"),"DM",IF(OR(P502="PM",P522="PM",P542="PM",P562="PM",P582="PM",P602="PM",P622="PM",P642="PM",P662="PM",P682="PM",P702="PM",P722="PM",P742="PM",P762="PM",P782="PM",P802="PM",P822="PM",P842="PM",P862="PM",P882="PM",P902="PM",P922="PM",P942="PM",P962="PM",P982="PM"),"PM",IF(OR(P502="LM",P522="LM",P542="LM",P562="LM",P582="LM",P602="LM",P622="LM",P642="LM",P662="LM",P682="LM",P702="LM",P722="LM",P742="LM",P762="LM",P782="LM",P802="LM",P822="LM",P842="LM",P862="LM",P882="LM",P902="LM",P922="LM",P942="LM",P962="LM",P982="LM"),"LM",IF(OR(P502="FM",P522="FM",P542="FM",P562="FM",P582="FM",P602="FM",P622="FM",P642="FM",P662="FM",P682="FM",P702="FM",P722="FM",P742="FM",P762="FM",P782="FM",P802="FM",P822="FM",P842="FM",P862="FM",P882="FM",P902="FM",P922="FM",P942="FM",P962="FM",P982="FM"),"FM","OoS")))),IF(OR(P502="H",P522="H",P542="H",P562="H",P582="H",P602="H",P622="H",P642="H",P662="H",P682="H",P702="H",P722="H",P742="H",P762="H",P782="H",P802="H",P822="H",P842="H",P862="H",P882="H",P902="H",P922="H",P942="H",P962="H",P982="H"),"H",IF(OR(P502="M",P522="M",P542="M",P562="M",P582="M",P602="M",P622="M",P642="M",P662="M",P682="M",P702="M",P722="M",P742="M",P762="M",P782="M",P802="M",P822="M",P842="M",P862="M",P882="M",P902="M",P922="M",P942="M",P962="M",P982="M"),"M",IF(OR(P502="L",P522="L",P542="L",P562="L",P582="L",P602="L",P622="L",P642="L",P662="L",P682="L",P702="L",P722="L",P742="L",P762="L",P782="L",P802="L",P822="L",P842="L",P862="L",P882="L",P902="L",P922="L",P942="L",P962="L",P982="L"),"L","OoS"))))</f>
        <v>OoS</v>
      </c>
      <c r="P3530" s="99"/>
    </row>
    <row r="3531" spans="1:16" hidden="1" x14ac:dyDescent="0.25">
      <c r="B3531" s="56" t="str">
        <f>IF(ISTEXT('Organizational Unit Summary'!$B$41),'Organizational Unit Summary'!$B$41,"")</f>
        <v>P-2</v>
      </c>
      <c r="C3531" s="101" t="str">
        <f>IF('Organizational Unit Summary'!$B$24="Benchmark or Sustainment",IF(OR(D503="DM",D523="DM",D543="DM",D563="DM",D583="DM",D603="DM",D623="DM",D643="DM",D663="DM",D683="DM",D703="DM",D723="DM",D743="DM",D763="DM",D783="DM",D803="DM",D823="DM",D843="DM",D863="DM",D883="DM",D903="DM",D923="DM",D943="DM",D963="DM",D983="DM"),"DM",IF(OR(D503="PM",D523="PM",D543="PM",D563="PM",D583="PM",D603="PM",D623="PM",D643="PM",D663="PM",D683="PM",D703="PM",D723="PM",D743="PM",D763="PM",D783="PM",D803="PM",D823="PM",D843="PM",D863="PM",D883="PM",D903="PM",D923="PM",D943="PM",D963="PM",D983="PM"),"PM",IF(OR(D503="LM",D523="LM",D543="LM",D563="LM",D583="LM",D603="LM",D623="LM",D643="LM",D663="LM",D683="LM",D703="LM",D723="LM",D743="LM",D763="LM",D783="LM",D803="LM",D823="LM",D843="LM",D863="LM",D883="LM",D903="LM",D923="LM",D943="LM",D963="LM",D983="LM"),"LM",IF(OR(D503="FM",D523="FM",D543="FM",D563="FM",D583="FM",D603="FM",D623="FM",D643="FM",D663="FM",D683="FM",D703="FM",D723="FM",D743="FM",D763="FM",D783="FM",D803="FM",D823="FM",D843="FM",D863="FM",D883="FM",D903="FM",D923="FM",D943="FM",D963="FM",D983="FM"),"FM","OoS")))),IF(OR(D503="H",D523="H",D543="H",D563="H",D583="H",D603="H",D623="H",D643="H",D663="H",D683="H",D703="H",D723="H",D743="H",D763="H",D783="H",D803="H",D823="H",D843="H",D863="H",D883="H",D903="H",D923="H",D943="H",D963="H",D983="H"),"H",IF(OR(D503="M",D523="M",D543="M",D563="M",D583="M",D603="M",D623="M",D643="M",D663="M",D683="M",D703="M",D723="M",D743="M",D763="M",D783="M",D803="M",D823="M",D843="M",D863="M",D883="M",D903="M",D923="M",D943="M",D963="M",D983="M"),"M",IF(OR(D503="L",D523="L",D543="L",D563="L",D583="L",D603="L",D623="L",D643="L",D663="L",D683="L",D703="L",D723="L",D743="L",D763="L",D783="L",D803="L",D823="L",D843="L",D863="L",D883="L",D903="L",D923="L",D943="L",D963="L",D983="L"),"L","OoS"))))</f>
        <v>DM</v>
      </c>
      <c r="D3531" s="81" t="s">
        <v>449</v>
      </c>
      <c r="P3531" s="99"/>
    </row>
    <row r="3532" spans="1:16" hidden="1" x14ac:dyDescent="0.25">
      <c r="B3532" s="56" t="str">
        <f>IF(ISTEXT('Organizational Unit Summary'!$B$42),'Organizational Unit Summary'!$B$42,"")</f>
        <v>P-3</v>
      </c>
      <c r="C3532" s="101" t="str">
        <f>IF('Organizational Unit Summary'!$B$24="Benchmark or Sustainment",IF(OR(D504="DM",D524="DM",D544="DM",D564="DM",D584="DM",D604="DM",D624="DM",D644="DM",D664="DM",D684="DM",D704="DM",D724="DM",D744="DM",D764="DM",D784="DM",D804="DM",D824="DM",D844="DM",D864="DM",D884="DM",D904="DM",D924="DM",D944="DM",D964="DM",D984="DM"),"DM",IF(OR(D504="PM",D524="PM",D544="PM",D564="PM",D584="PM",D604="PM",D624="PM",D644="PM",D664="PM",D684="PM",D704="PM",D724="PM",D744="PM",D764="PM",D784="PM",D804="PM",D824="PM",D844="PM",D864="PM",D884="PM",D904="PM",D924="PM",D944="PM",D964="PM",D984="PM"),"PM",IF(OR(D504="LM",D524="LM",D544="LM",D564="LM",D584="LM",D604="LM",D624="LM",D644="LM",D664="LM",D684="LM",D704="LM",D724="LM",D744="LM",D764="LM",D784="LM",D804="LM",D824="LM",D844="LM",D864="LM",D884="LM",D904="LM",D924="LM",D944="LM",D964="LM",D984="LM"),"LM",IF(OR(D504="FM",D524="FM",D544="FM",D564="FM",D584="FM",D604="FM",D624="FM",D644="FM",D664="FM",D684="FM",D704="FM",D724="FM",D744="FM",D764="FM",D784="FM",D804="FM",D824="FM",D844="FM",D864="FM",D884="FM",D904="FM",D924="FM",D944="FM",D964="FM",D984="FM"),"FM","OoS")))),IF(OR(D504="H",D524="H",D544="H",D564="H",D584="H",D604="H",D624="H",D644="H",D664="H",D684="H",D704="H",D724="H",D744="H",D764="H",D784="H",D804="H",D824="H",D844="H",D864="H",D884="H",D904="H",D924="H",D944="H",D964="H",D984="H"),"H",IF(OR(D504="M",D524="M",D544="M",D564="M",D584="M",D604="M",D624="M",D644="M",D664="M",D684="M",D704="M",D724="M",D744="M",D764="M",D784="M",D804="M",D824="M",D844="M",D864="M",D884="M",D904="M",D924="M",D944="M",D964="M",D984="M"),"M",IF(OR(D504="L",D524="L",D544="L",D564="L",D584="L",D604="L",D624="L",D644="L",D664="L",D684="L",D704="L",D724="L",D744="L",D764="L",D784="L",D804="L",D824="L",D844="L",D864="L",D884="L",D904="L",D924="L",D944="L",D964="L",D984="L"),"L","OoS"))))</f>
        <v>DM</v>
      </c>
      <c r="D3532" s="81" t="s">
        <v>449</v>
      </c>
      <c r="P3532" s="99"/>
    </row>
    <row r="3533" spans="1:16" hidden="1" x14ac:dyDescent="0.25">
      <c r="B3533" s="56" t="str">
        <f>IF(ISTEXT('Organizational Unit Summary'!$B$43),'Organizational Unit Summary'!$B$43,"")</f>
        <v>P-4</v>
      </c>
      <c r="C3533" s="101" t="str">
        <f>IF('Organizational Unit Summary'!$B$24="Benchmark or Sustainment",IF(OR(D505="DM",D525="DM",D545="DM",D565="DM",D585="DM",D605="DM",D625="DM",D645="DM",D665="DM",D685="DM",D705="DM",D725="DM",D745="DM",D765="DM",D785="DM",D805="DM",D825="DM",D845="DM",D865="DM",D885="DM",D905="DM",D925="DM",D945="DM",D965="DM",D985="DM"),"DM",IF(OR(D505="PM",D525="PM",D545="PM",D565="PM",D585="PM",D605="PM",D625="PM",D645="PM",D665="PM",D685="PM",D705="PM",D725="PM",D745="PM",D765="PM",D785="PM",D805="PM",D825="PM",D845="PM",D865="PM",D885="PM",D905="PM",D925="PM",D945="PM",D965="PM",D985="PM"),"PM",IF(OR(D505="LM",D525="LM",D545="LM",D565="LM",D585="LM",D605="LM",D625="LM",D645="LM",D665="LM",D685="LM",D705="LM",D725="LM",D745="LM",D765="LM",D785="LM",D805="LM",D825="LM",D845="LM",D865="LM",D885="LM",D905="LM",D925="LM",D945="LM",D965="LM",D985="LM"),"LM",IF(OR(D505="FM",D525="FM",D545="FM",D565="FM",D585="FM",D605="FM",D625="FM",D645="FM",D665="FM",D685="FM",D705="FM",D725="FM",D745="FM",D765="FM",D785="FM",D805="FM",D825="FM",D845="FM",D865="FM",D885="FM",D905="FM",D925="FM",D945="FM",D965="FM",D985="FM"),"FM","OoS")))),IF(OR(D505="H",D525="H",D545="H",D565="H",D585="H",D605="H",D625="H",D645="H",D665="H",D685="H",D705="H",D725="H",D745="H",D765="H",D785="H",D805="H",D825="H",D845="H",D865="H",D885="H",D905="H",D925="H",D945="H",D965="H",D985="H"),"H",IF(OR(D505="M",D525="M",D545="M",D565="M",D585="M",D605="M",D625="M",D645="M",D665="M",D685="M",D705="M",D725="M",D745="M",D765="M",D785="M",D805="M",D825="M",D845="M",D865="M",D885="M",D905="M",D925="M",D945="M",D965="M",D985="M"),"M",IF(OR(D505="L",D525="L",D545="L",D565="L",D585="L",D605="L",D625="L",D645="L",D665="L",D685="L",D705="L",D725="L",D745="L",D765="L",D785="L",D805="L",D825="L",D845="L",D865="L",D885="L",D905="L",D925="L",D945="L",D965="L",D985="L"),"L","OoS"))))</f>
        <v>DM</v>
      </c>
      <c r="D3533" s="81" t="s">
        <v>449</v>
      </c>
      <c r="P3533" s="99"/>
    </row>
    <row r="3534" spans="1:16" hidden="1" x14ac:dyDescent="0.25">
      <c r="B3534" s="56" t="str">
        <f>IF(ISTEXT('Organizational Unit Summary'!$B$44),'Organizational Unit Summary'!$B$44,"")</f>
        <v>P-5</v>
      </c>
      <c r="C3534" s="101" t="str">
        <f>IF('Organizational Unit Summary'!$B$24="Benchmark or Sustainment",IF(OR(D506="DM",D526="DM",D546="DM",D566="DM",D586="DM",D606="DM",D626="DM",D646="DM",D666="DM",D686="DM",D706="DM",D726="DM",D746="DM",D766="DM",D786="DM",D806="DM",D826="DM",D846="DM",D866="DM",D886="DM",D906="DM",D926="DM",D946="DM",D966="DM",D986="DM"),"DM",IF(OR(D506="PM",D526="PM",D546="PM",D566="PM",D586="PM",D606="PM",D626="PM",D646="PM",D666="PM",D686="PM",D706="PM",D726="PM",D746="PM",D766="PM",D786="PM",D806="PM",D826="PM",D846="PM",D866="PM",D886="PM",D906="PM",D926="PM",D946="PM",D966="PM",D986="PM"),"PM",IF(OR(D506="LM",D526="LM",D546="LM",D566="LM",D586="LM",D606="LM",D626="LM",D646="LM",D666="LM",D686="LM",D706="LM",D726="LM",D746="LM",D766="LM",D786="LM",D806="LM",D826="LM",D846="LM",D866="LM",D886="LM",D906="LM",D926="LM",D946="LM",D966="LM",D986="LM"),"LM",IF(OR(D506="FM",D526="FM",D546="FM",D566="FM",D586="FM",D606="FM",D626="FM",D646="FM",D666="FM",D686="FM",D706="FM",D726="FM",D746="FM",D766="FM",D786="FM",D806="FM",D826="FM",D846="FM",D866="FM",D886="FM",D906="FM",D926="FM",D946="FM",D966="FM",D986="FM"),"FM","OoS")))),IF(OR(D506="H",D526="H",D546="H",D566="H",D586="H",D606="H",D626="H",D646="H",D666="H",D686="H",D706="H",D726="H",D746="H",D766="H",D786="H",D806="H",D826="H",D846="H",D866="H",D886="H",D906="H",D926="H",D946="H",D966="H",D986="H"),"H",IF(OR(D506="M",D526="M",D546="M",D566="M",D586="M",D606="M",D626="M",D646="M",D666="M",D686="M",D706="M",D726="M",D746="M",D766="M",D786="M",D806="M",D826="M",D846="M",D866="M",D886="M",D906="M",D926="M",D946="M",D966="M",D986="M"),"M",IF(OR(D506="L",D526="L",D546="L",D566="L",D586="L",D606="L",D626="L",D646="L",D666="L",D686="L",D706="L",D726="L",D746="L",D766="L",D786="L",D806="L",D826="L",D846="L",D866="L",D886="L",D906="L",D926="L",D946="L",D966="L",D986="L"),"L","OoS"))))</f>
        <v>DM</v>
      </c>
      <c r="D3534" s="81" t="s">
        <v>449</v>
      </c>
      <c r="P3534" s="99"/>
    </row>
    <row r="3535" spans="1:16" hidden="1" x14ac:dyDescent="0.25">
      <c r="B3535" s="56" t="str">
        <f>IF(ISTEXT('Organizational Unit Summary'!$B$45),'Organizational Unit Summary'!$B$45,"")</f>
        <v>P-6</v>
      </c>
      <c r="C3535" s="101" t="str">
        <f>IF('Organizational Unit Summary'!$B$24="Benchmark or Sustainment",IF(OR(D507="DM",D527="DM",D547="DM",D567="DM",D587="DM",D607="DM",D627="DM",D647="DM",D667="DM",D687="DM",D707="DM",D727="DM",D747="DM",D767="DM",D787="DM",D807="DM",D827="DM",D847="DM",D867="DM",D887="DM",D907="DM",D927="DM",D947="DM",D967="DM",D987="DM"),"DM",IF(OR(D507="PM",D527="PM",D547="PM",D567="PM",D587="PM",D607="PM",D627="PM",D647="PM",D667="PM",D687="PM",D707="PM",D727="PM",D747="PM",D767="PM",D787="PM",D807="PM",D827="PM",D847="PM",D867="PM",D887="PM",D907="PM",D927="PM",D947="PM",D967="PM",D987="PM"),"PM",IF(OR(D507="LM",D527="LM",D547="LM",D567="LM",D587="LM",D607="LM",D627="LM",D647="LM",D667="LM",D687="LM",D707="LM",D727="LM",D747="LM",D767="LM",D787="LM",D807="LM",D827="LM",D847="LM",D867="LM",D887="LM",D907="LM",D927="LM",D947="LM",D967="LM",D987="LM"),"LM",IF(OR(D507="FM",D527="FM",D547="FM",D567="FM",D587="FM",D607="FM",D627="FM",D647="FM",D667="FM",D687="FM",D707="FM",D727="FM",D747="FM",D767="FM",D787="FM",D807="FM",D827="FM",D847="FM",D867="FM",D887="FM",D907="FM",D927="FM",D947="FM",D967="FM",D987="FM"),"FM","OoS")))),IF(OR(D507="H",D527="H",D547="H",D567="H",D587="H",D607="H",D627="H",D647="H",D667="H",D687="H",D707="H",D727="H",D747="H",D767="H",D787="H",D807="H",D827="H",D847="H",D867="H",D887="H",D907="H",D927="H",D947="H",D967="H",D987="H"),"H",IF(OR(D507="M",D527="M",D547="M",D567="M",D587="M",D607="M",D627="M",D647="M",D667="M",D687="M",D707="M",D727="M",D747="M",D767="M",D787="M",D807="M",D827="M",D847="M",D867="M",D887="M",D907="M",D927="M",D947="M",D967="M",D987="M"),"M",IF(OR(D507="L",D527="L",D547="L",D567="L",D587="L",D607="L",D627="L",D647="L",D667="L",D687="L",D707="L",D727="L",D747="L",D767="L",D787="L",D807="L",D827="L",D847="L",D867="L",D887="L",D907="L",D927="L",D947="L",D967="L",D987="L"),"L","OoS"))))</f>
        <v>DM</v>
      </c>
      <c r="D3535" s="81" t="s">
        <v>449</v>
      </c>
      <c r="P3535" s="99"/>
    </row>
    <row r="3536" spans="1:16" hidden="1" x14ac:dyDescent="0.25">
      <c r="B3536" s="56" t="str">
        <f>IF(ISTEXT('Organizational Unit Summary'!$B$46),'Organizational Unit Summary'!$B$46,"")</f>
        <v>P-7</v>
      </c>
      <c r="C3536" s="101" t="str">
        <f>IF('Organizational Unit Summary'!$B$24="Benchmark or Sustainment",IF(OR(D508="DM",D528="DM",D548="DM",D568="DM",D588="DM",D608="DM",D628="DM",D648="DM",D668="DM",D688="DM",D708="DM",D728="DM",D748="DM",D768="DM",D788="DM",D808="DM",D828="DM",D848="DM",D868="DM",D888="DM",D908="DM",D928="DM",D948="DM",D968="DM",D988="DM"),"DM",IF(OR(D508="PM",D528="PM",D548="PM",D568="PM",D588="PM",D608="PM",D628="PM",D648="PM",D668="PM",D688="PM",D708="PM",D728="PM",D748="PM",D768="PM",D788="PM",D808="PM",D828="PM",D848="PM",D868="PM",D888="PM",D908="PM",D928="PM",D948="PM",D968="PM",D988="PM"),"PM",IF(OR(D508="LM",D528="LM",D548="LM",D568="LM",D588="LM",D608="LM",D628="LM",D648="LM",D668="LM",D688="LM",D708="LM",D728="LM",D748="LM",D768="LM",D788="LM",D808="LM",D828="LM",D848="LM",D868="LM",D888="LM",D908="LM",D928="LM",D948="LM",D968="LM",D988="LM"),"LM",IF(OR(D508="FM",D528="FM",D548="FM",D568="FM",D588="FM",D608="FM",D628="FM",D648="FM",D668="FM",D688="FM",D708="FM",D728="FM",D748="FM",D768="FM",D788="FM",D808="FM",D828="FM",D848="FM",D868="FM",D888="FM",D908="FM",D928="FM",D948="FM",D968="FM",D988="FM"),"FM","OoS")))),IF(OR(D508="H",D528="H",D548="H",D568="H",D588="H",D608="H",D628="H",D648="H",D668="H",D688="H",D708="H",D728="H",D748="H",D768="H",D788="H",D808="H",D828="H",D848="H",D868="H",D888="H",D908="H",D928="H",D948="H",D968="H",D988="H"),"H",IF(OR(D508="M",D528="M",D548="M",D568="M",D588="M",D608="M",D628="M",D648="M",D668="M",D688="M",D708="M",D728="M",D748="M",D768="M",D788="M",D808="M",D828="M",D848="M",D868="M",D888="M",D908="M",D928="M",D948="M",D968="M",D988="M"),"M",IF(OR(D508="L",D528="L",D548="L",D568="L",D588="L",D608="L",D628="L",D648="L",D668="L",D688="L",D708="L",D728="L",D748="L",D768="L",D788="L",D808="L",D828="L",D848="L",D868="L",D888="L",D908="L",D928="L",D948="L",D968="L",D988="L"),"L","OoS"))))</f>
        <v>DM</v>
      </c>
      <c r="D3536" s="81" t="s">
        <v>449</v>
      </c>
      <c r="P3536" s="99"/>
    </row>
    <row r="3537" spans="1:16" hidden="1" x14ac:dyDescent="0.25">
      <c r="B3537" s="56" t="str">
        <f>IF(ISTEXT('Organizational Unit Summary'!$B$47),'Organizational Unit Summary'!$B$47,"")</f>
        <v>P-8</v>
      </c>
      <c r="C3537" s="101" t="str">
        <f>IF('Organizational Unit Summary'!$B$24="Benchmark or Sustainment",IF(OR(D509="DM",D529="DM",D549="DM",D569="DM",D589="DM",D609="DM",D629="DM",D649="DM",D669="DM",D689="DM",D709="DM",D729="DM",D749="DM",D769="DM",D789="DM",D809="DM",D829="DM",D849="DM",D869="DM",D889="DM",D909="DM",D929="DM",D949="DM",D969="DM",D989="DM"),"DM",IF(OR(D509="PM",D529="PM",D549="PM",D569="PM",D589="PM",D609="PM",D629="PM",D649="PM",D669="PM",D689="PM",D709="PM",D729="PM",D749="PM",D769="PM",D789="PM",D809="PM",D829="PM",D849="PM",D869="PM",D889="PM",D909="PM",D929="PM",D949="PM",D969="PM",D989="PM"),"PM",IF(OR(D509="LM",D529="LM",D549="LM",D569="LM",D589="LM",D609="LM",D629="LM",D649="LM",D669="LM",D689="LM",D709="LM",D729="LM",D749="LM",D769="LM",D789="LM",D809="LM",D829="LM",D849="LM",D869="LM",D889="LM",D909="LM",D929="LM",D949="LM",D969="LM",D989="LM"),"LM",IF(OR(D509="FM",D529="FM",D549="FM",D569="FM",D589="FM",D609="FM",D629="FM",D649="FM",D669="FM",D689="FM",D709="FM",D729="FM",D749="FM",D769="FM",D789="FM",D809="FM",D829="FM",D849="FM",D869="FM",D889="FM",D909="FM",D929="FM",D949="FM",D969="FM",D989="FM"),"FM","OoS")))),IF(OR(D509="H",D529="H",D549="H",D569="H",D589="H",D609="H",D629="H",D649="H",D669="H",D689="H",D709="H",D729="H",D749="H",D769="H",D789="H",D809="H",D829="H",D849="H",D869="H",D889="H",D909="H",D929="H",D949="H",D969="H",D989="H"),"H",IF(OR(D509="M",D529="M",D549="M",D569="M",D589="M",D609="M",D629="M",D649="M",D669="M",D689="M",D709="M",D729="M",D749="M",D769="M",D789="M",D809="M",D829="M",D849="M",D869="M",D889="M",D909="M",D929="M",D949="M",D969="M",D989="M"),"M",IF(OR(D509="L",D529="L",D549="L",D569="L",D589="L",D609="L",D629="L",D649="L",D669="L",D689="L",D709="L",D729="L",D749="L",D769="L",D789="L",D809="L",D829="L",D849="L",D869="L",D889="L",D909="L",D929="L",D949="L",D969="L",D989="L"),"L","OoS"))))</f>
        <v>DM</v>
      </c>
      <c r="D3537" s="81" t="s">
        <v>449</v>
      </c>
      <c r="P3537" s="99"/>
    </row>
    <row r="3538" spans="1:16" hidden="1" x14ac:dyDescent="0.25">
      <c r="B3538" s="56" t="str">
        <f>IF(ISTEXT('Organizational Unit Summary'!$B$48),'Organizational Unit Summary'!$B$48,"")</f>
        <v>P-9</v>
      </c>
      <c r="C3538" s="101" t="str">
        <f>IF('Organizational Unit Summary'!$B$24="Benchmark or Sustainment",IF(OR(D510="DM",D530="DM",D550="DM",D570="DM",D590="DM",D610="DM",D630="DM",D650="DM",D670="DM",D690="DM",D710="DM",D730="DM",D750="DM",D770="DM",D790="DM",D810="DM",D830="DM",D850="DM",D870="DM",D890="DM",D910="DM",D930="DM",D950="DM",D970="DM",D990="DM"),"DM",IF(OR(D510="PM",D530="PM",D550="PM",D570="PM",D590="PM",D610="PM",D630="PM",D650="PM",D670="PM",D690="PM",D710="PM",D730="PM",D750="PM",D770="PM",D790="PM",D810="PM",D830="PM",D850="PM",D870="PM",D890="PM",D910="PM",D930="PM",D950="PM",D970="PM",D990="PM"),"PM",IF(OR(D510="LM",D530="LM",D550="LM",D570="LM",D590="LM",D610="LM",D630="LM",D650="LM",D670="LM",D690="LM",D710="LM",D730="LM",D750="LM",D770="LM",D790="LM",D810="LM",D830="LM",D850="LM",D870="LM",D890="LM",D910="LM",D930="LM",D950="LM",D970="LM",D990="LM"),"LM",IF(OR(D510="FM",D530="FM",D550="FM",D570="FM",D590="FM",D610="FM",D630="FM",D650="FM",D670="FM",D690="FM",D710="FM",D730="FM",D750="FM",D770="FM",D790="FM",D810="FM",D830="FM",D850="FM",D870="FM",D890="FM",D910="FM",D930="FM",D950="FM",D970="FM",D990="FM"),"FM","OoS")))),IF(OR(D510="H",D530="H",D550="H",D570="H",D590="H",D610="H",D630="H",D650="H",D670="H",D690="H",D710="H",D730="H",D750="H",D770="H",D790="H",D810="H",D830="H",D850="H",D870="H",D890="H",D910="H",D930="H",D950="H",D970="H",D990="H"),"H",IF(OR(D510="M",D530="M",D550="M",D570="M",D590="M",D610="M",D630="M",D650="M",D670="M",D690="M",D710="M",D730="M",D750="M",D770="M",D790="M",D810="M",D830="M",D850="M",D870="M",D890="M",D910="M",D930="M",D950="M",D970="M",D990="M"),"M",IF(OR(D510="L",D530="L",D550="L",D570="L",D590="L",D610="L",D630="L",D650="L",D670="L",D690="L",D710="L",D730="L",D750="L",D770="L",D790="L",D810="L",D830="L",D850="L",D870="L",D890="L",D910="L",D930="L",D950="L",D970="L",D990="L"),"L","OoS"))))</f>
        <v>DM</v>
      </c>
      <c r="D3538" s="81" t="s">
        <v>449</v>
      </c>
      <c r="P3538" s="99"/>
    </row>
    <row r="3539" spans="1:16" hidden="1" x14ac:dyDescent="0.25">
      <c r="B3539" s="56" t="str">
        <f>IF(ISTEXT('Organizational Unit Summary'!$B$49),'Organizational Unit Summary'!$B$49,"")</f>
        <v>P-10</v>
      </c>
      <c r="C3539" s="101" t="str">
        <f>IF('Organizational Unit Summary'!$B$24="Benchmark or Sustainment",IF(OR(D511="DM",D531="DM",D551="DM",D571="DM",D591="DM",D611="DM",D631="DM",D651="DM",D671="DM",D691="DM",D711="DM",D731="DM",D751="DM",D771="DM",D791="DM",D811="DM",D831="DM",D851="DM",D871="DM",D891="DM",D911="DM",D931="DM",D951="DM",D971="DM",D991="DM"),"DM",IF(OR(D511="PM",D531="PM",D551="PM",D571="PM",D591="PM",D611="PM",D631="PM",D651="PM",D671="PM",D691="PM",D711="PM",D731="PM",D751="PM",D771="PM",D791="PM",D811="PM",D831="PM",D851="PM",D871="PM",D891="PM",D911="PM",D931="PM",D951="PM",D971="PM",D991="PM"),"PM",IF(OR(D511="LM",D531="LM",D551="LM",D571="LM",D591="LM",D611="LM",D631="LM",D651="LM",D671="LM",D691="LM",D711="LM",D731="LM",D751="LM",D771="LM",D791="LM",D811="LM",D831="LM",D851="LM",D871="LM",D891="LM",D911="LM",D931="LM",D951="LM",D971="LM",D991="LM"),"LM",IF(OR(D511="FM",D531="FM",D551="FM",D571="FM",D591="FM",D611="FM",D631="FM",D651="FM",D671="FM",D691="FM",D711="FM",D731="FM",D751="FM",D771="FM",D791="FM",D811="FM",D831="FM",D851="FM",D871="FM",D891="FM",D911="FM",D931="FM",D951="FM",D971="FM",D991="FM"),"FM","OoS")))),IF(OR(D511="H",D531="H",D551="H",D571="H",D591="H",D611="H",D631="H",D651="H",D671="H",D691="H",D711="H",D731="H",D751="H",D771="H",D791="H",D811="H",D831="H",D851="H",D871="H",D891="H",D911="H",D931="H",D951="H",D971="H",D991="H"),"H",IF(OR(D511="M",D531="M",D551="M",D571="M",D591="M",D611="M",D631="M",D651="M",D671="M",D691="M",D711="M",D731="M",D751="M",D771="M",D791="M",D811="M",D831="M",D851="M",D871="M",D891="M",D911="M",D931="M",D951="M",D971="M",D991="M"),"M",IF(OR(D511="L",D531="L",D551="L",D571="L",D591="L",D611="L",D631="L",D651="L",D671="L",D691="L",D711="L",D731="L",D751="L",D771="L",D791="L",D811="L",D831="L",D851="L",D871="L",D891="L",D911="L",D931="L",D951="L",D971="L",D991="L"),"L","OoS"))))</f>
        <v>DM</v>
      </c>
      <c r="D3539" s="81" t="s">
        <v>449</v>
      </c>
      <c r="P3539" s="99"/>
    </row>
    <row r="3540" spans="1:16" hidden="1" x14ac:dyDescent="0.25">
      <c r="B3540" s="56" t="str">
        <f>IF(ISTEXT('Organizational Unit Summary'!$B$50),'Organizational Unit Summary'!$B$50,"")</f>
        <v>P-11</v>
      </c>
      <c r="C3540" s="101" t="str">
        <f>IF('Organizational Unit Summary'!$B$24="Benchmark or Sustainment",IF(OR(D512="DM",D532="DM",D552="DM",D572="DM",D592="DM",D612="DM",D632="DM",D652="DM",D672="DM",D692="DM",D712="DM",D732="DM",D752="DM",D772="DM",D792="DM",D812="DM",D832="DM",D852="DM",D872="DM",D892="DM",D912="DM",D932="DM",D952="DM",D972="DM",D992="DM"),"DM",IF(OR(D512="PM",D532="PM",D552="PM",D572="PM",D592="PM",D612="PM",D632="PM",D652="PM",D672="PM",D692="PM",D712="PM",D732="PM",D752="PM",D772="PM",D792="PM",D812="PM",D832="PM",D852="PM",D872="PM",D892="PM",D912="PM",D932="PM",D952="PM",D972="PM",D992="PM"),"PM",IF(OR(D512="LM",D532="LM",D552="LM",D572="LM",D592="LM",D612="LM",D632="LM",D652="LM",D672="LM",D692="LM",D712="LM",D732="LM",D752="LM",D772="LM",D792="LM",D812="LM",D832="LM",D852="LM",D872="LM",D892="LM",D912="LM",D932="LM",D952="LM",D972="LM",D992="LM"),"LM",IF(OR(D512="FM",D532="FM",D552="FM",D572="FM",D592="FM",D612="FM",D632="FM",D652="FM",D672="FM",D692="FM",D712="FM",D732="FM",D752="FM",D772="FM",D792="FM",D812="FM",D832="FM",D852="FM",D872="FM",D892="FM",D912="FM",D932="FM",D952="FM",D972="FM",D992="FM"),"FM","OoS")))),IF(OR(D512="H",D532="H",D552="H",D572="H",D592="H",D612="H",D632="H",D652="H",D672="H",D692="H",D712="H",D732="H",D752="H",D772="H",D792="H",D812="H",D832="H",D852="H",D872="H",D892="H",D912="H",D932="H",D952="H",D972="H",D992="H"),"H",IF(OR(D512="M",D532="M",D552="M",D572="M",D592="M",D612="M",D632="M",D652="M",D672="M",D692="M",D712="M",D732="M",D752="M",D772="M",D792="M",D812="M",D832="M",D852="M",D872="M",D892="M",D912="M",D932="M",D952="M",D972="M",D992="M"),"M",IF(OR(D512="L",D532="L",D552="L",D572="L",D592="L",D612="L",D632="L",D652="L",D672="L",D692="L",D712="L",D732="L",D752="L",D772="L",D792="L",D812="L",D832="L",D852="L",D872="L",D892="L",D912="L",D932="L",D952="L",D972="L",D992="L"),"L","OoS"))))</f>
        <v>DM</v>
      </c>
      <c r="D3540" s="81" t="s">
        <v>449</v>
      </c>
      <c r="P3540" s="99"/>
    </row>
    <row r="3541" spans="1:16" hidden="1" x14ac:dyDescent="0.25">
      <c r="B3541" s="56" t="str">
        <f>IF(ISTEXT('Organizational Unit Summary'!$B$51),'Organizational Unit Summary'!$B$51,"")</f>
        <v>P-12</v>
      </c>
      <c r="C3541" s="101" t="str">
        <f>IF('Organizational Unit Summary'!$B$24="Benchmark or Sustainment",IF(OR(D513="DM",D533="DM",D553="DM",D573="DM",D593="DM",D613="DM",D633="DM",D653="DM",D673="DM",D693="DM",D713="DM",D733="DM",D753="DM",D773="DM",D793="DM",D813="DM",D833="DM",D853="DM",D873="DM",D893="DM",D913="DM",D933="DM",D953="DM",D973="DM",D993="DM"),"DM",IF(OR(D513="PM",D533="PM",D553="PM",D573="PM",D593="PM",D613="PM",D633="PM",D653="PM",D673="PM",D693="PM",D713="PM",D733="PM",D753="PM",D773="PM",D793="PM",D813="PM",D833="PM",D853="PM",D873="PM",D893="PM",D913="PM",D933="PM",D953="PM",D973="PM",D993="PM"),"PM",IF(OR(D513="LM",D533="LM",D553="LM",D573="LM",D593="LM",D613="LM",D633="LM",D653="LM",D673="LM",D693="LM",D713="LM",D733="LM",D753="LM",D773="LM",D793="LM",D813="LM",D833="LM",D853="LM",D873="LM",D893="LM",D913="LM",D933="LM",D953="LM",D973="LM",D993="LM"),"LM",IF(OR(D513="FM",D533="FM",D553="FM",D573="FM",D593="FM",D613="FM",D633="FM",D653="FM",D673="FM",D693="FM",D713="FM",D733="FM",D753="FM",D773="FM",D793="FM",D813="FM",D833="FM",D853="FM",D873="FM",D893="FM",D913="FM",D933="FM",D953="FM",D973="FM",D993="FM"),"FM","OoS")))),IF(OR(D513="H",D533="H",D553="H",D573="H",D593="H",D613="H",D633="H",D653="H",D673="H",D693="H",D713="H",D733="H",D753="H",D773="H",D793="H",D813="H",D833="H",D853="H",D873="H",D893="H",D913="H",D933="H",D953="H",D973="H",D993="H"),"H",IF(OR(D513="M",D533="M",D553="M",D573="M",D593="M",D613="M",D633="M",D653="M",D673="M",D693="M",D713="M",D733="M",D753="M",D773="M",D793="M",D813="M",D833="M",D853="M",D873="M",D893="M",D913="M",D933="M",D953="M",D973="M",D993="M"),"M",IF(OR(D513="L",D533="L",D553="L",D573="L",D593="L",D613="L",D633="L",D653="L",D673="L",D693="L",D713="L",D733="L",D753="L",D773="L",D793="L",D813="L",D833="L",D853="L",D873="L",D893="L",D913="L",D933="L",D953="L",D973="L",D993="L"),"L","OoS"))))</f>
        <v>DM</v>
      </c>
      <c r="D3541" s="81" t="s">
        <v>449</v>
      </c>
      <c r="P3541" s="99"/>
    </row>
    <row r="3542" spans="1:16" hidden="1" x14ac:dyDescent="0.25">
      <c r="B3542" s="56" t="str">
        <f>IF(ISTEXT('Organizational Unit Summary'!$B$52),'Organizational Unit Summary'!$B$52,"")</f>
        <v>P-13</v>
      </c>
      <c r="C3542" s="101" t="str">
        <f>IF('Organizational Unit Summary'!$B$24="Benchmark or Sustainment",IF(OR(D514="DM",D534="DM",D554="DM",D574="DM",D594="DM",D614="DM",D634="DM",D654="DM",D674="DM",D694="DM",D714="DM",D734="DM",D754="DM",D774="DM",D794="DM",D814="DM",D834="DM",D854="DM",D874="DM",D894="DM",D914="DM",D934="DM",D954="DM",D974="DM",D994="DM"),"DM",IF(OR(D514="PM",D534="PM",D554="PM",D574="PM",D594="PM",D614="PM",D634="PM",D654="PM",D674="PM",D694="PM",D714="PM",D734="PM",D754="PM",D774="PM",D794="PM",D814="PM",D834="PM",D854="PM",D874="PM",D894="PM",D914="PM",D934="PM",D954="PM",D974="PM",D994="PM"),"PM",IF(OR(D514="LM",D534="LM",D554="LM",D574="LM",D594="LM",D614="LM",D634="LM",D654="LM",D674="LM",D694="LM",D714="LM",D734="LM",D754="LM",D774="LM",D794="LM",D814="LM",D834="LM",D854="LM",D874="LM",D894="LM",D914="LM",D934="LM",D954="LM",D974="LM",D994="LM"),"LM",IF(OR(D514="FM",D534="FM",D554="FM",D574="FM",D594="FM",D614="FM",D634="FM",D654="FM",D674="FM",D694="FM",D714="FM",D734="FM",D754="FM",D774="FM",D794="FM",D814="FM",D834="FM",D854="FM",D874="FM",D894="FM",D914="FM",D934="FM",D954="FM",D974="FM",D994="FM"),"FM","OoS")))),IF(OR(D514="H",D534="H",D554="H",D574="H",D594="H",D614="H",D634="H",D654="H",D674="H",D694="H",D714="H",D734="H",D754="H",D774="H",D794="H",D814="H",D834="H",D854="H",D874="H",D894="H",D914="H",D934="H",D954="H",D974="H",D994="H"),"H",IF(OR(D514="M",D534="M",D554="M",D574="M",D594="M",D614="M",D634="M",D654="M",D674="M",D694="M",D714="M",D734="M",D754="M",D774="M",D794="M",D814="M",D834="M",D854="M",D874="M",D894="M",D914="M",D934="M",D954="M",D974="M",D994="M"),"M",IF(OR(D514="L",D534="L",D554="L",D574="L",D594="L",D614="L",D634="L",D654="L",D674="L",D694="L",D714="L",D734="L",D754="L",D774="L",D794="L",D814="L",D834="L",D854="L",D874="L",D894="L",D914="L",D934="L",D954="L",D974="L",D994="L"),"L","OoS"))))</f>
        <v>DM</v>
      </c>
      <c r="D3542" s="81" t="s">
        <v>449</v>
      </c>
      <c r="P3542" s="99"/>
    </row>
    <row r="3543" spans="1:16" hidden="1" x14ac:dyDescent="0.25">
      <c r="B3543" s="56" t="str">
        <f>IF(ISTEXT('Organizational Unit Summary'!$B$53),'Organizational Unit Summary'!$B$53,"")</f>
        <v>P-14</v>
      </c>
      <c r="C3543" s="101" t="str">
        <f>IF('Organizational Unit Summary'!$B$24="Benchmark or Sustainment",IF(OR(D515="DM",D535="DM",D555="DM",D575="DM",D595="DM",D615="DM",D635="DM",D655="DM",D675="DM",D695="DM",D715="DM",D735="DM",D755="DM",D775="DM",D795="DM",D815="DM",D835="DM",D855="DM",D875="DM",D895="DM",D915="DM",D935="DM",D955="DM",D975="DM",D995="DM"),"DM",IF(OR(D515="PM",D535="PM",D555="PM",D575="PM",D595="PM",D615="PM",D635="PM",D655="PM",D675="PM",D695="PM",D715="PM",D735="PM",D755="PM",D775="PM",D795="PM",D815="PM",D835="PM",D855="PM",D875="PM",D895="PM",D915="PM",D935="PM",D955="PM",D975="PM",D995="PM"),"PM",IF(OR(D515="LM",D535="LM",D555="LM",D575="LM",D595="LM",D615="LM",D635="LM",D655="LM",D675="LM",D695="LM",D715="LM",D735="LM",D755="LM",D775="LM",D795="LM",D815="LM",D835="LM",D855="LM",D875="LM",D895="LM",D915="LM",D935="LM",D955="LM",D975="LM",D995="LM"),"LM",IF(OR(D515="FM",D535="FM",D555="FM",D575="FM",D595="FM",D615="FM",D635="FM",D655="FM",D675="FM",D695="FM",D715="FM",D735="FM",D755="FM",D775="FM",D795="FM",D815="FM",D835="FM",D855="FM",D875="FM",D895="FM",D915="FM",D935="FM",D955="FM",D975="FM",D995="FM"),"FM","OoS")))),IF(OR(D515="H",D535="H",D555="H",D575="H",D595="H",D615="H",D635="H",D655="H",D675="H",D695="H",D715="H",D735="H",D755="H",D775="H",D795="H",D815="H",D835="H",D855="H",D875="H",D895="H",D915="H",D935="H",D955="H",D975="H",D995="H"),"H",IF(OR(D515="M",D535="M",D555="M",D575="M",D595="M",D615="M",D635="M",D655="M",D675="M",D695="M",D715="M",D735="M",D755="M",D775="M",D795="M",D815="M",D835="M",D855="M",D875="M",D895="M",D915="M",D935="M",D955="M",D975="M",D995="M"),"M",IF(OR(D515="L",D535="L",D555="L",D575="L",D595="L",D615="L",D635="L",D655="L",D675="L",D695="L",D715="L",D735="L",D755="L",D775="L",D795="L",D815="L",D835="L",D855="L",D875="L",D895="L",D915="L",D935="L",D955="L",D975="L",D995="L"),"L","OoS"))))</f>
        <v>DM</v>
      </c>
      <c r="D3543" s="81" t="s">
        <v>449</v>
      </c>
      <c r="P3543" s="99"/>
    </row>
    <row r="3544" spans="1:16" hidden="1" x14ac:dyDescent="0.25">
      <c r="B3544" s="56" t="str">
        <f>IF(ISTEXT('Organizational Unit Summary'!$B$54),'Organizational Unit Summary'!$B$54,"")</f>
        <v>P-15</v>
      </c>
      <c r="C3544" s="101" t="str">
        <f>IF('Organizational Unit Summary'!$B$24="Benchmark or Sustainment",IF(OR(D516="DM",D536="DM",D556="DM",D576="DM",D596="DM",D616="DM",D636="DM",D656="DM",D676="DM",D696="DM",D716="DM",D736="DM",D756="DM",D776="DM",D796="DM",D816="DM",D836="DM",D856="DM",D876="DM",D896="DM",D916="DM",D936="DM",D956="DM",D976="DM",D996="DM"),"DM",IF(OR(D516="PM",D536="PM",D556="PM",D576="PM",D596="PM",D616="PM",D636="PM",D656="PM",D676="PM",D696="PM",D716="PM",D736="PM",D756="PM",D776="PM",D796="PM",D816="PM",D836="PM",D856="PM",D876="PM",D896="PM",D916="PM",D936="PM",D956="PM",D976="PM",D996="PM"),"PM",IF(OR(D516="LM",D536="LM",D556="LM",D576="LM",D596="LM",D616="LM",D636="LM",D656="LM",D676="LM",D696="LM",D716="LM",D736="LM",D756="LM",D776="LM",D796="LM",D816="LM",D836="LM",D856="LM",D876="LM",D896="LM",D916="LM",D936="LM",D956="LM",D976="LM",D996="LM"),"LM",IF(OR(D516="FM",D536="FM",D556="FM",D576="FM",D596="FM",D616="FM",D636="FM",D656="FM",D676="FM",D696="FM",D716="FM",D736="FM",D756="FM",D776="FM",D796="FM",D816="FM",D836="FM",D856="FM",D876="FM",D896="FM",D916="FM",D936="FM",D956="FM",D976="FM",D996="FM"),"FM","OoS")))),IF(OR(D516="H",D536="H",D556="H",D576="H",D596="H",D616="H",D636="H",D656="H",D676="H",D696="H",D716="H",D736="H",D756="H",D776="H",D796="H",D816="H",D836="H",D856="H",D876="H",D896="H",D916="H",D936="H",D956="H",D976="H",D996="H"),"H",IF(OR(D516="M",D536="M",D556="M",D576="M",D596="M",D616="M",D636="M",D656="M",D676="M",D696="M",D716="M",D736="M",D756="M",D776="M",D796="M",D816="M",D836="M",D856="M",D876="M",D896="M",D916="M",D936="M",D956="M",D976="M",D996="M"),"M",IF(OR(D516="L",D536="L",D556="L",D576="L",D596="L",D616="L",D636="L",D656="L",D676="L",D696="L",D716="L",D736="L",D756="L",D776="L",D796="L",D816="L",D836="L",D856="L",D876="L",D896="L",D916="L",D936="L",D956="L",D976="L",D996="L"),"L","OoS"))))</f>
        <v>DM</v>
      </c>
      <c r="D3544" s="81" t="s">
        <v>449</v>
      </c>
      <c r="P3544" s="99"/>
    </row>
    <row r="3545" spans="1:16" hidden="1" x14ac:dyDescent="0.25">
      <c r="B3545" s="56" t="str">
        <f>IF(ISTEXT('Organizational Unit Summary'!$B$55),'Organizational Unit Summary'!$B$55,"")</f>
        <v>P-16</v>
      </c>
      <c r="C3545" s="101" t="str">
        <f>IF('Organizational Unit Summary'!$B$24="Benchmark or Sustainment",IF(OR(D517="DM",D537="DM",D557="DM",D577="DM",D597="DM",D617="DM",D637="DM",D657="DM",D677="DM",D697="DM",D717="DM",D737="DM",D757="DM",D777="DM",D797="DM",D817="DM",D837="DM",D857="DM",D877="DM",D897="DM",D917="DM",D937="DM",D957="DM",D977="DM",D997="DM"),"DM",IF(OR(D517="PM",D537="PM",D557="PM",D577="PM",D597="PM",D617="PM",D637="PM",D657="PM",D677="PM",D697="PM",D717="PM",D737="PM",D757="PM",D777="PM",D797="PM",D817="PM",D837="PM",D857="PM",D877="PM",D897="PM",D917="PM",D937="PM",D957="PM",D977="PM",D997="PM"),"PM",IF(OR(D517="LM",D537="LM",D557="LM",D577="LM",D597="LM",D617="LM",D637="LM",D657="LM",D677="LM",D697="LM",D717="LM",D737="LM",D757="LM",D777="LM",D797="LM",D817="LM",D837="LM",D857="LM",D877="LM",D897="LM",D917="LM",D937="LM",D957="LM",D977="LM",D997="LM"),"LM",IF(OR(D517="FM",D537="FM",D557="FM",D577="FM",D597="FM",D617="FM",D637="FM",D657="FM",D677="FM",D697="FM",D717="FM",D737="FM",D757="FM",D777="FM",D797="FM",D817="FM",D837="FM",D857="FM",D877="FM",D897="FM",D917="FM",D937="FM",D957="FM",D977="FM",D997="FM"),"FM","OoS")))),IF(OR(D517="H",D537="H",D557="H",D577="H",D597="H",D617="H",D637="H",D657="H",D677="H",D697="H",D717="H",D737="H",D757="H",D777="H",D797="H",D817="H",D837="H",D857="H",D877="H",D897="H",D917="H",D937="H",D957="H",D977="H",D997="H"),"H",IF(OR(D517="M",D537="M",D557="M",D577="M",D597="M",D617="M",D637="M",D657="M",D677="M",D697="M",D717="M",D737="M",D757="M",D777="M",D797="M",D817="M",D837="M",D857="M",D877="M",D897="M",D917="M",D937="M",D957="M",D977="M",D997="M"),"M",IF(OR(D517="L",D537="L",D557="L",D577="L",D597="L",D617="L",D637="L",D657="L",D677="L",D697="L",D717="L",D737="L",D757="L",D777="L",D797="L",D817="L",D837="L",D857="L",D877="L",D897="L",D917="L",D937="L",D957="L",D977="L",D997="L"),"L","OoS"))))</f>
        <v>DM</v>
      </c>
      <c r="D3545" s="81" t="s">
        <v>449</v>
      </c>
      <c r="P3545" s="99"/>
    </row>
    <row r="3546" spans="1:16" hidden="1" x14ac:dyDescent="0.25">
      <c r="B3546" s="56" t="str">
        <f>IF(ISTEXT('Organizational Unit Summary'!$B$56),'Organizational Unit Summary'!$B$56,"")</f>
        <v>P-17</v>
      </c>
      <c r="C3546" s="101" t="str">
        <f>IF('Organizational Unit Summary'!$B$24="Benchmark or Sustainment",IF(OR(D518="DM",D538="DM",D558="DM",D578="DM",D598="DM",D618="DM",D638="DM",D658="DM",D678="DM",D698="DM",D718="DM",D738="DM",D758="DM",D778="DM",D798="DM",D818="DM",D838="DM",D858="DM",D878="DM",D898="DM",D918="DM",D938="DM",D958="DM",D978="DM",D998="DM"),"DM",IF(OR(D518="PM",D538="PM",D558="PM",D578="PM",D598="PM",D618="PM",D638="PM",D658="PM",D678="PM",D698="PM",D718="PM",D738="PM",D758="PM",D778="PM",D798="PM",D818="PM",D838="PM",D858="PM",D878="PM",D898="PM",D918="PM",D938="PM",D958="PM",D978="PM",D998="PM"),"PM",IF(OR(D518="LM",D538="LM",D558="LM",D578="LM",D598="LM",D618="LM",D638="LM",D658="LM",D678="LM",D698="LM",D718="LM",D738="LM",D758="LM",D778="LM",D798="LM",D818="LM",D838="LM",D858="LM",D878="LM",D898="LM",D918="LM",D938="LM",D958="LM",D978="LM",D998="LM"),"LM",IF(OR(D518="FM",D538="FM",D558="FM",D578="FM",D598="FM",D618="FM",D638="FM",D658="FM",D678="FM",D698="FM",D718="FM",D738="FM",D758="FM",D778="FM",D798="FM",D818="FM",D838="FM",D858="FM",D878="FM",D898="FM",D918="FM",D938="FM",D958="FM",D978="FM",D998="FM"),"FM","OoS")))),IF(OR(D518="H",D538="H",D558="H",D578="H",D598="H",D618="H",D638="H",D658="H",D678="H",D698="H",D718="H",D738="H",D758="H",D778="H",D798="H",D818="H",D838="H",D858="H",D878="H",D898="H",D918="H",D938="H",D958="H",D978="H",D998="H"),"H",IF(OR(D518="M",D538="M",D558="M",D578="M",D598="M",D618="M",D638="M",D658="M",D678="M",D698="M",D718="M",D738="M",D758="M",D778="M",D798="M",D818="M",D838="M",D858="M",D878="M",D898="M",D918="M",D938="M",D958="M",D978="M",D998="M"),"M",IF(OR(D518="L",D538="L",D558="L",D578="L",D598="L",D618="L",D638="L",D658="L",D678="L",D698="L",D718="L",D738="L",D758="L",D778="L",D798="L",D818="L",D838="L",D858="L",D878="L",D898="L",D918="L",D938="L",D958="L",D978="L",D998="L"),"L","OoS"))))</f>
        <v>DM</v>
      </c>
      <c r="D3546" s="81" t="s">
        <v>449</v>
      </c>
      <c r="P3546" s="99"/>
    </row>
    <row r="3547" spans="1:16" hidden="1" x14ac:dyDescent="0.25">
      <c r="B3547" s="56" t="str">
        <f>IF(ISTEXT('Organizational Unit Summary'!$B$57),'Organizational Unit Summary'!$B$57,"")</f>
        <v>P-18</v>
      </c>
      <c r="C3547" s="101" t="str">
        <f>IF('Organizational Unit Summary'!$B$24="Benchmark or Sustainment",IF(OR(D519="DM",D539="DM",D559="DM",D579="DM",D599="DM",D619="DM",D639="DM",D659="DM",D679="DM",D699="DM",D719="DM",D739="DM",D759="DM",D779="DM",D799="DM",D819="DM",D839="DM",D859="DM",D879="DM",D899="DM",D919="DM",D939="DM",D959="DM",D979="DM",D999="DM"),"DM",IF(OR(D519="PM",D539="PM",D559="PM",D579="PM",D599="PM",D619="PM",D639="PM",D659="PM",D679="PM",D699="PM",D719="PM",D739="PM",D759="PM",D779="PM",D799="PM",D819="PM",D839="PM",D859="PM",D879="PM",D899="PM",D919="PM",D939="PM",D959="PM",D979="PM",D999="PM"),"PM",IF(OR(D519="LM",D539="LM",D559="LM",D579="LM",D599="LM",D619="LM",D639="LM",D659="LM",D679="LM",D699="LM",D719="LM",D739="LM",D759="LM",D779="LM",D799="LM",D819="LM",D839="LM",D859="LM",D879="LM",D899="LM",D919="LM",D939="LM",D959="LM",D979="LM",D999="LM"),"LM",IF(OR(D519="FM",D539="FM",D559="FM",D579="FM",D599="FM",D619="FM",D639="FM",D659="FM",D679="FM",D699="FM",D719="FM",D739="FM",D759="FM",D779="FM",D799="FM",D819="FM",D839="FM",D859="FM",D879="FM",D899="FM",D919="FM",D939="FM",D959="FM",D979="FM",D999="FM"),"FM","OoS")))),IF(OR(D519="H",D539="H",D559="H",D579="H",D599="H",D619="H",D639="H",D659="H",D679="H",D699="H",D719="H",D739="H",D759="H",D779="H",D799="H",D819="H",D839="H",D859="H",D879="H",D899="H",D919="H",D939="H",D959="H",D979="H",D999="H"),"H",IF(OR(D519="M",D539="M",D559="M",D579="M",D599="M",D619="M",D639="M",D659="M",D679="M",D699="M",D719="M",D739="M",D759="M",D779="M",D799="M",D819="M",D839="M",D859="M",D879="M",D899="M",D919="M",D939="M",D959="M",D979="M",D999="M"),"M",IF(OR(D519="L",D539="L",D559="L",D579="L",D599="L",D619="L",D639="L",D659="L",D679="L",D699="L",D719="L",D739="L",D759="L",D779="L",D799="L",D819="L",D839="L",D859="L",D879="L",D899="L",D919="L",D939="L",D959="L",D979="L",D999="L"),"L","OoS"))))</f>
        <v>DM</v>
      </c>
      <c r="D3547" s="81" t="s">
        <v>449</v>
      </c>
      <c r="P3547" s="99"/>
    </row>
    <row r="3548" spans="1:16" hidden="1" x14ac:dyDescent="0.25">
      <c r="B3548" s="56" t="str">
        <f>IF(ISTEXT('Organizational Unit Summary'!$B$58),'Organizational Unit Summary'!$B$58,"")</f>
        <v>P-19</v>
      </c>
      <c r="C3548" s="101" t="str">
        <f>IF('Organizational Unit Summary'!$B$24="Benchmark or Sustainment",IF(OR(D520="DM",D540="DM",D560="DM",D580="DM",D600="DM",D620="DM",D640="DM",D660="DM",D680="DM",D700="DM",D720="DM",D740="DM",D760="DM",D780="DM",D800="DM",D820="DM",D840="DM",D860="DM",D880="DM",D900="DM",D920="DM",D940="DM",D960="DM",D980="DM",D1000="DM"),"DM",IF(OR(D520="PM",D540="PM",D560="PM",D580="PM",D600="PM",D620="PM",D640="PM",D660="PM",D680="PM",D700="PM",D720="PM",D740="PM",D760="PM",D780="PM",D800="PM",D820="PM",D840="PM",D860="PM",D880="PM",D900="PM",D920="PM",D940="PM",D960="PM",D980="PM",D1000="PM"),"PM",IF(OR(D520="LM",D540="LM",D560="LM",D580="LM",D600="LM",D620="LM",D640="LM",D660="LM",D680="LM",D700="LM",D720="LM",D740="LM",D760="LM",D780="LM",D800="LM",D820="LM",D840="LM",D860="LM",D880="LM",D900="LM",D920="LM",D940="LM",D960="LM",D980="LM",D1000="LM"),"LM",IF(OR(D520="FM",D540="FM",D560="FM",D580="FM",D600="FM",D620="FM",D640="FM",D660="FM",D680="FM",D700="FM",D720="FM",D740="FM",D760="FM",D780="FM",D800="FM",D820="FM",D840="FM",D860="FM",D880="FM",D900="FM",D920="FM",D940="FM",D960="FM",D980="FM",D1000="FM"),"FM","OoS")))),IF(OR(D520="H",D540="H",D560="H",D580="H",D600="H",D620="H",D640="H",D660="H",D680="H",D700="H",D720="H",D740="H",D760="H",D780="H",D800="H",D820="H",D840="H",D860="H",D880="H",D900="H",D920="H",D940="H",D960="H",D980="H",D1000="H"),"H",IF(OR(D520="M",D540="M",D560="M",D580="M",D600="M",D620="M",D640="M",D660="M",D680="M",D700="M",D720="M",D740="M",D760="M",D780="M",D800="M",D820="M",D840="M",D860="M",D880="M",D900="M",D920="M",D940="M",D960="M",D980="M",D1000="M"),"M",IF(OR(D520="L",D540="L",D560="L",D580="L",D600="L",D620="L",D640="L",D660="L",D680="L",D700="L",D720="L",D740="L",D760="L",D780="L",D800="L",D820="L",D840="L",D860="L",D880="L",D900="L",D920="L",D940="L",D960="L",D980="L",D1000="L"),"L","OoS"))))</f>
        <v>DM</v>
      </c>
      <c r="D3548" s="81" t="s">
        <v>449</v>
      </c>
      <c r="P3548" s="99"/>
    </row>
    <row r="3549" spans="1:16" hidden="1" x14ac:dyDescent="0.25">
      <c r="B3549" s="56" t="str">
        <f>IF(ISTEXT('Organizational Unit Summary'!$B$59),'Organizational Unit Summary'!$B$59,"")</f>
        <v>P-20</v>
      </c>
      <c r="C3549" s="101" t="str">
        <f>IF('Organizational Unit Summary'!$B$24="Benchmark or Sustainment",IF(OR(D521="DM",D541="DM",D561="DM",D581="DM",D601="DM",D621="DM",D641="DM",D661="DM",D681="DM",D701="DM",D721="DM",D741="DM",D761="DM",D781="DM",D801="DM",D821="DM",D841="DM",D861="DM",D881="DM",D901="DM",D921="DM",D941="DM",D961="DM",D981="DM",D1001="DM"),"DM",IF(OR(D521="PM",D541="PM",D561="PM",D581="PM",D601="PM",D621="PM",D641="PM",D661="PM",D681="PM",D701="PM",D721="PM",D741="PM",D761="PM",D781="PM",D801="PM",D821="PM",D841="PM",D861="PM",D881="PM",D901="PM",D921="PM",D941="PM",D961="PM",D981="PM",D1001="PM"),"PM",IF(OR(D521="LM",D541="LM",D561="LM",D581="LM",D601="LM",D621="LM",D641="LM",D661="LM",D681="LM",D701="LM",D721="LM",D741="LM",D761="LM",D781="LM",D801="LM",D821="LM",D841="LM",D861="LM",D881="LM",D901="LM",D921="LM",D941="LM",D961="LM",D981="LM",D1001="LM"),"LM",IF(OR(D521="FM",D541="FM",D561="FM",D581="FM",D601="FM",D621="FM",D641="FM",D661="FM",D681="FM",D701="FM",D721="FM",D741="FM",D761="FM",D781="FM",D801="FM",D821="FM",D841="FM",D861="FM",D881="FM",D901="FM",D921="FM",D941="FM",D961="FM",D981="FM",D1001="FM"),"FM","OoS")))),IF(OR(D521="H",D541="H",D561="H",D581="H",D601="H",D621="H",D641="H",D661="H",D681="H",D701="H",D721="H",D741="H",D761="H",D781="H",D801="H",D821="H",D841="H",D861="H",D881="H",D901="H",D921="H",D941="H",D961="H",D981="H",D1001="H"),"H",IF(OR(D521="M",D541="M",D561="M",D581="M",D601="M",D621="M",D641="M",D661="M",D681="M",D701="M",D721="M",D741="M",D761="M",D781="M",D801="M",D821="M",D841="M",D861="M",D881="M",D901="M",D921="M",D941="M",D961="M",D981="M",D1001="M"),"M",IF(OR(D521="L",D541="L",D561="L",D581="L",D601="L",D621="L",D641="L",D661="L",D681="L",D701="L",D721="L",D741="L",D761="L",D781="L",D801="L",D821="L",D841="L",D861="L",D881="L",D901="L",D921="L",D941="L",D961="L",D981="L",D1001="L"),"L","OoS"))))</f>
        <v>DM</v>
      </c>
      <c r="D3549" s="81" t="s">
        <v>449</v>
      </c>
      <c r="P3549" s="99"/>
    </row>
    <row r="3550" spans="1:16" hidden="1" x14ac:dyDescent="0.25">
      <c r="A3550" s="56">
        <v>2.2000000000000002</v>
      </c>
      <c r="B3550" s="56" t="str">
        <f>IF(ISTEXT('Organizational Unit Summary'!$B$40),'Organizational Unit Summary'!$B$40,"")</f>
        <v>P-1</v>
      </c>
      <c r="C3550" s="101" t="str">
        <f>IF('Organizational Unit Summary'!$B$24="Benchmark or Sustainment",IF(OR(D1002="DM",D1022="DM",D1042="DM",D1062="DM",D1082="DM",D1102="DM",D1122="DM",D1142="DM",D1162="DM",D1182="DM",D1202="DM",D1222="DM",D1242="DM",D1262="DM",D1282="DM",D1302="DM",D1322="DM",D1342="DM",D1362="DM",D1382="DM",D1352="DM",D1422="DM",D1442="DM",D1462="DM",D1482="DM"),"DM",IF(OR(D1002="PM",D1022="PM",D1042="PM",D1062="PM",D1082="PM",D1102="PM",D1122="PM",D1142="PM",D1162="PM",D1182="PM",D1202="PM",D1222="PM",D1242="PM",D1262="PM",D1282="PM",D1302="PM",D1322="PM",D1342="PM",D1362="PM",D1382="PM",D1352="PM",D1422="PM",D1442="PM",D1462="PM",D1482="PM"),"PM",IF(OR(D1002="LM",D1022="LM",D1042="LM",D1062="LM",D1082="LM",D1102="LM",D1122="LM",D1142="LM",D1162="LM",D1182="LM",D1202="LM",D1222="LM",D1242="LM",D1262="LM",D1282="LM",D1302="LM",D1322="LM",D1342="LM",D1362="LM",D1382="LM",D1352="LM",D1422="LM",D1442="LM",D1462="LM",D1482="LM"),"LM",IF(OR(D1002="FM",D1022="FM",D1042="FM",D1062="FM",D1082="FM",D1102="FM",D1122="FM",D1142="FM",D1162="FM",D1182="FM",D1202="FM",D1222="FM",D1242="FM",D1262="FM",D1282="FM",D1302="FM",D1322="FM",D1342="FM",D1362="FM",D1382="FM",D1352="FM",D1422="FM",D1442="FM",D1462="FM",D1482="FM"),"FM","OoS")))),IF(OR(D1002="H",D1022="H",D1042="H",D1062="H",D1082="H",D1102="H",D1122="H",D1142="H",D1162="H",D1182="H",D1202="H",D1222="H",D1242="H",D1262="H",D1282="H",D1302="H",D1322="H",D1342="H",D1362="H",D1382="H",D1352="H",D1422="H",D1442="H",D1462="H",D1482="H"),"H",IF(OR(D1002="M",D1022="M",D1042="M",D1062="M",D1082="M",D1102="M",D1122="M",D1142="M",D1162="M",D1182="M",D1202="M",D1222="M",D1242="M",D1262="M",D1282="M",D1302="M",D1322="M",D1342="M",D1362="M",D1382="M",D1352="M",D1422="M",D1442="M",D1462="M",D1482="M"),"M",IF(OR(D1002="L",D1022="L",D1042="L",D1062="L",D1082="L",D1102="L",D1122="L",D1142="L",D1162="L",D1182="L",D1202="L",D1222="L",D1242="L",D1262="L",D1282="L",D1302="L",D1322="L",D1342="L",D1362="L",D1382="L",D1352="L",D1422="L",D1442="L",D1462="L",D1482="L"),"L","OoS"))))</f>
        <v>DM</v>
      </c>
      <c r="D3550" s="52" t="str">
        <f>IF('Organizational Unit Summary'!$B$24="Benchmark or Sustainment",IF(OR(P1002="DM",P1022="DM",P1042="DM",P1062="DM",P1082="DM",P1102="DM",P1122="DM",P1142="DM",P1162="DM",P1182="DM",P1202="DM",P1222="DM",P1242="DM",P1262="DM",P1282="DM",P1302="DM",P1322="DM",P1342="DM",P1362="DM",P1382="DM",P1402="DM",P1422="DM",P1442="DM",P1462="DM",P1482="DM"),"DM",IF(OR(P1002="PM",P1022="PM",P1042="PM",P1062="PM",P1082="PM",P1102="PM",P1122="PM",P1142="PM",P1162="PM",P1182="PM",P1202="PM",P1222="PM",P1242="PM",P1262="PM",P1282="PM",P1302="PM",P1322="PM",P1342="PM",P1362="PM",P1382="PM",P1402="PM",P1422="PM",P1442="PM",P1462="PM",P1482="PM"),"PM",IF(OR(P1002="LM",P1022="LM",P1042="LM",P1062="LM",P1082="LM",P1102="LM",P1122="LM",P1142="LM",P1162="LM",P1182="LM",P1202="LM",P1222="LM",P1242="LM",P1262="LM",P1282="LM",P1302="LM",P1322="LM",P1342="LM",P1362="LM",P1382="LM",P1402="LM",P1422="LM",P1442="LM",P1462="LM",P1482="LM"),"LM",IF(OR(P1002="FM",P1022="FM",P1042="FM",P1062="FM",P1082="FM",P1102="FM",P1122="FM",P1142="FM",P1162="FM",P1182="FM",P1202="FM",P1222="FM",P1242="FM",P1262="FM",P1282="FM",P1302="FM",P1322="FM",P1342="FM",P1362="FM",P1382="FM",P1402="FM",P1422="FM",P1442="FM",P1462="FM",P1482="FM"),"FM","OoS")))),IF(OR(P1002="H",P1022="H",P1042="H",P1062="H",P1082="H",P1102="H",P1122="H",P1142="H",P1162="H",P1182="H",P1202="H",P1222="H",P1242="H",P1262="H",P1282="H",P1302="H",P1322="H",P1342="H",P1362="H",P1382="H",P1402="H",P1422="H",P1442="H",P1462="H",P1482="H"),"H",IF(OR(P1002="M",P1022="M",P1042="M",P1062="M",P1082="M",P1102="M",P1122="M",P1142="M",P1162="M",P1182="M",P1202="M",P1222="M",P1242="M",P1262="M",P1282="M",P1302="M",P1322="M",P1342="M",P1362="M",P1382="M",P1402="M",P1422="M",P1442="M",P1462="M",P1482="M"),"M",IF(OR(P1002="L",P1022="L",P1042="L",P1062="L",P1082="L",P1102="L",P1122="L",P1142="L",P1162="L",P1182="L",P1202="L",P1222="L",P1242="L",P1262="L",P1282="L",P1302="L",P1322="L",P1342="L",P1362="L",P1382="L",P1402="L",P1422="L",P1442="L",P1462="L",P1482="L"),"L","OoS"))))</f>
        <v>OoS</v>
      </c>
      <c r="P3550" s="99"/>
    </row>
    <row r="3551" spans="1:16" hidden="1" x14ac:dyDescent="0.25">
      <c r="B3551" s="56" t="str">
        <f>IF(ISTEXT('Organizational Unit Summary'!$B$41),'Organizational Unit Summary'!$B$41,"")</f>
        <v>P-2</v>
      </c>
      <c r="C3551" s="101" t="str">
        <f>IF('Organizational Unit Summary'!$B$24="Benchmark or Sustainment",IF(OR(D1003="DM",D1023="DM",D1043="DM",D1063="DM",D1083="DM",D1103="DM",D1123="DM",D1143="DM",D1163="DM",D1183="DM",D1203="DM",D1223="DM",D1243="DM",D1263="DM",D1283="DM",D1303="DM",D1323="DM",D1343="DM",D1363="DM",D1383="DM",D1353="DM",D1423="DM",D1443="DM",D1463="DM",D1483="DM"),"DM",IF(OR(D1003="PM",D1023="PM",D1043="PM",D1063="PM",D1083="PM",D1103="PM",D1123="PM",D1143="PM",D1163="PM",D1183="PM",D1203="PM",D1223="PM",D1243="PM",D1263="PM",D1283="PM",D1303="PM",D1323="PM",D1343="PM",D1363="PM",D1383="PM",D1353="PM",D1423="PM",D1443="PM",D1463="PM",D1483="PM"),"PM",IF(OR(D1003="LM",D1023="LM",D1043="LM",D1063="LM",D1083="LM",D1103="LM",D1123="LM",D1143="LM",D1163="LM",D1183="LM",D1203="LM",D1223="LM",D1243="LM",D1263="LM",D1283="LM",D1303="LM",D1323="LM",D1343="LM",D1363="LM",D1383="LM",D1353="LM",D1423="LM",D1443="LM",D1463="LM",D1483="LM"),"LM",IF(OR(D1003="FM",D1023="FM",D1043="FM",D1063="FM",D1083="FM",D1103="FM",D1123="FM",D1143="FM",D1163="FM",D1183="FM",D1203="FM",D1223="FM",D1243="FM",D1263="FM",D1283="FM",D1303="FM",D1323="FM",D1343="FM",D1363="FM",D1383="FM",D1353="FM",D1423="FM",D1443="FM",D1463="FM",D1483="FM"),"FM","OoS")))),IF(OR(D1003="H",D1023="H",D1043="H",D1063="H",D1083="H",D1103="H",D1123="H",D1143="H",D1163="H",D1183="H",D1203="H",D1223="H",D1243="H",D1263="H",D1283="H",D1303="H",D1323="H",D1343="H",D1363="H",D1383="H",D1353="H",D1423="H",D1443="H",D1463="H",D1483="H"),"H",IF(OR(D1003="M",D1023="M",D1043="M",D1063="M",D1083="M",D1103="M",D1123="M",D1143="M",D1163="M",D1183="M",D1203="M",D1223="M",D1243="M",D1263="M",D1283="M",D1303="M",D1323="M",D1343="M",D1363="M",D1383="M",D1353="M",D1423="M",D1443="M",D1463="M",D1483="M"),"M",IF(OR(D1003="L",D1023="L",D1043="L",D1063="L",D1083="L",D1103="L",D1123="L",D1143="L",D1163="L",D1183="L",D1203="L",D1223="L",D1243="L",D1263="L",D1283="L",D1303="L",D1323="L",D1343="L",D1363="L",D1383="L",D1353="L",D1423="L",D1443="L",D1463="L",D1483="L"),"L","OoS"))))</f>
        <v>DM</v>
      </c>
      <c r="D3551" s="81" t="s">
        <v>449</v>
      </c>
      <c r="P3551" s="99"/>
    </row>
    <row r="3552" spans="1:16" hidden="1" x14ac:dyDescent="0.25">
      <c r="B3552" s="56" t="str">
        <f>IF(ISTEXT('Organizational Unit Summary'!$B$42),'Organizational Unit Summary'!$B$42,"")</f>
        <v>P-3</v>
      </c>
      <c r="C3552" s="101" t="str">
        <f>IF('Organizational Unit Summary'!$B$24="Benchmark or Sustainment",IF(OR(D1004="DM",D1024="DM",D1044="DM",D1064="DM",D1084="DM",D1104="DM",D1124="DM",D1144="DM",D1164="DM",D1184="DM",D1204="DM",D1224="DM",D1244="DM",D1264="DM",D1284="DM",D1304="DM",D1324="DM",D1344="DM",D1364="DM",D1384="DM",D1354="DM",D1424="DM",D1444="DM",D1464="DM",D1484="DM"),"DM",IF(OR(D1004="PM",D1024="PM",D1044="PM",D1064="PM",D1084="PM",D1104="PM",D1124="PM",D1144="PM",D1164="PM",D1184="PM",D1204="PM",D1224="PM",D1244="PM",D1264="PM",D1284="PM",D1304="PM",D1324="PM",D1344="PM",D1364="PM",D1384="PM",D1354="PM",D1424="PM",D1444="PM",D1464="PM",D1484="PM"),"PM",IF(OR(D1004="LM",D1024="LM",D1044="LM",D1064="LM",D1084="LM",D1104="LM",D1124="LM",D1144="LM",D1164="LM",D1184="LM",D1204="LM",D1224="LM",D1244="LM",D1264="LM",D1284="LM",D1304="LM",D1324="LM",D1344="LM",D1364="LM",D1384="LM",D1354="LM",D1424="LM",D1444="LM",D1464="LM",D1484="LM"),"LM",IF(OR(D1004="FM",D1024="FM",D1044="FM",D1064="FM",D1084="FM",D1104="FM",D1124="FM",D1144="FM",D1164="FM",D1184="FM",D1204="FM",D1224="FM",D1244="FM",D1264="FM",D1284="FM",D1304="FM",D1324="FM",D1344="FM",D1364="FM",D1384="FM",D1354="FM",D1424="FM",D1444="FM",D1464="FM",D1484="FM"),"FM","OoS")))),IF(OR(D1004="H",D1024="H",D1044="H",D1064="H",D1084="H",D1104="H",D1124="H",D1144="H",D1164="H",D1184="H",D1204="H",D1224="H",D1244="H",D1264="H",D1284="H",D1304="H",D1324="H",D1344="H",D1364="H",D1384="H",D1354="H",D1424="H",D1444="H",D1464="H",D1484="H"),"H",IF(OR(D1004="M",D1024="M",D1044="M",D1064="M",D1084="M",D1104="M",D1124="M",D1144="M",D1164="M",D1184="M",D1204="M",D1224="M",D1244="M",D1264="M",D1284="M",D1304="M",D1324="M",D1344="M",D1364="M",D1384="M",D1354="M",D1424="M",D1444="M",D1464="M",D1484="M"),"M",IF(OR(D1004="L",D1024="L",D1044="L",D1064="L",D1084="L",D1104="L",D1124="L",D1144="L",D1164="L",D1184="L",D1204="L",D1224="L",D1244="L",D1264="L",D1284="L",D1304="L",D1324="L",D1344="L",D1364="L",D1384="L",D1354="L",D1424="L",D1444="L",D1464="L",D1484="L"),"L","OoS"))))</f>
        <v>DM</v>
      </c>
      <c r="D3552" s="81" t="s">
        <v>449</v>
      </c>
      <c r="P3552" s="99"/>
    </row>
    <row r="3553" spans="2:16" hidden="1" x14ac:dyDescent="0.25">
      <c r="B3553" s="56" t="str">
        <f>IF(ISTEXT('Organizational Unit Summary'!$B$43),'Organizational Unit Summary'!$B$43,"")</f>
        <v>P-4</v>
      </c>
      <c r="C3553" s="101" t="str">
        <f>IF('Organizational Unit Summary'!$B$24="Benchmark or Sustainment",IF(OR(D1005="DM",D1025="DM",D1045="DM",D1065="DM",D1085="DM",D1105="DM",D1125="DM",D1145="DM",D1165="DM",D1185="DM",D1205="DM",D1225="DM",D1245="DM",D1265="DM",D1285="DM",D1305="DM",D1325="DM",D1345="DM",D1365="DM",D1385="DM",D1355="DM",D1425="DM",D1445="DM",D1465="DM",D1485="DM"),"DM",IF(OR(D1005="PM",D1025="PM",D1045="PM",D1065="PM",D1085="PM",D1105="PM",D1125="PM",D1145="PM",D1165="PM",D1185="PM",D1205="PM",D1225="PM",D1245="PM",D1265="PM",D1285="PM",D1305="PM",D1325="PM",D1345="PM",D1365="PM",D1385="PM",D1355="PM",D1425="PM",D1445="PM",D1465="PM",D1485="PM"),"PM",IF(OR(D1005="LM",D1025="LM",D1045="LM",D1065="LM",D1085="LM",D1105="LM",D1125="LM",D1145="LM",D1165="LM",D1185="LM",D1205="LM",D1225="LM",D1245="LM",D1265="LM",D1285="LM",D1305="LM",D1325="LM",D1345="LM",D1365="LM",D1385="LM",D1355="LM",D1425="LM",D1445="LM",D1465="LM",D1485="LM"),"LM",IF(OR(D1005="FM",D1025="FM",D1045="FM",D1065="FM",D1085="FM",D1105="FM",D1125="FM",D1145="FM",D1165="FM",D1185="FM",D1205="FM",D1225="FM",D1245="FM",D1265="FM",D1285="FM",D1305="FM",D1325="FM",D1345="FM",D1365="FM",D1385="FM",D1355="FM",D1425="FM",D1445="FM",D1465="FM",D1485="FM"),"FM","OoS")))),IF(OR(D1005="H",D1025="H",D1045="H",D1065="H",D1085="H",D1105="H",D1125="H",D1145="H",D1165="H",D1185="H",D1205="H",D1225="H",D1245="H",D1265="H",D1285="H",D1305="H",D1325="H",D1345="H",D1365="H",D1385="H",D1355="H",D1425="H",D1445="H",D1465="H",D1485="H"),"H",IF(OR(D1005="M",D1025="M",D1045="M",D1065="M",D1085="M",D1105="M",D1125="M",D1145="M",D1165="M",D1185="M",D1205="M",D1225="M",D1245="M",D1265="M",D1285="M",D1305="M",D1325="M",D1345="M",D1365="M",D1385="M",D1355="M",D1425="M",D1445="M",D1465="M",D1485="M"),"M",IF(OR(D1005="L",D1025="L",D1045="L",D1065="L",D1085="L",D1105="L",D1125="L",D1145="L",D1165="L",D1185="L",D1205="L",D1225="L",D1245="L",D1265="L",D1285="L",D1305="L",D1325="L",D1345="L",D1365="L",D1385="L",D1355="L",D1425="L",D1445="L",D1465="L",D1485="L"),"L","OoS"))))</f>
        <v>DM</v>
      </c>
      <c r="D3553" s="81" t="s">
        <v>449</v>
      </c>
      <c r="P3553" s="99"/>
    </row>
    <row r="3554" spans="2:16" hidden="1" x14ac:dyDescent="0.25">
      <c r="B3554" s="56" t="str">
        <f>IF(ISTEXT('Organizational Unit Summary'!$B$44),'Organizational Unit Summary'!$B$44,"")</f>
        <v>P-5</v>
      </c>
      <c r="C3554" s="101" t="str">
        <f>IF('Organizational Unit Summary'!$B$24="Benchmark or Sustainment",IF(OR(D1006="DM",D1026="DM",D1046="DM",D1066="DM",D1086="DM",D1106="DM",D1126="DM",D1146="DM",D1166="DM",D1186="DM",D1206="DM",D1226="DM",D1246="DM",D1266="DM",D1286="DM",D1306="DM",D1326="DM",D1346="DM",D1366="DM",D1386="DM",D1356="DM",D1426="DM",D1446="DM",D1466="DM",D1486="DM"),"DM",IF(OR(D1006="PM",D1026="PM",D1046="PM",D1066="PM",D1086="PM",D1106="PM",D1126="PM",D1146="PM",D1166="PM",D1186="PM",D1206="PM",D1226="PM",D1246="PM",D1266="PM",D1286="PM",D1306="PM",D1326="PM",D1346="PM",D1366="PM",D1386="PM",D1356="PM",D1426="PM",D1446="PM",D1466="PM",D1486="PM"),"PM",IF(OR(D1006="LM",D1026="LM",D1046="LM",D1066="LM",D1086="LM",D1106="LM",D1126="LM",D1146="LM",D1166="LM",D1186="LM",D1206="LM",D1226="LM",D1246="LM",D1266="LM",D1286="LM",D1306="LM",D1326="LM",D1346="LM",D1366="LM",D1386="LM",D1356="LM",D1426="LM",D1446="LM",D1466="LM",D1486="LM"),"LM",IF(OR(D1006="FM",D1026="FM",D1046="FM",D1066="FM",D1086="FM",D1106="FM",D1126="FM",D1146="FM",D1166="FM",D1186="FM",D1206="FM",D1226="FM",D1246="FM",D1266="FM",D1286="FM",D1306="FM",D1326="FM",D1346="FM",D1366="FM",D1386="FM",D1356="FM",D1426="FM",D1446="FM",D1466="FM",D1486="FM"),"FM","OoS")))),IF(OR(D1006="H",D1026="H",D1046="H",D1066="H",D1086="H",D1106="H",D1126="H",D1146="H",D1166="H",D1186="H",D1206="H",D1226="H",D1246="H",D1266="H",D1286="H",D1306="H",D1326="H",D1346="H",D1366="H",D1386="H",D1356="H",D1426="H",D1446="H",D1466="H",D1486="H"),"H",IF(OR(D1006="M",D1026="M",D1046="M",D1066="M",D1086="M",D1106="M",D1126="M",D1146="M",D1166="M",D1186="M",D1206="M",D1226="M",D1246="M",D1266="M",D1286="M",D1306="M",D1326="M",D1346="M",D1366="M",D1386="M",D1356="M",D1426="M",D1446="M",D1466="M",D1486="M"),"M",IF(OR(D1006="L",D1026="L",D1046="L",D1066="L",D1086="L",D1106="L",D1126="L",D1146="L",D1166="L",D1186="L",D1206="L",D1226="L",D1246="L",D1266="L",D1286="L",D1306="L",D1326="L",D1346="L",D1366="L",D1386="L",D1356="L",D1426="L",D1446="L",D1466="L",D1486="L"),"L","OoS"))))</f>
        <v>DM</v>
      </c>
      <c r="D3554" s="81" t="s">
        <v>449</v>
      </c>
      <c r="P3554" s="99"/>
    </row>
    <row r="3555" spans="2:16" hidden="1" x14ac:dyDescent="0.25">
      <c r="B3555" s="56" t="str">
        <f>IF(ISTEXT('Organizational Unit Summary'!$B$45),'Organizational Unit Summary'!$B$45,"")</f>
        <v>P-6</v>
      </c>
      <c r="C3555" s="101" t="str">
        <f>IF('Organizational Unit Summary'!$B$24="Benchmark or Sustainment",IF(OR(D1007="DM",D1027="DM",D1047="DM",D1067="DM",D1087="DM",D1107="DM",D1127="DM",D1147="DM",D1167="DM",D1187="DM",D1207="DM",D1227="DM",D1247="DM",D1267="DM",D1287="DM",D1307="DM",D1327="DM",D1347="DM",D1367="DM",D1387="DM",D1357="DM",D1427="DM",D1447="DM",D1467="DM",D1487="DM"),"DM",IF(OR(D1007="PM",D1027="PM",D1047="PM",D1067="PM",D1087="PM",D1107="PM",D1127="PM",D1147="PM",D1167="PM",D1187="PM",D1207="PM",D1227="PM",D1247="PM",D1267="PM",D1287="PM",D1307="PM",D1327="PM",D1347="PM",D1367="PM",D1387="PM",D1357="PM",D1427="PM",D1447="PM",D1467="PM",D1487="PM"),"PM",IF(OR(D1007="LM",D1027="LM",D1047="LM",D1067="LM",D1087="LM",D1107="LM",D1127="LM",D1147="LM",D1167="LM",D1187="LM",D1207="LM",D1227="LM",D1247="LM",D1267="LM",D1287="LM",D1307="LM",D1327="LM",D1347="LM",D1367="LM",D1387="LM",D1357="LM",D1427="LM",D1447="LM",D1467="LM",D1487="LM"),"LM",IF(OR(D1007="FM",D1027="FM",D1047="FM",D1067="FM",D1087="FM",D1107="FM",D1127="FM",D1147="FM",D1167="FM",D1187="FM",D1207="FM",D1227="FM",D1247="FM",D1267="FM",D1287="FM",D1307="FM",D1327="FM",D1347="FM",D1367="FM",D1387="FM",D1357="FM",D1427="FM",D1447="FM",D1467="FM",D1487="FM"),"FM","OoS")))),IF(OR(D1007="H",D1027="H",D1047="H",D1067="H",D1087="H",D1107="H",D1127="H",D1147="H",D1167="H",D1187="H",D1207="H",D1227="H",D1247="H",D1267="H",D1287="H",D1307="H",D1327="H",D1347="H",D1367="H",D1387="H",D1357="H",D1427="H",D1447="H",D1467="H",D1487="H"),"H",IF(OR(D1007="M",D1027="M",D1047="M",D1067="M",D1087="M",D1107="M",D1127="M",D1147="M",D1167="M",D1187="M",D1207="M",D1227="M",D1247="M",D1267="M",D1287="M",D1307="M",D1327="M",D1347="M",D1367="M",D1387="M",D1357="M",D1427="M",D1447="M",D1467="M",D1487="M"),"M",IF(OR(D1007="L",D1027="L",D1047="L",D1067="L",D1087="L",D1107="L",D1127="L",D1147="L",D1167="L",D1187="L",D1207="L",D1227="L",D1247="L",D1267="L",D1287="L",D1307="L",D1327="L",D1347="L",D1367="L",D1387="L",D1357="L",D1427="L",D1447="L",D1467="L",D1487="L"),"L","OoS"))))</f>
        <v>DM</v>
      </c>
      <c r="D3555" s="81" t="s">
        <v>449</v>
      </c>
      <c r="P3555" s="99"/>
    </row>
    <row r="3556" spans="2:16" hidden="1" x14ac:dyDescent="0.25">
      <c r="B3556" s="56" t="str">
        <f>IF(ISTEXT('Organizational Unit Summary'!$B$46),'Organizational Unit Summary'!$B$46,"")</f>
        <v>P-7</v>
      </c>
      <c r="C3556" s="101" t="str">
        <f>IF('Organizational Unit Summary'!$B$24="Benchmark or Sustainment",IF(OR(D1008="DM",D1028="DM",D1048="DM",D1068="DM",D1088="DM",D1108="DM",D1128="DM",D1148="DM",D1168="DM",D1188="DM",D1208="DM",D1228="DM",D1248="DM",D1268="DM",D1288="DM",D1308="DM",D1328="DM",D1348="DM",D1368="DM",D1388="DM",D1358="DM",D1428="DM",D1448="DM",D1468="DM",D1488="DM"),"DM",IF(OR(D1008="PM",D1028="PM",D1048="PM",D1068="PM",D1088="PM",D1108="PM",D1128="PM",D1148="PM",D1168="PM",D1188="PM",D1208="PM",D1228="PM",D1248="PM",D1268="PM",D1288="PM",D1308="PM",D1328="PM",D1348="PM",D1368="PM",D1388="PM",D1358="PM",D1428="PM",D1448="PM",D1468="PM",D1488="PM"),"PM",IF(OR(D1008="LM",D1028="LM",D1048="LM",D1068="LM",D1088="LM",D1108="LM",D1128="LM",D1148="LM",D1168="LM",D1188="LM",D1208="LM",D1228="LM",D1248="LM",D1268="LM",D1288="LM",D1308="LM",D1328="LM",D1348="LM",D1368="LM",D1388="LM",D1358="LM",D1428="LM",D1448="LM",D1468="LM",D1488="LM"),"LM",IF(OR(D1008="FM",D1028="FM",D1048="FM",D1068="FM",D1088="FM",D1108="FM",D1128="FM",D1148="FM",D1168="FM",D1188="FM",D1208="FM",D1228="FM",D1248="FM",D1268="FM",D1288="FM",D1308="FM",D1328="FM",D1348="FM",D1368="FM",D1388="FM",D1358="FM",D1428="FM",D1448="FM",D1468="FM",D1488="FM"),"FM","OoS")))),IF(OR(D1008="H",D1028="H",D1048="H",D1068="H",D1088="H",D1108="H",D1128="H",D1148="H",D1168="H",D1188="H",D1208="H",D1228="H",D1248="H",D1268="H",D1288="H",D1308="H",D1328="H",D1348="H",D1368="H",D1388="H",D1358="H",D1428="H",D1448="H",D1468="H",D1488="H"),"H",IF(OR(D1008="M",D1028="M",D1048="M",D1068="M",D1088="M",D1108="M",D1128="M",D1148="M",D1168="M",D1188="M",D1208="M",D1228="M",D1248="M",D1268="M",D1288="M",D1308="M",D1328="M",D1348="M",D1368="M",D1388="M",D1358="M",D1428="M",D1448="M",D1468="M",D1488="M"),"M",IF(OR(D1008="L",D1028="L",D1048="L",D1068="L",D1088="L",D1108="L",D1128="L",D1148="L",D1168="L",D1188="L",D1208="L",D1228="L",D1248="L",D1268="L",D1288="L",D1308="L",D1328="L",D1348="L",D1368="L",D1388="L",D1358="L",D1428="L",D1448="L",D1468="L",D1488="L"),"L","OoS"))))</f>
        <v>DM</v>
      </c>
      <c r="D3556" s="81" t="s">
        <v>449</v>
      </c>
      <c r="P3556" s="99"/>
    </row>
    <row r="3557" spans="2:16" hidden="1" x14ac:dyDescent="0.25">
      <c r="B3557" s="56" t="str">
        <f>IF(ISTEXT('Organizational Unit Summary'!$B$47),'Organizational Unit Summary'!$B$47,"")</f>
        <v>P-8</v>
      </c>
      <c r="C3557" s="101" t="str">
        <f>IF('Organizational Unit Summary'!$B$24="Benchmark or Sustainment",IF(OR(D1009="DM",D1029="DM",D1049="DM",D1069="DM",D1089="DM",D1109="DM",D1129="DM",D1149="DM",D1169="DM",D1189="DM",D1209="DM",D1229="DM",D1249="DM",D1269="DM",D1289="DM",D1309="DM",D1329="DM",D1349="DM",D1369="DM",D1389="DM",D1359="DM",D1429="DM",D1449="DM",D1469="DM",D1489="DM"),"DM",IF(OR(D1009="PM",D1029="PM",D1049="PM",D1069="PM",D1089="PM",D1109="PM",D1129="PM",D1149="PM",D1169="PM",D1189="PM",D1209="PM",D1229="PM",D1249="PM",D1269="PM",D1289="PM",D1309="PM",D1329="PM",D1349="PM",D1369="PM",D1389="PM",D1359="PM",D1429="PM",D1449="PM",D1469="PM",D1489="PM"),"PM",IF(OR(D1009="LM",D1029="LM",D1049="LM",D1069="LM",D1089="LM",D1109="LM",D1129="LM",D1149="LM",D1169="LM",D1189="LM",D1209="LM",D1229="LM",D1249="LM",D1269="LM",D1289="LM",D1309="LM",D1329="LM",D1349="LM",D1369="LM",D1389="LM",D1359="LM",D1429="LM",D1449="LM",D1469="LM",D1489="LM"),"LM",IF(OR(D1009="FM",D1029="FM",D1049="FM",D1069="FM",D1089="FM",D1109="FM",D1129="FM",D1149="FM",D1169="FM",D1189="FM",D1209="FM",D1229="FM",D1249="FM",D1269="FM",D1289="FM",D1309="FM",D1329="FM",D1349="FM",D1369="FM",D1389="FM",D1359="FM",D1429="FM",D1449="FM",D1469="FM",D1489="FM"),"FM","OoS")))),IF(OR(D1009="H",D1029="H",D1049="H",D1069="H",D1089="H",D1109="H",D1129="H",D1149="H",D1169="H",D1189="H",D1209="H",D1229="H",D1249="H",D1269="H",D1289="H",D1309="H",D1329="H",D1349="H",D1369="H",D1389="H",D1359="H",D1429="H",D1449="H",D1469="H",D1489="H"),"H",IF(OR(D1009="M",D1029="M",D1049="M",D1069="M",D1089="M",D1109="M",D1129="M",D1149="M",D1169="M",D1189="M",D1209="M",D1229="M",D1249="M",D1269="M",D1289="M",D1309="M",D1329="M",D1349="M",D1369="M",D1389="M",D1359="M",D1429="M",D1449="M",D1469="M",D1489="M"),"M",IF(OR(D1009="L",D1029="L",D1049="L",D1069="L",D1089="L",D1109="L",D1129="L",D1149="L",D1169="L",D1189="L",D1209="L",D1229="L",D1249="L",D1269="L",D1289="L",D1309="L",D1329="L",D1349="L",D1369="L",D1389="L",D1359="L",D1429="L",D1449="L",D1469="L",D1489="L"),"L","OoS"))))</f>
        <v>DM</v>
      </c>
      <c r="D3557" s="81" t="s">
        <v>449</v>
      </c>
      <c r="P3557" s="99"/>
    </row>
    <row r="3558" spans="2:16" hidden="1" x14ac:dyDescent="0.25">
      <c r="B3558" s="56" t="str">
        <f>IF(ISTEXT('Organizational Unit Summary'!$B$48),'Organizational Unit Summary'!$B$48,"")</f>
        <v>P-9</v>
      </c>
      <c r="C3558" s="101" t="str">
        <f>IF('Organizational Unit Summary'!$B$24="Benchmark or Sustainment",IF(OR(D1010="DM",D1030="DM",D1050="DM",D1070="DM",D1090="DM",D1110="DM",D1130="DM",D1150="DM",D1170="DM",D1190="DM",D1210="DM",D1230="DM",D1250="DM",D1270="DM",D1290="DM",D1310="DM",D1330="DM",D1350="DM",D1370="DM",D1390="DM",D1360="DM",D1430="DM",D1450="DM",D1470="DM",D1490="DM"),"DM",IF(OR(D1010="PM",D1030="PM",D1050="PM",D1070="PM",D1090="PM",D1110="PM",D1130="PM",D1150="PM",D1170="PM",D1190="PM",D1210="PM",D1230="PM",D1250="PM",D1270="PM",D1290="PM",D1310="PM",D1330="PM",D1350="PM",D1370="PM",D1390="PM",D1360="PM",D1430="PM",D1450="PM",D1470="PM",D1490="PM"),"PM",IF(OR(D1010="LM",D1030="LM",D1050="LM",D1070="LM",D1090="LM",D1110="LM",D1130="LM",D1150="LM",D1170="LM",D1190="LM",D1210="LM",D1230="LM",D1250="LM",D1270="LM",D1290="LM",D1310="LM",D1330="LM",D1350="LM",D1370="LM",D1390="LM",D1360="LM",D1430="LM",D1450="LM",D1470="LM",D1490="LM"),"LM",IF(OR(D1010="FM",D1030="FM",D1050="FM",D1070="FM",D1090="FM",D1110="FM",D1130="FM",D1150="FM",D1170="FM",D1190="FM",D1210="FM",D1230="FM",D1250="FM",D1270="FM",D1290="FM",D1310="FM",D1330="FM",D1350="FM",D1370="FM",D1390="FM",D1360="FM",D1430="FM",D1450="FM",D1470="FM",D1490="FM"),"FM","OoS")))),IF(OR(D1010="H",D1030="H",D1050="H",D1070="H",D1090="H",D1110="H",D1130="H",D1150="H",D1170="H",D1190="H",D1210="H",D1230="H",D1250="H",D1270="H",D1290="H",D1310="H",D1330="H",D1350="H",D1370="H",D1390="H",D1360="H",D1430="H",D1450="H",D1470="H",D1490="H"),"H",IF(OR(D1010="M",D1030="M",D1050="M",D1070="M",D1090="M",D1110="M",D1130="M",D1150="M",D1170="M",D1190="M",D1210="M",D1230="M",D1250="M",D1270="M",D1290="M",D1310="M",D1330="M",D1350="M",D1370="M",D1390="M",D1360="M",D1430="M",D1450="M",D1470="M",D1490="M"),"M",IF(OR(D1010="L",D1030="L",D1050="L",D1070="L",D1090="L",D1110="L",D1130="L",D1150="L",D1170="L",D1190="L",D1210="L",D1230="L",D1250="L",D1270="L",D1290="L",D1310="L",D1330="L",D1350="L",D1370="L",D1390="L",D1360="L",D1430="L",D1450="L",D1470="L",D1490="L"),"L","OoS"))))</f>
        <v>DM</v>
      </c>
      <c r="D3558" s="81" t="s">
        <v>449</v>
      </c>
      <c r="P3558" s="99"/>
    </row>
    <row r="3559" spans="2:16" hidden="1" x14ac:dyDescent="0.25">
      <c r="B3559" s="56" t="str">
        <f>IF(ISTEXT('Organizational Unit Summary'!$B$49),'Organizational Unit Summary'!$B$49,"")</f>
        <v>P-10</v>
      </c>
      <c r="C3559" s="101" t="str">
        <f>IF('Organizational Unit Summary'!$B$24="Benchmark or Sustainment",IF(OR(D1011="DM",D1031="DM",D1051="DM",D1071="DM",D1091="DM",D1111="DM",D1131="DM",D1151="DM",D1171="DM",D1191="DM",D1211="DM",D1231="DM",D1251="DM",D1271="DM",D1291="DM",D1311="DM",D1331="DM",D1351="DM",D1371="DM",D1391="DM",D1361="DM",D1431="DM",D1451="DM",D1471="DM",D1491="DM"),"DM",IF(OR(D1011="PM",D1031="PM",D1051="PM",D1071="PM",D1091="PM",D1111="PM",D1131="PM",D1151="PM",D1171="PM",D1191="PM",D1211="PM",D1231="PM",D1251="PM",D1271="PM",D1291="PM",D1311="PM",D1331="PM",D1351="PM",D1371="PM",D1391="PM",D1361="PM",D1431="PM",D1451="PM",D1471="PM",D1491="PM"),"PM",IF(OR(D1011="LM",D1031="LM",D1051="LM",D1071="LM",D1091="LM",D1111="LM",D1131="LM",D1151="LM",D1171="LM",D1191="LM",D1211="LM",D1231="LM",D1251="LM",D1271="LM",D1291="LM",D1311="LM",D1331="LM",D1351="LM",D1371="LM",D1391="LM",D1361="LM",D1431="LM",D1451="LM",D1471="LM",D1491="LM"),"LM",IF(OR(D1011="FM",D1031="FM",D1051="FM",D1071="FM",D1091="FM",D1111="FM",D1131="FM",D1151="FM",D1171="FM",D1191="FM",D1211="FM",D1231="FM",D1251="FM",D1271="FM",D1291="FM",D1311="FM",D1331="FM",D1351="FM",D1371="FM",D1391="FM",D1361="FM",D1431="FM",D1451="FM",D1471="FM",D1491="FM"),"FM","OoS")))),IF(OR(D1011="H",D1031="H",D1051="H",D1071="H",D1091="H",D1111="H",D1131="H",D1151="H",D1171="H",D1191="H",D1211="H",D1231="H",D1251="H",D1271="H",D1291="H",D1311="H",D1331="H",D1351="H",D1371="H",D1391="H",D1361="H",D1431="H",D1451="H",D1471="H",D1491="H"),"H",IF(OR(D1011="M",D1031="M",D1051="M",D1071="M",D1091="M",D1111="M",D1131="M",D1151="M",D1171="M",D1191="M",D1211="M",D1231="M",D1251="M",D1271="M",D1291="M",D1311="M",D1331="M",D1351="M",D1371="M",D1391="M",D1361="M",D1431="M",D1451="M",D1471="M",D1491="M"),"M",IF(OR(D1011="L",D1031="L",D1051="L",D1071="L",D1091="L",D1111="L",D1131="L",D1151="L",D1171="L",D1191="L",D1211="L",D1231="L",D1251="L",D1271="L",D1291="L",D1311="L",D1331="L",D1351="L",D1371="L",D1391="L",D1361="L",D1431="L",D1451="L",D1471="L",D1491="L"),"L","OoS"))))</f>
        <v>DM</v>
      </c>
      <c r="D3559" s="81" t="s">
        <v>449</v>
      </c>
      <c r="P3559" s="99"/>
    </row>
    <row r="3560" spans="2:16" hidden="1" x14ac:dyDescent="0.25">
      <c r="B3560" s="56" t="str">
        <f>IF(ISTEXT('Organizational Unit Summary'!$B$50),'Organizational Unit Summary'!$B$50,"")</f>
        <v>P-11</v>
      </c>
      <c r="C3560" s="101" t="str">
        <f>IF('Organizational Unit Summary'!$B$24="Benchmark or Sustainment",IF(OR(D1012="DM",D1032="DM",D1052="DM",D1072="DM",D1092="DM",D1112="DM",D1132="DM",D1152="DM",D1172="DM",D1192="DM",D1212="DM",D1232="DM",D1252="DM",D1272="DM",D1292="DM",D1312="DM",D1332="DM",D1352="DM",D1372="DM",D1392="DM",D1362="DM",D1432="DM",D1452="DM",D1472="DM",D1492="DM"),"DM",IF(OR(D1012="PM",D1032="PM",D1052="PM",D1072="PM",D1092="PM",D1112="PM",D1132="PM",D1152="PM",D1172="PM",D1192="PM",D1212="PM",D1232="PM",D1252="PM",D1272="PM",D1292="PM",D1312="PM",D1332="PM",D1352="PM",D1372="PM",D1392="PM",D1362="PM",D1432="PM",D1452="PM",D1472="PM",D1492="PM"),"PM",IF(OR(D1012="LM",D1032="LM",D1052="LM",D1072="LM",D1092="LM",D1112="LM",D1132="LM",D1152="LM",D1172="LM",D1192="LM",D1212="LM",D1232="LM",D1252="LM",D1272="LM",D1292="LM",D1312="LM",D1332="LM",D1352="LM",D1372="LM",D1392="LM",D1362="LM",D1432="LM",D1452="LM",D1472="LM",D1492="LM"),"LM",IF(OR(D1012="FM",D1032="FM",D1052="FM",D1072="FM",D1092="FM",D1112="FM",D1132="FM",D1152="FM",D1172="FM",D1192="FM",D1212="FM",D1232="FM",D1252="FM",D1272="FM",D1292="FM",D1312="FM",D1332="FM",D1352="FM",D1372="FM",D1392="FM",D1362="FM",D1432="FM",D1452="FM",D1472="FM",D1492="FM"),"FM","OoS")))),IF(OR(D1012="H",D1032="H",D1052="H",D1072="H",D1092="H",D1112="H",D1132="H",D1152="H",D1172="H",D1192="H",D1212="H",D1232="H",D1252="H",D1272="H",D1292="H",D1312="H",D1332="H",D1352="H",D1372="H",D1392="H",D1362="H",D1432="H",D1452="H",D1472="H",D1492="H"),"H",IF(OR(D1012="M",D1032="M",D1052="M",D1072="M",D1092="M",D1112="M",D1132="M",D1152="M",D1172="M",D1192="M",D1212="M",D1232="M",D1252="M",D1272="M",D1292="M",D1312="M",D1332="M",D1352="M",D1372="M",D1392="M",D1362="M",D1432="M",D1452="M",D1472="M",D1492="M"),"M",IF(OR(D1012="L",D1032="L",D1052="L",D1072="L",D1092="L",D1112="L",D1132="L",D1152="L",D1172="L",D1192="L",D1212="L",D1232="L",D1252="L",D1272="L",D1292="L",D1312="L",D1332="L",D1352="L",D1372="L",D1392="L",D1362="L",D1432="L",D1452="L",D1472="L",D1492="L"),"L","OoS"))))</f>
        <v>DM</v>
      </c>
      <c r="D3560" s="81" t="s">
        <v>449</v>
      </c>
      <c r="P3560" s="99"/>
    </row>
    <row r="3561" spans="2:16" hidden="1" x14ac:dyDescent="0.25">
      <c r="B3561" s="56" t="str">
        <f>IF(ISTEXT('Organizational Unit Summary'!$B$51),'Organizational Unit Summary'!$B$51,"")</f>
        <v>P-12</v>
      </c>
      <c r="C3561" s="101" t="str">
        <f>IF('Organizational Unit Summary'!$B$24="Benchmark or Sustainment",IF(OR(D1013="DM",D1033="DM",D1053="DM",D1073="DM",D1093="DM",D1113="DM",D1133="DM",D1153="DM",D1173="DM",D1193="DM",D1213="DM",D1233="DM",D1253="DM",D1273="DM",D1293="DM",D1313="DM",D1333="DM",D1353="DM",D1373="DM",D1393="DM",D1363="DM",D1433="DM",D1453="DM",D1473="DM",D1493="DM"),"DM",IF(OR(D1013="PM",D1033="PM",D1053="PM",D1073="PM",D1093="PM",D1113="PM",D1133="PM",D1153="PM",D1173="PM",D1193="PM",D1213="PM",D1233="PM",D1253="PM",D1273="PM",D1293="PM",D1313="PM",D1333="PM",D1353="PM",D1373="PM",D1393="PM",D1363="PM",D1433="PM",D1453="PM",D1473="PM",D1493="PM"),"PM",IF(OR(D1013="LM",D1033="LM",D1053="LM",D1073="LM",D1093="LM",D1113="LM",D1133="LM",D1153="LM",D1173="LM",D1193="LM",D1213="LM",D1233="LM",D1253="LM",D1273="LM",D1293="LM",D1313="LM",D1333="LM",D1353="LM",D1373="LM",D1393="LM",D1363="LM",D1433="LM",D1453="LM",D1473="LM",D1493="LM"),"LM",IF(OR(D1013="FM",D1033="FM",D1053="FM",D1073="FM",D1093="FM",D1113="FM",D1133="FM",D1153="FM",D1173="FM",D1193="FM",D1213="FM",D1233="FM",D1253="FM",D1273="FM",D1293="FM",D1313="FM",D1333="FM",D1353="FM",D1373="FM",D1393="FM",D1363="FM",D1433="FM",D1453="FM",D1473="FM",D1493="FM"),"FM","OoS")))),IF(OR(D1013="H",D1033="H",D1053="H",D1073="H",D1093="H",D1113="H",D1133="H",D1153="H",D1173="H",D1193="H",D1213="H",D1233="H",D1253="H",D1273="H",D1293="H",D1313="H",D1333="H",D1353="H",D1373="H",D1393="H",D1363="H",D1433="H",D1453="H",D1473="H",D1493="H"),"H",IF(OR(D1013="M",D1033="M",D1053="M",D1073="M",D1093="M",D1113="M",D1133="M",D1153="M",D1173="M",D1193="M",D1213="M",D1233="M",D1253="M",D1273="M",D1293="M",D1313="M",D1333="M",D1353="M",D1373="M",D1393="M",D1363="M",D1433="M",D1453="M",D1473="M",D1493="M"),"M",IF(OR(D1013="L",D1033="L",D1053="L",D1073="L",D1093="L",D1113="L",D1133="L",D1153="L",D1173="L",D1193="L",D1213="L",D1233="L",D1253="L",D1273="L",D1293="L",D1313="L",D1333="L",D1353="L",D1373="L",D1393="L",D1363="L",D1433="L",D1453="L",D1473="L",D1493="L"),"L","OoS"))))</f>
        <v>DM</v>
      </c>
      <c r="D3561" s="81" t="s">
        <v>449</v>
      </c>
      <c r="P3561" s="99"/>
    </row>
    <row r="3562" spans="2:16" hidden="1" x14ac:dyDescent="0.25">
      <c r="B3562" s="56" t="str">
        <f>IF(ISTEXT('Organizational Unit Summary'!$B$52),'Organizational Unit Summary'!$B$52,"")</f>
        <v>P-13</v>
      </c>
      <c r="C3562" s="101" t="str">
        <f>IF('Organizational Unit Summary'!$B$24="Benchmark or Sustainment",IF(OR(D1014="DM",D1034="DM",D1054="DM",D1074="DM",D1094="DM",D1114="DM",D1134="DM",D1154="DM",D1174="DM",D1194="DM",D1214="DM",D1234="DM",D1254="DM",D1274="DM",D1294="DM",D1314="DM",D1334="DM",D1354="DM",D1374="DM",D1394="DM",D1364="DM",D1434="DM",D1454="DM",D1474="DM",D1494="DM"),"DM",IF(OR(D1014="PM",D1034="PM",D1054="PM",D1074="PM",D1094="PM",D1114="PM",D1134="PM",D1154="PM",D1174="PM",D1194="PM",D1214="PM",D1234="PM",D1254="PM",D1274="PM",D1294="PM",D1314="PM",D1334="PM",D1354="PM",D1374="PM",D1394="PM",D1364="PM",D1434="PM",D1454="PM",D1474="PM",D1494="PM"),"PM",IF(OR(D1014="LM",D1034="LM",D1054="LM",D1074="LM",D1094="LM",D1114="LM",D1134="LM",D1154="LM",D1174="LM",D1194="LM",D1214="LM",D1234="LM",D1254="LM",D1274="LM",D1294="LM",D1314="LM",D1334="LM",D1354="LM",D1374="LM",D1394="LM",D1364="LM",D1434="LM",D1454="LM",D1474="LM",D1494="LM"),"LM",IF(OR(D1014="FM",D1034="FM",D1054="FM",D1074="FM",D1094="FM",D1114="FM",D1134="FM",D1154="FM",D1174="FM",D1194="FM",D1214="FM",D1234="FM",D1254="FM",D1274="FM",D1294="FM",D1314="FM",D1334="FM",D1354="FM",D1374="FM",D1394="FM",D1364="FM",D1434="FM",D1454="FM",D1474="FM",D1494="FM"),"FM","OoS")))),IF(OR(D1014="H",D1034="H",D1054="H",D1074="H",D1094="H",D1114="H",D1134="H",D1154="H",D1174="H",D1194="H",D1214="H",D1234="H",D1254="H",D1274="H",D1294="H",D1314="H",D1334="H",D1354="H",D1374="H",D1394="H",D1364="H",D1434="H",D1454="H",D1474="H",D1494="H"),"H",IF(OR(D1014="M",D1034="M",D1054="M",D1074="M",D1094="M",D1114="M",D1134="M",D1154="M",D1174="M",D1194="M",D1214="M",D1234="M",D1254="M",D1274="M",D1294="M",D1314="M",D1334="M",D1354="M",D1374="M",D1394="M",D1364="M",D1434="M",D1454="M",D1474="M",D1494="M"),"M",IF(OR(D1014="L",D1034="L",D1054="L",D1074="L",D1094="L",D1114="L",D1134="L",D1154="L",D1174="L",D1194="L",D1214="L",D1234="L",D1254="L",D1274="L",D1294="L",D1314="L",D1334="L",D1354="L",D1374="L",D1394="L",D1364="L",D1434="L",D1454="L",D1474="L",D1494="L"),"L","OoS"))))</f>
        <v>DM</v>
      </c>
      <c r="D3562" s="81" t="s">
        <v>449</v>
      </c>
      <c r="P3562" s="99"/>
    </row>
    <row r="3563" spans="2:16" hidden="1" x14ac:dyDescent="0.25">
      <c r="B3563" s="56" t="str">
        <f>IF(ISTEXT('Organizational Unit Summary'!$B$53),'Organizational Unit Summary'!$B$53,"")</f>
        <v>P-14</v>
      </c>
      <c r="C3563" s="101" t="str">
        <f>IF('Organizational Unit Summary'!$B$24="Benchmark or Sustainment",IF(OR(D1015="DM",D1035="DM",D1055="DM",D1075="DM",D1095="DM",D1115="DM",D1135="DM",D1155="DM",D1175="DM",D1195="DM",D1215="DM",D1235="DM",D1255="DM",D1275="DM",D1295="DM",D1315="DM",D1335="DM",D1355="DM",D1375="DM",D1395="DM",D1365="DM",D1435="DM",D1455="DM",D1475="DM",D1495="DM"),"DM",IF(OR(D1015="PM",D1035="PM",D1055="PM",D1075="PM",D1095="PM",D1115="PM",D1135="PM",D1155="PM",D1175="PM",D1195="PM",D1215="PM",D1235="PM",D1255="PM",D1275="PM",D1295="PM",D1315="PM",D1335="PM",D1355="PM",D1375="PM",D1395="PM",D1365="PM",D1435="PM",D1455="PM",D1475="PM",D1495="PM"),"PM",IF(OR(D1015="LM",D1035="LM",D1055="LM",D1075="LM",D1095="LM",D1115="LM",D1135="LM",D1155="LM",D1175="LM",D1195="LM",D1215="LM",D1235="LM",D1255="LM",D1275="LM",D1295="LM",D1315="LM",D1335="LM",D1355="LM",D1375="LM",D1395="LM",D1365="LM",D1435="LM",D1455="LM",D1475="LM",D1495="LM"),"LM",IF(OR(D1015="FM",D1035="FM",D1055="FM",D1075="FM",D1095="FM",D1115="FM",D1135="FM",D1155="FM",D1175="FM",D1195="FM",D1215="FM",D1235="FM",D1255="FM",D1275="FM",D1295="FM",D1315="FM",D1335="FM",D1355="FM",D1375="FM",D1395="FM",D1365="FM",D1435="FM",D1455="FM",D1475="FM",D1495="FM"),"FM","OoS")))),IF(OR(D1015="H",D1035="H",D1055="H",D1075="H",D1095="H",D1115="H",D1135="H",D1155="H",D1175="H",D1195="H",D1215="H",D1235="H",D1255="H",D1275="H",D1295="H",D1315="H",D1335="H",D1355="H",D1375="H",D1395="H",D1365="H",D1435="H",D1455="H",D1475="H",D1495="H"),"H",IF(OR(D1015="M",D1035="M",D1055="M",D1075="M",D1095="M",D1115="M",D1135="M",D1155="M",D1175="M",D1195="M",D1215="M",D1235="M",D1255="M",D1275="M",D1295="M",D1315="M",D1335="M",D1355="M",D1375="M",D1395="M",D1365="M",D1435="M",D1455="M",D1475="M",D1495="M"),"M",IF(OR(D1015="L",D1035="L",D1055="L",D1075="L",D1095="L",D1115="L",D1135="L",D1155="L",D1175="L",D1195="L",D1215="L",D1235="L",D1255="L",D1275="L",D1295="L",D1315="L",D1335="L",D1355="L",D1375="L",D1395="L",D1365="L",D1435="L",D1455="L",D1475="L",D1495="L"),"L","OoS"))))</f>
        <v>DM</v>
      </c>
      <c r="D3563" s="81" t="s">
        <v>449</v>
      </c>
      <c r="P3563" s="99"/>
    </row>
    <row r="3564" spans="2:16" hidden="1" x14ac:dyDescent="0.25">
      <c r="B3564" s="56" t="str">
        <f>IF(ISTEXT('Organizational Unit Summary'!$B$54),'Organizational Unit Summary'!$B$54,"")</f>
        <v>P-15</v>
      </c>
      <c r="C3564" s="101" t="str">
        <f>IF('Organizational Unit Summary'!$B$24="Benchmark or Sustainment",IF(OR(D1016="DM",D1036="DM",D1056="DM",D1076="DM",D1096="DM",D1116="DM",D1136="DM",D1156="DM",D1176="DM",D1196="DM",D1216="DM",D1236="DM",D1256="DM",D1276="DM",D1296="DM",D1316="DM",D1336="DM",D1356="DM",D1376="DM",D1396="DM",D1366="DM",D1436="DM",D1456="DM",D1476="DM",D1496="DM"),"DM",IF(OR(D1016="PM",D1036="PM",D1056="PM",D1076="PM",D1096="PM",D1116="PM",D1136="PM",D1156="PM",D1176="PM",D1196="PM",D1216="PM",D1236="PM",D1256="PM",D1276="PM",D1296="PM",D1316="PM",D1336="PM",D1356="PM",D1376="PM",D1396="PM",D1366="PM",D1436="PM",D1456="PM",D1476="PM",D1496="PM"),"PM",IF(OR(D1016="LM",D1036="LM",D1056="LM",D1076="LM",D1096="LM",D1116="LM",D1136="LM",D1156="LM",D1176="LM",D1196="LM",D1216="LM",D1236="LM",D1256="LM",D1276="LM",D1296="LM",D1316="LM",D1336="LM",D1356="LM",D1376="LM",D1396="LM",D1366="LM",D1436="LM",D1456="LM",D1476="LM",D1496="LM"),"LM",IF(OR(D1016="FM",D1036="FM",D1056="FM",D1076="FM",D1096="FM",D1116="FM",D1136="FM",D1156="FM",D1176="FM",D1196="FM",D1216="FM",D1236="FM",D1256="FM",D1276="FM",D1296="FM",D1316="FM",D1336="FM",D1356="FM",D1376="FM",D1396="FM",D1366="FM",D1436="FM",D1456="FM",D1476="FM",D1496="FM"),"FM","OoS")))),IF(OR(D1016="H",D1036="H",D1056="H",D1076="H",D1096="H",D1116="H",D1136="H",D1156="H",D1176="H",D1196="H",D1216="H",D1236="H",D1256="H",D1276="H",D1296="H",D1316="H",D1336="H",D1356="H",D1376="H",D1396="H",D1366="H",D1436="H",D1456="H",D1476="H",D1496="H"),"H",IF(OR(D1016="M",D1036="M",D1056="M",D1076="M",D1096="M",D1116="M",D1136="M",D1156="M",D1176="M",D1196="M",D1216="M",D1236="M",D1256="M",D1276="M",D1296="M",D1316="M",D1336="M",D1356="M",D1376="M",D1396="M",D1366="M",D1436="M",D1456="M",D1476="M",D1496="M"),"M",IF(OR(D1016="L",D1036="L",D1056="L",D1076="L",D1096="L",D1116="L",D1136="L",D1156="L",D1176="L",D1196="L",D1216="L",D1236="L",D1256="L",D1276="L",D1296="L",D1316="L",D1336="L",D1356="L",D1376="L",D1396="L",D1366="L",D1436="L",D1456="L",D1476="L",D1496="L"),"L","OoS"))))</f>
        <v>DM</v>
      </c>
      <c r="D3564" s="81" t="s">
        <v>449</v>
      </c>
      <c r="P3564" s="99"/>
    </row>
    <row r="3565" spans="2:16" hidden="1" x14ac:dyDescent="0.25">
      <c r="B3565" s="56" t="str">
        <f>IF(ISTEXT('Organizational Unit Summary'!$B$55),'Organizational Unit Summary'!$B$55,"")</f>
        <v>P-16</v>
      </c>
      <c r="C3565" s="101" t="str">
        <f>IF('Organizational Unit Summary'!$B$24="Benchmark or Sustainment",IF(OR(D1017="DM",D1037="DM",D1057="DM",D1077="DM",D1097="DM",D1117="DM",D1137="DM",D1157="DM",D1177="DM",D1197="DM",D1217="DM",D1237="DM",D1257="DM",D1277="DM",D1297="DM",D1317="DM",D1337="DM",D1357="DM",D1377="DM",D1397="DM",D1367="DM",D1437="DM",D1457="DM",D1477="DM",D1497="DM"),"DM",IF(OR(D1017="PM",D1037="PM",D1057="PM",D1077="PM",D1097="PM",D1117="PM",D1137="PM",D1157="PM",D1177="PM",D1197="PM",D1217="PM",D1237="PM",D1257="PM",D1277="PM",D1297="PM",D1317="PM",D1337="PM",D1357="PM",D1377="PM",D1397="PM",D1367="PM",D1437="PM",D1457="PM",D1477="PM",D1497="PM"),"PM",IF(OR(D1017="LM",D1037="LM",D1057="LM",D1077="LM",D1097="LM",D1117="LM",D1137="LM",D1157="LM",D1177="LM",D1197="LM",D1217="LM",D1237="LM",D1257="LM",D1277="LM",D1297="LM",D1317="LM",D1337="LM",D1357="LM",D1377="LM",D1397="LM",D1367="LM",D1437="LM",D1457="LM",D1477="LM",D1497="LM"),"LM",IF(OR(D1017="FM",D1037="FM",D1057="FM",D1077="FM",D1097="FM",D1117="FM",D1137="FM",D1157="FM",D1177="FM",D1197="FM",D1217="FM",D1237="FM",D1257="FM",D1277="FM",D1297="FM",D1317="FM",D1337="FM",D1357="FM",D1377="FM",D1397="FM",D1367="FM",D1437="FM",D1457="FM",D1477="FM",D1497="FM"),"FM","OoS")))),IF(OR(D1017="H",D1037="H",D1057="H",D1077="H",D1097="H",D1117="H",D1137="H",D1157="H",D1177="H",D1197="H",D1217="H",D1237="H",D1257="H",D1277="H",D1297="H",D1317="H",D1337="H",D1357="H",D1377="H",D1397="H",D1367="H",D1437="H",D1457="H",D1477="H",D1497="H"),"H",IF(OR(D1017="M",D1037="M",D1057="M",D1077="M",D1097="M",D1117="M",D1137="M",D1157="M",D1177="M",D1197="M",D1217="M",D1237="M",D1257="M",D1277="M",D1297="M",D1317="M",D1337="M",D1357="M",D1377="M",D1397="M",D1367="M",D1437="M",D1457="M",D1477="M",D1497="M"),"M",IF(OR(D1017="L",D1037="L",D1057="L",D1077="L",D1097="L",D1117="L",D1137="L",D1157="L",D1177="L",D1197="L",D1217="L",D1237="L",D1257="L",D1277="L",D1297="L",D1317="L",D1337="L",D1357="L",D1377="L",D1397="L",D1367="L",D1437="L",D1457="L",D1477="L",D1497="L"),"L","OoS"))))</f>
        <v>DM</v>
      </c>
      <c r="D3565" s="81" t="s">
        <v>449</v>
      </c>
      <c r="P3565" s="99"/>
    </row>
    <row r="3566" spans="2:16" hidden="1" x14ac:dyDescent="0.25">
      <c r="B3566" s="56" t="str">
        <f>IF(ISTEXT('Organizational Unit Summary'!$B$56),'Organizational Unit Summary'!$B$56,"")</f>
        <v>P-17</v>
      </c>
      <c r="C3566" s="101" t="str">
        <f>IF('Organizational Unit Summary'!$B$24="Benchmark or Sustainment",IF(OR(D1018="DM",D1038="DM",D1058="DM",D1078="DM",D1098="DM",D1118="DM",D1138="DM",D1158="DM",D1178="DM",D1198="DM",D1218="DM",D1238="DM",D1258="DM",D1278="DM",D1298="DM",D1318="DM",D1338="DM",D1358="DM",D1378="DM",D1398="DM",D1368="DM",D1438="DM",D1458="DM",D1478="DM",D1498="DM"),"DM",IF(OR(D1018="PM",D1038="PM",D1058="PM",D1078="PM",D1098="PM",D1118="PM",D1138="PM",D1158="PM",D1178="PM",D1198="PM",D1218="PM",D1238="PM",D1258="PM",D1278="PM",D1298="PM",D1318="PM",D1338="PM",D1358="PM",D1378="PM",D1398="PM",D1368="PM",D1438="PM",D1458="PM",D1478="PM",D1498="PM"),"PM",IF(OR(D1018="LM",D1038="LM",D1058="LM",D1078="LM",D1098="LM",D1118="LM",D1138="LM",D1158="LM",D1178="LM",D1198="LM",D1218="LM",D1238="LM",D1258="LM",D1278="LM",D1298="LM",D1318="LM",D1338="LM",D1358="LM",D1378="LM",D1398="LM",D1368="LM",D1438="LM",D1458="LM",D1478="LM",D1498="LM"),"LM",IF(OR(D1018="FM",D1038="FM",D1058="FM",D1078="FM",D1098="FM",D1118="FM",D1138="FM",D1158="FM",D1178="FM",D1198="FM",D1218="FM",D1238="FM",D1258="FM",D1278="FM",D1298="FM",D1318="FM",D1338="FM",D1358="FM",D1378="FM",D1398="FM",D1368="FM",D1438="FM",D1458="FM",D1478="FM",D1498="FM"),"FM","OoS")))),IF(OR(D1018="H",D1038="H",D1058="H",D1078="H",D1098="H",D1118="H",D1138="H",D1158="H",D1178="H",D1198="H",D1218="H",D1238="H",D1258="H",D1278="H",D1298="H",D1318="H",D1338="H",D1358="H",D1378="H",D1398="H",D1368="H",D1438="H",D1458="H",D1478="H",D1498="H"),"H",IF(OR(D1018="M",D1038="M",D1058="M",D1078="M",D1098="M",D1118="M",D1138="M",D1158="M",D1178="M",D1198="M",D1218="M",D1238="M",D1258="M",D1278="M",D1298="M",D1318="M",D1338="M",D1358="M",D1378="M",D1398="M",D1368="M",D1438="M",D1458="M",D1478="M",D1498="M"),"M",IF(OR(D1018="L",D1038="L",D1058="L",D1078="L",D1098="L",D1118="L",D1138="L",D1158="L",D1178="L",D1198="L",D1218="L",D1238="L",D1258="L",D1278="L",D1298="L",D1318="L",D1338="L",D1358="L",D1378="L",D1398="L",D1368="L",D1438="L",D1458="L",D1478="L",D1498="L"),"L","OoS"))))</f>
        <v>DM</v>
      </c>
      <c r="D3566" s="81" t="s">
        <v>449</v>
      </c>
      <c r="P3566" s="99"/>
    </row>
    <row r="3567" spans="2:16" hidden="1" x14ac:dyDescent="0.25">
      <c r="B3567" s="56" t="str">
        <f>IF(ISTEXT('Organizational Unit Summary'!$B$57),'Organizational Unit Summary'!$B$57,"")</f>
        <v>P-18</v>
      </c>
      <c r="C3567" s="101" t="str">
        <f>IF('Organizational Unit Summary'!$B$24="Benchmark or Sustainment",IF(OR(D1019="DM",D1039="DM",D1059="DM",D1079="DM",D1099="DM",D1119="DM",D1139="DM",D1159="DM",D1179="DM",D1199="DM",D1219="DM",D1239="DM",D1259="DM",D1279="DM",D1299="DM",D1319="DM",D1339="DM",D1359="DM",D1379="DM",D1399="DM",D1369="DM",D1439="DM",D1459="DM",D1479="DM",D1499="DM"),"DM",IF(OR(D1019="PM",D1039="PM",D1059="PM",D1079="PM",D1099="PM",D1119="PM",D1139="PM",D1159="PM",D1179="PM",D1199="PM",D1219="PM",D1239="PM",D1259="PM",D1279="PM",D1299="PM",D1319="PM",D1339="PM",D1359="PM",D1379="PM",D1399="PM",D1369="PM",D1439="PM",D1459="PM",D1479="PM",D1499="PM"),"PM",IF(OR(D1019="LM",D1039="LM",D1059="LM",D1079="LM",D1099="LM",D1119="LM",D1139="LM",D1159="LM",D1179="LM",D1199="LM",D1219="LM",D1239="LM",D1259="LM",D1279="LM",D1299="LM",D1319="LM",D1339="LM",D1359="LM",D1379="LM",D1399="LM",D1369="LM",D1439="LM",D1459="LM",D1479="LM",D1499="LM"),"LM",IF(OR(D1019="FM",D1039="FM",D1059="FM",D1079="FM",D1099="FM",D1119="FM",D1139="FM",D1159="FM",D1179="FM",D1199="FM",D1219="FM",D1239="FM",D1259="FM",D1279="FM",D1299="FM",D1319="FM",D1339="FM",D1359="FM",D1379="FM",D1399="FM",D1369="FM",D1439="FM",D1459="FM",D1479="FM",D1499="FM"),"FM","OoS")))),IF(OR(D1019="H",D1039="H",D1059="H",D1079="H",D1099="H",D1119="H",D1139="H",D1159="H",D1179="H",D1199="H",D1219="H",D1239="H",D1259="H",D1279="H",D1299="H",D1319="H",D1339="H",D1359="H",D1379="H",D1399="H",D1369="H",D1439="H",D1459="H",D1479="H",D1499="H"),"H",IF(OR(D1019="M",D1039="M",D1059="M",D1079="M",D1099="M",D1119="M",D1139="M",D1159="M",D1179="M",D1199="M",D1219="M",D1239="M",D1259="M",D1279="M",D1299="M",D1319="M",D1339="M",D1359="M",D1379="M",D1399="M",D1369="M",D1439="M",D1459="M",D1479="M",D1499="M"),"M",IF(OR(D1019="L",D1039="L",D1059="L",D1079="L",D1099="L",D1119="L",D1139="L",D1159="L",D1179="L",D1199="L",D1219="L",D1239="L",D1259="L",D1279="L",D1299="L",D1319="L",D1339="L",D1359="L",D1379="L",D1399="L",D1369="L",D1439="L",D1459="L",D1479="L",D1499="L"),"L","OoS"))))</f>
        <v>DM</v>
      </c>
      <c r="D3567" s="81" t="s">
        <v>449</v>
      </c>
      <c r="P3567" s="99"/>
    </row>
    <row r="3568" spans="2:16" hidden="1" x14ac:dyDescent="0.25">
      <c r="B3568" s="56" t="str">
        <f>IF(ISTEXT('Organizational Unit Summary'!$B$58),'Organizational Unit Summary'!$B$58,"")</f>
        <v>P-19</v>
      </c>
      <c r="C3568" s="101" t="str">
        <f>IF('Organizational Unit Summary'!$B$24="Benchmark or Sustainment",IF(OR(D1020="DM",D1040="DM",D1060="DM",D1080="DM",D1100="DM",D1120="DM",D1140="DM",D1160="DM",D1180="DM",D1200="DM",D1220="DM",D1240="DM",D1260="DM",D1280="DM",D1300="DM",D1320="DM",D1340="DM",D1360="DM",D1380="DM",D1400="DM",D1370="DM",D1440="DM",D1460="DM",D1480="DM",D1500="DM"),"DM",IF(OR(D1020="PM",D1040="PM",D1060="PM",D1080="PM",D1100="PM",D1120="PM",D1140="PM",D1160="PM",D1180="PM",D1200="PM",D1220="PM",D1240="PM",D1260="PM",D1280="PM",D1300="PM",D1320="PM",D1340="PM",D1360="PM",D1380="PM",D1400="PM",D1370="PM",D1440="PM",D1460="PM",D1480="PM",D1500="PM"),"PM",IF(OR(D1020="LM",D1040="LM",D1060="LM",D1080="LM",D1100="LM",D1120="LM",D1140="LM",D1160="LM",D1180="LM",D1200="LM",D1220="LM",D1240="LM",D1260="LM",D1280="LM",D1300="LM",D1320="LM",D1340="LM",D1360="LM",D1380="LM",D1400="LM",D1370="LM",D1440="LM",D1460="LM",D1480="LM",D1500="LM"),"LM",IF(OR(D1020="FM",D1040="FM",D1060="FM",D1080="FM",D1100="FM",D1120="FM",D1140="FM",D1160="FM",D1180="FM",D1200="FM",D1220="FM",D1240="FM",D1260="FM",D1280="FM",D1300="FM",D1320="FM",D1340="FM",D1360="FM",D1380="FM",D1400="FM",D1370="FM",D1440="FM",D1460="FM",D1480="FM",D1500="FM"),"FM","OoS")))),IF(OR(D1020="H",D1040="H",D1060="H",D1080="H",D1100="H",D1120="H",D1140="H",D1160="H",D1180="H",D1200="H",D1220="H",D1240="H",D1260="H",D1280="H",D1300="H",D1320="H",D1340="H",D1360="H",D1380="H",D1400="H",D1370="H",D1440="H",D1460="H",D1480="H",D1500="H"),"H",IF(OR(D1020="M",D1040="M",D1060="M",D1080="M",D1100="M",D1120="M",D1140="M",D1160="M",D1180="M",D1200="M",D1220="M",D1240="M",D1260="M",D1280="M",D1300="M",D1320="M",D1340="M",D1360="M",D1380="M",D1400="M",D1370="M",D1440="M",D1460="M",D1480="M",D1500="M"),"M",IF(OR(D1020="L",D1040="L",D1060="L",D1080="L",D1100="L",D1120="L",D1140="L",D1160="L",D1180="L",D1200="L",D1220="L",D1240="L",D1260="L",D1280="L",D1300="L",D1320="L",D1340="L",D1360="L",D1380="L",D1400="L",D1370="L",D1440="L",D1460="L",D1480="L",D1500="L"),"L","OoS"))))</f>
        <v>DM</v>
      </c>
      <c r="D3568" s="81" t="s">
        <v>449</v>
      </c>
      <c r="P3568" s="99"/>
    </row>
    <row r="3569" spans="1:16" hidden="1" x14ac:dyDescent="0.25">
      <c r="B3569" s="56" t="str">
        <f>IF(ISTEXT('Organizational Unit Summary'!$B$59),'Organizational Unit Summary'!$B$59,"")</f>
        <v>P-20</v>
      </c>
      <c r="C3569" s="101" t="str">
        <f>IF('Organizational Unit Summary'!$B$24="Benchmark or Sustainment",IF(OR(D1021="DM",D1041="DM",D1061="DM",D1081="DM",D1101="DM",D1121="DM",D1141="DM",D1161="DM",D1181="DM",D1201="DM",D1221="DM",D1241="DM",D1261="DM",D1281="DM",D1301="DM",D1321="DM",D1341="DM",D1361="DM",D1381="DM",D1401="DM",D1371="DM",D1441="DM",D1461="DM",D1481="DM",D1501="DM"),"DM",IF(OR(D1021="PM",D1041="PM",D1061="PM",D1081="PM",D1101="PM",D1121="PM",D1141="PM",D1161="PM",D1181="PM",D1201="PM",D1221="PM",D1241="PM",D1261="PM",D1281="PM",D1301="PM",D1321="PM",D1341="PM",D1361="PM",D1381="PM",D1401="PM",D1371="PM",D1441="PM",D1461="PM",D1481="PM",D1501="PM"),"PM",IF(OR(D1021="LM",D1041="LM",D1061="LM",D1081="LM",D1101="LM",D1121="LM",D1141="LM",D1161="LM",D1181="LM",D1201="LM",D1221="LM",D1241="LM",D1261="LM",D1281="LM",D1301="LM",D1321="LM",D1341="LM",D1361="LM",D1381="LM",D1401="LM",D1371="LM",D1441="LM",D1461="LM",D1481="LM",D1501="LM"),"LM",IF(OR(D1021="FM",D1041="FM",D1061="FM",D1081="FM",D1101="FM",D1121="FM",D1141="FM",D1161="FM",D1181="FM",D1201="FM",D1221="FM",D1241="FM",D1261="FM",D1281="FM",D1301="FM",D1321="FM",D1341="FM",D1361="FM",D1381="FM",D1401="FM",D1371="FM",D1441="FM",D1461="FM",D1481="FM",D1501="FM"),"FM","OoS")))),IF(OR(D1021="H",D1041="H",D1061="H",D1081="H",D1101="H",D1121="H",D1141="H",D1161="H",D1181="H",D1201="H",D1221="H",D1241="H",D1261="H",D1281="H",D1301="H",D1321="H",D1341="H",D1361="H",D1381="H",D1401="H",D1371="H",D1441="H",D1461="H",D1481="H",D1501="H"),"H",IF(OR(D1021="M",D1041="M",D1061="M",D1081="M",D1101="M",D1121="M",D1141="M",D1161="M",D1181="M",D1201="M",D1221="M",D1241="M",D1261="M",D1281="M",D1301="M",D1321="M",D1341="M",D1361="M",D1381="M",D1401="M",D1371="M",D1441="M",D1461="M",D1481="M",D1501="M"),"M",IF(OR(D1021="L",D1041="L",D1061="L",D1081="L",D1101="L",D1121="L",D1141="L",D1161="L",D1181="L",D1201="L",D1221="L",D1241="L",D1261="L",D1281="L",D1301="L",D1321="L",D1341="L",D1361="L",D1381="L",D1401="L",D1371="L",D1441="L",D1461="L",D1481="L",D1501="L"),"L","OoS"))))</f>
        <v>DM</v>
      </c>
      <c r="D3569" s="81" t="s">
        <v>449</v>
      </c>
      <c r="P3569" s="99"/>
    </row>
    <row r="3570" spans="1:16" hidden="1" x14ac:dyDescent="0.25">
      <c r="A3570" s="56">
        <v>3.1</v>
      </c>
      <c r="B3570" s="56" t="str">
        <f>IF(ISTEXT('Organizational Unit Summary'!$B$40),'Organizational Unit Summary'!$B$40,"")</f>
        <v>P-1</v>
      </c>
      <c r="C3570" s="101" t="str">
        <f>IF('Organizational Unit Summary'!$B$24="Benchmark or Sustainment",IF(OR(D1502="DM",D1522="DM",D1542="DM",D1562="DM",D1582="DM",D1602="DM",D1622="DM",D1642="DM",D1662="DM",D1682="DM",D1702="DM",D1722="DM",D1742="DM",D1762="DM",D1782="DM",D1802="DM",D1822="DM",D1842="DM",D1862="DM",D1882="DM",D1902="DM",D1872="DM",D1892="DM",D1962="DM",D1982="DM"),"DM",IF(OR(D1502="PM",D1522="PM",D1542="PM",D1562="PM",D1582="PM",D1602="PM",D1622="PM",D1642="PM",D1662="PM",D1682="PM",D1702="PM",D1722="PM",D1742="PM",D1762="PM",D1782="PM",D1802="PM",D1822="PM",D1842="PM",D1862="PM",D1882="PM",D1902="PM",D1872="PM",D1892="PM",D1962="PM",D1982="PM"),"PM",IF(OR(D1502="LM",D1522="LM",D1542="LM",D1562="LM",D1582="LM",D1602="LM",D1622="LM",D1642="LM",D1662="LM",D1682="LM",D1702="LM",D1722="LM",D1742="LM",D1762="LM",D1782="LM",D1802="LM",D1822="LM",D1842="LM",D1862="LM",D1882="LM",D1902="LM",D1872="LM",D1892="LM",D1962="LM",D1982="LM"),"LM",IF(OR(D1502="FM",D1522="FM",D1542="FM",D1562="FM",D1582="FM",D1602="FM",D1622="FM",D1642="FM",D1662="FM",D1682="FM",D1702="FM",D1722="FM",D1742="FM",D1762="FM",D1782="FM",D1802="FM",D1822="FM",D1842="FM",D1862="FM",D1882="FM",D1902="FM",D1872="FM",D1892="FM",D1962="FM",D1982="FM"),"FM","OoS")))),IF(OR(D1502="H",D1522="H",D1542="H",D1562="H",D1582="H",D1602="H",D1622="H",D1642="H",D1662="H",D1682="H",D1702="H",D1722="H",D1742="H",D1762="H",D1782="H",D1802="H",D1822="H",D1842="H",D1862="H",D1882="H",D1902="H",D1872="H",D1892="H",D1962="H",D1982="H"),"H",IF(OR(D1502="M",D1522="M",D1542="M",D1562="M",D1582="M",D1602="M",D1622="M",D1642="M",D1662="M",D1682="M",D1702="M",D1722="M",D1742="M",D1762="M",D1782="M",D1802="M",D1822="M",D1842="M",D1862="M",D1882="M",D1902="M",D1872="M",D1892="M",D1962="M",D1982="M"),"M",IF(OR(D1502="L",D1522="L",D1542="L",D1562="L",D1582="L",D1602="L",D1622="L",D1642="L",D1662="L",D1682="L",D1702="L",D1722="L",D1742="L",D1762="L",D1782="L",D1802="L",D1822="L",D1842="L",D1862="L",D1882="L",D1902="L",D1872="L",D1892="L",D1962="L",D1982="L"),"L","OoS"))))</f>
        <v>DM</v>
      </c>
      <c r="D3570" s="52" t="str">
        <f>IF('Organizational Unit Summary'!$B$24="Benchmark or Sustainment",IF(OR(P1502="DM",P1522="DM",P1542="DM",P1562="DM",P1582="DM",P1602="DM",P1622="DM",P1642="DM",P1662="DM",P1682="DM",P1702="DM",P1722="DM",P1742="DM",P1762="DM",P1782="DM",P1802="DM",P1822="DM",P1842="DM",P1862="DM",P1882="DM",P1902="DM",P1922="DM",P1942="DM",P1962="DM",P1982="DM"),"DM",IF(OR(P1502="PM",P1522="PM",P1542="PM",P1562="PM",P1582="PM",P1602="PM",P1622="PM",P1642="PM",P1662="PM",P1682="PM",P1702="PM",P1722="PM",P1742="PM",P1762="PM",P1782="PM",P1802="PM",P1822="PM",P1842="PM",P1862="PM",P1882="PM",P1902="PM",P1922="PM",P1942="PM",P1962="PM",P1982="PM"),"PM",IF(OR(P1502="LM",P1522="LM",P1542="LM",P1562="LM",P1582="LM",P1602="LM",P1622="LM",P1642="LM",P1662="LM",P1682="LM",P1702="LM",P1722="LM",P1742="LM",P1762="LM",P1782="LM",P1802="LM",P1822="LM",P1842="LM",P1862="LM",P1882="LM",P1902="LM",P1922="LM",P1942="LM",P1962="LM",P1982="LM"),"LM",IF(OR(P1502="FM",P1522="FM",P1542="FM",P1562="FM",P1582="FM",P1602="FM",P1622="FM",P1642="FM",P1662="FM",P1682="FM",P1702="FM",P1722="FM",P1742="FM",P1762="FM",P1782="FM",P1802="FM",P1822="FM",P1842="FM",P1862="FM",P1882="FM",P1902="FM",P1922="FM",P1942="FM",P1962="FM",P1982="FM"),"FM","OoS")))),IF(OR(P1502="H",P1522="H",P1542="H",P1562="H",P1582="H",P1602="H",P1622="H",P1642="H",P1662="H",P1682="H",P1702="H",P1722="H",P1742="H",P1762="H",P1782="H",P1802="H",P1822="H",P1842="H",P1862="H",P1882="H",P1902="H",P1922="H",P1942="H",P1962="H",P1982="H"),"H",IF(OR(P1502="M",P1522="M",P1542="M",P1562="M",P1582="M",P1602="M",P1622="M",P1642="M",P1662="M",P1682="M",P1702="M",P1722="M",P1742="M",P1762="M",P1782="M",P1802="M",P1822="M",P1842="M",P1862="M",P1882="M",P1902="M",P1922="M",P1942="M",P1962="M",P1982="M"),"M",IF(OR(P1502="L",P1522="L",P1542="L",P1562="L",P1582="L",P1602="L",P1622="L",P1642="L",P1662="L",P1682="L",P1702="L",P1722="L",P1742="L",P1762="L",P1782="L",P1802="L",P1822="L",P1842="L",P1862="L",P1882="L",P1902="L",P1922="L",P1942="L",P1962="L",P1982="L"),"L","OoS"))))</f>
        <v>OoS</v>
      </c>
      <c r="P3570" s="99"/>
    </row>
    <row r="3571" spans="1:16" hidden="1" x14ac:dyDescent="0.25">
      <c r="B3571" s="56" t="str">
        <f>IF(ISTEXT('Organizational Unit Summary'!$B$41),'Organizational Unit Summary'!$B$41,"")</f>
        <v>P-2</v>
      </c>
      <c r="C3571" s="101" t="str">
        <f>IF('Organizational Unit Summary'!$B$24="Benchmark or Sustainment",IF(OR(D1503="DM",D1523="DM",D1543="DM",D1563="DM",D1583="DM",D1603="DM",D1623="DM",D1643="DM",D1663="DM",D1683="DM",D1703="DM",D1723="DM",D1743="DM",D1763="DM",D1783="DM",D1803="DM",D1823="DM",D1843="DM",D1863="DM",D1883="DM",D1903="DM",D1873="DM",D1893="DM",D1963="DM",D1983="DM"),"DM",IF(OR(D1503="PM",D1523="PM",D1543="PM",D1563="PM",D1583="PM",D1603="PM",D1623="PM",D1643="PM",D1663="PM",D1683="PM",D1703="PM",D1723="PM",D1743="PM",D1763="PM",D1783="PM",D1803="PM",D1823="PM",D1843="PM",D1863="PM",D1883="PM",D1903="PM",D1873="PM",D1893="PM",D1963="PM",D1983="PM"),"PM",IF(OR(D1503="LM",D1523="LM",D1543="LM",D1563="LM",D1583="LM",D1603="LM",D1623="LM",D1643="LM",D1663="LM",D1683="LM",D1703="LM",D1723="LM",D1743="LM",D1763="LM",D1783="LM",D1803="LM",D1823="LM",D1843="LM",D1863="LM",D1883="LM",D1903="LM",D1873="LM",D1893="LM",D1963="LM",D1983="LM"),"LM",IF(OR(D1503="FM",D1523="FM",D1543="FM",D1563="FM",D1583="FM",D1603="FM",D1623="FM",D1643="FM",D1663="FM",D1683="FM",D1703="FM",D1723="FM",D1743="FM",D1763="FM",D1783="FM",D1803="FM",D1823="FM",D1843="FM",D1863="FM",D1883="FM",D1903="FM",D1873="FM",D1893="FM",D1963="FM",D1983="FM"),"FM","OoS")))),IF(OR(D1503="H",D1523="H",D1543="H",D1563="H",D1583="H",D1603="H",D1623="H",D1643="H",D1663="H",D1683="H",D1703="H",D1723="H",D1743="H",D1763="H",D1783="H",D1803="H",D1823="H",D1843="H",D1863="H",D1883="H",D1903="H",D1873="H",D1893="H",D1963="H",D1983="H"),"H",IF(OR(D1503="M",D1523="M",D1543="M",D1563="M",D1583="M",D1603="M",D1623="M",D1643="M",D1663="M",D1683="M",D1703="M",D1723="M",D1743="M",D1763="M",D1783="M",D1803="M",D1823="M",D1843="M",D1863="M",D1883="M",D1903="M",D1873="M",D1893="M",D1963="M",D1983="M"),"M",IF(OR(D1503="L",D1523="L",D1543="L",D1563="L",D1583="L",D1603="L",D1623="L",D1643="L",D1663="L",D1683="L",D1703="L",D1723="L",D1743="L",D1763="L",D1783="L",D1803="L",D1823="L",D1843="L",D1863="L",D1883="L",D1903="L",D1873="L",D1893="L",D1963="L",D1983="L"),"L","OoS"))))</f>
        <v>DM</v>
      </c>
      <c r="D3571" s="81" t="s">
        <v>449</v>
      </c>
      <c r="P3571" s="99"/>
    </row>
    <row r="3572" spans="1:16" hidden="1" x14ac:dyDescent="0.25">
      <c r="B3572" s="56" t="str">
        <f>IF(ISTEXT('Organizational Unit Summary'!$B$42),'Organizational Unit Summary'!$B$42,"")</f>
        <v>P-3</v>
      </c>
      <c r="C3572" s="101" t="str">
        <f>IF('Organizational Unit Summary'!$B$24="Benchmark or Sustainment",IF(OR(D1504="DM",D1524="DM",D1544="DM",D1564="DM",D1584="DM",D1604="DM",D1624="DM",D1644="DM",D1664="DM",D1684="DM",D1704="DM",D1724="DM",D1744="DM",D1764="DM",D1784="DM",D1804="DM",D1824="DM",D1844="DM",D1864="DM",D1884="DM",D1904="DM",D1874="DM",D1894="DM",D1964="DM",D1984="DM"),"DM",IF(OR(D1504="PM",D1524="PM",D1544="PM",D1564="PM",D1584="PM",D1604="PM",D1624="PM",D1644="PM",D1664="PM",D1684="PM",D1704="PM",D1724="PM",D1744="PM",D1764="PM",D1784="PM",D1804="PM",D1824="PM",D1844="PM",D1864="PM",D1884="PM",D1904="PM",D1874="PM",D1894="PM",D1964="PM",D1984="PM"),"PM",IF(OR(D1504="LM",D1524="LM",D1544="LM",D1564="LM",D1584="LM",D1604="LM",D1624="LM",D1644="LM",D1664="LM",D1684="LM",D1704="LM",D1724="LM",D1744="LM",D1764="LM",D1784="LM",D1804="LM",D1824="LM",D1844="LM",D1864="LM",D1884="LM",D1904="LM",D1874="LM",D1894="LM",D1964="LM",D1984="LM"),"LM",IF(OR(D1504="FM",D1524="FM",D1544="FM",D1564="FM",D1584="FM",D1604="FM",D1624="FM",D1644="FM",D1664="FM",D1684="FM",D1704="FM",D1724="FM",D1744="FM",D1764="FM",D1784="FM",D1804="FM",D1824="FM",D1844="FM",D1864="FM",D1884="FM",D1904="FM",D1874="FM",D1894="FM",D1964="FM",D1984="FM"),"FM","OoS")))),IF(OR(D1504="H",D1524="H",D1544="H",D1564="H",D1584="H",D1604="H",D1624="H",D1644="H",D1664="H",D1684="H",D1704="H",D1724="H",D1744="H",D1764="H",D1784="H",D1804="H",D1824="H",D1844="H",D1864="H",D1884="H",D1904="H",D1874="H",D1894="H",D1964="H",D1984="H"),"H",IF(OR(D1504="M",D1524="M",D1544="M",D1564="M",D1584="M",D1604="M",D1624="M",D1644="M",D1664="M",D1684="M",D1704="M",D1724="M",D1744="M",D1764="M",D1784="M",D1804="M",D1824="M",D1844="M",D1864="M",D1884="M",D1904="M",D1874="M",D1894="M",D1964="M",D1984="M"),"M",IF(OR(D1504="L",D1524="L",D1544="L",D1564="L",D1584="L",D1604="L",D1624="L",D1644="L",D1664="L",D1684="L",D1704="L",D1724="L",D1744="L",D1764="L",D1784="L",D1804="L",D1824="L",D1844="L",D1864="L",D1884="L",D1904="L",D1874="L",D1894="L",D1964="L",D1984="L"),"L","OoS"))))</f>
        <v>DM</v>
      </c>
      <c r="D3572" s="81" t="s">
        <v>449</v>
      </c>
      <c r="P3572" s="99"/>
    </row>
    <row r="3573" spans="1:16" hidden="1" x14ac:dyDescent="0.25">
      <c r="B3573" s="56" t="str">
        <f>IF(ISTEXT('Organizational Unit Summary'!$B$43),'Organizational Unit Summary'!$B$43,"")</f>
        <v>P-4</v>
      </c>
      <c r="C3573" s="101" t="str">
        <f>IF('Organizational Unit Summary'!$B$24="Benchmark or Sustainment",IF(OR(D1505="DM",D1525="DM",D1545="DM",D1565="DM",D1585="DM",D1605="DM",D1625="DM",D1645="DM",D1665="DM",D1685="DM",D1705="DM",D1725="DM",D1745="DM",D1765="DM",D1785="DM",D1805="DM",D1825="DM",D1845="DM",D1865="DM",D1885="DM",D1905="DM",D1875="DM",D1895="DM",D1965="DM",D1985="DM"),"DM",IF(OR(D1505="PM",D1525="PM",D1545="PM",D1565="PM",D1585="PM",D1605="PM",D1625="PM",D1645="PM",D1665="PM",D1685="PM",D1705="PM",D1725="PM",D1745="PM",D1765="PM",D1785="PM",D1805="PM",D1825="PM",D1845="PM",D1865="PM",D1885="PM",D1905="PM",D1875="PM",D1895="PM",D1965="PM",D1985="PM"),"PM",IF(OR(D1505="LM",D1525="LM",D1545="LM",D1565="LM",D1585="LM",D1605="LM",D1625="LM",D1645="LM",D1665="LM",D1685="LM",D1705="LM",D1725="LM",D1745="LM",D1765="LM",D1785="LM",D1805="LM",D1825="LM",D1845="LM",D1865="LM",D1885="LM",D1905="LM",D1875="LM",D1895="LM",D1965="LM",D1985="LM"),"LM",IF(OR(D1505="FM",D1525="FM",D1545="FM",D1565="FM",D1585="FM",D1605="FM",D1625="FM",D1645="FM",D1665="FM",D1685="FM",D1705="FM",D1725="FM",D1745="FM",D1765="FM",D1785="FM",D1805="FM",D1825="FM",D1845="FM",D1865="FM",D1885="FM",D1905="FM",D1875="FM",D1895="FM",D1965="FM",D1985="FM"),"FM","OoS")))),IF(OR(D1505="H",D1525="H",D1545="H",D1565="H",D1585="H",D1605="H",D1625="H",D1645="H",D1665="H",D1685="H",D1705="H",D1725="H",D1745="H",D1765="H",D1785="H",D1805="H",D1825="H",D1845="H",D1865="H",D1885="H",D1905="H",D1875="H",D1895="H",D1965="H",D1985="H"),"H",IF(OR(D1505="M",D1525="M",D1545="M",D1565="M",D1585="M",D1605="M",D1625="M",D1645="M",D1665="M",D1685="M",D1705="M",D1725="M",D1745="M",D1765="M",D1785="M",D1805="M",D1825="M",D1845="M",D1865="M",D1885="M",D1905="M",D1875="M",D1895="M",D1965="M",D1985="M"),"M",IF(OR(D1505="L",D1525="L",D1545="L",D1565="L",D1585="L",D1605="L",D1625="L",D1645="L",D1665="L",D1685="L",D1705="L",D1725="L",D1745="L",D1765="L",D1785="L",D1805="L",D1825="L",D1845="L",D1865="L",D1885="L",D1905="L",D1875="L",D1895="L",D1965="L",D1985="L"),"L","OoS"))))</f>
        <v>DM</v>
      </c>
      <c r="D3573" s="81" t="s">
        <v>449</v>
      </c>
      <c r="P3573" s="99"/>
    </row>
    <row r="3574" spans="1:16" hidden="1" x14ac:dyDescent="0.25">
      <c r="B3574" s="56" t="str">
        <f>IF(ISTEXT('Organizational Unit Summary'!$B$44),'Organizational Unit Summary'!$B$44,"")</f>
        <v>P-5</v>
      </c>
      <c r="C3574" s="101" t="str">
        <f>IF('Organizational Unit Summary'!$B$24="Benchmark or Sustainment",IF(OR(D1506="DM",D1526="DM",D1546="DM",D1566="DM",D1586="DM",D1606="DM",D1626="DM",D1646="DM",D1666="DM",D1686="DM",D1706="DM",D1726="DM",D1746="DM",D1766="DM",D1786="DM",D1806="DM",D1826="DM",D1846="DM",D1866="DM",D1886="DM",D1906="DM",D1876="DM",D1896="DM",D1966="DM",D1986="DM"),"DM",IF(OR(D1506="PM",D1526="PM",D1546="PM",D1566="PM",D1586="PM",D1606="PM",D1626="PM",D1646="PM",D1666="PM",D1686="PM",D1706="PM",D1726="PM",D1746="PM",D1766="PM",D1786="PM",D1806="PM",D1826="PM",D1846="PM",D1866="PM",D1886="PM",D1906="PM",D1876="PM",D1896="PM",D1966="PM",D1986="PM"),"PM",IF(OR(D1506="LM",D1526="LM",D1546="LM",D1566="LM",D1586="LM",D1606="LM",D1626="LM",D1646="LM",D1666="LM",D1686="LM",D1706="LM",D1726="LM",D1746="LM",D1766="LM",D1786="LM",D1806="LM",D1826="LM",D1846="LM",D1866="LM",D1886="LM",D1906="LM",D1876="LM",D1896="LM",D1966="LM",D1986="LM"),"LM",IF(OR(D1506="FM",D1526="FM",D1546="FM",D1566="FM",D1586="FM",D1606="FM",D1626="FM",D1646="FM",D1666="FM",D1686="FM",D1706="FM",D1726="FM",D1746="FM",D1766="FM",D1786="FM",D1806="FM",D1826="FM",D1846="FM",D1866="FM",D1886="FM",D1906="FM",D1876="FM",D1896="FM",D1966="FM",D1986="FM"),"FM","OoS")))),IF(OR(D1506="H",D1526="H",D1546="H",D1566="H",D1586="H",D1606="H",D1626="H",D1646="H",D1666="H",D1686="H",D1706="H",D1726="H",D1746="H",D1766="H",D1786="H",D1806="H",D1826="H",D1846="H",D1866="H",D1886="H",D1906="H",D1876="H",D1896="H",D1966="H",D1986="H"),"H",IF(OR(D1506="M",D1526="M",D1546="M",D1566="M",D1586="M",D1606="M",D1626="M",D1646="M",D1666="M",D1686="M",D1706="M",D1726="M",D1746="M",D1766="M",D1786="M",D1806="M",D1826="M",D1846="M",D1866="M",D1886="M",D1906="M",D1876="M",D1896="M",D1966="M",D1986="M"),"M",IF(OR(D1506="L",D1526="L",D1546="L",D1566="L",D1586="L",D1606="L",D1626="L",D1646="L",D1666="L",D1686="L",D1706="L",D1726="L",D1746="L",D1766="L",D1786="L",D1806="L",D1826="L",D1846="L",D1866="L",D1886="L",D1906="L",D1876="L",D1896="L",D1966="L",D1986="L"),"L","OoS"))))</f>
        <v>DM</v>
      </c>
      <c r="D3574" s="81" t="s">
        <v>449</v>
      </c>
      <c r="P3574" s="99"/>
    </row>
    <row r="3575" spans="1:16" hidden="1" x14ac:dyDescent="0.25">
      <c r="B3575" s="56" t="str">
        <f>IF(ISTEXT('Organizational Unit Summary'!$B$45),'Organizational Unit Summary'!$B$45,"")</f>
        <v>P-6</v>
      </c>
      <c r="C3575" s="101" t="str">
        <f>IF('Organizational Unit Summary'!$B$24="Benchmark or Sustainment",IF(OR(D1507="DM",D1527="DM",D1547="DM",D1567="DM",D1587="DM",D1607="DM",D1627="DM",D1647="DM",D1667="DM",D1687="DM",D1707="DM",D1727="DM",D1747="DM",D1767="DM",D1787="DM",D1807="DM",D1827="DM",D1847="DM",D1867="DM",D1887="DM",D1907="DM",D1877="DM",D1897="DM",D1967="DM",D1987="DM"),"DM",IF(OR(D1507="PM",D1527="PM",D1547="PM",D1567="PM",D1587="PM",D1607="PM",D1627="PM",D1647="PM",D1667="PM",D1687="PM",D1707="PM",D1727="PM",D1747="PM",D1767="PM",D1787="PM",D1807="PM",D1827="PM",D1847="PM",D1867="PM",D1887="PM",D1907="PM",D1877="PM",D1897="PM",D1967="PM",D1987="PM"),"PM",IF(OR(D1507="LM",D1527="LM",D1547="LM",D1567="LM",D1587="LM",D1607="LM",D1627="LM",D1647="LM",D1667="LM",D1687="LM",D1707="LM",D1727="LM",D1747="LM",D1767="LM",D1787="LM",D1807="LM",D1827="LM",D1847="LM",D1867="LM",D1887="LM",D1907="LM",D1877="LM",D1897="LM",D1967="LM",D1987="LM"),"LM",IF(OR(D1507="FM",D1527="FM",D1547="FM",D1567="FM",D1587="FM",D1607="FM",D1627="FM",D1647="FM",D1667="FM",D1687="FM",D1707="FM",D1727="FM",D1747="FM",D1767="FM",D1787="FM",D1807="FM",D1827="FM",D1847="FM",D1867="FM",D1887="FM",D1907="FM",D1877="FM",D1897="FM",D1967="FM",D1987="FM"),"FM","OoS")))),IF(OR(D1507="H",D1527="H",D1547="H",D1567="H",D1587="H",D1607="H",D1627="H",D1647="H",D1667="H",D1687="H",D1707="H",D1727="H",D1747="H",D1767="H",D1787="H",D1807="H",D1827="H",D1847="H",D1867="H",D1887="H",D1907="H",D1877="H",D1897="H",D1967="H",D1987="H"),"H",IF(OR(D1507="M",D1527="M",D1547="M",D1567="M",D1587="M",D1607="M",D1627="M",D1647="M",D1667="M",D1687="M",D1707="M",D1727="M",D1747="M",D1767="M",D1787="M",D1807="M",D1827="M",D1847="M",D1867="M",D1887="M",D1907="M",D1877="M",D1897="M",D1967="M",D1987="M"),"M",IF(OR(D1507="L",D1527="L",D1547="L",D1567="L",D1587="L",D1607="L",D1627="L",D1647="L",D1667="L",D1687="L",D1707="L",D1727="L",D1747="L",D1767="L",D1787="L",D1807="L",D1827="L",D1847="L",D1867="L",D1887="L",D1907="L",D1877="L",D1897="L",D1967="L",D1987="L"),"L","OoS"))))</f>
        <v>DM</v>
      </c>
      <c r="D3575" s="81" t="s">
        <v>449</v>
      </c>
      <c r="P3575" s="99"/>
    </row>
    <row r="3576" spans="1:16" hidden="1" x14ac:dyDescent="0.25">
      <c r="B3576" s="56" t="str">
        <f>IF(ISTEXT('Organizational Unit Summary'!$B$46),'Organizational Unit Summary'!$B$46,"")</f>
        <v>P-7</v>
      </c>
      <c r="C3576" s="101" t="str">
        <f>IF('Organizational Unit Summary'!$B$24="Benchmark or Sustainment",IF(OR(D1508="DM",D1528="DM",D1548="DM",D1568="DM",D1588="DM",D1608="DM",D1628="DM",D1648="DM",D1668="DM",D1688="DM",D1708="DM",D1728="DM",D1748="DM",D1768="DM",D1788="DM",D1808="DM",D1828="DM",D1848="DM",D1868="DM",D1888="DM",D1908="DM",D1878="DM",D1898="DM",D1968="DM",D1988="DM"),"DM",IF(OR(D1508="PM",D1528="PM",D1548="PM",D1568="PM",D1588="PM",D1608="PM",D1628="PM",D1648="PM",D1668="PM",D1688="PM",D1708="PM",D1728="PM",D1748="PM",D1768="PM",D1788="PM",D1808="PM",D1828="PM",D1848="PM",D1868="PM",D1888="PM",D1908="PM",D1878="PM",D1898="PM",D1968="PM",D1988="PM"),"PM",IF(OR(D1508="LM",D1528="LM",D1548="LM",D1568="LM",D1588="LM",D1608="LM",D1628="LM",D1648="LM",D1668="LM",D1688="LM",D1708="LM",D1728="LM",D1748="LM",D1768="LM",D1788="LM",D1808="LM",D1828="LM",D1848="LM",D1868="LM",D1888="LM",D1908="LM",D1878="LM",D1898="LM",D1968="LM",D1988="LM"),"LM",IF(OR(D1508="FM",D1528="FM",D1548="FM",D1568="FM",D1588="FM",D1608="FM",D1628="FM",D1648="FM",D1668="FM",D1688="FM",D1708="FM",D1728="FM",D1748="FM",D1768="FM",D1788="FM",D1808="FM",D1828="FM",D1848="FM",D1868="FM",D1888="FM",D1908="FM",D1878="FM",D1898="FM",D1968="FM",D1988="FM"),"FM","OoS")))),IF(OR(D1508="H",D1528="H",D1548="H",D1568="H",D1588="H",D1608="H",D1628="H",D1648="H",D1668="H",D1688="H",D1708="H",D1728="H",D1748="H",D1768="H",D1788="H",D1808="H",D1828="H",D1848="H",D1868="H",D1888="H",D1908="H",D1878="H",D1898="H",D1968="H",D1988="H"),"H",IF(OR(D1508="M",D1528="M",D1548="M",D1568="M",D1588="M",D1608="M",D1628="M",D1648="M",D1668="M",D1688="M",D1708="M",D1728="M",D1748="M",D1768="M",D1788="M",D1808="M",D1828="M",D1848="M",D1868="M",D1888="M",D1908="M",D1878="M",D1898="M",D1968="M",D1988="M"),"M",IF(OR(D1508="L",D1528="L",D1548="L",D1568="L",D1588="L",D1608="L",D1628="L",D1648="L",D1668="L",D1688="L",D1708="L",D1728="L",D1748="L",D1768="L",D1788="L",D1808="L",D1828="L",D1848="L",D1868="L",D1888="L",D1908="L",D1878="L",D1898="L",D1968="L",D1988="L"),"L","OoS"))))</f>
        <v>DM</v>
      </c>
      <c r="D3576" s="81" t="s">
        <v>449</v>
      </c>
      <c r="P3576" s="99"/>
    </row>
    <row r="3577" spans="1:16" hidden="1" x14ac:dyDescent="0.25">
      <c r="B3577" s="56" t="str">
        <f>IF(ISTEXT('Organizational Unit Summary'!$B$47),'Organizational Unit Summary'!$B$47,"")</f>
        <v>P-8</v>
      </c>
      <c r="C3577" s="101" t="str">
        <f>IF('Organizational Unit Summary'!$B$24="Benchmark or Sustainment",IF(OR(D1509="DM",D1529="DM",D1549="DM",D1569="DM",D1589="DM",D1609="DM",D1629="DM",D1649="DM",D1669="DM",D1689="DM",D1709="DM",D1729="DM",D1749="DM",D1769="DM",D1789="DM",D1809="DM",D1829="DM",D1849="DM",D1869="DM",D1889="DM",D1909="DM",D1879="DM",D1899="DM",D1969="DM",D1989="DM"),"DM",IF(OR(D1509="PM",D1529="PM",D1549="PM",D1569="PM",D1589="PM",D1609="PM",D1629="PM",D1649="PM",D1669="PM",D1689="PM",D1709="PM",D1729="PM",D1749="PM",D1769="PM",D1789="PM",D1809="PM",D1829="PM",D1849="PM",D1869="PM",D1889="PM",D1909="PM",D1879="PM",D1899="PM",D1969="PM",D1989="PM"),"PM",IF(OR(D1509="LM",D1529="LM",D1549="LM",D1569="LM",D1589="LM",D1609="LM",D1629="LM",D1649="LM",D1669="LM",D1689="LM",D1709="LM",D1729="LM",D1749="LM",D1769="LM",D1789="LM",D1809="LM",D1829="LM",D1849="LM",D1869="LM",D1889="LM",D1909="LM",D1879="LM",D1899="LM",D1969="LM",D1989="LM"),"LM",IF(OR(D1509="FM",D1529="FM",D1549="FM",D1569="FM",D1589="FM",D1609="FM",D1629="FM",D1649="FM",D1669="FM",D1689="FM",D1709="FM",D1729="FM",D1749="FM",D1769="FM",D1789="FM",D1809="FM",D1829="FM",D1849="FM",D1869="FM",D1889="FM",D1909="FM",D1879="FM",D1899="FM",D1969="FM",D1989="FM"),"FM","OoS")))),IF(OR(D1509="H",D1529="H",D1549="H",D1569="H",D1589="H",D1609="H",D1629="H",D1649="H",D1669="H",D1689="H",D1709="H",D1729="H",D1749="H",D1769="H",D1789="H",D1809="H",D1829="H",D1849="H",D1869="H",D1889="H",D1909="H",D1879="H",D1899="H",D1969="H",D1989="H"),"H",IF(OR(D1509="M",D1529="M",D1549="M",D1569="M",D1589="M",D1609="M",D1629="M",D1649="M",D1669="M",D1689="M",D1709="M",D1729="M",D1749="M",D1769="M",D1789="M",D1809="M",D1829="M",D1849="M",D1869="M",D1889="M",D1909="M",D1879="M",D1899="M",D1969="M",D1989="M"),"M",IF(OR(D1509="L",D1529="L",D1549="L",D1569="L",D1589="L",D1609="L",D1629="L",D1649="L",D1669="L",D1689="L",D1709="L",D1729="L",D1749="L",D1769="L",D1789="L",D1809="L",D1829="L",D1849="L",D1869="L",D1889="L",D1909="L",D1879="L",D1899="L",D1969="L",D1989="L"),"L","OoS"))))</f>
        <v>DM</v>
      </c>
      <c r="D3577" s="81" t="s">
        <v>449</v>
      </c>
      <c r="P3577" s="99"/>
    </row>
    <row r="3578" spans="1:16" hidden="1" x14ac:dyDescent="0.25">
      <c r="B3578" s="56" t="str">
        <f>IF(ISTEXT('Organizational Unit Summary'!$B$48),'Organizational Unit Summary'!$B$48,"")</f>
        <v>P-9</v>
      </c>
      <c r="C3578" s="101" t="str">
        <f>IF('Organizational Unit Summary'!$B$24="Benchmark or Sustainment",IF(OR(D1510="DM",D1530="DM",D1550="DM",D1570="DM",D1590="DM",D1610="DM",D1630="DM",D1650="DM",D1670="DM",D1690="DM",D1710="DM",D1730="DM",D1750="DM",D1770="DM",D1790="DM",D1810="DM",D1830="DM",D1850="DM",D1870="DM",D1890="DM",D1910="DM",D1880="DM",D1900="DM",D1970="DM",D1990="DM"),"DM",IF(OR(D1510="PM",D1530="PM",D1550="PM",D1570="PM",D1590="PM",D1610="PM",D1630="PM",D1650="PM",D1670="PM",D1690="PM",D1710="PM",D1730="PM",D1750="PM",D1770="PM",D1790="PM",D1810="PM",D1830="PM",D1850="PM",D1870="PM",D1890="PM",D1910="PM",D1880="PM",D1900="PM",D1970="PM",D1990="PM"),"PM",IF(OR(D1510="LM",D1530="LM",D1550="LM",D1570="LM",D1590="LM",D1610="LM",D1630="LM",D1650="LM",D1670="LM",D1690="LM",D1710="LM",D1730="LM",D1750="LM",D1770="LM",D1790="LM",D1810="LM",D1830="LM",D1850="LM",D1870="LM",D1890="LM",D1910="LM",D1880="LM",D1900="LM",D1970="LM",D1990="LM"),"LM",IF(OR(D1510="FM",D1530="FM",D1550="FM",D1570="FM",D1590="FM",D1610="FM",D1630="FM",D1650="FM",D1670="FM",D1690="FM",D1710="FM",D1730="FM",D1750="FM",D1770="FM",D1790="FM",D1810="FM",D1830="FM",D1850="FM",D1870="FM",D1890="FM",D1910="FM",D1880="FM",D1900="FM",D1970="FM",D1990="FM"),"FM","OoS")))),IF(OR(D1510="H",D1530="H",D1550="H",D1570="H",D1590="H",D1610="H",D1630="H",D1650="H",D1670="H",D1690="H",D1710="H",D1730="H",D1750="H",D1770="H",D1790="H",D1810="H",D1830="H",D1850="H",D1870="H",D1890="H",D1910="H",D1880="H",D1900="H",D1970="H",D1990="H"),"H",IF(OR(D1510="M",D1530="M",D1550="M",D1570="M",D1590="M",D1610="M",D1630="M",D1650="M",D1670="M",D1690="M",D1710="M",D1730="M",D1750="M",D1770="M",D1790="M",D1810="M",D1830="M",D1850="M",D1870="M",D1890="M",D1910="M",D1880="M",D1900="M",D1970="M",D1990="M"),"M",IF(OR(D1510="L",D1530="L",D1550="L",D1570="L",D1590="L",D1610="L",D1630="L",D1650="L",D1670="L",D1690="L",D1710="L",D1730="L",D1750="L",D1770="L",D1790="L",D1810="L",D1830="L",D1850="L",D1870="L",D1890="L",D1910="L",D1880="L",D1900="L",D1970="L",D1990="L"),"L","OoS"))))</f>
        <v>DM</v>
      </c>
      <c r="D3578" s="81" t="s">
        <v>449</v>
      </c>
      <c r="P3578" s="99"/>
    </row>
    <row r="3579" spans="1:16" hidden="1" x14ac:dyDescent="0.25">
      <c r="B3579" s="56" t="str">
        <f>IF(ISTEXT('Organizational Unit Summary'!$B$49),'Organizational Unit Summary'!$B$49,"")</f>
        <v>P-10</v>
      </c>
      <c r="C3579" s="101" t="str">
        <f>IF('Organizational Unit Summary'!$B$24="Benchmark or Sustainment",IF(OR(D1511="DM",D1531="DM",D1551="DM",D1571="DM",D1591="DM",D1611="DM",D1631="DM",D1651="DM",D1671="DM",D1691="DM",D1711="DM",D1731="DM",D1751="DM",D1771="DM",D1791="DM",D1811="DM",D1831="DM",D1851="DM",D1871="DM",D1891="DM",D1911="DM",D1881="DM",D1901="DM",D1971="DM",D1991="DM"),"DM",IF(OR(D1511="PM",D1531="PM",D1551="PM",D1571="PM",D1591="PM",D1611="PM",D1631="PM",D1651="PM",D1671="PM",D1691="PM",D1711="PM",D1731="PM",D1751="PM",D1771="PM",D1791="PM",D1811="PM",D1831="PM",D1851="PM",D1871="PM",D1891="PM",D1911="PM",D1881="PM",D1901="PM",D1971="PM",D1991="PM"),"PM",IF(OR(D1511="LM",D1531="LM",D1551="LM",D1571="LM",D1591="LM",D1611="LM",D1631="LM",D1651="LM",D1671="LM",D1691="LM",D1711="LM",D1731="LM",D1751="LM",D1771="LM",D1791="LM",D1811="LM",D1831="LM",D1851="LM",D1871="LM",D1891="LM",D1911="LM",D1881="LM",D1901="LM",D1971="LM",D1991="LM"),"LM",IF(OR(D1511="FM",D1531="FM",D1551="FM",D1571="FM",D1591="FM",D1611="FM",D1631="FM",D1651="FM",D1671="FM",D1691="FM",D1711="FM",D1731="FM",D1751="FM",D1771="FM",D1791="FM",D1811="FM",D1831="FM",D1851="FM",D1871="FM",D1891="FM",D1911="FM",D1881="FM",D1901="FM",D1971="FM",D1991="FM"),"FM","OoS")))),IF(OR(D1511="H",D1531="H",D1551="H",D1571="H",D1591="H",D1611="H",D1631="H",D1651="H",D1671="H",D1691="H",D1711="H",D1731="H",D1751="H",D1771="H",D1791="H",D1811="H",D1831="H",D1851="H",D1871="H",D1891="H",D1911="H",D1881="H",D1901="H",D1971="H",D1991="H"),"H",IF(OR(D1511="M",D1531="M",D1551="M",D1571="M",D1591="M",D1611="M",D1631="M",D1651="M",D1671="M",D1691="M",D1711="M",D1731="M",D1751="M",D1771="M",D1791="M",D1811="M",D1831="M",D1851="M",D1871="M",D1891="M",D1911="M",D1881="M",D1901="M",D1971="M",D1991="M"),"M",IF(OR(D1511="L",D1531="L",D1551="L",D1571="L",D1591="L",D1611="L",D1631="L",D1651="L",D1671="L",D1691="L",D1711="L",D1731="L",D1751="L",D1771="L",D1791="L",D1811="L",D1831="L",D1851="L",D1871="L",D1891="L",D1911="L",D1881="L",D1901="L",D1971="L",D1991="L"),"L","OoS"))))</f>
        <v>DM</v>
      </c>
      <c r="D3579" s="81" t="s">
        <v>449</v>
      </c>
      <c r="P3579" s="99"/>
    </row>
    <row r="3580" spans="1:16" hidden="1" x14ac:dyDescent="0.25">
      <c r="B3580" s="56" t="str">
        <f>IF(ISTEXT('Organizational Unit Summary'!$B$50),'Organizational Unit Summary'!$B$50,"")</f>
        <v>P-11</v>
      </c>
      <c r="C3580" s="101" t="str">
        <f>IF('Organizational Unit Summary'!$B$24="Benchmark or Sustainment",IF(OR(D1512="DM",D1532="DM",D1552="DM",D1572="DM",D1592="DM",D1612="DM",D1632="DM",D1652="DM",D1672="DM",D1692="DM",D1712="DM",D1732="DM",D1752="DM",D1772="DM",D1792="DM",D1812="DM",D1832="DM",D1852="DM",D1872="DM",D1892="DM",D1912="DM",D1882="DM",D1902="DM",D1972="DM",D1992="DM"),"DM",IF(OR(D1512="PM",D1532="PM",D1552="PM",D1572="PM",D1592="PM",D1612="PM",D1632="PM",D1652="PM",D1672="PM",D1692="PM",D1712="PM",D1732="PM",D1752="PM",D1772="PM",D1792="PM",D1812="PM",D1832="PM",D1852="PM",D1872="PM",D1892="PM",D1912="PM",D1882="PM",D1902="PM",D1972="PM",D1992="PM"),"PM",IF(OR(D1512="LM",D1532="LM",D1552="LM",D1572="LM",D1592="LM",D1612="LM",D1632="LM",D1652="LM",D1672="LM",D1692="LM",D1712="LM",D1732="LM",D1752="LM",D1772="LM",D1792="LM",D1812="LM",D1832="LM",D1852="LM",D1872="LM",D1892="LM",D1912="LM",D1882="LM",D1902="LM",D1972="LM",D1992="LM"),"LM",IF(OR(D1512="FM",D1532="FM",D1552="FM",D1572="FM",D1592="FM",D1612="FM",D1632="FM",D1652="FM",D1672="FM",D1692="FM",D1712="FM",D1732="FM",D1752="FM",D1772="FM",D1792="FM",D1812="FM",D1832="FM",D1852="FM",D1872="FM",D1892="FM",D1912="FM",D1882="FM",D1902="FM",D1972="FM",D1992="FM"),"FM","OoS")))),IF(OR(D1512="H",D1532="H",D1552="H",D1572="H",D1592="H",D1612="H",D1632="H",D1652="H",D1672="H",D1692="H",D1712="H",D1732="H",D1752="H",D1772="H",D1792="H",D1812="H",D1832="H",D1852="H",D1872="H",D1892="H",D1912="H",D1882="H",D1902="H",D1972="H",D1992="H"),"H",IF(OR(D1512="M",D1532="M",D1552="M",D1572="M",D1592="M",D1612="M",D1632="M",D1652="M",D1672="M",D1692="M",D1712="M",D1732="M",D1752="M",D1772="M",D1792="M",D1812="M",D1832="M",D1852="M",D1872="M",D1892="M",D1912="M",D1882="M",D1902="M",D1972="M",D1992="M"),"M",IF(OR(D1512="L",D1532="L",D1552="L",D1572="L",D1592="L",D1612="L",D1632="L",D1652="L",D1672="L",D1692="L",D1712="L",D1732="L",D1752="L",D1772="L",D1792="L",D1812="L",D1832="L",D1852="L",D1872="L",D1892="L",D1912="L",D1882="L",D1902="L",D1972="L",D1992="L"),"L","OoS"))))</f>
        <v>DM</v>
      </c>
      <c r="D3580" s="81" t="s">
        <v>449</v>
      </c>
      <c r="P3580" s="99"/>
    </row>
    <row r="3581" spans="1:16" hidden="1" x14ac:dyDescent="0.25">
      <c r="B3581" s="56" t="str">
        <f>IF(ISTEXT('Organizational Unit Summary'!$B$51),'Organizational Unit Summary'!$B$51,"")</f>
        <v>P-12</v>
      </c>
      <c r="C3581" s="101" t="str">
        <f>IF('Organizational Unit Summary'!$B$24="Benchmark or Sustainment",IF(OR(D1513="DM",D1533="DM",D1553="DM",D1573="DM",D1593="DM",D1613="DM",D1633="DM",D1653="DM",D1673="DM",D1693="DM",D1713="DM",D1733="DM",D1753="DM",D1773="DM",D1793="DM",D1813="DM",D1833="DM",D1853="DM",D1873="DM",D1893="DM",D1913="DM",D1883="DM",D1903="DM",D1973="DM",D1993="DM"),"DM",IF(OR(D1513="PM",D1533="PM",D1553="PM",D1573="PM",D1593="PM",D1613="PM",D1633="PM",D1653="PM",D1673="PM",D1693="PM",D1713="PM",D1733="PM",D1753="PM",D1773="PM",D1793="PM",D1813="PM",D1833="PM",D1853="PM",D1873="PM",D1893="PM",D1913="PM",D1883="PM",D1903="PM",D1973="PM",D1993="PM"),"PM",IF(OR(D1513="LM",D1533="LM",D1553="LM",D1573="LM",D1593="LM",D1613="LM",D1633="LM",D1653="LM",D1673="LM",D1693="LM",D1713="LM",D1733="LM",D1753="LM",D1773="LM",D1793="LM",D1813="LM",D1833="LM",D1853="LM",D1873="LM",D1893="LM",D1913="LM",D1883="LM",D1903="LM",D1973="LM",D1993="LM"),"LM",IF(OR(D1513="FM",D1533="FM",D1553="FM",D1573="FM",D1593="FM",D1613="FM",D1633="FM",D1653="FM",D1673="FM",D1693="FM",D1713="FM",D1733="FM",D1753="FM",D1773="FM",D1793="FM",D1813="FM",D1833="FM",D1853="FM",D1873="FM",D1893="FM",D1913="FM",D1883="FM",D1903="FM",D1973="FM",D1993="FM"),"FM","OoS")))),IF(OR(D1513="H",D1533="H",D1553="H",D1573="H",D1593="H",D1613="H",D1633="H",D1653="H",D1673="H",D1693="H",D1713="H",D1733="H",D1753="H",D1773="H",D1793="H",D1813="H",D1833="H",D1853="H",D1873="H",D1893="H",D1913="H",D1883="H",D1903="H",D1973="H",D1993="H"),"H",IF(OR(D1513="M",D1533="M",D1553="M",D1573="M",D1593="M",D1613="M",D1633="M",D1653="M",D1673="M",D1693="M",D1713="M",D1733="M",D1753="M",D1773="M",D1793="M",D1813="M",D1833="M",D1853="M",D1873="M",D1893="M",D1913="M",D1883="M",D1903="M",D1973="M",D1993="M"),"M",IF(OR(D1513="L",D1533="L",D1553="L",D1573="L",D1593="L",D1613="L",D1633="L",D1653="L",D1673="L",D1693="L",D1713="L",D1733="L",D1753="L",D1773="L",D1793="L",D1813="L",D1833="L",D1853="L",D1873="L",D1893="L",D1913="L",D1883="L",D1903="L",D1973="L",D1993="L"),"L","OoS"))))</f>
        <v>DM</v>
      </c>
      <c r="D3581" s="81" t="s">
        <v>449</v>
      </c>
      <c r="P3581" s="99"/>
    </row>
    <row r="3582" spans="1:16" hidden="1" x14ac:dyDescent="0.25">
      <c r="B3582" s="56" t="str">
        <f>IF(ISTEXT('Organizational Unit Summary'!$B$52),'Organizational Unit Summary'!$B$52,"")</f>
        <v>P-13</v>
      </c>
      <c r="C3582" s="101" t="str">
        <f>IF('Organizational Unit Summary'!$B$24="Benchmark or Sustainment",IF(OR(D1514="DM",D1534="DM",D1554="DM",D1574="DM",D1594="DM",D1614="DM",D1634="DM",D1654="DM",D1674="DM",D1694="DM",D1714="DM",D1734="DM",D1754="DM",D1774="DM",D1794="DM",D1814="DM",D1834="DM",D1854="DM",D1874="DM",D1894="DM",D1914="DM",D1884="DM",D1904="DM",D1974="DM",D1994="DM"),"DM",IF(OR(D1514="PM",D1534="PM",D1554="PM",D1574="PM",D1594="PM",D1614="PM",D1634="PM",D1654="PM",D1674="PM",D1694="PM",D1714="PM",D1734="PM",D1754="PM",D1774="PM",D1794="PM",D1814="PM",D1834="PM",D1854="PM",D1874="PM",D1894="PM",D1914="PM",D1884="PM",D1904="PM",D1974="PM",D1994="PM"),"PM",IF(OR(D1514="LM",D1534="LM",D1554="LM",D1574="LM",D1594="LM",D1614="LM",D1634="LM",D1654="LM",D1674="LM",D1694="LM",D1714="LM",D1734="LM",D1754="LM",D1774="LM",D1794="LM",D1814="LM",D1834="LM",D1854="LM",D1874="LM",D1894="LM",D1914="LM",D1884="LM",D1904="LM",D1974="LM",D1994="LM"),"LM",IF(OR(D1514="FM",D1534="FM",D1554="FM",D1574="FM",D1594="FM",D1614="FM",D1634="FM",D1654="FM",D1674="FM",D1694="FM",D1714="FM",D1734="FM",D1754="FM",D1774="FM",D1794="FM",D1814="FM",D1834="FM",D1854="FM",D1874="FM",D1894="FM",D1914="FM",D1884="FM",D1904="FM",D1974="FM",D1994="FM"),"FM","OoS")))),IF(OR(D1514="H",D1534="H",D1554="H",D1574="H",D1594="H",D1614="H",D1634="H",D1654="H",D1674="H",D1694="H",D1714="H",D1734="H",D1754="H",D1774="H",D1794="H",D1814="H",D1834="H",D1854="H",D1874="H",D1894="H",D1914="H",D1884="H",D1904="H",D1974="H",D1994="H"),"H",IF(OR(D1514="M",D1534="M",D1554="M",D1574="M",D1594="M",D1614="M",D1634="M",D1654="M",D1674="M",D1694="M",D1714="M",D1734="M",D1754="M",D1774="M",D1794="M",D1814="M",D1834="M",D1854="M",D1874="M",D1894="M",D1914="M",D1884="M",D1904="M",D1974="M",D1994="M"),"M",IF(OR(D1514="L",D1534="L",D1554="L",D1574="L",D1594="L",D1614="L",D1634="L",D1654="L",D1674="L",D1694="L",D1714="L",D1734="L",D1754="L",D1774="L",D1794="L",D1814="L",D1834="L",D1854="L",D1874="L",D1894="L",D1914="L",D1884="L",D1904="L",D1974="L",D1994="L"),"L","OoS"))))</f>
        <v>DM</v>
      </c>
      <c r="D3582" s="81" t="s">
        <v>449</v>
      </c>
      <c r="P3582" s="99"/>
    </row>
    <row r="3583" spans="1:16" hidden="1" x14ac:dyDescent="0.25">
      <c r="B3583" s="56" t="str">
        <f>IF(ISTEXT('Organizational Unit Summary'!$B$53),'Organizational Unit Summary'!$B$53,"")</f>
        <v>P-14</v>
      </c>
      <c r="C3583" s="101" t="str">
        <f>IF('Organizational Unit Summary'!$B$24="Benchmark or Sustainment",IF(OR(D1515="DM",D1535="DM",D1555="DM",D1575="DM",D1595="DM",D1615="DM",D1635="DM",D1655="DM",D1675="DM",D1695="DM",D1715="DM",D1735="DM",D1755="DM",D1775="DM",D1795="DM",D1815="DM",D1835="DM",D1855="DM",D1875="DM",D1895="DM",D1915="DM",D1885="DM",D1905="DM",D1975="DM",D1995="DM"),"DM",IF(OR(D1515="PM",D1535="PM",D1555="PM",D1575="PM",D1595="PM",D1615="PM",D1635="PM",D1655="PM",D1675="PM",D1695="PM",D1715="PM",D1735="PM",D1755="PM",D1775="PM",D1795="PM",D1815="PM",D1835="PM",D1855="PM",D1875="PM",D1895="PM",D1915="PM",D1885="PM",D1905="PM",D1975="PM",D1995="PM"),"PM",IF(OR(D1515="LM",D1535="LM",D1555="LM",D1575="LM",D1595="LM",D1615="LM",D1635="LM",D1655="LM",D1675="LM",D1695="LM",D1715="LM",D1735="LM",D1755="LM",D1775="LM",D1795="LM",D1815="LM",D1835="LM",D1855="LM",D1875="LM",D1895="LM",D1915="LM",D1885="LM",D1905="LM",D1975="LM",D1995="LM"),"LM",IF(OR(D1515="FM",D1535="FM",D1555="FM",D1575="FM",D1595="FM",D1615="FM",D1635="FM",D1655="FM",D1675="FM",D1695="FM",D1715="FM",D1735="FM",D1755="FM",D1775="FM",D1795="FM",D1815="FM",D1835="FM",D1855="FM",D1875="FM",D1895="FM",D1915="FM",D1885="FM",D1905="FM",D1975="FM",D1995="FM"),"FM","OoS")))),IF(OR(D1515="H",D1535="H",D1555="H",D1575="H",D1595="H",D1615="H",D1635="H",D1655="H",D1675="H",D1695="H",D1715="H",D1735="H",D1755="H",D1775="H",D1795="H",D1815="H",D1835="H",D1855="H",D1875="H",D1895="H",D1915="H",D1885="H",D1905="H",D1975="H",D1995="H"),"H",IF(OR(D1515="M",D1535="M",D1555="M",D1575="M",D1595="M",D1615="M",D1635="M",D1655="M",D1675="M",D1695="M",D1715="M",D1735="M",D1755="M",D1775="M",D1795="M",D1815="M",D1835="M",D1855="M",D1875="M",D1895="M",D1915="M",D1885="M",D1905="M",D1975="M",D1995="M"),"M",IF(OR(D1515="L",D1535="L",D1555="L",D1575="L",D1595="L",D1615="L",D1635="L",D1655="L",D1675="L",D1695="L",D1715="L",D1735="L",D1755="L",D1775="L",D1795="L",D1815="L",D1835="L",D1855="L",D1875="L",D1895="L",D1915="L",D1885="L",D1905="L",D1975="L",D1995="L"),"L","OoS"))))</f>
        <v>DM</v>
      </c>
      <c r="D3583" s="81" t="s">
        <v>449</v>
      </c>
      <c r="P3583" s="99"/>
    </row>
    <row r="3584" spans="1:16" hidden="1" x14ac:dyDescent="0.25">
      <c r="B3584" s="56" t="str">
        <f>IF(ISTEXT('Organizational Unit Summary'!$B$54),'Organizational Unit Summary'!$B$54,"")</f>
        <v>P-15</v>
      </c>
      <c r="C3584" s="101" t="str">
        <f>IF('Organizational Unit Summary'!$B$24="Benchmark or Sustainment",IF(OR(D1516="DM",D1536="DM",D1556="DM",D1576="DM",D1596="DM",D1616="DM",D1636="DM",D1656="DM",D1676="DM",D1696="DM",D1716="DM",D1736="DM",D1756="DM",D1776="DM",D1796="DM",D1816="DM",D1836="DM",D1856="DM",D1876="DM",D1896="DM",D1916="DM",D1886="DM",D1906="DM",D1976="DM",D1996="DM"),"DM",IF(OR(D1516="PM",D1536="PM",D1556="PM",D1576="PM",D1596="PM",D1616="PM",D1636="PM",D1656="PM",D1676="PM",D1696="PM",D1716="PM",D1736="PM",D1756="PM",D1776="PM",D1796="PM",D1816="PM",D1836="PM",D1856="PM",D1876="PM",D1896="PM",D1916="PM",D1886="PM",D1906="PM",D1976="PM",D1996="PM"),"PM",IF(OR(D1516="LM",D1536="LM",D1556="LM",D1576="LM",D1596="LM",D1616="LM",D1636="LM",D1656="LM",D1676="LM",D1696="LM",D1716="LM",D1736="LM",D1756="LM",D1776="LM",D1796="LM",D1816="LM",D1836="LM",D1856="LM",D1876="LM",D1896="LM",D1916="LM",D1886="LM",D1906="LM",D1976="LM",D1996="LM"),"LM",IF(OR(D1516="FM",D1536="FM",D1556="FM",D1576="FM",D1596="FM",D1616="FM",D1636="FM",D1656="FM",D1676="FM",D1696="FM",D1716="FM",D1736="FM",D1756="FM",D1776="FM",D1796="FM",D1816="FM",D1836="FM",D1856="FM",D1876="FM",D1896="FM",D1916="FM",D1886="FM",D1906="FM",D1976="FM",D1996="FM"),"FM","OoS")))),IF(OR(D1516="H",D1536="H",D1556="H",D1576="H",D1596="H",D1616="H",D1636="H",D1656="H",D1676="H",D1696="H",D1716="H",D1736="H",D1756="H",D1776="H",D1796="H",D1816="H",D1836="H",D1856="H",D1876="H",D1896="H",D1916="H",D1886="H",D1906="H",D1976="H",D1996="H"),"H",IF(OR(D1516="M",D1536="M",D1556="M",D1576="M",D1596="M",D1616="M",D1636="M",D1656="M",D1676="M",D1696="M",D1716="M",D1736="M",D1756="M",D1776="M",D1796="M",D1816="M",D1836="M",D1856="M",D1876="M",D1896="M",D1916="M",D1886="M",D1906="M",D1976="M",D1996="M"),"M",IF(OR(D1516="L",D1536="L",D1556="L",D1576="L",D1596="L",D1616="L",D1636="L",D1656="L",D1676="L",D1696="L",D1716="L",D1736="L",D1756="L",D1776="L",D1796="L",D1816="L",D1836="L",D1856="L",D1876="L",D1896="L",D1916="L",D1886="L",D1906="L",D1976="L",D1996="L"),"L","OoS"))))</f>
        <v>DM</v>
      </c>
      <c r="D3584" s="81" t="s">
        <v>449</v>
      </c>
      <c r="P3584" s="99"/>
    </row>
    <row r="3585" spans="1:16" hidden="1" x14ac:dyDescent="0.25">
      <c r="B3585" s="56" t="str">
        <f>IF(ISTEXT('Organizational Unit Summary'!$B$55),'Organizational Unit Summary'!$B$55,"")</f>
        <v>P-16</v>
      </c>
      <c r="C3585" s="101" t="str">
        <f>IF('Organizational Unit Summary'!$B$24="Benchmark or Sustainment",IF(OR(D1517="DM",D1537="DM",D1557="DM",D1577="DM",D1597="DM",D1617="DM",D1637="DM",D1657="DM",D1677="DM",D1697="DM",D1717="DM",D1737="DM",D1757="DM",D1777="DM",D1797="DM",D1817="DM",D1837="DM",D1857="DM",D1877="DM",D1897="DM",D1917="DM",D1887="DM",D1907="DM",D1977="DM",D1997="DM"),"DM",IF(OR(D1517="PM",D1537="PM",D1557="PM",D1577="PM",D1597="PM",D1617="PM",D1637="PM",D1657="PM",D1677="PM",D1697="PM",D1717="PM",D1737="PM",D1757="PM",D1777="PM",D1797="PM",D1817="PM",D1837="PM",D1857="PM",D1877="PM",D1897="PM",D1917="PM",D1887="PM",D1907="PM",D1977="PM",D1997="PM"),"PM",IF(OR(D1517="LM",D1537="LM",D1557="LM",D1577="LM",D1597="LM",D1617="LM",D1637="LM",D1657="LM",D1677="LM",D1697="LM",D1717="LM",D1737="LM",D1757="LM",D1777="LM",D1797="LM",D1817="LM",D1837="LM",D1857="LM",D1877="LM",D1897="LM",D1917="LM",D1887="LM",D1907="LM",D1977="LM",D1997="LM"),"LM",IF(OR(D1517="FM",D1537="FM",D1557="FM",D1577="FM",D1597="FM",D1617="FM",D1637="FM",D1657="FM",D1677="FM",D1697="FM",D1717="FM",D1737="FM",D1757="FM",D1777="FM",D1797="FM",D1817="FM",D1837="FM",D1857="FM",D1877="FM",D1897="FM",D1917="FM",D1887="FM",D1907="FM",D1977="FM",D1997="FM"),"FM","OoS")))),IF(OR(D1517="H",D1537="H",D1557="H",D1577="H",D1597="H",D1617="H",D1637="H",D1657="H",D1677="H",D1697="H",D1717="H",D1737="H",D1757="H",D1777="H",D1797="H",D1817="H",D1837="H",D1857="H",D1877="H",D1897="H",D1917="H",D1887="H",D1907="H",D1977="H",D1997="H"),"H",IF(OR(D1517="M",D1537="M",D1557="M",D1577="M",D1597="M",D1617="M",D1637="M",D1657="M",D1677="M",D1697="M",D1717="M",D1737="M",D1757="M",D1777="M",D1797="M",D1817="M",D1837="M",D1857="M",D1877="M",D1897="M",D1917="M",D1887="M",D1907="M",D1977="M",D1997="M"),"M",IF(OR(D1517="L",D1537="L",D1557="L",D1577="L",D1597="L",D1617="L",D1637="L",D1657="L",D1677="L",D1697="L",D1717="L",D1737="L",D1757="L",D1777="L",D1797="L",D1817="L",D1837="L",D1857="L",D1877="L",D1897="L",D1917="L",D1887="L",D1907="L",D1977="L",D1997="L"),"L","OoS"))))</f>
        <v>DM</v>
      </c>
      <c r="D3585" s="81" t="s">
        <v>449</v>
      </c>
      <c r="P3585" s="99"/>
    </row>
    <row r="3586" spans="1:16" hidden="1" x14ac:dyDescent="0.25">
      <c r="B3586" s="56" t="str">
        <f>IF(ISTEXT('Organizational Unit Summary'!$B$56),'Organizational Unit Summary'!$B$56,"")</f>
        <v>P-17</v>
      </c>
      <c r="C3586" s="101" t="str">
        <f>IF('Organizational Unit Summary'!$B$24="Benchmark or Sustainment",IF(OR(D1518="DM",D1538="DM",D1558="DM",D1578="DM",D1598="DM",D1618="DM",D1638="DM",D1658="DM",D1678="DM",D1698="DM",D1718="DM",D1738="DM",D1758="DM",D1778="DM",D1798="DM",D1818="DM",D1838="DM",D1858="DM",D1878="DM",D1898="DM",D1918="DM",D1888="DM",D1908="DM",D1978="DM",D1998="DM"),"DM",IF(OR(D1518="PM",D1538="PM",D1558="PM",D1578="PM",D1598="PM",D1618="PM",D1638="PM",D1658="PM",D1678="PM",D1698="PM",D1718="PM",D1738="PM",D1758="PM",D1778="PM",D1798="PM",D1818="PM",D1838="PM",D1858="PM",D1878="PM",D1898="PM",D1918="PM",D1888="PM",D1908="PM",D1978="PM",D1998="PM"),"PM",IF(OR(D1518="LM",D1538="LM",D1558="LM",D1578="LM",D1598="LM",D1618="LM",D1638="LM",D1658="LM",D1678="LM",D1698="LM",D1718="LM",D1738="LM",D1758="LM",D1778="LM",D1798="LM",D1818="LM",D1838="LM",D1858="LM",D1878="LM",D1898="LM",D1918="LM",D1888="LM",D1908="LM",D1978="LM",D1998="LM"),"LM",IF(OR(D1518="FM",D1538="FM",D1558="FM",D1578="FM",D1598="FM",D1618="FM",D1638="FM",D1658="FM",D1678="FM",D1698="FM",D1718="FM",D1738="FM",D1758="FM",D1778="FM",D1798="FM",D1818="FM",D1838="FM",D1858="FM",D1878="FM",D1898="FM",D1918="FM",D1888="FM",D1908="FM",D1978="FM",D1998="FM"),"FM","OoS")))),IF(OR(D1518="H",D1538="H",D1558="H",D1578="H",D1598="H",D1618="H",D1638="H",D1658="H",D1678="H",D1698="H",D1718="H",D1738="H",D1758="H",D1778="H",D1798="H",D1818="H",D1838="H",D1858="H",D1878="H",D1898="H",D1918="H",D1888="H",D1908="H",D1978="H",D1998="H"),"H",IF(OR(D1518="M",D1538="M",D1558="M",D1578="M",D1598="M",D1618="M",D1638="M",D1658="M",D1678="M",D1698="M",D1718="M",D1738="M",D1758="M",D1778="M",D1798="M",D1818="M",D1838="M",D1858="M",D1878="M",D1898="M",D1918="M",D1888="M",D1908="M",D1978="M",D1998="M"),"M",IF(OR(D1518="L",D1538="L",D1558="L",D1578="L",D1598="L",D1618="L",D1638="L",D1658="L",D1678="L",D1698="L",D1718="L",D1738="L",D1758="L",D1778="L",D1798="L",D1818="L",D1838="L",D1858="L",D1878="L",D1898="L",D1918="L",D1888="L",D1908="L",D1978="L",D1998="L"),"L","OoS"))))</f>
        <v>DM</v>
      </c>
      <c r="D3586" s="81" t="s">
        <v>449</v>
      </c>
      <c r="P3586" s="99"/>
    </row>
    <row r="3587" spans="1:16" hidden="1" x14ac:dyDescent="0.25">
      <c r="B3587" s="56" t="str">
        <f>IF(ISTEXT('Organizational Unit Summary'!$B$57),'Organizational Unit Summary'!$B$57,"")</f>
        <v>P-18</v>
      </c>
      <c r="C3587" s="101" t="str">
        <f>IF('Organizational Unit Summary'!$B$24="Benchmark or Sustainment",IF(OR(D1519="DM",D1539="DM",D1559="DM",D1579="DM",D1599="DM",D1619="DM",D1639="DM",D1659="DM",D1679="DM",D1699="DM",D1719="DM",D1739="DM",D1759="DM",D1779="DM",D1799="DM",D1819="DM",D1839="DM",D1859="DM",D1879="DM",D1899="DM",D1919="DM",D1889="DM",D1909="DM",D1979="DM",D1999="DM"),"DM",IF(OR(D1519="PM",D1539="PM",D1559="PM",D1579="PM",D1599="PM",D1619="PM",D1639="PM",D1659="PM",D1679="PM",D1699="PM",D1719="PM",D1739="PM",D1759="PM",D1779="PM",D1799="PM",D1819="PM",D1839="PM",D1859="PM",D1879="PM",D1899="PM",D1919="PM",D1889="PM",D1909="PM",D1979="PM",D1999="PM"),"PM",IF(OR(D1519="LM",D1539="LM",D1559="LM",D1579="LM",D1599="LM",D1619="LM",D1639="LM",D1659="LM",D1679="LM",D1699="LM",D1719="LM",D1739="LM",D1759="LM",D1779="LM",D1799="LM",D1819="LM",D1839="LM",D1859="LM",D1879="LM",D1899="LM",D1919="LM",D1889="LM",D1909="LM",D1979="LM",D1999="LM"),"LM",IF(OR(D1519="FM",D1539="FM",D1559="FM",D1579="FM",D1599="FM",D1619="FM",D1639="FM",D1659="FM",D1679="FM",D1699="FM",D1719="FM",D1739="FM",D1759="FM",D1779="FM",D1799="FM",D1819="FM",D1839="FM",D1859="FM",D1879="FM",D1899="FM",D1919="FM",D1889="FM",D1909="FM",D1979="FM",D1999="FM"),"FM","OoS")))),IF(OR(D1519="H",D1539="H",D1559="H",D1579="H",D1599="H",D1619="H",D1639="H",D1659="H",D1679="H",D1699="H",D1719="H",D1739="H",D1759="H",D1779="H",D1799="H",D1819="H",D1839="H",D1859="H",D1879="H",D1899="H",D1919="H",D1889="H",D1909="H",D1979="H",D1999="H"),"H",IF(OR(D1519="M",D1539="M",D1559="M",D1579="M",D1599="M",D1619="M",D1639="M",D1659="M",D1679="M",D1699="M",D1719="M",D1739="M",D1759="M",D1779="M",D1799="M",D1819="M",D1839="M",D1859="M",D1879="M",D1899="M",D1919="M",D1889="M",D1909="M",D1979="M",D1999="M"),"M",IF(OR(D1519="L",D1539="L",D1559="L",D1579="L",D1599="L",D1619="L",D1639="L",D1659="L",D1679="L",D1699="L",D1719="L",D1739="L",D1759="L",D1779="L",D1799="L",D1819="L",D1839="L",D1859="L",D1879="L",D1899="L",D1919="L",D1889="L",D1909="L",D1979="L",D1999="L"),"L","OoS"))))</f>
        <v>DM</v>
      </c>
      <c r="D3587" s="81" t="s">
        <v>449</v>
      </c>
      <c r="P3587" s="99"/>
    </row>
    <row r="3588" spans="1:16" hidden="1" x14ac:dyDescent="0.25">
      <c r="B3588" s="56" t="str">
        <f>IF(ISTEXT('Organizational Unit Summary'!$B$58),'Organizational Unit Summary'!$B$58,"")</f>
        <v>P-19</v>
      </c>
      <c r="C3588" s="101" t="str">
        <f>IF('Organizational Unit Summary'!$B$24="Benchmark or Sustainment",IF(OR(D1520="DM",D1540="DM",D1560="DM",D1580="DM",D1600="DM",D1620="DM",D1640="DM",D1660="DM",D1680="DM",D1700="DM",D1720="DM",D1740="DM",D1760="DM",D1780="DM",D1800="DM",D1820="DM",D1840="DM",D1860="DM",D1880="DM",D1900="DM",D1920="DM",D1890="DM",D1910="DM",D1980="DM",D2000="DM"),"DM",IF(OR(D1520="PM",D1540="PM",D1560="PM",D1580="PM",D1600="PM",D1620="PM",D1640="PM",D1660="PM",D1680="PM",D1700="PM",D1720="PM",D1740="PM",D1760="PM",D1780="PM",D1800="PM",D1820="PM",D1840="PM",D1860="PM",D1880="PM",D1900="PM",D1920="PM",D1890="PM",D1910="PM",D1980="PM",D2000="PM"),"PM",IF(OR(D1520="LM",D1540="LM",D1560="LM",D1580="LM",D1600="LM",D1620="LM",D1640="LM",D1660="LM",D1680="LM",D1700="LM",D1720="LM",D1740="LM",D1760="LM",D1780="LM",D1800="LM",D1820="LM",D1840="LM",D1860="LM",D1880="LM",D1900="LM",D1920="LM",D1890="LM",D1910="LM",D1980="LM",D2000="LM"),"LM",IF(OR(D1520="FM",D1540="FM",D1560="FM",D1580="FM",D1600="FM",D1620="FM",D1640="FM",D1660="FM",D1680="FM",D1700="FM",D1720="FM",D1740="FM",D1760="FM",D1780="FM",D1800="FM",D1820="FM",D1840="FM",D1860="FM",D1880="FM",D1900="FM",D1920="FM",D1890="FM",D1910="FM",D1980="FM",D2000="FM"),"FM","OoS")))),IF(OR(D1520="H",D1540="H",D1560="H",D1580="H",D1600="H",D1620="H",D1640="H",D1660="H",D1680="H",D1700="H",D1720="H",D1740="H",D1760="H",D1780="H",D1800="H",D1820="H",D1840="H",D1860="H",D1880="H",D1900="H",D1920="H",D1890="H",D1910="H",D1980="H",D2000="H"),"H",IF(OR(D1520="M",D1540="M",D1560="M",D1580="M",D1600="M",D1620="M",D1640="M",D1660="M",D1680="M",D1700="M",D1720="M",D1740="M",D1760="M",D1780="M",D1800="M",D1820="M",D1840="M",D1860="M",D1880="M",D1900="M",D1920="M",D1890="M",D1910="M",D1980="M",D2000="M"),"M",IF(OR(D1520="L",D1540="L",D1560="L",D1580="L",D1600="L",D1620="L",D1640="L",D1660="L",D1680="L",D1700="L",D1720="L",D1740="L",D1760="L",D1780="L",D1800="L",D1820="L",D1840="L",D1860="L",D1880="L",D1900="L",D1920="L",D1890="L",D1910="L",D1980="L",D2000="L"),"L","OoS"))))</f>
        <v>DM</v>
      </c>
      <c r="D3588" s="81" t="s">
        <v>449</v>
      </c>
      <c r="P3588" s="99"/>
    </row>
    <row r="3589" spans="1:16" hidden="1" x14ac:dyDescent="0.25">
      <c r="B3589" s="56" t="str">
        <f>IF(ISTEXT('Organizational Unit Summary'!$B$59),'Organizational Unit Summary'!$B$59,"")</f>
        <v>P-20</v>
      </c>
      <c r="C3589" s="101" t="str">
        <f>IF('Organizational Unit Summary'!$B$24="Benchmark or Sustainment",IF(OR(D1521="DM",D1541="DM",D1561="DM",D1581="DM",D1601="DM",D1621="DM",D1641="DM",D1661="DM",D1681="DM",D1701="DM",D1721="DM",D1741="DM",D1761="DM",D1781="DM",D1801="DM",D1821="DM",D1841="DM",D1861="DM",D1881="DM",D1901="DM",D1921="DM",D1891="DM",D1911="DM",D1981="DM",D2001="DM"),"DM",IF(OR(D1521="PM",D1541="PM",D1561="PM",D1581="PM",D1601="PM",D1621="PM",D1641="PM",D1661="PM",D1681="PM",D1701="PM",D1721="PM",D1741="PM",D1761="PM",D1781="PM",D1801="PM",D1821="PM",D1841="PM",D1861="PM",D1881="PM",D1901="PM",D1921="PM",D1891="PM",D1911="PM",D1981="PM",D2001="PM"),"PM",IF(OR(D1521="LM",D1541="LM",D1561="LM",D1581="LM",D1601="LM",D1621="LM",D1641="LM",D1661="LM",D1681="LM",D1701="LM",D1721="LM",D1741="LM",D1761="LM",D1781="LM",D1801="LM",D1821="LM",D1841="LM",D1861="LM",D1881="LM",D1901="LM",D1921="LM",D1891="LM",D1911="LM",D1981="LM",D2001="LM"),"LM",IF(OR(D1521="FM",D1541="FM",D1561="FM",D1581="FM",D1601="FM",D1621="FM",D1641="FM",D1661="FM",D1681="FM",D1701="FM",D1721="FM",D1741="FM",D1761="FM",D1781="FM",D1801="FM",D1821="FM",D1841="FM",D1861="FM",D1881="FM",D1901="FM",D1921="FM",D1891="FM",D1911="FM",D1981="FM",D2001="FM"),"FM","OoS")))),IF(OR(D1521="H",D1541="H",D1561="H",D1581="H",D1601="H",D1621="H",D1641="H",D1661="H",D1681="H",D1701="H",D1721="H",D1741="H",D1761="H",D1781="H",D1801="H",D1821="H",D1841="H",D1861="H",D1881="H",D1901="H",D1921="H",D1891="H",D1911="H",D1981="H",D2001="H"),"H",IF(OR(D1521="M",D1541="M",D1561="M",D1581="M",D1601="M",D1621="M",D1641="M",D1661="M",D1681="M",D1701="M",D1721="M",D1741="M",D1761="M",D1781="M",D1801="M",D1821="M",D1841="M",D1861="M",D1881="M",D1901="M",D1921="M",D1891="M",D1911="M",D1981="M",D2001="M"),"M",IF(OR(D1521="L",D1541="L",D1561="L",D1581="L",D1601="L",D1621="L",D1641="L",D1661="L",D1681="L",D1701="L",D1721="L",D1741="L",D1761="L",D1781="L",D1801="L",D1821="L",D1841="L",D1861="L",D1881="L",D1901="L",D1921="L",D1891="L",D1911="L",D1981="L",D2001="L"),"L","OoS"))))</f>
        <v>DM</v>
      </c>
      <c r="D3589" s="81" t="s">
        <v>449</v>
      </c>
      <c r="P3589" s="99"/>
    </row>
    <row r="3590" spans="1:16" hidden="1" x14ac:dyDescent="0.25">
      <c r="A3590" s="56">
        <v>3.2</v>
      </c>
      <c r="B3590" s="56" t="str">
        <f>IF(ISTEXT('Organizational Unit Summary'!$B$40),'Organizational Unit Summary'!$B$40,"")</f>
        <v>P-1</v>
      </c>
      <c r="C3590" s="101" t="str">
        <f>IF('Organizational Unit Summary'!$B$24="Benchmark or Sustainment",IF(OR(D2002="DM",D2022="DM",D2042="DM",D2062="DM",D2082="DM",D2102="DM",D2122="DM",D2142="DM",D2162="DM",D2182="DM",D2202="DM",D2222="DM",D2242="DM",D2262="DM",D2282="DM",D2302="DM",D2322="DM",D2342="DM",D2362="DM",D2382="DM",D2402="DM",D2422="DM",D2442="DM",D2462="DM",D2482="DM"),"DM",IF(OR(D2002="PM",D2022="PM",D2042="PM",D2062="PM",D2082="PM",D2102="PM",D2122="PM",D2142="PM",D2162="PM",D2182="PM",D2202="PM",D2222="PM",D2242="PM",D2262="PM",D2282="PM",D2302="PM",D2322="PM",D2342="PM",D2362="PM",D2382="PM",D2402="PM",D2422="PM",D2442="PM",D2462="PM",D2482="PM"),"PM",IF(OR(D2002="LM",D2022="LM",D2042="LM",D2062="LM",D2082="LM",D2102="LM",D2122="LM",D2142="LM",D2162="LM",D2182="LM",D2202="LM",D2222="LM",D2242="LM",D2262="LM",D2282="LM",D2302="LM",D2322="LM",D2342="LM",D2362="LM",D2382="LM",D2402="LM",D2422="LM",D2442="LM",D2462="LM",D2482="LM"),"LM",IF(OR(D2002="FM",D2022="FM",D2042="FM",D2062="FM",D2082="FM",D2102="FM",D2122="FM",D2142="FM",D2162="FM",D2182="FM",D2202="FM",D2222="FM",D2242="FM",D2262="FM",D2282="FM",D2302="FM",D2322="FM",D2342="FM",D2362="FM",D2382="FM",D2402="FM",D2422="FM",D2442="FM",D2462="FM",D2482="FM"),"FM","OoS")))),IF(OR(D2002="H",D2022="H",D2042="H",D2062="H",D2082="H",D2102="H",D2122="H",D2142="H",D2162="H",D2182="H",D2202="H",D2222="H",D2242="H",D2262="H",D2282="H",D2302="H",D2322="H",D2342="H",D2362="H",D2382="H",D2402="H",D2422="H",D2442="H",D2462="H",D2482="H"),"H",IF(OR(D2002="M",D2022="M",D2042="M",D2062="M",D2082="M",D2102="M",D2122="M",D2142="M",D2162="M",D2182="M",D2202="M",D2222="M",D2242="M",D2262="M",D2282="M",D2302="M",D2322="M",D2342="M",D2362="M",D2382="M",D2402="M",D2422="M",D2442="M",D2462="M",D2482="M"),"M",IF(OR(D2002="L",D2022="L",D2042="L",D2062="L",D2082="L",D2102="L",D2122="L",D2142="L",D2162="L",D2182="L",D2202="L",D2222="L",D2242="L",D2262="L",D2282="L",D2302="L",D2322="L",D2342="L",D2362="L",D2382="L",D2402="L",D2422="L",D2442="L",D2462="L",D2482="L"),"L","OoS"))))</f>
        <v>DM</v>
      </c>
      <c r="D3590" s="52" t="str">
        <f>IF('Organizational Unit Summary'!$B$24="Benchmark or Sustainment",IF(OR(P2002="DM",P2022="DM",P2042="DM",P2062="DM",P2082="DM",P2102="DM",P2122="DM",P2142="DM",P2162="DM",P2182="DM",P2202="DM",P2222="DM",P2242="DM",P2262="DM",P2282="DM",P2302="DM",P2322="DM",P2342="DM",P2362="DM",P2382="DM",P2402="DM",P2422="DM",P2442="DM",P2462="DM",P2482="DM"),"DM",IF(OR(P2002="PM",P2022="PM",P2042="PM",P2062="PM",P2082="PM",P2102="PM",P2122="PM",P2142="PM",P2162="PM",P2182="PM",P2202="PM",P2222="PM",P2242="PM",P2262="PM",P2282="PM",P2302="PM",P2322="PM",P2342="PM",P2362="PM",P2382="PM",P2402="PM",P2422="PM",P2442="PM",P2462="PM",P2482="PM"),"PM",IF(OR(P2002="LM",P2022="LM",P2042="LM",P2062="LM",P2082="LM",P2102="LM",P2122="LM",P2142="LM",P2162="LM",P2182="LM",P2202="LM",P2222="LM",P2242="LM",P2262="LM",P2282="LM",P2302="LM",P2322="LM",P2342="LM",P2362="LM",P2382="LM",P2402="LM",P2422="LM",P2442="LM",P2462="LM",P2482="LM"),"LM",IF(OR(P2002="FM",P2022="FM",P2042="FM",P2062="FM",P2082="FM",P2102="FM",P2122="FM",P2142="FM",P2162="FM",P2182="FM",P2202="FM",P2222="FM",P2242="FM",P2262="FM",P2282="FM",P2302="FM",P2322="FM",P2342="FM",P2362="FM",P2382="FM",P2402="FM",P2422="FM",P2442="FM",P2462="FM",P2482="FM"),"FM","OoS")))),IF(OR(P2002="H",P2022="H",P2042="H",P2062="H",P2082="H",P2102="H",P2122="H",P2142="H",P2162="H",P2182="H",P2202="H",P2222="H",P2242="H",P2262="H",P2282="H",P2302="H",P2322="H",P2342="H",P2362="H",P2382="H",P2402="H",P2422="H",P2442="H",P2462="H",P2482="H"),"H",IF(OR(P2002="M",P2022="M",P2042="M",P2062="M",P2082="M",P2102="M",P2122="M",P2142="M",P2162="M",P2182="M",P2202="M",P2222="M",P2242="M",P2262="M",P2282="M",P2302="M",P2322="M",P2342="M",P2362="M",P2382="M",P2402="M",P2422="M",P2442="M",P2462="M",P2482="M"),"M",IF(OR(P2002="L",P2022="L",P2042="L",P2062="L",P2082="L",P2102="L",P2122="L",P2142="L",P2162="L",P2182="L",P2202="L",P2222="L",P2242="L",P2262="L",P2282="L",P2302="L",P2322="L",P2342="L",P2362="L",P2382="L",P2402="L",P2422="L",P2442="L",P2462="L",P2482="L"),"L","OoS"))))</f>
        <v>OoS</v>
      </c>
      <c r="P3590" s="99"/>
    </row>
    <row r="3591" spans="1:16" hidden="1" x14ac:dyDescent="0.25">
      <c r="B3591" s="56" t="str">
        <f>IF(ISTEXT('Organizational Unit Summary'!$B$41),'Organizational Unit Summary'!$B$41,"")</f>
        <v>P-2</v>
      </c>
      <c r="C3591" s="101" t="str">
        <f>IF('Organizational Unit Summary'!$B$24="Benchmark or Sustainment",IF(OR(D2003="DM",D2023="DM",D2043="DM",D2063="DM",D2083="DM",D2103="DM",D2123="DM",D2143="DM",D2163="DM",D2183="DM",D2203="DM",D2223="DM",D2243="DM",D2263="DM",D2283="DM",D2303="DM",D2323="DM",D2343="DM",D2363="DM",D2383="DM",D2403="DM",D2423="DM",D2443="DM",D2463="DM",D2483="DM"),"DM",IF(OR(D2003="PM",D2023="PM",D2043="PM",D2063="PM",D2083="PM",D2103="PM",D2123="PM",D2143="PM",D2163="PM",D2183="PM",D2203="PM",D2223="PM",D2243="PM",D2263="PM",D2283="PM",D2303="PM",D2323="PM",D2343="PM",D2363="PM",D2383="PM",D2403="PM",D2423="PM",D2443="PM",D2463="PM",D2483="PM"),"PM",IF(OR(D2003="LM",D2023="LM",D2043="LM",D2063="LM",D2083="LM",D2103="LM",D2123="LM",D2143="LM",D2163="LM",D2183="LM",D2203="LM",D2223="LM",D2243="LM",D2263="LM",D2283="LM",D2303="LM",D2323="LM",D2343="LM",D2363="LM",D2383="LM",D2403="LM",D2423="LM",D2443="LM",D2463="LM",D2483="LM"),"LM",IF(OR(D2003="FM",D2023="FM",D2043="FM",D2063="FM",D2083="FM",D2103="FM",D2123="FM",D2143="FM",D2163="FM",D2183="FM",D2203="FM",D2223="FM",D2243="FM",D2263="FM",D2283="FM",D2303="FM",D2323="FM",D2343="FM",D2363="FM",D2383="FM",D2403="FM",D2423="FM",D2443="FM",D2463="FM",D2483="FM"),"FM","OoS")))),IF(OR(D2003="H",D2023="H",D2043="H",D2063="H",D2083="H",D2103="H",D2123="H",D2143="H",D2163="H",D2183="H",D2203="H",D2223="H",D2243="H",D2263="H",D2283="H",D2303="H",D2323="H",D2343="H",D2363="H",D2383="H",D2403="H",D2423="H",D2443="H",D2463="H",D2483="H"),"H",IF(OR(D2003="M",D2023="M",D2043="M",D2063="M",D2083="M",D2103="M",D2123="M",D2143="M",D2163="M",D2183="M",D2203="M",D2223="M",D2243="M",D2263="M",D2283="M",D2303="M",D2323="M",D2343="M",D2363="M",D2383="M",D2403="M",D2423="M",D2443="M",D2463="M",D2483="M"),"M",IF(OR(D2003="L",D2023="L",D2043="L",D2063="L",D2083="L",D2103="L",D2123="L",D2143="L",D2163="L",D2183="L",D2203="L",D2223="L",D2243="L",D2263="L",D2283="L",D2303="L",D2323="L",D2343="L",D2363="L",D2383="L",D2403="L",D2423="L",D2443="L",D2463="L",D2483="L"),"L","OoS"))))</f>
        <v>DM</v>
      </c>
      <c r="D3591" s="81" t="s">
        <v>449</v>
      </c>
      <c r="P3591" s="99"/>
    </row>
    <row r="3592" spans="1:16" hidden="1" x14ac:dyDescent="0.25">
      <c r="B3592" s="56" t="str">
        <f>IF(ISTEXT('Organizational Unit Summary'!$B$42),'Organizational Unit Summary'!$B$42,"")</f>
        <v>P-3</v>
      </c>
      <c r="C3592" s="101" t="str">
        <f>IF('Organizational Unit Summary'!$B$24="Benchmark or Sustainment",IF(OR(D2004="DM",D2024="DM",D2044="DM",D2064="DM",D2084="DM",D2104="DM",D2124="DM",D2144="DM",D2164="DM",D2184="DM",D2204="DM",D2224="DM",D2244="DM",D2264="DM",D2284="DM",D2304="DM",D2324="DM",D2344="DM",D2364="DM",D2384="DM",D2404="DM",D2424="DM",D2444="DM",D2464="DM",D2484="DM"),"DM",IF(OR(D2004="PM",D2024="PM",D2044="PM",D2064="PM",D2084="PM",D2104="PM",D2124="PM",D2144="PM",D2164="PM",D2184="PM",D2204="PM",D2224="PM",D2244="PM",D2264="PM",D2284="PM",D2304="PM",D2324="PM",D2344="PM",D2364="PM",D2384="PM",D2404="PM",D2424="PM",D2444="PM",D2464="PM",D2484="PM"),"PM",IF(OR(D2004="LM",D2024="LM",D2044="LM",D2064="LM",D2084="LM",D2104="LM",D2124="LM",D2144="LM",D2164="LM",D2184="LM",D2204="LM",D2224="LM",D2244="LM",D2264="LM",D2284="LM",D2304="LM",D2324="LM",D2344="LM",D2364="LM",D2384="LM",D2404="LM",D2424="LM",D2444="LM",D2464="LM",D2484="LM"),"LM",IF(OR(D2004="FM",D2024="FM",D2044="FM",D2064="FM",D2084="FM",D2104="FM",D2124="FM",D2144="FM",D2164="FM",D2184="FM",D2204="FM",D2224="FM",D2244="FM",D2264="FM",D2284="FM",D2304="FM",D2324="FM",D2344="FM",D2364="FM",D2384="FM",D2404="FM",D2424="FM",D2444="FM",D2464="FM",D2484="FM"),"FM","OoS")))),IF(OR(D2004="H",D2024="H",D2044="H",D2064="H",D2084="H",D2104="H",D2124="H",D2144="H",D2164="H",D2184="H",D2204="H",D2224="H",D2244="H",D2264="H",D2284="H",D2304="H",D2324="H",D2344="H",D2364="H",D2384="H",D2404="H",D2424="H",D2444="H",D2464="H",D2484="H"),"H",IF(OR(D2004="M",D2024="M",D2044="M",D2064="M",D2084="M",D2104="M",D2124="M",D2144="M",D2164="M",D2184="M",D2204="M",D2224="M",D2244="M",D2264="M",D2284="M",D2304="M",D2324="M",D2344="M",D2364="M",D2384="M",D2404="M",D2424="M",D2444="M",D2464="M",D2484="M"),"M",IF(OR(D2004="L",D2024="L",D2044="L",D2064="L",D2084="L",D2104="L",D2124="L",D2144="L",D2164="L",D2184="L",D2204="L",D2224="L",D2244="L",D2264="L",D2284="L",D2304="L",D2324="L",D2344="L",D2364="L",D2384="L",D2404="L",D2424="L",D2444="L",D2464="L",D2484="L"),"L","OoS"))))</f>
        <v>DM</v>
      </c>
      <c r="D3592" s="81" t="s">
        <v>449</v>
      </c>
      <c r="P3592" s="99"/>
    </row>
    <row r="3593" spans="1:16" hidden="1" x14ac:dyDescent="0.25">
      <c r="B3593" s="56" t="str">
        <f>IF(ISTEXT('Organizational Unit Summary'!$B$43),'Organizational Unit Summary'!$B$43,"")</f>
        <v>P-4</v>
      </c>
      <c r="C3593" s="101" t="str">
        <f>IF('Organizational Unit Summary'!$B$24="Benchmark or Sustainment",IF(OR(D2005="DM",D2025="DM",D2045="DM",D2065="DM",D2085="DM",D2105="DM",D2125="DM",D2145="DM",D2165="DM",D2185="DM",D2205="DM",D2225="DM",D2245="DM",D2265="DM",D2285="DM",D2305="DM",D2325="DM",D2345="DM",D2365="DM",D2385="DM",D2405="DM",D2425="DM",D2445="DM",D2465="DM",D2485="DM"),"DM",IF(OR(D2005="PM",D2025="PM",D2045="PM",D2065="PM",D2085="PM",D2105="PM",D2125="PM",D2145="PM",D2165="PM",D2185="PM",D2205="PM",D2225="PM",D2245="PM",D2265="PM",D2285="PM",D2305="PM",D2325="PM",D2345="PM",D2365="PM",D2385="PM",D2405="PM",D2425="PM",D2445="PM",D2465="PM",D2485="PM"),"PM",IF(OR(D2005="LM",D2025="LM",D2045="LM",D2065="LM",D2085="LM",D2105="LM",D2125="LM",D2145="LM",D2165="LM",D2185="LM",D2205="LM",D2225="LM",D2245="LM",D2265="LM",D2285="LM",D2305="LM",D2325="LM",D2345="LM",D2365="LM",D2385="LM",D2405="LM",D2425="LM",D2445="LM",D2465="LM",D2485="LM"),"LM",IF(OR(D2005="FM",D2025="FM",D2045="FM",D2065="FM",D2085="FM",D2105="FM",D2125="FM",D2145="FM",D2165="FM",D2185="FM",D2205="FM",D2225="FM",D2245="FM",D2265="FM",D2285="FM",D2305="FM",D2325="FM",D2345="FM",D2365="FM",D2385="FM",D2405="FM",D2425="FM",D2445="FM",D2465="FM",D2485="FM"),"FM","OoS")))),IF(OR(D2005="H",D2025="H",D2045="H",D2065="H",D2085="H",D2105="H",D2125="H",D2145="H",D2165="H",D2185="H",D2205="H",D2225="H",D2245="H",D2265="H",D2285="H",D2305="H",D2325="H",D2345="H",D2365="H",D2385="H",D2405="H",D2425="H",D2445="H",D2465="H",D2485="H"),"H",IF(OR(D2005="M",D2025="M",D2045="M",D2065="M",D2085="M",D2105="M",D2125="M",D2145="M",D2165="M",D2185="M",D2205="M",D2225="M",D2245="M",D2265="M",D2285="M",D2305="M",D2325="M",D2345="M",D2365="M",D2385="M",D2405="M",D2425="M",D2445="M",D2465="M",D2485="M"),"M",IF(OR(D2005="L",D2025="L",D2045="L",D2065="L",D2085="L",D2105="L",D2125="L",D2145="L",D2165="L",D2185="L",D2205="L",D2225="L",D2245="L",D2265="L",D2285="L",D2305="L",D2325="L",D2345="L",D2365="L",D2385="L",D2405="L",D2425="L",D2445="L",D2465="L",D2485="L"),"L","OoS"))))</f>
        <v>DM</v>
      </c>
      <c r="D3593" s="81" t="s">
        <v>449</v>
      </c>
      <c r="P3593" s="99"/>
    </row>
    <row r="3594" spans="1:16" hidden="1" x14ac:dyDescent="0.25">
      <c r="B3594" s="56" t="str">
        <f>IF(ISTEXT('Organizational Unit Summary'!$B$44),'Organizational Unit Summary'!$B$44,"")</f>
        <v>P-5</v>
      </c>
      <c r="C3594" s="101" t="str">
        <f>IF('Organizational Unit Summary'!$B$24="Benchmark or Sustainment",IF(OR(D2006="DM",D2026="DM",D2046="DM",D2066="DM",D2086="DM",D2106="DM",D2126="DM",D2146="DM",D2166="DM",D2186="DM",D2206="DM",D2226="DM",D2246="DM",D2266="DM",D2286="DM",D2306="DM",D2326="DM",D2346="DM",D2366="DM",D2386="DM",D2406="DM",D2426="DM",D2446="DM",D2466="DM",D2486="DM"),"DM",IF(OR(D2006="PM",D2026="PM",D2046="PM",D2066="PM",D2086="PM",D2106="PM",D2126="PM",D2146="PM",D2166="PM",D2186="PM",D2206="PM",D2226="PM",D2246="PM",D2266="PM",D2286="PM",D2306="PM",D2326="PM",D2346="PM",D2366="PM",D2386="PM",D2406="PM",D2426="PM",D2446="PM",D2466="PM",D2486="PM"),"PM",IF(OR(D2006="LM",D2026="LM",D2046="LM",D2066="LM",D2086="LM",D2106="LM",D2126="LM",D2146="LM",D2166="LM",D2186="LM",D2206="LM",D2226="LM",D2246="LM",D2266="LM",D2286="LM",D2306="LM",D2326="LM",D2346="LM",D2366="LM",D2386="LM",D2406="LM",D2426="LM",D2446="LM",D2466="LM",D2486="LM"),"LM",IF(OR(D2006="FM",D2026="FM",D2046="FM",D2066="FM",D2086="FM",D2106="FM",D2126="FM",D2146="FM",D2166="FM",D2186="FM",D2206="FM",D2226="FM",D2246="FM",D2266="FM",D2286="FM",D2306="FM",D2326="FM",D2346="FM",D2366="FM",D2386="FM",D2406="FM",D2426="FM",D2446="FM",D2466="FM",D2486="FM"),"FM","OoS")))),IF(OR(D2006="H",D2026="H",D2046="H",D2066="H",D2086="H",D2106="H",D2126="H",D2146="H",D2166="H",D2186="H",D2206="H",D2226="H",D2246="H",D2266="H",D2286="H",D2306="H",D2326="H",D2346="H",D2366="H",D2386="H",D2406="H",D2426="H",D2446="H",D2466="H",D2486="H"),"H",IF(OR(D2006="M",D2026="M",D2046="M",D2066="M",D2086="M",D2106="M",D2126="M",D2146="M",D2166="M",D2186="M",D2206="M",D2226="M",D2246="M",D2266="M",D2286="M",D2306="M",D2326="M",D2346="M",D2366="M",D2386="M",D2406="M",D2426="M",D2446="M",D2466="M",D2486="M"),"M",IF(OR(D2006="L",D2026="L",D2046="L",D2066="L",D2086="L",D2106="L",D2126="L",D2146="L",D2166="L",D2186="L",D2206="L",D2226="L",D2246="L",D2266="L",D2286="L",D2306="L",D2326="L",D2346="L",D2366="L",D2386="L",D2406="L",D2426="L",D2446="L",D2466="L",D2486="L"),"L","OoS"))))</f>
        <v>DM</v>
      </c>
      <c r="D3594" s="81" t="s">
        <v>449</v>
      </c>
      <c r="P3594" s="99"/>
    </row>
    <row r="3595" spans="1:16" hidden="1" x14ac:dyDescent="0.25">
      <c r="B3595" s="56" t="str">
        <f>IF(ISTEXT('Organizational Unit Summary'!$B$45),'Organizational Unit Summary'!$B$45,"")</f>
        <v>P-6</v>
      </c>
      <c r="C3595" s="101" t="str">
        <f>IF('Organizational Unit Summary'!$B$24="Benchmark or Sustainment",IF(OR(D2007="DM",D2027="DM",D2047="DM",D2067="DM",D2087="DM",D2107="DM",D2127="DM",D2147="DM",D2167="DM",D2187="DM",D2207="DM",D2227="DM",D2247="DM",D2267="DM",D2287="DM",D2307="DM",D2327="DM",D2347="DM",D2367="DM",D2387="DM",D2407="DM",D2427="DM",D2447="DM",D2467="DM",D2487="DM"),"DM",IF(OR(D2007="PM",D2027="PM",D2047="PM",D2067="PM",D2087="PM",D2107="PM",D2127="PM",D2147="PM",D2167="PM",D2187="PM",D2207="PM",D2227="PM",D2247="PM",D2267="PM",D2287="PM",D2307="PM",D2327="PM",D2347="PM",D2367="PM",D2387="PM",D2407="PM",D2427="PM",D2447="PM",D2467="PM",D2487="PM"),"PM",IF(OR(D2007="LM",D2027="LM",D2047="LM",D2067="LM",D2087="LM",D2107="LM",D2127="LM",D2147="LM",D2167="LM",D2187="LM",D2207="LM",D2227="LM",D2247="LM",D2267="LM",D2287="LM",D2307="LM",D2327="LM",D2347="LM",D2367="LM",D2387="LM",D2407="LM",D2427="LM",D2447="LM",D2467="LM",D2487="LM"),"LM",IF(OR(D2007="FM",D2027="FM",D2047="FM",D2067="FM",D2087="FM",D2107="FM",D2127="FM",D2147="FM",D2167="FM",D2187="FM",D2207="FM",D2227="FM",D2247="FM",D2267="FM",D2287="FM",D2307="FM",D2327="FM",D2347="FM",D2367="FM",D2387="FM",D2407="FM",D2427="FM",D2447="FM",D2467="FM",D2487="FM"),"FM","OoS")))),IF(OR(D2007="H",D2027="H",D2047="H",D2067="H",D2087="H",D2107="H",D2127="H",D2147="H",D2167="H",D2187="H",D2207="H",D2227="H",D2247="H",D2267="H",D2287="H",D2307="H",D2327="H",D2347="H",D2367="H",D2387="H",D2407="H",D2427="H",D2447="H",D2467="H",D2487="H"),"H",IF(OR(D2007="M",D2027="M",D2047="M",D2067="M",D2087="M",D2107="M",D2127="M",D2147="M",D2167="M",D2187="M",D2207="M",D2227="M",D2247="M",D2267="M",D2287="M",D2307="M",D2327="M",D2347="M",D2367="M",D2387="M",D2407="M",D2427="M",D2447="M",D2467="M",D2487="M"),"M",IF(OR(D2007="L",D2027="L",D2047="L",D2067="L",D2087="L",D2107="L",D2127="L",D2147="L",D2167="L",D2187="L",D2207="L",D2227="L",D2247="L",D2267="L",D2287="L",D2307="L",D2327="L",D2347="L",D2367="L",D2387="L",D2407="L",D2427="L",D2447="L",D2467="L",D2487="L"),"L","OoS"))))</f>
        <v>DM</v>
      </c>
      <c r="D3595" s="81" t="s">
        <v>449</v>
      </c>
      <c r="P3595" s="99"/>
    </row>
    <row r="3596" spans="1:16" hidden="1" x14ac:dyDescent="0.25">
      <c r="B3596" s="56" t="str">
        <f>IF(ISTEXT('Organizational Unit Summary'!$B$46),'Organizational Unit Summary'!$B$46,"")</f>
        <v>P-7</v>
      </c>
      <c r="C3596" s="101" t="str">
        <f>IF('Organizational Unit Summary'!$B$24="Benchmark or Sustainment",IF(OR(D2008="DM",D2028="DM",D2048="DM",D2068="DM",D2088="DM",D2108="DM",D2128="DM",D2148="DM",D2168="DM",D2188="DM",D2208="DM",D2228="DM",D2248="DM",D2268="DM",D2288="DM",D2308="DM",D2328="DM",D2348="DM",D2368="DM",D2388="DM",D2408="DM",D2428="DM",D2448="DM",D2468="DM",D2488="DM"),"DM",IF(OR(D2008="PM",D2028="PM",D2048="PM",D2068="PM",D2088="PM",D2108="PM",D2128="PM",D2148="PM",D2168="PM",D2188="PM",D2208="PM",D2228="PM",D2248="PM",D2268="PM",D2288="PM",D2308="PM",D2328="PM",D2348="PM",D2368="PM",D2388="PM",D2408="PM",D2428="PM",D2448="PM",D2468="PM",D2488="PM"),"PM",IF(OR(D2008="LM",D2028="LM",D2048="LM",D2068="LM",D2088="LM",D2108="LM",D2128="LM",D2148="LM",D2168="LM",D2188="LM",D2208="LM",D2228="LM",D2248="LM",D2268="LM",D2288="LM",D2308="LM",D2328="LM",D2348="LM",D2368="LM",D2388="LM",D2408="LM",D2428="LM",D2448="LM",D2468="LM",D2488="LM"),"LM",IF(OR(D2008="FM",D2028="FM",D2048="FM",D2068="FM",D2088="FM",D2108="FM",D2128="FM",D2148="FM",D2168="FM",D2188="FM",D2208="FM",D2228="FM",D2248="FM",D2268="FM",D2288="FM",D2308="FM",D2328="FM",D2348="FM",D2368="FM",D2388="FM",D2408="FM",D2428="FM",D2448="FM",D2468="FM",D2488="FM"),"FM","OoS")))),IF(OR(D2008="H",D2028="H",D2048="H",D2068="H",D2088="H",D2108="H",D2128="H",D2148="H",D2168="H",D2188="H",D2208="H",D2228="H",D2248="H",D2268="H",D2288="H",D2308="H",D2328="H",D2348="H",D2368="H",D2388="H",D2408="H",D2428="H",D2448="H",D2468="H",D2488="H"),"H",IF(OR(D2008="M",D2028="M",D2048="M",D2068="M",D2088="M",D2108="M",D2128="M",D2148="M",D2168="M",D2188="M",D2208="M",D2228="M",D2248="M",D2268="M",D2288="M",D2308="M",D2328="M",D2348="M",D2368="M",D2388="M",D2408="M",D2428="M",D2448="M",D2468="M",D2488="M"),"M",IF(OR(D2008="L",D2028="L",D2048="L",D2068="L",D2088="L",D2108="L",D2128="L",D2148="L",D2168="L",D2188="L",D2208="L",D2228="L",D2248="L",D2268="L",D2288="L",D2308="L",D2328="L",D2348="L",D2368="L",D2388="L",D2408="L",D2428="L",D2448="L",D2468="L",D2488="L"),"L","OoS"))))</f>
        <v>DM</v>
      </c>
      <c r="D3596" s="81" t="s">
        <v>449</v>
      </c>
      <c r="P3596" s="99"/>
    </row>
    <row r="3597" spans="1:16" hidden="1" x14ac:dyDescent="0.25">
      <c r="B3597" s="56" t="str">
        <f>IF(ISTEXT('Organizational Unit Summary'!$B$47),'Organizational Unit Summary'!$B$47,"")</f>
        <v>P-8</v>
      </c>
      <c r="C3597" s="101" t="str">
        <f>IF('Organizational Unit Summary'!$B$24="Benchmark or Sustainment",IF(OR(D2009="DM",D2029="DM",D2049="DM",D2069="DM",D2089="DM",D2109="DM",D2129="DM",D2149="DM",D2169="DM",D2189="DM",D2209="DM",D2229="DM",D2249="DM",D2269="DM",D2289="DM",D2309="DM",D2329="DM",D2349="DM",D2369="DM",D2389="DM",D2409="DM",D2429="DM",D2449="DM",D2469="DM",D2489="DM"),"DM",IF(OR(D2009="PM",D2029="PM",D2049="PM",D2069="PM",D2089="PM",D2109="PM",D2129="PM",D2149="PM",D2169="PM",D2189="PM",D2209="PM",D2229="PM",D2249="PM",D2269="PM",D2289="PM",D2309="PM",D2329="PM",D2349="PM",D2369="PM",D2389="PM",D2409="PM",D2429="PM",D2449="PM",D2469="PM",D2489="PM"),"PM",IF(OR(D2009="LM",D2029="LM",D2049="LM",D2069="LM",D2089="LM",D2109="LM",D2129="LM",D2149="LM",D2169="LM",D2189="LM",D2209="LM",D2229="LM",D2249="LM",D2269="LM",D2289="LM",D2309="LM",D2329="LM",D2349="LM",D2369="LM",D2389="LM",D2409="LM",D2429="LM",D2449="LM",D2469="LM",D2489="LM"),"LM",IF(OR(D2009="FM",D2029="FM",D2049="FM",D2069="FM",D2089="FM",D2109="FM",D2129="FM",D2149="FM",D2169="FM",D2189="FM",D2209="FM",D2229="FM",D2249="FM",D2269="FM",D2289="FM",D2309="FM",D2329="FM",D2349="FM",D2369="FM",D2389="FM",D2409="FM",D2429="FM",D2449="FM",D2469="FM",D2489="FM"),"FM","OoS")))),IF(OR(D2009="H",D2029="H",D2049="H",D2069="H",D2089="H",D2109="H",D2129="H",D2149="H",D2169="H",D2189="H",D2209="H",D2229="H",D2249="H",D2269="H",D2289="H",D2309="H",D2329="H",D2349="H",D2369="H",D2389="H",D2409="H",D2429="H",D2449="H",D2469="H",D2489="H"),"H",IF(OR(D2009="M",D2029="M",D2049="M",D2069="M",D2089="M",D2109="M",D2129="M",D2149="M",D2169="M",D2189="M",D2209="M",D2229="M",D2249="M",D2269="M",D2289="M",D2309="M",D2329="M",D2349="M",D2369="M",D2389="M",D2409="M",D2429="M",D2449="M",D2469="M",D2489="M"),"M",IF(OR(D2009="L",D2029="L",D2049="L",D2069="L",D2089="L",D2109="L",D2129="L",D2149="L",D2169="L",D2189="L",D2209="L",D2229="L",D2249="L",D2269="L",D2289="L",D2309="L",D2329="L",D2349="L",D2369="L",D2389="L",D2409="L",D2429="L",D2449="L",D2469="L",D2489="L"),"L","OoS"))))</f>
        <v>DM</v>
      </c>
      <c r="D3597" s="81" t="s">
        <v>449</v>
      </c>
      <c r="P3597" s="99"/>
    </row>
    <row r="3598" spans="1:16" hidden="1" x14ac:dyDescent="0.25">
      <c r="B3598" s="56" t="str">
        <f>IF(ISTEXT('Organizational Unit Summary'!$B$48),'Organizational Unit Summary'!$B$48,"")</f>
        <v>P-9</v>
      </c>
      <c r="C3598" s="101" t="str">
        <f>IF('Organizational Unit Summary'!$B$24="Benchmark or Sustainment",IF(OR(D2010="DM",D2030="DM",D2050="DM",D2070="DM",D2090="DM",D2110="DM",D2130="DM",D2150="DM",D2170="DM",D2190="DM",D2210="DM",D2230="DM",D2250="DM",D2270="DM",D2290="DM",D2310="DM",D2330="DM",D2350="DM",D2370="DM",D2390="DM",D2410="DM",D2430="DM",D2450="DM",D2470="DM",D2490="DM"),"DM",IF(OR(D2010="PM",D2030="PM",D2050="PM",D2070="PM",D2090="PM",D2110="PM",D2130="PM",D2150="PM",D2170="PM",D2190="PM",D2210="PM",D2230="PM",D2250="PM",D2270="PM",D2290="PM",D2310="PM",D2330="PM",D2350="PM",D2370="PM",D2390="PM",D2410="PM",D2430="PM",D2450="PM",D2470="PM",D2490="PM"),"PM",IF(OR(D2010="LM",D2030="LM",D2050="LM",D2070="LM",D2090="LM",D2110="LM",D2130="LM",D2150="LM",D2170="LM",D2190="LM",D2210="LM",D2230="LM",D2250="LM",D2270="LM",D2290="LM",D2310="LM",D2330="LM",D2350="LM",D2370="LM",D2390="LM",D2410="LM",D2430="LM",D2450="LM",D2470="LM",D2490="LM"),"LM",IF(OR(D2010="FM",D2030="FM",D2050="FM",D2070="FM",D2090="FM",D2110="FM",D2130="FM",D2150="FM",D2170="FM",D2190="FM",D2210="FM",D2230="FM",D2250="FM",D2270="FM",D2290="FM",D2310="FM",D2330="FM",D2350="FM",D2370="FM",D2390="FM",D2410="FM",D2430="FM",D2450="FM",D2470="FM",D2490="FM"),"FM","OoS")))),IF(OR(D2010="H",D2030="H",D2050="H",D2070="H",D2090="H",D2110="H",D2130="H",D2150="H",D2170="H",D2190="H",D2210="H",D2230="H",D2250="H",D2270="H",D2290="H",D2310="H",D2330="H",D2350="H",D2370="H",D2390="H",D2410="H",D2430="H",D2450="H",D2470="H",D2490="H"),"H",IF(OR(D2010="M",D2030="M",D2050="M",D2070="M",D2090="M",D2110="M",D2130="M",D2150="M",D2170="M",D2190="M",D2210="M",D2230="M",D2250="M",D2270="M",D2290="M",D2310="M",D2330="M",D2350="M",D2370="M",D2390="M",D2410="M",D2430="M",D2450="M",D2470="M",D2490="M"),"M",IF(OR(D2010="L",D2030="L",D2050="L",D2070="L",D2090="L",D2110="L",D2130="L",D2150="L",D2170="L",D2190="L",D2210="L",D2230="L",D2250="L",D2270="L",D2290="L",D2310="L",D2330="L",D2350="L",D2370="L",D2390="L",D2410="L",D2430="L",D2450="L",D2470="L",D2490="L"),"L","OoS"))))</f>
        <v>DM</v>
      </c>
      <c r="D3598" s="81" t="s">
        <v>449</v>
      </c>
      <c r="P3598" s="99"/>
    </row>
    <row r="3599" spans="1:16" hidden="1" x14ac:dyDescent="0.25">
      <c r="B3599" s="56" t="str">
        <f>IF(ISTEXT('Organizational Unit Summary'!$B$49),'Organizational Unit Summary'!$B$49,"")</f>
        <v>P-10</v>
      </c>
      <c r="C3599" s="101" t="str">
        <f>IF('Organizational Unit Summary'!$B$24="Benchmark or Sustainment",IF(OR(D2011="DM",D2031="DM",D2051="DM",D2071="DM",D2091="DM",D2111="DM",D2131="DM",D2151="DM",D2171="DM",D2191="DM",D2211="DM",D2231="DM",D2251="DM",D2271="DM",D2291="DM",D2311="DM",D2331="DM",D2351="DM",D2371="DM",D2391="DM",D2411="DM",D2431="DM",D2451="DM",D2471="DM",D2491="DM"),"DM",IF(OR(D2011="PM",D2031="PM",D2051="PM",D2071="PM",D2091="PM",D2111="PM",D2131="PM",D2151="PM",D2171="PM",D2191="PM",D2211="PM",D2231="PM",D2251="PM",D2271="PM",D2291="PM",D2311="PM",D2331="PM",D2351="PM",D2371="PM",D2391="PM",D2411="PM",D2431="PM",D2451="PM",D2471="PM",D2491="PM"),"PM",IF(OR(D2011="LM",D2031="LM",D2051="LM",D2071="LM",D2091="LM",D2111="LM",D2131="LM",D2151="LM",D2171="LM",D2191="LM",D2211="LM",D2231="LM",D2251="LM",D2271="LM",D2291="LM",D2311="LM",D2331="LM",D2351="LM",D2371="LM",D2391="LM",D2411="LM",D2431="LM",D2451="LM",D2471="LM",D2491="LM"),"LM",IF(OR(D2011="FM",D2031="FM",D2051="FM",D2071="FM",D2091="FM",D2111="FM",D2131="FM",D2151="FM",D2171="FM",D2191="FM",D2211="FM",D2231="FM",D2251="FM",D2271="FM",D2291="FM",D2311="FM",D2331="FM",D2351="FM",D2371="FM",D2391="FM",D2411="FM",D2431="FM",D2451="FM",D2471="FM",D2491="FM"),"FM","OoS")))),IF(OR(D2011="H",D2031="H",D2051="H",D2071="H",D2091="H",D2111="H",D2131="H",D2151="H",D2171="H",D2191="H",D2211="H",D2231="H",D2251="H",D2271="H",D2291="H",D2311="H",D2331="H",D2351="H",D2371="H",D2391="H",D2411="H",D2431="H",D2451="H",D2471="H",D2491="H"),"H",IF(OR(D2011="M",D2031="M",D2051="M",D2071="M",D2091="M",D2111="M",D2131="M",D2151="M",D2171="M",D2191="M",D2211="M",D2231="M",D2251="M",D2271="M",D2291="M",D2311="M",D2331="M",D2351="M",D2371="M",D2391="M",D2411="M",D2431="M",D2451="M",D2471="M",D2491="M"),"M",IF(OR(D2011="L",D2031="L",D2051="L",D2071="L",D2091="L",D2111="L",D2131="L",D2151="L",D2171="L",D2191="L",D2211="L",D2231="L",D2251="L",D2271="L",D2291="L",D2311="L",D2331="L",D2351="L",D2371="L",D2391="L",D2411="L",D2431="L",D2451="L",D2471="L",D2491="L"),"L","OoS"))))</f>
        <v>DM</v>
      </c>
      <c r="D3599" s="81" t="s">
        <v>449</v>
      </c>
      <c r="P3599" s="99"/>
    </row>
    <row r="3600" spans="1:16" hidden="1" x14ac:dyDescent="0.25">
      <c r="B3600" s="56" t="str">
        <f>IF(ISTEXT('Organizational Unit Summary'!$B$50),'Organizational Unit Summary'!$B$50,"")</f>
        <v>P-11</v>
      </c>
      <c r="C3600" s="101" t="str">
        <f>IF('Organizational Unit Summary'!$B$24="Benchmark or Sustainment",IF(OR(D2012="DM",D2032="DM",D2052="DM",D2072="DM",D2092="DM",D2112="DM",D2132="DM",D2152="DM",D2172="DM",D2192="DM",D2212="DM",D2232="DM",D2252="DM",D2272="DM",D2292="DM",D2312="DM",D2332="DM",D2352="DM",D2372="DM",D2392="DM",D2412="DM",D2432="DM",D2452="DM",D2472="DM",D2492="DM"),"DM",IF(OR(D2012="PM",D2032="PM",D2052="PM",D2072="PM",D2092="PM",D2112="PM",D2132="PM",D2152="PM",D2172="PM",D2192="PM",D2212="PM",D2232="PM",D2252="PM",D2272="PM",D2292="PM",D2312="PM",D2332="PM",D2352="PM",D2372="PM",D2392="PM",D2412="PM",D2432="PM",D2452="PM",D2472="PM",D2492="PM"),"PM",IF(OR(D2012="LM",D2032="LM",D2052="LM",D2072="LM",D2092="LM",D2112="LM",D2132="LM",D2152="LM",D2172="LM",D2192="LM",D2212="LM",D2232="LM",D2252="LM",D2272="LM",D2292="LM",D2312="LM",D2332="LM",D2352="LM",D2372="LM",D2392="LM",D2412="LM",D2432="LM",D2452="LM",D2472="LM",D2492="LM"),"LM",IF(OR(D2012="FM",D2032="FM",D2052="FM",D2072="FM",D2092="FM",D2112="FM",D2132="FM",D2152="FM",D2172="FM",D2192="FM",D2212="FM",D2232="FM",D2252="FM",D2272="FM",D2292="FM",D2312="FM",D2332="FM",D2352="FM",D2372="FM",D2392="FM",D2412="FM",D2432="FM",D2452="FM",D2472="FM",D2492="FM"),"FM","OoS")))),IF(OR(D2012="H",D2032="H",D2052="H",D2072="H",D2092="H",D2112="H",D2132="H",D2152="H",D2172="H",D2192="H",D2212="H",D2232="H",D2252="H",D2272="H",D2292="H",D2312="H",D2332="H",D2352="H",D2372="H",D2392="H",D2412="H",D2432="H",D2452="H",D2472="H",D2492="H"),"H",IF(OR(D2012="M",D2032="M",D2052="M",D2072="M",D2092="M",D2112="M",D2132="M",D2152="M",D2172="M",D2192="M",D2212="M",D2232="M",D2252="M",D2272="M",D2292="M",D2312="M",D2332="M",D2352="M",D2372="M",D2392="M",D2412="M",D2432="M",D2452="M",D2472="M",D2492="M"),"M",IF(OR(D2012="L",D2032="L",D2052="L",D2072="L",D2092="L",D2112="L",D2132="L",D2152="L",D2172="L",D2192="L",D2212="L",D2232="L",D2252="L",D2272="L",D2292="L",D2312="L",D2332="L",D2352="L",D2372="L",D2392="L",D2412="L",D2432="L",D2452="L",D2472="L",D2492="L"),"L","OoS"))))</f>
        <v>DM</v>
      </c>
      <c r="D3600" s="81" t="s">
        <v>449</v>
      </c>
      <c r="P3600" s="99"/>
    </row>
    <row r="3601" spans="1:16" hidden="1" x14ac:dyDescent="0.25">
      <c r="B3601" s="56" t="str">
        <f>IF(ISTEXT('Organizational Unit Summary'!$B$51),'Organizational Unit Summary'!$B$51,"")</f>
        <v>P-12</v>
      </c>
      <c r="C3601" s="101" t="str">
        <f>IF('Organizational Unit Summary'!$B$24="Benchmark or Sustainment",IF(OR(D2013="DM",D2033="DM",D2053="DM",D2073="DM",D2093="DM",D2113="DM",D2133="DM",D2153="DM",D2173="DM",D2193="DM",D2213="DM",D2233="DM",D2253="DM",D2273="DM",D2293="DM",D2313="DM",D2333="DM",D2353="DM",D2373="DM",D2393="DM",D2413="DM",D2433="DM",D2453="DM",D2473="DM",D2493="DM"),"DM",IF(OR(D2013="PM",D2033="PM",D2053="PM",D2073="PM",D2093="PM",D2113="PM",D2133="PM",D2153="PM",D2173="PM",D2193="PM",D2213="PM",D2233="PM",D2253="PM",D2273="PM",D2293="PM",D2313="PM",D2333="PM",D2353="PM",D2373="PM",D2393="PM",D2413="PM",D2433="PM",D2453="PM",D2473="PM",D2493="PM"),"PM",IF(OR(D2013="LM",D2033="LM",D2053="LM",D2073="LM",D2093="LM",D2113="LM",D2133="LM",D2153="LM",D2173="LM",D2193="LM",D2213="LM",D2233="LM",D2253="LM",D2273="LM",D2293="LM",D2313="LM",D2333="LM",D2353="LM",D2373="LM",D2393="LM",D2413="LM",D2433="LM",D2453="LM",D2473="LM",D2493="LM"),"LM",IF(OR(D2013="FM",D2033="FM",D2053="FM",D2073="FM",D2093="FM",D2113="FM",D2133="FM",D2153="FM",D2173="FM",D2193="FM",D2213="FM",D2233="FM",D2253="FM",D2273="FM",D2293="FM",D2313="FM",D2333="FM",D2353="FM",D2373="FM",D2393="FM",D2413="FM",D2433="FM",D2453="FM",D2473="FM",D2493="FM"),"FM","OoS")))),IF(OR(D2013="H",D2033="H",D2053="H",D2073="H",D2093="H",D2113="H",D2133="H",D2153="H",D2173="H",D2193="H",D2213="H",D2233="H",D2253="H",D2273="H",D2293="H",D2313="H",D2333="H",D2353="H",D2373="H",D2393="H",D2413="H",D2433="H",D2453="H",D2473="H",D2493="H"),"H",IF(OR(D2013="M",D2033="M",D2053="M",D2073="M",D2093="M",D2113="M",D2133="M",D2153="M",D2173="M",D2193="M",D2213="M",D2233="M",D2253="M",D2273="M",D2293="M",D2313="M",D2333="M",D2353="M",D2373="M",D2393="M",D2413="M",D2433="M",D2453="M",D2473="M",D2493="M"),"M",IF(OR(D2013="L",D2033="L",D2053="L",D2073="L",D2093="L",D2113="L",D2133="L",D2153="L",D2173="L",D2193="L",D2213="L",D2233="L",D2253="L",D2273="L",D2293="L",D2313="L",D2333="L",D2353="L",D2373="L",D2393="L",D2413="L",D2433="L",D2453="L",D2473="L",D2493="L"),"L","OoS"))))</f>
        <v>DM</v>
      </c>
      <c r="D3601" s="81" t="s">
        <v>449</v>
      </c>
      <c r="P3601" s="99"/>
    </row>
    <row r="3602" spans="1:16" hidden="1" x14ac:dyDescent="0.25">
      <c r="B3602" s="56" t="str">
        <f>IF(ISTEXT('Organizational Unit Summary'!$B$52),'Organizational Unit Summary'!$B$52,"")</f>
        <v>P-13</v>
      </c>
      <c r="C3602" s="101" t="str">
        <f>IF('Organizational Unit Summary'!$B$24="Benchmark or Sustainment",IF(OR(D2014="DM",D2034="DM",D2054="DM",D2074="DM",D2094="DM",D2114="DM",D2134="DM",D2154="DM",D2174="DM",D2194="DM",D2214="DM",D2234="DM",D2254="DM",D2274="DM",D2294="DM",D2314="DM",D2334="DM",D2354="DM",D2374="DM",D2394="DM",D2414="DM",D2434="DM",D2454="DM",D2474="DM",D2494="DM"),"DM",IF(OR(D2014="PM",D2034="PM",D2054="PM",D2074="PM",D2094="PM",D2114="PM",D2134="PM",D2154="PM",D2174="PM",D2194="PM",D2214="PM",D2234="PM",D2254="PM",D2274="PM",D2294="PM",D2314="PM",D2334="PM",D2354="PM",D2374="PM",D2394="PM",D2414="PM",D2434="PM",D2454="PM",D2474="PM",D2494="PM"),"PM",IF(OR(D2014="LM",D2034="LM",D2054="LM",D2074="LM",D2094="LM",D2114="LM",D2134="LM",D2154="LM",D2174="LM",D2194="LM",D2214="LM",D2234="LM",D2254="LM",D2274="LM",D2294="LM",D2314="LM",D2334="LM",D2354="LM",D2374="LM",D2394="LM",D2414="LM",D2434="LM",D2454="LM",D2474="LM",D2494="LM"),"LM",IF(OR(D2014="FM",D2034="FM",D2054="FM",D2074="FM",D2094="FM",D2114="FM",D2134="FM",D2154="FM",D2174="FM",D2194="FM",D2214="FM",D2234="FM",D2254="FM",D2274="FM",D2294="FM",D2314="FM",D2334="FM",D2354="FM",D2374="FM",D2394="FM",D2414="FM",D2434="FM",D2454="FM",D2474="FM",D2494="FM"),"FM","OoS")))),IF(OR(D2014="H",D2034="H",D2054="H",D2074="H",D2094="H",D2114="H",D2134="H",D2154="H",D2174="H",D2194="H",D2214="H",D2234="H",D2254="H",D2274="H",D2294="H",D2314="H",D2334="H",D2354="H",D2374="H",D2394="H",D2414="H",D2434="H",D2454="H",D2474="H",D2494="H"),"H",IF(OR(D2014="M",D2034="M",D2054="M",D2074="M",D2094="M",D2114="M",D2134="M",D2154="M",D2174="M",D2194="M",D2214="M",D2234="M",D2254="M",D2274="M",D2294="M",D2314="M",D2334="M",D2354="M",D2374="M",D2394="M",D2414="M",D2434="M",D2454="M",D2474="M",D2494="M"),"M",IF(OR(D2014="L",D2034="L",D2054="L",D2074="L",D2094="L",D2114="L",D2134="L",D2154="L",D2174="L",D2194="L",D2214="L",D2234="L",D2254="L",D2274="L",D2294="L",D2314="L",D2334="L",D2354="L",D2374="L",D2394="L",D2414="L",D2434="L",D2454="L",D2474="L",D2494="L"),"L","OoS"))))</f>
        <v>DM</v>
      </c>
      <c r="D3602" s="81" t="s">
        <v>449</v>
      </c>
      <c r="P3602" s="99"/>
    </row>
    <row r="3603" spans="1:16" hidden="1" x14ac:dyDescent="0.25">
      <c r="B3603" s="56" t="str">
        <f>IF(ISTEXT('Organizational Unit Summary'!$B$53),'Organizational Unit Summary'!$B$53,"")</f>
        <v>P-14</v>
      </c>
      <c r="C3603" s="101" t="str">
        <f>IF('Organizational Unit Summary'!$B$24="Benchmark or Sustainment",IF(OR(D2015="DM",D2035="DM",D2055="DM",D2075="DM",D2095="DM",D2115="DM",D2135="DM",D2155="DM",D2175="DM",D2195="DM",D2215="DM",D2235="DM",D2255="DM",D2275="DM",D2295="DM",D2315="DM",D2335="DM",D2355="DM",D2375="DM",D2395="DM",D2415="DM",D2435="DM",D2455="DM",D2475="DM",D2495="DM"),"DM",IF(OR(D2015="PM",D2035="PM",D2055="PM",D2075="PM",D2095="PM",D2115="PM",D2135="PM",D2155="PM",D2175="PM",D2195="PM",D2215="PM",D2235="PM",D2255="PM",D2275="PM",D2295="PM",D2315="PM",D2335="PM",D2355="PM",D2375="PM",D2395="PM",D2415="PM",D2435="PM",D2455="PM",D2475="PM",D2495="PM"),"PM",IF(OR(D2015="LM",D2035="LM",D2055="LM",D2075="LM",D2095="LM",D2115="LM",D2135="LM",D2155="LM",D2175="LM",D2195="LM",D2215="LM",D2235="LM",D2255="LM",D2275="LM",D2295="LM",D2315="LM",D2335="LM",D2355="LM",D2375="LM",D2395="LM",D2415="LM",D2435="LM",D2455="LM",D2475="LM",D2495="LM"),"LM",IF(OR(D2015="FM",D2035="FM",D2055="FM",D2075="FM",D2095="FM",D2115="FM",D2135="FM",D2155="FM",D2175="FM",D2195="FM",D2215="FM",D2235="FM",D2255="FM",D2275="FM",D2295="FM",D2315="FM",D2335="FM",D2355="FM",D2375="FM",D2395="FM",D2415="FM",D2435="FM",D2455="FM",D2475="FM",D2495="FM"),"FM","OoS")))),IF(OR(D2015="H",D2035="H",D2055="H",D2075="H",D2095="H",D2115="H",D2135="H",D2155="H",D2175="H",D2195="H",D2215="H",D2235="H",D2255="H",D2275="H",D2295="H",D2315="H",D2335="H",D2355="H",D2375="H",D2395="H",D2415="H",D2435="H",D2455="H",D2475="H",D2495="H"),"H",IF(OR(D2015="M",D2035="M",D2055="M",D2075="M",D2095="M",D2115="M",D2135="M",D2155="M",D2175="M",D2195="M",D2215="M",D2235="M",D2255="M",D2275="M",D2295="M",D2315="M",D2335="M",D2355="M",D2375="M",D2395="M",D2415="M",D2435="M",D2455="M",D2475="M",D2495="M"),"M",IF(OR(D2015="L",D2035="L",D2055="L",D2075="L",D2095="L",D2115="L",D2135="L",D2155="L",D2175="L",D2195="L",D2215="L",D2235="L",D2255="L",D2275="L",D2295="L",D2315="L",D2335="L",D2355="L",D2375="L",D2395="L",D2415="L",D2435="L",D2455="L",D2475="L",D2495="L"),"L","OoS"))))</f>
        <v>DM</v>
      </c>
      <c r="D3603" s="81" t="s">
        <v>449</v>
      </c>
      <c r="P3603" s="99"/>
    </row>
    <row r="3604" spans="1:16" hidden="1" x14ac:dyDescent="0.25">
      <c r="B3604" s="56" t="str">
        <f>IF(ISTEXT('Organizational Unit Summary'!$B$54),'Organizational Unit Summary'!$B$54,"")</f>
        <v>P-15</v>
      </c>
      <c r="C3604" s="101" t="str">
        <f>IF('Organizational Unit Summary'!$B$24="Benchmark or Sustainment",IF(OR(D2016="DM",D2036="DM",D2056="DM",D2076="DM",D2096="DM",D2116="DM",D2136="DM",D2156="DM",D2176="DM",D2196="DM",D2216="DM",D2236="DM",D2256="DM",D2276="DM",D2296="DM",D2316="DM",D2336="DM",D2356="DM",D2376="DM",D2396="DM",D2416="DM",D2436="DM",D2456="DM",D2476="DM",D2496="DM"),"DM",IF(OR(D2016="PM",D2036="PM",D2056="PM",D2076="PM",D2096="PM",D2116="PM",D2136="PM",D2156="PM",D2176="PM",D2196="PM",D2216="PM",D2236="PM",D2256="PM",D2276="PM",D2296="PM",D2316="PM",D2336="PM",D2356="PM",D2376="PM",D2396="PM",D2416="PM",D2436="PM",D2456="PM",D2476="PM",D2496="PM"),"PM",IF(OR(D2016="LM",D2036="LM",D2056="LM",D2076="LM",D2096="LM",D2116="LM",D2136="LM",D2156="LM",D2176="LM",D2196="LM",D2216="LM",D2236="LM",D2256="LM",D2276="LM",D2296="LM",D2316="LM",D2336="LM",D2356="LM",D2376="LM",D2396="LM",D2416="LM",D2436="LM",D2456="LM",D2476="LM",D2496="LM"),"LM",IF(OR(D2016="FM",D2036="FM",D2056="FM",D2076="FM",D2096="FM",D2116="FM",D2136="FM",D2156="FM",D2176="FM",D2196="FM",D2216="FM",D2236="FM",D2256="FM",D2276="FM",D2296="FM",D2316="FM",D2336="FM",D2356="FM",D2376="FM",D2396="FM",D2416="FM",D2436="FM",D2456="FM",D2476="FM",D2496="FM"),"FM","OoS")))),IF(OR(D2016="H",D2036="H",D2056="H",D2076="H",D2096="H",D2116="H",D2136="H",D2156="H",D2176="H",D2196="H",D2216="H",D2236="H",D2256="H",D2276="H",D2296="H",D2316="H",D2336="H",D2356="H",D2376="H",D2396="H",D2416="H",D2436="H",D2456="H",D2476="H",D2496="H"),"H",IF(OR(D2016="M",D2036="M",D2056="M",D2076="M",D2096="M",D2116="M",D2136="M",D2156="M",D2176="M",D2196="M",D2216="M",D2236="M",D2256="M",D2276="M",D2296="M",D2316="M",D2336="M",D2356="M",D2376="M",D2396="M",D2416="M",D2436="M",D2456="M",D2476="M",D2496="M"),"M",IF(OR(D2016="L",D2036="L",D2056="L",D2076="L",D2096="L",D2116="L",D2136="L",D2156="L",D2176="L",D2196="L",D2216="L",D2236="L",D2256="L",D2276="L",D2296="L",D2316="L",D2336="L",D2356="L",D2376="L",D2396="L",D2416="L",D2436="L",D2456="L",D2476="L",D2496="L"),"L","OoS"))))</f>
        <v>DM</v>
      </c>
      <c r="D3604" s="81" t="s">
        <v>449</v>
      </c>
      <c r="P3604" s="99"/>
    </row>
    <row r="3605" spans="1:16" hidden="1" x14ac:dyDescent="0.25">
      <c r="B3605" s="56" t="str">
        <f>IF(ISTEXT('Organizational Unit Summary'!$B$55),'Organizational Unit Summary'!$B$55,"")</f>
        <v>P-16</v>
      </c>
      <c r="C3605" s="101" t="str">
        <f>IF('Organizational Unit Summary'!$B$24="Benchmark or Sustainment",IF(OR(D2017="DM",D2037="DM",D2057="DM",D2077="DM",D2097="DM",D2117="DM",D2137="DM",D2157="DM",D2177="DM",D2197="DM",D2217="DM",D2237="DM",D2257="DM",D2277="DM",D2297="DM",D2317="DM",D2337="DM",D2357="DM",D2377="DM",D2397="DM",D2417="DM",D2437="DM",D2457="DM",D2477="DM",D2497="DM"),"DM",IF(OR(D2017="PM",D2037="PM",D2057="PM",D2077="PM",D2097="PM",D2117="PM",D2137="PM",D2157="PM",D2177="PM",D2197="PM",D2217="PM",D2237="PM",D2257="PM",D2277="PM",D2297="PM",D2317="PM",D2337="PM",D2357="PM",D2377="PM",D2397="PM",D2417="PM",D2437="PM",D2457="PM",D2477="PM",D2497="PM"),"PM",IF(OR(D2017="LM",D2037="LM",D2057="LM",D2077="LM",D2097="LM",D2117="LM",D2137="LM",D2157="LM",D2177="LM",D2197="LM",D2217="LM",D2237="LM",D2257="LM",D2277="LM",D2297="LM",D2317="LM",D2337="LM",D2357="LM",D2377="LM",D2397="LM",D2417="LM",D2437="LM",D2457="LM",D2477="LM",D2497="LM"),"LM",IF(OR(D2017="FM",D2037="FM",D2057="FM",D2077="FM",D2097="FM",D2117="FM",D2137="FM",D2157="FM",D2177="FM",D2197="FM",D2217="FM",D2237="FM",D2257="FM",D2277="FM",D2297="FM",D2317="FM",D2337="FM",D2357="FM",D2377="FM",D2397="FM",D2417="FM",D2437="FM",D2457="FM",D2477="FM",D2497="FM"),"FM","OoS")))),IF(OR(D2017="H",D2037="H",D2057="H",D2077="H",D2097="H",D2117="H",D2137="H",D2157="H",D2177="H",D2197="H",D2217="H",D2237="H",D2257="H",D2277="H",D2297="H",D2317="H",D2337="H",D2357="H",D2377="H",D2397="H",D2417="H",D2437="H",D2457="H",D2477="H",D2497="H"),"H",IF(OR(D2017="M",D2037="M",D2057="M",D2077="M",D2097="M",D2117="M",D2137="M",D2157="M",D2177="M",D2197="M",D2217="M",D2237="M",D2257="M",D2277="M",D2297="M",D2317="M",D2337="M",D2357="M",D2377="M",D2397="M",D2417="M",D2437="M",D2457="M",D2477="M",D2497="M"),"M",IF(OR(D2017="L",D2037="L",D2057="L",D2077="L",D2097="L",D2117="L",D2137="L",D2157="L",D2177="L",D2197="L",D2217="L",D2237="L",D2257="L",D2277="L",D2297="L",D2317="L",D2337="L",D2357="L",D2377="L",D2397="L",D2417="L",D2437="L",D2457="L",D2477="L",D2497="L"),"L","OoS"))))</f>
        <v>DM</v>
      </c>
      <c r="D3605" s="81" t="s">
        <v>449</v>
      </c>
      <c r="P3605" s="99"/>
    </row>
    <row r="3606" spans="1:16" hidden="1" x14ac:dyDescent="0.25">
      <c r="B3606" s="56" t="str">
        <f>IF(ISTEXT('Organizational Unit Summary'!$B$56),'Organizational Unit Summary'!$B$56,"")</f>
        <v>P-17</v>
      </c>
      <c r="C3606" s="101" t="str">
        <f>IF('Organizational Unit Summary'!$B$24="Benchmark or Sustainment",IF(OR(D2018="DM",D2038="DM",D2058="DM",D2078="DM",D2098="DM",D2118="DM",D2138="DM",D2158="DM",D2178="DM",D2198="DM",D2218="DM",D2238="DM",D2258="DM",D2278="DM",D2298="DM",D2318="DM",D2338="DM",D2358="DM",D2378="DM",D2398="DM",D2418="DM",D2438="DM",D2458="DM",D2478="DM",D2498="DM"),"DM",IF(OR(D2018="PM",D2038="PM",D2058="PM",D2078="PM",D2098="PM",D2118="PM",D2138="PM",D2158="PM",D2178="PM",D2198="PM",D2218="PM",D2238="PM",D2258="PM",D2278="PM",D2298="PM",D2318="PM",D2338="PM",D2358="PM",D2378="PM",D2398="PM",D2418="PM",D2438="PM",D2458="PM",D2478="PM",D2498="PM"),"PM",IF(OR(D2018="LM",D2038="LM",D2058="LM",D2078="LM",D2098="LM",D2118="LM",D2138="LM",D2158="LM",D2178="LM",D2198="LM",D2218="LM",D2238="LM",D2258="LM",D2278="LM",D2298="LM",D2318="LM",D2338="LM",D2358="LM",D2378="LM",D2398="LM",D2418="LM",D2438="LM",D2458="LM",D2478="LM",D2498="LM"),"LM",IF(OR(D2018="FM",D2038="FM",D2058="FM",D2078="FM",D2098="FM",D2118="FM",D2138="FM",D2158="FM",D2178="FM",D2198="FM",D2218="FM",D2238="FM",D2258="FM",D2278="FM",D2298="FM",D2318="FM",D2338="FM",D2358="FM",D2378="FM",D2398="FM",D2418="FM",D2438="FM",D2458="FM",D2478="FM",D2498="FM"),"FM","OoS")))),IF(OR(D2018="H",D2038="H",D2058="H",D2078="H",D2098="H",D2118="H",D2138="H",D2158="H",D2178="H",D2198="H",D2218="H",D2238="H",D2258="H",D2278="H",D2298="H",D2318="H",D2338="H",D2358="H",D2378="H",D2398="H",D2418="H",D2438="H",D2458="H",D2478="H",D2498="H"),"H",IF(OR(D2018="M",D2038="M",D2058="M",D2078="M",D2098="M",D2118="M",D2138="M",D2158="M",D2178="M",D2198="M",D2218="M",D2238="M",D2258="M",D2278="M",D2298="M",D2318="M",D2338="M",D2358="M",D2378="M",D2398="M",D2418="M",D2438="M",D2458="M",D2478="M",D2498="M"),"M",IF(OR(D2018="L",D2038="L",D2058="L",D2078="L",D2098="L",D2118="L",D2138="L",D2158="L",D2178="L",D2198="L",D2218="L",D2238="L",D2258="L",D2278="L",D2298="L",D2318="L",D2338="L",D2358="L",D2378="L",D2398="L",D2418="L",D2438="L",D2458="L",D2478="L",D2498="L"),"L","OoS"))))</f>
        <v>DM</v>
      </c>
      <c r="D3606" s="81" t="s">
        <v>449</v>
      </c>
      <c r="P3606" s="99"/>
    </row>
    <row r="3607" spans="1:16" hidden="1" x14ac:dyDescent="0.25">
      <c r="B3607" s="56" t="str">
        <f>IF(ISTEXT('Organizational Unit Summary'!$B$57),'Organizational Unit Summary'!$B$57,"")</f>
        <v>P-18</v>
      </c>
      <c r="C3607" s="101" t="str">
        <f>IF('Organizational Unit Summary'!$B$24="Benchmark or Sustainment",IF(OR(D2019="DM",D2039="DM",D2059="DM",D2079="DM",D2099="DM",D2119="DM",D2139="DM",D2159="DM",D2179="DM",D2199="DM",D2219="DM",D2239="DM",D2259="DM",D2279="DM",D2299="DM",D2319="DM",D2339="DM",D2359="DM",D2379="DM",D2399="DM",D2419="DM",D2439="DM",D2459="DM",D2479="DM",D2499="DM"),"DM",IF(OR(D2019="PM",D2039="PM",D2059="PM",D2079="PM",D2099="PM",D2119="PM",D2139="PM",D2159="PM",D2179="PM",D2199="PM",D2219="PM",D2239="PM",D2259="PM",D2279="PM",D2299="PM",D2319="PM",D2339="PM",D2359="PM",D2379="PM",D2399="PM",D2419="PM",D2439="PM",D2459="PM",D2479="PM",D2499="PM"),"PM",IF(OR(D2019="LM",D2039="LM",D2059="LM",D2079="LM",D2099="LM",D2119="LM",D2139="LM",D2159="LM",D2179="LM",D2199="LM",D2219="LM",D2239="LM",D2259="LM",D2279="LM",D2299="LM",D2319="LM",D2339="LM",D2359="LM",D2379="LM",D2399="LM",D2419="LM",D2439="LM",D2459="LM",D2479="LM",D2499="LM"),"LM",IF(OR(D2019="FM",D2039="FM",D2059="FM",D2079="FM",D2099="FM",D2119="FM",D2139="FM",D2159="FM",D2179="FM",D2199="FM",D2219="FM",D2239="FM",D2259="FM",D2279="FM",D2299="FM",D2319="FM",D2339="FM",D2359="FM",D2379="FM",D2399="FM",D2419="FM",D2439="FM",D2459="FM",D2479="FM",D2499="FM"),"FM","OoS")))),IF(OR(D2019="H",D2039="H",D2059="H",D2079="H",D2099="H",D2119="H",D2139="H",D2159="H",D2179="H",D2199="H",D2219="H",D2239="H",D2259="H",D2279="H",D2299="H",D2319="H",D2339="H",D2359="H",D2379="H",D2399="H",D2419="H",D2439="H",D2459="H",D2479="H",D2499="H"),"H",IF(OR(D2019="M",D2039="M",D2059="M",D2079="M",D2099="M",D2119="M",D2139="M",D2159="M",D2179="M",D2199="M",D2219="M",D2239="M",D2259="M",D2279="M",D2299="M",D2319="M",D2339="M",D2359="M",D2379="M",D2399="M",D2419="M",D2439="M",D2459="M",D2479="M",D2499="M"),"M",IF(OR(D2019="L",D2039="L",D2059="L",D2079="L",D2099="L",D2119="L",D2139="L",D2159="L",D2179="L",D2199="L",D2219="L",D2239="L",D2259="L",D2279="L",D2299="L",D2319="L",D2339="L",D2359="L",D2379="L",D2399="L",D2419="L",D2439="L",D2459="L",D2479="L",D2499="L"),"L","OoS"))))</f>
        <v>DM</v>
      </c>
      <c r="D3607" s="81" t="s">
        <v>449</v>
      </c>
      <c r="P3607" s="99"/>
    </row>
    <row r="3608" spans="1:16" hidden="1" x14ac:dyDescent="0.25">
      <c r="B3608" s="56" t="str">
        <f>IF(ISTEXT('Organizational Unit Summary'!$B$58),'Organizational Unit Summary'!$B$58,"")</f>
        <v>P-19</v>
      </c>
      <c r="C3608" s="101" t="str">
        <f>IF('Organizational Unit Summary'!$B$24="Benchmark or Sustainment",IF(OR(D2020="DM",D2040="DM",D2060="DM",D2080="DM",D2100="DM",D2120="DM",D2140="DM",D2160="DM",D2180="DM",D2200="DM",D2220="DM",D2240="DM",D2260="DM",D2280="DM",D2300="DM",D2320="DM",D2340="DM",D2360="DM",D2380="DM",D2400="DM",D2420="DM",D2440="DM",D2460="DM",D2480="DM",D2500="DM"),"DM",IF(OR(D2020="PM",D2040="PM",D2060="PM",D2080="PM",D2100="PM",D2120="PM",D2140="PM",D2160="PM",D2180="PM",D2200="PM",D2220="PM",D2240="PM",D2260="PM",D2280="PM",D2300="PM",D2320="PM",D2340="PM",D2360="PM",D2380="PM",D2400="PM",D2420="PM",D2440="PM",D2460="PM",D2480="PM",D2500="PM"),"PM",IF(OR(D2020="LM",D2040="LM",D2060="LM",D2080="LM",D2100="LM",D2120="LM",D2140="LM",D2160="LM",D2180="LM",D2200="LM",D2220="LM",D2240="LM",D2260="LM",D2280="LM",D2300="LM",D2320="LM",D2340="LM",D2360="LM",D2380="LM",D2400="LM",D2420="LM",D2440="LM",D2460="LM",D2480="LM",D2500="LM"),"LM",IF(OR(D2020="FM",D2040="FM",D2060="FM",D2080="FM",D2100="FM",D2120="FM",D2140="FM",D2160="FM",D2180="FM",D2200="FM",D2220="FM",D2240="FM",D2260="FM",D2280="FM",D2300="FM",D2320="FM",D2340="FM",D2360="FM",D2380="FM",D2400="FM",D2420="FM",D2440="FM",D2460="FM",D2480="FM",D2500="FM"),"FM","OoS")))),IF(OR(D2020="H",D2040="H",D2060="H",D2080="H",D2100="H",D2120="H",D2140="H",D2160="H",D2180="H",D2200="H",D2220="H",D2240="H",D2260="H",D2280="H",D2300="H",D2320="H",D2340="H",D2360="H",D2380="H",D2400="H",D2420="H",D2440="H",D2460="H",D2480="H",D2500="H"),"H",IF(OR(D2020="M",D2040="M",D2060="M",D2080="M",D2100="M",D2120="M",D2140="M",D2160="M",D2180="M",D2200="M",D2220="M",D2240="M",D2260="M",D2280="M",D2300="M",D2320="M",D2340="M",D2360="M",D2380="M",D2400="M",D2420="M",D2440="M",D2460="M",D2480="M",D2500="M"),"M",IF(OR(D2020="L",D2040="L",D2060="L",D2080="L",D2100="L",D2120="L",D2140="L",D2160="L",D2180="L",D2200="L",D2220="L",D2240="L",D2260="L",D2280="L",D2300="L",D2320="L",D2340="L",D2360="L",D2380="L",D2400="L",D2420="L",D2440="L",D2460="L",D2480="L",D2500="L"),"L","OoS"))))</f>
        <v>DM</v>
      </c>
      <c r="D3608" s="81" t="s">
        <v>449</v>
      </c>
      <c r="P3608" s="99"/>
    </row>
    <row r="3609" spans="1:16" hidden="1" x14ac:dyDescent="0.25">
      <c r="B3609" s="56" t="str">
        <f>IF(ISTEXT('Organizational Unit Summary'!$B$59),'Organizational Unit Summary'!$B$59,"")</f>
        <v>P-20</v>
      </c>
      <c r="C3609" s="101" t="str">
        <f>IF('Organizational Unit Summary'!$B$24="Benchmark or Sustainment",IF(OR(D2021="DM",D2041="DM",D2061="DM",D2081="DM",D2101="DM",D2121="DM",D2141="DM",D2161="DM",D2181="DM",D2201="DM",D2221="DM",D2241="DM",D2261="DM",D2281="DM",D2301="DM",D2321="DM",D2341="DM",D2361="DM",D2381="DM",D2401="DM",D2421="DM",D2441="DM",D2461="DM",D2481="DM",D2501="DM"),"DM",IF(OR(D2021="PM",D2041="PM",D2061="PM",D2081="PM",D2101="PM",D2121="PM",D2141="PM",D2161="PM",D2181="PM",D2201="PM",D2221="PM",D2241="PM",D2261="PM",D2281="PM",D2301="PM",D2321="PM",D2341="PM",D2361="PM",D2381="PM",D2401="PM",D2421="PM",D2441="PM",D2461="PM",D2481="PM",D2501="PM"),"PM",IF(OR(D2021="LM",D2041="LM",D2061="LM",D2081="LM",D2101="LM",D2121="LM",D2141="LM",D2161="LM",D2181="LM",D2201="LM",D2221="LM",D2241="LM",D2261="LM",D2281="LM",D2301="LM",D2321="LM",D2341="LM",D2361="LM",D2381="LM",D2401="LM",D2421="LM",D2441="LM",D2461="LM",D2481="LM",D2501="LM"),"LM",IF(OR(D2021="FM",D2041="FM",D2061="FM",D2081="FM",D2101="FM",D2121="FM",D2141="FM",D2161="FM",D2181="FM",D2201="FM",D2221="FM",D2241="FM",D2261="FM",D2281="FM",D2301="FM",D2321="FM",D2341="FM",D2361="FM",D2381="FM",D2401="FM",D2421="FM",D2441="FM",D2461="FM",D2481="FM",D2501="FM"),"FM","OoS")))),IF(OR(D2021="H",D2041="H",D2061="H",D2081="H",D2101="H",D2121="H",D2141="H",D2161="H",D2181="H",D2201="H",D2221="H",D2241="H",D2261="H",D2281="H",D2301="H",D2321="H",D2341="H",D2361="H",D2381="H",D2401="H",D2421="H",D2441="H",D2461="H",D2481="H",D2501="H"),"H",IF(OR(D2021="M",D2041="M",D2061="M",D2081="M",D2101="M",D2121="M",D2141="M",D2161="M",D2181="M",D2201="M",D2221="M",D2241="M",D2261="M",D2281="M",D2301="M",D2321="M",D2341="M",D2361="M",D2381="M",D2401="M",D2421="M",D2441="M",D2461="M",D2481="M",D2501="M"),"M",IF(OR(D2021="L",D2041="L",D2061="L",D2081="L",D2101="L",D2121="L",D2141="L",D2161="L",D2181="L",D2201="L",D2221="L",D2241="L",D2261="L",D2281="L",D2301="L",D2321="L",D2341="L",D2361="L",D2381="L",D2401="L",D2421="L",D2441="L",D2461="L",D2481="L",D2501="L"),"L","OoS"))))</f>
        <v>DM</v>
      </c>
      <c r="D3609" s="81" t="s">
        <v>449</v>
      </c>
      <c r="P3609" s="99"/>
    </row>
    <row r="3610" spans="1:16" hidden="1" x14ac:dyDescent="0.25">
      <c r="A3610" s="56">
        <v>3.3</v>
      </c>
      <c r="B3610" s="56" t="str">
        <f>IF(ISTEXT('Organizational Unit Summary'!$B$40),'Organizational Unit Summary'!$B$40,"")</f>
        <v>P-1</v>
      </c>
      <c r="C3610" s="101" t="str">
        <f>IF('Organizational Unit Summary'!$B$24="Benchmark or Sustainment",IF(OR(D2502="DM",D2522="DM",D2542="DM",D2562="DM",D2582="DM",D2602="DM",D2622="DM",D2642="DM",D2662="DM",D2682="DM",D2702="DM",D2722="DM",D2742="DM",D2762="DM",D2782="DM",D2802="DM",D2822="DM",D2842="DM",D2862="DM",D2882="DM",D2902="DM",D2922="DM",D2942="DM",D2962="DM",D2982="DM"),"DM",IF(OR(D2502="PM",D2522="PM",D2542="PM",D2562="PM",D2582="PM",D2602="PM",D2622="PM",D2642="PM",D2662="PM",D2682="PM",D2702="PM",D2722="PM",D2742="PM",D2762="PM",D2782="PM",D2802="PM",D2822="PM",D2842="PM",D2862="PM",D2882="PM",D2902="PM",D2922="PM",D2942="PM",D2962="PM",D2982="PM"),"PM",IF(OR(D2502="LM",D2522="LM",D2542="LM",D2562="LM",D2582="LM",D2602="LM",D2622="LM",D2642="LM",D2662="LM",D2682="LM",D2702="LM",D2722="LM",D2742="LM",D2762="LM",D2782="LM",D2802="LM",D2822="LM",D2842="LM",D2862="LM",D2882="LM",D2902="LM",D2922="LM",D2942="LM",D2962="LM",D2982="LM"),"LM",IF(OR(D2502="FM",D2522="FM",D2542="FM",D2562="FM",D2582="FM",D2602="FM",D2622="FM",D2642="FM",D2662="FM",D2682="FM",D2702="FM",D2722="FM",D2742="FM",D2762="FM",D2782="FM",D2802="FM",D2822="FM",D2842="FM",D2862="FM",D2882="FM",D2902="FM",D2922="FM",D2942="FM",D2962="FM",D2982="FM"),"FM","OoS")))),IF(OR(D2502="H",D2522="H",D2542="H",D2562="H",D2582="H",D2602="H",D2622="H",D2642="H",D2662="H",D2682="H",D2702="H",D2722="H",D2742="H",D2762="H",D2782="H",D2802="H",D2822="H",D2842="H",D2862="H",D2882="H",D2902="H",D2922="H",D2942="H",D2962="H",D2982="H"),"H",IF(OR(D2502="M",D2522="M",D2542="M",D2562="M",D2582="M",D2602="M",D2622="M",D2642="M",D2662="M",D2682="M",D2702="M",D2722="M",D2742="M",D2762="M",D2782="M",D2802="M",D2822="M",D2842="M",D2862="M",D2882="M",D2902="M",D2922="M",D2942="M",D2962="M",D1045898="M"),"M",IF(OR(D2502="L",D2522="L",D2542="L",D2562="L",D2582="L",D2602="L",D2622="L",D2642="L",D2662="L",D2682="L",D2702="L",D2722="L",D2742="L",D2762="L",D2782="L",D2802="L",D2822="L",D2842="L",D2862="L",D2882="L",D2902="L",D2922="L",D2942="L",D2962="L",D2982="L"),"L","OoS"))))</f>
        <v>DM</v>
      </c>
      <c r="D3610" s="52" t="str">
        <f>IF('Organizational Unit Summary'!$B$24="Benchmark or Sustainment",IF(OR(P2502="DM",P2522="DM",P2542="DM",P2562="DM",P2582="DM",P2602="DM",P2622="DM",P2642="DM",P2662="DM",P2682="DM",P2702="DM",P2722="DM",P2742="DM",P2762="DM",P2782="DM",P2802="DM",P2822="DM",P2842="DM",P2862="DM",P2882="DM",P2902="DM",P2922="DM",P2942="DM",P2962="DM",P2982="DM"),"DM",IF(OR(P2502="PM",P2522="PM",P2542="PM",P2562="PM",P2582="PM",P2602="PM",P2622="PM",P2642="PM",P2662="PM",P2682="PM",P2702="PM",P2722="PM",P2742="PM",P2762="PM",P2782="PM",P2802="PM",P2822="PM",P2842="PM",P2862="PM",P2882="PM",P2902="PM",P2922="PM",P2942="PM",P2962="PM",P2982="PM"),"PM",IF(OR(P2502="LM",P2522="LM",P2542="LM",P2562="LM",P2582="LM",P2602="LM",P2622="LM",P2642="LM",P2662="LM",P2682="LM",P2702="LM",P2722="LM",P2742="LM",P2762="LM",P2782="LM",P2802="LM",P2822="LM",P2842="LM",P2862="LM",P2882="LM",P2902="LM",P2922="LM",P2942="LM",P2962="LM",P2982="LM"),"LM",IF(OR(P2502="FM",P2522="FM",P2542="FM",P2562="FM",P2582="FM",P2602="FM",P2622="FM",P2642="FM",P2662="FM",P2682="FM",P2702="FM",P2722="FM",P2742="FM",P2762="FM",P2782="FM",P2802="FM",P2822="FM",P2842="FM",P2862="FM",P2882="FM",P2902="FM",P2922="FM",P2942="FM",P2962="FM",P2982="FM"),"FM","OoS")))),IF(OR(P2502="H",P2522="H",P2542="H",P2562="H",P2582="H",P2602="H",P2622="H",P2642="H",P2662="H",P2682="H",P2702="H",P2722="H",P2742="H",P2762="H",P2782="H",P2802="H",P2822="H",P2842="H",P2862="H",P2882="H",P2902="H",P2922="H",P2942="H",P2962="H",P2982="H"),"H",IF(OR(P2502="M",P2522="M",P2542="M",P2562="M",P2582="M",P2602="M",P2622="M",P2642="M",P2662="M",P2682="M",P2702="M",P2722="M",P2742="M",P2762="M",P2782="M",P2802="M",P2822="M",P2842="M",P2862="M",P2882="M",P2902="M",P2922="M",P2942="M",P2962="M",P2982="M"),"M",IF(OR(P2502="L",P2522="L",P2542="L",P2562="L",P2582="L",P2602="L",P2622="L",P2642="L",P2662="L",P2682="L",P2702="L",P2722="L",P2742="L",P2762="L",P2782="L",P2802="L",P2822="L",P2842="L",P2862="L",P2882="L",P2902="L",P2922="L",P2942="L",P2962="L",P2982="L"),"L","OoS"))))</f>
        <v>OoS</v>
      </c>
      <c r="P3610" s="99"/>
    </row>
    <row r="3611" spans="1:16" hidden="1" x14ac:dyDescent="0.25">
      <c r="B3611" s="56" t="str">
        <f>IF(ISTEXT('Organizational Unit Summary'!$B$41),'Organizational Unit Summary'!$B$41,"")</f>
        <v>P-2</v>
      </c>
      <c r="C3611" s="101" t="str">
        <f>IF('Organizational Unit Summary'!$B$24="Benchmark or Sustainment",IF(OR(D2503="DM",D2523="DM",D2543="DM",D2563="DM",D2583="DM",D2603="DM",D2623="DM",D2643="DM",D2663="DM",D2683="DM",D2703="DM",D2723="DM",D2743="DM",D2763="DM",D2783="DM",D2803="DM",D2823="DM",D2843="DM",D2863="DM",D2883="DM",D2903="DM",D2923="DM",D2943="DM",D2963="DM",D2983="DM"),"DM",IF(OR(D2503="PM",D2523="PM",D2543="PM",D2563="PM",D2583="PM",D2603="PM",D2623="PM",D2643="PM",D2663="PM",D2683="PM",D2703="PM",D2723="PM",D2743="PM",D2763="PM",D2783="PM",D2803="PM",D2823="PM",D2843="PM",D2863="PM",D2883="PM",D2903="PM",D2923="PM",D2943="PM",D2963="PM",D2983="PM"),"PM",IF(OR(D2503="LM",D2523="LM",D2543="LM",D2563="LM",D2583="LM",D2603="LM",D2623="LM",D2643="LM",D2663="LM",D2683="LM",D2703="LM",D2723="LM",D2743="LM",D2763="LM",D2783="LM",D2803="LM",D2823="LM",D2843="LM",D2863="LM",D2883="LM",D2903="LM",D2923="LM",D2943="LM",D2963="LM",D2983="LM"),"LM",IF(OR(D2503="FM",D2523="FM",D2543="FM",D2563="FM",D2583="FM",D2603="FM",D2623="FM",D2643="FM",D2663="FM",D2683="FM",D2703="FM",D2723="FM",D2743="FM",D2763="FM",D2783="FM",D2803="FM",D2823="FM",D2843="FM",D2863="FM",D2883="FM",D2903="FM",D2923="FM",D2943="FM",D2963="FM",D2983="FM"),"FM","OoS")))),IF(OR(D2503="H",D2523="H",D2543="H",D2563="H",D2583="H",D2603="H",D2623="H",D2643="H",D2663="H",D2683="H",D2703="H",D2723="H",D2743="H",D2763="H",D2783="H",D2803="H",D2823="H",D2843="H",D2863="H",D2883="H",D2903="H",D2923="H",D2943="H",D2963="H",D2983="H"),"H",IF(OR(D2503="M",D2523="M",D2543="M",D2563="M",D2583="M",D2603="M",D2623="M",D2643="M",D2663="M",D2683="M",D2703="M",D2723="M",D2743="M",D2763="M",D2783="M",D2803="M",D2823="M",D2843="M",D2863="M",D2883="M",D2903="M",D2923="M",D2943="M",D2963="M",D1045899="M"),"M",IF(OR(D2503="L",D2523="L",D2543="L",D2563="L",D2583="L",D2603="L",D2623="L",D2643="L",D2663="L",D2683="L",D2703="L",D2723="L",D2743="L",D2763="L",D2783="L",D2803="L",D2823="L",D2843="L",D2863="L",D2883="L",D2903="L",D2923="L",D2943="L",D2963="L",D2983="L"),"L","OoS"))))</f>
        <v>DM</v>
      </c>
      <c r="D3611" s="81" t="s">
        <v>449</v>
      </c>
      <c r="P3611" s="99"/>
    </row>
    <row r="3612" spans="1:16" hidden="1" x14ac:dyDescent="0.25">
      <c r="B3612" s="56" t="str">
        <f>IF(ISTEXT('Organizational Unit Summary'!$B$42),'Organizational Unit Summary'!$B$42,"")</f>
        <v>P-3</v>
      </c>
      <c r="C3612" s="101" t="str">
        <f>IF('Organizational Unit Summary'!$B$24="Benchmark or Sustainment",IF(OR(D2504="DM",D2524="DM",D2544="DM",D2564="DM",D2584="DM",D2604="DM",D2624="DM",D2644="DM",D2664="DM",D2684="DM",D2704="DM",D2724="DM",D2744="DM",D2764="DM",D2784="DM",D2804="DM",D2824="DM",D2844="DM",D2864="DM",D2884="DM",D2904="DM",D2924="DM",D2944="DM",D2964="DM",D2984="DM"),"DM",IF(OR(D2504="PM",D2524="PM",D2544="PM",D2564="PM",D2584="PM",D2604="PM",D2624="PM",D2644="PM",D2664="PM",D2684="PM",D2704="PM",D2724="PM",D2744="PM",D2764="PM",D2784="PM",D2804="PM",D2824="PM",D2844="PM",D2864="PM",D2884="PM",D2904="PM",D2924="PM",D2944="PM",D2964="PM",D2984="PM"),"PM",IF(OR(D2504="LM",D2524="LM",D2544="LM",D2564="LM",D2584="LM",D2604="LM",D2624="LM",D2644="LM",D2664="LM",D2684="LM",D2704="LM",D2724="LM",D2744="LM",D2764="LM",D2784="LM",D2804="LM",D2824="LM",D2844="LM",D2864="LM",D2884="LM",D2904="LM",D2924="LM",D2944="LM",D2964="LM",D2984="LM"),"LM",IF(OR(D2504="FM",D2524="FM",D2544="FM",D2564="FM",D2584="FM",D2604="FM",D2624="FM",D2644="FM",D2664="FM",D2684="FM",D2704="FM",D2724="FM",D2744="FM",D2764="FM",D2784="FM",D2804="FM",D2824="FM",D2844="FM",D2864="FM",D2884="FM",D2904="FM",D2924="FM",D2944="FM",D2964="FM",D2984="FM"),"FM","OoS")))),IF(OR(D2504="H",D2524="H",D2544="H",D2564="H",D2584="H",D2604="H",D2624="H",D2644="H",D2664="H",D2684="H",D2704="H",D2724="H",D2744="H",D2764="H",D2784="H",D2804="H",D2824="H",D2844="H",D2864="H",D2884="H",D2904="H",D2924="H",D2944="H",D2964="H",D2984="H"),"H",IF(OR(D2504="M",D2524="M",D2544="M",D2564="M",D2584="M",D2604="M",D2624="M",D2644="M",D2664="M",D2684="M",D2704="M",D2724="M",D2744="M",D2764="M",D2784="M",D2804="M",D2824="M",D2844="M",D2864="M",D2884="M",D2904="M",D2924="M",D2944="M",D2964="M",D1045900="M"),"M",IF(OR(D2504="L",D2524="L",D2544="L",D2564="L",D2584="L",D2604="L",D2624="L",D2644="L",D2664="L",D2684="L",D2704="L",D2724="L",D2744="L",D2764="L",D2784="L",D2804="L",D2824="L",D2844="L",D2864="L",D2884="L",D2904="L",D2924="L",D2944="L",D2964="L",D2984="L"),"L","OoS"))))</f>
        <v>DM</v>
      </c>
      <c r="D3612" s="81" t="s">
        <v>449</v>
      </c>
      <c r="P3612" s="99"/>
    </row>
    <row r="3613" spans="1:16" hidden="1" x14ac:dyDescent="0.25">
      <c r="B3613" s="56" t="str">
        <f>IF(ISTEXT('Organizational Unit Summary'!$B$43),'Organizational Unit Summary'!$B$43,"")</f>
        <v>P-4</v>
      </c>
      <c r="C3613" s="101" t="str">
        <f>IF('Organizational Unit Summary'!$B$24="Benchmark or Sustainment",IF(OR(D2505="DM",D2525="DM",D2545="DM",D2565="DM",D2585="DM",D2605="DM",D2625="DM",D2645="DM",D2665="DM",D2685="DM",D2705="DM",D2725="DM",D2745="DM",D2765="DM",D2785="DM",D2805="DM",D2825="DM",D2845="DM",D2865="DM",D2885="DM",D2905="DM",D2925="DM",D2945="DM",D2965="DM",D2985="DM"),"DM",IF(OR(D2505="PM",D2525="PM",D2545="PM",D2565="PM",D2585="PM",D2605="PM",D2625="PM",D2645="PM",D2665="PM",D2685="PM",D2705="PM",D2725="PM",D2745="PM",D2765="PM",D2785="PM",D2805="PM",D2825="PM",D2845="PM",D2865="PM",D2885="PM",D2905="PM",D2925="PM",D2945="PM",D2965="PM",D2985="PM"),"PM",IF(OR(D2505="LM",D2525="LM",D2545="LM",D2565="LM",D2585="LM",D2605="LM",D2625="LM",D2645="LM",D2665="LM",D2685="LM",D2705="LM",D2725="LM",D2745="LM",D2765="LM",D2785="LM",D2805="LM",D2825="LM",D2845="LM",D2865="LM",D2885="LM",D2905="LM",D2925="LM",D2945="LM",D2965="LM",D2985="LM"),"LM",IF(OR(D2505="FM",D2525="FM",D2545="FM",D2565="FM",D2585="FM",D2605="FM",D2625="FM",D2645="FM",D2665="FM",D2685="FM",D2705="FM",D2725="FM",D2745="FM",D2765="FM",D2785="FM",D2805="FM",D2825="FM",D2845="FM",D2865="FM",D2885="FM",D2905="FM",D2925="FM",D2945="FM",D2965="FM",D2985="FM"),"FM","OoS")))),IF(OR(D2505="H",D2525="H",D2545="H",D2565="H",D2585="H",D2605="H",D2625="H",D2645="H",D2665="H",D2685="H",D2705="H",D2725="H",D2745="H",D2765="H",D2785="H",D2805="H",D2825="H",D2845="H",D2865="H",D2885="H",D2905="H",D2925="H",D2945="H",D2965="H",D2985="H"),"H",IF(OR(D2505="M",D2525="M",D2545="M",D2565="M",D2585="M",D2605="M",D2625="M",D2645="M",D2665="M",D2685="M",D2705="M",D2725="M",D2745="M",D2765="M",D2785="M",D2805="M",D2825="M",D2845="M",D2865="M",D2885="M",D2905="M",D2925="M",D2945="M",D2965="M",D1045901="M"),"M",IF(OR(D2505="L",D2525="L",D2545="L",D2565="L",D2585="L",D2605="L",D2625="L",D2645="L",D2665="L",D2685="L",D2705="L",D2725="L",D2745="L",D2765="L",D2785="L",D2805="L",D2825="L",D2845="L",D2865="L",D2885="L",D2905="L",D2925="L",D2945="L",D2965="L",D2985="L"),"L","OoS"))))</f>
        <v>DM</v>
      </c>
      <c r="D3613" s="81" t="s">
        <v>449</v>
      </c>
      <c r="P3613" s="99"/>
    </row>
    <row r="3614" spans="1:16" hidden="1" x14ac:dyDescent="0.25">
      <c r="B3614" s="56" t="str">
        <f>IF(ISTEXT('Organizational Unit Summary'!$B$44),'Organizational Unit Summary'!$B$44,"")</f>
        <v>P-5</v>
      </c>
      <c r="C3614" s="101" t="str">
        <f>IF('Organizational Unit Summary'!$B$24="Benchmark or Sustainment",IF(OR(D2506="DM",D2526="DM",D2546="DM",D2566="DM",D2586="DM",D2606="DM",D2626="DM",D2646="DM",D2666="DM",D2686="DM",D2706="DM",D2726="DM",D2746="DM",D2766="DM",D2786="DM",D2806="DM",D2826="DM",D2846="DM",D2866="DM",D2886="DM",D2906="DM",D2926="DM",D2946="DM",D2966="DM",D2986="DM"),"DM",IF(OR(D2506="PM",D2526="PM",D2546="PM",D2566="PM",D2586="PM",D2606="PM",D2626="PM",D2646="PM",D2666="PM",D2686="PM",D2706="PM",D2726="PM",D2746="PM",D2766="PM",D2786="PM",D2806="PM",D2826="PM",D2846="PM",D2866="PM",D2886="PM",D2906="PM",D2926="PM",D2946="PM",D2966="PM",D2986="PM"),"PM",IF(OR(D2506="LM",D2526="LM",D2546="LM",D2566="LM",D2586="LM",D2606="LM",D2626="LM",D2646="LM",D2666="LM",D2686="LM",D2706="LM",D2726="LM",D2746="LM",D2766="LM",D2786="LM",D2806="LM",D2826="LM",D2846="LM",D2866="LM",D2886="LM",D2906="LM",D2926="LM",D2946="LM",D2966="LM",D2986="LM"),"LM",IF(OR(D2506="FM",D2526="FM",D2546="FM",D2566="FM",D2586="FM",D2606="FM",D2626="FM",D2646="FM",D2666="FM",D2686="FM",D2706="FM",D2726="FM",D2746="FM",D2766="FM",D2786="FM",D2806="FM",D2826="FM",D2846="FM",D2866="FM",D2886="FM",D2906="FM",D2926="FM",D2946="FM",D2966="FM",D2986="FM"),"FM","OoS")))),IF(OR(D2506="H",D2526="H",D2546="H",D2566="H",D2586="H",D2606="H",D2626="H",D2646="H",D2666="H",D2686="H",D2706="H",D2726="H",D2746="H",D2766="H",D2786="H",D2806="H",D2826="H",D2846="H",D2866="H",D2886="H",D2906="H",D2926="H",D2946="H",D2966="H",D2986="H"),"H",IF(OR(D2506="M",D2526="M",D2546="M",D2566="M",D2586="M",D2606="M",D2626="M",D2646="M",D2666="M",D2686="M",D2706="M",D2726="M",D2746="M",D2766="M",D2786="M",D2806="M",D2826="M",D2846="M",D2866="M",D2886="M",D2906="M",D2926="M",D2946="M",D2966="M",D1045902="M"),"M",IF(OR(D2506="L",D2526="L",D2546="L",D2566="L",D2586="L",D2606="L",D2626="L",D2646="L",D2666="L",D2686="L",D2706="L",D2726="L",D2746="L",D2766="L",D2786="L",D2806="L",D2826="L",D2846="L",D2866="L",D2886="L",D2906="L",D2926="L",D2946="L",D2966="L",D2986="L"),"L","OoS"))))</f>
        <v>DM</v>
      </c>
      <c r="D3614" s="81" t="s">
        <v>449</v>
      </c>
      <c r="P3614" s="99"/>
    </row>
    <row r="3615" spans="1:16" hidden="1" x14ac:dyDescent="0.25">
      <c r="B3615" s="56" t="str">
        <f>IF(ISTEXT('Organizational Unit Summary'!$B$45),'Organizational Unit Summary'!$B$45,"")</f>
        <v>P-6</v>
      </c>
      <c r="C3615" s="101" t="str">
        <f>IF('Organizational Unit Summary'!$B$24="Benchmark or Sustainment",IF(OR(D2507="DM",D2527="DM",D2547="DM",D2567="DM",D2587="DM",D2607="DM",D2627="DM",D2647="DM",D2667="DM",D2687="DM",D2707="DM",D2727="DM",D2747="DM",D2767="DM",D2787="DM",D2807="DM",D2827="DM",D2847="DM",D2867="DM",D2887="DM",D2907="DM",D2927="DM",D2947="DM",D2967="DM",D2987="DM"),"DM",IF(OR(D2507="PM",D2527="PM",D2547="PM",D2567="PM",D2587="PM",D2607="PM",D2627="PM",D2647="PM",D2667="PM",D2687="PM",D2707="PM",D2727="PM",D2747="PM",D2767="PM",D2787="PM",D2807="PM",D2827="PM",D2847="PM",D2867="PM",D2887="PM",D2907="PM",D2927="PM",D2947="PM",D2967="PM",D2987="PM"),"PM",IF(OR(D2507="LM",D2527="LM",D2547="LM",D2567="LM",D2587="LM",D2607="LM",D2627="LM",D2647="LM",D2667="LM",D2687="LM",D2707="LM",D2727="LM",D2747="LM",D2767="LM",D2787="LM",D2807="LM",D2827="LM",D2847="LM",D2867="LM",D2887="LM",D2907="LM",D2927="LM",D2947="LM",D2967="LM",D2987="LM"),"LM",IF(OR(D2507="FM",D2527="FM",D2547="FM",D2567="FM",D2587="FM",D2607="FM",D2627="FM",D2647="FM",D2667="FM",D2687="FM",D2707="FM",D2727="FM",D2747="FM",D2767="FM",D2787="FM",D2807="FM",D2827="FM",D2847="FM",D2867="FM",D2887="FM",D2907="FM",D2927="FM",D2947="FM",D2967="FM",D2987="FM"),"FM","OoS")))),IF(OR(D2507="H",D2527="H",D2547="H",D2567="H",D2587="H",D2607="H",D2627="H",D2647="H",D2667="H",D2687="H",D2707="H",D2727="H",D2747="H",D2767="H",D2787="H",D2807="H",D2827="H",D2847="H",D2867="H",D2887="H",D2907="H",D2927="H",D2947="H",D2967="H",D2987="H"),"H",IF(OR(D2507="M",D2527="M",D2547="M",D2567="M",D2587="M",D2607="M",D2627="M",D2647="M",D2667="M",D2687="M",D2707="M",D2727="M",D2747="M",D2767="M",D2787="M",D2807="M",D2827="M",D2847="M",D2867="M",D2887="M",D2907="M",D2927="M",D2947="M",D2967="M",D1045903="M"),"M",IF(OR(D2507="L",D2527="L",D2547="L",D2567="L",D2587="L",D2607="L",D2627="L",D2647="L",D2667="L",D2687="L",D2707="L",D2727="L",D2747="L",D2767="L",D2787="L",D2807="L",D2827="L",D2847="L",D2867="L",D2887="L",D2907="L",D2927="L",D2947="L",D2967="L",D2987="L"),"L","OoS"))))</f>
        <v>DM</v>
      </c>
      <c r="D3615" s="81" t="s">
        <v>449</v>
      </c>
      <c r="P3615" s="99"/>
    </row>
    <row r="3616" spans="1:16" hidden="1" x14ac:dyDescent="0.25">
      <c r="B3616" s="56" t="str">
        <f>IF(ISTEXT('Organizational Unit Summary'!$B$46),'Organizational Unit Summary'!$B$46,"")</f>
        <v>P-7</v>
      </c>
      <c r="C3616" s="101" t="str">
        <f>IF('Organizational Unit Summary'!$B$24="Benchmark or Sustainment",IF(OR(D2508="DM",D2528="DM",D2548="DM",D2568="DM",D2588="DM",D2608="DM",D2628="DM",D2648="DM",D2668="DM",D2688="DM",D2708="DM",D2728="DM",D2748="DM",D2768="DM",D2788="DM",D2808="DM",D2828="DM",D2848="DM",D2868="DM",D2888="DM",D2908="DM",D2928="DM",D2948="DM",D2968="DM",D2988="DM"),"DM",IF(OR(D2508="PM",D2528="PM",D2548="PM",D2568="PM",D2588="PM",D2608="PM",D2628="PM",D2648="PM",D2668="PM",D2688="PM",D2708="PM",D2728="PM",D2748="PM",D2768="PM",D2788="PM",D2808="PM",D2828="PM",D2848="PM",D2868="PM",D2888="PM",D2908="PM",D2928="PM",D2948="PM",D2968="PM",D2988="PM"),"PM",IF(OR(D2508="LM",D2528="LM",D2548="LM",D2568="LM",D2588="LM",D2608="LM",D2628="LM",D2648="LM",D2668="LM",D2688="LM",D2708="LM",D2728="LM",D2748="LM",D2768="LM",D2788="LM",D2808="LM",D2828="LM",D2848="LM",D2868="LM",D2888="LM",D2908="LM",D2928="LM",D2948="LM",D2968="LM",D2988="LM"),"LM",IF(OR(D2508="FM",D2528="FM",D2548="FM",D2568="FM",D2588="FM",D2608="FM",D2628="FM",D2648="FM",D2668="FM",D2688="FM",D2708="FM",D2728="FM",D2748="FM",D2768="FM",D2788="FM",D2808="FM",D2828="FM",D2848="FM",D2868="FM",D2888="FM",D2908="FM",D2928="FM",D2948="FM",D2968="FM",D2988="FM"),"FM","OoS")))),IF(OR(D2508="H",D2528="H",D2548="H",D2568="H",D2588="H",D2608="H",D2628="H",D2648="H",D2668="H",D2688="H",D2708="H",D2728="H",D2748="H",D2768="H",D2788="H",D2808="H",D2828="H",D2848="H",D2868="H",D2888="H",D2908="H",D2928="H",D2948="H",D2968="H",D2988="H"),"H",IF(OR(D2508="M",D2528="M",D2548="M",D2568="M",D2588="M",D2608="M",D2628="M",D2648="M",D2668="M",D2688="M",D2708="M",D2728="M",D2748="M",D2768="M",D2788="M",D2808="M",D2828="M",D2848="M",D2868="M",D2888="M",D2908="M",D2928="M",D2948="M",D2968="M",D1045904="M"),"M",IF(OR(D2508="L",D2528="L",D2548="L",D2568="L",D2588="L",D2608="L",D2628="L",D2648="L",D2668="L",D2688="L",D2708="L",D2728="L",D2748="L",D2768="L",D2788="L",D2808="L",D2828="L",D2848="L",D2868="L",D2888="L",D2908="L",D2928="L",D2948="L",D2968="L",D2988="L"),"L","OoS"))))</f>
        <v>DM</v>
      </c>
      <c r="D3616" s="81" t="s">
        <v>449</v>
      </c>
      <c r="P3616" s="99"/>
    </row>
    <row r="3617" spans="1:16" hidden="1" x14ac:dyDescent="0.25">
      <c r="B3617" s="56" t="str">
        <f>IF(ISTEXT('Organizational Unit Summary'!$B$47),'Organizational Unit Summary'!$B$47,"")</f>
        <v>P-8</v>
      </c>
      <c r="C3617" s="101" t="str">
        <f>IF('Organizational Unit Summary'!$B$24="Benchmark or Sustainment",IF(OR(D2509="DM",D2529="DM",D2549="DM",D2569="DM",D2589="DM",D2609="DM",D2629="DM",D2649="DM",D2669="DM",D2689="DM",D2709="DM",D2729="DM",D2749="DM",D2769="DM",D2789="DM",D2809="DM",D2829="DM",D2849="DM",D2869="DM",D2889="DM",D2909="DM",D2929="DM",D2949="DM",D2969="DM",D2989="DM"),"DM",IF(OR(D2509="PM",D2529="PM",D2549="PM",D2569="PM",D2589="PM",D2609="PM",D2629="PM",D2649="PM",D2669="PM",D2689="PM",D2709="PM",D2729="PM",D2749="PM",D2769="PM",D2789="PM",D2809="PM",D2829="PM",D2849="PM",D2869="PM",D2889="PM",D2909="PM",D2929="PM",D2949="PM",D2969="PM",D2989="PM"),"PM",IF(OR(D2509="LM",D2529="LM",D2549="LM",D2569="LM",D2589="LM",D2609="LM",D2629="LM",D2649="LM",D2669="LM",D2689="LM",D2709="LM",D2729="LM",D2749="LM",D2769="LM",D2789="LM",D2809="LM",D2829="LM",D2849="LM",D2869="LM",D2889="LM",D2909="LM",D2929="LM",D2949="LM",D2969="LM",D2989="LM"),"LM",IF(OR(D2509="FM",D2529="FM",D2549="FM",D2569="FM",D2589="FM",D2609="FM",D2629="FM",D2649="FM",D2669="FM",D2689="FM",D2709="FM",D2729="FM",D2749="FM",D2769="FM",D2789="FM",D2809="FM",D2829="FM",D2849="FM",D2869="FM",D2889="FM",D2909="FM",D2929="FM",D2949="FM",D2969="FM",D2989="FM"),"FM","OoS")))),IF(OR(D2509="H",D2529="H",D2549="H",D2569="H",D2589="H",D2609="H",D2629="H",D2649="H",D2669="H",D2689="H",D2709="H",D2729="H",D2749="H",D2769="H",D2789="H",D2809="H",D2829="H",D2849="H",D2869="H",D2889="H",D2909="H",D2929="H",D2949="H",D2969="H",D2989="H"),"H",IF(OR(D2509="M",D2529="M",D2549="M",D2569="M",D2589="M",D2609="M",D2629="M",D2649="M",D2669="M",D2689="M",D2709="M",D2729="M",D2749="M",D2769="M",D2789="M",D2809="M",D2829="M",D2849="M",D2869="M",D2889="M",D2909="M",D2929="M",D2949="M",D2969="M",D1045905="M"),"M",IF(OR(D2509="L",D2529="L",D2549="L",D2569="L",D2589="L",D2609="L",D2629="L",D2649="L",D2669="L",D2689="L",D2709="L",D2729="L",D2749="L",D2769="L",D2789="L",D2809="L",D2829="L",D2849="L",D2869="L",D2889="L",D2909="L",D2929="L",D2949="L",D2969="L",D2989="L"),"L","OoS"))))</f>
        <v>DM</v>
      </c>
      <c r="D3617" s="81" t="s">
        <v>449</v>
      </c>
      <c r="P3617" s="99"/>
    </row>
    <row r="3618" spans="1:16" hidden="1" x14ac:dyDescent="0.25">
      <c r="B3618" s="56" t="str">
        <f>IF(ISTEXT('Organizational Unit Summary'!$B$48),'Organizational Unit Summary'!$B$48,"")</f>
        <v>P-9</v>
      </c>
      <c r="C3618" s="101" t="str">
        <f>IF('Organizational Unit Summary'!$B$24="Benchmark or Sustainment",IF(OR(D2510="DM",D2530="DM",D2550="DM",D2570="DM",D2590="DM",D2610="DM",D2630="DM",D2650="DM",D2670="DM",D2690="DM",D2710="DM",D2730="DM",D2750="DM",D2770="DM",D2790="DM",D2810="DM",D2830="DM",D2850="DM",D2870="DM",D2890="DM",D2910="DM",D2930="DM",D2950="DM",D2970="DM",D2990="DM"),"DM",IF(OR(D2510="PM",D2530="PM",D2550="PM",D2570="PM",D2590="PM",D2610="PM",D2630="PM",D2650="PM",D2670="PM",D2690="PM",D2710="PM",D2730="PM",D2750="PM",D2770="PM",D2790="PM",D2810="PM",D2830="PM",D2850="PM",D2870="PM",D2890="PM",D2910="PM",D2930="PM",D2950="PM",D2970="PM",D2990="PM"),"PM",IF(OR(D2510="LM",D2530="LM",D2550="LM",D2570="LM",D2590="LM",D2610="LM",D2630="LM",D2650="LM",D2670="LM",D2690="LM",D2710="LM",D2730="LM",D2750="LM",D2770="LM",D2790="LM",D2810="LM",D2830="LM",D2850="LM",D2870="LM",D2890="LM",D2910="LM",D2930="LM",D2950="LM",D2970="LM",D2990="LM"),"LM",IF(OR(D2510="FM",D2530="FM",D2550="FM",D2570="FM",D2590="FM",D2610="FM",D2630="FM",D2650="FM",D2670="FM",D2690="FM",D2710="FM",D2730="FM",D2750="FM",D2770="FM",D2790="FM",D2810="FM",D2830="FM",D2850="FM",D2870="FM",D2890="FM",D2910="FM",D2930="FM",D2950="FM",D2970="FM",D2990="FM"),"FM","OoS")))),IF(OR(D2510="H",D2530="H",D2550="H",D2570="H",D2590="H",D2610="H",D2630="H",D2650="H",D2670="H",D2690="H",D2710="H",D2730="H",D2750="H",D2770="H",D2790="H",D2810="H",D2830="H",D2850="H",D2870="H",D2890="H",D2910="H",D2930="H",D2950="H",D2970="H",D2990="H"),"H",IF(OR(D2510="M",D2530="M",D2550="M",D2570="M",D2590="M",D2610="M",D2630="M",D2650="M",D2670="M",D2690="M",D2710="M",D2730="M",D2750="M",D2770="M",D2790="M",D2810="M",D2830="M",D2850="M",D2870="M",D2890="M",D2910="M",D2930="M",D2950="M",D2970="M",D1045906="M"),"M",IF(OR(D2510="L",D2530="L",D2550="L",D2570="L",D2590="L",D2610="L",D2630="L",D2650="L",D2670="L",D2690="L",D2710="L",D2730="L",D2750="L",D2770="L",D2790="L",D2810="L",D2830="L",D2850="L",D2870="L",D2890="L",D2910="L",D2930="L",D2950="L",D2970="L",D2990="L"),"L","OoS"))))</f>
        <v>DM</v>
      </c>
      <c r="D3618" s="81" t="s">
        <v>449</v>
      </c>
      <c r="P3618" s="99"/>
    </row>
    <row r="3619" spans="1:16" hidden="1" x14ac:dyDescent="0.25">
      <c r="B3619" s="56" t="str">
        <f>IF(ISTEXT('Organizational Unit Summary'!$B$49),'Organizational Unit Summary'!$B$49,"")</f>
        <v>P-10</v>
      </c>
      <c r="C3619" s="101" t="str">
        <f>IF('Organizational Unit Summary'!$B$24="Benchmark or Sustainment",IF(OR(D2511="DM",D2531="DM",D2551="DM",D2571="DM",D2591="DM",D2611="DM",D2631="DM",D2651="DM",D2671="DM",D2691="DM",D2711="DM",D2731="DM",D2751="DM",D2771="DM",D2791="DM",D2811="DM",D2831="DM",D2851="DM",D2871="DM",D2891="DM",D2911="DM",D2931="DM",D2951="DM",D2971="DM",D2991="DM"),"DM",IF(OR(D2511="PM",D2531="PM",D2551="PM",D2571="PM",D2591="PM",D2611="PM",D2631="PM",D2651="PM",D2671="PM",D2691="PM",D2711="PM",D2731="PM",D2751="PM",D2771="PM",D2791="PM",D2811="PM",D2831="PM",D2851="PM",D2871="PM",D2891="PM",D2911="PM",D2931="PM",D2951="PM",D2971="PM",D2991="PM"),"PM",IF(OR(D2511="LM",D2531="LM",D2551="LM",D2571="LM",D2591="LM",D2611="LM",D2631="LM",D2651="LM",D2671="LM",D2691="LM",D2711="LM",D2731="LM",D2751="LM",D2771="LM",D2791="LM",D2811="LM",D2831="LM",D2851="LM",D2871="LM",D2891="LM",D2911="LM",D2931="LM",D2951="LM",D2971="LM",D2991="LM"),"LM",IF(OR(D2511="FM",D2531="FM",D2551="FM",D2571="FM",D2591="FM",D2611="FM",D2631="FM",D2651="FM",D2671="FM",D2691="FM",D2711="FM",D2731="FM",D2751="FM",D2771="FM",D2791="FM",D2811="FM",D2831="FM",D2851="FM",D2871="FM",D2891="FM",D2911="FM",D2931="FM",D2951="FM",D2971="FM",D2991="FM"),"FM","OoS")))),IF(OR(D2511="H",D2531="H",D2551="H",D2571="H",D2591="H",D2611="H",D2631="H",D2651="H",D2671="H",D2691="H",D2711="H",D2731="H",D2751="H",D2771="H",D2791="H",D2811="H",D2831="H",D2851="H",D2871="H",D2891="H",D2911="H",D2931="H",D2951="H",D2971="H",D2991="H"),"H",IF(OR(D2511="M",D2531="M",D2551="M",D2571="M",D2591="M",D2611="M",D2631="M",D2651="M",D2671="M",D2691="M",D2711="M",D2731="M",D2751="M",D2771="M",D2791="M",D2811="M",D2831="M",D2851="M",D2871="M",D2891="M",D2911="M",D2931="M",D2951="M",D2971="M",D1045907="M"),"M",IF(OR(D2511="L",D2531="L",D2551="L",D2571="L",D2591="L",D2611="L",D2631="L",D2651="L",D2671="L",D2691="L",D2711="L",D2731="L",D2751="L",D2771="L",D2791="L",D2811="L",D2831="L",D2851="L",D2871="L",D2891="L",D2911="L",D2931="L",D2951="L",D2971="L",D2991="L"),"L","OoS"))))</f>
        <v>DM</v>
      </c>
      <c r="D3619" s="81" t="s">
        <v>449</v>
      </c>
      <c r="P3619" s="99"/>
    </row>
    <row r="3620" spans="1:16" hidden="1" x14ac:dyDescent="0.25">
      <c r="B3620" s="56" t="str">
        <f>IF(ISTEXT('Organizational Unit Summary'!$B$50),'Organizational Unit Summary'!$B$50,"")</f>
        <v>P-11</v>
      </c>
      <c r="C3620" s="101" t="str">
        <f>IF('Organizational Unit Summary'!$B$24="Benchmark or Sustainment",IF(OR(D2512="DM",D2532="DM",D2552="DM",D2572="DM",D2592="DM",D2612="DM",D2632="DM",D2652="DM",D2672="DM",D2692="DM",D2712="DM",D2732="DM",D2752="DM",D2772="DM",D2792="DM",D2812="DM",D2832="DM",D2852="DM",D2872="DM",D2892="DM",D2912="DM",D2932="DM",D2952="DM",D2972="DM",D2992="DM"),"DM",IF(OR(D2512="PM",D2532="PM",D2552="PM",D2572="PM",D2592="PM",D2612="PM",D2632="PM",D2652="PM",D2672="PM",D2692="PM",D2712="PM",D2732="PM",D2752="PM",D2772="PM",D2792="PM",D2812="PM",D2832="PM",D2852="PM",D2872="PM",D2892="PM",D2912="PM",D2932="PM",D2952="PM",D2972="PM",D2992="PM"),"PM",IF(OR(D2512="LM",D2532="LM",D2552="LM",D2572="LM",D2592="LM",D2612="LM",D2632="LM",D2652="LM",D2672="LM",D2692="LM",D2712="LM",D2732="LM",D2752="LM",D2772="LM",D2792="LM",D2812="LM",D2832="LM",D2852="LM",D2872="LM",D2892="LM",D2912="LM",D2932="LM",D2952="LM",D2972="LM",D2992="LM"),"LM",IF(OR(D2512="FM",D2532="FM",D2552="FM",D2572="FM",D2592="FM",D2612="FM",D2632="FM",D2652="FM",D2672="FM",D2692="FM",D2712="FM",D2732="FM",D2752="FM",D2772="FM",D2792="FM",D2812="FM",D2832="FM",D2852="FM",D2872="FM",D2892="FM",D2912="FM",D2932="FM",D2952="FM",D2972="FM",D2992="FM"),"FM","OoS")))),IF(OR(D2512="H",D2532="H",D2552="H",D2572="H",D2592="H",D2612="H",D2632="H",D2652="H",D2672="H",D2692="H",D2712="H",D2732="H",D2752="H",D2772="H",D2792="H",D2812="H",D2832="H",D2852="H",D2872="H",D2892="H",D2912="H",D2932="H",D2952="H",D2972="H",D2992="H"),"H",IF(OR(D2512="M",D2532="M",D2552="M",D2572="M",D2592="M",D2612="M",D2632="M",D2652="M",D2672="M",D2692="M",D2712="M",D2732="M",D2752="M",D2772="M",D2792="M",D2812="M",D2832="M",D2852="M",D2872="M",D2892="M",D2912="M",D2932="M",D2952="M",D2972="M",D1045908="M"),"M",IF(OR(D2512="L",D2532="L",D2552="L",D2572="L",D2592="L",D2612="L",D2632="L",D2652="L",D2672="L",D2692="L",D2712="L",D2732="L",D2752="L",D2772="L",D2792="L",D2812="L",D2832="L",D2852="L",D2872="L",D2892="L",D2912="L",D2932="L",D2952="L",D2972="L",D2992="L"),"L","OoS"))))</f>
        <v>DM</v>
      </c>
      <c r="D3620" s="81" t="s">
        <v>449</v>
      </c>
      <c r="P3620" s="99"/>
    </row>
    <row r="3621" spans="1:16" hidden="1" x14ac:dyDescent="0.25">
      <c r="B3621" s="56" t="str">
        <f>IF(ISTEXT('Organizational Unit Summary'!$B$51),'Organizational Unit Summary'!$B$51,"")</f>
        <v>P-12</v>
      </c>
      <c r="C3621" s="101" t="str">
        <f>IF('Organizational Unit Summary'!$B$24="Benchmark or Sustainment",IF(OR(D2513="DM",D2533="DM",D2553="DM",D2573="DM",D2593="DM",D2613="DM",D2633="DM",D2653="DM",D2673="DM",D2693="DM",D2713="DM",D2733="DM",D2753="DM",D2773="DM",D2793="DM",D2813="DM",D2833="DM",D2853="DM",D2873="DM",D2893="DM",D2913="DM",D2933="DM",D2953="DM",D2973="DM",D2993="DM"),"DM",IF(OR(D2513="PM",D2533="PM",D2553="PM",D2573="PM",D2593="PM",D2613="PM",D2633="PM",D2653="PM",D2673="PM",D2693="PM",D2713="PM",D2733="PM",D2753="PM",D2773="PM",D2793="PM",D2813="PM",D2833="PM",D2853="PM",D2873="PM",D2893="PM",D2913="PM",D2933="PM",D2953="PM",D2973="PM",D2993="PM"),"PM",IF(OR(D2513="LM",D2533="LM",D2553="LM",D2573="LM",D2593="LM",D2613="LM",D2633="LM",D2653="LM",D2673="LM",D2693="LM",D2713="LM",D2733="LM",D2753="LM",D2773="LM",D2793="LM",D2813="LM",D2833="LM",D2853="LM",D2873="LM",D2893="LM",D2913="LM",D2933="LM",D2953="LM",D2973="LM",D2993="LM"),"LM",IF(OR(D2513="FM",D2533="FM",D2553="FM",D2573="FM",D2593="FM",D2613="FM",D2633="FM",D2653="FM",D2673="FM",D2693="FM",D2713="FM",D2733="FM",D2753="FM",D2773="FM",D2793="FM",D2813="FM",D2833="FM",D2853="FM",D2873="FM",D2893="FM",D2913="FM",D2933="FM",D2953="FM",D2973="FM",D2993="FM"),"FM","OoS")))),IF(OR(D2513="H",D2533="H",D2553="H",D2573="H",D2593="H",D2613="H",D2633="H",D2653="H",D2673="H",D2693="H",D2713="H",D2733="H",D2753="H",D2773="H",D2793="H",D2813="H",D2833="H",D2853="H",D2873="H",D2893="H",D2913="H",D2933="H",D2953="H",D2973="H",D2993="H"),"H",IF(OR(D2513="M",D2533="M",D2553="M",D2573="M",D2593="M",D2613="M",D2633="M",D2653="M",D2673="M",D2693="M",D2713="M",D2733="M",D2753="M",D2773="M",D2793="M",D2813="M",D2833="M",D2853="M",D2873="M",D2893="M",D2913="M",D2933="M",D2953="M",D2973="M",D1045909="M"),"M",IF(OR(D2513="L",D2533="L",D2553="L",D2573="L",D2593="L",D2613="L",D2633="L",D2653="L",D2673="L",D2693="L",D2713="L",D2733="L",D2753="L",D2773="L",D2793="L",D2813="L",D2833="L",D2853="L",D2873="L",D2893="L",D2913="L",D2933="L",D2953="L",D2973="L",D2993="L"),"L","OoS"))))</f>
        <v>DM</v>
      </c>
      <c r="D3621" s="81" t="s">
        <v>449</v>
      </c>
      <c r="P3621" s="99"/>
    </row>
    <row r="3622" spans="1:16" hidden="1" x14ac:dyDescent="0.25">
      <c r="B3622" s="56" t="str">
        <f>IF(ISTEXT('Organizational Unit Summary'!$B$52),'Organizational Unit Summary'!$B$52,"")</f>
        <v>P-13</v>
      </c>
      <c r="C3622" s="101" t="str">
        <f>IF('Organizational Unit Summary'!$B$24="Benchmark or Sustainment",IF(OR(D2514="DM",D2534="DM",D2554="DM",D2574="DM",D2594="DM",D2614="DM",D2634="DM",D2654="DM",D2674="DM",D2694="DM",D2714="DM",D2734="DM",D2754="DM",D2774="DM",D2794="DM",D2814="DM",D2834="DM",D2854="DM",D2874="DM",D2894="DM",D2914="DM",D2934="DM",D2954="DM",D2974="DM",D2994="DM"),"DM",IF(OR(D2514="PM",D2534="PM",D2554="PM",D2574="PM",D2594="PM",D2614="PM",D2634="PM",D2654="PM",D2674="PM",D2694="PM",D2714="PM",D2734="PM",D2754="PM",D2774="PM",D2794="PM",D2814="PM",D2834="PM",D2854="PM",D2874="PM",D2894="PM",D2914="PM",D2934="PM",D2954="PM",D2974="PM",D2994="PM"),"PM",IF(OR(D2514="LM",D2534="LM",D2554="LM",D2574="LM",D2594="LM",D2614="LM",D2634="LM",D2654="LM",D2674="LM",D2694="LM",D2714="LM",D2734="LM",D2754="LM",D2774="LM",D2794="LM",D2814="LM",D2834="LM",D2854="LM",D2874="LM",D2894="LM",D2914="LM",D2934="LM",D2954="LM",D2974="LM",D2994="LM"),"LM",IF(OR(D2514="FM",D2534="FM",D2554="FM",D2574="FM",D2594="FM",D2614="FM",D2634="FM",D2654="FM",D2674="FM",D2694="FM",D2714="FM",D2734="FM",D2754="FM",D2774="FM",D2794="FM",D2814="FM",D2834="FM",D2854="FM",D2874="FM",D2894="FM",D2914="FM",D2934="FM",D2954="FM",D2974="FM",D2994="FM"),"FM","OoS")))),IF(OR(D2514="H",D2534="H",D2554="H",D2574="H",D2594="H",D2614="H",D2634="H",D2654="H",D2674="H",D2694="H",D2714="H",D2734="H",D2754="H",D2774="H",D2794="H",D2814="H",D2834="H",D2854="H",D2874="H",D2894="H",D2914="H",D2934="H",D2954="H",D2974="H",D2994="H"),"H",IF(OR(D2514="M",D2534="M",D2554="M",D2574="M",D2594="M",D2614="M",D2634="M",D2654="M",D2674="M",D2694="M",D2714="M",D2734="M",D2754="M",D2774="M",D2794="M",D2814="M",D2834="M",D2854="M",D2874="M",D2894="M",D2914="M",D2934="M",D2954="M",D2974="M",D1045910="M"),"M",IF(OR(D2514="L",D2534="L",D2554="L",D2574="L",D2594="L",D2614="L",D2634="L",D2654="L",D2674="L",D2694="L",D2714="L",D2734="L",D2754="L",D2774="L",D2794="L",D2814="L",D2834="L",D2854="L",D2874="L",D2894="L",D2914="L",D2934="L",D2954="L",D2974="L",D2994="L"),"L","OoS"))))</f>
        <v>DM</v>
      </c>
      <c r="D3622" s="81" t="s">
        <v>449</v>
      </c>
      <c r="P3622" s="99"/>
    </row>
    <row r="3623" spans="1:16" hidden="1" x14ac:dyDescent="0.25">
      <c r="B3623" s="56" t="str">
        <f>IF(ISTEXT('Organizational Unit Summary'!$B$53),'Organizational Unit Summary'!$B$53,"")</f>
        <v>P-14</v>
      </c>
      <c r="C3623" s="101" t="str">
        <f>IF('Organizational Unit Summary'!$B$24="Benchmark or Sustainment",IF(OR(D2515="DM",D2535="DM",D2555="DM",D2575="DM",D2595="DM",D2615="DM",D2635="DM",D2655="DM",D2675="DM",D2695="DM",D2715="DM",D2735="DM",D2755="DM",D2775="DM",D2795="DM",D2815="DM",D2835="DM",D2855="DM",D2875="DM",D2895="DM",D2915="DM",D2935="DM",D2955="DM",D2975="DM",D2995="DM"),"DM",IF(OR(D2515="PM",D2535="PM",D2555="PM",D2575="PM",D2595="PM",D2615="PM",D2635="PM",D2655="PM",D2675="PM",D2695="PM",D2715="PM",D2735="PM",D2755="PM",D2775="PM",D2795="PM",D2815="PM",D2835="PM",D2855="PM",D2875="PM",D2895="PM",D2915="PM",D2935="PM",D2955="PM",D2975="PM",D2995="PM"),"PM",IF(OR(D2515="LM",D2535="LM",D2555="LM",D2575="LM",D2595="LM",D2615="LM",D2635="LM",D2655="LM",D2675="LM",D2695="LM",D2715="LM",D2735="LM",D2755="LM",D2775="LM",D2795="LM",D2815="LM",D2835="LM",D2855="LM",D2875="LM",D2895="LM",D2915="LM",D2935="LM",D2955="LM",D2975="LM",D2995="LM"),"LM",IF(OR(D2515="FM",D2535="FM",D2555="FM",D2575="FM",D2595="FM",D2615="FM",D2635="FM",D2655="FM",D2675="FM",D2695="FM",D2715="FM",D2735="FM",D2755="FM",D2775="FM",D2795="FM",D2815="FM",D2835="FM",D2855="FM",D2875="FM",D2895="FM",D2915="FM",D2935="FM",D2955="FM",D2975="FM",D2995="FM"),"FM","OoS")))),IF(OR(D2515="H",D2535="H",D2555="H",D2575="H",D2595="H",D2615="H",D2635="H",D2655="H",D2675="H",D2695="H",D2715="H",D2735="H",D2755="H",D2775="H",D2795="H",D2815="H",D2835="H",D2855="H",D2875="H",D2895="H",D2915="H",D2935="H",D2955="H",D2975="H",D2995="H"),"H",IF(OR(D2515="M",D2535="M",D2555="M",D2575="M",D2595="M",D2615="M",D2635="M",D2655="M",D2675="M",D2695="M",D2715="M",D2735="M",D2755="M",D2775="M",D2795="M",D2815="M",D2835="M",D2855="M",D2875="M",D2895="M",D2915="M",D2935="M",D2955="M",D2975="M",D1045911="M"),"M",IF(OR(D2515="L",D2535="L",D2555="L",D2575="L",D2595="L",D2615="L",D2635="L",D2655="L",D2675="L",D2695="L",D2715="L",D2735="L",D2755="L",D2775="L",D2795="L",D2815="L",D2835="L",D2855="L",D2875="L",D2895="L",D2915="L",D2935="L",D2955="L",D2975="L",D2995="L"),"L","OoS"))))</f>
        <v>DM</v>
      </c>
      <c r="D3623" s="81" t="s">
        <v>449</v>
      </c>
      <c r="P3623" s="99"/>
    </row>
    <row r="3624" spans="1:16" hidden="1" x14ac:dyDescent="0.25">
      <c r="B3624" s="56" t="str">
        <f>IF(ISTEXT('Organizational Unit Summary'!$B$54),'Organizational Unit Summary'!$B$54,"")</f>
        <v>P-15</v>
      </c>
      <c r="C3624" s="101" t="str">
        <f>IF('Organizational Unit Summary'!$B$24="Benchmark or Sustainment",IF(OR(D2516="DM",D2536="DM",D2556="DM",D2576="DM",D2596="DM",D2616="DM",D2636="DM",D2656="DM",D2676="DM",D2696="DM",D2716="DM",D2736="DM",D2756="DM",D2776="DM",D2796="DM",D2816="DM",D2836="DM",D2856="DM",D2876="DM",D2896="DM",D2916="DM",D2936="DM",D2956="DM",D2976="DM",D2996="DM"),"DM",IF(OR(D2516="PM",D2536="PM",D2556="PM",D2576="PM",D2596="PM",D2616="PM",D2636="PM",D2656="PM",D2676="PM",D2696="PM",D2716="PM",D2736="PM",D2756="PM",D2776="PM",D2796="PM",D2816="PM",D2836="PM",D2856="PM",D2876="PM",D2896="PM",D2916="PM",D2936="PM",D2956="PM",D2976="PM",D2996="PM"),"PM",IF(OR(D2516="LM",D2536="LM",D2556="LM",D2576="LM",D2596="LM",D2616="LM",D2636="LM",D2656="LM",D2676="LM",D2696="LM",D2716="LM",D2736="LM",D2756="LM",D2776="LM",D2796="LM",D2816="LM",D2836="LM",D2856="LM",D2876="LM",D2896="LM",D2916="LM",D2936="LM",D2956="LM",D2976="LM",D2996="LM"),"LM",IF(OR(D2516="FM",D2536="FM",D2556="FM",D2576="FM",D2596="FM",D2616="FM",D2636="FM",D2656="FM",D2676="FM",D2696="FM",D2716="FM",D2736="FM",D2756="FM",D2776="FM",D2796="FM",D2816="FM",D2836="FM",D2856="FM",D2876="FM",D2896="FM",D2916="FM",D2936="FM",D2956="FM",D2976="FM",D2996="FM"),"FM","OoS")))),IF(OR(D2516="H",D2536="H",D2556="H",D2576="H",D2596="H",D2616="H",D2636="H",D2656="H",D2676="H",D2696="H",D2716="H",D2736="H",D2756="H",D2776="H",D2796="H",D2816="H",D2836="H",D2856="H",D2876="H",D2896="H",D2916="H",D2936="H",D2956="H",D2976="H",D2996="H"),"H",IF(OR(D2516="M",D2536="M",D2556="M",D2576="M",D2596="M",D2616="M",D2636="M",D2656="M",D2676="M",D2696="M",D2716="M",D2736="M",D2756="M",D2776="M",D2796="M",D2816="M",D2836="M",D2856="M",D2876="M",D2896="M",D2916="M",D2936="M",D2956="M",D2976="M",D1045912="M"),"M",IF(OR(D2516="L",D2536="L",D2556="L",D2576="L",D2596="L",D2616="L",D2636="L",D2656="L",D2676="L",D2696="L",D2716="L",D2736="L",D2756="L",D2776="L",D2796="L",D2816="L",D2836="L",D2856="L",D2876="L",D2896="L",D2916="L",D2936="L",D2956="L",D2976="L",D2996="L"),"L","OoS"))))</f>
        <v>DM</v>
      </c>
      <c r="D3624" s="81" t="s">
        <v>449</v>
      </c>
      <c r="P3624" s="99"/>
    </row>
    <row r="3625" spans="1:16" hidden="1" x14ac:dyDescent="0.25">
      <c r="B3625" s="56" t="str">
        <f>IF(ISTEXT('Organizational Unit Summary'!$B$55),'Organizational Unit Summary'!$B$55,"")</f>
        <v>P-16</v>
      </c>
      <c r="C3625" s="101" t="str">
        <f>IF('Organizational Unit Summary'!$B$24="Benchmark or Sustainment",IF(OR(D2517="DM",D2537="DM",D2557="DM",D2577="DM",D2597="DM",D2617="DM",D2637="DM",D2657="DM",D2677="DM",D2697="DM",D2717="DM",D2737="DM",D2757="DM",D2777="DM",D2797="DM",D2817="DM",D2837="DM",D2857="DM",D2877="DM",D2897="DM",D2917="DM",D2937="DM",D2957="DM",D2977="DM",D2997="DM"),"DM",IF(OR(D2517="PM",D2537="PM",D2557="PM",D2577="PM",D2597="PM",D2617="PM",D2637="PM",D2657="PM",D2677="PM",D2697="PM",D2717="PM",D2737="PM",D2757="PM",D2777="PM",D2797="PM",D2817="PM",D2837="PM",D2857="PM",D2877="PM",D2897="PM",D2917="PM",D2937="PM",D2957="PM",D2977="PM",D2997="PM"),"PM",IF(OR(D2517="LM",D2537="LM",D2557="LM",D2577="LM",D2597="LM",D2617="LM",D2637="LM",D2657="LM",D2677="LM",D2697="LM",D2717="LM",D2737="LM",D2757="LM",D2777="LM",D2797="LM",D2817="LM",D2837="LM",D2857="LM",D2877="LM",D2897="LM",D2917="LM",D2937="LM",D2957="LM",D2977="LM",D2997="LM"),"LM",IF(OR(D2517="FM",D2537="FM",D2557="FM",D2577="FM",D2597="FM",D2617="FM",D2637="FM",D2657="FM",D2677="FM",D2697="FM",D2717="FM",D2737="FM",D2757="FM",D2777="FM",D2797="FM",D2817="FM",D2837="FM",D2857="FM",D2877="FM",D2897="FM",D2917="FM",D2937="FM",D2957="FM",D2977="FM",D2997="FM"),"FM","OoS")))),IF(OR(D2517="H",D2537="H",D2557="H",D2577="H",D2597="H",D2617="H",D2637="H",D2657="H",D2677="H",D2697="H",D2717="H",D2737="H",D2757="H",D2777="H",D2797="H",D2817="H",D2837="H",D2857="H",D2877="H",D2897="H",D2917="H",D2937="H",D2957="H",D2977="H",D2997="H"),"H",IF(OR(D2517="M",D2537="M",D2557="M",D2577="M",D2597="M",D2617="M",D2637="M",D2657="M",D2677="M",D2697="M",D2717="M",D2737="M",D2757="M",D2777="M",D2797="M",D2817="M",D2837="M",D2857="M",D2877="M",D2897="M",D2917="M",D2937="M",D2957="M",D2977="M",D1045913="M"),"M",IF(OR(D2517="L",D2537="L",D2557="L",D2577="L",D2597="L",D2617="L",D2637="L",D2657="L",D2677="L",D2697="L",D2717="L",D2737="L",D2757="L",D2777="L",D2797="L",D2817="L",D2837="L",D2857="L",D2877="L",D2897="L",D2917="L",D2937="L",D2957="L",D2977="L",D2997="L"),"L","OoS"))))</f>
        <v>DM</v>
      </c>
      <c r="D3625" s="81" t="s">
        <v>449</v>
      </c>
      <c r="P3625" s="99"/>
    </row>
    <row r="3626" spans="1:16" hidden="1" x14ac:dyDescent="0.25">
      <c r="B3626" s="56" t="str">
        <f>IF(ISTEXT('Organizational Unit Summary'!$B$56),'Organizational Unit Summary'!$B$56,"")</f>
        <v>P-17</v>
      </c>
      <c r="C3626" s="101" t="str">
        <f>IF('Organizational Unit Summary'!$B$24="Benchmark or Sustainment",IF(OR(D2518="DM",D2538="DM",D2558="DM",D2578="DM",D2598="DM",D2618="DM",D2638="DM",D2658="DM",D2678="DM",D2698="DM",D2718="DM",D2738="DM",D2758="DM",D2778="DM",D2798="DM",D2818="DM",D2838="DM",D2858="DM",D2878="DM",D2898="DM",D2918="DM",D2938="DM",D2958="DM",D2978="DM",D2998="DM"),"DM",IF(OR(D2518="PM",D2538="PM",D2558="PM",D2578="PM",D2598="PM",D2618="PM",D2638="PM",D2658="PM",D2678="PM",D2698="PM",D2718="PM",D2738="PM",D2758="PM",D2778="PM",D2798="PM",D2818="PM",D2838="PM",D2858="PM",D2878="PM",D2898="PM",D2918="PM",D2938="PM",D2958="PM",D2978="PM",D2998="PM"),"PM",IF(OR(D2518="LM",D2538="LM",D2558="LM",D2578="LM",D2598="LM",D2618="LM",D2638="LM",D2658="LM",D2678="LM",D2698="LM",D2718="LM",D2738="LM",D2758="LM",D2778="LM",D2798="LM",D2818="LM",D2838="LM",D2858="LM",D2878="LM",D2898="LM",D2918="LM",D2938="LM",D2958="LM",D2978="LM",D2998="LM"),"LM",IF(OR(D2518="FM",D2538="FM",D2558="FM",D2578="FM",D2598="FM",D2618="FM",D2638="FM",D2658="FM",D2678="FM",D2698="FM",D2718="FM",D2738="FM",D2758="FM",D2778="FM",D2798="FM",D2818="FM",D2838="FM",D2858="FM",D2878="FM",D2898="FM",D2918="FM",D2938="FM",D2958="FM",D2978="FM",D2998="FM"),"FM","OoS")))),IF(OR(D2518="H",D2538="H",D2558="H",D2578="H",D2598="H",D2618="H",D2638="H",D2658="H",D2678="H",D2698="H",D2718="H",D2738="H",D2758="H",D2778="H",D2798="H",D2818="H",D2838="H",D2858="H",D2878="H",D2898="H",D2918="H",D2938="H",D2958="H",D2978="H",D2998="H"),"H",IF(OR(D2518="M",D2538="M",D2558="M",D2578="M",D2598="M",D2618="M",D2638="M",D2658="M",D2678="M",D2698="M",D2718="M",D2738="M",D2758="M",D2778="M",D2798="M",D2818="M",D2838="M",D2858="M",D2878="M",D2898="M",D2918="M",D2938="M",D2958="M",D2978="M",D1045914="M"),"M",IF(OR(D2518="L",D2538="L",D2558="L",D2578="L",D2598="L",D2618="L",D2638="L",D2658="L",D2678="L",D2698="L",D2718="L",D2738="L",D2758="L",D2778="L",D2798="L",D2818="L",D2838="L",D2858="L",D2878="L",D2898="L",D2918="L",D2938="L",D2958="L",D2978="L",D2998="L"),"L","OoS"))))</f>
        <v>DM</v>
      </c>
      <c r="D3626" s="81" t="s">
        <v>449</v>
      </c>
      <c r="P3626" s="99"/>
    </row>
    <row r="3627" spans="1:16" hidden="1" x14ac:dyDescent="0.25">
      <c r="B3627" s="56" t="str">
        <f>IF(ISTEXT('Organizational Unit Summary'!$B$57),'Organizational Unit Summary'!$B$57,"")</f>
        <v>P-18</v>
      </c>
      <c r="C3627" s="101" t="str">
        <f>IF('Organizational Unit Summary'!$B$24="Benchmark or Sustainment",IF(OR(D2519="DM",D2539="DM",D2559="DM",D2579="DM",D2599="DM",D2619="DM",D2639="DM",D2659="DM",D2679="DM",D2699="DM",D2719="DM",D2739="DM",D2759="DM",D2779="DM",D2799="DM",D2819="DM",D2839="DM",D2859="DM",D2879="DM",D2899="DM",D2919="DM",D2939="DM",D2959="DM",D2979="DM",D2999="DM"),"DM",IF(OR(D2519="PM",D2539="PM",D2559="PM",D2579="PM",D2599="PM",D2619="PM",D2639="PM",D2659="PM",D2679="PM",D2699="PM",D2719="PM",D2739="PM",D2759="PM",D2779="PM",D2799="PM",D2819="PM",D2839="PM",D2859="PM",D2879="PM",D2899="PM",D2919="PM",D2939="PM",D2959="PM",D2979="PM",D2999="PM"),"PM",IF(OR(D2519="LM",D2539="LM",D2559="LM",D2579="LM",D2599="LM",D2619="LM",D2639="LM",D2659="LM",D2679="LM",D2699="LM",D2719="LM",D2739="LM",D2759="LM",D2779="LM",D2799="LM",D2819="LM",D2839="LM",D2859="LM",D2879="LM",D2899="LM",D2919="LM",D2939="LM",D2959="LM",D2979="LM",D2999="LM"),"LM",IF(OR(D2519="FM",D2539="FM",D2559="FM",D2579="FM",D2599="FM",D2619="FM",D2639="FM",D2659="FM",D2679="FM",D2699="FM",D2719="FM",D2739="FM",D2759="FM",D2779="FM",D2799="FM",D2819="FM",D2839="FM",D2859="FM",D2879="FM",D2899="FM",D2919="FM",D2939="FM",D2959="FM",D2979="FM",D2999="FM"),"FM","OoS")))),IF(OR(D2519="H",D2539="H",D2559="H",D2579="H",D2599="H",D2619="H",D2639="H",D2659="H",D2679="H",D2699="H",D2719="H",D2739="H",D2759="H",D2779="H",D2799="H",D2819="H",D2839="H",D2859="H",D2879="H",D2899="H",D2919="H",D2939="H",D2959="H",D2979="H",D2999="H"),"H",IF(OR(D2519="M",D2539="M",D2559="M",D2579="M",D2599="M",D2619="M",D2639="M",D2659="M",D2679="M",D2699="M",D2719="M",D2739="M",D2759="M",D2779="M",D2799="M",D2819="M",D2839="M",D2859="M",D2879="M",D2899="M",D2919="M",D2939="M",D2959="M",D2979="M",D1045915="M"),"M",IF(OR(D2519="L",D2539="L",D2559="L",D2579="L",D2599="L",D2619="L",D2639="L",D2659="L",D2679="L",D2699="L",D2719="L",D2739="L",D2759="L",D2779="L",D2799="L",D2819="L",D2839="L",D2859="L",D2879="L",D2899="L",D2919="L",D2939="L",D2959="L",D2979="L",D2999="L"),"L","OoS"))))</f>
        <v>DM</v>
      </c>
      <c r="D3627" s="81" t="s">
        <v>449</v>
      </c>
      <c r="P3627" s="99"/>
    </row>
    <row r="3628" spans="1:16" hidden="1" x14ac:dyDescent="0.25">
      <c r="B3628" s="56" t="str">
        <f>IF(ISTEXT('Organizational Unit Summary'!$B$58),'Organizational Unit Summary'!$B$58,"")</f>
        <v>P-19</v>
      </c>
      <c r="C3628" s="101" t="str">
        <f>IF('Organizational Unit Summary'!$B$24="Benchmark or Sustainment",IF(OR(D2520="DM",D2540="DM",D2560="DM",D2580="DM",D2600="DM",D2620="DM",D2640="DM",D2660="DM",D2680="DM",D2700="DM",D2720="DM",D2740="DM",D2760="DM",D2780="DM",D2800="DM",D2820="DM",D2840="DM",D2860="DM",D2880="DM",D2900="DM",D2920="DM",D2940="DM",D2960="DM",D2980="DM",D3000="DM"),"DM",IF(OR(D2520="PM",D2540="PM",D2560="PM",D2580="PM",D2600="PM",D2620="PM",D2640="PM",D2660="PM",D2680="PM",D2700="PM",D2720="PM",D2740="PM",D2760="PM",D2780="PM",D2800="PM",D2820="PM",D2840="PM",D2860="PM",D2880="PM",D2900="PM",D2920="PM",D2940="PM",D2960="PM",D2980="PM",D3000="PM"),"PM",IF(OR(D2520="LM",D2540="LM",D2560="LM",D2580="LM",D2600="LM",D2620="LM",D2640="LM",D2660="LM",D2680="LM",D2700="LM",D2720="LM",D2740="LM",D2760="LM",D2780="LM",D2800="LM",D2820="LM",D2840="LM",D2860="LM",D2880="LM",D2900="LM",D2920="LM",D2940="LM",D2960="LM",D2980="LM",D3000="LM"),"LM",IF(OR(D2520="FM",D2540="FM",D2560="FM",D2580="FM",D2600="FM",D2620="FM",D2640="FM",D2660="FM",D2680="FM",D2700="FM",D2720="FM",D2740="FM",D2760="FM",D2780="FM",D2800="FM",D2820="FM",D2840="FM",D2860="FM",D2880="FM",D2900="FM",D2920="FM",D2940="FM",D2960="FM",D2980="FM",D3000="FM"),"FM","OoS")))),IF(OR(D2520="H",D2540="H",D2560="H",D2580="H",D2600="H",D2620="H",D2640="H",D2660="H",D2680="H",D2700="H",D2720="H",D2740="H",D2760="H",D2780="H",D2800="H",D2820="H",D2840="H",D2860="H",D2880="H",D2900="H",D2920="H",D2940="H",D2960="H",D2980="H",D3000="H"),"H",IF(OR(D2520="M",D2540="M",D2560="M",D2580="M",D2600="M",D2620="M",D2640="M",D2660="M",D2680="M",D2700="M",D2720="M",D2740="M",D2760="M",D2780="M",D2800="M",D2820="M",D2840="M",D2860="M",D2880="M",D2900="M",D2920="M",D2940="M",D2960="M",D2980="M",D1045916="M"),"M",IF(OR(D2520="L",D2540="L",D2560="L",D2580="L",D2600="L",D2620="L",D2640="L",D2660="L",D2680="L",D2700="L",D2720="L",D2740="L",D2760="L",D2780="L",D2800="L",D2820="L",D2840="L",D2860="L",D2880="L",D2900="L",D2920="L",D2940="L",D2960="L",D2980="L",D3000="L"),"L","OoS"))))</f>
        <v>DM</v>
      </c>
      <c r="D3628" s="81" t="s">
        <v>449</v>
      </c>
      <c r="P3628" s="99"/>
    </row>
    <row r="3629" spans="1:16" hidden="1" x14ac:dyDescent="0.25">
      <c r="B3629" s="56" t="str">
        <f>IF(ISTEXT('Organizational Unit Summary'!$B$59),'Organizational Unit Summary'!$B$59,"")</f>
        <v>P-20</v>
      </c>
      <c r="C3629" s="101" t="str">
        <f>IF('Organizational Unit Summary'!$B$24="Benchmark or Sustainment",IF(OR(D2521="DM",D2541="DM",D2561="DM",D2581="DM",D2601="DM",D2621="DM",D2641="DM",D2661="DM",D2681="DM",D2701="DM",D2721="DM",D2741="DM",D2761="DM",D2781="DM",D2801="DM",D2821="DM",D2841="DM",D2861="DM",D2881="DM",D2901="DM",D2921="DM",D2941="DM",D2961="DM",D2981="DM",D3001="DM"),"DM",IF(OR(D2521="PM",D2541="PM",D2561="PM",D2581="PM",D2601="PM",D2621="PM",D2641="PM",D2661="PM",D2681="PM",D2701="PM",D2721="PM",D2741="PM",D2761="PM",D2781="PM",D2801="PM",D2821="PM",D2841="PM",D2861="PM",D2881="PM",D2901="PM",D2921="PM",D2941="PM",D2961="PM",D2981="PM",D3001="PM"),"PM",IF(OR(D2521="LM",D2541="LM",D2561="LM",D2581="LM",D2601="LM",D2621="LM",D2641="LM",D2661="LM",D2681="LM",D2701="LM",D2721="LM",D2741="LM",D2761="LM",D2781="LM",D2801="LM",D2821="LM",D2841="LM",D2861="LM",D2881="LM",D2901="LM",D2921="LM",D2941="LM",D2961="LM",D2981="LM",D3001="LM"),"LM",IF(OR(D2521="FM",D2541="FM",D2561="FM",D2581="FM",D2601="FM",D2621="FM",D2641="FM",D2661="FM",D2681="FM",D2701="FM",D2721="FM",D2741="FM",D2761="FM",D2781="FM",D2801="FM",D2821="FM",D2841="FM",D2861="FM",D2881="FM",D2901="FM",D2921="FM",D2941="FM",D2961="FM",D2981="FM",D3001="FM"),"FM","OoS")))),IF(OR(D2521="H",D2541="H",D2561="H",D2581="H",D2601="H",D2621="H",D2641="H",D2661="H",D2681="H",D2701="H",D2721="H",D2741="H",D2761="H",D2781="H",D2801="H",D2821="H",D2841="H",D2861="H",D2881="H",D2901="H",D2921="H",D2941="H",D2961="H",D2981="H",D3001="H"),"H",IF(OR(D2521="M",D2541="M",D2561="M",D2581="M",D2601="M",D2621="M",D2641="M",D2661="M",D2681="M",D2701="M",D2721="M",D2741="M",D2761="M",D2781="M",D2801="M",D2821="M",D2841="M",D2861="M",D2881="M",D2901="M",D2921="M",D2941="M",D2961="M",D2981="M",D1045917="M"),"M",IF(OR(D2521="L",D2541="L",D2561="L",D2581="L",D2601="L",D2621="L",D2641="L",D2661="L",D2681="L",D2701="L",D2721="L",D2741="L",D2761="L",D2781="L",D2801="L",D2821="L",D2841="L",D2861="L",D2881="L",D2901="L",D2921="L",D2941="L",D2961="L",D2981="L",D3001="L"),"L","OoS"))))</f>
        <v>DM</v>
      </c>
      <c r="D3629" s="81" t="s">
        <v>449</v>
      </c>
      <c r="P3629" s="99"/>
    </row>
    <row r="3630" spans="1:16" hidden="1" x14ac:dyDescent="0.25">
      <c r="A3630" s="56">
        <v>4.0999999999999996</v>
      </c>
      <c r="B3630" s="56" t="str">
        <f>IF(ISTEXT('Organizational Unit Summary'!$B$40),'Organizational Unit Summary'!$B$40,"")</f>
        <v>P-1</v>
      </c>
      <c r="C3630" s="101" t="str">
        <f>IF('Organizational Unit Summary'!$B$24="Benchmark or Sustainment",IF(OR(D3002="DM",D3022="DM",D3042="DM",D3062="DM",D3082="DM",D3102="DM",D3122="DM",D3142="DM",D3162="DM",D3182="DM",D3202="DM",D3222="DM",D3242="DM",D3262="DM",D3282="DM",D3302="DM",D3322="DM",D3342="DM",D3362="DM",D3382="DM",D3402="DM",D3422="DM",D3442="DM",D3462="DM",D3482="DM"),"DM",IF(OR(D3002="PM",D3022="PM",D3042="PM",D3062="PM",D3082="PM",D3102="PM",D3122="PM",D3142="PM",D3162="PM",D3182="PM",D3202="PM",D3222="PM",D3242="PM",D3262="PM",D3282="PM",D3302="PM",D3322="PM",D3342="PM",D3362="PM",D3382="PM",D3402="PM",D3422="PM",D3442="PM",D3462="PM",D3482="PM"),"PM",IF(OR(D3002="LM",D3022="LM",D3042="LM",D3062="LM",D3082="LM",D3102="LM",D3122="LM",D3142="LM",D3162="LM",D3182="LM",D3202="LM",D3222="LM",D3242="LM",D3262="LM",D3282="LM",D3302="LM",D3322="LM",D3342="LM",D3362="LM",D3382="LM",D3402="LM",D3422="LM",D3442="LM",D3462="LM",D3482="LM"),"LM",IF(OR(D3002="FM",D3022="FM",D3042="FM",D3062="FM",D3082="FM",D3102="FM",D3122="FM",D3142="FM",D3162="FM",D3182="FM",D3202="FM",D3222="FM",D3242="FM",D3262="FM",D3282="FM",D3302="FM",D3322="FM",D3342="FM",D3362="FM",D3382="FM",D3402="FM",D3422="FM",D3442="FM",D3462="FM",D3482="FM"),"FM","OoS")))),IF(OR(D3002="H",D3022="H",D3042="H",D3062="H",D3082="H",D3102="H",D3122="H",D3142="H",D3162="H",D3182="H",D3202="H",D3222="H",D3242="H",D3262="H",D3282="H",D3302="H",D3322="H",D3342="H",D3362="H",D3382="H",D3402="H",D3422="H",D3442="H",D3462="H",D3482="H"),"H",IF(OR(D3002="M",D3022="M",D3042="M",D3062="M",D3082="M",D3102="M",D3122="M",D3142="M",D3162="M",D3182="M",D3202="M",D3222="M",D3242="M",D3262="M",D3282="M",D3302="M",D3322="M",D3342="M",D3362="M",D3382="M",D3402="M",D3422="M",D3442="M",D3462="M",D2142="M"),"M",IF(OR(D3002="L",D3022="L",D3042="L",D3062="L",D3082="L",D3102="L",D3122="L",D3142="L",D3162="L",D3182="L",D3202="L",D3222="L",D3242="L",D3262="L",D3282="L",D3302="L",D3322="L",D3342="L",D3362="L",D3382="L",D3402="L",D3422="L",D3442="L",D3462="L",D3482="L"),"L","OoS"))))</f>
        <v>DM</v>
      </c>
      <c r="D3630" s="52" t="str">
        <f>IF('Organizational Unit Summary'!$B$24="Benchmark or Sustainment",IF(OR(P3002="DM",P3022="DM",P3042="DM",P3062="DM",P3082="DM",P3102="DM",P3122="DM",P3142="DM",P3162="DM",P3182="DM",P3202="DM",P3222="DM",P3242="DM",P3262="DM",P3282="DM",P3302="DM",P3322="DM",P3342="DM",P3362="DM",P3382="DM",P3402="DM",P3422="DM",P3442="DM",P3462="DM",P3482="DM"),"DM",IF(OR(P3002="PM",P3022="PM",P3042="PM",P3062="PM",P3082="PM",P3102="PM",P3122="PM",P3142="PM",P3162="PM",P3182="PM",P3202="PM",P3222="PM",P3242="PM",P3262="PM",P3282="PM",P3302="PM",P3322="PM",P3342="PM",P3362="PM",P3382="PM",P3402="PM",P3422="PM",P3442="PM",P3462="PM",P3482="PM"),"PM",IF(OR(P3002="LM",P3022="LM",P3042="LM",P3062="LM",P3082="LM",P3102="LM",P3122="LM",P3142="LM",P3162="LM",P3182="LM",P3202="LM",P3222="LM",P3242="LM",P3262="LM",P3282="LM",P3302="LM",P3322="LM",P3342="LM",P3362="LM",P3382="LM",P3402="LM",P3422="LM",P3442="LM",P3462="LM",P3482="LM"),"LM",IF(OR(P3002="FM",P3022="FM",P3042="FM",P3062="FM",P3082="FM",P3102="FM",P3122="FM",P3142="FM",P3162="FM",P3182="FM",P3202="FM",P3222="FM",P3242="FM",P3262="FM",P3282="FM",P3302="FM",P3322="FM",P3342="FM",P3362="FM",P3382="FM",P3402="FM",P3422="FM",P3442="FM",P3462="FM",P3482="FM"),"FM","OoS")))),IF(OR(P3002="H",P3022="H",P3042="H",P3062="H",P3082="H",P3102="H",P3122="H",P3142="H",P3162="H",P3182="H",P3202="H",P3222="H",P3242="H",P3262="H",P3282="H",P3302="H",P3322="H",P3342="H",P3362="H",P3382="H",P3402="H",P3422="H",P3442="H",P3462="H",P3482="H"),"H",IF(OR(P3002="M",P3022="M",P3042="M",P3062="M",P3082="M",P3102="M",P3122="M",P3142="M",P3162="M",P3182="M",P3202="M",P3222="M",P3242="M",P3262="M",P3282="M",P3302="M",P3322="M",P3342="M",P3362="M",P3382="M",P3402="M",P3422="M",P3442="M",P3462="M",P3482="M"),"M",IF(OR(P3002="L",P3022="L",P3042="L",P3062="L",P3082="L",P3102="L",P3122="L",P3142="L",P3162="L",P3182="L",P3202="L",P3222="L",P3242="L",P3262="L",P3282="L",P3302="L",P3322="L",P3342="L",P3362="L",P3382="L",P3402="L",P3422="L",P3442="L",P3462="L",P3482="L"),"L","OoS"))))</f>
        <v>OoS</v>
      </c>
      <c r="P3630" s="99"/>
    </row>
    <row r="3631" spans="1:16" hidden="1" x14ac:dyDescent="0.25">
      <c r="B3631" s="56" t="str">
        <f>IF(ISTEXT('Organizational Unit Summary'!$B$41),'Organizational Unit Summary'!$B$41,"")</f>
        <v>P-2</v>
      </c>
      <c r="C3631" s="101" t="str">
        <f>IF('Organizational Unit Summary'!$B$24="Benchmark or Sustainment",IF(OR(D3003="DM",D3023="DM",D3043="DM",D3063="DM",D3083="DM",D3103="DM",D3123="DM",D3143="DM",D3163="DM",D3183="DM",D3203="DM",D3223="DM",D3243="DM",D3263="DM",D3283="DM",D3303="DM",D3323="DM",D3343="DM",D3363="DM",D3383="DM",D3403="DM",D3423="DM",D3443="DM",D3463="DM",D3483="DM"),"DM",IF(OR(D3003="PM",D3023="PM",D3043="PM",D3063="PM",D3083="PM",D3103="PM",D3123="PM",D3143="PM",D3163="PM",D3183="PM",D3203="PM",D3223="PM",D3243="PM",D3263="PM",D3283="PM",D3303="PM",D3323="PM",D3343="PM",D3363="PM",D3383="PM",D3403="PM",D3423="PM",D3443="PM",D3463="PM",D3483="PM"),"PM",IF(OR(D3003="LM",D3023="LM",D3043="LM",D3063="LM",D3083="LM",D3103="LM",D3123="LM",D3143="LM",D3163="LM",D3183="LM",D3203="LM",D3223="LM",D3243="LM",D3263="LM",D3283="LM",D3303="LM",D3323="LM",D3343="LM",D3363="LM",D3383="LM",D3403="LM",D3423="LM",D3443="LM",D3463="LM",D3483="LM"),"LM",IF(OR(D3003="FM",D3023="FM",D3043="FM",D3063="FM",D3083="FM",D3103="FM",D3123="FM",D3143="FM",D3163="FM",D3183="FM",D3203="FM",D3223="FM",D3243="FM",D3263="FM",D3283="FM",D3303="FM",D3323="FM",D3343="FM",D3363="FM",D3383="FM",D3403="FM",D3423="FM",D3443="FM",D3463="FM",D3483="FM"),"FM","OoS")))),IF(OR(D3003="H",D3023="H",D3043="H",D3063="H",D3083="H",D3103="H",D3123="H",D3143="H",D3163="H",D3183="H",D3203="H",D3223="H",D3243="H",D3263="H",D3283="H",D3303="H",D3323="H",D3343="H",D3363="H",D3383="H",D3403="H",D3423="H",D3443="H",D3463="H",D3483="H"),"H",IF(OR(D3003="M",D3023="M",D3043="M",D3063="M",D3083="M",D3103="M",D3123="M",D3143="M",D3163="M",D3183="M",D3203="M",D3223="M",D3243="M",D3263="M",D3283="M",D3303="M",D3323="M",D3343="M",D3363="M",D3383="M",D3403="M",D3423="M",D3443="M",D3463="M",D2143="M"),"M",IF(OR(D3003="L",D3023="L",D3043="L",D3063="L",D3083="L",D3103="L",D3123="L",D3143="L",D3163="L",D3183="L",D3203="L",D3223="L",D3243="L",D3263="L",D3283="L",D3303="L",D3323="L",D3343="L",D3363="L",D3383="L",D3403="L",D3423="L",D3443="L",D3463="L",D3483="L"),"L","OoS"))))</f>
        <v>DM</v>
      </c>
      <c r="D3631" s="81" t="s">
        <v>449</v>
      </c>
      <c r="P3631" s="99"/>
    </row>
    <row r="3632" spans="1:16" hidden="1" x14ac:dyDescent="0.25">
      <c r="B3632" s="56" t="str">
        <f>IF(ISTEXT('Organizational Unit Summary'!$B$42),'Organizational Unit Summary'!$B$42,"")</f>
        <v>P-3</v>
      </c>
      <c r="C3632" s="101" t="str">
        <f>IF('Organizational Unit Summary'!$B$24="Benchmark or Sustainment",IF(OR(D3004="DM",D3024="DM",D3044="DM",D3064="DM",D3084="DM",D3104="DM",D3124="DM",D3144="DM",D3164="DM",D3184="DM",D3204="DM",D3224="DM",D3244="DM",D3264="DM",D3284="DM",D3304="DM",D3324="DM",D3344="DM",D3364="DM",D3384="DM",D3404="DM",D3424="DM",D3444="DM",D3464="DM",D3484="DM"),"DM",IF(OR(D3004="PM",D3024="PM",D3044="PM",D3064="PM",D3084="PM",D3104="PM",D3124="PM",D3144="PM",D3164="PM",D3184="PM",D3204="PM",D3224="PM",D3244="PM",D3264="PM",D3284="PM",D3304="PM",D3324="PM",D3344="PM",D3364="PM",D3384="PM",D3404="PM",D3424="PM",D3444="PM",D3464="PM",D3484="PM"),"PM",IF(OR(D3004="LM",D3024="LM",D3044="LM",D3064="LM",D3084="LM",D3104="LM",D3124="LM",D3144="LM",D3164="LM",D3184="LM",D3204="LM",D3224="LM",D3244="LM",D3264="LM",D3284="LM",D3304="LM",D3324="LM",D3344="LM",D3364="LM",D3384="LM",D3404="LM",D3424="LM",D3444="LM",D3464="LM",D3484="LM"),"LM",IF(OR(D3004="FM",D3024="FM",D3044="FM",D3064="FM",D3084="FM",D3104="FM",D3124="FM",D3144="FM",D3164="FM",D3184="FM",D3204="FM",D3224="FM",D3244="FM",D3264="FM",D3284="FM",D3304="FM",D3324="FM",D3344="FM",D3364="FM",D3384="FM",D3404="FM",D3424="FM",D3444="FM",D3464="FM",D3484="FM"),"FM","OoS")))),IF(OR(D3004="H",D3024="H",D3044="H",D3064="H",D3084="H",D3104="H",D3124="H",D3144="H",D3164="H",D3184="H",D3204="H",D3224="H",D3244="H",D3264="H",D3284="H",D3304="H",D3324="H",D3344="H",D3364="H",D3384="H",D3404="H",D3424="H",D3444="H",D3464="H",D3484="H"),"H",IF(OR(D3004="M",D3024="M",D3044="M",D3064="M",D3084="M",D3104="M",D3124="M",D3144="M",D3164="M",D3184="M",D3204="M",D3224="M",D3244="M",D3264="M",D3284="M",D3304="M",D3324="M",D3344="M",D3364="M",D3384="M",D3404="M",D3424="M",D3444="M",D3464="M",D2144="M"),"M",IF(OR(D3004="L",D3024="L",D3044="L",D3064="L",D3084="L",D3104="L",D3124="L",D3144="L",D3164="L",D3184="L",D3204="L",D3224="L",D3244="L",D3264="L",D3284="L",D3304="L",D3324="L",D3344="L",D3364="L",D3384="L",D3404="L",D3424="L",D3444="L",D3464="L",D3484="L"),"L","OoS"))))</f>
        <v>DM</v>
      </c>
      <c r="D3632" s="81" t="s">
        <v>449</v>
      </c>
      <c r="P3632" s="99"/>
    </row>
    <row r="3633" spans="2:16" hidden="1" x14ac:dyDescent="0.25">
      <c r="B3633" s="56" t="str">
        <f>IF(ISTEXT('Organizational Unit Summary'!$B$43),'Organizational Unit Summary'!$B$43,"")</f>
        <v>P-4</v>
      </c>
      <c r="C3633" s="101" t="str">
        <f>IF('Organizational Unit Summary'!$B$24="Benchmark or Sustainment",IF(OR(D3005="DM",D3025="DM",D3045="DM",D3065="DM",D3085="DM",D3105="DM",D3125="DM",D3145="DM",D3165="DM",D3185="DM",D3205="DM",D3225="DM",D3245="DM",D3265="DM",D3285="DM",D3305="DM",D3325="DM",D3345="DM",D3365="DM",D3385="DM",D3405="DM",D3425="DM",D3445="DM",D3465="DM",D3485="DM"),"DM",IF(OR(D3005="PM",D3025="PM",D3045="PM",D3065="PM",D3085="PM",D3105="PM",D3125="PM",D3145="PM",D3165="PM",D3185="PM",D3205="PM",D3225="PM",D3245="PM",D3265="PM",D3285="PM",D3305="PM",D3325="PM",D3345="PM",D3365="PM",D3385="PM",D3405="PM",D3425="PM",D3445="PM",D3465="PM",D3485="PM"),"PM",IF(OR(D3005="LM",D3025="LM",D3045="LM",D3065="LM",D3085="LM",D3105="LM",D3125="LM",D3145="LM",D3165="LM",D3185="LM",D3205="LM",D3225="LM",D3245="LM",D3265="LM",D3285="LM",D3305="LM",D3325="LM",D3345="LM",D3365="LM",D3385="LM",D3405="LM",D3425="LM",D3445="LM",D3465="LM",D3485="LM"),"LM",IF(OR(D3005="FM",D3025="FM",D3045="FM",D3065="FM",D3085="FM",D3105="FM",D3125="FM",D3145="FM",D3165="FM",D3185="FM",D3205="FM",D3225="FM",D3245="FM",D3265="FM",D3285="FM",D3305="FM",D3325="FM",D3345="FM",D3365="FM",D3385="FM",D3405="FM",D3425="FM",D3445="FM",D3465="FM",D3485="FM"),"FM","OoS")))),IF(OR(D3005="H",D3025="H",D3045="H",D3065="H",D3085="H",D3105="H",D3125="H",D3145="H",D3165="H",D3185="H",D3205="H",D3225="H",D3245="H",D3265="H",D3285="H",D3305="H",D3325="H",D3345="H",D3365="H",D3385="H",D3405="H",D3425="H",D3445="H",D3465="H",D3485="H"),"H",IF(OR(D3005="M",D3025="M",D3045="M",D3065="M",D3085="M",D3105="M",D3125="M",D3145="M",D3165="M",D3185="M",D3205="M",D3225="M",D3245="M",D3265="M",D3285="M",D3305="M",D3325="M",D3345="M",D3365="M",D3385="M",D3405="M",D3425="M",D3445="M",D3465="M",D2145="M"),"M",IF(OR(D3005="L",D3025="L",D3045="L",D3065="L",D3085="L",D3105="L",D3125="L",D3145="L",D3165="L",D3185="L",D3205="L",D3225="L",D3245="L",D3265="L",D3285="L",D3305="L",D3325="L",D3345="L",D3365="L",D3385="L",D3405="L",D3425="L",D3445="L",D3465="L",D3485="L"),"L","OoS"))))</f>
        <v>DM</v>
      </c>
      <c r="D3633" s="81" t="s">
        <v>449</v>
      </c>
      <c r="P3633" s="99"/>
    </row>
    <row r="3634" spans="2:16" hidden="1" x14ac:dyDescent="0.25">
      <c r="B3634" s="56" t="str">
        <f>IF(ISTEXT('Organizational Unit Summary'!$B$44),'Organizational Unit Summary'!$B$44,"")</f>
        <v>P-5</v>
      </c>
      <c r="C3634" s="101" t="str">
        <f>IF('Organizational Unit Summary'!$B$24="Benchmark or Sustainment",IF(OR(D3006="DM",D3026="DM",D3046="DM",D3066="DM",D3086="DM",D3106="DM",D3126="DM",D3146="DM",D3166="DM",D3186="DM",D3206="DM",D3226="DM",D3246="DM",D3266="DM",D3286="DM",D3306="DM",D3326="DM",D3346="DM",D3366="DM",D3386="DM",D3406="DM",D3426="DM",D3446="DM",D3466="DM",D3486="DM"),"DM",IF(OR(D3006="PM",D3026="PM",D3046="PM",D3066="PM",D3086="PM",D3106="PM",D3126="PM",D3146="PM",D3166="PM",D3186="PM",D3206="PM",D3226="PM",D3246="PM",D3266="PM",D3286="PM",D3306="PM",D3326="PM",D3346="PM",D3366="PM",D3386="PM",D3406="PM",D3426="PM",D3446="PM",D3466="PM",D3486="PM"),"PM",IF(OR(D3006="LM",D3026="LM",D3046="LM",D3066="LM",D3086="LM",D3106="LM",D3126="LM",D3146="LM",D3166="LM",D3186="LM",D3206="LM",D3226="LM",D3246="LM",D3266="LM",D3286="LM",D3306="LM",D3326="LM",D3346="LM",D3366="LM",D3386="LM",D3406="LM",D3426="LM",D3446="LM",D3466="LM",D3486="LM"),"LM",IF(OR(D3006="FM",D3026="FM",D3046="FM",D3066="FM",D3086="FM",D3106="FM",D3126="FM",D3146="FM",D3166="FM",D3186="FM",D3206="FM",D3226="FM",D3246="FM",D3266="FM",D3286="FM",D3306="FM",D3326="FM",D3346="FM",D3366="FM",D3386="FM",D3406="FM",D3426="FM",D3446="FM",D3466="FM",D3486="FM"),"FM","OoS")))),IF(OR(D3006="H",D3026="H",D3046="H",D3066="H",D3086="H",D3106="H",D3126="H",D3146="H",D3166="H",D3186="H",D3206="H",D3226="H",D3246="H",D3266="H",D3286="H",D3306="H",D3326="H",D3346="H",D3366="H",D3386="H",D3406="H",D3426="H",D3446="H",D3466="H",D3486="H"),"H",IF(OR(D3006="M",D3026="M",D3046="M",D3066="M",D3086="M",D3106="M",D3126="M",D3146="M",D3166="M",D3186="M",D3206="M",D3226="M",D3246="M",D3266="M",D3286="M",D3306="M",D3326="M",D3346="M",D3366="M",D3386="M",D3406="M",D3426="M",D3446="M",D3466="M",D2146="M"),"M",IF(OR(D3006="L",D3026="L",D3046="L",D3066="L",D3086="L",D3106="L",D3126="L",D3146="L",D3166="L",D3186="L",D3206="L",D3226="L",D3246="L",D3266="L",D3286="L",D3306="L",D3326="L",D3346="L",D3366="L",D3386="L",D3406="L",D3426="L",D3446="L",D3466="L",D3486="L"),"L","OoS"))))</f>
        <v>DM</v>
      </c>
      <c r="D3634" s="81" t="s">
        <v>449</v>
      </c>
      <c r="P3634" s="99"/>
    </row>
    <row r="3635" spans="2:16" hidden="1" x14ac:dyDescent="0.25">
      <c r="B3635" s="56" t="str">
        <f>IF(ISTEXT('Organizational Unit Summary'!$B$45),'Organizational Unit Summary'!$B$45,"")</f>
        <v>P-6</v>
      </c>
      <c r="C3635" s="101" t="str">
        <f>IF('Organizational Unit Summary'!$B$24="Benchmark or Sustainment",IF(OR(D3007="DM",D3027="DM",D3047="DM",D3067="DM",D3087="DM",D3107="DM",D3127="DM",D3147="DM",D3167="DM",D3187="DM",D3207="DM",D3227="DM",D3247="DM",D3267="DM",D3287="DM",D3307="DM",D3327="DM",D3347="DM",D3367="DM",D3387="DM",D3407="DM",D3427="DM",D3447="DM",D3467="DM",D3487="DM"),"DM",IF(OR(D3007="PM",D3027="PM",D3047="PM",D3067="PM",D3087="PM",D3107="PM",D3127="PM",D3147="PM",D3167="PM",D3187="PM",D3207="PM",D3227="PM",D3247="PM",D3267="PM",D3287="PM",D3307="PM",D3327="PM",D3347="PM",D3367="PM",D3387="PM",D3407="PM",D3427="PM",D3447="PM",D3467="PM",D3487="PM"),"PM",IF(OR(D3007="LM",D3027="LM",D3047="LM",D3067="LM",D3087="LM",D3107="LM",D3127="LM",D3147="LM",D3167="LM",D3187="LM",D3207="LM",D3227="LM",D3247="LM",D3267="LM",D3287="LM",D3307="LM",D3327="LM",D3347="LM",D3367="LM",D3387="LM",D3407="LM",D3427="LM",D3447="LM",D3467="LM",D3487="LM"),"LM",IF(OR(D3007="FM",D3027="FM",D3047="FM",D3067="FM",D3087="FM",D3107="FM",D3127="FM",D3147="FM",D3167="FM",D3187="FM",D3207="FM",D3227="FM",D3247="FM",D3267="FM",D3287="FM",D3307="FM",D3327="FM",D3347="FM",D3367="FM",D3387="FM",D3407="FM",D3427="FM",D3447="FM",D3467="FM",D3487="FM"),"FM","OoS")))),IF(OR(D3007="H",D3027="H",D3047="H",D3067="H",D3087="H",D3107="H",D3127="H",D3147="H",D3167="H",D3187="H",D3207="H",D3227="H",D3247="H",D3267="H",D3287="H",D3307="H",D3327="H",D3347="H",D3367="H",D3387="H",D3407="H",D3427="H",D3447="H",D3467="H",D3487="H"),"H",IF(OR(D3007="M",D3027="M",D3047="M",D3067="M",D3087="M",D3107="M",D3127="M",D3147="M",D3167="M",D3187="M",D3207="M",D3227="M",D3247="M",D3267="M",D3287="M",D3307="M",D3327="M",D3347="M",D3367="M",D3387="M",D3407="M",D3427="M",D3447="M",D3467="M",D2147="M"),"M",IF(OR(D3007="L",D3027="L",D3047="L",D3067="L",D3087="L",D3107="L",D3127="L",D3147="L",D3167="L",D3187="L",D3207="L",D3227="L",D3247="L",D3267="L",D3287="L",D3307="L",D3327="L",D3347="L",D3367="L",D3387="L",D3407="L",D3427="L",D3447="L",D3467="L",D3487="L"),"L","OoS"))))</f>
        <v>DM</v>
      </c>
      <c r="D3635" s="81" t="s">
        <v>449</v>
      </c>
      <c r="P3635" s="99"/>
    </row>
    <row r="3636" spans="2:16" hidden="1" x14ac:dyDescent="0.25">
      <c r="B3636" s="56" t="str">
        <f>IF(ISTEXT('Organizational Unit Summary'!$B$46),'Organizational Unit Summary'!$B$46,"")</f>
        <v>P-7</v>
      </c>
      <c r="C3636" s="101" t="str">
        <f>IF('Organizational Unit Summary'!$B$24="Benchmark or Sustainment",IF(OR(D3008="DM",D3028="DM",D3048="DM",D3068="DM",D3088="DM",D3108="DM",D3128="DM",D3148="DM",D3168="DM",D3188="DM",D3208="DM",D3228="DM",D3248="DM",D3268="DM",D3288="DM",D3308="DM",D3328="DM",D3348="DM",D3368="DM",D3388="DM",D3408="DM",D3428="DM",D3448="DM",D3468="DM",D3488="DM"),"DM",IF(OR(D3008="PM",D3028="PM",D3048="PM",D3068="PM",D3088="PM",D3108="PM",D3128="PM",D3148="PM",D3168="PM",D3188="PM",D3208="PM",D3228="PM",D3248="PM",D3268="PM",D3288="PM",D3308="PM",D3328="PM",D3348="PM",D3368="PM",D3388="PM",D3408="PM",D3428="PM",D3448="PM",D3468="PM",D3488="PM"),"PM",IF(OR(D3008="LM",D3028="LM",D3048="LM",D3068="LM",D3088="LM",D3108="LM",D3128="LM",D3148="LM",D3168="LM",D3188="LM",D3208="LM",D3228="LM",D3248="LM",D3268="LM",D3288="LM",D3308="LM",D3328="LM",D3348="LM",D3368="LM",D3388="LM",D3408="LM",D3428="LM",D3448="LM",D3468="LM",D3488="LM"),"LM",IF(OR(D3008="FM",D3028="FM",D3048="FM",D3068="FM",D3088="FM",D3108="FM",D3128="FM",D3148="FM",D3168="FM",D3188="FM",D3208="FM",D3228="FM",D3248="FM",D3268="FM",D3288="FM",D3308="FM",D3328="FM",D3348="FM",D3368="FM",D3388="FM",D3408="FM",D3428="FM",D3448="FM",D3468="FM",D3488="FM"),"FM","OoS")))),IF(OR(D3008="H",D3028="H",D3048="H",D3068="H",D3088="H",D3108="H",D3128="H",D3148="H",D3168="H",D3188="H",D3208="H",D3228="H",D3248="H",D3268="H",D3288="H",D3308="H",D3328="H",D3348="H",D3368="H",D3388="H",D3408="H",D3428="H",D3448="H",D3468="H",D3488="H"),"H",IF(OR(D3008="M",D3028="M",D3048="M",D3068="M",D3088="M",D3108="M",D3128="M",D3148="M",D3168="M",D3188="M",D3208="M",D3228="M",D3248="M",D3268="M",D3288="M",D3308="M",D3328="M",D3348="M",D3368="M",D3388="M",D3408="M",D3428="M",D3448="M",D3468="M",D2148="M"),"M",IF(OR(D3008="L",D3028="L",D3048="L",D3068="L",D3088="L",D3108="L",D3128="L",D3148="L",D3168="L",D3188="L",D3208="L",D3228="L",D3248="L",D3268="L",D3288="L",D3308="L",D3328="L",D3348="L",D3368="L",D3388="L",D3408="L",D3428="L",D3448="L",D3468="L",D3488="L"),"L","OoS"))))</f>
        <v>DM</v>
      </c>
      <c r="D3636" s="81" t="s">
        <v>449</v>
      </c>
      <c r="P3636" s="99"/>
    </row>
    <row r="3637" spans="2:16" hidden="1" x14ac:dyDescent="0.25">
      <c r="B3637" s="56" t="str">
        <f>IF(ISTEXT('Organizational Unit Summary'!$B$47),'Organizational Unit Summary'!$B$47,"")</f>
        <v>P-8</v>
      </c>
      <c r="C3637" s="101" t="str">
        <f>IF('Organizational Unit Summary'!$B$24="Benchmark or Sustainment",IF(OR(D3009="DM",D3029="DM",D3049="DM",D3069="DM",D3089="DM",D3109="DM",D3129="DM",D3149="DM",D3169="DM",D3189="DM",D3209="DM",D3229="DM",D3249="DM",D3269="DM",D3289="DM",D3309="DM",D3329="DM",D3349="DM",D3369="DM",D3389="DM",D3409="DM",D3429="DM",D3449="DM",D3469="DM",D3489="DM"),"DM",IF(OR(D3009="PM",D3029="PM",D3049="PM",D3069="PM",D3089="PM",D3109="PM",D3129="PM",D3149="PM",D3169="PM",D3189="PM",D3209="PM",D3229="PM",D3249="PM",D3269="PM",D3289="PM",D3309="PM",D3329="PM",D3349="PM",D3369="PM",D3389="PM",D3409="PM",D3429="PM",D3449="PM",D3469="PM",D3489="PM"),"PM",IF(OR(D3009="LM",D3029="LM",D3049="LM",D3069="LM",D3089="LM",D3109="LM",D3129="LM",D3149="LM",D3169="LM",D3189="LM",D3209="LM",D3229="LM",D3249="LM",D3269="LM",D3289="LM",D3309="LM",D3329="LM",D3349="LM",D3369="LM",D3389="LM",D3409="LM",D3429="LM",D3449="LM",D3469="LM",D3489="LM"),"LM",IF(OR(D3009="FM",D3029="FM",D3049="FM",D3069="FM",D3089="FM",D3109="FM",D3129="FM",D3149="FM",D3169="FM",D3189="FM",D3209="FM",D3229="FM",D3249="FM",D3269="FM",D3289="FM",D3309="FM",D3329="FM",D3349="FM",D3369="FM",D3389="FM",D3409="FM",D3429="FM",D3449="FM",D3469="FM",D3489="FM"),"FM","OoS")))),IF(OR(D3009="H",D3029="H",D3049="H",D3069="H",D3089="H",D3109="H",D3129="H",D3149="H",D3169="H",D3189="H",D3209="H",D3229="H",D3249="H",D3269="H",D3289="H",D3309="H",D3329="H",D3349="H",D3369="H",D3389="H",D3409="H",D3429="H",D3449="H",D3469="H",D3489="H"),"H",IF(OR(D3009="M",D3029="M",D3049="M",D3069="M",D3089="M",D3109="M",D3129="M",D3149="M",D3169="M",D3189="M",D3209="M",D3229="M",D3249="M",D3269="M",D3289="M",D3309="M",D3329="M",D3349="M",D3369="M",D3389="M",D3409="M",D3429="M",D3449="M",D3469="M",D2149="M"),"M",IF(OR(D3009="L",D3029="L",D3049="L",D3069="L",D3089="L",D3109="L",D3129="L",D3149="L",D3169="L",D3189="L",D3209="L",D3229="L",D3249="L",D3269="L",D3289="L",D3309="L",D3329="L",D3349="L",D3369="L",D3389="L",D3409="L",D3429="L",D3449="L",D3469="L",D3489="L"),"L","OoS"))))</f>
        <v>DM</v>
      </c>
      <c r="D3637" s="81" t="s">
        <v>449</v>
      </c>
      <c r="P3637" s="99"/>
    </row>
    <row r="3638" spans="2:16" hidden="1" x14ac:dyDescent="0.25">
      <c r="B3638" s="56" t="str">
        <f>IF(ISTEXT('Organizational Unit Summary'!$B$48),'Organizational Unit Summary'!$B$48,"")</f>
        <v>P-9</v>
      </c>
      <c r="C3638" s="101" t="str">
        <f>IF('Organizational Unit Summary'!$B$24="Benchmark or Sustainment",IF(OR(D3010="DM",D3030="DM",D3050="DM",D3070="DM",D3090="DM",D3110="DM",D3130="DM",D3150="DM",D3170="DM",D3190="DM",D3210="DM",D3230="DM",D3250="DM",D3270="DM",D3290="DM",D3310="DM",D3330="DM",D3350="DM",D3370="DM",D3390="DM",D3410="DM",D3430="DM",D3450="DM",D3470="DM",D3490="DM"),"DM",IF(OR(D3010="PM",D3030="PM",D3050="PM",D3070="PM",D3090="PM",D3110="PM",D3130="PM",D3150="PM",D3170="PM",D3190="PM",D3210="PM",D3230="PM",D3250="PM",D3270="PM",D3290="PM",D3310="PM",D3330="PM",D3350="PM",D3370="PM",D3390="PM",D3410="PM",D3430="PM",D3450="PM",D3470="PM",D3490="PM"),"PM",IF(OR(D3010="LM",D3030="LM",D3050="LM",D3070="LM",D3090="LM",D3110="LM",D3130="LM",D3150="LM",D3170="LM",D3190="LM",D3210="LM",D3230="LM",D3250="LM",D3270="LM",D3290="LM",D3310="LM",D3330="LM",D3350="LM",D3370="LM",D3390="LM",D3410="LM",D3430="LM",D3450="LM",D3470="LM",D3490="LM"),"LM",IF(OR(D3010="FM",D3030="FM",D3050="FM",D3070="FM",D3090="FM",D3110="FM",D3130="FM",D3150="FM",D3170="FM",D3190="FM",D3210="FM",D3230="FM",D3250="FM",D3270="FM",D3290="FM",D3310="FM",D3330="FM",D3350="FM",D3370="FM",D3390="FM",D3410="FM",D3430="FM",D3450="FM",D3470="FM",D3490="FM"),"FM","OoS")))),IF(OR(D3010="H",D3030="H",D3050="H",D3070="H",D3090="H",D3110="H",D3130="H",D3150="H",D3170="H",D3190="H",D3210="H",D3230="H",D3250="H",D3270="H",D3290="H",D3310="H",D3330="H",D3350="H",D3370="H",D3390="H",D3410="H",D3430="H",D3450="H",D3470="H",D3490="H"),"H",IF(OR(D3010="M",D3030="M",D3050="M",D3070="M",D3090="M",D3110="M",D3130="M",D3150="M",D3170="M",D3190="M",D3210="M",D3230="M",D3250="M",D3270="M",D3290="M",D3310="M",D3330="M",D3350="M",D3370="M",D3390="M",D3410="M",D3430="M",D3450="M",D3470="M",D2150="M"),"M",IF(OR(D3010="L",D3030="L",D3050="L",D3070="L",D3090="L",D3110="L",D3130="L",D3150="L",D3170="L",D3190="L",D3210="L",D3230="L",D3250="L",D3270="L",D3290="L",D3310="L",D3330="L",D3350="L",D3370="L",D3390="L",D3410="L",D3430="L",D3450="L",D3470="L",D3490="L"),"L","OoS"))))</f>
        <v>DM</v>
      </c>
      <c r="D3638" s="81" t="s">
        <v>449</v>
      </c>
      <c r="P3638" s="99"/>
    </row>
    <row r="3639" spans="2:16" hidden="1" x14ac:dyDescent="0.25">
      <c r="B3639" s="56" t="str">
        <f>IF(ISTEXT('Organizational Unit Summary'!$B$49),'Organizational Unit Summary'!$B$49,"")</f>
        <v>P-10</v>
      </c>
      <c r="C3639" s="101" t="str">
        <f>IF('Organizational Unit Summary'!$B$24="Benchmark or Sustainment",IF(OR(D3011="DM",D3031="DM",D3051="DM",D3071="DM",D3091="DM",D3111="DM",D3131="DM",D3151="DM",D3171="DM",D3191="DM",D3211="DM",D3231="DM",D3251="DM",D3271="DM",D3291="DM",D3311="DM",D3331="DM",D3351="DM",D3371="DM",D3391="DM",D3411="DM",D3431="DM",D3451="DM",D3471="DM",D3491="DM"),"DM",IF(OR(D3011="PM",D3031="PM",D3051="PM",D3071="PM",D3091="PM",D3111="PM",D3131="PM",D3151="PM",D3171="PM",D3191="PM",D3211="PM",D3231="PM",D3251="PM",D3271="PM",D3291="PM",D3311="PM",D3331="PM",D3351="PM",D3371="PM",D3391="PM",D3411="PM",D3431="PM",D3451="PM",D3471="PM",D3491="PM"),"PM",IF(OR(D3011="LM",D3031="LM",D3051="LM",D3071="LM",D3091="LM",D3111="LM",D3131="LM",D3151="LM",D3171="LM",D3191="LM",D3211="LM",D3231="LM",D3251="LM",D3271="LM",D3291="LM",D3311="LM",D3331="LM",D3351="LM",D3371="LM",D3391="LM",D3411="LM",D3431="LM",D3451="LM",D3471="LM",D3491="LM"),"LM",IF(OR(D3011="FM",D3031="FM",D3051="FM",D3071="FM",D3091="FM",D3111="FM",D3131="FM",D3151="FM",D3171="FM",D3191="FM",D3211="FM",D3231="FM",D3251="FM",D3271="FM",D3291="FM",D3311="FM",D3331="FM",D3351="FM",D3371="FM",D3391="FM",D3411="FM",D3431="FM",D3451="FM",D3471="FM",D3491="FM"),"FM","OoS")))),IF(OR(D3011="H",D3031="H",D3051="H",D3071="H",D3091="H",D3111="H",D3131="H",D3151="H",D3171="H",D3191="H",D3211="H",D3231="H",D3251="H",D3271="H",D3291="H",D3311="H",D3331="H",D3351="H",D3371="H",D3391="H",D3411="H",D3431="H",D3451="H",D3471="H",D3491="H"),"H",IF(OR(D3011="M",D3031="M",D3051="M",D3071="M",D3091="M",D3111="M",D3131="M",D3151="M",D3171="M",D3191="M",D3211="M",D3231="M",D3251="M",D3271="M",D3291="M",D3311="M",D3331="M",D3351="M",D3371="M",D3391="M",D3411="M",D3431="M",D3451="M",D3471="M",D2151="M"),"M",IF(OR(D3011="L",D3031="L",D3051="L",D3071="L",D3091="L",D3111="L",D3131="L",D3151="L",D3171="L",D3191="L",D3211="L",D3231="L",D3251="L",D3271="L",D3291="L",D3311="L",D3331="L",D3351="L",D3371="L",D3391="L",D3411="L",D3431="L",D3451="L",D3471="L",D3491="L"),"L","OoS"))))</f>
        <v>DM</v>
      </c>
      <c r="D3639" s="81" t="s">
        <v>449</v>
      </c>
      <c r="P3639" s="99"/>
    </row>
    <row r="3640" spans="2:16" hidden="1" x14ac:dyDescent="0.25">
      <c r="B3640" s="56" t="str">
        <f>IF(ISTEXT('Organizational Unit Summary'!$B$50),'Organizational Unit Summary'!$B$50,"")</f>
        <v>P-11</v>
      </c>
      <c r="C3640" s="101" t="str">
        <f>IF('Organizational Unit Summary'!$B$24="Benchmark or Sustainment",IF(OR(D3012="DM",D3032="DM",D3052="DM",D3072="DM",D3092="DM",D3112="DM",D3132="DM",D3152="DM",D3172="DM",D3192="DM",D3212="DM",D3232="DM",D3252="DM",D3272="DM",D3292="DM",D3312="DM",D3332="DM",D3352="DM",D3372="DM",D3392="DM",D3412="DM",D3432="DM",D3452="DM",D3472="DM",D3492="DM"),"DM",IF(OR(D3012="PM",D3032="PM",D3052="PM",D3072="PM",D3092="PM",D3112="PM",D3132="PM",D3152="PM",D3172="PM",D3192="PM",D3212="PM",D3232="PM",D3252="PM",D3272="PM",D3292="PM",D3312="PM",D3332="PM",D3352="PM",D3372="PM",D3392="PM",D3412="PM",D3432="PM",D3452="PM",D3472="PM",D3492="PM"),"PM",IF(OR(D3012="LM",D3032="LM",D3052="LM",D3072="LM",D3092="LM",D3112="LM",D3132="LM",D3152="LM",D3172="LM",D3192="LM",D3212="LM",D3232="LM",D3252="LM",D3272="LM",D3292="LM",D3312="LM",D3332="LM",D3352="LM",D3372="LM",D3392="LM",D3412="LM",D3432="LM",D3452="LM",D3472="LM",D3492="LM"),"LM",IF(OR(D3012="FM",D3032="FM",D3052="FM",D3072="FM",D3092="FM",D3112="FM",D3132="FM",D3152="FM",D3172="FM",D3192="FM",D3212="FM",D3232="FM",D3252="FM",D3272="FM",D3292="FM",D3312="FM",D3332="FM",D3352="FM",D3372="FM",D3392="FM",D3412="FM",D3432="FM",D3452="FM",D3472="FM",D3492="FM"),"FM","OoS")))),IF(OR(D3012="H",D3032="H",D3052="H",D3072="H",D3092="H",D3112="H",D3132="H",D3152="H",D3172="H",D3192="H",D3212="H",D3232="H",D3252="H",D3272="H",D3292="H",D3312="H",D3332="H",D3352="H",D3372="H",D3392="H",D3412="H",D3432="H",D3452="H",D3472="H",D3492="H"),"H",IF(OR(D3012="M",D3032="M",D3052="M",D3072="M",D3092="M",D3112="M",D3132="M",D3152="M",D3172="M",D3192="M",D3212="M",D3232="M",D3252="M",D3272="M",D3292="M",D3312="M",D3332="M",D3352="M",D3372="M",D3392="M",D3412="M",D3432="M",D3452="M",D3472="M",D2152="M"),"M",IF(OR(D3012="L",D3032="L",D3052="L",D3072="L",D3092="L",D3112="L",D3132="L",D3152="L",D3172="L",D3192="L",D3212="L",D3232="L",D3252="L",D3272="L",D3292="L",D3312="L",D3332="L",D3352="L",D3372="L",D3392="L",D3412="L",D3432="L",D3452="L",D3472="L",D3492="L"),"L","OoS"))))</f>
        <v>DM</v>
      </c>
      <c r="D3640" s="81" t="s">
        <v>449</v>
      </c>
      <c r="P3640" s="99"/>
    </row>
    <row r="3641" spans="2:16" hidden="1" x14ac:dyDescent="0.25">
      <c r="B3641" s="56" t="str">
        <f>IF(ISTEXT('Organizational Unit Summary'!$B$51),'Organizational Unit Summary'!$B$51,"")</f>
        <v>P-12</v>
      </c>
      <c r="C3641" s="101" t="str">
        <f>IF('Organizational Unit Summary'!$B$24="Benchmark or Sustainment",IF(OR(D3013="DM",D3033="DM",D3053="DM",D3073="DM",D3093="DM",D3113="DM",D3133="DM",D3153="DM",D3173="DM",D3193="DM",D3213="DM",D3233="DM",D3253="DM",D3273="DM",D3293="DM",D3313="DM",D3333="DM",D3353="DM",D3373="DM",D3393="DM",D3413="DM",D3433="DM",D3453="DM",D3473="DM",D3493="DM"),"DM",IF(OR(D3013="PM",D3033="PM",D3053="PM",D3073="PM",D3093="PM",D3113="PM",D3133="PM",D3153="PM",D3173="PM",D3193="PM",D3213="PM",D3233="PM",D3253="PM",D3273="PM",D3293="PM",D3313="PM",D3333="PM",D3353="PM",D3373="PM",D3393="PM",D3413="PM",D3433="PM",D3453="PM",D3473="PM",D3493="PM"),"PM",IF(OR(D3013="LM",D3033="LM",D3053="LM",D3073="LM",D3093="LM",D3113="LM",D3133="LM",D3153="LM",D3173="LM",D3193="LM",D3213="LM",D3233="LM",D3253="LM",D3273="LM",D3293="LM",D3313="LM",D3333="LM",D3353="LM",D3373="LM",D3393="LM",D3413="LM",D3433="LM",D3453="LM",D3473="LM",D3493="LM"),"LM",IF(OR(D3013="FM",D3033="FM",D3053="FM",D3073="FM",D3093="FM",D3113="FM",D3133="FM",D3153="FM",D3173="FM",D3193="FM",D3213="FM",D3233="FM",D3253="FM",D3273="FM",D3293="FM",D3313="FM",D3333="FM",D3353="FM",D3373="FM",D3393="FM",D3413="FM",D3433="FM",D3453="FM",D3473="FM",D3493="FM"),"FM","OoS")))),IF(OR(D3013="H",D3033="H",D3053="H",D3073="H",D3093="H",D3113="H",D3133="H",D3153="H",D3173="H",D3193="H",D3213="H",D3233="H",D3253="H",D3273="H",D3293="H",D3313="H",D3333="H",D3353="H",D3373="H",D3393="H",D3413="H",D3433="H",D3453="H",D3473="H",D3493="H"),"H",IF(OR(D3013="M",D3033="M",D3053="M",D3073="M",D3093="M",D3113="M",D3133="M",D3153="M",D3173="M",D3193="M",D3213="M",D3233="M",D3253="M",D3273="M",D3293="M",D3313="M",D3333="M",D3353="M",D3373="M",D3393="M",D3413="M",D3433="M",D3453="M",D3473="M",D2153="M"),"M",IF(OR(D3013="L",D3033="L",D3053="L",D3073="L",D3093="L",D3113="L",D3133="L",D3153="L",D3173="L",D3193="L",D3213="L",D3233="L",D3253="L",D3273="L",D3293="L",D3313="L",D3333="L",D3353="L",D3373="L",D3393="L",D3413="L",D3433="L",D3453="L",D3473="L",D3493="L"),"L","OoS"))))</f>
        <v>DM</v>
      </c>
      <c r="D3641" s="81" t="s">
        <v>449</v>
      </c>
      <c r="P3641" s="99"/>
    </row>
    <row r="3642" spans="2:16" hidden="1" x14ac:dyDescent="0.25">
      <c r="B3642" s="56" t="str">
        <f>IF(ISTEXT('Organizational Unit Summary'!$B$52),'Organizational Unit Summary'!$B$52,"")</f>
        <v>P-13</v>
      </c>
      <c r="C3642" s="101" t="str">
        <f>IF('Organizational Unit Summary'!$B$24="Benchmark or Sustainment",IF(OR(D3014="DM",D3034="DM",D3054="DM",D3074="DM",D3094="DM",D3114="DM",D3134="DM",D3154="DM",D3174="DM",D3194="DM",D3214="DM",D3234="DM",D3254="DM",D3274="DM",D3294="DM",D3314="DM",D3334="DM",D3354="DM",D3374="DM",D3394="DM",D3414="DM",D3434="DM",D3454="DM",D3474="DM",D3494="DM"),"DM",IF(OR(D3014="PM",D3034="PM",D3054="PM",D3074="PM",D3094="PM",D3114="PM",D3134="PM",D3154="PM",D3174="PM",D3194="PM",D3214="PM",D3234="PM",D3254="PM",D3274="PM",D3294="PM",D3314="PM",D3334="PM",D3354="PM",D3374="PM",D3394="PM",D3414="PM",D3434="PM",D3454="PM",D3474="PM",D3494="PM"),"PM",IF(OR(D3014="LM",D3034="LM",D3054="LM",D3074="LM",D3094="LM",D3114="LM",D3134="LM",D3154="LM",D3174="LM",D3194="LM",D3214="LM",D3234="LM",D3254="LM",D3274="LM",D3294="LM",D3314="LM",D3334="LM",D3354="LM",D3374="LM",D3394="LM",D3414="LM",D3434="LM",D3454="LM",D3474="LM",D3494="LM"),"LM",IF(OR(D3014="FM",D3034="FM",D3054="FM",D3074="FM",D3094="FM",D3114="FM",D3134="FM",D3154="FM",D3174="FM",D3194="FM",D3214="FM",D3234="FM",D3254="FM",D3274="FM",D3294="FM",D3314="FM",D3334="FM",D3354="FM",D3374="FM",D3394="FM",D3414="FM",D3434="FM",D3454="FM",D3474="FM",D3494="FM"),"FM","OoS")))),IF(OR(D3014="H",D3034="H",D3054="H",D3074="H",D3094="H",D3114="H",D3134="H",D3154="H",D3174="H",D3194="H",D3214="H",D3234="H",D3254="H",D3274="H",D3294="H",D3314="H",D3334="H",D3354="H",D3374="H",D3394="H",D3414="H",D3434="H",D3454="H",D3474="H",D3494="H"),"H",IF(OR(D3014="M",D3034="M",D3054="M",D3074="M",D3094="M",D3114="M",D3134="M",D3154="M",D3174="M",D3194="M",D3214="M",D3234="M",D3254="M",D3274="M",D3294="M",D3314="M",D3334="M",D3354="M",D3374="M",D3394="M",D3414="M",D3434="M",D3454="M",D3474="M",D2154="M"),"M",IF(OR(D3014="L",D3034="L",D3054="L",D3074="L",D3094="L",D3114="L",D3134="L",D3154="L",D3174="L",D3194="L",D3214="L",D3234="L",D3254="L",D3274="L",D3294="L",D3314="L",D3334="L",D3354="L",D3374="L",D3394="L",D3414="L",D3434="L",D3454="L",D3474="L",D3494="L"),"L","OoS"))))</f>
        <v>DM</v>
      </c>
      <c r="D3642" s="81" t="s">
        <v>449</v>
      </c>
      <c r="P3642" s="99"/>
    </row>
    <row r="3643" spans="2:16" hidden="1" x14ac:dyDescent="0.25">
      <c r="B3643" s="56" t="str">
        <f>IF(ISTEXT('Organizational Unit Summary'!$B$53),'Organizational Unit Summary'!$B$53,"")</f>
        <v>P-14</v>
      </c>
      <c r="C3643" s="101" t="str">
        <f>IF('Organizational Unit Summary'!$B$24="Benchmark or Sustainment",IF(OR(D3015="DM",D3035="DM",D3055="DM",D3075="DM",D3095="DM",D3115="DM",D3135="DM",D3155="DM",D3175="DM",D3195="DM",D3215="DM",D3235="DM",D3255="DM",D3275="DM",D3295="DM",D3315="DM",D3335="DM",D3355="DM",D3375="DM",D3395="DM",D3415="DM",D3435="DM",D3455="DM",D3475="DM",D3495="DM"),"DM",IF(OR(D3015="PM",D3035="PM",D3055="PM",D3075="PM",D3095="PM",D3115="PM",D3135="PM",D3155="PM",D3175="PM",D3195="PM",D3215="PM",D3235="PM",D3255="PM",D3275="PM",D3295="PM",D3315="PM",D3335="PM",D3355="PM",D3375="PM",D3395="PM",D3415="PM",D3435="PM",D3455="PM",D3475="PM",D3495="PM"),"PM",IF(OR(D3015="LM",D3035="LM",D3055="LM",D3075="LM",D3095="LM",D3115="LM",D3135="LM",D3155="LM",D3175="LM",D3195="LM",D3215="LM",D3235="LM",D3255="LM",D3275="LM",D3295="LM",D3315="LM",D3335="LM",D3355="LM",D3375="LM",D3395="LM",D3415="LM",D3435="LM",D3455="LM",D3475="LM",D3495="LM"),"LM",IF(OR(D3015="FM",D3035="FM",D3055="FM",D3075="FM",D3095="FM",D3115="FM",D3135="FM",D3155="FM",D3175="FM",D3195="FM",D3215="FM",D3235="FM",D3255="FM",D3275="FM",D3295="FM",D3315="FM",D3335="FM",D3355="FM",D3375="FM",D3395="FM",D3415="FM",D3435="FM",D3455="FM",D3475="FM",D3495="FM"),"FM","OoS")))),IF(OR(D3015="H",D3035="H",D3055="H",D3075="H",D3095="H",D3115="H",D3135="H",D3155="H",D3175="H",D3195="H",D3215="H",D3235="H",D3255="H",D3275="H",D3295="H",D3315="H",D3335="H",D3355="H",D3375="H",D3395="H",D3415="H",D3435="H",D3455="H",D3475="H",D3495="H"),"H",IF(OR(D3015="M",D3035="M",D3055="M",D3075="M",D3095="M",D3115="M",D3135="M",D3155="M",D3175="M",D3195="M",D3215="M",D3235="M",D3255="M",D3275="M",D3295="M",D3315="M",D3335="M",D3355="M",D3375="M",D3395="M",D3415="M",D3435="M",D3455="M",D3475="M",D2155="M"),"M",IF(OR(D3015="L",D3035="L",D3055="L",D3075="L",D3095="L",D3115="L",D3135="L",D3155="L",D3175="L",D3195="L",D3215="L",D3235="L",D3255="L",D3275="L",D3295="L",D3315="L",D3335="L",D3355="L",D3375="L",D3395="L",D3415="L",D3435="L",D3455="L",D3475="L",D3495="L"),"L","OoS"))))</f>
        <v>DM</v>
      </c>
      <c r="D3643" s="81" t="s">
        <v>449</v>
      </c>
      <c r="P3643" s="99"/>
    </row>
    <row r="3644" spans="2:16" hidden="1" x14ac:dyDescent="0.25">
      <c r="B3644" s="56" t="str">
        <f>IF(ISTEXT('Organizational Unit Summary'!$B$54),'Organizational Unit Summary'!$B$54,"")</f>
        <v>P-15</v>
      </c>
      <c r="C3644" s="101" t="str">
        <f>IF('Organizational Unit Summary'!$B$24="Benchmark or Sustainment",IF(OR(D3016="DM",D3036="DM",D3056="DM",D3076="DM",D3096="DM",D3116="DM",D3136="DM",D3156="DM",D3176="DM",D3196="DM",D3216="DM",D3236="DM",D3256="DM",D3276="DM",D3296="DM",D3316="DM",D3336="DM",D3356="DM",D3376="DM",D3396="DM",D3416="DM",D3436="DM",D3456="DM",D3476="DM",D3496="DM"),"DM",IF(OR(D3016="PM",D3036="PM",D3056="PM",D3076="PM",D3096="PM",D3116="PM",D3136="PM",D3156="PM",D3176="PM",D3196="PM",D3216="PM",D3236="PM",D3256="PM",D3276="PM",D3296="PM",D3316="PM",D3336="PM",D3356="PM",D3376="PM",D3396="PM",D3416="PM",D3436="PM",D3456="PM",D3476="PM",D3496="PM"),"PM",IF(OR(D3016="LM",D3036="LM",D3056="LM",D3076="LM",D3096="LM",D3116="LM",D3136="LM",D3156="LM",D3176="LM",D3196="LM",D3216="LM",D3236="LM",D3256="LM",D3276="LM",D3296="LM",D3316="LM",D3336="LM",D3356="LM",D3376="LM",D3396="LM",D3416="LM",D3436="LM",D3456="LM",D3476="LM",D3496="LM"),"LM",IF(OR(D3016="FM",D3036="FM",D3056="FM",D3076="FM",D3096="FM",D3116="FM",D3136="FM",D3156="FM",D3176="FM",D3196="FM",D3216="FM",D3236="FM",D3256="FM",D3276="FM",D3296="FM",D3316="FM",D3336="FM",D3356="FM",D3376="FM",D3396="FM",D3416="FM",D3436="FM",D3456="FM",D3476="FM",D3496="FM"),"FM","OoS")))),IF(OR(D3016="H",D3036="H",D3056="H",D3076="H",D3096="H",D3116="H",D3136="H",D3156="H",D3176="H",D3196="H",D3216="H",D3236="H",D3256="H",D3276="H",D3296="H",D3316="H",D3336="H",D3356="H",D3376="H",D3396="H",D3416="H",D3436="H",D3456="H",D3476="H",D3496="H"),"H",IF(OR(D3016="M",D3036="M",D3056="M",D3076="M",D3096="M",D3116="M",D3136="M",D3156="M",D3176="M",D3196="M",D3216="M",D3236="M",D3256="M",D3276="M",D3296="M",D3316="M",D3336="M",D3356="M",D3376="M",D3396="M",D3416="M",D3436="M",D3456="M",D3476="M",D2156="M"),"M",IF(OR(D3016="L",D3036="L",D3056="L",D3076="L",D3096="L",D3116="L",D3136="L",D3156="L",D3176="L",D3196="L",D3216="L",D3236="L",D3256="L",D3276="L",D3296="L",D3316="L",D3336="L",D3356="L",D3376="L",D3396="L",D3416="L",D3436="L",D3456="L",D3476="L",D3496="L"),"L","OoS"))))</f>
        <v>DM</v>
      </c>
      <c r="D3644" s="81" t="s">
        <v>449</v>
      </c>
      <c r="P3644" s="99"/>
    </row>
    <row r="3645" spans="2:16" hidden="1" x14ac:dyDescent="0.25">
      <c r="B3645" s="56" t="str">
        <f>IF(ISTEXT('Organizational Unit Summary'!$B$55),'Organizational Unit Summary'!$B$55,"")</f>
        <v>P-16</v>
      </c>
      <c r="C3645" s="101" t="str">
        <f>IF('Organizational Unit Summary'!$B$24="Benchmark or Sustainment",IF(OR(D3017="DM",D3037="DM",D3057="DM",D3077="DM",D3097="DM",D3117="DM",D3137="DM",D3157="DM",D3177="DM",D3197="DM",D3217="DM",D3237="DM",D3257="DM",D3277="DM",D3297="DM",D3317="DM",D3337="DM",D3357="DM",D3377="DM",D3397="DM",D3417="DM",D3437="DM",D3457="DM",D3477="DM",D3497="DM"),"DM",IF(OR(D3017="PM",D3037="PM",D3057="PM",D3077="PM",D3097="PM",D3117="PM",D3137="PM",D3157="PM",D3177="PM",D3197="PM",D3217="PM",D3237="PM",D3257="PM",D3277="PM",D3297="PM",D3317="PM",D3337="PM",D3357="PM",D3377="PM",D3397="PM",D3417="PM",D3437="PM",D3457="PM",D3477="PM",D3497="PM"),"PM",IF(OR(D3017="LM",D3037="LM",D3057="LM",D3077="LM",D3097="LM",D3117="LM",D3137="LM",D3157="LM",D3177="LM",D3197="LM",D3217="LM",D3237="LM",D3257="LM",D3277="LM",D3297="LM",D3317="LM",D3337="LM",D3357="LM",D3377="LM",D3397="LM",D3417="LM",D3437="LM",D3457="LM",D3477="LM",D3497="LM"),"LM",IF(OR(D3017="FM",D3037="FM",D3057="FM",D3077="FM",D3097="FM",D3117="FM",D3137="FM",D3157="FM",D3177="FM",D3197="FM",D3217="FM",D3237="FM",D3257="FM",D3277="FM",D3297="FM",D3317="FM",D3337="FM",D3357="FM",D3377="FM",D3397="FM",D3417="FM",D3437="FM",D3457="FM",D3477="FM",D3497="FM"),"FM","OoS")))),IF(OR(D3017="H",D3037="H",D3057="H",D3077="H",D3097="H",D3117="H",D3137="H",D3157="H",D3177="H",D3197="H",D3217="H",D3237="H",D3257="H",D3277="H",D3297="H",D3317="H",D3337="H",D3357="H",D3377="H",D3397="H",D3417="H",D3437="H",D3457="H",D3477="H",D3497="H"),"H",IF(OR(D3017="M",D3037="M",D3057="M",D3077="M",D3097="M",D3117="M",D3137="M",D3157="M",D3177="M",D3197="M",D3217="M",D3237="M",D3257="M",D3277="M",D3297="M",D3317="M",D3337="M",D3357="M",D3377="M",D3397="M",D3417="M",D3437="M",D3457="M",D3477="M",D2157="M"),"M",IF(OR(D3017="L",D3037="L",D3057="L",D3077="L",D3097="L",D3117="L",D3137="L",D3157="L",D3177="L",D3197="L",D3217="L",D3237="L",D3257="L",D3277="L",D3297="L",D3317="L",D3337="L",D3357="L",D3377="L",D3397="L",D3417="L",D3437="L",D3457="L",D3477="L",D3497="L"),"L","OoS"))))</f>
        <v>DM</v>
      </c>
      <c r="D3645" s="81" t="s">
        <v>449</v>
      </c>
      <c r="P3645" s="99"/>
    </row>
    <row r="3646" spans="2:16" hidden="1" x14ac:dyDescent="0.25">
      <c r="B3646" s="56" t="str">
        <f>IF(ISTEXT('Organizational Unit Summary'!$B$56),'Organizational Unit Summary'!$B$56,"")</f>
        <v>P-17</v>
      </c>
      <c r="C3646" s="101" t="str">
        <f>IF('Organizational Unit Summary'!$B$24="Benchmark or Sustainment",IF(OR(D3018="DM",D3038="DM",D3058="DM",D3078="DM",D3098="DM",D3118="DM",D3138="DM",D3158="DM",D3178="DM",D3198="DM",D3218="DM",D3238="DM",D3258="DM",D3278="DM",D3298="DM",D3318="DM",D3338="DM",D3358="DM",D3378="DM",D3398="DM",D3418="DM",D3438="DM",D3458="DM",D3478="DM",D3498="DM"),"DM",IF(OR(D3018="PM",D3038="PM",D3058="PM",D3078="PM",D3098="PM",D3118="PM",D3138="PM",D3158="PM",D3178="PM",D3198="PM",D3218="PM",D3238="PM",D3258="PM",D3278="PM",D3298="PM",D3318="PM",D3338="PM",D3358="PM",D3378="PM",D3398="PM",D3418="PM",D3438="PM",D3458="PM",D3478="PM",D3498="PM"),"PM",IF(OR(D3018="LM",D3038="LM",D3058="LM",D3078="LM",D3098="LM",D3118="LM",D3138="LM",D3158="LM",D3178="LM",D3198="LM",D3218="LM",D3238="LM",D3258="LM",D3278="LM",D3298="LM",D3318="LM",D3338="LM",D3358="LM",D3378="LM",D3398="LM",D3418="LM",D3438="LM",D3458="LM",D3478="LM",D3498="LM"),"LM",IF(OR(D3018="FM",D3038="FM",D3058="FM",D3078="FM",D3098="FM",D3118="FM",D3138="FM",D3158="FM",D3178="FM",D3198="FM",D3218="FM",D3238="FM",D3258="FM",D3278="FM",D3298="FM",D3318="FM",D3338="FM",D3358="FM",D3378="FM",D3398="FM",D3418="FM",D3438="FM",D3458="FM",D3478="FM",D3498="FM"),"FM","OoS")))),IF(OR(D3018="H",D3038="H",D3058="H",D3078="H",D3098="H",D3118="H",D3138="H",D3158="H",D3178="H",D3198="H",D3218="H",D3238="H",D3258="H",D3278="H",D3298="H",D3318="H",D3338="H",D3358="H",D3378="H",D3398="H",D3418="H",D3438="H",D3458="H",D3478="H",D3498="H"),"H",IF(OR(D3018="M",D3038="M",D3058="M",D3078="M",D3098="M",D3118="M",D3138="M",D3158="M",D3178="M",D3198="M",D3218="M",D3238="M",D3258="M",D3278="M",D3298="M",D3318="M",D3338="M",D3358="M",D3378="M",D3398="M",D3418="M",D3438="M",D3458="M",D3478="M",D2158="M"),"M",IF(OR(D3018="L",D3038="L",D3058="L",D3078="L",D3098="L",D3118="L",D3138="L",D3158="L",D3178="L",D3198="L",D3218="L",D3238="L",D3258="L",D3278="L",D3298="L",D3318="L",D3338="L",D3358="L",D3378="L",D3398="L",D3418="L",D3438="L",D3458="L",D3478="L",D3498="L"),"L","OoS"))))</f>
        <v>DM</v>
      </c>
      <c r="D3646" s="81" t="s">
        <v>449</v>
      </c>
      <c r="P3646" s="99"/>
    </row>
    <row r="3647" spans="2:16" hidden="1" x14ac:dyDescent="0.25">
      <c r="B3647" s="56" t="str">
        <f>IF(ISTEXT('Organizational Unit Summary'!$B$57),'Organizational Unit Summary'!$B$57,"")</f>
        <v>P-18</v>
      </c>
      <c r="C3647" s="101" t="str">
        <f>IF('Organizational Unit Summary'!$B$24="Benchmark or Sustainment",IF(OR(D3019="DM",D3039="DM",D3059="DM",D3079="DM",D3099="DM",D3119="DM",D3139="DM",D3159="DM",D3179="DM",D3199="DM",D3219="DM",D3239="DM",D3259="DM",D3279="DM",D3299="DM",D3319="DM",D3339="DM",D3359="DM",D3379="DM",D3399="DM",D3419="DM",D3439="DM",D3459="DM",D3479="DM",D3499="DM"),"DM",IF(OR(D3019="PM",D3039="PM",D3059="PM",D3079="PM",D3099="PM",D3119="PM",D3139="PM",D3159="PM",D3179="PM",D3199="PM",D3219="PM",D3239="PM",D3259="PM",D3279="PM",D3299="PM",D3319="PM",D3339="PM",D3359="PM",D3379="PM",D3399="PM",D3419="PM",D3439="PM",D3459="PM",D3479="PM",D3499="PM"),"PM",IF(OR(D3019="LM",D3039="LM",D3059="LM",D3079="LM",D3099="LM",D3119="LM",D3139="LM",D3159="LM",D3179="LM",D3199="LM",D3219="LM",D3239="LM",D3259="LM",D3279="LM",D3299="LM",D3319="LM",D3339="LM",D3359="LM",D3379="LM",D3399="LM",D3419="LM",D3439="LM",D3459="LM",D3479="LM",D3499="LM"),"LM",IF(OR(D3019="FM",D3039="FM",D3059="FM",D3079="FM",D3099="FM",D3119="FM",D3139="FM",D3159="FM",D3179="FM",D3199="FM",D3219="FM",D3239="FM",D3259="FM",D3279="FM",D3299="FM",D3319="FM",D3339="FM",D3359="FM",D3379="FM",D3399="FM",D3419="FM",D3439="FM",D3459="FM",D3479="FM",D3499="FM"),"FM","OoS")))),IF(OR(D3019="H",D3039="H",D3059="H",D3079="H",D3099="H",D3119="H",D3139="H",D3159="H",D3179="H",D3199="H",D3219="H",D3239="H",D3259="H",D3279="H",D3299="H",D3319="H",D3339="H",D3359="H",D3379="H",D3399="H",D3419="H",D3439="H",D3459="H",D3479="H",D3499="H"),"H",IF(OR(D3019="M",D3039="M",D3059="M",D3079="M",D3099="M",D3119="M",D3139="M",D3159="M",D3179="M",D3199="M",D3219="M",D3239="M",D3259="M",D3279="M",D3299="M",D3319="M",D3339="M",D3359="M",D3379="M",D3399="M",D3419="M",D3439="M",D3459="M",D3479="M",D2159="M"),"M",IF(OR(D3019="L",D3039="L",D3059="L",D3079="L",D3099="L",D3119="L",D3139="L",D3159="L",D3179="L",D3199="L",D3219="L",D3239="L",D3259="L",D3279="L",D3299="L",D3319="L",D3339="L",D3359="L",D3379="L",D3399="L",D3419="L",D3439="L",D3459="L",D3479="L",D3499="L"),"L","OoS"))))</f>
        <v>DM</v>
      </c>
      <c r="D3647" s="81" t="s">
        <v>449</v>
      </c>
      <c r="P3647" s="99"/>
    </row>
    <row r="3648" spans="2:16" hidden="1" x14ac:dyDescent="0.25">
      <c r="B3648" s="56" t="str">
        <f>IF(ISTEXT('Organizational Unit Summary'!$B$58),'Organizational Unit Summary'!$B$58,"")</f>
        <v>P-19</v>
      </c>
      <c r="C3648" s="101" t="str">
        <f>IF('Organizational Unit Summary'!$B$24="Benchmark or Sustainment",IF(OR(D3020="DM",D3040="DM",D3060="DM",D3080="DM",D3100="DM",D3120="DM",D3140="DM",D3160="DM",D3180="DM",D3200="DM",D3220="DM",D3240="DM",D3260="DM",D3280="DM",D3300="DM",D3320="DM",D3340="DM",D3360="DM",D3380="DM",D3400="DM",D3420="DM",D3440="DM",D3460="DM",D3480="DM",D3500="DM"),"DM",IF(OR(D3020="PM",D3040="PM",D3060="PM",D3080="PM",D3100="PM",D3120="PM",D3140="PM",D3160="PM",D3180="PM",D3200="PM",D3220="PM",D3240="PM",D3260="PM",D3280="PM",D3300="PM",D3320="PM",D3340="PM",D3360="PM",D3380="PM",D3400="PM",D3420="PM",D3440="PM",D3460="PM",D3480="PM",D3500="PM"),"PM",IF(OR(D3020="LM",D3040="LM",D3060="LM",D3080="LM",D3100="LM",D3120="LM",D3140="LM",D3160="LM",D3180="LM",D3200="LM",D3220="LM",D3240="LM",D3260="LM",D3280="LM",D3300="LM",D3320="LM",D3340="LM",D3360="LM",D3380="LM",D3400="LM",D3420="LM",D3440="LM",D3460="LM",D3480="LM",D3500="LM"),"LM",IF(OR(D3020="FM",D3040="FM",D3060="FM",D3080="FM",D3100="FM",D3120="FM",D3140="FM",D3160="FM",D3180="FM",D3200="FM",D3220="FM",D3240="FM",D3260="FM",D3280="FM",D3300="FM",D3320="FM",D3340="FM",D3360="FM",D3380="FM",D3400="FM",D3420="FM",D3440="FM",D3460="FM",D3480="FM",D3500="FM"),"FM","OoS")))),IF(OR(D3020="H",D3040="H",D3060="H",D3080="H",D3100="H",D3120="H",D3140="H",D3160="H",D3180="H",D3200="H",D3220="H",D3240="H",D3260="H",D3280="H",D3300="H",D3320="H",D3340="H",D3360="H",D3380="H",D3400="H",D3420="H",D3440="H",D3460="H",D3480="H",D3500="H"),"H",IF(OR(D3020="M",D3040="M",D3060="M",D3080="M",D3100="M",D3120="M",D3140="M",D3160="M",D3180="M",D3200="M",D3220="M",D3240="M",D3260="M",D3280="M",D3300="M",D3320="M",D3340="M",D3360="M",D3380="M",D3400="M",D3420="M",D3440="M",D3460="M",D3480="M",D2160="M"),"M",IF(OR(D3020="L",D3040="L",D3060="L",D3080="L",D3100="L",D3120="L",D3140="L",D3160="L",D3180="L",D3200="L",D3220="L",D3240="L",D3260="L",D3280="L",D3300="L",D3320="L",D3340="L",D3360="L",D3380="L",D3400="L",D3420="L",D3440="L",D3460="L",D3480="L",D3500="L"),"L","OoS"))))</f>
        <v>DM</v>
      </c>
      <c r="D3648" s="81" t="s">
        <v>449</v>
      </c>
      <c r="P3648" s="99"/>
    </row>
    <row r="3649" spans="2:16" hidden="1" x14ac:dyDescent="0.25">
      <c r="B3649" s="56" t="str">
        <f>IF(ISTEXT('Organizational Unit Summary'!$B$59),'Organizational Unit Summary'!$B$59,"")</f>
        <v>P-20</v>
      </c>
      <c r="C3649" s="101" t="str">
        <f>IF('Organizational Unit Summary'!$B$24="Benchmark or Sustainment",IF(OR(D3021="DM",D3041="DM",D3061="DM",D3081="DM",D3101="DM",D3121="DM",D3141="DM",D3161="DM",D3181="DM",D3201="DM",D3221="DM",D3241="DM",D3261="DM",D3281="DM",D3301="DM",D3321="DM",D3341="DM",D3361="DM",D3381="DM",D3401="DM",D3421="DM",D3441="DM",D3461="DM",D3481="DM",D3501="DM"),"DM",IF(OR(D3021="PM",D3041="PM",D3061="PM",D3081="PM",D3101="PM",D3121="PM",D3141="PM",D3161="PM",D3181="PM",D3201="PM",D3221="PM",D3241="PM",D3261="PM",D3281="PM",D3301="PM",D3321="PM",D3341="PM",D3361="PM",D3381="PM",D3401="PM",D3421="PM",D3441="PM",D3461="PM",D3481="PM",D3501="PM"),"PM",IF(OR(D3021="LM",D3041="LM",D3061="LM",D3081="LM",D3101="LM",D3121="LM",D3141="LM",D3161="LM",D3181="LM",D3201="LM",D3221="LM",D3241="LM",D3261="LM",D3281="LM",D3301="LM",D3321="LM",D3341="LM",D3361="LM",D3381="LM",D3401="LM",D3421="LM",D3441="LM",D3461="LM",D3481="LM",D3501="LM"),"LM",IF(OR(D3021="FM",D3041="FM",D3061="FM",D3081="FM",D3101="FM",D3121="FM",D3141="FM",D3161="FM",D3181="FM",D3201="FM",D3221="FM",D3241="FM",D3261="FM",D3281="FM",D3301="FM",D3321="FM",D3341="FM",D3361="FM",D3381="FM",D3401="FM",D3421="FM",D3441="FM",D3461="FM",D3481="FM",D3501="FM"),"FM","OoS")))),IF(OR(D3021="H",D3041="H",D3061="H",D3081="H",D3101="H",D3121="H",D3141="H",D3161="H",D3181="H",D3201="H",D3221="H",D3241="H",D3261="H",D3281="H",D3301="H",D3321="H",D3341="H",D3361="H",D3381="H",D3401="H",D3421="H",D3441="H",D3461="H",D3481="H",D3501="H"),"H",IF(OR(D3021="M",D3041="M",D3061="M",D3081="M",D3101="M",D3121="M",D3141="M",D3161="M",D3181="M",D3201="M",D3221="M",D3241="M",D3261="M",D3281="M",D3301="M",D3321="M",D3341="M",D3361="M",D3381="M",D3401="M",D3421="M",D3441="M",D3461="M",D3481="M",D2161="M"),"M",IF(OR(D3021="L",D3041="L",D3061="L",D3081="L",D3101="L",D3121="L",D3141="L",D3161="L",D3181="L",D3201="L",D3221="L",D3241="L",D3261="L",D3281="L",D3301="L",D3321="L",D3341="L",D3361="L",D3381="L",D3401="L",D3421="L",D3441="L",D3461="L",D3481="L",D3501="L"),"L","OoS"))))</f>
        <v>DM</v>
      </c>
      <c r="D3649" s="81" t="s">
        <v>449</v>
      </c>
      <c r="P3649" s="99"/>
    </row>
    <row r="3650" spans="2:16" hidden="1" x14ac:dyDescent="0.25">
      <c r="P3650" s="99"/>
    </row>
    <row r="3651" spans="2:16" hidden="1" x14ac:dyDescent="0.25">
      <c r="P3651" s="99"/>
    </row>
    <row r="3652" spans="2:16" hidden="1" x14ac:dyDescent="0.25">
      <c r="P3652" s="99"/>
    </row>
    <row r="3653" spans="2:16" hidden="1" x14ac:dyDescent="0.25">
      <c r="P3653" s="99"/>
    </row>
    <row r="3654" spans="2:16" hidden="1" x14ac:dyDescent="0.25">
      <c r="P3654" s="99"/>
    </row>
    <row r="3655" spans="2:16" hidden="1" x14ac:dyDescent="0.25">
      <c r="P3655" s="99"/>
    </row>
    <row r="3656" spans="2:16" hidden="1" x14ac:dyDescent="0.25">
      <c r="P3656" s="99"/>
    </row>
    <row r="3657" spans="2:16" hidden="1" x14ac:dyDescent="0.25">
      <c r="P3657" s="99"/>
    </row>
    <row r="3658" spans="2:16" hidden="1" x14ac:dyDescent="0.25">
      <c r="P3658" s="99"/>
    </row>
    <row r="3659" spans="2:16" hidden="1" x14ac:dyDescent="0.25">
      <c r="P3659" s="99"/>
    </row>
    <row r="3660" spans="2:16" hidden="1" x14ac:dyDescent="0.25">
      <c r="P3660" s="99"/>
    </row>
    <row r="3661" spans="2:16" hidden="1" x14ac:dyDescent="0.25">
      <c r="P3661" s="99"/>
    </row>
    <row r="3662" spans="2:16" hidden="1" x14ac:dyDescent="0.25">
      <c r="P3662" s="99"/>
    </row>
    <row r="3663" spans="2:16" hidden="1" x14ac:dyDescent="0.25">
      <c r="P3663" s="99"/>
    </row>
    <row r="3664" spans="2:16" hidden="1" x14ac:dyDescent="0.25">
      <c r="P3664" s="99"/>
    </row>
    <row r="3665" spans="16:16" hidden="1" x14ac:dyDescent="0.25">
      <c r="P3665" s="99"/>
    </row>
    <row r="3666" spans="16:16" hidden="1" x14ac:dyDescent="0.25">
      <c r="P3666" s="99"/>
    </row>
    <row r="3667" spans="16:16" hidden="1" x14ac:dyDescent="0.25">
      <c r="P3667" s="99"/>
    </row>
    <row r="3668" spans="16:16" hidden="1" x14ac:dyDescent="0.25">
      <c r="P3668" s="99"/>
    </row>
    <row r="3669" spans="16:16" hidden="1" x14ac:dyDescent="0.25">
      <c r="P3669" s="99"/>
    </row>
    <row r="3670" spans="16:16" hidden="1" x14ac:dyDescent="0.25">
      <c r="P3670" s="99"/>
    </row>
    <row r="3671" spans="16:16" hidden="1" x14ac:dyDescent="0.25">
      <c r="P3671" s="99"/>
    </row>
    <row r="3672" spans="16:16" hidden="1" x14ac:dyDescent="0.25">
      <c r="P3672" s="99"/>
    </row>
    <row r="3673" spans="16:16" hidden="1" x14ac:dyDescent="0.25">
      <c r="P3673" s="99"/>
    </row>
    <row r="3674" spans="16:16" hidden="1" x14ac:dyDescent="0.25">
      <c r="P3674" s="99"/>
    </row>
    <row r="3675" spans="16:16" hidden="1" x14ac:dyDescent="0.25">
      <c r="P3675" s="99"/>
    </row>
    <row r="3676" spans="16:16" hidden="1" x14ac:dyDescent="0.25">
      <c r="P3676" s="99"/>
    </row>
    <row r="3677" spans="16:16" hidden="1" x14ac:dyDescent="0.25">
      <c r="P3677" s="99"/>
    </row>
    <row r="3678" spans="16:16" hidden="1" x14ac:dyDescent="0.25">
      <c r="P3678" s="99"/>
    </row>
    <row r="3679" spans="16:16" hidden="1" x14ac:dyDescent="0.25">
      <c r="P3679" s="99"/>
    </row>
    <row r="3680" spans="16:16" hidden="1" x14ac:dyDescent="0.25">
      <c r="P3680" s="99"/>
    </row>
    <row r="3681" spans="16:16" hidden="1" x14ac:dyDescent="0.25">
      <c r="P3681" s="99"/>
    </row>
    <row r="3682" spans="16:16" hidden="1" x14ac:dyDescent="0.25">
      <c r="P3682" s="99"/>
    </row>
    <row r="3683" spans="16:16" hidden="1" x14ac:dyDescent="0.25">
      <c r="P3683" s="99"/>
    </row>
    <row r="3684" spans="16:16" hidden="1" x14ac:dyDescent="0.25">
      <c r="P3684" s="99"/>
    </row>
    <row r="3685" spans="16:16" hidden="1" x14ac:dyDescent="0.25">
      <c r="P3685" s="99"/>
    </row>
    <row r="3686" spans="16:16" hidden="1" x14ac:dyDescent="0.25">
      <c r="P3686" s="99"/>
    </row>
    <row r="3687" spans="16:16" hidden="1" x14ac:dyDescent="0.25">
      <c r="P3687" s="99"/>
    </row>
    <row r="3688" spans="16:16" hidden="1" x14ac:dyDescent="0.25">
      <c r="P3688" s="99"/>
    </row>
    <row r="3689" spans="16:16" hidden="1" x14ac:dyDescent="0.25">
      <c r="P3689" s="99"/>
    </row>
    <row r="3690" spans="16:16" hidden="1" x14ac:dyDescent="0.25">
      <c r="P3690" s="99"/>
    </row>
    <row r="3691" spans="16:16" hidden="1" x14ac:dyDescent="0.25">
      <c r="P3691" s="99"/>
    </row>
    <row r="3692" spans="16:16" hidden="1" x14ac:dyDescent="0.25">
      <c r="P3692" s="99"/>
    </row>
    <row r="3693" spans="16:16" hidden="1" x14ac:dyDescent="0.25">
      <c r="P3693" s="99"/>
    </row>
    <row r="3694" spans="16:16" hidden="1" x14ac:dyDescent="0.25">
      <c r="P3694" s="99"/>
    </row>
    <row r="3695" spans="16:16" hidden="1" x14ac:dyDescent="0.25">
      <c r="P3695" s="99"/>
    </row>
    <row r="3696" spans="16:16" hidden="1" x14ac:dyDescent="0.25">
      <c r="P3696" s="99"/>
    </row>
    <row r="3697" spans="16:16" hidden="1" x14ac:dyDescent="0.25">
      <c r="P3697" s="99"/>
    </row>
    <row r="3698" spans="16:16" hidden="1" x14ac:dyDescent="0.25">
      <c r="P3698" s="99"/>
    </row>
    <row r="3699" spans="16:16" hidden="1" x14ac:dyDescent="0.25">
      <c r="P3699" s="99"/>
    </row>
    <row r="3700" spans="16:16" hidden="1" x14ac:dyDescent="0.25">
      <c r="P3700" s="99"/>
    </row>
    <row r="3701" spans="16:16" hidden="1" x14ac:dyDescent="0.25">
      <c r="P3701" s="99"/>
    </row>
    <row r="3702" spans="16:16" hidden="1" x14ac:dyDescent="0.25">
      <c r="P3702" s="99"/>
    </row>
    <row r="3703" spans="16:16" hidden="1" x14ac:dyDescent="0.25">
      <c r="P3703" s="99"/>
    </row>
    <row r="3704" spans="16:16" hidden="1" x14ac:dyDescent="0.25">
      <c r="P3704" s="99"/>
    </row>
    <row r="3705" spans="16:16" hidden="1" x14ac:dyDescent="0.25">
      <c r="P3705" s="99"/>
    </row>
    <row r="3706" spans="16:16" hidden="1" x14ac:dyDescent="0.25">
      <c r="P3706" s="99"/>
    </row>
    <row r="3707" spans="16:16" hidden="1" x14ac:dyDescent="0.25">
      <c r="P3707" s="99"/>
    </row>
    <row r="3708" spans="16:16" hidden="1" x14ac:dyDescent="0.25">
      <c r="P3708" s="99"/>
    </row>
    <row r="3709" spans="16:16" hidden="1" x14ac:dyDescent="0.25">
      <c r="P3709" s="99"/>
    </row>
    <row r="3710" spans="16:16" hidden="1" x14ac:dyDescent="0.25">
      <c r="P3710" s="99"/>
    </row>
    <row r="3711" spans="16:16" hidden="1" x14ac:dyDescent="0.25">
      <c r="P3711" s="99"/>
    </row>
    <row r="3712" spans="16:16" hidden="1" x14ac:dyDescent="0.25">
      <c r="P3712" s="99"/>
    </row>
    <row r="3713" spans="16:16" hidden="1" x14ac:dyDescent="0.25">
      <c r="P3713" s="99"/>
    </row>
    <row r="3714" spans="16:16" hidden="1" x14ac:dyDescent="0.25">
      <c r="P3714" s="99"/>
    </row>
    <row r="3715" spans="16:16" hidden="1" x14ac:dyDescent="0.25">
      <c r="P3715" s="99"/>
    </row>
    <row r="3716" spans="16:16" hidden="1" x14ac:dyDescent="0.25">
      <c r="P3716" s="99"/>
    </row>
    <row r="3717" spans="16:16" hidden="1" x14ac:dyDescent="0.25">
      <c r="P3717" s="99"/>
    </row>
    <row r="3718" spans="16:16" hidden="1" x14ac:dyDescent="0.25">
      <c r="P3718" s="99"/>
    </row>
    <row r="3719" spans="16:16" hidden="1" x14ac:dyDescent="0.25">
      <c r="P3719" s="99"/>
    </row>
    <row r="3720" spans="16:16" hidden="1" x14ac:dyDescent="0.25">
      <c r="P3720" s="99"/>
    </row>
    <row r="3721" spans="16:16" hidden="1" x14ac:dyDescent="0.25">
      <c r="P3721" s="99"/>
    </row>
    <row r="3722" spans="16:16" hidden="1" x14ac:dyDescent="0.25">
      <c r="P3722" s="99"/>
    </row>
    <row r="3723" spans="16:16" hidden="1" x14ac:dyDescent="0.25">
      <c r="P3723" s="99"/>
    </row>
    <row r="3724" spans="16:16" hidden="1" x14ac:dyDescent="0.25">
      <c r="P3724" s="99"/>
    </row>
    <row r="3725" spans="16:16" hidden="1" x14ac:dyDescent="0.25">
      <c r="P3725" s="99"/>
    </row>
    <row r="3726" spans="16:16" hidden="1" x14ac:dyDescent="0.25">
      <c r="P3726" s="99"/>
    </row>
    <row r="3727" spans="16:16" hidden="1" x14ac:dyDescent="0.25">
      <c r="P3727" s="99"/>
    </row>
    <row r="3728" spans="16:16" hidden="1" x14ac:dyDescent="0.25">
      <c r="P3728" s="99"/>
    </row>
    <row r="3729" spans="16:16" hidden="1" x14ac:dyDescent="0.25">
      <c r="P3729" s="99"/>
    </row>
    <row r="3730" spans="16:16" hidden="1" x14ac:dyDescent="0.25">
      <c r="P3730" s="99"/>
    </row>
    <row r="3731" spans="16:16" hidden="1" x14ac:dyDescent="0.25">
      <c r="P3731" s="99"/>
    </row>
    <row r="3732" spans="16:16" hidden="1" x14ac:dyDescent="0.25">
      <c r="P3732" s="99"/>
    </row>
    <row r="3733" spans="16:16" hidden="1" x14ac:dyDescent="0.25">
      <c r="P3733" s="99"/>
    </row>
    <row r="3734" spans="16:16" hidden="1" x14ac:dyDescent="0.25">
      <c r="P3734" s="99"/>
    </row>
    <row r="3735" spans="16:16" hidden="1" x14ac:dyDescent="0.25">
      <c r="P3735" s="99"/>
    </row>
    <row r="3736" spans="16:16" hidden="1" x14ac:dyDescent="0.25">
      <c r="P3736" s="99"/>
    </row>
    <row r="3737" spans="16:16" hidden="1" x14ac:dyDescent="0.25">
      <c r="P3737" s="99"/>
    </row>
    <row r="3738" spans="16:16" hidden="1" x14ac:dyDescent="0.25">
      <c r="P3738" s="99"/>
    </row>
    <row r="3739" spans="16:16" hidden="1" x14ac:dyDescent="0.25">
      <c r="P3739" s="99"/>
    </row>
    <row r="3740" spans="16:16" hidden="1" x14ac:dyDescent="0.25">
      <c r="P3740" s="99"/>
    </row>
    <row r="3741" spans="16:16" hidden="1" x14ac:dyDescent="0.25">
      <c r="P3741" s="99"/>
    </row>
    <row r="3742" spans="16:16" hidden="1" x14ac:dyDescent="0.25">
      <c r="P3742" s="99"/>
    </row>
    <row r="3743" spans="16:16" hidden="1" x14ac:dyDescent="0.25">
      <c r="P3743" s="99"/>
    </row>
    <row r="3744" spans="16:16" hidden="1" x14ac:dyDescent="0.25">
      <c r="P3744" s="99"/>
    </row>
    <row r="3745" spans="16:16" hidden="1" x14ac:dyDescent="0.25">
      <c r="P3745" s="99"/>
    </row>
    <row r="3746" spans="16:16" hidden="1" x14ac:dyDescent="0.25">
      <c r="P3746" s="99"/>
    </row>
    <row r="3747" spans="16:16" hidden="1" x14ac:dyDescent="0.25">
      <c r="P3747" s="99"/>
    </row>
    <row r="3748" spans="16:16" hidden="1" x14ac:dyDescent="0.25">
      <c r="P3748" s="99"/>
    </row>
    <row r="3749" spans="16:16" hidden="1" x14ac:dyDescent="0.25">
      <c r="P3749" s="99"/>
    </row>
    <row r="3750" spans="16:16" hidden="1" x14ac:dyDescent="0.25">
      <c r="P3750" s="99"/>
    </row>
    <row r="3751" spans="16:16" hidden="1" x14ac:dyDescent="0.25">
      <c r="P3751" s="99"/>
    </row>
    <row r="3752" spans="16:16" hidden="1" x14ac:dyDescent="0.25">
      <c r="P3752" s="99"/>
    </row>
    <row r="3753" spans="16:16" hidden="1" x14ac:dyDescent="0.25">
      <c r="P3753" s="99"/>
    </row>
    <row r="3754" spans="16:16" hidden="1" x14ac:dyDescent="0.25">
      <c r="P3754" s="99"/>
    </row>
    <row r="3755" spans="16:16" hidden="1" x14ac:dyDescent="0.25">
      <c r="P3755" s="99"/>
    </row>
    <row r="3756" spans="16:16" hidden="1" x14ac:dyDescent="0.25">
      <c r="P3756" s="99"/>
    </row>
    <row r="3757" spans="16:16" hidden="1" x14ac:dyDescent="0.25">
      <c r="P3757" s="99"/>
    </row>
    <row r="3758" spans="16:16" hidden="1" x14ac:dyDescent="0.25">
      <c r="P3758" s="99"/>
    </row>
    <row r="3759" spans="16:16" hidden="1" x14ac:dyDescent="0.25">
      <c r="P3759" s="99"/>
    </row>
    <row r="3760" spans="16:16" hidden="1" x14ac:dyDescent="0.25">
      <c r="P3760" s="99"/>
    </row>
    <row r="3761" spans="16:16" hidden="1" x14ac:dyDescent="0.25">
      <c r="P3761" s="99"/>
    </row>
    <row r="3762" spans="16:16" hidden="1" x14ac:dyDescent="0.25">
      <c r="P3762" s="99"/>
    </row>
    <row r="3763" spans="16:16" hidden="1" x14ac:dyDescent="0.25">
      <c r="P3763" s="99"/>
    </row>
    <row r="3764" spans="16:16" hidden="1" x14ac:dyDescent="0.25">
      <c r="P3764" s="99"/>
    </row>
    <row r="3765" spans="16:16" hidden="1" x14ac:dyDescent="0.25">
      <c r="P3765" s="99"/>
    </row>
    <row r="3766" spans="16:16" hidden="1" x14ac:dyDescent="0.25">
      <c r="P3766" s="99"/>
    </row>
    <row r="3767" spans="16:16" hidden="1" x14ac:dyDescent="0.25">
      <c r="P3767" s="99"/>
    </row>
    <row r="3768" spans="16:16" hidden="1" x14ac:dyDescent="0.25">
      <c r="P3768" s="99"/>
    </row>
    <row r="3769" spans="16:16" hidden="1" x14ac:dyDescent="0.25">
      <c r="P3769" s="99"/>
    </row>
    <row r="3770" spans="16:16" hidden="1" x14ac:dyDescent="0.25">
      <c r="P3770" s="99"/>
    </row>
    <row r="3771" spans="16:16" hidden="1" x14ac:dyDescent="0.25">
      <c r="P3771" s="99"/>
    </row>
    <row r="3772" spans="16:16" hidden="1" x14ac:dyDescent="0.25">
      <c r="P3772" s="99"/>
    </row>
    <row r="3773" spans="16:16" hidden="1" x14ac:dyDescent="0.25">
      <c r="P3773" s="99"/>
    </row>
    <row r="3774" spans="16:16" hidden="1" x14ac:dyDescent="0.25">
      <c r="P3774" s="99"/>
    </row>
    <row r="3775" spans="16:16" hidden="1" x14ac:dyDescent="0.25">
      <c r="P3775" s="99"/>
    </row>
    <row r="3776" spans="16:16" hidden="1" x14ac:dyDescent="0.25">
      <c r="P3776" s="99"/>
    </row>
    <row r="3777" spans="16:16" hidden="1" x14ac:dyDescent="0.25">
      <c r="P3777" s="99"/>
    </row>
    <row r="3778" spans="16:16" hidden="1" x14ac:dyDescent="0.25">
      <c r="P3778" s="99"/>
    </row>
    <row r="3779" spans="16:16" hidden="1" x14ac:dyDescent="0.25">
      <c r="P3779" s="99"/>
    </row>
    <row r="3780" spans="16:16" hidden="1" x14ac:dyDescent="0.25">
      <c r="P3780" s="99"/>
    </row>
    <row r="3781" spans="16:16" hidden="1" x14ac:dyDescent="0.25">
      <c r="P3781" s="99"/>
    </row>
    <row r="3782" spans="16:16" hidden="1" x14ac:dyDescent="0.25">
      <c r="P3782" s="99"/>
    </row>
    <row r="3783" spans="16:16" hidden="1" x14ac:dyDescent="0.25">
      <c r="P3783" s="99"/>
    </row>
    <row r="3784" spans="16:16" hidden="1" x14ac:dyDescent="0.25">
      <c r="P3784" s="99"/>
    </row>
    <row r="3785" spans="16:16" hidden="1" x14ac:dyDescent="0.25">
      <c r="P3785" s="99"/>
    </row>
    <row r="3786" spans="16:16" hidden="1" x14ac:dyDescent="0.25">
      <c r="P3786" s="99"/>
    </row>
    <row r="3787" spans="16:16" hidden="1" x14ac:dyDescent="0.25">
      <c r="P3787" s="99"/>
    </row>
    <row r="3788" spans="16:16" hidden="1" x14ac:dyDescent="0.25">
      <c r="P3788" s="99"/>
    </row>
    <row r="3789" spans="16:16" hidden="1" x14ac:dyDescent="0.25">
      <c r="P3789" s="99"/>
    </row>
    <row r="3790" spans="16:16" hidden="1" x14ac:dyDescent="0.25">
      <c r="P3790" s="99"/>
    </row>
    <row r="3791" spans="16:16" hidden="1" x14ac:dyDescent="0.25">
      <c r="P3791" s="99"/>
    </row>
    <row r="3792" spans="16:16" hidden="1" x14ac:dyDescent="0.25">
      <c r="P3792" s="99"/>
    </row>
    <row r="3793" spans="16:16" hidden="1" x14ac:dyDescent="0.25">
      <c r="P3793" s="99"/>
    </row>
    <row r="3794" spans="16:16" hidden="1" x14ac:dyDescent="0.25">
      <c r="P3794" s="99"/>
    </row>
    <row r="3795" spans="16:16" hidden="1" x14ac:dyDescent="0.25">
      <c r="P3795" s="99"/>
    </row>
    <row r="3796" spans="16:16" hidden="1" x14ac:dyDescent="0.25">
      <c r="P3796" s="99"/>
    </row>
    <row r="3797" spans="16:16" hidden="1" x14ac:dyDescent="0.25">
      <c r="P3797" s="99"/>
    </row>
    <row r="3798" spans="16:16" hidden="1" x14ac:dyDescent="0.25">
      <c r="P3798" s="99"/>
    </row>
    <row r="3799" spans="16:16" hidden="1" x14ac:dyDescent="0.25">
      <c r="P3799" s="99"/>
    </row>
    <row r="3800" spans="16:16" hidden="1" x14ac:dyDescent="0.25">
      <c r="P3800" s="99"/>
    </row>
    <row r="3801" spans="16:16" hidden="1" x14ac:dyDescent="0.25">
      <c r="P3801" s="99"/>
    </row>
    <row r="3802" spans="16:16" hidden="1" x14ac:dyDescent="0.25">
      <c r="P3802" s="99"/>
    </row>
    <row r="3803" spans="16:16" hidden="1" x14ac:dyDescent="0.25">
      <c r="P3803" s="99"/>
    </row>
    <row r="3804" spans="16:16" hidden="1" x14ac:dyDescent="0.25">
      <c r="P3804" s="99"/>
    </row>
    <row r="3805" spans="16:16" hidden="1" x14ac:dyDescent="0.25">
      <c r="P3805" s="99"/>
    </row>
    <row r="3806" spans="16:16" hidden="1" x14ac:dyDescent="0.25">
      <c r="P3806" s="99"/>
    </row>
    <row r="3807" spans="16:16" hidden="1" x14ac:dyDescent="0.25">
      <c r="P3807" s="99"/>
    </row>
    <row r="3808" spans="16:16" hidden="1" x14ac:dyDescent="0.25">
      <c r="P3808" s="99"/>
    </row>
    <row r="3809" spans="16:16" hidden="1" x14ac:dyDescent="0.25">
      <c r="P3809" s="99"/>
    </row>
    <row r="3810" spans="16:16" hidden="1" x14ac:dyDescent="0.25">
      <c r="P3810" s="99"/>
    </row>
    <row r="3811" spans="16:16" hidden="1" x14ac:dyDescent="0.25">
      <c r="P3811" s="99"/>
    </row>
    <row r="3812" spans="16:16" hidden="1" x14ac:dyDescent="0.25">
      <c r="P3812" s="99"/>
    </row>
    <row r="3813" spans="16:16" hidden="1" x14ac:dyDescent="0.25">
      <c r="P3813" s="99"/>
    </row>
    <row r="3814" spans="16:16" hidden="1" x14ac:dyDescent="0.25">
      <c r="P3814" s="99"/>
    </row>
    <row r="3815" spans="16:16" hidden="1" x14ac:dyDescent="0.25">
      <c r="P3815" s="99"/>
    </row>
    <row r="3816" spans="16:16" hidden="1" x14ac:dyDescent="0.25">
      <c r="P3816" s="99"/>
    </row>
    <row r="3817" spans="16:16" hidden="1" x14ac:dyDescent="0.25">
      <c r="P3817" s="99"/>
    </row>
    <row r="3818" spans="16:16" hidden="1" x14ac:dyDescent="0.25">
      <c r="P3818" s="99"/>
    </row>
    <row r="3819" spans="16:16" hidden="1" x14ac:dyDescent="0.25">
      <c r="P3819" s="99"/>
    </row>
    <row r="3820" spans="16:16" hidden="1" x14ac:dyDescent="0.25">
      <c r="P3820" s="99"/>
    </row>
    <row r="3821" spans="16:16" hidden="1" x14ac:dyDescent="0.25">
      <c r="P3821" s="99"/>
    </row>
    <row r="3822" spans="16:16" hidden="1" x14ac:dyDescent="0.25">
      <c r="P3822" s="99"/>
    </row>
    <row r="3823" spans="16:16" hidden="1" x14ac:dyDescent="0.25">
      <c r="P3823" s="99"/>
    </row>
    <row r="3824" spans="16:16" hidden="1" x14ac:dyDescent="0.25">
      <c r="P3824" s="99"/>
    </row>
    <row r="3825" spans="16:16" hidden="1" x14ac:dyDescent="0.25">
      <c r="P3825" s="99"/>
    </row>
    <row r="3826" spans="16:16" hidden="1" x14ac:dyDescent="0.25">
      <c r="P3826" s="99"/>
    </row>
    <row r="3827" spans="16:16" hidden="1" x14ac:dyDescent="0.25">
      <c r="P3827" s="99"/>
    </row>
    <row r="3828" spans="16:16" hidden="1" x14ac:dyDescent="0.25">
      <c r="P3828" s="99"/>
    </row>
    <row r="3829" spans="16:16" hidden="1" x14ac:dyDescent="0.25">
      <c r="P3829" s="99"/>
    </row>
    <row r="3830" spans="16:16" hidden="1" x14ac:dyDescent="0.25">
      <c r="P3830" s="99"/>
    </row>
    <row r="3831" spans="16:16" hidden="1" x14ac:dyDescent="0.25">
      <c r="P3831" s="99"/>
    </row>
    <row r="3832" spans="16:16" hidden="1" x14ac:dyDescent="0.25">
      <c r="P3832" s="99"/>
    </row>
    <row r="3833" spans="16:16" hidden="1" x14ac:dyDescent="0.25">
      <c r="P3833" s="99"/>
    </row>
    <row r="3834" spans="16:16" hidden="1" x14ac:dyDescent="0.25">
      <c r="P3834" s="99"/>
    </row>
    <row r="3835" spans="16:16" hidden="1" x14ac:dyDescent="0.25">
      <c r="P3835" s="99"/>
    </row>
    <row r="3836" spans="16:16" hidden="1" x14ac:dyDescent="0.25">
      <c r="P3836" s="99"/>
    </row>
    <row r="3837" spans="16:16" hidden="1" x14ac:dyDescent="0.25">
      <c r="P3837" s="99"/>
    </row>
    <row r="3838" spans="16:16" hidden="1" x14ac:dyDescent="0.25">
      <c r="P3838" s="99"/>
    </row>
    <row r="3839" spans="16:16" hidden="1" x14ac:dyDescent="0.25">
      <c r="P3839" s="99"/>
    </row>
    <row r="3840" spans="16:16" hidden="1" x14ac:dyDescent="0.25">
      <c r="P3840" s="99"/>
    </row>
    <row r="3841" spans="16:16" hidden="1" x14ac:dyDescent="0.25">
      <c r="P3841" s="99"/>
    </row>
    <row r="3842" spans="16:16" hidden="1" x14ac:dyDescent="0.25">
      <c r="P3842" s="99"/>
    </row>
    <row r="3843" spans="16:16" hidden="1" x14ac:dyDescent="0.25">
      <c r="P3843" s="99"/>
    </row>
    <row r="3844" spans="16:16" hidden="1" x14ac:dyDescent="0.25">
      <c r="P3844" s="99"/>
    </row>
    <row r="3845" spans="16:16" hidden="1" x14ac:dyDescent="0.25">
      <c r="P3845" s="99"/>
    </row>
    <row r="3846" spans="16:16" hidden="1" x14ac:dyDescent="0.25">
      <c r="P3846" s="99"/>
    </row>
    <row r="3847" spans="16:16" hidden="1" x14ac:dyDescent="0.25">
      <c r="P3847" s="99"/>
    </row>
    <row r="3848" spans="16:16" hidden="1" x14ac:dyDescent="0.25">
      <c r="P3848" s="99"/>
    </row>
    <row r="3849" spans="16:16" hidden="1" x14ac:dyDescent="0.25">
      <c r="P3849" s="99"/>
    </row>
    <row r="3850" spans="16:16" hidden="1" x14ac:dyDescent="0.25">
      <c r="P3850" s="99"/>
    </row>
    <row r="3851" spans="16:16" hidden="1" x14ac:dyDescent="0.25">
      <c r="P3851" s="99"/>
    </row>
    <row r="3852" spans="16:16" hidden="1" x14ac:dyDescent="0.25">
      <c r="P3852" s="99"/>
    </row>
    <row r="3853" spans="16:16" hidden="1" x14ac:dyDescent="0.25">
      <c r="P3853" s="99"/>
    </row>
    <row r="3854" spans="16:16" hidden="1" x14ac:dyDescent="0.25">
      <c r="P3854" s="99"/>
    </row>
    <row r="3855" spans="16:16" hidden="1" x14ac:dyDescent="0.25">
      <c r="P3855" s="99"/>
    </row>
    <row r="3856" spans="16:16" hidden="1" x14ac:dyDescent="0.25">
      <c r="P3856" s="99"/>
    </row>
    <row r="3857" spans="16:16" hidden="1" x14ac:dyDescent="0.25">
      <c r="P3857" s="99"/>
    </row>
    <row r="3858" spans="16:16" hidden="1" x14ac:dyDescent="0.25">
      <c r="P3858" s="99"/>
    </row>
    <row r="3859" spans="16:16" hidden="1" x14ac:dyDescent="0.25">
      <c r="P3859" s="99"/>
    </row>
    <row r="3860" spans="16:16" hidden="1" x14ac:dyDescent="0.25">
      <c r="P3860" s="99"/>
    </row>
    <row r="3861" spans="16:16" hidden="1" x14ac:dyDescent="0.25">
      <c r="P3861" s="99"/>
    </row>
    <row r="3862" spans="16:16" hidden="1" x14ac:dyDescent="0.25">
      <c r="P3862" s="99"/>
    </row>
    <row r="3863" spans="16:16" hidden="1" x14ac:dyDescent="0.25">
      <c r="P3863" s="99"/>
    </row>
    <row r="3864" spans="16:16" hidden="1" x14ac:dyDescent="0.25">
      <c r="P3864" s="99"/>
    </row>
    <row r="3865" spans="16:16" hidden="1" x14ac:dyDescent="0.25">
      <c r="P3865" s="99"/>
    </row>
    <row r="3866" spans="16:16" hidden="1" x14ac:dyDescent="0.25">
      <c r="P3866" s="99"/>
    </row>
    <row r="3867" spans="16:16" hidden="1" x14ac:dyDescent="0.25">
      <c r="P3867" s="99"/>
    </row>
    <row r="3868" spans="16:16" hidden="1" x14ac:dyDescent="0.25">
      <c r="P3868" s="99"/>
    </row>
    <row r="3869" spans="16:16" hidden="1" x14ac:dyDescent="0.25">
      <c r="P3869" s="99"/>
    </row>
    <row r="3870" spans="16:16" hidden="1" x14ac:dyDescent="0.25">
      <c r="P3870" s="99"/>
    </row>
    <row r="3871" spans="16:16" hidden="1" x14ac:dyDescent="0.25">
      <c r="P3871" s="99"/>
    </row>
    <row r="3872" spans="16:16" hidden="1" x14ac:dyDescent="0.25">
      <c r="P3872" s="99"/>
    </row>
    <row r="3873" spans="16:16" hidden="1" x14ac:dyDescent="0.25">
      <c r="P3873" s="99"/>
    </row>
    <row r="3874" spans="16:16" hidden="1" x14ac:dyDescent="0.25">
      <c r="P3874" s="99"/>
    </row>
    <row r="3875" spans="16:16" hidden="1" x14ac:dyDescent="0.25">
      <c r="P3875" s="99"/>
    </row>
    <row r="3876" spans="16:16" hidden="1" x14ac:dyDescent="0.25">
      <c r="P3876" s="99"/>
    </row>
    <row r="3877" spans="16:16" hidden="1" x14ac:dyDescent="0.25">
      <c r="P3877" s="99"/>
    </row>
    <row r="3878" spans="16:16" hidden="1" x14ac:dyDescent="0.25">
      <c r="P3878" s="99"/>
    </row>
    <row r="3879" spans="16:16" hidden="1" x14ac:dyDescent="0.25">
      <c r="P3879" s="99"/>
    </row>
    <row r="3880" spans="16:16" hidden="1" x14ac:dyDescent="0.25">
      <c r="P3880" s="99"/>
    </row>
    <row r="3881" spans="16:16" hidden="1" x14ac:dyDescent="0.25">
      <c r="P3881" s="99"/>
    </row>
    <row r="3882" spans="16:16" hidden="1" x14ac:dyDescent="0.25">
      <c r="P3882" s="99"/>
    </row>
    <row r="3883" spans="16:16" hidden="1" x14ac:dyDescent="0.25">
      <c r="P3883" s="99"/>
    </row>
    <row r="3884" spans="16:16" hidden="1" x14ac:dyDescent="0.25">
      <c r="P3884" s="99"/>
    </row>
    <row r="3885" spans="16:16" hidden="1" x14ac:dyDescent="0.25">
      <c r="P3885" s="99"/>
    </row>
    <row r="3886" spans="16:16" hidden="1" x14ac:dyDescent="0.25">
      <c r="P3886" s="99"/>
    </row>
    <row r="3887" spans="16:16" hidden="1" x14ac:dyDescent="0.25">
      <c r="P3887" s="99"/>
    </row>
    <row r="3888" spans="16:16" hidden="1" x14ac:dyDescent="0.25">
      <c r="P3888" s="99"/>
    </row>
    <row r="3889" spans="16:16" hidden="1" x14ac:dyDescent="0.25">
      <c r="P3889" s="99"/>
    </row>
    <row r="3890" spans="16:16" hidden="1" x14ac:dyDescent="0.25">
      <c r="P3890" s="99"/>
    </row>
    <row r="3891" spans="16:16" hidden="1" x14ac:dyDescent="0.25">
      <c r="P3891" s="99"/>
    </row>
    <row r="3892" spans="16:16" hidden="1" x14ac:dyDescent="0.25">
      <c r="P3892" s="99"/>
    </row>
    <row r="3893" spans="16:16" hidden="1" x14ac:dyDescent="0.25">
      <c r="P3893" s="99"/>
    </row>
    <row r="3894" spans="16:16" hidden="1" x14ac:dyDescent="0.25">
      <c r="P3894" s="99"/>
    </row>
    <row r="3895" spans="16:16" hidden="1" x14ac:dyDescent="0.25">
      <c r="P3895" s="99"/>
    </row>
    <row r="3896" spans="16:16" hidden="1" x14ac:dyDescent="0.25">
      <c r="P3896" s="99"/>
    </row>
    <row r="3897" spans="16:16" hidden="1" x14ac:dyDescent="0.25">
      <c r="P3897" s="99"/>
    </row>
    <row r="3898" spans="16:16" hidden="1" x14ac:dyDescent="0.25">
      <c r="P3898" s="99"/>
    </row>
    <row r="3899" spans="16:16" hidden="1" x14ac:dyDescent="0.25">
      <c r="P3899" s="99"/>
    </row>
    <row r="3900" spans="16:16" hidden="1" x14ac:dyDescent="0.25">
      <c r="P3900" s="99"/>
    </row>
    <row r="3901" spans="16:16" hidden="1" x14ac:dyDescent="0.25">
      <c r="P3901" s="99"/>
    </row>
    <row r="3902" spans="16:16" hidden="1" x14ac:dyDescent="0.25">
      <c r="P3902" s="99"/>
    </row>
    <row r="3903" spans="16:16" hidden="1" x14ac:dyDescent="0.25">
      <c r="P3903" s="99"/>
    </row>
    <row r="3904" spans="16:16" hidden="1" x14ac:dyDescent="0.25">
      <c r="P3904" s="99"/>
    </row>
    <row r="3905" spans="16:16" hidden="1" x14ac:dyDescent="0.25">
      <c r="P3905" s="99"/>
    </row>
    <row r="3906" spans="16:16" hidden="1" x14ac:dyDescent="0.25">
      <c r="P3906" s="99"/>
    </row>
    <row r="3907" spans="16:16" hidden="1" x14ac:dyDescent="0.25">
      <c r="P3907" s="99"/>
    </row>
    <row r="3908" spans="16:16" hidden="1" x14ac:dyDescent="0.25">
      <c r="P3908" s="99"/>
    </row>
    <row r="3909" spans="16:16" hidden="1" x14ac:dyDescent="0.25">
      <c r="P3909" s="99"/>
    </row>
    <row r="3910" spans="16:16" hidden="1" x14ac:dyDescent="0.25">
      <c r="P3910" s="99"/>
    </row>
    <row r="3911" spans="16:16" hidden="1" x14ac:dyDescent="0.25">
      <c r="P3911" s="99"/>
    </row>
    <row r="3912" spans="16:16" hidden="1" x14ac:dyDescent="0.25">
      <c r="P3912" s="99"/>
    </row>
    <row r="3913" spans="16:16" hidden="1" x14ac:dyDescent="0.25">
      <c r="P3913" s="99"/>
    </row>
    <row r="3914" spans="16:16" hidden="1" x14ac:dyDescent="0.25">
      <c r="P3914" s="99"/>
    </row>
    <row r="3915" spans="16:16" hidden="1" x14ac:dyDescent="0.25">
      <c r="P3915" s="99"/>
    </row>
    <row r="3916" spans="16:16" hidden="1" x14ac:dyDescent="0.25">
      <c r="P3916" s="99"/>
    </row>
    <row r="3917" spans="16:16" hidden="1" x14ac:dyDescent="0.25">
      <c r="P3917" s="99"/>
    </row>
    <row r="3918" spans="16:16" hidden="1" x14ac:dyDescent="0.25">
      <c r="P3918" s="99"/>
    </row>
    <row r="3919" spans="16:16" hidden="1" x14ac:dyDescent="0.25">
      <c r="P3919" s="99"/>
    </row>
    <row r="3920" spans="16:16" hidden="1" x14ac:dyDescent="0.25">
      <c r="P3920" s="99"/>
    </row>
    <row r="3921" spans="16:16" hidden="1" x14ac:dyDescent="0.25">
      <c r="P3921" s="99"/>
    </row>
    <row r="3922" spans="16:16" hidden="1" x14ac:dyDescent="0.25">
      <c r="P3922" s="99"/>
    </row>
    <row r="3923" spans="16:16" hidden="1" x14ac:dyDescent="0.25">
      <c r="P3923" s="99"/>
    </row>
    <row r="3924" spans="16:16" hidden="1" x14ac:dyDescent="0.25">
      <c r="P3924" s="99"/>
    </row>
    <row r="3925" spans="16:16" hidden="1" x14ac:dyDescent="0.25">
      <c r="P3925" s="99"/>
    </row>
    <row r="3926" spans="16:16" hidden="1" x14ac:dyDescent="0.25">
      <c r="P3926" s="99"/>
    </row>
    <row r="3927" spans="16:16" hidden="1" x14ac:dyDescent="0.25">
      <c r="P3927" s="99"/>
    </row>
    <row r="3928" spans="16:16" hidden="1" x14ac:dyDescent="0.25">
      <c r="P3928" s="99"/>
    </row>
    <row r="3929" spans="16:16" hidden="1" x14ac:dyDescent="0.25">
      <c r="P3929" s="99"/>
    </row>
    <row r="3930" spans="16:16" hidden="1" x14ac:dyDescent="0.25">
      <c r="P3930" s="99"/>
    </row>
    <row r="3931" spans="16:16" hidden="1" x14ac:dyDescent="0.25">
      <c r="P3931" s="99"/>
    </row>
    <row r="3932" spans="16:16" hidden="1" x14ac:dyDescent="0.25">
      <c r="P3932" s="99"/>
    </row>
    <row r="3933" spans="16:16" hidden="1" x14ac:dyDescent="0.25">
      <c r="P3933" s="99"/>
    </row>
    <row r="3934" spans="16:16" hidden="1" x14ac:dyDescent="0.25">
      <c r="P3934" s="99"/>
    </row>
    <row r="3935" spans="16:16" hidden="1" x14ac:dyDescent="0.25">
      <c r="P3935" s="99"/>
    </row>
    <row r="3936" spans="16:16" hidden="1" x14ac:dyDescent="0.25">
      <c r="P3936" s="99"/>
    </row>
    <row r="3937" spans="16:16" hidden="1" x14ac:dyDescent="0.25">
      <c r="P3937" s="99"/>
    </row>
    <row r="3938" spans="16:16" hidden="1" x14ac:dyDescent="0.25">
      <c r="P3938" s="99"/>
    </row>
    <row r="3939" spans="16:16" hidden="1" x14ac:dyDescent="0.25">
      <c r="P3939" s="99"/>
    </row>
    <row r="3940" spans="16:16" hidden="1" x14ac:dyDescent="0.25">
      <c r="P3940" s="99"/>
    </row>
    <row r="3941" spans="16:16" hidden="1" x14ac:dyDescent="0.25">
      <c r="P3941" s="99"/>
    </row>
    <row r="3942" spans="16:16" hidden="1" x14ac:dyDescent="0.25">
      <c r="P3942" s="99"/>
    </row>
    <row r="3943" spans="16:16" hidden="1" x14ac:dyDescent="0.25">
      <c r="P3943" s="99"/>
    </row>
    <row r="3944" spans="16:16" hidden="1" x14ac:dyDescent="0.25">
      <c r="P3944" s="99"/>
    </row>
    <row r="3945" spans="16:16" hidden="1" x14ac:dyDescent="0.25">
      <c r="P3945" s="99"/>
    </row>
    <row r="3946" spans="16:16" hidden="1" x14ac:dyDescent="0.25">
      <c r="P3946" s="99"/>
    </row>
    <row r="3947" spans="16:16" hidden="1" x14ac:dyDescent="0.25">
      <c r="P3947" s="99"/>
    </row>
    <row r="3948" spans="16:16" hidden="1" x14ac:dyDescent="0.25">
      <c r="P3948" s="99"/>
    </row>
    <row r="3949" spans="16:16" hidden="1" x14ac:dyDescent="0.25">
      <c r="P3949" s="99"/>
    </row>
    <row r="3950" spans="16:16" hidden="1" x14ac:dyDescent="0.25">
      <c r="P3950" s="99"/>
    </row>
    <row r="3951" spans="16:16" hidden="1" x14ac:dyDescent="0.25">
      <c r="P3951" s="99"/>
    </row>
    <row r="3952" spans="16:16" hidden="1" x14ac:dyDescent="0.25">
      <c r="P3952" s="99"/>
    </row>
    <row r="3953" spans="16:16" hidden="1" x14ac:dyDescent="0.25">
      <c r="P3953" s="99"/>
    </row>
    <row r="3954" spans="16:16" hidden="1" x14ac:dyDescent="0.25">
      <c r="P3954" s="99"/>
    </row>
    <row r="3955" spans="16:16" hidden="1" x14ac:dyDescent="0.25">
      <c r="P3955" s="99"/>
    </row>
    <row r="3956" spans="16:16" hidden="1" x14ac:dyDescent="0.25">
      <c r="P3956" s="99"/>
    </row>
    <row r="3957" spans="16:16" hidden="1" x14ac:dyDescent="0.25">
      <c r="P3957" s="99"/>
    </row>
    <row r="3958" spans="16:16" hidden="1" x14ac:dyDescent="0.25">
      <c r="P3958" s="99"/>
    </row>
    <row r="3959" spans="16:16" hidden="1" x14ac:dyDescent="0.25">
      <c r="P3959" s="99"/>
    </row>
    <row r="3960" spans="16:16" hidden="1" x14ac:dyDescent="0.25">
      <c r="P3960" s="99"/>
    </row>
    <row r="3961" spans="16:16" hidden="1" x14ac:dyDescent="0.25">
      <c r="P3961" s="99"/>
    </row>
    <row r="3962" spans="16:16" hidden="1" x14ac:dyDescent="0.25">
      <c r="P3962" s="99"/>
    </row>
    <row r="3963" spans="16:16" hidden="1" x14ac:dyDescent="0.25">
      <c r="P3963" s="99"/>
    </row>
    <row r="3964" spans="16:16" hidden="1" x14ac:dyDescent="0.25">
      <c r="P3964" s="99"/>
    </row>
    <row r="3965" spans="16:16" hidden="1" x14ac:dyDescent="0.25">
      <c r="P3965" s="99"/>
    </row>
    <row r="3966" spans="16:16" hidden="1" x14ac:dyDescent="0.25">
      <c r="P3966" s="99"/>
    </row>
    <row r="3967" spans="16:16" hidden="1" x14ac:dyDescent="0.25">
      <c r="P3967" s="99"/>
    </row>
    <row r="3968" spans="16:16" hidden="1" x14ac:dyDescent="0.25">
      <c r="P3968" s="99"/>
    </row>
    <row r="3969" spans="16:16" hidden="1" x14ac:dyDescent="0.25">
      <c r="P3969" s="99"/>
    </row>
    <row r="3970" spans="16:16" hidden="1" x14ac:dyDescent="0.25">
      <c r="P3970" s="99"/>
    </row>
    <row r="3971" spans="16:16" hidden="1" x14ac:dyDescent="0.25">
      <c r="P3971" s="99"/>
    </row>
    <row r="3972" spans="16:16" hidden="1" x14ac:dyDescent="0.25">
      <c r="P3972" s="99"/>
    </row>
    <row r="3973" spans="16:16" hidden="1" x14ac:dyDescent="0.25">
      <c r="P3973" s="99"/>
    </row>
    <row r="3974" spans="16:16" hidden="1" x14ac:dyDescent="0.25">
      <c r="P3974" s="99"/>
    </row>
    <row r="3975" spans="16:16" hidden="1" x14ac:dyDescent="0.25">
      <c r="P3975" s="99"/>
    </row>
    <row r="3976" spans="16:16" hidden="1" x14ac:dyDescent="0.25">
      <c r="P3976" s="99"/>
    </row>
    <row r="3977" spans="16:16" hidden="1" x14ac:dyDescent="0.25">
      <c r="P3977" s="99"/>
    </row>
    <row r="3978" spans="16:16" hidden="1" x14ac:dyDescent="0.25">
      <c r="P3978" s="99"/>
    </row>
    <row r="3979" spans="16:16" hidden="1" x14ac:dyDescent="0.25">
      <c r="P3979" s="99"/>
    </row>
    <row r="3980" spans="16:16" hidden="1" x14ac:dyDescent="0.25">
      <c r="P3980" s="99"/>
    </row>
    <row r="3981" spans="16:16" hidden="1" x14ac:dyDescent="0.25">
      <c r="P3981" s="99"/>
    </row>
    <row r="3982" spans="16:16" hidden="1" x14ac:dyDescent="0.25">
      <c r="P3982" s="99"/>
    </row>
    <row r="3983" spans="16:16" hidden="1" x14ac:dyDescent="0.25">
      <c r="P3983" s="99"/>
    </row>
    <row r="3984" spans="16:16" hidden="1" x14ac:dyDescent="0.25">
      <c r="P3984" s="99"/>
    </row>
    <row r="3985" spans="16:16" hidden="1" x14ac:dyDescent="0.25">
      <c r="P3985" s="99"/>
    </row>
    <row r="3986" spans="16:16" hidden="1" x14ac:dyDescent="0.25">
      <c r="P3986" s="99"/>
    </row>
    <row r="3987" spans="16:16" hidden="1" x14ac:dyDescent="0.25">
      <c r="P3987" s="99"/>
    </row>
    <row r="3988" spans="16:16" hidden="1" x14ac:dyDescent="0.25">
      <c r="P3988" s="99"/>
    </row>
    <row r="3989" spans="16:16" hidden="1" x14ac:dyDescent="0.25">
      <c r="P3989" s="99"/>
    </row>
    <row r="3990" spans="16:16" hidden="1" x14ac:dyDescent="0.25">
      <c r="P3990" s="99"/>
    </row>
    <row r="3991" spans="16:16" hidden="1" x14ac:dyDescent="0.25">
      <c r="P3991" s="99"/>
    </row>
    <row r="3992" spans="16:16" hidden="1" x14ac:dyDescent="0.25">
      <c r="P3992" s="99"/>
    </row>
    <row r="3993" spans="16:16" hidden="1" x14ac:dyDescent="0.25">
      <c r="P3993" s="99"/>
    </row>
    <row r="3994" spans="16:16" hidden="1" x14ac:dyDescent="0.25">
      <c r="P3994" s="99"/>
    </row>
    <row r="3995" spans="16:16" hidden="1" x14ac:dyDescent="0.25">
      <c r="P3995" s="99"/>
    </row>
    <row r="3996" spans="16:16" hidden="1" x14ac:dyDescent="0.25">
      <c r="P3996" s="99"/>
    </row>
    <row r="3997" spans="16:16" hidden="1" x14ac:dyDescent="0.25">
      <c r="P3997" s="99"/>
    </row>
    <row r="3998" spans="16:16" hidden="1" x14ac:dyDescent="0.25">
      <c r="P3998" s="99"/>
    </row>
    <row r="3999" spans="16:16" hidden="1" x14ac:dyDescent="0.25">
      <c r="P3999" s="99"/>
    </row>
    <row r="4000" spans="16:16" hidden="1" x14ac:dyDescent="0.25">
      <c r="P4000" s="99"/>
    </row>
    <row r="4001" spans="1:18" hidden="1" x14ac:dyDescent="0.25">
      <c r="P4001" s="99"/>
    </row>
    <row r="4002" spans="1:18" ht="13" hidden="1" thickBot="1" x14ac:dyDescent="0.3">
      <c r="P4002" s="99"/>
    </row>
    <row r="4003" spans="1:18" ht="13" thickTop="1" x14ac:dyDescent="0.25">
      <c r="A4003" s="140"/>
      <c r="B4003" s="140"/>
      <c r="C4003" s="140"/>
      <c r="D4003" s="141"/>
      <c r="E4003" s="140"/>
      <c r="F4003" s="140"/>
      <c r="G4003" s="140"/>
      <c r="H4003" s="140"/>
      <c r="I4003" s="140"/>
      <c r="J4003" s="140"/>
      <c r="K4003" s="140"/>
      <c r="L4003" s="140"/>
      <c r="M4003" s="140"/>
      <c r="N4003" s="140"/>
      <c r="O4003" s="140"/>
      <c r="P4003" s="144"/>
      <c r="Q4003" s="140"/>
      <c r="R4003" s="142"/>
    </row>
    <row r="4052" ht="12.65" customHeight="1" x14ac:dyDescent="0.25"/>
    <row r="4053" ht="12.65" customHeight="1" x14ac:dyDescent="0.25"/>
    <row r="4054" ht="12.65" customHeight="1" x14ac:dyDescent="0.25"/>
    <row r="4055" ht="12.65" customHeight="1" x14ac:dyDescent="0.25"/>
    <row r="4056" ht="12.65" customHeight="1" x14ac:dyDescent="0.25"/>
    <row r="4057" ht="12.65" customHeight="1" x14ac:dyDescent="0.25"/>
    <row r="4058" ht="12.65" customHeight="1" x14ac:dyDescent="0.25"/>
    <row r="4059" ht="12.65" customHeight="1" x14ac:dyDescent="0.25"/>
    <row r="4060" ht="12.65" customHeight="1" x14ac:dyDescent="0.25"/>
    <row r="4061" ht="12.65" customHeight="1" x14ac:dyDescent="0.25"/>
    <row r="4062" ht="12.65" customHeight="1" x14ac:dyDescent="0.25"/>
    <row r="4063" ht="12.65" customHeight="1" x14ac:dyDescent="0.25"/>
    <row r="4064" ht="12.65" customHeight="1" x14ac:dyDescent="0.25"/>
    <row r="4065" ht="12.65" customHeight="1" x14ac:dyDescent="0.25"/>
    <row r="4066" ht="12.65" customHeight="1" x14ac:dyDescent="0.25"/>
    <row r="4067" ht="12.65" customHeight="1" x14ac:dyDescent="0.25"/>
    <row r="4068" ht="12.65" customHeight="1" x14ac:dyDescent="0.25"/>
    <row r="4069" ht="12.65" customHeight="1" x14ac:dyDescent="0.25"/>
    <row r="4070" ht="12.65" customHeight="1" x14ac:dyDescent="0.25"/>
    <row r="4071" ht="12.65" customHeight="1" x14ac:dyDescent="0.25"/>
    <row r="4082" ht="12.65" customHeight="1" x14ac:dyDescent="0.25"/>
    <row r="4083" ht="12.65" customHeight="1" x14ac:dyDescent="0.25"/>
    <row r="4084" ht="12.65" customHeight="1" x14ac:dyDescent="0.25"/>
    <row r="4085" ht="12.65" customHeight="1" x14ac:dyDescent="0.25"/>
    <row r="4086" ht="12.65" customHeight="1" x14ac:dyDescent="0.25"/>
    <row r="4087" ht="12.65" customHeight="1" x14ac:dyDescent="0.25"/>
    <row r="4088" ht="12.65" customHeight="1" x14ac:dyDescent="0.25"/>
    <row r="4089" ht="12.65" customHeight="1" x14ac:dyDescent="0.25"/>
    <row r="4090" ht="12.65" customHeight="1" x14ac:dyDescent="0.25"/>
    <row r="4091" ht="12.65" customHeight="1" x14ac:dyDescent="0.25"/>
    <row r="4092" ht="12.65" customHeight="1" x14ac:dyDescent="0.25"/>
    <row r="4093" ht="12.65" customHeight="1" x14ac:dyDescent="0.25"/>
    <row r="4094" ht="12.65" customHeight="1" x14ac:dyDescent="0.25"/>
    <row r="4095" ht="12.65" customHeight="1" x14ac:dyDescent="0.25"/>
    <row r="4096" ht="12.65" customHeight="1" x14ac:dyDescent="0.25"/>
    <row r="4097" ht="12.65" customHeight="1" x14ac:dyDescent="0.25"/>
    <row r="4098" ht="12.65" customHeight="1" x14ac:dyDescent="0.25"/>
    <row r="4099" ht="12.65" customHeight="1" x14ac:dyDescent="0.25"/>
    <row r="4100" ht="12.65" customHeight="1" x14ac:dyDescent="0.25"/>
    <row r="4101" ht="12.65" customHeight="1" x14ac:dyDescent="0.25"/>
    <row r="4112" ht="12.65" customHeight="1" x14ac:dyDescent="0.25"/>
    <row r="4113" ht="12.65" customHeight="1" x14ac:dyDescent="0.25"/>
    <row r="4114" ht="12.65" customHeight="1" x14ac:dyDescent="0.25"/>
    <row r="4115" ht="12.65" customHeight="1" x14ac:dyDescent="0.25"/>
    <row r="4116" ht="12.65" customHeight="1" x14ac:dyDescent="0.25"/>
    <row r="4117" ht="12.65" customHeight="1" x14ac:dyDescent="0.25"/>
    <row r="4118" ht="12.65" customHeight="1" x14ac:dyDescent="0.25"/>
    <row r="4119" ht="12.65" customHeight="1" x14ac:dyDescent="0.25"/>
    <row r="4120" ht="12.65" customHeight="1" x14ac:dyDescent="0.25"/>
    <row r="4121" ht="12.65" customHeight="1" x14ac:dyDescent="0.25"/>
    <row r="4122" ht="12.65" customHeight="1" x14ac:dyDescent="0.25"/>
    <row r="4123" ht="12.65" customHeight="1" x14ac:dyDescent="0.25"/>
    <row r="4124" ht="12.65" customHeight="1" x14ac:dyDescent="0.25"/>
    <row r="4125" ht="12.65" customHeight="1" x14ac:dyDescent="0.25"/>
    <row r="4126" ht="12.65" customHeight="1" x14ac:dyDescent="0.25"/>
    <row r="4127" ht="12.65" customHeight="1" x14ac:dyDescent="0.25"/>
    <row r="4128" ht="12.65" customHeight="1" x14ac:dyDescent="0.25"/>
    <row r="4129" ht="12.65" customHeight="1" x14ac:dyDescent="0.25"/>
    <row r="4130" ht="12.65" customHeight="1" x14ac:dyDescent="0.25"/>
    <row r="4131" ht="12.65" customHeight="1" x14ac:dyDescent="0.25"/>
    <row r="4142" ht="12.65" customHeight="1" x14ac:dyDescent="0.25"/>
    <row r="4143" ht="12.65" customHeight="1" x14ac:dyDescent="0.25"/>
    <row r="4144" ht="12.65" customHeight="1" x14ac:dyDescent="0.25"/>
    <row r="4145" ht="12.65" customHeight="1" x14ac:dyDescent="0.25"/>
    <row r="4146" ht="12.65" customHeight="1" x14ac:dyDescent="0.25"/>
    <row r="4147" ht="12.65" customHeight="1" x14ac:dyDescent="0.25"/>
    <row r="4148" ht="12.65" customHeight="1" x14ac:dyDescent="0.25"/>
    <row r="4149" ht="12.65" customHeight="1" x14ac:dyDescent="0.25"/>
    <row r="4150" ht="12.65" customHeight="1" x14ac:dyDescent="0.25"/>
    <row r="4151" ht="12.65" customHeight="1" x14ac:dyDescent="0.25"/>
    <row r="4152" ht="12.65" customHeight="1" x14ac:dyDescent="0.25"/>
    <row r="4153" ht="12.65" customHeight="1" x14ac:dyDescent="0.25"/>
    <row r="4154" ht="12.65" customHeight="1" x14ac:dyDescent="0.25"/>
    <row r="4155" ht="12.65" customHeight="1" x14ac:dyDescent="0.25"/>
    <row r="4156" ht="12.65" customHeight="1" x14ac:dyDescent="0.25"/>
    <row r="4157" ht="12.65" customHeight="1" x14ac:dyDescent="0.25"/>
    <row r="4158" ht="12.65" customHeight="1" x14ac:dyDescent="0.25"/>
    <row r="4159" ht="12.65" customHeight="1" x14ac:dyDescent="0.25"/>
    <row r="4160" ht="12.65" customHeight="1" x14ac:dyDescent="0.25"/>
    <row r="4161" ht="12.65" customHeight="1" x14ac:dyDescent="0.25"/>
  </sheetData>
  <sheetProtection sheet="1" objects="1" formatColumns="0" formatRows="0"/>
  <autoFilter ref="A1:O4161" xr:uid="{00000000-0001-0000-2200-000000000000}"/>
  <customSheetViews>
    <customSheetView guid="{F76BC29A-0A9C-41DD-B7BE-86D7BCE1FD7E}" showRuler="0">
      <pane xSplit="5" ySplit="3" topLeftCell="G79" activePane="bottomRight" state="frozenSplit"/>
      <selection pane="bottomRight" activeCell="L98" sqref="L98"/>
      <pageMargins left="0" right="0" top="0" bottom="0" header="0" footer="0"/>
    </customSheetView>
    <customSheetView guid="{F216E611-95A8-4BBB-A2D0-A05645A4F810}" showPageBreaks="1" showRuler="0">
      <pane xSplit="5" ySplit="3" topLeftCell="G71" activePane="bottomRight" state="frozenSplit"/>
      <selection pane="bottomRight" activeCell="G74" sqref="G74:K75"/>
      <pageMargins left="0" right="0" top="0" bottom="0" header="0" footer="0"/>
    </customSheetView>
    <customSheetView guid="{D23FD9BC-A501-4E36-8884-84F753B0CB15}" showRuler="0">
      <pane xSplit="5" ySplit="3" topLeftCell="G4" activePane="bottomRight" state="frozenSplit"/>
      <selection pane="bottomRight" activeCell="A224" sqref="A224:XFD22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361">
    <mergeCell ref="B3462:B3481"/>
    <mergeCell ref="B3482:B3501"/>
    <mergeCell ref="R3002:R3501"/>
    <mergeCell ref="P3482:P3501"/>
    <mergeCell ref="P3462:P3481"/>
    <mergeCell ref="P3442:P3461"/>
    <mergeCell ref="P3422:P3441"/>
    <mergeCell ref="P3402:P3421"/>
    <mergeCell ref="P3382:P3401"/>
    <mergeCell ref="P3362:P3381"/>
    <mergeCell ref="P3342:P3361"/>
    <mergeCell ref="P3322:P3341"/>
    <mergeCell ref="P3302:P3321"/>
    <mergeCell ref="P3062:P3081"/>
    <mergeCell ref="P3082:P3101"/>
    <mergeCell ref="P3102:P3121"/>
    <mergeCell ref="P3122:P3141"/>
    <mergeCell ref="P3142:P3161"/>
    <mergeCell ref="P3162:P3181"/>
    <mergeCell ref="P3182:P3201"/>
    <mergeCell ref="P3202:P3221"/>
    <mergeCell ref="P3222:P3241"/>
    <mergeCell ref="P3242:P3261"/>
    <mergeCell ref="P3262:P3281"/>
    <mergeCell ref="A3002:A3501"/>
    <mergeCell ref="B3002:B3021"/>
    <mergeCell ref="B3022:B3041"/>
    <mergeCell ref="B3042:B3061"/>
    <mergeCell ref="B3062:B3081"/>
    <mergeCell ref="B3082:B3101"/>
    <mergeCell ref="B3102:B3121"/>
    <mergeCell ref="B3122:B3141"/>
    <mergeCell ref="B3142:B3161"/>
    <mergeCell ref="B3162:B3181"/>
    <mergeCell ref="B3182:B3201"/>
    <mergeCell ref="B3202:B3221"/>
    <mergeCell ref="B3222:B3241"/>
    <mergeCell ref="B3242:B3261"/>
    <mergeCell ref="B3262:B3281"/>
    <mergeCell ref="B3282:B3301"/>
    <mergeCell ref="B3302:B3321"/>
    <mergeCell ref="B3322:B3341"/>
    <mergeCell ref="B3342:B3361"/>
    <mergeCell ref="B3362:B3381"/>
    <mergeCell ref="B3382:B3401"/>
    <mergeCell ref="B3402:B3421"/>
    <mergeCell ref="B3422:B3441"/>
    <mergeCell ref="B3442:B3461"/>
    <mergeCell ref="A1502:A2001"/>
    <mergeCell ref="A1002:A1501"/>
    <mergeCell ref="B402:B421"/>
    <mergeCell ref="B422:B441"/>
    <mergeCell ref="B442:B461"/>
    <mergeCell ref="B462:B481"/>
    <mergeCell ref="B482:B501"/>
    <mergeCell ref="A2:A501"/>
    <mergeCell ref="B902:B921"/>
    <mergeCell ref="B922:B941"/>
    <mergeCell ref="B942:B961"/>
    <mergeCell ref="B962:B981"/>
    <mergeCell ref="B982:B1001"/>
    <mergeCell ref="A502:A1001"/>
    <mergeCell ref="B202:B221"/>
    <mergeCell ref="B222:B241"/>
    <mergeCell ref="B242:B261"/>
    <mergeCell ref="B102:B121"/>
    <mergeCell ref="B122:B141"/>
    <mergeCell ref="B142:B161"/>
    <mergeCell ref="B162:B181"/>
    <mergeCell ref="B182:B201"/>
    <mergeCell ref="B2:B21"/>
    <mergeCell ref="B22:B41"/>
    <mergeCell ref="A2502:A3001"/>
    <mergeCell ref="B2402:B2421"/>
    <mergeCell ref="B2422:B2441"/>
    <mergeCell ref="B2442:B2461"/>
    <mergeCell ref="B2462:B2481"/>
    <mergeCell ref="B2482:B2501"/>
    <mergeCell ref="A2002:A2501"/>
    <mergeCell ref="B2902:B2921"/>
    <mergeCell ref="B2922:B2941"/>
    <mergeCell ref="B2942:B2961"/>
    <mergeCell ref="B2962:B2981"/>
    <mergeCell ref="B2982:B3001"/>
    <mergeCell ref="B2102:B2121"/>
    <mergeCell ref="B2122:B2141"/>
    <mergeCell ref="B2142:B2161"/>
    <mergeCell ref="B2162:B2181"/>
    <mergeCell ref="B2182:B2201"/>
    <mergeCell ref="B2002:B2021"/>
    <mergeCell ref="B2022:B2041"/>
    <mergeCell ref="B2042:B2061"/>
    <mergeCell ref="B2062:B2081"/>
    <mergeCell ref="B2082:B2101"/>
    <mergeCell ref="B2322:B2341"/>
    <mergeCell ref="B2342:B2361"/>
    <mergeCell ref="B42:B61"/>
    <mergeCell ref="B62:B81"/>
    <mergeCell ref="B82:B101"/>
    <mergeCell ref="B702:B721"/>
    <mergeCell ref="B722:B741"/>
    <mergeCell ref="B742:B761"/>
    <mergeCell ref="B762:B781"/>
    <mergeCell ref="B782:B801"/>
    <mergeCell ref="B262:B281"/>
    <mergeCell ref="B282:B301"/>
    <mergeCell ref="B602:B621"/>
    <mergeCell ref="B622:B641"/>
    <mergeCell ref="B642:B661"/>
    <mergeCell ref="B662:B681"/>
    <mergeCell ref="B682:B701"/>
    <mergeCell ref="B502:B521"/>
    <mergeCell ref="B522:B541"/>
    <mergeCell ref="B542:B561"/>
    <mergeCell ref="B562:B581"/>
    <mergeCell ref="B582:B601"/>
    <mergeCell ref="B302:B321"/>
    <mergeCell ref="B322:B341"/>
    <mergeCell ref="B342:B361"/>
    <mergeCell ref="B362:B381"/>
    <mergeCell ref="B382:B401"/>
    <mergeCell ref="B1002:B1021"/>
    <mergeCell ref="B1022:B1041"/>
    <mergeCell ref="B1042:B1061"/>
    <mergeCell ref="B1062:B1081"/>
    <mergeCell ref="B1082:B1101"/>
    <mergeCell ref="B802:B821"/>
    <mergeCell ref="B822:B841"/>
    <mergeCell ref="B842:B861"/>
    <mergeCell ref="B862:B881"/>
    <mergeCell ref="B882:B901"/>
    <mergeCell ref="B1202:B1221"/>
    <mergeCell ref="B1222:B1241"/>
    <mergeCell ref="B1242:B1261"/>
    <mergeCell ref="B1262:B1281"/>
    <mergeCell ref="B1282:B1301"/>
    <mergeCell ref="B1102:B1121"/>
    <mergeCell ref="B1122:B1141"/>
    <mergeCell ref="B1142:B1161"/>
    <mergeCell ref="B1162:B1181"/>
    <mergeCell ref="B1182:B1201"/>
    <mergeCell ref="B1502:B1521"/>
    <mergeCell ref="B1522:B1541"/>
    <mergeCell ref="B1542:B1561"/>
    <mergeCell ref="B1562:B1581"/>
    <mergeCell ref="B1582:B1601"/>
    <mergeCell ref="B1302:B1321"/>
    <mergeCell ref="B1322:B1341"/>
    <mergeCell ref="B1342:B1361"/>
    <mergeCell ref="B1362:B1381"/>
    <mergeCell ref="B1382:B1401"/>
    <mergeCell ref="B1402:B1421"/>
    <mergeCell ref="B1422:B1441"/>
    <mergeCell ref="B1442:B1461"/>
    <mergeCell ref="B1462:B1481"/>
    <mergeCell ref="B1482:B1501"/>
    <mergeCell ref="B1982:B2001"/>
    <mergeCell ref="B1702:B1721"/>
    <mergeCell ref="B1722:B1741"/>
    <mergeCell ref="B1742:B1761"/>
    <mergeCell ref="B1762:B1781"/>
    <mergeCell ref="B1782:B1801"/>
    <mergeCell ref="B1602:B1621"/>
    <mergeCell ref="B1622:B1641"/>
    <mergeCell ref="B1642:B1661"/>
    <mergeCell ref="B1662:B1681"/>
    <mergeCell ref="B1682:B1701"/>
    <mergeCell ref="B1802:B1821"/>
    <mergeCell ref="B1822:B1841"/>
    <mergeCell ref="B1842:B1861"/>
    <mergeCell ref="B1862:B1881"/>
    <mergeCell ref="B1882:B1901"/>
    <mergeCell ref="B1902:B1921"/>
    <mergeCell ref="B1922:B1941"/>
    <mergeCell ref="B1942:B1961"/>
    <mergeCell ref="B1962:B1981"/>
    <mergeCell ref="B2362:B2381"/>
    <mergeCell ref="B2382:B2401"/>
    <mergeCell ref="B2202:B2221"/>
    <mergeCell ref="B2222:B2241"/>
    <mergeCell ref="B2242:B2261"/>
    <mergeCell ref="B2262:B2281"/>
    <mergeCell ref="B2282:B2301"/>
    <mergeCell ref="B2802:B2821"/>
    <mergeCell ref="B2822:B2841"/>
    <mergeCell ref="B2502:B2521"/>
    <mergeCell ref="B2522:B2541"/>
    <mergeCell ref="B2542:B2561"/>
    <mergeCell ref="B2562:B2581"/>
    <mergeCell ref="B2582:B2601"/>
    <mergeCell ref="B2302:B2321"/>
    <mergeCell ref="B2842:B2861"/>
    <mergeCell ref="B2862:B2881"/>
    <mergeCell ref="B2882:B2901"/>
    <mergeCell ref="B2702:B2721"/>
    <mergeCell ref="B2722:B2741"/>
    <mergeCell ref="B2742:B2761"/>
    <mergeCell ref="B2762:B2781"/>
    <mergeCell ref="B2782:B2801"/>
    <mergeCell ref="B2602:B2621"/>
    <mergeCell ref="B2622:B2641"/>
    <mergeCell ref="B2642:B2661"/>
    <mergeCell ref="B2662:B2681"/>
    <mergeCell ref="B2682:B2701"/>
    <mergeCell ref="P2:P21"/>
    <mergeCell ref="P22:P41"/>
    <mergeCell ref="P42:P61"/>
    <mergeCell ref="P62:P81"/>
    <mergeCell ref="P82:P101"/>
    <mergeCell ref="P102:P121"/>
    <mergeCell ref="P122:P141"/>
    <mergeCell ref="P142:P161"/>
    <mergeCell ref="P162:P181"/>
    <mergeCell ref="P182:P201"/>
    <mergeCell ref="P202:P221"/>
    <mergeCell ref="P222:P241"/>
    <mergeCell ref="P242:P261"/>
    <mergeCell ref="P262:P281"/>
    <mergeCell ref="P282:P301"/>
    <mergeCell ref="P302:P321"/>
    <mergeCell ref="P322:P341"/>
    <mergeCell ref="P342:P361"/>
    <mergeCell ref="P362:P381"/>
    <mergeCell ref="P382:P401"/>
    <mergeCell ref="P402:P421"/>
    <mergeCell ref="P422:P441"/>
    <mergeCell ref="P442:P461"/>
    <mergeCell ref="P462:P481"/>
    <mergeCell ref="P482:P501"/>
    <mergeCell ref="P502:P521"/>
    <mergeCell ref="P522:P541"/>
    <mergeCell ref="P542:P561"/>
    <mergeCell ref="P562:P581"/>
    <mergeCell ref="P582:P601"/>
    <mergeCell ref="P602:P621"/>
    <mergeCell ref="P622:P641"/>
    <mergeCell ref="P642:P661"/>
    <mergeCell ref="P662:P681"/>
    <mergeCell ref="P682:P701"/>
    <mergeCell ref="P702:P721"/>
    <mergeCell ref="P722:P741"/>
    <mergeCell ref="P742:P761"/>
    <mergeCell ref="P762:P781"/>
    <mergeCell ref="P782:P801"/>
    <mergeCell ref="P802:P821"/>
    <mergeCell ref="P822:P841"/>
    <mergeCell ref="P842:P861"/>
    <mergeCell ref="P862:P881"/>
    <mergeCell ref="P882:P901"/>
    <mergeCell ref="P902:P921"/>
    <mergeCell ref="P922:P941"/>
    <mergeCell ref="P942:P961"/>
    <mergeCell ref="P962:P981"/>
    <mergeCell ref="P982:P1001"/>
    <mergeCell ref="P1002:P1021"/>
    <mergeCell ref="P1022:P1041"/>
    <mergeCell ref="P1042:P1061"/>
    <mergeCell ref="P1062:P1081"/>
    <mergeCell ref="P1082:P1101"/>
    <mergeCell ref="P1102:P1121"/>
    <mergeCell ref="P1122:P1141"/>
    <mergeCell ref="P1142:P1161"/>
    <mergeCell ref="P1162:P1181"/>
    <mergeCell ref="P1182:P1201"/>
    <mergeCell ref="P1202:P1221"/>
    <mergeCell ref="P1222:P1241"/>
    <mergeCell ref="P1242:P1261"/>
    <mergeCell ref="P1262:P1281"/>
    <mergeCell ref="P1282:P1301"/>
    <mergeCell ref="P1302:P1321"/>
    <mergeCell ref="P1322:P1341"/>
    <mergeCell ref="P1342:P1361"/>
    <mergeCell ref="P1362:P1381"/>
    <mergeCell ref="P1382:P1401"/>
    <mergeCell ref="P1402:P1421"/>
    <mergeCell ref="P1422:P1441"/>
    <mergeCell ref="P1442:P1461"/>
    <mergeCell ref="P1462:P1481"/>
    <mergeCell ref="P1482:P1501"/>
    <mergeCell ref="P1502:P1521"/>
    <mergeCell ref="P1522:P1541"/>
    <mergeCell ref="P1542:P1561"/>
    <mergeCell ref="P1562:P1581"/>
    <mergeCell ref="P1582:P1601"/>
    <mergeCell ref="P1602:P1621"/>
    <mergeCell ref="P1622:P1641"/>
    <mergeCell ref="P1642:P1661"/>
    <mergeCell ref="P1662:P1681"/>
    <mergeCell ref="P1682:P1701"/>
    <mergeCell ref="P1702:P1721"/>
    <mergeCell ref="P1722:P1741"/>
    <mergeCell ref="P1742:P1761"/>
    <mergeCell ref="P1762:P1781"/>
    <mergeCell ref="P1782:P1801"/>
    <mergeCell ref="P1802:P1821"/>
    <mergeCell ref="P1822:P1841"/>
    <mergeCell ref="P1842:P1861"/>
    <mergeCell ref="P1862:P1881"/>
    <mergeCell ref="P1882:P1901"/>
    <mergeCell ref="P1902:P1921"/>
    <mergeCell ref="P1922:P1941"/>
    <mergeCell ref="P1942:P1961"/>
    <mergeCell ref="P1962:P1981"/>
    <mergeCell ref="P1982:P2001"/>
    <mergeCell ref="P2002:P2021"/>
    <mergeCell ref="P2022:P2041"/>
    <mergeCell ref="P2042:P2061"/>
    <mergeCell ref="P2062:P2081"/>
    <mergeCell ref="P2082:P2101"/>
    <mergeCell ref="P2102:P2121"/>
    <mergeCell ref="P2122:P2141"/>
    <mergeCell ref="P2142:P2161"/>
    <mergeCell ref="P2162:P2181"/>
    <mergeCell ref="P2182:P2201"/>
    <mergeCell ref="P2202:P2221"/>
    <mergeCell ref="P2222:P2241"/>
    <mergeCell ref="P2242:P2261"/>
    <mergeCell ref="P2262:P2281"/>
    <mergeCell ref="P2282:P2301"/>
    <mergeCell ref="P2302:P2321"/>
    <mergeCell ref="P2322:P2341"/>
    <mergeCell ref="P2562:P2581"/>
    <mergeCell ref="P2582:P2601"/>
    <mergeCell ref="P2602:P2621"/>
    <mergeCell ref="P2622:P2641"/>
    <mergeCell ref="P2642:P2661"/>
    <mergeCell ref="P2662:P2681"/>
    <mergeCell ref="P2682:P2701"/>
    <mergeCell ref="P2342:P2361"/>
    <mergeCell ref="P2362:P2381"/>
    <mergeCell ref="P2382:P2401"/>
    <mergeCell ref="P2402:P2421"/>
    <mergeCell ref="P2422:P2441"/>
    <mergeCell ref="P2442:P2461"/>
    <mergeCell ref="P2462:P2481"/>
    <mergeCell ref="P2482:P2501"/>
    <mergeCell ref="P2502:P2521"/>
    <mergeCell ref="P3282:P3301"/>
    <mergeCell ref="R2:R501"/>
    <mergeCell ref="R502:R1501"/>
    <mergeCell ref="R1502:R3001"/>
    <mergeCell ref="P2882:P2901"/>
    <mergeCell ref="P2902:P2921"/>
    <mergeCell ref="P2922:P2941"/>
    <mergeCell ref="P2942:P2961"/>
    <mergeCell ref="P2962:P2981"/>
    <mergeCell ref="P2982:P3001"/>
    <mergeCell ref="P3002:P3021"/>
    <mergeCell ref="P3022:P3041"/>
    <mergeCell ref="P3042:P3061"/>
    <mergeCell ref="P2702:P2721"/>
    <mergeCell ref="P2722:P2741"/>
    <mergeCell ref="P2742:P2761"/>
    <mergeCell ref="P2762:P2781"/>
    <mergeCell ref="P2782:P2801"/>
    <mergeCell ref="P2802:P2821"/>
    <mergeCell ref="P2822:P2841"/>
    <mergeCell ref="P2842:P2861"/>
    <mergeCell ref="P2862:P2881"/>
    <mergeCell ref="P2522:P2541"/>
    <mergeCell ref="P2542:P2561"/>
  </mergeCells>
  <phoneticPr fontId="9" type="noConversion"/>
  <conditionalFormatting sqref="E2:F401 E2502:F2901 E1502:F1901 E502:F901 E1002:F1401 E2002:F2401">
    <cfRule type="cellIs" dxfId="819" priority="1232" stopIfTrue="1" operator="equal">
      <formula>"L"</formula>
    </cfRule>
    <cfRule type="cellIs" dxfId="818" priority="1233" stopIfTrue="1" operator="equal">
      <formula>"M"</formula>
    </cfRule>
    <cfRule type="cellIs" dxfId="817" priority="1234" stopIfTrue="1" operator="equal">
      <formula>"H"</formula>
    </cfRule>
  </conditionalFormatting>
  <conditionalFormatting sqref="R2 R1502 R502">
    <cfRule type="cellIs" dxfId="816" priority="1220" stopIfTrue="1" operator="equal">
      <formula>"S"</formula>
    </cfRule>
    <cfRule type="cellIs" dxfId="815" priority="1221" stopIfTrue="1" operator="equal">
      <formula>"NR"</formula>
    </cfRule>
    <cfRule type="cellIs" dxfId="814" priority="1222" stopIfTrue="1" operator="equal">
      <formula>"U"</formula>
    </cfRule>
  </conditionalFormatting>
  <conditionalFormatting sqref="E2982:F3001 E3482:F3501">
    <cfRule type="cellIs" dxfId="813" priority="410" stopIfTrue="1" operator="equal">
      <formula>"L"</formula>
    </cfRule>
    <cfRule type="cellIs" dxfId="812" priority="411" stopIfTrue="1" operator="equal">
      <formula>"M"</formula>
    </cfRule>
    <cfRule type="cellIs" dxfId="811" priority="412" stopIfTrue="1" operator="equal">
      <formula>"H"</formula>
    </cfRule>
  </conditionalFormatting>
  <conditionalFormatting sqref="E2902:F2921">
    <cfRule type="cellIs" dxfId="810" priority="398" stopIfTrue="1" operator="equal">
      <formula>"L"</formula>
    </cfRule>
    <cfRule type="cellIs" dxfId="809" priority="399" stopIfTrue="1" operator="equal">
      <formula>"M"</formula>
    </cfRule>
    <cfRule type="cellIs" dxfId="808" priority="400" stopIfTrue="1" operator="equal">
      <formula>"H"</formula>
    </cfRule>
  </conditionalFormatting>
  <conditionalFormatting sqref="E2922:F2941">
    <cfRule type="cellIs" dxfId="807" priority="386" stopIfTrue="1" operator="equal">
      <formula>"L"</formula>
    </cfRule>
    <cfRule type="cellIs" dxfId="806" priority="387" stopIfTrue="1" operator="equal">
      <formula>"M"</formula>
    </cfRule>
    <cfRule type="cellIs" dxfId="805" priority="388" stopIfTrue="1" operator="equal">
      <formula>"H"</formula>
    </cfRule>
  </conditionalFormatting>
  <conditionalFormatting sqref="E2962:F2981">
    <cfRule type="cellIs" dxfId="804" priority="374" stopIfTrue="1" operator="equal">
      <formula>"L"</formula>
    </cfRule>
    <cfRule type="cellIs" dxfId="803" priority="375" stopIfTrue="1" operator="equal">
      <formula>"M"</formula>
    </cfRule>
    <cfRule type="cellIs" dxfId="802" priority="376" stopIfTrue="1" operator="equal">
      <formula>"H"</formula>
    </cfRule>
  </conditionalFormatting>
  <conditionalFormatting sqref="E2942:F2961">
    <cfRule type="cellIs" dxfId="801" priority="362" stopIfTrue="1" operator="equal">
      <formula>"L"</formula>
    </cfRule>
    <cfRule type="cellIs" dxfId="800" priority="363" stopIfTrue="1" operator="equal">
      <formula>"M"</formula>
    </cfRule>
    <cfRule type="cellIs" dxfId="799" priority="364" stopIfTrue="1" operator="equal">
      <formula>"H"</formula>
    </cfRule>
  </conditionalFormatting>
  <conditionalFormatting sqref="E2482:F2501">
    <cfRule type="cellIs" dxfId="798" priority="350" stopIfTrue="1" operator="equal">
      <formula>"L"</formula>
    </cfRule>
    <cfRule type="cellIs" dxfId="797" priority="351" stopIfTrue="1" operator="equal">
      <formula>"M"</formula>
    </cfRule>
    <cfRule type="cellIs" dxfId="796" priority="352" stopIfTrue="1" operator="equal">
      <formula>"H"</formula>
    </cfRule>
  </conditionalFormatting>
  <conditionalFormatting sqref="E2402:F2421">
    <cfRule type="cellIs" dxfId="795" priority="338" stopIfTrue="1" operator="equal">
      <formula>"L"</formula>
    </cfRule>
    <cfRule type="cellIs" dxfId="794" priority="339" stopIfTrue="1" operator="equal">
      <formula>"M"</formula>
    </cfRule>
    <cfRule type="cellIs" dxfId="793" priority="340" stopIfTrue="1" operator="equal">
      <formula>"H"</formula>
    </cfRule>
  </conditionalFormatting>
  <conditionalFormatting sqref="E2422:F2441">
    <cfRule type="cellIs" dxfId="792" priority="326" stopIfTrue="1" operator="equal">
      <formula>"L"</formula>
    </cfRule>
    <cfRule type="cellIs" dxfId="791" priority="327" stopIfTrue="1" operator="equal">
      <formula>"M"</formula>
    </cfRule>
    <cfRule type="cellIs" dxfId="790" priority="328" stopIfTrue="1" operator="equal">
      <formula>"H"</formula>
    </cfRule>
  </conditionalFormatting>
  <conditionalFormatting sqref="E2462:F2481">
    <cfRule type="cellIs" dxfId="789" priority="314" stopIfTrue="1" operator="equal">
      <formula>"L"</formula>
    </cfRule>
    <cfRule type="cellIs" dxfId="788" priority="315" stopIfTrue="1" operator="equal">
      <formula>"M"</formula>
    </cfRule>
    <cfRule type="cellIs" dxfId="787" priority="316" stopIfTrue="1" operator="equal">
      <formula>"H"</formula>
    </cfRule>
  </conditionalFormatting>
  <conditionalFormatting sqref="E2442:F2461">
    <cfRule type="cellIs" dxfId="786" priority="302" stopIfTrue="1" operator="equal">
      <formula>"L"</formula>
    </cfRule>
    <cfRule type="cellIs" dxfId="785" priority="303" stopIfTrue="1" operator="equal">
      <formula>"M"</formula>
    </cfRule>
    <cfRule type="cellIs" dxfId="784" priority="304" stopIfTrue="1" operator="equal">
      <formula>"H"</formula>
    </cfRule>
  </conditionalFormatting>
  <conditionalFormatting sqref="E1482:F1501">
    <cfRule type="cellIs" dxfId="783" priority="290" stopIfTrue="1" operator="equal">
      <formula>"L"</formula>
    </cfRule>
    <cfRule type="cellIs" dxfId="782" priority="291" stopIfTrue="1" operator="equal">
      <formula>"M"</formula>
    </cfRule>
    <cfRule type="cellIs" dxfId="781" priority="292" stopIfTrue="1" operator="equal">
      <formula>"H"</formula>
    </cfRule>
  </conditionalFormatting>
  <conditionalFormatting sqref="E1402:F1421">
    <cfRule type="cellIs" dxfId="780" priority="278" stopIfTrue="1" operator="equal">
      <formula>"L"</formula>
    </cfRule>
    <cfRule type="cellIs" dxfId="779" priority="279" stopIfTrue="1" operator="equal">
      <formula>"M"</formula>
    </cfRule>
    <cfRule type="cellIs" dxfId="778" priority="280" stopIfTrue="1" operator="equal">
      <formula>"H"</formula>
    </cfRule>
  </conditionalFormatting>
  <conditionalFormatting sqref="E1422:F1441">
    <cfRule type="cellIs" dxfId="777" priority="266" stopIfTrue="1" operator="equal">
      <formula>"L"</formula>
    </cfRule>
    <cfRule type="cellIs" dxfId="776" priority="267" stopIfTrue="1" operator="equal">
      <formula>"M"</formula>
    </cfRule>
    <cfRule type="cellIs" dxfId="775" priority="268" stopIfTrue="1" operator="equal">
      <formula>"H"</formula>
    </cfRule>
  </conditionalFormatting>
  <conditionalFormatting sqref="E1462:F1481">
    <cfRule type="cellIs" dxfId="774" priority="254" stopIfTrue="1" operator="equal">
      <formula>"L"</formula>
    </cfRule>
    <cfRule type="cellIs" dxfId="773" priority="255" stopIfTrue="1" operator="equal">
      <formula>"M"</formula>
    </cfRule>
    <cfRule type="cellIs" dxfId="772" priority="256" stopIfTrue="1" operator="equal">
      <formula>"H"</formula>
    </cfRule>
  </conditionalFormatting>
  <conditionalFormatting sqref="E1442:F1461">
    <cfRule type="cellIs" dxfId="771" priority="242" stopIfTrue="1" operator="equal">
      <formula>"L"</formula>
    </cfRule>
    <cfRule type="cellIs" dxfId="770" priority="243" stopIfTrue="1" operator="equal">
      <formula>"M"</formula>
    </cfRule>
    <cfRule type="cellIs" dxfId="769" priority="244" stopIfTrue="1" operator="equal">
      <formula>"H"</formula>
    </cfRule>
  </conditionalFormatting>
  <conditionalFormatting sqref="E482:F501">
    <cfRule type="cellIs" dxfId="768" priority="230" stopIfTrue="1" operator="equal">
      <formula>"L"</formula>
    </cfRule>
    <cfRule type="cellIs" dxfId="767" priority="231" stopIfTrue="1" operator="equal">
      <formula>"M"</formula>
    </cfRule>
    <cfRule type="cellIs" dxfId="766" priority="232" stopIfTrue="1" operator="equal">
      <formula>"H"</formula>
    </cfRule>
  </conditionalFormatting>
  <conditionalFormatting sqref="E402:F421">
    <cfRule type="cellIs" dxfId="765" priority="218" stopIfTrue="1" operator="equal">
      <formula>"L"</formula>
    </cfRule>
    <cfRule type="cellIs" dxfId="764" priority="219" stopIfTrue="1" operator="equal">
      <formula>"M"</formula>
    </cfRule>
    <cfRule type="cellIs" dxfId="763" priority="220" stopIfTrue="1" operator="equal">
      <formula>"H"</formula>
    </cfRule>
  </conditionalFormatting>
  <conditionalFormatting sqref="E422:F441">
    <cfRule type="cellIs" dxfId="762" priority="206" stopIfTrue="1" operator="equal">
      <formula>"L"</formula>
    </cfRule>
    <cfRule type="cellIs" dxfId="761" priority="207" stopIfTrue="1" operator="equal">
      <formula>"M"</formula>
    </cfRule>
    <cfRule type="cellIs" dxfId="760" priority="208" stopIfTrue="1" operator="equal">
      <formula>"H"</formula>
    </cfRule>
  </conditionalFormatting>
  <conditionalFormatting sqref="E462:F481">
    <cfRule type="cellIs" dxfId="759" priority="194" stopIfTrue="1" operator="equal">
      <formula>"L"</formula>
    </cfRule>
    <cfRule type="cellIs" dxfId="758" priority="195" stopIfTrue="1" operator="equal">
      <formula>"M"</formula>
    </cfRule>
    <cfRule type="cellIs" dxfId="757" priority="196" stopIfTrue="1" operator="equal">
      <formula>"H"</formula>
    </cfRule>
  </conditionalFormatting>
  <conditionalFormatting sqref="E442:F461">
    <cfRule type="cellIs" dxfId="756" priority="182" stopIfTrue="1" operator="equal">
      <formula>"L"</formula>
    </cfRule>
    <cfRule type="cellIs" dxfId="755" priority="183" stopIfTrue="1" operator="equal">
      <formula>"M"</formula>
    </cfRule>
    <cfRule type="cellIs" dxfId="754" priority="184" stopIfTrue="1" operator="equal">
      <formula>"H"</formula>
    </cfRule>
  </conditionalFormatting>
  <conditionalFormatting sqref="E982:F1001">
    <cfRule type="cellIs" dxfId="753" priority="170" stopIfTrue="1" operator="equal">
      <formula>"L"</formula>
    </cfRule>
    <cfRule type="cellIs" dxfId="752" priority="171" stopIfTrue="1" operator="equal">
      <formula>"M"</formula>
    </cfRule>
    <cfRule type="cellIs" dxfId="751" priority="172" stopIfTrue="1" operator="equal">
      <formula>"H"</formula>
    </cfRule>
  </conditionalFormatting>
  <conditionalFormatting sqref="E902:F921">
    <cfRule type="cellIs" dxfId="750" priority="158" stopIfTrue="1" operator="equal">
      <formula>"L"</formula>
    </cfRule>
    <cfRule type="cellIs" dxfId="749" priority="159" stopIfTrue="1" operator="equal">
      <formula>"M"</formula>
    </cfRule>
    <cfRule type="cellIs" dxfId="748" priority="160" stopIfTrue="1" operator="equal">
      <formula>"H"</formula>
    </cfRule>
  </conditionalFormatting>
  <conditionalFormatting sqref="E922:F941">
    <cfRule type="cellIs" dxfId="747" priority="146" stopIfTrue="1" operator="equal">
      <formula>"L"</formula>
    </cfRule>
    <cfRule type="cellIs" dxfId="746" priority="147" stopIfTrue="1" operator="equal">
      <formula>"M"</formula>
    </cfRule>
    <cfRule type="cellIs" dxfId="745" priority="148" stopIfTrue="1" operator="equal">
      <formula>"H"</formula>
    </cfRule>
  </conditionalFormatting>
  <conditionalFormatting sqref="E962:F981">
    <cfRule type="cellIs" dxfId="744" priority="134" stopIfTrue="1" operator="equal">
      <formula>"L"</formula>
    </cfRule>
    <cfRule type="cellIs" dxfId="743" priority="135" stopIfTrue="1" operator="equal">
      <formula>"M"</formula>
    </cfRule>
    <cfRule type="cellIs" dxfId="742" priority="136" stopIfTrue="1" operator="equal">
      <formula>"H"</formula>
    </cfRule>
  </conditionalFormatting>
  <conditionalFormatting sqref="E942:F961">
    <cfRule type="cellIs" dxfId="741" priority="122" stopIfTrue="1" operator="equal">
      <formula>"L"</formula>
    </cfRule>
    <cfRule type="cellIs" dxfId="740" priority="123" stopIfTrue="1" operator="equal">
      <formula>"M"</formula>
    </cfRule>
    <cfRule type="cellIs" dxfId="739" priority="124" stopIfTrue="1" operator="equal">
      <formula>"H"</formula>
    </cfRule>
  </conditionalFormatting>
  <conditionalFormatting sqref="E1982:F2001">
    <cfRule type="cellIs" dxfId="738" priority="110" stopIfTrue="1" operator="equal">
      <formula>"L"</formula>
    </cfRule>
    <cfRule type="cellIs" dxfId="737" priority="111" stopIfTrue="1" operator="equal">
      <formula>"M"</formula>
    </cfRule>
    <cfRule type="cellIs" dxfId="736" priority="112" stopIfTrue="1" operator="equal">
      <formula>"H"</formula>
    </cfRule>
  </conditionalFormatting>
  <conditionalFormatting sqref="E1902:F1921">
    <cfRule type="cellIs" dxfId="735" priority="98" stopIfTrue="1" operator="equal">
      <formula>"L"</formula>
    </cfRule>
    <cfRule type="cellIs" dxfId="734" priority="99" stopIfTrue="1" operator="equal">
      <formula>"M"</formula>
    </cfRule>
    <cfRule type="cellIs" dxfId="733" priority="100" stopIfTrue="1" operator="equal">
      <formula>"H"</formula>
    </cfRule>
  </conditionalFormatting>
  <conditionalFormatting sqref="E1922:F1941">
    <cfRule type="cellIs" dxfId="732" priority="86" stopIfTrue="1" operator="equal">
      <formula>"L"</formula>
    </cfRule>
    <cfRule type="cellIs" dxfId="731" priority="87" stopIfTrue="1" operator="equal">
      <formula>"M"</formula>
    </cfRule>
    <cfRule type="cellIs" dxfId="730" priority="88" stopIfTrue="1" operator="equal">
      <formula>"H"</formula>
    </cfRule>
  </conditionalFormatting>
  <conditionalFormatting sqref="E1962:F1981">
    <cfRule type="cellIs" dxfId="729" priority="74" stopIfTrue="1" operator="equal">
      <formula>"L"</formula>
    </cfRule>
    <cfRule type="cellIs" dxfId="728" priority="75" stopIfTrue="1" operator="equal">
      <formula>"M"</formula>
    </cfRule>
    <cfRule type="cellIs" dxfId="727" priority="76" stopIfTrue="1" operator="equal">
      <formula>"H"</formula>
    </cfRule>
  </conditionalFormatting>
  <conditionalFormatting sqref="E1942:F1961">
    <cfRule type="cellIs" dxfId="726" priority="62" stopIfTrue="1" operator="equal">
      <formula>"L"</formula>
    </cfRule>
    <cfRule type="cellIs" dxfId="725" priority="63" stopIfTrue="1" operator="equal">
      <formula>"M"</formula>
    </cfRule>
    <cfRule type="cellIs" dxfId="724" priority="64" stopIfTrue="1" operator="equal">
      <formula>"H"</formula>
    </cfRule>
  </conditionalFormatting>
  <conditionalFormatting sqref="E3002:F3401">
    <cfRule type="cellIs" dxfId="723" priority="53" stopIfTrue="1" operator="equal">
      <formula>"L"</formula>
    </cfRule>
    <cfRule type="cellIs" dxfId="722" priority="54" stopIfTrue="1" operator="equal">
      <formula>"M"</formula>
    </cfRule>
    <cfRule type="cellIs" dxfId="721" priority="55" stopIfTrue="1" operator="equal">
      <formula>"H"</formula>
    </cfRule>
  </conditionalFormatting>
  <conditionalFormatting sqref="E3402:F3421">
    <cfRule type="cellIs" dxfId="720" priority="44" stopIfTrue="1" operator="equal">
      <formula>"L"</formula>
    </cfRule>
    <cfRule type="cellIs" dxfId="719" priority="45" stopIfTrue="1" operator="equal">
      <formula>"M"</formula>
    </cfRule>
    <cfRule type="cellIs" dxfId="718" priority="46" stopIfTrue="1" operator="equal">
      <formula>"H"</formula>
    </cfRule>
  </conditionalFormatting>
  <conditionalFormatting sqref="E3422:F3441">
    <cfRule type="cellIs" dxfId="717" priority="38" stopIfTrue="1" operator="equal">
      <formula>"L"</formula>
    </cfRule>
    <cfRule type="cellIs" dxfId="716" priority="39" stopIfTrue="1" operator="equal">
      <formula>"M"</formula>
    </cfRule>
    <cfRule type="cellIs" dxfId="715" priority="40" stopIfTrue="1" operator="equal">
      <formula>"H"</formula>
    </cfRule>
  </conditionalFormatting>
  <conditionalFormatting sqref="E3462:F3481">
    <cfRule type="cellIs" dxfId="714" priority="32" stopIfTrue="1" operator="equal">
      <formula>"L"</formula>
    </cfRule>
    <cfRule type="cellIs" dxfId="713" priority="33" stopIfTrue="1" operator="equal">
      <formula>"M"</formula>
    </cfRule>
    <cfRule type="cellIs" dxfId="712" priority="34" stopIfTrue="1" operator="equal">
      <formula>"H"</formula>
    </cfRule>
  </conditionalFormatting>
  <conditionalFormatting sqref="E3442:F3461">
    <cfRule type="cellIs" dxfId="711" priority="26" stopIfTrue="1" operator="equal">
      <formula>"L"</formula>
    </cfRule>
    <cfRule type="cellIs" dxfId="710" priority="27" stopIfTrue="1" operator="equal">
      <formula>"M"</formula>
    </cfRule>
    <cfRule type="cellIs" dxfId="709" priority="28" stopIfTrue="1" operator="equal">
      <formula>"H"</formula>
    </cfRule>
  </conditionalFormatting>
  <conditionalFormatting sqref="R3002">
    <cfRule type="cellIs" dxfId="708" priority="23" stopIfTrue="1" operator="equal">
      <formula>"S"</formula>
    </cfRule>
    <cfRule type="cellIs" dxfId="707" priority="24" stopIfTrue="1" operator="equal">
      <formula>"NR"</formula>
    </cfRule>
    <cfRule type="cellIs" dxfId="706" priority="25" stopIfTrue="1" operator="equal">
      <formula>"U"</formula>
    </cfRule>
  </conditionalFormatting>
  <conditionalFormatting sqref="D2:D3501">
    <cfRule type="expression" dxfId="705" priority="8" stopIfTrue="1">
      <formula>E2=4</formula>
    </cfRule>
    <cfRule type="expression" dxfId="704" priority="9" stopIfTrue="1">
      <formula>E2=3</formula>
    </cfRule>
    <cfRule type="expression" dxfId="703" priority="10" stopIfTrue="1">
      <formula>OR(E2=1,E2=2)</formula>
    </cfRule>
  </conditionalFormatting>
  <conditionalFormatting sqref="D2:D3501">
    <cfRule type="cellIs" dxfId="702" priority="6" stopIfTrue="1" operator="equal">
      <formula>"NC"</formula>
    </cfRule>
    <cfRule type="cellIs" dxfId="701" priority="7" stopIfTrue="1" operator="equal">
      <formula>"NY"</formula>
    </cfRule>
  </conditionalFormatting>
  <conditionalFormatting sqref="P2 P22 P42 P62 P82 P102 P122 P142 P162 P182 P202 P222 P242 P262 P282 P302 P322 P342 P362 P382 P402 P422 P442 P462 P482 P502 P522 P542 P562 P582 P602 P622 P642 P662 P682 P702 P722 P742 P762 P782 P802 P822 P842 P862 P882 P902 P922 P942 P962 P982 P1002 P1022 P1042 P1062 P1082 P1102 P1122 P1142 P1162 P1182 P1202 P1222 P1242 P1262 P1282 P1302 P1322 P1342 P1362 P1382 P1402 P1422 P1442 P1462 P1482 P1502 P1522 P1542 P1562 P1582 P1602 P1622 P1642 P1662 P1682 P1702 P1722 P1742 P1762 P1782 P1802 P1822 P1842 P1862 P1882 P1902 P1922 P1942 P1962 P1982 P2002 P2022 P2042 P2062 P2082 P2102 P2122 P2142 P2162 P2182 P2202 P2222 P2242 P2262 P2282 P2302 P2322 P2342 P2362 P2382 P2402 P2422 P2442 P2462 P2482 P2502 P2522 P2542 P2562 P2582 P2602 P2622 P2642 P2662 P2682 P2702 P2722 P2742 P2762 P2782 P2802 P2822 P2842 P2862 P2882 P2902 P2922 P2942 P2962 P2982 P3002 P3022 P3042 P3062 P3082 P3102 P3122 P3142 P3162 P3182 P3202 P3222 P3242 P3262 P3282 P3302 P3322 P3342 P3362 P3382 P3402 P3422 P3442 P3462 P3482">
    <cfRule type="expression" dxfId="700" priority="1" stopIfTrue="1">
      <formula>OR(P2="L",P2="FM")</formula>
    </cfRule>
    <cfRule type="expression" dxfId="699" priority="2" stopIfTrue="1">
      <formula>OR(P2="M",P2="LM")</formula>
    </cfRule>
    <cfRule type="expression" dxfId="698" priority="3" stopIfTrue="1">
      <formula>OR(P2="H",P2="PM",P2="NM",P2="DM")</formula>
    </cfRule>
    <cfRule type="expression" dxfId="697" priority="4" stopIfTrue="1">
      <formula>OR(P2="NC")</formula>
    </cfRule>
    <cfRule type="expression" dxfId="696" priority="5" stopIfTrue="1">
      <formula>OR(P2="NY")</formula>
    </cfRule>
  </conditionalFormatting>
  <dataValidations count="2">
    <dataValidation type="whole" operator="greaterThanOrEqual" allowBlank="1" showInputMessage="1" showErrorMessage="1" error="Only numeric entries allowed" sqref="K1402:K1501 K2902:K3001 K1902:K2001 I2402:I2501 K2402:K2501 I1402:I1501 I2:I601 K2:K601 I902:I1001 K902:K1001 I1902:I2001 I2902:I3001 K3402:K3501 I3402:I3501" xr:uid="{0B870C78-35F7-4CB8-BCC5-F15A06521E7A}">
      <formula1>0</formula1>
    </dataValidation>
    <dataValidation type="list" allowBlank="1" showInputMessage="1" showErrorMessage="1" sqref="G2:H3501" xr:uid="{2B530D1E-E79C-47CB-9324-D183DFE26158}">
      <formula1>"0,1"</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A95D01F3-A7DE-43F0-847A-39D0FA43AA5E}">
          <x14:formula1>
            <xm:f>'Organizational Unit Summary'!$AL$22:$AL$24</xm:f>
          </x14:formula1>
          <xm:sqref>R2 R1502 R502 R3002</xm:sqref>
        </x14:dataValidation>
        <x14:dataValidation type="list" allowBlank="1" showInputMessage="1" showErrorMessage="1" xr:uid="{2BD90A10-6EEA-4728-8AFF-E383B6FDF605}">
          <x14:formula1>
            <xm:f>IF('Organizational Unit Summary'!$B$24="Evaluation", Eval_Char_GOV, Bnchmrk_Char_GOV)</xm:f>
          </x14:formula1>
          <xm:sqref>P2:P3501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0070C0"/>
  </sheetPr>
  <dimension ref="A1:Q681"/>
  <sheetViews>
    <sheetView zoomScale="80" zoomScaleNormal="80" zoomScalePageLayoutView="75" workbookViewId="0">
      <pane ySplit="1" topLeftCell="A2" activePane="bottomLeft" state="frozen"/>
      <selection pane="bottomLeft" activeCell="L1" sqref="L1"/>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126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Summary'!$G$16="OoS","OoS",IF(AND(F2=1,G2=1,NOT(ISTEXT(I2))),4,IF(AND(F2=1,G2=1,ISTEXT(I2)),3,IF(AND(OR(F2=1,G2=1),ISTEXT(I2)),2,1))))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Summary'!$H$16="OoS","OoS",IF(AND(F3=1,G3=1,NOT(ISTEXT(I3))),4,IF(AND(F3=1,G3=1,ISTEXT(I3)),3,IF(AND(OR(F3=1,G3=1),ISTEXT(I3)),2,1))))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Summary'!$I$16="OoS","OoS",IF(AND(F4=1,G4=1,NOT(ISTEXT(I4))),4,IF(AND(F4=1,G4=1,ISTEXT(I4)),3,IF(AND(OR(F4=1,G4=1),ISTEXT(I4)),2,1))))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Summary'!$J$16="OoS","OoS",IF(AND(F5=1,G5=1,NOT(ISTEXT(I5))),4,IF(AND(F5=1,G5=1,ISTEXT(I5)),3,IF(AND(OR(F5=1,G5=1),ISTEXT(I5)),2,1))))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Summary'!$K$16="OoS","OoS",IF(AND(F6=1,G6=1,NOT(ISTEXT(I6))),4,IF(AND(F6=1,G6=1,ISTEXT(I6)),3,IF(AND(OR(F6=1,G6=1),ISTEXT(I6)),2,1))))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Summary'!$L$16="OoS","OoS",IF(AND(F7=1,G7=1,NOT(ISTEXT(I7))),4,IF(AND(F7=1,G7=1,ISTEXT(I7)),3,IF(AND(OR(F7=1,G7=1),ISTEXT(I7)),2,1))))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Summary'!$M$16="OoS","OoS",IF(AND(F8=1,G8=1,NOT(ISTEXT(I8))),4,IF(AND(F8=1,G8=1,ISTEXT(I8)),3,IF(AND(OR(F8=1,G8=1),ISTEXT(I8)),2,1))))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Summary'!$N$16="OoS","OoS",IF(AND(F9=1,G9=1,NOT(ISTEXT(I9))),4,IF(AND(F9=1,G9=1,ISTEXT(I9)),3,IF(AND(OR(F9=1,G9=1),ISTEXT(I9)),2,1))))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Summary'!$O$16="OoS","OoS",IF(AND(F10=1,G10=1,NOT(ISTEXT(I10))),4,IF(AND(F10=1,G10=1,ISTEXT(I10)),3,IF(AND(OR(F10=1,G10=1),ISTEXT(I10)),2,1))))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Summary'!$P$16="OoS","OoS",IF(AND(F11=1,G11=1,NOT(ISTEXT(I11))),4,IF(AND(F11=1,G11=1,ISTEXT(I11)),3,IF(AND(OR(F11=1,G11=1),ISTEXT(I11)),2,1))))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Summary'!$Q$16="OoS","OoS",IF(AND(F12=1,G12=1,NOT(ISTEXT(I12))),4,IF(AND(F12=1,G12=1,ISTEXT(I12)),3,IF(AND(OR(F12=1,G12=1),ISTEXT(I12)),2,1))))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Summary'!$R$16="OoS","OoS",IF(AND(F13=1,G13=1,NOT(ISTEXT(I13))),4,IF(AND(F13=1,G13=1,ISTEXT(I13)),3,IF(AND(OR(F13=1,G13=1),ISTEXT(I13)),2,1))))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Summary'!$S$16="OoS","OoS",IF(AND(F14=1,G14=1,NOT(ISTEXT(I14))),4,IF(AND(F14=1,G14=1,ISTEXT(I14)),3,IF(AND(OR(F14=1,G14=1),ISTEXT(I14)),2,1))))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Summary'!$T$16="OoS","OoS",IF(AND(F15=1,G15=1,NOT(ISTEXT(I15))),4,IF(AND(F15=1,G15=1,ISTEXT(I15)),3,IF(AND(OR(F15=1,G15=1),ISTEXT(I15)),2,1))))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Summary'!$U$16="OoS","OoS",IF(AND(F16=1,G16=1,NOT(ISTEXT(I16))),4,IF(AND(F16=1,G16=1,ISTEXT(I16)),3,IF(AND(OR(F16=1,G16=1),ISTEXT(I16)),2,1))))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Summary'!$V$16="OoS","OoS",IF(AND(F17=1,G17=1,NOT(ISTEXT(I17))),4,IF(AND(F17=1,G17=1,ISTEXT(I17)),3,IF(AND(OR(F17=1,G17=1),ISTEXT(I17)),2,1))))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Summary'!$W$16="OoS","OoS",IF(AND(F18=1,G18=1,NOT(ISTEXT(I18))),4,IF(AND(F18=1,G18=1,ISTEXT(I18)),3,IF(AND(OR(F18=1,G18=1),ISTEXT(I18)),2,1))))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Summary'!$X$16="OoS","OoS",IF(AND(F19=1,G19=1,NOT(ISTEXT(I19))),4,IF(AND(F19=1,G19=1,ISTEXT(I19)),3,IF(AND(OR(F19=1,G19=1),ISTEXT(I19)),2,1))))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Summary'!$Y$16="OoS","OoS",IF(AND(F20=1,G20=1,NOT(ISTEXT(I20))),4,IF(AND(F20=1,G20=1,ISTEXT(I20)),3,IF(AND(OR(F20=1,G20=1),ISTEXT(I20)),2,1))))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Summary'!$Z$16="OoS","OoS",IF(AND(F21=1,G21=1,NOT(ISTEXT(I21))),4,IF(AND(F21=1,G21=1,ISTEXT(I21)),3,IF(AND(OR(F21=1,G21=1),ISTEXT(I21)),2,1))))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127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Summary'!$G$16="OoS","OoS",IF(AND(F22=1,G22=1,NOT(ISTEXT(I22))),4,IF(AND(F22=1,G22=1,ISTEXT(I22)),3,IF(AND(OR(F22=1,G22=1),ISTEXT(I22)),2,1))))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Summary'!$H$16="OoS","OoS",IF(AND(F23=1,G23=1,NOT(ISTEXT(I23))),4,IF(AND(F23=1,G23=1,ISTEXT(I23)),3,IF(AND(OR(F23=1,G23=1),ISTEXT(I23)),2,1))))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Summary'!$I$16="OoS","OoS",IF(AND(F24=1,G24=1,NOT(ISTEXT(I24))),4,IF(AND(F24=1,G24=1,ISTEXT(I24)),3,IF(AND(OR(F24=1,G24=1),ISTEXT(I24)),2,1))))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Summary'!$J$16="OoS","OoS",IF(AND(F25=1,G25=1,NOT(ISTEXT(I25))),4,IF(AND(F25=1,G25=1,ISTEXT(I25)),3,IF(AND(OR(F25=1,G25=1),ISTEXT(I25)),2,1))))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Summary'!$K$16="OoS","OoS",IF(AND(F26=1,G26=1,NOT(ISTEXT(I26))),4,IF(AND(F26=1,G26=1,ISTEXT(I26)),3,IF(AND(OR(F26=1,G26=1),ISTEXT(I26)),2,1))))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Summary'!$L$16="OoS","OoS",IF(AND(F27=1,G27=1,NOT(ISTEXT(I27))),4,IF(AND(F27=1,G27=1,ISTEXT(I27)),3,IF(AND(OR(F27=1,G27=1),ISTEXT(I27)),2,1))))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Summary'!$M$16="OoS","OoS",IF(AND(F28=1,G28=1,NOT(ISTEXT(I28))),4,IF(AND(F28=1,G28=1,ISTEXT(I28)),3,IF(AND(OR(F28=1,G28=1),ISTEXT(I28)),2,1))))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Summary'!$N$16="OoS","OoS",IF(AND(F29=1,G29=1,NOT(ISTEXT(I29))),4,IF(AND(F29=1,G29=1,ISTEXT(I29)),3,IF(AND(OR(F29=1,G29=1),ISTEXT(I29)),2,1))))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Summary'!$O$16="OoS","OoS",IF(AND(F30=1,G30=1,NOT(ISTEXT(I30))),4,IF(AND(F30=1,G30=1,ISTEXT(I30)),3,IF(AND(OR(F30=1,G30=1),ISTEXT(I30)),2,1))))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Summary'!$P$16="OoS","OoS",IF(AND(F31=1,G31=1,NOT(ISTEXT(I31))),4,IF(AND(F31=1,G31=1,ISTEXT(I31)),3,IF(AND(OR(F31=1,G31=1),ISTEXT(I31)),2,1))))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Summary'!$Q$16="OoS","OoS",IF(AND(F32=1,G32=1,NOT(ISTEXT(I32))),4,IF(AND(F32=1,G32=1,ISTEXT(I32)),3,IF(AND(OR(F32=1,G32=1),ISTEXT(I32)),2,1))))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Summary'!$R$16="OoS","OoS",IF(AND(F33=1,G33=1,NOT(ISTEXT(I33))),4,IF(AND(F33=1,G33=1,ISTEXT(I33)),3,IF(AND(OR(F33=1,G33=1),ISTEXT(I33)),2,1))))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Summary'!$S$16="OoS","OoS",IF(AND(F34=1,G34=1,NOT(ISTEXT(I34))),4,IF(AND(F34=1,G34=1,ISTEXT(I34)),3,IF(AND(OR(F34=1,G34=1),ISTEXT(I34)),2,1))))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Summary'!$T$16="OoS","OoS",IF(AND(F35=1,G35=1,NOT(ISTEXT(I35))),4,IF(AND(F35=1,G35=1,ISTEXT(I35)),3,IF(AND(OR(F35=1,G35=1),ISTEXT(I35)),2,1))))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Summary'!$U$16="OoS","OoS",IF(AND(F36=1,G36=1,NOT(ISTEXT(I36))),4,IF(AND(F36=1,G36=1,ISTEXT(I36)),3,IF(AND(OR(F36=1,G36=1),ISTEXT(I36)),2,1))))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Summary'!$V$16="OoS","OoS",IF(AND(F37=1,G37=1,NOT(ISTEXT(I37))),4,IF(AND(F37=1,G37=1,ISTEXT(I37)),3,IF(AND(OR(F37=1,G37=1),ISTEXT(I37)),2,1))))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Summary'!$W$16="OoS","OoS",IF(AND(F38=1,G38=1,NOT(ISTEXT(I38))),4,IF(AND(F38=1,G38=1,ISTEXT(I38)),3,IF(AND(OR(F38=1,G38=1),ISTEXT(I38)),2,1))))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Summary'!$X$16="OoS","OoS",IF(AND(F39=1,G39=1,NOT(ISTEXT(I39))),4,IF(AND(F39=1,G39=1,ISTEXT(I39)),3,IF(AND(OR(F39=1,G39=1),ISTEXT(I39)),2,1))))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Summary'!$Y$16="OoS","OoS",IF(AND(F40=1,G40=1,NOT(ISTEXT(I40))),4,IF(AND(F40=1,G40=1,ISTEXT(I40)),3,IF(AND(OR(F40=1,G40=1),ISTEXT(I40)),2,1))))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Summary'!$Z$16="OoS","OoS",IF(AND(F41=1,G41=1,NOT(ISTEXT(I41))),4,IF(AND(F41=1,G41=1,ISTEXT(I41)),3,IF(AND(OR(F41=1,G41=1),ISTEXT(I41)),2,1))))</f>
        <v>OoS</v>
      </c>
      <c r="E41" s="57" t="b">
        <f t="shared" si="1"/>
        <v>1</v>
      </c>
      <c r="F41" s="59"/>
      <c r="G41" s="59"/>
      <c r="H41" s="59"/>
      <c r="I41" s="59"/>
      <c r="J41" s="59"/>
      <c r="K41" s="59"/>
      <c r="L41" s="59"/>
      <c r="M41" s="59"/>
      <c r="N41" s="63"/>
      <c r="O41" s="371"/>
      <c r="P41" s="264"/>
      <c r="Q41" s="365"/>
    </row>
    <row r="42" spans="1:17" ht="13" x14ac:dyDescent="0.25">
      <c r="A42" s="351" t="s">
        <v>128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Summary'!$G$16="OoS","OoS",IF(AND(F42=1,G42=1,NOT(ISTEXT(I42))),4,IF(AND(F42=1,G42=1,ISTEXT(I42)),3,IF(AND(OR(F42=1,G42=1),ISTEXT(I42)),2,1))))</f>
        <v>OoS</v>
      </c>
      <c r="E42" s="57" t="b">
        <f t="shared" si="1"/>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Summary'!$H$16="OoS","OoS",IF(AND(F43=1,G43=1,NOT(ISTEXT(I43))),4,IF(AND(F43=1,G43=1,ISTEXT(I43)),3,IF(AND(OR(F43=1,G43=1),ISTEXT(I43)),2,1))))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Summary'!$I$16="OoS","OoS",IF(AND(F44=1,G44=1,NOT(ISTEXT(I44))),4,IF(AND(F44=1,G44=1,ISTEXT(I44)),3,IF(AND(OR(F44=1,G44=1),ISTEXT(I44)),2,1))))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Summary'!$J$16="OoS","OoS",IF(AND(F45=1,G45=1,NOT(ISTEXT(I45))),4,IF(AND(F45=1,G45=1,ISTEXT(I45)),3,IF(AND(OR(F45=1,G45=1),ISTEXT(I45)),2,1))))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Summary'!$K$16="OoS","OoS",IF(AND(F46=1,G46=1,NOT(ISTEXT(I46))),4,IF(AND(F46=1,G46=1,ISTEXT(I46)),3,IF(AND(OR(F46=1,G46=1),ISTEXT(I46)),2,1))))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Summary'!$L$16="OoS","OoS",IF(AND(F47=1,G47=1,NOT(ISTEXT(I47))),4,IF(AND(F47=1,G47=1,ISTEXT(I47)),3,IF(AND(OR(F47=1,G47=1),ISTEXT(I47)),2,1))))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Summary'!$M$16="OoS","OoS",IF(AND(F48=1,G48=1,NOT(ISTEXT(I48))),4,IF(AND(F48=1,G48=1,ISTEXT(I48)),3,IF(AND(OR(F48=1,G48=1),ISTEXT(I48)),2,1))))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Summary'!$N$16="OoS","OoS",IF(AND(F49=1,G49=1,NOT(ISTEXT(I49))),4,IF(AND(F49=1,G49=1,ISTEXT(I49)),3,IF(AND(OR(F49=1,G49=1),ISTEXT(I49)),2,1))))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Summary'!$O$16="OoS","OoS",IF(AND(F50=1,G50=1,NOT(ISTEXT(I50))),4,IF(AND(F50=1,G50=1,ISTEXT(I50)),3,IF(AND(OR(F50=1,G50=1),ISTEXT(I50)),2,1))))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Summary'!$P$16="OoS","OoS",IF(AND(F51=1,G51=1,NOT(ISTEXT(I51))),4,IF(AND(F51=1,G51=1,ISTEXT(I51)),3,IF(AND(OR(F51=1,G51=1),ISTEXT(I51)),2,1))))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Summary'!$Q$16="OoS","OoS",IF(AND(F52=1,G52=1,NOT(ISTEXT(I52))),4,IF(AND(F52=1,G52=1,ISTEXT(I52)),3,IF(AND(OR(F52=1,G52=1),ISTEXT(I52)),2,1))))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Summary'!$R$16="OoS","OoS",IF(AND(F53=1,G53=1,NOT(ISTEXT(I53))),4,IF(AND(F53=1,G53=1,ISTEXT(I53)),3,IF(AND(OR(F53=1,G53=1),ISTEXT(I53)),2,1))))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Summary'!$S$16="OoS","OoS",IF(AND(F54=1,G54=1,NOT(ISTEXT(I54))),4,IF(AND(F54=1,G54=1,ISTEXT(I54)),3,IF(AND(OR(F54=1,G54=1),ISTEXT(I54)),2,1))))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Summary'!$T$16="OoS","OoS",IF(AND(F55=1,G55=1,NOT(ISTEXT(I55))),4,IF(AND(F55=1,G55=1,ISTEXT(I55)),3,IF(AND(OR(F55=1,G55=1),ISTEXT(I55)),2,1))))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Summary'!$U$16="OoS","OoS",IF(AND(F56=1,G56=1,NOT(ISTEXT(I56))),4,IF(AND(F56=1,G56=1,ISTEXT(I56)),3,IF(AND(OR(F56=1,G56=1),ISTEXT(I56)),2,1))))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Summary'!$V$16="OoS","OoS",IF(AND(F57=1,G57=1,NOT(ISTEXT(I57))),4,IF(AND(F57=1,G57=1,ISTEXT(I57)),3,IF(AND(OR(F57=1,G57=1),ISTEXT(I57)),2,1))))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Summary'!$W$16="OoS","OoS",IF(AND(F58=1,G58=1,NOT(ISTEXT(I58))),4,IF(AND(F58=1,G58=1,ISTEXT(I58)),3,IF(AND(OR(F58=1,G58=1),ISTEXT(I58)),2,1))))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Summary'!$X$16="OoS","OoS",IF(AND(F59=1,G59=1,NOT(ISTEXT(I59))),4,IF(AND(F59=1,G59=1,ISTEXT(I59)),3,IF(AND(OR(F59=1,G59=1),ISTEXT(I59)),2,1))))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Summary'!$Y$16="OoS","OoS",IF(AND(F60=1,G60=1,NOT(ISTEXT(I60))),4,IF(AND(F60=1,G60=1,ISTEXT(I60)),3,IF(AND(OR(F60=1,G60=1),ISTEXT(I60)),2,1))))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Summary'!$Z$16="OoS","OoS",IF(AND(F61=1,G61=1,NOT(ISTEXT(I61))),4,IF(AND(F61=1,G61=1,ISTEXT(I61)),3,IF(AND(OR(F61=1,G61=1),ISTEXT(I61)),2,1))))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129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Summary'!$G$16="OoS","OoS",IF(AND(F62=1,G62=1,NOT(ISTEXT(I62))),4,IF(AND(F62=1,G62=1,ISTEXT(I62)),3,IF(AND(OR(F62=1,G62=1),ISTEXT(I62)),2,1))))</f>
        <v>OoS</v>
      </c>
      <c r="E62" s="57" t="b">
        <f t="shared" si="1"/>
        <v>1</v>
      </c>
      <c r="F62" s="59"/>
      <c r="G62" s="59"/>
      <c r="H62" s="59"/>
      <c r="I62" s="59"/>
      <c r="J62" s="59"/>
      <c r="K62" s="66"/>
      <c r="L62" s="66"/>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Summary'!$H$16="OoS","OoS",IF(AND(F63=1,G63=1,NOT(ISTEXT(I63))),4,IF(AND(F63=1,G63=1,ISTEXT(I63)),3,IF(AND(OR(F63=1,G63=1),ISTEXT(I63)),2,1))))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Summary'!$I$16="OoS","OoS",IF(AND(F64=1,G64=1,NOT(ISTEXT(I64))),4,IF(AND(F64=1,G64=1,ISTEXT(I64)),3,IF(AND(OR(F64=1,G64=1),ISTEXT(I64)),2,1))))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Summary'!$J$16="OoS","OoS",IF(AND(F65=1,G65=1,NOT(ISTEXT(I65))),4,IF(AND(F65=1,G65=1,ISTEXT(I65)),3,IF(AND(OR(F65=1,G65=1),ISTEXT(I65)),2,1))))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Summary'!$K$16="OoS","OoS",IF(AND(F66=1,G66=1,NOT(ISTEXT(I66))),4,IF(AND(F66=1,G66=1,ISTEXT(I66)),3,IF(AND(OR(F66=1,G66=1),ISTEXT(I66)),2,1))))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Summary'!$L$16="OoS","OoS",IF(AND(F67=1,G67=1,NOT(ISTEXT(I67))),4,IF(AND(F67=1,G67=1,ISTEXT(I67)),3,IF(AND(OR(F67=1,G67=1),ISTEXT(I67)),2,1))))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Summary'!$M$16="OoS","OoS",IF(AND(F68=1,G68=1,NOT(ISTEXT(I68))),4,IF(AND(F68=1,G68=1,ISTEXT(I68)),3,IF(AND(OR(F68=1,G68=1),ISTEXT(I68)),2,1))))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Summary'!$N$16="OoS","OoS",IF(AND(F69=1,G69=1,NOT(ISTEXT(I69))),4,IF(AND(F69=1,G69=1,ISTEXT(I69)),3,IF(AND(OR(F69=1,G69=1),ISTEXT(I69)),2,1))))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Summary'!$O$16="OoS","OoS",IF(AND(F70=1,G70=1,NOT(ISTEXT(I70))),4,IF(AND(F70=1,G70=1,ISTEXT(I70)),3,IF(AND(OR(F70=1,G70=1),ISTEXT(I70)),2,1))))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Summary'!$P$16="OoS","OoS",IF(AND(F71=1,G71=1,NOT(ISTEXT(I71))),4,IF(AND(F71=1,G71=1,ISTEXT(I71)),3,IF(AND(OR(F71=1,G71=1),ISTEXT(I71)),2,1))))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Summary'!$Q$16="OoS","OoS",IF(AND(F72=1,G72=1,NOT(ISTEXT(I72))),4,IF(AND(F72=1,G72=1,ISTEXT(I72)),3,IF(AND(OR(F72=1,G72=1),ISTEXT(I72)),2,1))))</f>
        <v>OoS</v>
      </c>
      <c r="E72" s="57" t="b">
        <f t="shared" si="2"/>
        <v>1</v>
      </c>
      <c r="F72" s="59"/>
      <c r="G72" s="59"/>
      <c r="H72" s="59"/>
      <c r="I72" s="59"/>
      <c r="J72" s="59"/>
      <c r="K72" s="66"/>
      <c r="L72" s="66"/>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Summary'!$R$16="OoS","OoS",IF(AND(F73=1,G73=1,NOT(ISTEXT(I73))),4,IF(AND(F73=1,G73=1,ISTEXT(I73)),3,IF(AND(OR(F73=1,G73=1),ISTEXT(I73)),2,1))))</f>
        <v>OoS</v>
      </c>
      <c r="E73" s="57" t="b">
        <f t="shared" si="2"/>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Summary'!$S$16="OoS","OoS",IF(AND(F74=1,G74=1,NOT(ISTEXT(I74))),4,IF(AND(F74=1,G74=1,ISTEXT(I74)),3,IF(AND(OR(F74=1,G74=1),ISTEXT(I74)),2,1))))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Summary'!$T$16="OoS","OoS",IF(AND(F75=1,G75=1,NOT(ISTEXT(I75))),4,IF(AND(F75=1,G75=1,ISTEXT(I75)),3,IF(AND(OR(F75=1,G75=1),ISTEXT(I75)),2,1))))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Summary'!$U$16="OoS","OoS",IF(AND(F76=1,G76=1,NOT(ISTEXT(I76))),4,IF(AND(F76=1,G76=1,ISTEXT(I76)),3,IF(AND(OR(F76=1,G76=1),ISTEXT(I76)),2,1))))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Summary'!$V$16="OoS","OoS",IF(AND(F77=1,G77=1,NOT(ISTEXT(I77))),4,IF(AND(F77=1,G77=1,ISTEXT(I77)),3,IF(AND(OR(F77=1,G77=1),ISTEXT(I77)),2,1))))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Summary'!$W$16="OoS","OoS",IF(AND(F78=1,G78=1,NOT(ISTEXT(I78))),4,IF(AND(F78=1,G78=1,ISTEXT(I78)),3,IF(AND(OR(F78=1,G78=1),ISTEXT(I78)),2,1))))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Summary'!$X$16="OoS","OoS",IF(AND(F79=1,G79=1,NOT(ISTEXT(I79))),4,IF(AND(F79=1,G79=1,ISTEXT(I79)),3,IF(AND(OR(F79=1,G79=1),ISTEXT(I79)),2,1))))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Summary'!$Y$16="OoS","OoS",IF(AND(F80=1,G80=1,NOT(ISTEXT(I80))),4,IF(AND(F80=1,G80=1,ISTEXT(I80)),3,IF(AND(OR(F80=1,G80=1),ISTEXT(I80)),2,1))))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Summary'!$Z$16="OoS","OoS",IF(AND(F81=1,G81=1,NOT(ISTEXT(I81))),4,IF(AND(F81=1,G81=1,ISTEXT(I81)),3,IF(AND(OR(F81=1,G81=1),ISTEXT(I81)),2,1))))</f>
        <v>OoS</v>
      </c>
      <c r="E81" s="57" t="b">
        <f t="shared" si="2"/>
        <v>1</v>
      </c>
      <c r="F81" s="59"/>
      <c r="G81" s="59"/>
      <c r="H81" s="59"/>
      <c r="I81" s="59"/>
      <c r="J81" s="59"/>
      <c r="K81" s="59"/>
      <c r="L81" s="59"/>
      <c r="M81" s="59"/>
      <c r="N81" s="63"/>
      <c r="O81" s="371"/>
      <c r="P81" s="264"/>
      <c r="Q81" s="364"/>
    </row>
    <row r="82" spans="1:17" ht="13" x14ac:dyDescent="0.25">
      <c r="A82" s="351" t="s">
        <v>130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Summary'!$G$16="OoS","OoS",IF(AND(F82=1,G82=1,NOT(ISTEXT(I82))),4,IF(AND(F82=1,G82=1,ISTEXT(I82)),3,IF(AND(OR(F82=1,G82=1),ISTEXT(I82)),2,1))))</f>
        <v>OoS</v>
      </c>
      <c r="E82" s="57" t="b">
        <f t="shared" si="2"/>
        <v>1</v>
      </c>
      <c r="F82" s="59"/>
      <c r="G82" s="59"/>
      <c r="H82" s="59"/>
      <c r="I82" s="59"/>
      <c r="J82" s="59"/>
      <c r="K82" s="59"/>
      <c r="L82" s="59"/>
      <c r="M82" s="66"/>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Summary'!$H$16="OoS","OoS",IF(AND(F83=1,G83=1,NOT(ISTEXT(I83))),4,IF(AND(F83=1,G83=1,ISTEXT(I83)),3,IF(AND(OR(F83=1,G83=1),ISTEXT(I83)),2,1))))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Summary'!$I$16="OoS","OoS",IF(AND(F84=1,G84=1,NOT(ISTEXT(I84))),4,IF(AND(F84=1,G84=1,ISTEXT(I84)),3,IF(AND(OR(F84=1,G84=1),ISTEXT(I84)),2,1))))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Summary'!$J$16="OoS","OoS",IF(AND(F85=1,G85=1,NOT(ISTEXT(I85))),4,IF(AND(F85=1,G85=1,ISTEXT(I85)),3,IF(AND(OR(F85=1,G85=1),ISTEXT(I85)),2,1))))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Summary'!$K$16="OoS","OoS",IF(AND(F86=1,G86=1,NOT(ISTEXT(I86))),4,IF(AND(F86=1,G86=1,ISTEXT(I86)),3,IF(AND(OR(F86=1,G86=1),ISTEXT(I86)),2,1))))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Summary'!$L$16="OoS","OoS",IF(AND(F87=1,G87=1,NOT(ISTEXT(I87))),4,IF(AND(F87=1,G87=1,ISTEXT(I87)),3,IF(AND(OR(F87=1,G87=1),ISTEXT(I87)),2,1))))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Summary'!$M$16="OoS","OoS",IF(AND(F88=1,G88=1,NOT(ISTEXT(I88))),4,IF(AND(F88=1,G88=1,ISTEXT(I88)),3,IF(AND(OR(F88=1,G88=1),ISTEXT(I88)),2,1))))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Summary'!$N$16="OoS","OoS",IF(AND(F89=1,G89=1,NOT(ISTEXT(I89))),4,IF(AND(F89=1,G89=1,ISTEXT(I89)),3,IF(AND(OR(F89=1,G89=1),ISTEXT(I89)),2,1))))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Summary'!$O$16="OoS","OoS",IF(AND(F90=1,G90=1,NOT(ISTEXT(I90))),4,IF(AND(F90=1,G90=1,ISTEXT(I90)),3,IF(AND(OR(F90=1,G90=1),ISTEXT(I90)),2,1))))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Summary'!$P$16="OoS","OoS",IF(AND(F91=1,G91=1,NOT(ISTEXT(I91))),4,IF(AND(F91=1,G91=1,ISTEXT(I91)),3,IF(AND(OR(F91=1,G91=1),ISTEXT(I91)),2,1))))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Summary'!$Q$16="OoS","OoS",IF(AND(F92=1,G92=1,NOT(ISTEXT(I92))),4,IF(AND(F92=1,G92=1,ISTEXT(I92)),3,IF(AND(OR(F92=1,G92=1),ISTEXT(I92)),2,1))))</f>
        <v>OoS</v>
      </c>
      <c r="E92" s="57" t="b">
        <f t="shared" si="2"/>
        <v>1</v>
      </c>
      <c r="F92" s="59"/>
      <c r="G92" s="59"/>
      <c r="H92" s="59"/>
      <c r="I92" s="59"/>
      <c r="J92" s="59"/>
      <c r="K92" s="59"/>
      <c r="L92" s="59"/>
      <c r="M92" s="66"/>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Summary'!$R$16="OoS","OoS",IF(AND(F93=1,G93=1,NOT(ISTEXT(I93))),4,IF(AND(F93=1,G93=1,ISTEXT(I93)),3,IF(AND(OR(F93=1,G93=1),ISTEXT(I93)),2,1))))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Summary'!$S$16="OoS","OoS",IF(AND(F94=1,G94=1,NOT(ISTEXT(I94))),4,IF(AND(F94=1,G94=1,ISTEXT(I94)),3,IF(AND(OR(F94=1,G94=1),ISTEXT(I94)),2,1))))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Summary'!$T$16="OoS","OoS",IF(AND(F95=1,G95=1,NOT(ISTEXT(I95))),4,IF(AND(F95=1,G95=1,ISTEXT(I95)),3,IF(AND(OR(F95=1,G95=1),ISTEXT(I95)),2,1))))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Summary'!$U$16="OoS","OoS",IF(AND(F96=1,G96=1,NOT(ISTEXT(I96))),4,IF(AND(F96=1,G96=1,ISTEXT(I96)),3,IF(AND(OR(F96=1,G96=1),ISTEXT(I96)),2,1))))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Summary'!$V$16="OoS","OoS",IF(AND(F97=1,G97=1,NOT(ISTEXT(I97))),4,IF(AND(F97=1,G97=1,ISTEXT(I97)),3,IF(AND(OR(F97=1,G97=1),ISTEXT(I97)),2,1))))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Summary'!$W$16="OoS","OoS",IF(AND(F98=1,G98=1,NOT(ISTEXT(I98))),4,IF(AND(F98=1,G98=1,ISTEXT(I98)),3,IF(AND(OR(F98=1,G98=1),ISTEXT(I98)),2,1))))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Summary'!$X$16="OoS","OoS",IF(AND(F99=1,G99=1,NOT(ISTEXT(I99))),4,IF(AND(F99=1,G99=1,ISTEXT(I99)),3,IF(AND(OR(F99=1,G99=1),ISTEXT(I99)),2,1))))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Summary'!$Y$16="OoS","OoS",IF(AND(F100=1,G100=1,NOT(ISTEXT(I100))),4,IF(AND(F100=1,G100=1,ISTEXT(I100)),3,IF(AND(OR(F100=1,G100=1),ISTEXT(I100)),2,1))))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Summary'!$Z$16="OoS","OoS",IF(AND(F101=1,G101=1,NOT(ISTEXT(I101))),4,IF(AND(F101=1,G101=1,ISTEXT(I101)),3,IF(AND(OR(F101=1,G101=1),ISTEXT(I101)),2,1))))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131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Summary'!$G$16="OoS","OoS",IF(AND(F102=1,G102=1,NOT(ISTEXT(I102))),4,IF(AND(F102=1,G102=1,ISTEXT(I102)),3,IF(AND(OR(F102=1,G102=1),ISTEXT(I102)),2,1))))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Summary'!$H$16="OoS","OoS",IF(AND(F103=1,G103=1,NOT(ISTEXT(I103))),4,IF(AND(F103=1,G103=1,ISTEXT(I103)),3,IF(AND(OR(F103=1,G103=1),ISTEXT(I103)),2,1))))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Summary'!$I$16="OoS","OoS",IF(AND(F104=1,G104=1,NOT(ISTEXT(I104))),4,IF(AND(F104=1,G104=1,ISTEXT(I104)),3,IF(AND(OR(F104=1,G104=1),ISTEXT(I104)),2,1))))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Summary'!$J$16="OoS","OoS",IF(AND(F105=1,G105=1,NOT(ISTEXT(I105))),4,IF(AND(F105=1,G105=1,ISTEXT(I105)),3,IF(AND(OR(F105=1,G105=1),ISTEXT(I105)),2,1))))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Summary'!$K$16="OoS","OoS",IF(AND(F106=1,G106=1,NOT(ISTEXT(I106))),4,IF(AND(F106=1,G106=1,ISTEXT(I106)),3,IF(AND(OR(F106=1,G106=1),ISTEXT(I106)),2,1))))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Summary'!$L$16="OoS","OoS",IF(AND(F107=1,G107=1,NOT(ISTEXT(I107))),4,IF(AND(F107=1,G107=1,ISTEXT(I107)),3,IF(AND(OR(F107=1,G107=1),ISTEXT(I107)),2,1))))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Summary'!$M$16="OoS","OoS",IF(AND(F108=1,G108=1,NOT(ISTEXT(I108))),4,IF(AND(F108=1,G108=1,ISTEXT(I108)),3,IF(AND(OR(F108=1,G108=1),ISTEXT(I108)),2,1))))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Summary'!$N$16="OoS","OoS",IF(AND(F109=1,G109=1,NOT(ISTEXT(I109))),4,IF(AND(F109=1,G109=1,ISTEXT(I109)),3,IF(AND(OR(F109=1,G109=1),ISTEXT(I109)),2,1))))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Summary'!$O$16="OoS","OoS",IF(AND(F110=1,G110=1,NOT(ISTEXT(I110))),4,IF(AND(F110=1,G110=1,ISTEXT(I110)),3,IF(AND(OR(F110=1,G110=1),ISTEXT(I110)),2,1))))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Summary'!$P$16="OoS","OoS",IF(AND(F111=1,G111=1,NOT(ISTEXT(I111))),4,IF(AND(F111=1,G111=1,ISTEXT(I111)),3,IF(AND(OR(F111=1,G111=1),ISTEXT(I111)),2,1))))</f>
        <v>OoS</v>
      </c>
      <c r="E111" s="57" t="b">
        <f t="shared" ref="E111:E154"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Summary'!$Q$16="OoS","OoS",IF(AND(F112=1,G112=1,NOT(ISTEXT(I112))),4,IF(AND(F112=1,G112=1,ISTEXT(I112)),3,IF(AND(OR(F112=1,G112=1),ISTEXT(I112)),2,1))))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Summary'!$R$16="OoS","OoS",IF(AND(F113=1,G113=1,NOT(ISTEXT(I113))),4,IF(AND(F113=1,G113=1,ISTEXT(I113)),3,IF(AND(OR(F113=1,G113=1),ISTEXT(I113)),2,1))))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Summary'!$S$16="OoS","OoS",IF(AND(F114=1,G114=1,NOT(ISTEXT(I114))),4,IF(AND(F114=1,G114=1,ISTEXT(I114)),3,IF(AND(OR(F114=1,G114=1),ISTEXT(I114)),2,1))))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Summary'!$T$16="OoS","OoS",IF(AND(F115=1,G115=1,NOT(ISTEXT(I115))),4,IF(AND(F115=1,G115=1,ISTEXT(I115)),3,IF(AND(OR(F115=1,G115=1),ISTEXT(I115)),2,1))))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Summary'!$U$16="OoS","OoS",IF(AND(F116=1,G116=1,NOT(ISTEXT(I116))),4,IF(AND(F116=1,G116=1,ISTEXT(I116)),3,IF(AND(OR(F116=1,G116=1),ISTEXT(I116)),2,1))))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Summary'!$V$16="OoS","OoS",IF(AND(F117=1,G117=1,NOT(ISTEXT(I117))),4,IF(AND(F117=1,G117=1,ISTEXT(I117)),3,IF(AND(OR(F117=1,G117=1),ISTEXT(I117)),2,1))))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Summary'!$W$16="OoS","OoS",IF(AND(F118=1,G118=1,NOT(ISTEXT(I118))),4,IF(AND(F118=1,G118=1,ISTEXT(I118)),3,IF(AND(OR(F118=1,G118=1),ISTEXT(I118)),2,1))))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Summary'!$X$16="OoS","OoS",IF(AND(F119=1,G119=1,NOT(ISTEXT(I119))),4,IF(AND(F119=1,G119=1,ISTEXT(I119)),3,IF(AND(OR(F119=1,G119=1),ISTEXT(I119)),2,1))))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Summary'!$Y$16="OoS","OoS",IF(AND(F120=1,G120=1,NOT(ISTEXT(I120))),4,IF(AND(F120=1,G120=1,ISTEXT(I120)),3,IF(AND(OR(F120=1,G120=1),ISTEXT(I120)),2,1))))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Summary'!$Z$16="OoS","OoS",IF(AND(F121=1,G121=1,NOT(ISTEXT(I121))),4,IF(AND(F121=1,G121=1,ISTEXT(I121)),3,IF(AND(OR(F121=1,G121=1),ISTEXT(I121)),2,1))))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5"/>
    </row>
    <row r="122" spans="1:17" ht="13" x14ac:dyDescent="0.25">
      <c r="A122" s="351" t="s">
        <v>132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Summary'!$G$16="OoS","OoS",IF(AND(F122=1,G122=1,NOT(ISTEXT(I122))),4,IF(AND(F122=1,G122=1,ISTEXT(I122)),3,IF(AND(OR(F122=1,G122=1),ISTEXT(I122)),2,1))))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3"/>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Summary'!$H$16="OoS","OoS",IF(AND(F123=1,G123=1,NOT(ISTEXT(I123))),4,IF(AND(F123=1,G123=1,ISTEXT(I123)),3,IF(AND(OR(F123=1,G123=1),ISTEXT(I123)),2,1))))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Summary'!$I$16="OoS","OoS",IF(AND(F124=1,G124=1,NOT(ISTEXT(I124))),4,IF(AND(F124=1,G124=1,ISTEXT(I124)),3,IF(AND(OR(F124=1,G124=1),ISTEXT(I124)),2,1))))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Summary'!$J$16="OoS","OoS",IF(AND(F125=1,G125=1,NOT(ISTEXT(I125))),4,IF(AND(F125=1,G125=1,ISTEXT(I125)),3,IF(AND(OR(F125=1,G125=1),ISTEXT(I125)),2,1))))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Summary'!$K$16="OoS","OoS",IF(AND(F126=1,G126=1,NOT(ISTEXT(I126))),4,IF(AND(F126=1,G126=1,ISTEXT(I126)),3,IF(AND(OR(F126=1,G126=1),ISTEXT(I126)),2,1))))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Summary'!$L$16="OoS","OoS",IF(AND(F127=1,G127=1,NOT(ISTEXT(I127))),4,IF(AND(F127=1,G127=1,ISTEXT(I127)),3,IF(AND(OR(F127=1,G127=1),ISTEXT(I127)),2,1))))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Summary'!$M$16="OoS","OoS",IF(AND(F128=1,G128=1,NOT(ISTEXT(I128))),4,IF(AND(F128=1,G128=1,ISTEXT(I128)),3,IF(AND(OR(F128=1,G128=1),ISTEXT(I128)),2,1))))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Summary'!$N$16="OoS","OoS",IF(AND(F129=1,G129=1,NOT(ISTEXT(I129))),4,IF(AND(F129=1,G129=1,ISTEXT(I129)),3,IF(AND(OR(F129=1,G129=1),ISTEXT(I129)),2,1))))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Summary'!$O$16="OoS","OoS",IF(AND(F130=1,G130=1,NOT(ISTEXT(I130))),4,IF(AND(F130=1,G130=1,ISTEXT(I130)),3,IF(AND(OR(F130=1,G130=1),ISTEXT(I130)),2,1))))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Summary'!$P$16="OoS","OoS",IF(AND(F131=1,G131=1,NOT(ISTEXT(I131))),4,IF(AND(F131=1,G131=1,ISTEXT(I131)),3,IF(AND(OR(F131=1,G131=1),ISTEXT(I131)),2,1))))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Summary'!$Q$16="OoS","OoS",IF(AND(F132=1,G132=1,NOT(ISTEXT(I132))),4,IF(AND(F132=1,G132=1,ISTEXT(I132)),3,IF(AND(OR(F132=1,G132=1),ISTEXT(I132)),2,1))))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Summary'!$R$16="OoS","OoS",IF(AND(F133=1,G133=1,NOT(ISTEXT(I133))),4,IF(AND(F133=1,G133=1,ISTEXT(I133)),3,IF(AND(OR(F133=1,G133=1),ISTEXT(I133)),2,1))))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Summary'!$S$16="OoS","OoS",IF(AND(F134=1,G134=1,NOT(ISTEXT(I134))),4,IF(AND(F134=1,G134=1,ISTEXT(I134)),3,IF(AND(OR(F134=1,G134=1),ISTEXT(I134)),2,1))))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Summary'!$T$16="OoS","OoS",IF(AND(F135=1,G135=1,NOT(ISTEXT(I135))),4,IF(AND(F135=1,G135=1,ISTEXT(I135)),3,IF(AND(OR(F135=1,G135=1),ISTEXT(I135)),2,1))))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Summary'!$U$16="OoS","OoS",IF(AND(F136=1,G136=1,NOT(ISTEXT(I136))),4,IF(AND(F136=1,G136=1,ISTEXT(I136)),3,IF(AND(OR(F136=1,G136=1),ISTEXT(I136)),2,1))))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Summary'!$V$16="OoS","OoS",IF(AND(F137=1,G137=1,NOT(ISTEXT(I137))),4,IF(AND(F137=1,G137=1,ISTEXT(I137)),3,IF(AND(OR(F137=1,G137=1),ISTEXT(I137)),2,1))))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Summary'!$W$16="OoS","OoS",IF(AND(F138=1,G138=1,NOT(ISTEXT(I138))),4,IF(AND(F138=1,G138=1,ISTEXT(I138)),3,IF(AND(OR(F138=1,G138=1),ISTEXT(I138)),2,1))))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Summary'!$X$16="OoS","OoS",IF(AND(F139=1,G139=1,NOT(ISTEXT(I139))),4,IF(AND(F139=1,G139=1,ISTEXT(I139)),3,IF(AND(OR(F139=1,G139=1),ISTEXT(I139)),2,1))))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Summary'!$Y$16="OoS","OoS",IF(AND(F140=1,G140=1,NOT(ISTEXT(I140))),4,IF(AND(F140=1,G140=1,ISTEXT(I140)),3,IF(AND(OR(F140=1,G140=1),ISTEXT(I140)),2,1))))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Summary'!$Z$16="OoS","OoS",IF(AND(F141=1,G141=1,NOT(ISTEXT(I141))),4,IF(AND(F141=1,G141=1,ISTEXT(I141)),3,IF(AND(OR(F141=1,G141=1),ISTEXT(I141)),2,1))))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133</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Summary'!$G$16="OoS","OoS",IF(AND(F142=1,G142=1,NOT(ISTEXT(I142))),4,IF(AND(F142=1,G142=1,ISTEXT(I142)),3,IF(AND(OR(F142=1,G142=1),ISTEXT(I142)),2,1))))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Summary'!$H$16="OoS","OoS",IF(AND(F143=1,G143=1,NOT(ISTEXT(I143))),4,IF(AND(F143=1,G143=1,ISTEXT(I143)),3,IF(AND(OR(F143=1,G143=1),ISTEXT(I143)),2,1))))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Summary'!$I$16="OoS","OoS",IF(AND(F144=1,G144=1,NOT(ISTEXT(I144))),4,IF(AND(F144=1,G144=1,ISTEXT(I144)),3,IF(AND(OR(F144=1,G144=1),ISTEXT(I144)),2,1))))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Summary'!$J$16="OoS","OoS",IF(AND(F145=1,G145=1,NOT(ISTEXT(I145))),4,IF(AND(F145=1,G145=1,ISTEXT(I145)),3,IF(AND(OR(F145=1,G145=1),ISTEXT(I145)),2,1))))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Summary'!$K$16="OoS","OoS",IF(AND(F146=1,G146=1,NOT(ISTEXT(I146))),4,IF(AND(F146=1,G146=1,ISTEXT(I146)),3,IF(AND(OR(F146=1,G146=1),ISTEXT(I146)),2,1))))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Summary'!$L$16="OoS","OoS",IF(AND(F147=1,G147=1,NOT(ISTEXT(I147))),4,IF(AND(F147=1,G147=1,ISTEXT(I147)),3,IF(AND(OR(F147=1,G147=1),ISTEXT(I147)),2,1))))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Summary'!$M$16="OoS","OoS",IF(AND(F148=1,G148=1,NOT(ISTEXT(I148))),4,IF(AND(F148=1,G148=1,ISTEXT(I148)),3,IF(AND(OR(F148=1,G148=1),ISTEXT(I148)),2,1))))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Summary'!$N$16="OoS","OoS",IF(AND(F149=1,G149=1,NOT(ISTEXT(I149))),4,IF(AND(F149=1,G149=1,ISTEXT(I149)),3,IF(AND(OR(F149=1,G149=1),ISTEXT(I149)),2,1))))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Summary'!$O$16="OoS","OoS",IF(AND(F150=1,G150=1,NOT(ISTEXT(I150))),4,IF(AND(F150=1,G150=1,ISTEXT(I150)),3,IF(AND(OR(F150=1,G150=1),ISTEXT(I150)),2,1))))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Summary'!$P$16="OoS","OoS",IF(AND(F151=1,G151=1,NOT(ISTEXT(I151))),4,IF(AND(F151=1,G151=1,ISTEXT(I151)),3,IF(AND(OR(F151=1,G151=1),ISTEXT(I151)),2,1))))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Summary'!$Q$16="OoS","OoS",IF(AND(F152=1,G152=1,NOT(ISTEXT(I152))),4,IF(AND(F152=1,G152=1,ISTEXT(I152)),3,IF(AND(OR(F152=1,G152=1),ISTEXT(I152)),2,1))))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Summary'!$R$16="OoS","OoS",IF(AND(F153=1,G153=1,NOT(ISTEXT(I153))),4,IF(AND(F153=1,G153=1,ISTEXT(I153)),3,IF(AND(OR(F153=1,G153=1),ISTEXT(I153)),2,1))))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Summary'!$S$16="OoS","OoS",IF(AND(F154=1,G154=1,NOT(ISTEXT(I154))),4,IF(AND(F154=1,G154=1,ISTEXT(I154)),3,IF(AND(OR(F154=1,G154=1),ISTEXT(I154)),2,1))))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Summary'!$T$16="OoS","OoS",IF(AND(F155=1,G155=1,NOT(ISTEXT(I155))),4,IF(AND(F155=1,G155=1,ISTEXT(I155)),3,IF(AND(OR(F155=1,G155=1),ISTEXT(I155)),2,1))))</f>
        <v>OoS</v>
      </c>
      <c r="E155" s="57" t="b">
        <f t="shared" ref="E155:E198" si="4">OR(NOT(ISBLANK(F155)),OR(C155="OoS"))</f>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Summary'!$U$16="OoS","OoS",IF(AND(F156=1,G156=1,NOT(ISTEXT(I156))),4,IF(AND(F156=1,G156=1,ISTEXT(I156)),3,IF(AND(OR(F156=1,G156=1),ISTEXT(I156)),2,1))))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Summary'!$V$16="OoS","OoS",IF(AND(F157=1,G157=1,NOT(ISTEXT(I157))),4,IF(AND(F157=1,G157=1,ISTEXT(I157)),3,IF(AND(OR(F157=1,G157=1),ISTEXT(I157)),2,1))))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Summary'!$W$16="OoS","OoS",IF(AND(F158=1,G158=1,NOT(ISTEXT(I158))),4,IF(AND(F158=1,G158=1,ISTEXT(I158)),3,IF(AND(OR(F158=1,G158=1),ISTEXT(I158)),2,1))))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Summary'!$X$16="OoS","OoS",IF(AND(F159=1,G159=1,NOT(ISTEXT(I159))),4,IF(AND(F159=1,G159=1,ISTEXT(I159)),3,IF(AND(OR(F159=1,G159=1),ISTEXT(I159)),2,1))))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Summary'!$Y$16="OoS","OoS",IF(AND(F160=1,G160=1,NOT(ISTEXT(I160))),4,IF(AND(F160=1,G160=1,ISTEXT(I160)),3,IF(AND(OR(F160=1,G160=1),ISTEXT(I160)),2,1))))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Summary'!$Z$16="OoS","OoS",IF(AND(F161=1,G161=1,NOT(ISTEXT(I161))),4,IF(AND(F161=1,G161=1,ISTEXT(I161)),3,IF(AND(OR(F161=1,G161=1),ISTEXT(I161)),2,1))))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4"/>
    </row>
    <row r="162" spans="1:17" ht="13" x14ac:dyDescent="0.25">
      <c r="A162" s="351" t="s">
        <v>134</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Summary'!$G$16="OoS","OoS",IF(AND(F162=1,G162=1,NOT(ISTEXT(I162))),4,IF(AND(F162=1,G162=1,ISTEXT(I162)),3,IF(AND(OR(F162=1,G162=1),ISTEXT(I162)),2,1))))</f>
        <v>OoS</v>
      </c>
      <c r="E162" s="57" t="b">
        <f t="shared" si="4"/>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Summary'!$H$16="OoS","OoS",IF(AND(F163=1,G163=1,NOT(ISTEXT(I163))),4,IF(AND(F163=1,G163=1,ISTEXT(I163)),3,IF(AND(OR(F163=1,G163=1),ISTEXT(I163)),2,1))))</f>
        <v>OoS</v>
      </c>
      <c r="E163" s="57" t="b">
        <f t="shared" si="4"/>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Summary'!$I$16="OoS","OoS",IF(AND(F164=1,G164=1,NOT(ISTEXT(I164))),4,IF(AND(F164=1,G164=1,ISTEXT(I164)),3,IF(AND(OR(F164=1,G164=1),ISTEXT(I164)),2,1))))</f>
        <v>OoS</v>
      </c>
      <c r="E164" s="57" t="b">
        <f t="shared" si="4"/>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Summary'!$J$16="OoS","OoS",IF(AND(F165=1,G165=1,NOT(ISTEXT(I165))),4,IF(AND(F165=1,G165=1,ISTEXT(I165)),3,IF(AND(OR(F165=1,G165=1),ISTEXT(I165)),2,1))))</f>
        <v>OoS</v>
      </c>
      <c r="E165" s="57" t="b">
        <f t="shared" si="4"/>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Summary'!$K$16="OoS","OoS",IF(AND(F166=1,G166=1,NOT(ISTEXT(I166))),4,IF(AND(F166=1,G166=1,ISTEXT(I166)),3,IF(AND(OR(F166=1,G166=1),ISTEXT(I166)),2,1))))</f>
        <v>OoS</v>
      </c>
      <c r="E166" s="57" t="b">
        <f t="shared" si="4"/>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Summary'!$L$16="OoS","OoS",IF(AND(F167=1,G167=1,NOT(ISTEXT(I167))),4,IF(AND(F167=1,G167=1,ISTEXT(I167)),3,IF(AND(OR(F167=1,G167=1),ISTEXT(I167)),2,1))))</f>
        <v>OoS</v>
      </c>
      <c r="E167" s="57" t="b">
        <f t="shared" si="4"/>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Summary'!$M$16="OoS","OoS",IF(AND(F168=1,G168=1,NOT(ISTEXT(I168))),4,IF(AND(F168=1,G168=1,ISTEXT(I168)),3,IF(AND(OR(F168=1,G168=1),ISTEXT(I168)),2,1))))</f>
        <v>OoS</v>
      </c>
      <c r="E168" s="57" t="b">
        <f t="shared" si="4"/>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Summary'!$N$16="OoS","OoS",IF(AND(F169=1,G169=1,NOT(ISTEXT(I169))),4,IF(AND(F169=1,G169=1,ISTEXT(I169)),3,IF(AND(OR(F169=1,G169=1),ISTEXT(I169)),2,1))))</f>
        <v>OoS</v>
      </c>
      <c r="E169" s="57" t="b">
        <f t="shared" si="4"/>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Summary'!$O$16="OoS","OoS",IF(AND(F170=1,G170=1,NOT(ISTEXT(I170))),4,IF(AND(F170=1,G170=1,ISTEXT(I170)),3,IF(AND(OR(F170=1,G170=1),ISTEXT(I170)),2,1))))</f>
        <v>OoS</v>
      </c>
      <c r="E170" s="57" t="b">
        <f t="shared" si="4"/>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Summary'!$P$16="OoS","OoS",IF(AND(F171=1,G171=1,NOT(ISTEXT(I171))),4,IF(AND(F171=1,G171=1,ISTEXT(I171)),3,IF(AND(OR(F171=1,G171=1),ISTEXT(I171)),2,1))))</f>
        <v>OoS</v>
      </c>
      <c r="E171" s="57" t="b">
        <f t="shared" si="4"/>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Summary'!$Q$16="OoS","OoS",IF(AND(F172=1,G172=1,NOT(ISTEXT(I172))),4,IF(AND(F172=1,G172=1,ISTEXT(I172)),3,IF(AND(OR(F172=1,G172=1),ISTEXT(I172)),2,1))))</f>
        <v>OoS</v>
      </c>
      <c r="E172" s="57" t="b">
        <f t="shared" si="4"/>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Summary'!$R$16="OoS","OoS",IF(AND(F173=1,G173=1,NOT(ISTEXT(I173))),4,IF(AND(F173=1,G173=1,ISTEXT(I173)),3,IF(AND(OR(F173=1,G173=1),ISTEXT(I173)),2,1))))</f>
        <v>OoS</v>
      </c>
      <c r="E173" s="57" t="b">
        <f t="shared" si="4"/>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Summary'!$S$16="OoS","OoS",IF(AND(F174=1,G174=1,NOT(ISTEXT(I174))),4,IF(AND(F174=1,G174=1,ISTEXT(I174)),3,IF(AND(OR(F174=1,G174=1),ISTEXT(I174)),2,1))))</f>
        <v>OoS</v>
      </c>
      <c r="E174" s="57" t="b">
        <f t="shared" si="4"/>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Summary'!$T$16="OoS","OoS",IF(AND(F175=1,G175=1,NOT(ISTEXT(I175))),4,IF(AND(F175=1,G175=1,ISTEXT(I175)),3,IF(AND(OR(F175=1,G175=1),ISTEXT(I175)),2,1))))</f>
        <v>OoS</v>
      </c>
      <c r="E175" s="57" t="b">
        <f t="shared" si="4"/>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Summary'!$U$16="OoS","OoS",IF(AND(F176=1,G176=1,NOT(ISTEXT(I176))),4,IF(AND(F176=1,G176=1,ISTEXT(I176)),3,IF(AND(OR(F176=1,G176=1),ISTEXT(I176)),2,1))))</f>
        <v>OoS</v>
      </c>
      <c r="E176" s="57" t="b">
        <f t="shared" si="4"/>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Summary'!$V$16="OoS","OoS",IF(AND(F177=1,G177=1,NOT(ISTEXT(I177))),4,IF(AND(F177=1,G177=1,ISTEXT(I177)),3,IF(AND(OR(F177=1,G177=1),ISTEXT(I177)),2,1))))</f>
        <v>OoS</v>
      </c>
      <c r="E177" s="57" t="b">
        <f t="shared" si="4"/>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Summary'!$W$16="OoS","OoS",IF(AND(F178=1,G178=1,NOT(ISTEXT(I178))),4,IF(AND(F178=1,G178=1,ISTEXT(I178)),3,IF(AND(OR(F178=1,G178=1),ISTEXT(I178)),2,1))))</f>
        <v>OoS</v>
      </c>
      <c r="E178" s="57" t="b">
        <f t="shared" si="4"/>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Summary'!$X$16="OoS","OoS",IF(AND(F179=1,G179=1,NOT(ISTEXT(I179))),4,IF(AND(F179=1,G179=1,ISTEXT(I179)),3,IF(AND(OR(F179=1,G179=1),ISTEXT(I179)),2,1))))</f>
        <v>OoS</v>
      </c>
      <c r="E179" s="57" t="b">
        <f t="shared" si="4"/>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Summary'!$Y$16="OoS","OoS",IF(AND(F180=1,G180=1,NOT(ISTEXT(I180))),4,IF(AND(F180=1,G180=1,ISTEXT(I180)),3,IF(AND(OR(F180=1,G180=1),ISTEXT(I180)),2,1))))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Summary'!$Z$16="OoS","OoS",IF(AND(F181=1,G181=1,NOT(ISTEXT(I181))),4,IF(AND(F181=1,G181=1,ISTEXT(I181)),3,IF(AND(OR(F181=1,G181=1),ISTEXT(I181)),2,1))))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135</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Summary'!$G$16="OoS","OoS",IF(AND(F182=1,G182=1,NOT(ISTEXT(I182))),4,IF(AND(F182=1,G182=1,ISTEXT(I182)),3,IF(AND(OR(F182=1,G182=1),ISTEXT(I182)),2,1))))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Summary'!$H$16="OoS","OoS",IF(AND(F183=1,G183=1,NOT(ISTEXT(I183))),4,IF(AND(F183=1,G183=1,ISTEXT(I183)),3,IF(AND(OR(F183=1,G183=1),ISTEXT(I183)),2,1))))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Summary'!$I$16="OoS","OoS",IF(AND(F184=1,G184=1,NOT(ISTEXT(I184))),4,IF(AND(F184=1,G184=1,ISTEXT(I184)),3,IF(AND(OR(F184=1,G184=1),ISTEXT(I184)),2,1))))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Summary'!$J$16="OoS","OoS",IF(AND(F185=1,G185=1,NOT(ISTEXT(I185))),4,IF(AND(F185=1,G185=1,ISTEXT(I185)),3,IF(AND(OR(F185=1,G185=1),ISTEXT(I185)),2,1))))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Summary'!$K$16="OoS","OoS",IF(AND(F186=1,G186=1,NOT(ISTEXT(I186))),4,IF(AND(F186=1,G186=1,ISTEXT(I186)),3,IF(AND(OR(F186=1,G186=1),ISTEXT(I186)),2,1))))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Summary'!$L$16="OoS","OoS",IF(AND(F187=1,G187=1,NOT(ISTEXT(I187))),4,IF(AND(F187=1,G187=1,ISTEXT(I187)),3,IF(AND(OR(F187=1,G187=1),ISTEXT(I187)),2,1))))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Summary'!$M$16="OoS","OoS",IF(AND(F188=1,G188=1,NOT(ISTEXT(I188))),4,IF(AND(F188=1,G188=1,ISTEXT(I188)),3,IF(AND(OR(F188=1,G188=1),ISTEXT(I188)),2,1))))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Summary'!$N$16="OoS","OoS",IF(AND(F189=1,G189=1,NOT(ISTEXT(I189))),4,IF(AND(F189=1,G189=1,ISTEXT(I189)),3,IF(AND(OR(F189=1,G189=1),ISTEXT(I189)),2,1))))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Summary'!$O$16="OoS","OoS",IF(AND(F190=1,G190=1,NOT(ISTEXT(I190))),4,IF(AND(F190=1,G190=1,ISTEXT(I190)),3,IF(AND(OR(F190=1,G190=1),ISTEXT(I190)),2,1))))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Summary'!$P$16="OoS","OoS",IF(AND(F191=1,G191=1,NOT(ISTEXT(I191))),4,IF(AND(F191=1,G191=1,ISTEXT(I191)),3,IF(AND(OR(F191=1,G191=1),ISTEXT(I191)),2,1))))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Summary'!$Q$16="OoS","OoS",IF(AND(F192=1,G192=1,NOT(ISTEXT(I192))),4,IF(AND(F192=1,G192=1,ISTEXT(I192)),3,IF(AND(OR(F192=1,G192=1),ISTEXT(I192)),2,1))))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Summary'!$R$16="OoS","OoS",IF(AND(F193=1,G193=1,NOT(ISTEXT(I193))),4,IF(AND(F193=1,G193=1,ISTEXT(I193)),3,IF(AND(OR(F193=1,G193=1),ISTEXT(I193)),2,1))))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Summary'!$S$16="OoS","OoS",IF(AND(F194=1,G194=1,NOT(ISTEXT(I194))),4,IF(AND(F194=1,G194=1,ISTEXT(I194)),3,IF(AND(OR(F194=1,G194=1),ISTEXT(I194)),2,1))))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Summary'!$T$16="OoS","OoS",IF(AND(F195=1,G195=1,NOT(ISTEXT(I195))),4,IF(AND(F195=1,G195=1,ISTEXT(I195)),3,IF(AND(OR(F195=1,G195=1),ISTEXT(I195)),2,1))))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Summary'!$U$16="OoS","OoS",IF(AND(F196=1,G196=1,NOT(ISTEXT(I196))),4,IF(AND(F196=1,G196=1,ISTEXT(I196)),3,IF(AND(OR(F196=1,G196=1),ISTEXT(I196)),2,1))))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Summary'!$V$16="OoS","OoS",IF(AND(F197=1,G197=1,NOT(ISTEXT(I197))),4,IF(AND(F197=1,G197=1,ISTEXT(I197)),3,IF(AND(OR(F197=1,G197=1),ISTEXT(I197)),2,1))))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Summary'!$W$16="OoS","OoS",IF(AND(F198=1,G198=1,NOT(ISTEXT(I198))),4,IF(AND(F198=1,G198=1,ISTEXT(I198)),3,IF(AND(OR(F198=1,G198=1),ISTEXT(I198)),2,1))))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Summary'!$X$16="OoS","OoS",IF(AND(F199=1,G199=1,NOT(ISTEXT(I199))),4,IF(AND(F199=1,G199=1,ISTEXT(I199)),3,IF(AND(OR(F199=1,G199=1),ISTEXT(I199)),2,1))))</f>
        <v>OoS</v>
      </c>
      <c r="E199" s="57" t="b">
        <f t="shared" ref="E199:E201" si="5">OR(NOT(ISBLANK(F199)),OR(C199="OoS"))</f>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Summary'!$Y$16="OoS","OoS",IF(AND(F200=1,G200=1,NOT(ISTEXT(I200))),4,IF(AND(F200=1,G200=1,ISTEXT(I200)),3,IF(AND(OR(F200=1,G200=1),ISTEXT(I200)),2,1))))</f>
        <v>OoS</v>
      </c>
      <c r="E200" s="57" t="b">
        <f t="shared" si="5"/>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Summary'!$Z$16="OoS","OoS",IF(AND(F201=1,G201=1,NOT(ISTEXT(I201))),4,IF(AND(F201=1,G201=1,ISTEXT(I201)),3,IF(AND(OR(F201=1,G201=1),ISTEXT(I201)),2,1))))</f>
        <v>OoS</v>
      </c>
      <c r="E201" s="57" t="b">
        <f t="shared" si="5"/>
        <v>1</v>
      </c>
      <c r="F201" s="59"/>
      <c r="G201" s="59"/>
      <c r="H201" s="59"/>
      <c r="I201" s="59"/>
      <c r="J201" s="59"/>
      <c r="K201" s="59"/>
      <c r="L201" s="59"/>
      <c r="M201" s="59"/>
      <c r="N201" s="63"/>
      <c r="O201" s="371"/>
      <c r="P201" s="264"/>
      <c r="Q201" s="365"/>
    </row>
    <row r="202" spans="1:17" ht="12.65" hidden="1" customHeight="1" x14ac:dyDescent="0.25"/>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1" xr:uid="{00000000-0009-0000-0000-00000C000000}"/>
  <mergeCells count="23">
    <mergeCell ref="O162:O181"/>
    <mergeCell ref="O182:O201"/>
    <mergeCell ref="O62:O81"/>
    <mergeCell ref="O82:O101"/>
    <mergeCell ref="O102:O121"/>
    <mergeCell ref="O122:O141"/>
    <mergeCell ref="O142:O161"/>
    <mergeCell ref="Q42:Q121"/>
    <mergeCell ref="Q122:Q201"/>
    <mergeCell ref="Q2:Q41"/>
    <mergeCell ref="A2:A21"/>
    <mergeCell ref="A22:A41"/>
    <mergeCell ref="A42:A61"/>
    <mergeCell ref="A62:A81"/>
    <mergeCell ref="A82:A101"/>
    <mergeCell ref="A102:A121"/>
    <mergeCell ref="A122:A141"/>
    <mergeCell ref="A142:A161"/>
    <mergeCell ref="A162:A181"/>
    <mergeCell ref="A182:A201"/>
    <mergeCell ref="O2:O21"/>
    <mergeCell ref="O22:O41"/>
    <mergeCell ref="O42:O61"/>
  </mergeCells>
  <conditionalFormatting sqref="Q2 Q42 Q122">
    <cfRule type="cellIs" dxfId="695" priority="357" stopIfTrue="1" operator="equal">
      <formula>"S"</formula>
    </cfRule>
    <cfRule type="cellIs" dxfId="694" priority="358" stopIfTrue="1" operator="equal">
      <formula>"NR"</formula>
    </cfRule>
    <cfRule type="cellIs" dxfId="693" priority="359" stopIfTrue="1" operator="equal">
      <formula>"U"</formula>
    </cfRule>
  </conditionalFormatting>
  <conditionalFormatting sqref="D2:E201">
    <cfRule type="cellIs" dxfId="692" priority="48" stopIfTrue="1" operator="equal">
      <formula>"L"</formula>
    </cfRule>
    <cfRule type="cellIs" dxfId="691" priority="49" stopIfTrue="1" operator="equal">
      <formula>"M"</formula>
    </cfRule>
    <cfRule type="cellIs" dxfId="690" priority="50" stopIfTrue="1" operator="equal">
      <formula>"H"</formula>
    </cfRule>
  </conditionalFormatting>
  <conditionalFormatting sqref="C2:C201">
    <cfRule type="expression" dxfId="689" priority="8" stopIfTrue="1">
      <formula>D2=4</formula>
    </cfRule>
    <cfRule type="expression" dxfId="688" priority="9" stopIfTrue="1">
      <formula>D2=3</formula>
    </cfRule>
    <cfRule type="expression" dxfId="687" priority="10" stopIfTrue="1">
      <formula>OR(D2=1,D2=2)</formula>
    </cfRule>
  </conditionalFormatting>
  <conditionalFormatting sqref="C2:C201">
    <cfRule type="cellIs" dxfId="686" priority="6" stopIfTrue="1" operator="equal">
      <formula>"NC"</formula>
    </cfRule>
    <cfRule type="cellIs" dxfId="685" priority="7" stopIfTrue="1" operator="equal">
      <formula>"NY"</formula>
    </cfRule>
  </conditionalFormatting>
  <conditionalFormatting sqref="O2 O22 O42 O62 O82 O102 O122 O142 O162 O182">
    <cfRule type="expression" dxfId="684" priority="1" stopIfTrue="1">
      <formula>OR(O2="L",O2="FM")</formula>
    </cfRule>
    <cfRule type="expression" dxfId="683" priority="2" stopIfTrue="1">
      <formula>OR(O2="M",O2="LM")</formula>
    </cfRule>
    <cfRule type="expression" dxfId="682" priority="3" stopIfTrue="1">
      <formula>OR(O2="H",O2="PM",O2="NM",O2="DM")</formula>
    </cfRule>
    <cfRule type="expression" dxfId="681" priority="4" stopIfTrue="1">
      <formula>OR(O2="NC")</formula>
    </cfRule>
    <cfRule type="expression" dxfId="680" priority="5" stopIfTrue="1">
      <formula>OR(O2="NY")</formula>
    </cfRule>
  </conditionalFormatting>
  <dataValidations count="2">
    <dataValidation type="whole" operator="greaterThanOrEqual" allowBlank="1" showInputMessage="1" showErrorMessage="1" error="Only numeric entries allowed" sqref="J2:J201 H2:H201" xr:uid="{5AE2F3B0-6605-4890-B963-D238348AB07F}">
      <formula1>0</formula1>
    </dataValidation>
    <dataValidation type="list" allowBlank="1" showInputMessage="1" showErrorMessage="1" sqref="F2:G201" xr:uid="{5E10C993-E0F7-4072-8698-88334AF9151A}">
      <formula1>"0,1,NY"</formula1>
    </dataValidation>
  </dataValidations>
  <pageMargins left="0.75" right="0.75" top="1" bottom="1" header="0.5" footer="0.5"/>
  <pageSetup orientation="portrait"/>
  <extLst>
    <ext xmlns:x14="http://schemas.microsoft.com/office/spreadsheetml/2009/9/main" uri="{CCE6A557-97BC-4b89-ADB6-D9C93CAAB3DF}">
      <x14:dataValidations xmlns:xm="http://schemas.microsoft.com/office/excel/2006/main" count="2">
        <x14:dataValidation type="list" allowBlank="1" showInputMessage="1" showErrorMessage="1" xr:uid="{CE2F7137-C038-4001-828E-8B84353C4517}">
          <x14:formula1>
            <xm:f>'Organizational Unit Summary'!$AL$22:$AL$24</xm:f>
          </x14:formula1>
          <xm:sqref>Q2 Q42 Q122</xm:sqref>
        </x14:dataValidation>
        <x14:dataValidation type="list" allowBlank="1" showInputMessage="1" showErrorMessage="1" xr:uid="{C8E4E43A-4527-4CCD-81B4-9D8C3416E4FC}">
          <x14:formula1>
            <xm:f>IF('Organizational Unit Summary'!$B$24="Evaluation", Eval_Char, Benchmark_Char)</xm:f>
          </x14:formula1>
          <xm:sqref>O2 O22 O42 O62 O82 O102 O122 O142 O162 O182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70C0"/>
  </sheetPr>
  <dimension ref="A1:Q921"/>
  <sheetViews>
    <sheetView zoomScale="80" zoomScaleNormal="80"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163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Summary'!$G$17="OoS","OoS",IF(AND(F2=1,G2=1,NOT(ISTEXT(I2))),4,IF(AND(F2=1,G2=1,ISTEXT(I2)),3,IF(AND(OR(F2=1,G2=1),ISTEXT(I2)),2,1))))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Summary'!$H$17="OoS","OoS",IF(AND(F3=1,G3=1,NOT(ISTEXT(I3))),4,IF(AND(F3=1,G3=1,ISTEXT(I3)),3,IF(AND(OR(F3=1,G3=1),ISTEXT(I3)),2,1))))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Summary'!$I$17="OoS","OoS",IF(AND(F4=1,G4=1,NOT(ISTEXT(I4))),4,IF(AND(F4=1,G4=1,ISTEXT(I4)),3,IF(AND(OR(F4=1,G4=1),ISTEXT(I4)),2,1))))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Summary'!$J$17="OoS","OoS",IF(AND(F5=1,G5=1,NOT(ISTEXT(I5))),4,IF(AND(F5=1,G5=1,ISTEXT(I5)),3,IF(AND(OR(F5=1,G5=1),ISTEXT(I5)),2,1))))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Summary'!$K$17="OoS","OoS",IF(AND(F6=1,G6=1,NOT(ISTEXT(I6))),4,IF(AND(F6=1,G6=1,ISTEXT(I6)),3,IF(AND(OR(F6=1,G6=1),ISTEXT(I6)),2,1))))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Summary'!$L$17="OoS","OoS",IF(AND(F7=1,G7=1,NOT(ISTEXT(I7))),4,IF(AND(F7=1,G7=1,ISTEXT(I7)),3,IF(AND(OR(F7=1,G7=1),ISTEXT(I7)),2,1))))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Summary'!$M$17="OoS","OoS",IF(AND(F8=1,G8=1,NOT(ISTEXT(I8))),4,IF(AND(F8=1,G8=1,ISTEXT(I8)),3,IF(AND(OR(F8=1,G8=1),ISTEXT(I8)),2,1))))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Summary'!$N$17="OoS","OoS",IF(AND(F9=1,G9=1,NOT(ISTEXT(I9))),4,IF(AND(F9=1,G9=1,ISTEXT(I9)),3,IF(AND(OR(F9=1,G9=1),ISTEXT(I9)),2,1))))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Summary'!$O$17="OoS","OoS",IF(AND(F10=1,G10=1,NOT(ISTEXT(I10))),4,IF(AND(F10=1,G10=1,ISTEXT(I10)),3,IF(AND(OR(F10=1,G10=1),ISTEXT(I10)),2,1))))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Summary'!$P$17="OoS","OoS",IF(AND(F11=1,G11=1,NOT(ISTEXT(I11))),4,IF(AND(F11=1,G11=1,ISTEXT(I11)),3,IF(AND(OR(F11=1,G11=1),ISTEXT(I11)),2,1))))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5" customHeight="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Summary'!$Q$17="OoS","OoS",IF(AND(F12=1,G12=1,NOT(ISTEXT(I12))),4,IF(AND(F12=1,G12=1,ISTEXT(I12)),3,IF(AND(OR(F12=1,G12=1),ISTEXT(I12)),2,1))))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Summary'!$R$17="OoS","OoS",IF(AND(F13=1,G13=1,NOT(ISTEXT(I13))),4,IF(AND(F13=1,G13=1,ISTEXT(I13)),3,IF(AND(OR(F13=1,G13=1),ISTEXT(I13)),2,1))))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Summary'!$S$17="OoS","OoS",IF(AND(F14=1,G14=1,NOT(ISTEXT(I14))),4,IF(AND(F14=1,G14=1,ISTEXT(I14)),3,IF(AND(OR(F14=1,G14=1),ISTEXT(I14)),2,1))))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Summary'!$T$17="OoS","OoS",IF(AND(F15=1,G15=1,NOT(ISTEXT(I15))),4,IF(AND(F15=1,G15=1,ISTEXT(I15)),3,IF(AND(OR(F15=1,G15=1),ISTEXT(I15)),2,1))))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Summary'!$U$17="OoS","OoS",IF(AND(F16=1,G16=1,NOT(ISTEXT(I16))),4,IF(AND(F16=1,G16=1,ISTEXT(I16)),3,IF(AND(OR(F16=1,G16=1),ISTEXT(I16)),2,1))))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Summary'!$V$17="OoS","OoS",IF(AND(F17=1,G17=1,NOT(ISTEXT(I17))),4,IF(AND(F17=1,G17=1,ISTEXT(I17)),3,IF(AND(OR(F17=1,G17=1),ISTEXT(I17)),2,1))))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Summary'!$W$17="OoS","OoS",IF(AND(F18=1,G18=1,NOT(ISTEXT(I18))),4,IF(AND(F18=1,G18=1,ISTEXT(I18)),3,IF(AND(OR(F18=1,G18=1),ISTEXT(I18)),2,1))))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Summary'!$X$17="OoS","OoS",IF(AND(F19=1,G19=1,NOT(ISTEXT(I19))),4,IF(AND(F19=1,G19=1,ISTEXT(I19)),3,IF(AND(OR(F19=1,G19=1),ISTEXT(I19)),2,1))))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Summary'!$Y$17="OoS","OoS",IF(AND(F20=1,G20=1,NOT(ISTEXT(I20))),4,IF(AND(F20=1,G20=1,ISTEXT(I20)),3,IF(AND(OR(F20=1,G20=1),ISTEXT(I20)),2,1))))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Summary'!$Z$17="OoS","OoS",IF(AND(F21=1,G21=1,NOT(ISTEXT(I21))),4,IF(AND(F21=1,G21=1,ISTEXT(I21)),3,IF(AND(OR(F21=1,G21=1),ISTEXT(I21)),2,1))))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164</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Summary'!$G$17="OoS","OoS",IF(AND(F22=1,G22=1,NOT(ISTEXT(I22))),4,IF(AND(F22=1,G22=1,ISTEXT(I22)),3,IF(AND(OR(F22=1,G22=1),ISTEXT(I22)),2,1))))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Summary'!$H$17="OoS","OoS",IF(AND(F23=1,G23=1,NOT(ISTEXT(I23))),4,IF(AND(F23=1,G23=1,ISTEXT(I23)),3,IF(AND(OR(F23=1,G23=1),ISTEXT(I23)),2,1))))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Summary'!$I$17="OoS","OoS",IF(AND(F24=1,G24=1,NOT(ISTEXT(I24))),4,IF(AND(F24=1,G24=1,ISTEXT(I24)),3,IF(AND(OR(F24=1,G24=1),ISTEXT(I24)),2,1))))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Summary'!$J$17="OoS","OoS",IF(AND(F25=1,G25=1,NOT(ISTEXT(I25))),4,IF(AND(F25=1,G25=1,ISTEXT(I25)),3,IF(AND(OR(F25=1,G25=1),ISTEXT(I25)),2,1))))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Summary'!$K$17="OoS","OoS",IF(AND(F26=1,G26=1,NOT(ISTEXT(I26))),4,IF(AND(F26=1,G26=1,ISTEXT(I26)),3,IF(AND(OR(F26=1,G26=1),ISTEXT(I26)),2,1))))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Summary'!$L$17="OoS","OoS",IF(AND(F27=1,G27=1,NOT(ISTEXT(I27))),4,IF(AND(F27=1,G27=1,ISTEXT(I27)),3,IF(AND(OR(F27=1,G27=1),ISTEXT(I27)),2,1))))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Summary'!$M$17="OoS","OoS",IF(AND(F28=1,G28=1,NOT(ISTEXT(I28))),4,IF(AND(F28=1,G28=1,ISTEXT(I28)),3,IF(AND(OR(F28=1,G28=1),ISTEXT(I28)),2,1))))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Summary'!$N$17="OoS","OoS",IF(AND(F29=1,G29=1,NOT(ISTEXT(I29))),4,IF(AND(F29=1,G29=1,ISTEXT(I29)),3,IF(AND(OR(F29=1,G29=1),ISTEXT(I29)),2,1))))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Summary'!$O$17="OoS","OoS",IF(AND(F30=1,G30=1,NOT(ISTEXT(I30))),4,IF(AND(F30=1,G30=1,ISTEXT(I30)),3,IF(AND(OR(F30=1,G30=1),ISTEXT(I30)),2,1))))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Summary'!$P$17="OoS","OoS",IF(AND(F31=1,G31=1,NOT(ISTEXT(I31))),4,IF(AND(F31=1,G31=1,ISTEXT(I31)),3,IF(AND(OR(F31=1,G31=1),ISTEXT(I31)),2,1))))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5" customHeight="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Summary'!$Q$17="OoS","OoS",IF(AND(F32=1,G32=1,NOT(ISTEXT(I32))),4,IF(AND(F32=1,G32=1,ISTEXT(I32)),3,IF(AND(OR(F32=1,G32=1),ISTEXT(I32)),2,1))))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Summary'!$R$17="OoS","OoS",IF(AND(F33=1,G33=1,NOT(ISTEXT(I33))),4,IF(AND(F33=1,G33=1,ISTEXT(I33)),3,IF(AND(OR(F33=1,G33=1),ISTEXT(I33)),2,1))))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Summary'!$S$17="OoS","OoS",IF(AND(F34=1,G34=1,NOT(ISTEXT(I34))),4,IF(AND(F34=1,G34=1,ISTEXT(I34)),3,IF(AND(OR(F34=1,G34=1),ISTEXT(I34)),2,1))))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Summary'!$T$17="OoS","OoS",IF(AND(F35=1,G35=1,NOT(ISTEXT(I35))),4,IF(AND(F35=1,G35=1,ISTEXT(I35)),3,IF(AND(OR(F35=1,G35=1),ISTEXT(I35)),2,1))))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Summary'!$U$17="OoS","OoS",IF(AND(F36=1,G36=1,NOT(ISTEXT(I36))),4,IF(AND(F36=1,G36=1,ISTEXT(I36)),3,IF(AND(OR(F36=1,G36=1),ISTEXT(I36)),2,1))))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Summary'!$V$17="OoS","OoS",IF(AND(F37=1,G37=1,NOT(ISTEXT(I37))),4,IF(AND(F37=1,G37=1,ISTEXT(I37)),3,IF(AND(OR(F37=1,G37=1),ISTEXT(I37)),2,1))))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Summary'!$W$17="OoS","OoS",IF(AND(F38=1,G38=1,NOT(ISTEXT(I38))),4,IF(AND(F38=1,G38=1,ISTEXT(I38)),3,IF(AND(OR(F38=1,G38=1),ISTEXT(I38)),2,1))))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Summary'!$X$17="OoS","OoS",IF(AND(F39=1,G39=1,NOT(ISTEXT(I39))),4,IF(AND(F39=1,G39=1,ISTEXT(I39)),3,IF(AND(OR(F39=1,G39=1),ISTEXT(I39)),2,1))))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Summary'!$Y$17="OoS","OoS",IF(AND(F40=1,G40=1,NOT(ISTEXT(I40))),4,IF(AND(F40=1,G40=1,ISTEXT(I40)),3,IF(AND(OR(F40=1,G40=1),ISTEXT(I40)),2,1))))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Summary'!$Z$17="OoS","OoS",IF(AND(F41=1,G41=1,NOT(ISTEXT(I41))),4,IF(AND(F41=1,G41=1,ISTEXT(I41)),3,IF(AND(OR(F41=1,G41=1),ISTEXT(I41)),2,1))))</f>
        <v>OoS</v>
      </c>
      <c r="E41" s="57" t="b">
        <f t="shared" si="0"/>
        <v>1</v>
      </c>
      <c r="F41" s="59"/>
      <c r="G41" s="59"/>
      <c r="H41" s="59"/>
      <c r="I41" s="59"/>
      <c r="J41" s="59"/>
      <c r="K41" s="59"/>
      <c r="L41" s="59"/>
      <c r="M41" s="59"/>
      <c r="N41" s="63"/>
      <c r="O41" s="371"/>
      <c r="P41" s="264"/>
      <c r="Q41" s="365"/>
    </row>
    <row r="42" spans="1:17" ht="13" x14ac:dyDescent="0.25">
      <c r="A42" s="351" t="s">
        <v>165</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Summary'!$G$17="OoS","OoS",IF(AND(F42=1,G42=1,NOT(ISTEXT(I42))),4,IF(AND(F42=1,G42=1,ISTEXT(I42)),3,IF(AND(OR(F42=1,G42=1),ISTEXT(I42)),2,1))))</f>
        <v>OoS</v>
      </c>
      <c r="E42" s="57" t="b">
        <f t="shared" si="0"/>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Summary'!$H$17="OoS","OoS",IF(AND(F43=1,G43=1,NOT(ISTEXT(I43))),4,IF(AND(F43=1,G43=1,ISTEXT(I43)),3,IF(AND(OR(F43=1,G43=1),ISTEXT(I43)),2,1))))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Summary'!$I$17="OoS","OoS",IF(AND(F44=1,G44=1,NOT(ISTEXT(I44))),4,IF(AND(F44=1,G44=1,ISTEXT(I44)),3,IF(AND(OR(F44=1,G44=1),ISTEXT(I44)),2,1))))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Summary'!$J$17="OoS","OoS",IF(AND(F45=1,G45=1,NOT(ISTEXT(I45))),4,IF(AND(F45=1,G45=1,ISTEXT(I45)),3,IF(AND(OR(F45=1,G45=1),ISTEXT(I45)),2,1))))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Summary'!$K$17="OoS","OoS",IF(AND(F46=1,G46=1,NOT(ISTEXT(I46))),4,IF(AND(F46=1,G46=1,ISTEXT(I46)),3,IF(AND(OR(F46=1,G46=1),ISTEXT(I46)),2,1))))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Summary'!$L$17="OoS","OoS",IF(AND(F47=1,G47=1,NOT(ISTEXT(I47))),4,IF(AND(F47=1,G47=1,ISTEXT(I47)),3,IF(AND(OR(F47=1,G47=1),ISTEXT(I47)),2,1))))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Summary'!$M$17="OoS","OoS",IF(AND(F48=1,G48=1,NOT(ISTEXT(I48))),4,IF(AND(F48=1,G48=1,ISTEXT(I48)),3,IF(AND(OR(F48=1,G48=1),ISTEXT(I48)),2,1))))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Summary'!$N$17="OoS","OoS",IF(AND(F49=1,G49=1,NOT(ISTEXT(I49))),4,IF(AND(F49=1,G49=1,ISTEXT(I49)),3,IF(AND(OR(F49=1,G49=1),ISTEXT(I49)),2,1))))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Summary'!$O$17="OoS","OoS",IF(AND(F50=1,G50=1,NOT(ISTEXT(I50))),4,IF(AND(F50=1,G50=1,ISTEXT(I50)),3,IF(AND(OR(F50=1,G50=1),ISTEXT(I50)),2,1))))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Summary'!$P$17="OoS","OoS",IF(AND(F51=1,G51=1,NOT(ISTEXT(I51))),4,IF(AND(F51=1,G51=1,ISTEXT(I51)),3,IF(AND(OR(F51=1,G51=1),ISTEXT(I51)),2,1))))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5" customHeight="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Summary'!$Q$17="OoS","OoS",IF(AND(F52=1,G52=1,NOT(ISTEXT(I52))),4,IF(AND(F52=1,G52=1,ISTEXT(I52)),3,IF(AND(OR(F52=1,G52=1),ISTEXT(I52)),2,1))))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Summary'!$R$17="OoS","OoS",IF(AND(F53=1,G53=1,NOT(ISTEXT(I53))),4,IF(AND(F53=1,G53=1,ISTEXT(I53)),3,IF(AND(OR(F53=1,G53=1),ISTEXT(I53)),2,1))))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Summary'!$S$17="OoS","OoS",IF(AND(F54=1,G54=1,NOT(ISTEXT(I54))),4,IF(AND(F54=1,G54=1,ISTEXT(I54)),3,IF(AND(OR(F54=1,G54=1),ISTEXT(I54)),2,1))))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Summary'!$T$17="OoS","OoS",IF(AND(F55=1,G55=1,NOT(ISTEXT(I55))),4,IF(AND(F55=1,G55=1,ISTEXT(I55)),3,IF(AND(OR(F55=1,G55=1),ISTEXT(I55)),2,1))))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Summary'!$U$17="OoS","OoS",IF(AND(F56=1,G56=1,NOT(ISTEXT(I56))),4,IF(AND(F56=1,G56=1,ISTEXT(I56)),3,IF(AND(OR(F56=1,G56=1),ISTEXT(I56)),2,1))))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Summary'!$V$17="OoS","OoS",IF(AND(F57=1,G57=1,NOT(ISTEXT(I57))),4,IF(AND(F57=1,G57=1,ISTEXT(I57)),3,IF(AND(OR(F57=1,G57=1),ISTEXT(I57)),2,1))))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Summary'!$W$17="OoS","OoS",IF(AND(F58=1,G58=1,NOT(ISTEXT(I58))),4,IF(AND(F58=1,G58=1,ISTEXT(I58)),3,IF(AND(OR(F58=1,G58=1),ISTEXT(I58)),2,1))))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Summary'!$X$17="OoS","OoS",IF(AND(F59=1,G59=1,NOT(ISTEXT(I59))),4,IF(AND(F59=1,G59=1,ISTEXT(I59)),3,IF(AND(OR(F59=1,G59=1),ISTEXT(I59)),2,1))))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Summary'!$Y$17="OoS","OoS",IF(AND(F60=1,G60=1,NOT(ISTEXT(I60))),4,IF(AND(F60=1,G60=1,ISTEXT(I60)),3,IF(AND(OR(F60=1,G60=1),ISTEXT(I60)),2,1))))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Summary'!$Z$17="OoS","OoS",IF(AND(F61=1,G61=1,NOT(ISTEXT(I61))),4,IF(AND(F61=1,G61=1,ISTEXT(I61)),3,IF(AND(OR(F61=1,G61=1),ISTEXT(I61)),2,1))))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166</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Summary'!$G$17="OoS","OoS",IF(AND(F62=1,G62=1,NOT(ISTEXT(I62))),4,IF(AND(F62=1,G62=1,ISTEXT(I62)),3,IF(AND(OR(F62=1,G62=1),ISTEXT(I62)),2,1))))</f>
        <v>OoS</v>
      </c>
      <c r="E62" s="57" t="b">
        <f t="shared" si="1"/>
        <v>1</v>
      </c>
      <c r="F62" s="59"/>
      <c r="G62" s="59"/>
      <c r="H62" s="59"/>
      <c r="I62" s="59"/>
      <c r="J62" s="59"/>
      <c r="K62" s="66"/>
      <c r="L62" s="66"/>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Summary'!$H$17="OoS","OoS",IF(AND(F63=1,G63=1,NOT(ISTEXT(I63))),4,IF(AND(F63=1,G63=1,ISTEXT(I63)),3,IF(AND(OR(F63=1,G63=1),ISTEXT(I63)),2,1))))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Summary'!$I$17="OoS","OoS",IF(AND(F64=1,G64=1,NOT(ISTEXT(I64))),4,IF(AND(F64=1,G64=1,ISTEXT(I64)),3,IF(AND(OR(F64=1,G64=1),ISTEXT(I64)),2,1))))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Summary'!$J$17="OoS","OoS",IF(AND(F65=1,G65=1,NOT(ISTEXT(I65))),4,IF(AND(F65=1,G65=1,ISTEXT(I65)),3,IF(AND(OR(F65=1,G65=1),ISTEXT(I65)),2,1))))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Summary'!$K$17="OoS","OoS",IF(AND(F66=1,G66=1,NOT(ISTEXT(I66))),4,IF(AND(F66=1,G66=1,ISTEXT(I66)),3,IF(AND(OR(F66=1,G66=1),ISTEXT(I66)),2,1))))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Summary'!$L$17="OoS","OoS",IF(AND(F67=1,G67=1,NOT(ISTEXT(I67))),4,IF(AND(F67=1,G67=1,ISTEXT(I67)),3,IF(AND(OR(F67=1,G67=1),ISTEXT(I67)),2,1))))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Summary'!$M$17="OoS","OoS",IF(AND(F68=1,G68=1,NOT(ISTEXT(I68))),4,IF(AND(F68=1,G68=1,ISTEXT(I68)),3,IF(AND(OR(F68=1,G68=1),ISTEXT(I68)),2,1))))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Summary'!$N$17="OoS","OoS",IF(AND(F69=1,G69=1,NOT(ISTEXT(I69))),4,IF(AND(F69=1,G69=1,ISTEXT(I69)),3,IF(AND(OR(F69=1,G69=1),ISTEXT(I69)),2,1))))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Summary'!$O$17="OoS","OoS",IF(AND(F70=1,G70=1,NOT(ISTEXT(I70))),4,IF(AND(F70=1,G70=1,ISTEXT(I70)),3,IF(AND(OR(F70=1,G70=1),ISTEXT(I70)),2,1))))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Summary'!$P$17="OoS","OoS",IF(AND(F71=1,G71=1,NOT(ISTEXT(I71))),4,IF(AND(F71=1,G71=1,ISTEXT(I71)),3,IF(AND(OR(F71=1,G71=1),ISTEXT(I71)),2,1))))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Summary'!$Q$17="OoS","OoS",IF(AND(F72=1,G72=1,NOT(ISTEXT(I72))),4,IF(AND(F72=1,G72=1,ISTEXT(I72)),3,IF(AND(OR(F72=1,G72=1),ISTEXT(I72)),2,1))))</f>
        <v>OoS</v>
      </c>
      <c r="E72" s="57" t="b">
        <f t="shared" si="1"/>
        <v>1</v>
      </c>
      <c r="F72" s="59"/>
      <c r="G72" s="59"/>
      <c r="H72" s="59"/>
      <c r="I72" s="59"/>
      <c r="J72" s="59"/>
      <c r="K72" s="66"/>
      <c r="L72" s="66"/>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Summary'!$R$17="OoS","OoS",IF(AND(F73=1,G73=1,NOT(ISTEXT(I73))),4,IF(AND(F73=1,G73=1,ISTEXT(I73)),3,IF(AND(OR(F73=1,G73=1),ISTEXT(I73)),2,1))))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Summary'!$S$17="OoS","OoS",IF(AND(F74=1,G74=1,NOT(ISTEXT(I74))),4,IF(AND(F74=1,G74=1,ISTEXT(I74)),3,IF(AND(OR(F74=1,G74=1),ISTEXT(I74)),2,1))))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Summary'!$T$17="OoS","OoS",IF(AND(F75=1,G75=1,NOT(ISTEXT(I75))),4,IF(AND(F75=1,G75=1,ISTEXT(I75)),3,IF(AND(OR(F75=1,G75=1),ISTEXT(I75)),2,1))))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Summary'!$U$17="OoS","OoS",IF(AND(F76=1,G76=1,NOT(ISTEXT(I76))),4,IF(AND(F76=1,G76=1,ISTEXT(I76)),3,IF(AND(OR(F76=1,G76=1),ISTEXT(I76)),2,1))))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Summary'!$V$17="OoS","OoS",IF(AND(F77=1,G77=1,NOT(ISTEXT(I77))),4,IF(AND(F77=1,G77=1,ISTEXT(I77)),3,IF(AND(OR(F77=1,G77=1),ISTEXT(I77)),2,1))))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Summary'!$W$17="OoS","OoS",IF(AND(F78=1,G78=1,NOT(ISTEXT(I78))),4,IF(AND(F78=1,G78=1,ISTEXT(I78)),3,IF(AND(OR(F78=1,G78=1),ISTEXT(I78)),2,1))))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Summary'!$X$17="OoS","OoS",IF(AND(F79=1,G79=1,NOT(ISTEXT(I79))),4,IF(AND(F79=1,G79=1,ISTEXT(I79)),3,IF(AND(OR(F79=1,G79=1),ISTEXT(I79)),2,1))))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Summary'!$Y$17="OoS","OoS",IF(AND(F80=1,G80=1,NOT(ISTEXT(I80))),4,IF(AND(F80=1,G80=1,ISTEXT(I80)),3,IF(AND(OR(F80=1,G80=1),ISTEXT(I80)),2,1))))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Summary'!$Z$17="OoS","OoS",IF(AND(F81=1,G81=1,NOT(ISTEXT(I81))),4,IF(AND(F81=1,G81=1,ISTEXT(I81)),3,IF(AND(OR(F81=1,G81=1),ISTEXT(I81)),2,1))))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167</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Summary'!$G$17="OoS","OoS",IF(AND(F82=1,G82=1,NOT(ISTEXT(I82))),4,IF(AND(F82=1,G82=1,ISTEXT(I82)),3,IF(AND(OR(F82=1,G82=1),ISTEXT(I82)),2,1))))</f>
        <v>OoS</v>
      </c>
      <c r="E82" s="57" t="b">
        <f t="shared" si="1"/>
        <v>1</v>
      </c>
      <c r="F82" s="59"/>
      <c r="G82" s="59"/>
      <c r="H82" s="59"/>
      <c r="I82" s="59"/>
      <c r="J82" s="59"/>
      <c r="K82" s="59"/>
      <c r="L82" s="59"/>
      <c r="M82" s="66"/>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Summary'!$H$17="OoS","OoS",IF(AND(F83=1,G83=1,NOT(ISTEXT(I83))),4,IF(AND(F83=1,G83=1,ISTEXT(I83)),3,IF(AND(OR(F83=1,G83=1),ISTEXT(I83)),2,1))))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Summary'!$I$17="OoS","OoS",IF(AND(F84=1,G84=1,NOT(ISTEXT(I84))),4,IF(AND(F84=1,G84=1,ISTEXT(I84)),3,IF(AND(OR(F84=1,G84=1),ISTEXT(I84)),2,1))))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Summary'!$J$17="OoS","OoS",IF(AND(F85=1,G85=1,NOT(ISTEXT(I85))),4,IF(AND(F85=1,G85=1,ISTEXT(I85)),3,IF(AND(OR(F85=1,G85=1),ISTEXT(I85)),2,1))))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Summary'!$K$17="OoS","OoS",IF(AND(F86=1,G86=1,NOT(ISTEXT(I86))),4,IF(AND(F86=1,G86=1,ISTEXT(I86)),3,IF(AND(OR(F86=1,G86=1),ISTEXT(I86)),2,1))))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Summary'!$L$17="OoS","OoS",IF(AND(F87=1,G87=1,NOT(ISTEXT(I87))),4,IF(AND(F87=1,G87=1,ISTEXT(I87)),3,IF(AND(OR(F87=1,G87=1),ISTEXT(I87)),2,1))))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Summary'!$M$17="OoS","OoS",IF(AND(F88=1,G88=1,NOT(ISTEXT(I88))),4,IF(AND(F88=1,G88=1,ISTEXT(I88)),3,IF(AND(OR(F88=1,G88=1),ISTEXT(I88)),2,1))))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Summary'!$N$17="OoS","OoS",IF(AND(F89=1,G89=1,NOT(ISTEXT(I89))),4,IF(AND(F89=1,G89=1,ISTEXT(I89)),3,IF(AND(OR(F89=1,G89=1),ISTEXT(I89)),2,1))))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Summary'!$O$17="OoS","OoS",IF(AND(F90=1,G90=1,NOT(ISTEXT(I90))),4,IF(AND(F90=1,G90=1,ISTEXT(I90)),3,IF(AND(OR(F90=1,G90=1),ISTEXT(I90)),2,1))))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Summary'!$P$17="OoS","OoS",IF(AND(F91=1,G91=1,NOT(ISTEXT(I91))),4,IF(AND(F91=1,G91=1,ISTEXT(I91)),3,IF(AND(OR(F91=1,G91=1),ISTEXT(I91)),2,1))))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5" customHeight="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Summary'!$Q$17="OoS","OoS",IF(AND(F92=1,G92=1,NOT(ISTEXT(I92))),4,IF(AND(F92=1,G92=1,ISTEXT(I92)),3,IF(AND(OR(F92=1,G92=1),ISTEXT(I92)),2,1))))</f>
        <v>OoS</v>
      </c>
      <c r="E92" s="57" t="b">
        <f t="shared" si="2"/>
        <v>1</v>
      </c>
      <c r="F92" s="59"/>
      <c r="G92" s="59"/>
      <c r="H92" s="59"/>
      <c r="I92" s="59"/>
      <c r="J92" s="59"/>
      <c r="K92" s="59"/>
      <c r="L92" s="59"/>
      <c r="M92" s="66"/>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Summary'!$R$17="OoS","OoS",IF(AND(F93=1,G93=1,NOT(ISTEXT(I93))),4,IF(AND(F93=1,G93=1,ISTEXT(I93)),3,IF(AND(OR(F93=1,G93=1),ISTEXT(I93)),2,1))))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Summary'!$S$17="OoS","OoS",IF(AND(F94=1,G94=1,NOT(ISTEXT(I94))),4,IF(AND(F94=1,G94=1,ISTEXT(I94)),3,IF(AND(OR(F94=1,G94=1),ISTEXT(I94)),2,1))))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Summary'!$T$17="OoS","OoS",IF(AND(F95=1,G95=1,NOT(ISTEXT(I95))),4,IF(AND(F95=1,G95=1,ISTEXT(I95)),3,IF(AND(OR(F95=1,G95=1),ISTEXT(I95)),2,1))))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Summary'!$U$17="OoS","OoS",IF(AND(F96=1,G96=1,NOT(ISTEXT(I96))),4,IF(AND(F96=1,G96=1,ISTEXT(I96)),3,IF(AND(OR(F96=1,G96=1),ISTEXT(I96)),2,1))))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Summary'!$V$17="OoS","OoS",IF(AND(F97=1,G97=1,NOT(ISTEXT(I97))),4,IF(AND(F97=1,G97=1,ISTEXT(I97)),3,IF(AND(OR(F97=1,G97=1),ISTEXT(I97)),2,1))))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Summary'!$W$17="OoS","OoS",IF(AND(F98=1,G98=1,NOT(ISTEXT(I98))),4,IF(AND(F98=1,G98=1,ISTEXT(I98)),3,IF(AND(OR(F98=1,G98=1),ISTEXT(I98)),2,1))))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Summary'!$X$17="OoS","OoS",IF(AND(F99=1,G99=1,NOT(ISTEXT(I99))),4,IF(AND(F99=1,G99=1,ISTEXT(I99)),3,IF(AND(OR(F99=1,G99=1),ISTEXT(I99)),2,1))))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Summary'!$Y$17="OoS","OoS",IF(AND(F100=1,G100=1,NOT(ISTEXT(I100))),4,IF(AND(F100=1,G100=1,ISTEXT(I100)),3,IF(AND(OR(F100=1,G100=1),ISTEXT(I100)),2,1))))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Summary'!$Z$17="OoS","OoS",IF(AND(F101=1,G101=1,NOT(ISTEXT(I101))),4,IF(AND(F101=1,G101=1,ISTEXT(I101)),3,IF(AND(OR(F101=1,G101=1),ISTEXT(I101)),2,1))))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168</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Summary'!$G$17="OoS","OoS",IF(AND(F102=1,G102=1,NOT(ISTEXT(I102))),4,IF(AND(F102=1,G102=1,ISTEXT(I102)),3,IF(AND(OR(F102=1,G102=1),ISTEXT(I102)),2,1))))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Summary'!$H$17="OoS","OoS",IF(AND(F103=1,G103=1,NOT(ISTEXT(I103))),4,IF(AND(F103=1,G103=1,ISTEXT(I103)),3,IF(AND(OR(F103=1,G103=1),ISTEXT(I103)),2,1))))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Summary'!$I$17="OoS","OoS",IF(AND(F104=1,G104=1,NOT(ISTEXT(I104))),4,IF(AND(F104=1,G104=1,ISTEXT(I104)),3,IF(AND(OR(F104=1,G104=1),ISTEXT(I104)),2,1))))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Summary'!$J$17="OoS","OoS",IF(AND(F105=1,G105=1,NOT(ISTEXT(I105))),4,IF(AND(F105=1,G105=1,ISTEXT(I105)),3,IF(AND(OR(F105=1,G105=1),ISTEXT(I105)),2,1))))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Summary'!$K$17="OoS","OoS",IF(AND(F106=1,G106=1,NOT(ISTEXT(I106))),4,IF(AND(F106=1,G106=1,ISTEXT(I106)),3,IF(AND(OR(F106=1,G106=1),ISTEXT(I106)),2,1))))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Summary'!$L$17="OoS","OoS",IF(AND(F107=1,G107=1,NOT(ISTEXT(I107))),4,IF(AND(F107=1,G107=1,ISTEXT(I107)),3,IF(AND(OR(F107=1,G107=1),ISTEXT(I107)),2,1))))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Summary'!$M$17="OoS","OoS",IF(AND(F108=1,G108=1,NOT(ISTEXT(I108))),4,IF(AND(F108=1,G108=1,ISTEXT(I108)),3,IF(AND(OR(F108=1,G108=1),ISTEXT(I108)),2,1))))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Summary'!$N$17="OoS","OoS",IF(AND(F109=1,G109=1,NOT(ISTEXT(I109))),4,IF(AND(F109=1,G109=1,ISTEXT(I109)),3,IF(AND(OR(F109=1,G109=1),ISTEXT(I109)),2,1))))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Summary'!$O$17="OoS","OoS",IF(AND(F110=1,G110=1,NOT(ISTEXT(I110))),4,IF(AND(F110=1,G110=1,ISTEXT(I110)),3,IF(AND(OR(F110=1,G110=1),ISTEXT(I110)),2,1))))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Summary'!$P$17="OoS","OoS",IF(AND(F111=1,G111=1,NOT(ISTEXT(I111))),4,IF(AND(F111=1,G111=1,ISTEXT(I111)),3,IF(AND(OR(F111=1,G111=1),ISTEXT(I111)),2,1))))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5" customHeight="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Summary'!$Q$17="OoS","OoS",IF(AND(F112=1,G112=1,NOT(ISTEXT(I112))),4,IF(AND(F112=1,G112=1,ISTEXT(I112)),3,IF(AND(OR(F112=1,G112=1),ISTEXT(I112)),2,1))))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Summary'!$R$17="OoS","OoS",IF(AND(F113=1,G113=1,NOT(ISTEXT(I113))),4,IF(AND(F113=1,G113=1,ISTEXT(I113)),3,IF(AND(OR(F113=1,G113=1),ISTEXT(I113)),2,1))))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Summary'!$S$17="OoS","OoS",IF(AND(F114=1,G114=1,NOT(ISTEXT(I114))),4,IF(AND(F114=1,G114=1,ISTEXT(I114)),3,IF(AND(OR(F114=1,G114=1),ISTEXT(I114)),2,1))))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Summary'!$T$17="OoS","OoS",IF(AND(F115=1,G115=1,NOT(ISTEXT(I115))),4,IF(AND(F115=1,G115=1,ISTEXT(I115)),3,IF(AND(OR(F115=1,G115=1),ISTEXT(I115)),2,1))))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Summary'!$U$17="OoS","OoS",IF(AND(F116=1,G116=1,NOT(ISTEXT(I116))),4,IF(AND(F116=1,G116=1,ISTEXT(I116)),3,IF(AND(OR(F116=1,G116=1),ISTEXT(I116)),2,1))))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Summary'!$V$17="OoS","OoS",IF(AND(F117=1,G117=1,NOT(ISTEXT(I117))),4,IF(AND(F117=1,G117=1,ISTEXT(I117)),3,IF(AND(OR(F117=1,G117=1),ISTEXT(I117)),2,1))))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Summary'!$W$17="OoS","OoS",IF(AND(F118=1,G118=1,NOT(ISTEXT(I118))),4,IF(AND(F118=1,G118=1,ISTEXT(I118)),3,IF(AND(OR(F118=1,G118=1),ISTEXT(I118)),2,1))))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Summary'!$X$17="OoS","OoS",IF(AND(F119=1,G119=1,NOT(ISTEXT(I119))),4,IF(AND(F119=1,G119=1,ISTEXT(I119)),3,IF(AND(OR(F119=1,G119=1),ISTEXT(I119)),2,1))))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Summary'!$Y$17="OoS","OoS",IF(AND(F120=1,G120=1,NOT(ISTEXT(I120))),4,IF(AND(F120=1,G120=1,ISTEXT(I120)),3,IF(AND(OR(F120=1,G120=1),ISTEXT(I120)),2,1))))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Summary'!$Z$17="OoS","OoS",IF(AND(F121=1,G121=1,NOT(ISTEXT(I121))),4,IF(AND(F121=1,G121=1,ISTEXT(I121)),3,IF(AND(OR(F121=1,G121=1),ISTEXT(I121)),2,1))))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169</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Summary'!$G$17="OoS","OoS",IF(AND(F122=1,G122=1,NOT(ISTEXT(I122))),4,IF(AND(F122=1,G122=1,ISTEXT(I122)),3,IF(AND(OR(F122=1,G122=1),ISTEXT(I122)),2,1))))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Summary'!$H$17="OoS","OoS",IF(AND(F123=1,G123=1,NOT(ISTEXT(I123))),4,IF(AND(F123=1,G123=1,ISTEXT(I123)),3,IF(AND(OR(F123=1,G123=1),ISTEXT(I123)),2,1))))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Summary'!$I$17="OoS","OoS",IF(AND(F124=1,G124=1,NOT(ISTEXT(I124))),4,IF(AND(F124=1,G124=1,ISTEXT(I124)),3,IF(AND(OR(F124=1,G124=1),ISTEXT(I124)),2,1))))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Summary'!$J$17="OoS","OoS",IF(AND(F125=1,G125=1,NOT(ISTEXT(I125))),4,IF(AND(F125=1,G125=1,ISTEXT(I125)),3,IF(AND(OR(F125=1,G125=1),ISTEXT(I125)),2,1))))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Summary'!$K$17="OoS","OoS",IF(AND(F126=1,G126=1,NOT(ISTEXT(I126))),4,IF(AND(F126=1,G126=1,ISTEXT(I126)),3,IF(AND(OR(F126=1,G126=1),ISTEXT(I126)),2,1))))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Summary'!$L$17="OoS","OoS",IF(AND(F127=1,G127=1,NOT(ISTEXT(I127))),4,IF(AND(F127=1,G127=1,ISTEXT(I127)),3,IF(AND(OR(F127=1,G127=1),ISTEXT(I127)),2,1))))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Summary'!$M$17="OoS","OoS",IF(AND(F128=1,G128=1,NOT(ISTEXT(I128))),4,IF(AND(F128=1,G128=1,ISTEXT(I128)),3,IF(AND(OR(F128=1,G128=1),ISTEXT(I128)),2,1))))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Summary'!$N$17="OoS","OoS",IF(AND(F129=1,G129=1,NOT(ISTEXT(I129))),4,IF(AND(F129=1,G129=1,ISTEXT(I129)),3,IF(AND(OR(F129=1,G129=1),ISTEXT(I129)),2,1))))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Summary'!$O$17="OoS","OoS",IF(AND(F130=1,G130=1,NOT(ISTEXT(I130))),4,IF(AND(F130=1,G130=1,ISTEXT(I130)),3,IF(AND(OR(F130=1,G130=1),ISTEXT(I130)),2,1))))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Summary'!$P$17="OoS","OoS",IF(AND(F131=1,G131=1,NOT(ISTEXT(I131))),4,IF(AND(F131=1,G131=1,ISTEXT(I131)),3,IF(AND(OR(F131=1,G131=1),ISTEXT(I131)),2,1))))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Summary'!$Q$17="OoS","OoS",IF(AND(F132=1,G132=1,NOT(ISTEXT(I132))),4,IF(AND(F132=1,G132=1,ISTEXT(I132)),3,IF(AND(OR(F132=1,G132=1),ISTEXT(I132)),2,1))))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Summary'!$R$17="OoS","OoS",IF(AND(F133=1,G133=1,NOT(ISTEXT(I133))),4,IF(AND(F133=1,G133=1,ISTEXT(I133)),3,IF(AND(OR(F133=1,G133=1),ISTEXT(I133)),2,1))))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Summary'!$S$17="OoS","OoS",IF(AND(F134=1,G134=1,NOT(ISTEXT(I134))),4,IF(AND(F134=1,G134=1,ISTEXT(I134)),3,IF(AND(OR(F134=1,G134=1),ISTEXT(I134)),2,1))))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Summary'!$T$17="OoS","OoS",IF(AND(F135=1,G135=1,NOT(ISTEXT(I135))),4,IF(AND(F135=1,G135=1,ISTEXT(I135)),3,IF(AND(OR(F135=1,G135=1),ISTEXT(I135)),2,1))))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Summary'!$U$17="OoS","OoS",IF(AND(F136=1,G136=1,NOT(ISTEXT(I136))),4,IF(AND(F136=1,G136=1,ISTEXT(I136)),3,IF(AND(OR(F136=1,G136=1),ISTEXT(I136)),2,1))))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Summary'!$V$17="OoS","OoS",IF(AND(F137=1,G137=1,NOT(ISTEXT(I137))),4,IF(AND(F137=1,G137=1,ISTEXT(I137)),3,IF(AND(OR(F137=1,G137=1),ISTEXT(I137)),2,1))))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Summary'!$W$17="OoS","OoS",IF(AND(F138=1,G138=1,NOT(ISTEXT(I138))),4,IF(AND(F138=1,G138=1,ISTEXT(I138)),3,IF(AND(OR(F138=1,G138=1),ISTEXT(I138)),2,1))))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Summary'!$X$17="OoS","OoS",IF(AND(F139=1,G139=1,NOT(ISTEXT(I139))),4,IF(AND(F139=1,G139=1,ISTEXT(I139)),3,IF(AND(OR(F139=1,G139=1),ISTEXT(I139)),2,1))))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Summary'!$Y$17="OoS","OoS",IF(AND(F140=1,G140=1,NOT(ISTEXT(I140))),4,IF(AND(F140=1,G140=1,ISTEXT(I140)),3,IF(AND(OR(F140=1,G140=1),ISTEXT(I140)),2,1))))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Summary'!$Z$17="OoS","OoS",IF(AND(F141=1,G141=1,NOT(ISTEXT(I141))),4,IF(AND(F141=1,G141=1,ISTEXT(I141)),3,IF(AND(OR(F141=1,G141=1),ISTEXT(I141)),2,1))))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170</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Summary'!$G$17="OoS","OoS",IF(AND(F142=1,G142=1,NOT(ISTEXT(I142))),4,IF(AND(F142=1,G142=1,ISTEXT(I142)),3,IF(AND(OR(F142=1,G142=1),ISTEXT(I142)),2,1))))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Summary'!$H$17="OoS","OoS",IF(AND(F143=1,G143=1,NOT(ISTEXT(I143))),4,IF(AND(F143=1,G143=1,ISTEXT(I143)),3,IF(AND(OR(F143=1,G143=1),ISTEXT(I143)),2,1))))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Summary'!$I$17="OoS","OoS",IF(AND(F144=1,G144=1,NOT(ISTEXT(I144))),4,IF(AND(F144=1,G144=1,ISTEXT(I144)),3,IF(AND(OR(F144=1,G144=1),ISTEXT(I144)),2,1))))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Summary'!$J$17="OoS","OoS",IF(AND(F145=1,G145=1,NOT(ISTEXT(I145))),4,IF(AND(F145=1,G145=1,ISTEXT(I145)),3,IF(AND(OR(F145=1,G145=1),ISTEXT(I145)),2,1))))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Summary'!$K$17="OoS","OoS",IF(AND(F146=1,G146=1,NOT(ISTEXT(I146))),4,IF(AND(F146=1,G146=1,ISTEXT(I146)),3,IF(AND(OR(F146=1,G146=1),ISTEXT(I146)),2,1))))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Summary'!$L$17="OoS","OoS",IF(AND(F147=1,G147=1,NOT(ISTEXT(I147))),4,IF(AND(F147=1,G147=1,ISTEXT(I147)),3,IF(AND(OR(F147=1,G147=1),ISTEXT(I147)),2,1))))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Summary'!$M$17="OoS","OoS",IF(AND(F148=1,G148=1,NOT(ISTEXT(I148))),4,IF(AND(F148=1,G148=1,ISTEXT(I148)),3,IF(AND(OR(F148=1,G148=1),ISTEXT(I148)),2,1))))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Summary'!$N$17="OoS","OoS",IF(AND(F149=1,G149=1,NOT(ISTEXT(I149))),4,IF(AND(F149=1,G149=1,ISTEXT(I149)),3,IF(AND(OR(F149=1,G149=1),ISTEXT(I149)),2,1))))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Summary'!$O$17="OoS","OoS",IF(AND(F150=1,G150=1,NOT(ISTEXT(I150))),4,IF(AND(F150=1,G150=1,ISTEXT(I150)),3,IF(AND(OR(F150=1,G150=1),ISTEXT(I150)),2,1))))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Summary'!$P$17="OoS","OoS",IF(AND(F151=1,G151=1,NOT(ISTEXT(I151))),4,IF(AND(F151=1,G151=1,ISTEXT(I151)),3,IF(AND(OR(F151=1,G151=1),ISTEXT(I151)),2,1))))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Summary'!$Q$17="OoS","OoS",IF(AND(F152=1,G152=1,NOT(ISTEXT(I152))),4,IF(AND(F152=1,G152=1,ISTEXT(I152)),3,IF(AND(OR(F152=1,G152=1),ISTEXT(I152)),2,1))))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Summary'!$R$17="OoS","OoS",IF(AND(F153=1,G153=1,NOT(ISTEXT(I153))),4,IF(AND(F153=1,G153=1,ISTEXT(I153)),3,IF(AND(OR(F153=1,G153=1),ISTEXT(I153)),2,1))))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Summary'!$S$17="OoS","OoS",IF(AND(F154=1,G154=1,NOT(ISTEXT(I154))),4,IF(AND(F154=1,G154=1,ISTEXT(I154)),3,IF(AND(OR(F154=1,G154=1),ISTEXT(I154)),2,1))))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Summary'!$T$17="OoS","OoS",IF(AND(F155=1,G155=1,NOT(ISTEXT(I155))),4,IF(AND(F155=1,G155=1,ISTEXT(I155)),3,IF(AND(OR(F155=1,G155=1),ISTEXT(I155)),2,1))))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Summary'!$U$17="OoS","OoS",IF(AND(F156=1,G156=1,NOT(ISTEXT(I156))),4,IF(AND(F156=1,G156=1,ISTEXT(I156)),3,IF(AND(OR(F156=1,G156=1),ISTEXT(I156)),2,1))))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Summary'!$V$17="OoS","OoS",IF(AND(F157=1,G157=1,NOT(ISTEXT(I157))),4,IF(AND(F157=1,G157=1,ISTEXT(I157)),3,IF(AND(OR(F157=1,G157=1),ISTEXT(I157)),2,1))))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Summary'!$W$17="OoS","OoS",IF(AND(F158=1,G158=1,NOT(ISTEXT(I158))),4,IF(AND(F158=1,G158=1,ISTEXT(I158)),3,IF(AND(OR(F158=1,G158=1),ISTEXT(I158)),2,1))))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Summary'!$X$17="OoS","OoS",IF(AND(F159=1,G159=1,NOT(ISTEXT(I159))),4,IF(AND(F159=1,G159=1,ISTEXT(I159)),3,IF(AND(OR(F159=1,G159=1),ISTEXT(I159)),2,1))))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Summary'!$Y$17="OoS","OoS",IF(AND(F160=1,G160=1,NOT(ISTEXT(I160))),4,IF(AND(F160=1,G160=1,ISTEXT(I160)),3,IF(AND(OR(F160=1,G160=1),ISTEXT(I160)),2,1))))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Summary'!$Z$17="OoS","OoS",IF(AND(F161=1,G161=1,NOT(ISTEXT(I161))),4,IF(AND(F161=1,G161=1,ISTEXT(I161)),3,IF(AND(OR(F161=1,G161=1),ISTEXT(I161)),2,1))))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5"/>
    </row>
    <row r="162" spans="1:17" ht="13" x14ac:dyDescent="0.25">
      <c r="A162" s="351" t="s">
        <v>171</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Summary'!$G$17="OoS","OoS",IF(AND(F162=1,G162=1,NOT(ISTEXT(I162))),4,IF(AND(F162=1,G162=1,ISTEXT(I162)),3,IF(AND(OR(F162=1,G162=1),ISTEXT(I162)),2,1))))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3"/>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Summary'!$H$17="OoS","OoS",IF(AND(F163=1,G163=1,NOT(ISTEXT(I163))),4,IF(AND(F163=1,G163=1,ISTEXT(I163)),3,IF(AND(OR(F163=1,G163=1),ISTEXT(I163)),2,1))))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Summary'!$I$17="OoS","OoS",IF(AND(F164=1,G164=1,NOT(ISTEXT(I164))),4,IF(AND(F164=1,G164=1,ISTEXT(I164)),3,IF(AND(OR(F164=1,G164=1),ISTEXT(I164)),2,1))))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Summary'!$J$17="OoS","OoS",IF(AND(F165=1,G165=1,NOT(ISTEXT(I165))),4,IF(AND(F165=1,G165=1,ISTEXT(I165)),3,IF(AND(OR(F165=1,G165=1),ISTEXT(I165)),2,1))))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Summary'!$K$17="OoS","OoS",IF(AND(F166=1,G166=1,NOT(ISTEXT(I166))),4,IF(AND(F166=1,G166=1,ISTEXT(I166)),3,IF(AND(OR(F166=1,G166=1),ISTEXT(I166)),2,1))))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Summary'!$L$17="OoS","OoS",IF(AND(F167=1,G167=1,NOT(ISTEXT(I167))),4,IF(AND(F167=1,G167=1,ISTEXT(I167)),3,IF(AND(OR(F167=1,G167=1),ISTEXT(I167)),2,1))))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Summary'!$M$17="OoS","OoS",IF(AND(F168=1,G168=1,NOT(ISTEXT(I168))),4,IF(AND(F168=1,G168=1,ISTEXT(I168)),3,IF(AND(OR(F168=1,G168=1),ISTEXT(I168)),2,1))))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Summary'!$N$17="OoS","OoS",IF(AND(F169=1,G169=1,NOT(ISTEXT(I169))),4,IF(AND(F169=1,G169=1,ISTEXT(I169)),3,IF(AND(OR(F169=1,G169=1),ISTEXT(I169)),2,1))))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Summary'!$O$17="OoS","OoS",IF(AND(F170=1,G170=1,NOT(ISTEXT(I170))),4,IF(AND(F170=1,G170=1,ISTEXT(I170)),3,IF(AND(OR(F170=1,G170=1),ISTEXT(I170)),2,1))))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Summary'!$P$17="OoS","OoS",IF(AND(F171=1,G171=1,NOT(ISTEXT(I171))),4,IF(AND(F171=1,G171=1,ISTEXT(I171)),3,IF(AND(OR(F171=1,G171=1),ISTEXT(I171)),2,1))))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Summary'!$Q$17="OoS","OoS",IF(AND(F172=1,G172=1,NOT(ISTEXT(I172))),4,IF(AND(F172=1,G172=1,ISTEXT(I172)),3,IF(AND(OR(F172=1,G172=1),ISTEXT(I172)),2,1))))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Summary'!$R$17="OoS","OoS",IF(AND(F173=1,G173=1,NOT(ISTEXT(I173))),4,IF(AND(F173=1,G173=1,ISTEXT(I173)),3,IF(AND(OR(F173=1,G173=1),ISTEXT(I173)),2,1))))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Summary'!$S$17="OoS","OoS",IF(AND(F174=1,G174=1,NOT(ISTEXT(I174))),4,IF(AND(F174=1,G174=1,ISTEXT(I174)),3,IF(AND(OR(F174=1,G174=1),ISTEXT(I174)),2,1))))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Summary'!$T$17="OoS","OoS",IF(AND(F175=1,G175=1,NOT(ISTEXT(I175))),4,IF(AND(F175=1,G175=1,ISTEXT(I175)),3,IF(AND(OR(F175=1,G175=1),ISTEXT(I175)),2,1))))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Summary'!$U$17="OoS","OoS",IF(AND(F176=1,G176=1,NOT(ISTEXT(I176))),4,IF(AND(F176=1,G176=1,ISTEXT(I176)),3,IF(AND(OR(F176=1,G176=1),ISTEXT(I176)),2,1))))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Summary'!$V$17="OoS","OoS",IF(AND(F177=1,G177=1,NOT(ISTEXT(I177))),4,IF(AND(F177=1,G177=1,ISTEXT(I177)),3,IF(AND(OR(F177=1,G177=1),ISTEXT(I177)),2,1))))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Summary'!$W$17="OoS","OoS",IF(AND(F178=1,G178=1,NOT(ISTEXT(I178))),4,IF(AND(F178=1,G178=1,ISTEXT(I178)),3,IF(AND(OR(F178=1,G178=1),ISTEXT(I178)),2,1))))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Summary'!$X$17="OoS","OoS",IF(AND(F179=1,G179=1,NOT(ISTEXT(I179))),4,IF(AND(F179=1,G179=1,ISTEXT(I179)),3,IF(AND(OR(F179=1,G179=1),ISTEXT(I179)),2,1))))</f>
        <v>OoS</v>
      </c>
      <c r="E179" s="57" t="b">
        <f t="shared" ref="E179:E22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Summary'!$Y$17="OoS","OoS",IF(AND(F180=1,G180=1,NOT(ISTEXT(I180))),4,IF(AND(F180=1,G180=1,ISTEXT(I180)),3,IF(AND(OR(F180=1,G180=1),ISTEXT(I180)),2,1))))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Summary'!$Z$17="OoS","OoS",IF(AND(F181=1,G181=1,NOT(ISTEXT(I181))),4,IF(AND(F181=1,G181=1,ISTEXT(I181)),3,IF(AND(OR(F181=1,G181=1),ISTEXT(I181)),2,1))))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172</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Summary'!$G$17="OoS","OoS",IF(AND(F182=1,G182=1,NOT(ISTEXT(I182))),4,IF(AND(F182=1,G182=1,ISTEXT(I182)),3,IF(AND(OR(F182=1,G182=1),ISTEXT(I182)),2,1))))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Summary'!$H$17="OoS","OoS",IF(AND(F183=1,G183=1,NOT(ISTEXT(I183))),4,IF(AND(F183=1,G183=1,ISTEXT(I183)),3,IF(AND(OR(F183=1,G183=1),ISTEXT(I183)),2,1))))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Summary'!$I$17="OoS","OoS",IF(AND(F184=1,G184=1,NOT(ISTEXT(I184))),4,IF(AND(F184=1,G184=1,ISTEXT(I184)),3,IF(AND(OR(F184=1,G184=1),ISTEXT(I184)),2,1))))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Summary'!$J$17="OoS","OoS",IF(AND(F185=1,G185=1,NOT(ISTEXT(I185))),4,IF(AND(F185=1,G185=1,ISTEXT(I185)),3,IF(AND(OR(F185=1,G185=1),ISTEXT(I185)),2,1))))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Summary'!$K$17="OoS","OoS",IF(AND(F186=1,G186=1,NOT(ISTEXT(I186))),4,IF(AND(F186=1,G186=1,ISTEXT(I186)),3,IF(AND(OR(F186=1,G186=1),ISTEXT(I186)),2,1))))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Summary'!$L$17="OoS","OoS",IF(AND(F187=1,G187=1,NOT(ISTEXT(I187))),4,IF(AND(F187=1,G187=1,ISTEXT(I187)),3,IF(AND(OR(F187=1,G187=1),ISTEXT(I187)),2,1))))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Summary'!$M$17="OoS","OoS",IF(AND(F188=1,G188=1,NOT(ISTEXT(I188))),4,IF(AND(F188=1,G188=1,ISTEXT(I188)),3,IF(AND(OR(F188=1,G188=1),ISTEXT(I188)),2,1))))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Summary'!$N$17="OoS","OoS",IF(AND(F189=1,G189=1,NOT(ISTEXT(I189))),4,IF(AND(F189=1,G189=1,ISTEXT(I189)),3,IF(AND(OR(F189=1,G189=1),ISTEXT(I189)),2,1))))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Summary'!$O$17="OoS","OoS",IF(AND(F190=1,G190=1,NOT(ISTEXT(I190))),4,IF(AND(F190=1,G190=1,ISTEXT(I190)),3,IF(AND(OR(F190=1,G190=1),ISTEXT(I190)),2,1))))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Summary'!$P$17="OoS","OoS",IF(AND(F191=1,G191=1,NOT(ISTEXT(I191))),4,IF(AND(F191=1,G191=1,ISTEXT(I191)),3,IF(AND(OR(F191=1,G191=1),ISTEXT(I191)),2,1))))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Summary'!$Q$17="OoS","OoS",IF(AND(F192=1,G192=1,NOT(ISTEXT(I192))),4,IF(AND(F192=1,G192=1,ISTEXT(I192)),3,IF(AND(OR(F192=1,G192=1),ISTEXT(I192)),2,1))))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Summary'!$R$17="OoS","OoS",IF(AND(F193=1,G193=1,NOT(ISTEXT(I193))),4,IF(AND(F193=1,G193=1,ISTEXT(I193)),3,IF(AND(OR(F193=1,G193=1),ISTEXT(I193)),2,1))))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Summary'!$S$17="OoS","OoS",IF(AND(F194=1,G194=1,NOT(ISTEXT(I194))),4,IF(AND(F194=1,G194=1,ISTEXT(I194)),3,IF(AND(OR(F194=1,G194=1),ISTEXT(I194)),2,1))))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Summary'!$T$17="OoS","OoS",IF(AND(F195=1,G195=1,NOT(ISTEXT(I195))),4,IF(AND(F195=1,G195=1,ISTEXT(I195)),3,IF(AND(OR(F195=1,G195=1),ISTEXT(I195)),2,1))))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Summary'!$U$17="OoS","OoS",IF(AND(F196=1,G196=1,NOT(ISTEXT(I196))),4,IF(AND(F196=1,G196=1,ISTEXT(I196)),3,IF(AND(OR(F196=1,G196=1),ISTEXT(I196)),2,1))))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Summary'!$V$17="OoS","OoS",IF(AND(F197=1,G197=1,NOT(ISTEXT(I197))),4,IF(AND(F197=1,G197=1,ISTEXT(I197)),3,IF(AND(OR(F197=1,G197=1),ISTEXT(I197)),2,1))))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Summary'!$W$17="OoS","OoS",IF(AND(F198=1,G198=1,NOT(ISTEXT(I198))),4,IF(AND(F198=1,G198=1,ISTEXT(I198)),3,IF(AND(OR(F198=1,G198=1),ISTEXT(I198)),2,1))))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Summary'!$X$17="OoS","OoS",IF(AND(F199=1,G199=1,NOT(ISTEXT(I199))),4,IF(AND(F199=1,G199=1,ISTEXT(I199)),3,IF(AND(OR(F199=1,G199=1),ISTEXT(I199)),2,1))))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Summary'!$Y$17="OoS","OoS",IF(AND(F200=1,G200=1,NOT(ISTEXT(I200))),4,IF(AND(F200=1,G200=1,ISTEXT(I200)),3,IF(AND(OR(F200=1,G200=1),ISTEXT(I200)),2,1))))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Summary'!$Z$17="OoS","OoS",IF(AND(F201=1,G201=1,NOT(ISTEXT(I201))),4,IF(AND(F201=1,G201=1,ISTEXT(I201)),3,IF(AND(OR(F201=1,G201=1),ISTEXT(I201)),2,1))))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4"/>
    </row>
    <row r="202" spans="1:17" ht="13" x14ac:dyDescent="0.25">
      <c r="A202" s="351" t="s">
        <v>173</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Summary'!$G$17="OoS","OoS",IF(AND(F202=1,G202=1,NOT(ISTEXT(I202))),4,IF(AND(F202=1,G202=1,ISTEXT(I202)),3,IF(AND(OR(F202=1,G202=1),ISTEXT(I202)),2,1))))</f>
        <v>OoS</v>
      </c>
      <c r="E202" s="57" t="b">
        <f t="shared" si="4"/>
        <v>1</v>
      </c>
      <c r="F202" s="59"/>
      <c r="G202" s="59"/>
      <c r="H202" s="59"/>
      <c r="I202" s="59"/>
      <c r="J202" s="59"/>
      <c r="K202" s="59"/>
      <c r="L202" s="59"/>
      <c r="M202" s="59"/>
      <c r="N202" s="63"/>
      <c r="O202" s="369"/>
      <c r="P202" s="264"/>
      <c r="Q202" s="364"/>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Summary'!$H$17="OoS","OoS",IF(AND(F203=1,G203=1,NOT(ISTEXT(I203))),4,IF(AND(F203=1,G203=1,ISTEXT(I203)),3,IF(AND(OR(F203=1,G203=1),ISTEXT(I203)),2,1))))</f>
        <v>OoS</v>
      </c>
      <c r="E203" s="57" t="b">
        <f t="shared" si="4"/>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Summary'!$I$17="OoS","OoS",IF(AND(F204=1,G204=1,NOT(ISTEXT(I204))),4,IF(AND(F204=1,G204=1,ISTEXT(I204)),3,IF(AND(OR(F204=1,G204=1),ISTEXT(I204)),2,1))))</f>
        <v>OoS</v>
      </c>
      <c r="E204" s="57" t="b">
        <f t="shared" si="4"/>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Summary'!$J$17="OoS","OoS",IF(AND(F205=1,G205=1,NOT(ISTEXT(I205))),4,IF(AND(F205=1,G205=1,ISTEXT(I205)),3,IF(AND(OR(F205=1,G205=1),ISTEXT(I205)),2,1))))</f>
        <v>OoS</v>
      </c>
      <c r="E205" s="57" t="b">
        <f t="shared" si="4"/>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Summary'!$K$17="OoS","OoS",IF(AND(F206=1,G206=1,NOT(ISTEXT(I206))),4,IF(AND(F206=1,G206=1,ISTEXT(I206)),3,IF(AND(OR(F206=1,G206=1),ISTEXT(I206)),2,1))))</f>
        <v>OoS</v>
      </c>
      <c r="E206" s="57" t="b">
        <f t="shared" si="4"/>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Summary'!$L$17="OoS","OoS",IF(AND(F207=1,G207=1,NOT(ISTEXT(I207))),4,IF(AND(F207=1,G207=1,ISTEXT(I207)),3,IF(AND(OR(F207=1,G207=1),ISTEXT(I207)),2,1))))</f>
        <v>OoS</v>
      </c>
      <c r="E207" s="57" t="b">
        <f t="shared" si="4"/>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Summary'!$M$17="OoS","OoS",IF(AND(F208=1,G208=1,NOT(ISTEXT(I208))),4,IF(AND(F208=1,G208=1,ISTEXT(I208)),3,IF(AND(OR(F208=1,G208=1),ISTEXT(I208)),2,1))))</f>
        <v>OoS</v>
      </c>
      <c r="E208" s="57" t="b">
        <f t="shared" si="4"/>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Summary'!$N$17="OoS","OoS",IF(AND(F209=1,G209=1,NOT(ISTEXT(I209))),4,IF(AND(F209=1,G209=1,ISTEXT(I209)),3,IF(AND(OR(F209=1,G209=1),ISTEXT(I209)),2,1))))</f>
        <v>OoS</v>
      </c>
      <c r="E209" s="57" t="b">
        <f t="shared" si="4"/>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Summary'!$O$17="OoS","OoS",IF(AND(F210=1,G210=1,NOT(ISTEXT(I210))),4,IF(AND(F210=1,G210=1,ISTEXT(I210)),3,IF(AND(OR(F210=1,G210=1),ISTEXT(I210)),2,1))))</f>
        <v>OoS</v>
      </c>
      <c r="E210" s="57" t="b">
        <f t="shared" si="4"/>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Summary'!$P$17="OoS","OoS",IF(AND(F211=1,G211=1,NOT(ISTEXT(I211))),4,IF(AND(F211=1,G211=1,ISTEXT(I211)),3,IF(AND(OR(F211=1,G211=1),ISTEXT(I211)),2,1))))</f>
        <v>OoS</v>
      </c>
      <c r="E211" s="57" t="b">
        <f t="shared" si="4"/>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Summary'!$Q$17="OoS","OoS",IF(AND(F212=1,G212=1,NOT(ISTEXT(I212))),4,IF(AND(F212=1,G212=1,ISTEXT(I212)),3,IF(AND(OR(F212=1,G212=1),ISTEXT(I212)),2,1))))</f>
        <v>OoS</v>
      </c>
      <c r="E212" s="57" t="b">
        <f t="shared" si="4"/>
        <v>1</v>
      </c>
      <c r="F212" s="59"/>
      <c r="G212" s="59"/>
      <c r="H212" s="59"/>
      <c r="I212" s="59"/>
      <c r="J212" s="59"/>
      <c r="K212" s="59"/>
      <c r="L212" s="59"/>
      <c r="M212" s="5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Summary'!$R$17="OoS","OoS",IF(AND(F213=1,G213=1,NOT(ISTEXT(I213))),4,IF(AND(F213=1,G213=1,ISTEXT(I213)),3,IF(AND(OR(F213=1,G213=1),ISTEXT(I213)),2,1))))</f>
        <v>OoS</v>
      </c>
      <c r="E213" s="57" t="b">
        <f t="shared" si="4"/>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Summary'!$S$17="OoS","OoS",IF(AND(F214=1,G214=1,NOT(ISTEXT(I214))),4,IF(AND(F214=1,G214=1,ISTEXT(I214)),3,IF(AND(OR(F214=1,G214=1),ISTEXT(I214)),2,1))))</f>
        <v>OoS</v>
      </c>
      <c r="E214" s="57" t="b">
        <f t="shared" si="4"/>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Summary'!$T$17="OoS","OoS",IF(AND(F215=1,G215=1,NOT(ISTEXT(I215))),4,IF(AND(F215=1,G215=1,ISTEXT(I215)),3,IF(AND(OR(F215=1,G215=1),ISTEXT(I215)),2,1))))</f>
        <v>OoS</v>
      </c>
      <c r="E215" s="57" t="b">
        <f t="shared" si="4"/>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Summary'!$U$17="OoS","OoS",IF(AND(F216=1,G216=1,NOT(ISTEXT(I216))),4,IF(AND(F216=1,G216=1,ISTEXT(I216)),3,IF(AND(OR(F216=1,G216=1),ISTEXT(I216)),2,1))))</f>
        <v>OoS</v>
      </c>
      <c r="E216" s="57" t="b">
        <f t="shared" si="4"/>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Summary'!$V$17="OoS","OoS",IF(AND(F217=1,G217=1,NOT(ISTEXT(I217))),4,IF(AND(F217=1,G217=1,ISTEXT(I217)),3,IF(AND(OR(F217=1,G217=1),ISTEXT(I217)),2,1))))</f>
        <v>OoS</v>
      </c>
      <c r="E217" s="57" t="b">
        <f t="shared" si="4"/>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Summary'!$W$17="OoS","OoS",IF(AND(F218=1,G218=1,NOT(ISTEXT(I218))),4,IF(AND(F218=1,G218=1,ISTEXT(I218)),3,IF(AND(OR(F218=1,G218=1),ISTEXT(I218)),2,1))))</f>
        <v>OoS</v>
      </c>
      <c r="E218" s="57" t="b">
        <f t="shared" si="4"/>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Summary'!$X$17="OoS","OoS",IF(AND(F219=1,G219=1,NOT(ISTEXT(I219))),4,IF(AND(F219=1,G219=1,ISTEXT(I219)),3,IF(AND(OR(F219=1,G219=1),ISTEXT(I219)),2,1))))</f>
        <v>OoS</v>
      </c>
      <c r="E219" s="57" t="b">
        <f t="shared" si="4"/>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Summary'!$Y$17="OoS","OoS",IF(AND(F220=1,G220=1,NOT(ISTEXT(I220))),4,IF(AND(F220=1,G220=1,ISTEXT(I220)),3,IF(AND(OR(F220=1,G220=1),ISTEXT(I220)),2,1))))</f>
        <v>OoS</v>
      </c>
      <c r="E220" s="57" t="b">
        <f t="shared" si="4"/>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Summary'!$Z$17="OoS","OoS",IF(AND(F221=1,G221=1,NOT(ISTEXT(I221))),4,IF(AND(F221=1,G221=1,ISTEXT(I221)),3,IF(AND(OR(F221=1,G221=1),ISTEXT(I221)),2,1))))</f>
        <v>OoS</v>
      </c>
      <c r="E221" s="57" t="b">
        <f t="shared" si="4"/>
        <v>1</v>
      </c>
      <c r="F221" s="59"/>
      <c r="G221" s="59"/>
      <c r="H221" s="59"/>
      <c r="I221" s="59"/>
      <c r="J221" s="59"/>
      <c r="K221" s="59"/>
      <c r="L221" s="59"/>
      <c r="M221" s="59"/>
      <c r="N221" s="63"/>
      <c r="O221" s="371"/>
      <c r="P221" s="264"/>
      <c r="Q221" s="364"/>
    </row>
    <row r="222" spans="1:17" ht="13" x14ac:dyDescent="0.25">
      <c r="A222" s="351" t="s">
        <v>174</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Summary'!$G$17="OoS","OoS",IF(AND(F222=1,G222=1,NOT(ISTEXT(I222))),4,IF(AND(F222=1,G222=1,ISTEXT(I222)),3,IF(AND(OR(F222=1,G222=1),ISTEXT(I222)),2,1))))</f>
        <v>OoS</v>
      </c>
      <c r="E222" s="57" t="b">
        <f t="shared" ref="E222:E261" si="5">OR(NOT(ISBLANK(F222)),OR(C222="OoS"))</f>
        <v>1</v>
      </c>
      <c r="F222" s="59"/>
      <c r="G222" s="59"/>
      <c r="H222" s="59"/>
      <c r="I222" s="59"/>
      <c r="J222" s="59"/>
      <c r="K222" s="59"/>
      <c r="L222" s="59"/>
      <c r="M222" s="59"/>
      <c r="N222" s="63"/>
      <c r="O222" s="369"/>
      <c r="P222" s="264"/>
      <c r="Q222" s="364"/>
    </row>
    <row r="223" spans="1:17" ht="13"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Summary'!$H$17="OoS","OoS",IF(AND(F223=1,G223=1,NOT(ISTEXT(I223))),4,IF(AND(F223=1,G223=1,ISTEXT(I223)),3,IF(AND(OR(F223=1,G223=1),ISTEXT(I223)),2,1))))</f>
        <v>OoS</v>
      </c>
      <c r="E223" s="57" t="b">
        <f t="shared" si="5"/>
        <v>1</v>
      </c>
      <c r="F223" s="59"/>
      <c r="G223" s="59"/>
      <c r="H223" s="59"/>
      <c r="I223" s="59"/>
      <c r="J223" s="59"/>
      <c r="K223" s="59"/>
      <c r="L223" s="59"/>
      <c r="M223" s="59"/>
      <c r="N223" s="63"/>
      <c r="O223" s="370"/>
      <c r="P223" s="264"/>
      <c r="Q223" s="364"/>
    </row>
    <row r="224" spans="1:17" ht="13"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Summary'!$I$17="OoS","OoS",IF(AND(F224=1,G224=1,NOT(ISTEXT(I224))),4,IF(AND(F224=1,G224=1,ISTEXT(I224)),3,IF(AND(OR(F224=1,G224=1),ISTEXT(I224)),2,1))))</f>
        <v>OoS</v>
      </c>
      <c r="E224" s="57" t="b">
        <f t="shared" si="5"/>
        <v>1</v>
      </c>
      <c r="F224" s="59"/>
      <c r="G224" s="59"/>
      <c r="H224" s="59"/>
      <c r="I224" s="59"/>
      <c r="J224" s="59"/>
      <c r="K224" s="59"/>
      <c r="L224" s="59"/>
      <c r="M224" s="59"/>
      <c r="N224" s="63"/>
      <c r="O224" s="370"/>
      <c r="P224" s="264"/>
      <c r="Q224" s="364"/>
    </row>
    <row r="225" spans="1:17" ht="13"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Summary'!$J$17="OoS","OoS",IF(AND(F225=1,G225=1,NOT(ISTEXT(I225))),4,IF(AND(F225=1,G225=1,ISTEXT(I225)),3,IF(AND(OR(F225=1,G225=1),ISTEXT(I225)),2,1))))</f>
        <v>OoS</v>
      </c>
      <c r="E225" s="57" t="b">
        <f t="shared" si="5"/>
        <v>1</v>
      </c>
      <c r="F225" s="59"/>
      <c r="G225" s="59"/>
      <c r="H225" s="59"/>
      <c r="I225" s="59"/>
      <c r="J225" s="59"/>
      <c r="K225" s="59"/>
      <c r="L225" s="59"/>
      <c r="M225" s="59"/>
      <c r="N225" s="63"/>
      <c r="O225" s="370"/>
      <c r="P225" s="264"/>
      <c r="Q225" s="364"/>
    </row>
    <row r="226" spans="1:17" ht="13"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Summary'!$K$17="OoS","OoS",IF(AND(F226=1,G226=1,NOT(ISTEXT(I226))),4,IF(AND(F226=1,G226=1,ISTEXT(I226)),3,IF(AND(OR(F226=1,G226=1),ISTEXT(I226)),2,1))))</f>
        <v>OoS</v>
      </c>
      <c r="E226" s="57" t="b">
        <f t="shared" si="5"/>
        <v>1</v>
      </c>
      <c r="F226" s="59"/>
      <c r="G226" s="59"/>
      <c r="H226" s="59"/>
      <c r="I226" s="59"/>
      <c r="J226" s="59"/>
      <c r="K226" s="59"/>
      <c r="L226" s="59"/>
      <c r="M226" s="59"/>
      <c r="N226" s="63"/>
      <c r="O226" s="370"/>
      <c r="P226" s="264"/>
      <c r="Q226" s="364"/>
    </row>
    <row r="227" spans="1:17" ht="13"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Summary'!$L$17="OoS","OoS",IF(AND(F227=1,G227=1,NOT(ISTEXT(I227))),4,IF(AND(F227=1,G227=1,ISTEXT(I227)),3,IF(AND(OR(F227=1,G227=1),ISTEXT(I227)),2,1))))</f>
        <v>OoS</v>
      </c>
      <c r="E227" s="57" t="b">
        <f t="shared" si="5"/>
        <v>1</v>
      </c>
      <c r="F227" s="59"/>
      <c r="G227" s="59"/>
      <c r="H227" s="59"/>
      <c r="I227" s="59"/>
      <c r="J227" s="59"/>
      <c r="K227" s="59"/>
      <c r="L227" s="59"/>
      <c r="M227" s="59"/>
      <c r="N227" s="63"/>
      <c r="O227" s="370"/>
      <c r="P227" s="264"/>
      <c r="Q227" s="364"/>
    </row>
    <row r="228" spans="1:17" ht="13"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Summary'!$M$17="OoS","OoS",IF(AND(F228=1,G228=1,NOT(ISTEXT(I228))),4,IF(AND(F228=1,G228=1,ISTEXT(I228)),3,IF(AND(OR(F228=1,G228=1),ISTEXT(I228)),2,1))))</f>
        <v>OoS</v>
      </c>
      <c r="E228" s="57" t="b">
        <f t="shared" si="5"/>
        <v>1</v>
      </c>
      <c r="F228" s="59"/>
      <c r="G228" s="59"/>
      <c r="H228" s="59"/>
      <c r="I228" s="59"/>
      <c r="J228" s="59"/>
      <c r="K228" s="59"/>
      <c r="L228" s="59"/>
      <c r="M228" s="59"/>
      <c r="N228" s="63"/>
      <c r="O228" s="370"/>
      <c r="P228" s="264"/>
      <c r="Q228" s="364"/>
    </row>
    <row r="229" spans="1:17" ht="13"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Summary'!$N$17="OoS","OoS",IF(AND(F229=1,G229=1,NOT(ISTEXT(I229))),4,IF(AND(F229=1,G229=1,ISTEXT(I229)),3,IF(AND(OR(F229=1,G229=1),ISTEXT(I229)),2,1))))</f>
        <v>OoS</v>
      </c>
      <c r="E229" s="57" t="b">
        <f t="shared" si="5"/>
        <v>1</v>
      </c>
      <c r="F229" s="59"/>
      <c r="G229" s="59"/>
      <c r="H229" s="59"/>
      <c r="I229" s="59"/>
      <c r="J229" s="59"/>
      <c r="K229" s="59"/>
      <c r="L229" s="59"/>
      <c r="M229" s="59"/>
      <c r="N229" s="63"/>
      <c r="O229" s="370"/>
      <c r="P229" s="264"/>
      <c r="Q229" s="364"/>
    </row>
    <row r="230" spans="1:17" ht="13"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Summary'!$O$17="OoS","OoS",IF(AND(F230=1,G230=1,NOT(ISTEXT(I230))),4,IF(AND(F230=1,G230=1,ISTEXT(I230)),3,IF(AND(OR(F230=1,G230=1),ISTEXT(I230)),2,1))))</f>
        <v>OoS</v>
      </c>
      <c r="E230" s="57" t="b">
        <f t="shared" si="5"/>
        <v>1</v>
      </c>
      <c r="F230" s="59"/>
      <c r="G230" s="59"/>
      <c r="H230" s="59"/>
      <c r="I230" s="59"/>
      <c r="J230" s="59"/>
      <c r="K230" s="59"/>
      <c r="L230" s="59"/>
      <c r="M230" s="59"/>
      <c r="N230" s="63"/>
      <c r="O230" s="370"/>
      <c r="P230" s="264"/>
      <c r="Q230" s="364"/>
    </row>
    <row r="231" spans="1:17" ht="13"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Summary'!$P$17="OoS","OoS",IF(AND(F231=1,G231=1,NOT(ISTEXT(I231))),4,IF(AND(F231=1,G231=1,ISTEXT(I231)),3,IF(AND(OR(F231=1,G231=1),ISTEXT(I231)),2,1))))</f>
        <v>OoS</v>
      </c>
      <c r="E231" s="57" t="b">
        <f t="shared" si="5"/>
        <v>1</v>
      </c>
      <c r="F231" s="59"/>
      <c r="G231" s="59"/>
      <c r="H231" s="59"/>
      <c r="I231" s="59"/>
      <c r="J231" s="59"/>
      <c r="K231" s="59"/>
      <c r="L231" s="59"/>
      <c r="M231" s="59"/>
      <c r="N231" s="63"/>
      <c r="O231" s="370"/>
      <c r="P231" s="264"/>
      <c r="Q231" s="364"/>
    </row>
    <row r="232" spans="1:17" ht="13"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Summary'!$Q$17="OoS","OoS",IF(AND(F232=1,G232=1,NOT(ISTEXT(I232))),4,IF(AND(F232=1,G232=1,ISTEXT(I232)),3,IF(AND(OR(F232=1,G232=1),ISTEXT(I232)),2,1))))</f>
        <v>OoS</v>
      </c>
      <c r="E232" s="57" t="b">
        <f t="shared" si="5"/>
        <v>1</v>
      </c>
      <c r="F232" s="59"/>
      <c r="G232" s="59"/>
      <c r="H232" s="59"/>
      <c r="I232" s="59"/>
      <c r="J232" s="59"/>
      <c r="K232" s="59"/>
      <c r="L232" s="59"/>
      <c r="M232" s="59"/>
      <c r="N232" s="63"/>
      <c r="O232" s="370"/>
      <c r="P232" s="264"/>
      <c r="Q232" s="364"/>
    </row>
    <row r="233" spans="1:17" ht="13"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Summary'!$R$17="OoS","OoS",IF(AND(F233=1,G233=1,NOT(ISTEXT(I233))),4,IF(AND(F233=1,G233=1,ISTEXT(I233)),3,IF(AND(OR(F233=1,G233=1),ISTEXT(I233)),2,1))))</f>
        <v>OoS</v>
      </c>
      <c r="E233" s="57" t="b">
        <f t="shared" si="5"/>
        <v>1</v>
      </c>
      <c r="F233" s="59"/>
      <c r="G233" s="59"/>
      <c r="H233" s="59"/>
      <c r="I233" s="59"/>
      <c r="J233" s="59"/>
      <c r="K233" s="59"/>
      <c r="L233" s="59"/>
      <c r="M233" s="59"/>
      <c r="N233" s="63"/>
      <c r="O233" s="370"/>
      <c r="P233" s="264"/>
      <c r="Q233" s="364"/>
    </row>
    <row r="234" spans="1:17" ht="13"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Summary'!$S$17="OoS","OoS",IF(AND(F234=1,G234=1,NOT(ISTEXT(I234))),4,IF(AND(F234=1,G234=1,ISTEXT(I234)),3,IF(AND(OR(F234=1,G234=1),ISTEXT(I234)),2,1))))</f>
        <v>OoS</v>
      </c>
      <c r="E234" s="57" t="b">
        <f t="shared" si="5"/>
        <v>1</v>
      </c>
      <c r="F234" s="59"/>
      <c r="G234" s="59"/>
      <c r="H234" s="59"/>
      <c r="I234" s="59"/>
      <c r="J234" s="59"/>
      <c r="K234" s="59"/>
      <c r="L234" s="59"/>
      <c r="M234" s="59"/>
      <c r="N234" s="63"/>
      <c r="O234" s="370"/>
      <c r="P234" s="264"/>
      <c r="Q234" s="364"/>
    </row>
    <row r="235" spans="1:17" ht="13"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Summary'!$T$17="OoS","OoS",IF(AND(F235=1,G235=1,NOT(ISTEXT(I235))),4,IF(AND(F235=1,G235=1,ISTEXT(I235)),3,IF(AND(OR(F235=1,G235=1),ISTEXT(I235)),2,1))))</f>
        <v>OoS</v>
      </c>
      <c r="E235" s="57" t="b">
        <f t="shared" si="5"/>
        <v>1</v>
      </c>
      <c r="F235" s="59"/>
      <c r="G235" s="59"/>
      <c r="H235" s="59"/>
      <c r="I235" s="59"/>
      <c r="J235" s="59"/>
      <c r="K235" s="59"/>
      <c r="L235" s="59"/>
      <c r="M235" s="59"/>
      <c r="N235" s="63"/>
      <c r="O235" s="370"/>
      <c r="P235" s="264"/>
      <c r="Q235" s="364"/>
    </row>
    <row r="236" spans="1:17" ht="13"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Summary'!$U$17="OoS","OoS",IF(AND(F236=1,G236=1,NOT(ISTEXT(I236))),4,IF(AND(F236=1,G236=1,ISTEXT(I236)),3,IF(AND(OR(F236=1,G236=1),ISTEXT(I236)),2,1))))</f>
        <v>OoS</v>
      </c>
      <c r="E236" s="57" t="b">
        <f t="shared" si="5"/>
        <v>1</v>
      </c>
      <c r="F236" s="59"/>
      <c r="G236" s="59"/>
      <c r="H236" s="59"/>
      <c r="I236" s="59"/>
      <c r="J236" s="59"/>
      <c r="K236" s="59"/>
      <c r="L236" s="59"/>
      <c r="M236" s="59"/>
      <c r="N236" s="63"/>
      <c r="O236" s="370"/>
      <c r="P236" s="264"/>
      <c r="Q236" s="364"/>
    </row>
    <row r="237" spans="1:17" ht="13"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Summary'!$V$17="OoS","OoS",IF(AND(F237=1,G237=1,NOT(ISTEXT(I237))),4,IF(AND(F237=1,G237=1,ISTEXT(I237)),3,IF(AND(OR(F237=1,G237=1),ISTEXT(I237)),2,1))))</f>
        <v>OoS</v>
      </c>
      <c r="E237" s="57" t="b">
        <f t="shared" si="5"/>
        <v>1</v>
      </c>
      <c r="F237" s="59"/>
      <c r="G237" s="59"/>
      <c r="H237" s="59"/>
      <c r="I237" s="59"/>
      <c r="J237" s="59"/>
      <c r="K237" s="59"/>
      <c r="L237" s="59"/>
      <c r="M237" s="59"/>
      <c r="N237" s="63"/>
      <c r="O237" s="370"/>
      <c r="P237" s="264"/>
      <c r="Q237" s="364"/>
    </row>
    <row r="238" spans="1:17" ht="13"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Summary'!$W$17="OoS","OoS",IF(AND(F238=1,G238=1,NOT(ISTEXT(I238))),4,IF(AND(F238=1,G238=1,ISTEXT(I238)),3,IF(AND(OR(F238=1,G238=1),ISTEXT(I238)),2,1))))</f>
        <v>OoS</v>
      </c>
      <c r="E238" s="57" t="b">
        <f t="shared" si="5"/>
        <v>1</v>
      </c>
      <c r="F238" s="59"/>
      <c r="G238" s="59"/>
      <c r="H238" s="59"/>
      <c r="I238" s="59"/>
      <c r="J238" s="59"/>
      <c r="K238" s="59"/>
      <c r="L238" s="59"/>
      <c r="M238" s="59"/>
      <c r="N238" s="63"/>
      <c r="O238" s="370"/>
      <c r="P238" s="264"/>
      <c r="Q238" s="364"/>
    </row>
    <row r="239" spans="1:17" ht="13"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Summary'!$X$17="OoS","OoS",IF(AND(F239=1,G239=1,NOT(ISTEXT(I239))),4,IF(AND(F239=1,G239=1,ISTEXT(I239)),3,IF(AND(OR(F239=1,G239=1),ISTEXT(I239)),2,1))))</f>
        <v>OoS</v>
      </c>
      <c r="E239" s="57" t="b">
        <f t="shared" si="5"/>
        <v>1</v>
      </c>
      <c r="F239" s="59"/>
      <c r="G239" s="59"/>
      <c r="H239" s="59"/>
      <c r="I239" s="59"/>
      <c r="J239" s="59"/>
      <c r="K239" s="59"/>
      <c r="L239" s="59"/>
      <c r="M239" s="59"/>
      <c r="N239" s="63"/>
      <c r="O239" s="370"/>
      <c r="P239" s="264"/>
      <c r="Q239" s="364"/>
    </row>
    <row r="240" spans="1:17" ht="13"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Summary'!$Y$17="OoS","OoS",IF(AND(F240=1,G240=1,NOT(ISTEXT(I240))),4,IF(AND(F240=1,G240=1,ISTEXT(I240)),3,IF(AND(OR(F240=1,G240=1),ISTEXT(I240)),2,1))))</f>
        <v>OoS</v>
      </c>
      <c r="E240" s="57" t="b">
        <f t="shared" si="5"/>
        <v>1</v>
      </c>
      <c r="F240" s="59"/>
      <c r="G240" s="59"/>
      <c r="H240" s="59"/>
      <c r="I240" s="59"/>
      <c r="J240" s="59"/>
      <c r="K240" s="59"/>
      <c r="L240" s="59"/>
      <c r="M240" s="59"/>
      <c r="N240" s="63"/>
      <c r="O240" s="370"/>
      <c r="P240" s="264"/>
      <c r="Q240" s="364"/>
    </row>
    <row r="241" spans="1:17" ht="13.5"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Summary'!$Z$17="OoS","OoS",IF(AND(F241=1,G241=1,NOT(ISTEXT(I241))),4,IF(AND(F241=1,G241=1,ISTEXT(I241)),3,IF(AND(OR(F241=1,G241=1),ISTEXT(I241)),2,1))))</f>
        <v>OoS</v>
      </c>
      <c r="E241" s="57" t="b">
        <f t="shared" si="5"/>
        <v>1</v>
      </c>
      <c r="F241" s="59"/>
      <c r="G241" s="59"/>
      <c r="H241" s="59"/>
      <c r="I241" s="59"/>
      <c r="J241" s="59"/>
      <c r="K241" s="59"/>
      <c r="L241" s="59"/>
      <c r="M241" s="59"/>
      <c r="N241" s="63"/>
      <c r="O241" s="371"/>
      <c r="P241" s="264"/>
      <c r="Q241" s="364"/>
    </row>
    <row r="242" spans="1:17" ht="13" x14ac:dyDescent="0.25">
      <c r="A242" s="351" t="s">
        <v>175</v>
      </c>
      <c r="B242" s="54" t="str">
        <f>IF(ISTEXT('Organizational Unit Summary'!$B$40),'Organizational Unit Summary'!$B$40,"")</f>
        <v>P-1</v>
      </c>
      <c r="C242" s="51" t="str">
        <f>IF(AND(F242="NY",G242="NY"),"NY",IF('Organizational Unit Summary'!$B$24="Benchmark or Sustainment",IF(D242="OoS","OoS",IF(D242=1,"DM",IF(D242=2,"PM",IF(D242=3,"LM",IF(D242=4,"FM"))))),IF(D242="OoS","OoS",IF(D242&lt;=2,"H",IF(D242=3,"M",IF(D242=4,"L"))))))</f>
        <v>OoS</v>
      </c>
      <c r="D242" s="58" t="str">
        <f>IF('Organizational Unit Summary'!$G$17="OoS","OoS",IF(AND(F242=1,G242=1,NOT(ISTEXT(I242))),4,IF(AND(F242=1,G242=1,ISTEXT(I242)),3,IF(AND(OR(F242=1,G242=1),ISTEXT(I242)),2,1))))</f>
        <v>OoS</v>
      </c>
      <c r="E242" s="57" t="b">
        <f t="shared" si="5"/>
        <v>1</v>
      </c>
      <c r="F242" s="59"/>
      <c r="G242" s="59"/>
      <c r="H242" s="59"/>
      <c r="I242" s="59"/>
      <c r="J242" s="59"/>
      <c r="K242" s="59"/>
      <c r="L242" s="59"/>
      <c r="M242" s="59"/>
      <c r="N242" s="63"/>
      <c r="O242" s="369"/>
      <c r="P242" s="264"/>
      <c r="Q242" s="364"/>
    </row>
    <row r="243" spans="1:17" ht="13" x14ac:dyDescent="0.25">
      <c r="A243" s="352"/>
      <c r="B243" s="54" t="str">
        <f>IF(ISTEXT('Organizational Unit Summary'!$B$41),'Organizational Unit Summary'!$B$41,"")</f>
        <v>P-2</v>
      </c>
      <c r="C243" s="51" t="str">
        <f>IF(AND(F243="NY",G243="NY"),"NY",IF('Organizational Unit Summary'!$B$24="Benchmark or Sustainment",IF(D243="OoS","OoS",IF(D243=1,"DM",IF(D243=2,"PM",IF(D243=3,"LM",IF(D243=4,"FM"))))),IF(D243="OoS","OoS",IF(D243&lt;=2,"H",IF(D243=3,"M",IF(D243=4,"L"))))))</f>
        <v>OoS</v>
      </c>
      <c r="D243" s="58" t="str">
        <f>IF('Organizational Unit Summary'!$H$17="OoS","OoS",IF(AND(F243=1,G243=1,NOT(ISTEXT(I243))),4,IF(AND(F243=1,G243=1,ISTEXT(I243)),3,IF(AND(OR(F243=1,G243=1),ISTEXT(I243)),2,1))))</f>
        <v>OoS</v>
      </c>
      <c r="E243" s="57" t="b">
        <f t="shared" si="5"/>
        <v>1</v>
      </c>
      <c r="F243" s="59"/>
      <c r="G243" s="59"/>
      <c r="H243" s="59"/>
      <c r="I243" s="59"/>
      <c r="J243" s="59"/>
      <c r="K243" s="59"/>
      <c r="L243" s="59"/>
      <c r="M243" s="59"/>
      <c r="N243" s="63"/>
      <c r="O243" s="370"/>
      <c r="P243" s="264"/>
      <c r="Q243" s="364"/>
    </row>
    <row r="244" spans="1:17" ht="13" x14ac:dyDescent="0.25">
      <c r="A244" s="352"/>
      <c r="B244" s="54" t="str">
        <f>IF(ISTEXT('Organizational Unit Summary'!$B$42),'Organizational Unit Summary'!$B$42,"")</f>
        <v>P-3</v>
      </c>
      <c r="C244" s="51" t="str">
        <f>IF(AND(F244="NY",G244="NY"),"NY",IF('Organizational Unit Summary'!$B$24="Benchmark or Sustainment",IF(D244="OoS","OoS",IF(D244=1,"DM",IF(D244=2,"PM",IF(D244=3,"LM",IF(D244=4,"FM"))))),IF(D244="OoS","OoS",IF(D244&lt;=2,"H",IF(D244=3,"M",IF(D244=4,"L"))))))</f>
        <v>OoS</v>
      </c>
      <c r="D244" s="58" t="str">
        <f>IF('Organizational Unit Summary'!$I$17="OoS","OoS",IF(AND(F244=1,G244=1,NOT(ISTEXT(I244))),4,IF(AND(F244=1,G244=1,ISTEXT(I244)),3,IF(AND(OR(F244=1,G244=1),ISTEXT(I244)),2,1))))</f>
        <v>OoS</v>
      </c>
      <c r="E244" s="57" t="b">
        <f t="shared" si="5"/>
        <v>1</v>
      </c>
      <c r="F244" s="59"/>
      <c r="G244" s="59"/>
      <c r="H244" s="59"/>
      <c r="I244" s="59"/>
      <c r="J244" s="59"/>
      <c r="K244" s="59"/>
      <c r="L244" s="59"/>
      <c r="M244" s="59"/>
      <c r="N244" s="63"/>
      <c r="O244" s="370"/>
      <c r="P244" s="264"/>
      <c r="Q244" s="364"/>
    </row>
    <row r="245" spans="1:17" ht="13" x14ac:dyDescent="0.25">
      <c r="A245" s="352"/>
      <c r="B245" s="54" t="str">
        <f>IF(ISTEXT('Organizational Unit Summary'!$B$43),'Organizational Unit Summary'!$B$43,"")</f>
        <v>P-4</v>
      </c>
      <c r="C245" s="51" t="str">
        <f>IF(AND(F245="NY",G245="NY"),"NY",IF('Organizational Unit Summary'!$B$24="Benchmark or Sustainment",IF(D245="OoS","OoS",IF(D245=1,"DM",IF(D245=2,"PM",IF(D245=3,"LM",IF(D245=4,"FM"))))),IF(D245="OoS","OoS",IF(D245&lt;=2,"H",IF(D245=3,"M",IF(D245=4,"L"))))))</f>
        <v>OoS</v>
      </c>
      <c r="D245" s="58" t="str">
        <f>IF('Organizational Unit Summary'!$J$17="OoS","OoS",IF(AND(F245=1,G245=1,NOT(ISTEXT(I245))),4,IF(AND(F245=1,G245=1,ISTEXT(I245)),3,IF(AND(OR(F245=1,G245=1),ISTEXT(I245)),2,1))))</f>
        <v>OoS</v>
      </c>
      <c r="E245" s="57" t="b">
        <f t="shared" si="5"/>
        <v>1</v>
      </c>
      <c r="F245" s="59"/>
      <c r="G245" s="59"/>
      <c r="H245" s="59"/>
      <c r="I245" s="59"/>
      <c r="J245" s="59"/>
      <c r="K245" s="59"/>
      <c r="L245" s="59"/>
      <c r="M245" s="59"/>
      <c r="N245" s="63"/>
      <c r="O245" s="370"/>
      <c r="P245" s="264"/>
      <c r="Q245" s="364"/>
    </row>
    <row r="246" spans="1:17" ht="13" x14ac:dyDescent="0.25">
      <c r="A246" s="352"/>
      <c r="B246" s="54" t="str">
        <f>IF(ISTEXT('Organizational Unit Summary'!$B$44),'Organizational Unit Summary'!$B$44,"")</f>
        <v>P-5</v>
      </c>
      <c r="C246" s="51" t="str">
        <f>IF(AND(F246="NY",G246="NY"),"NY",IF('Organizational Unit Summary'!$B$24="Benchmark or Sustainment",IF(D246="OoS","OoS",IF(D246=1,"DM",IF(D246=2,"PM",IF(D246=3,"LM",IF(D246=4,"FM"))))),IF(D246="OoS","OoS",IF(D246&lt;=2,"H",IF(D246=3,"M",IF(D246=4,"L"))))))</f>
        <v>OoS</v>
      </c>
      <c r="D246" s="58" t="str">
        <f>IF('Organizational Unit Summary'!$K$17="OoS","OoS",IF(AND(F246=1,G246=1,NOT(ISTEXT(I246))),4,IF(AND(F246=1,G246=1,ISTEXT(I246)),3,IF(AND(OR(F246=1,G246=1),ISTEXT(I246)),2,1))))</f>
        <v>OoS</v>
      </c>
      <c r="E246" s="57" t="b">
        <f t="shared" si="5"/>
        <v>1</v>
      </c>
      <c r="F246" s="59"/>
      <c r="G246" s="59"/>
      <c r="H246" s="59"/>
      <c r="I246" s="59"/>
      <c r="J246" s="59"/>
      <c r="K246" s="59"/>
      <c r="L246" s="59"/>
      <c r="M246" s="59"/>
      <c r="N246" s="63"/>
      <c r="O246" s="370"/>
      <c r="P246" s="264"/>
      <c r="Q246" s="364"/>
    </row>
    <row r="247" spans="1:17" ht="13" x14ac:dyDescent="0.25">
      <c r="A247" s="352"/>
      <c r="B247" s="54" t="str">
        <f>IF(ISTEXT('Organizational Unit Summary'!$B$45),'Organizational Unit Summary'!$B$45,"")</f>
        <v>P-6</v>
      </c>
      <c r="C247" s="51" t="str">
        <f>IF(AND(F247="NY",G247="NY"),"NY",IF('Organizational Unit Summary'!$B$24="Benchmark or Sustainment",IF(D247="OoS","OoS",IF(D247=1,"DM",IF(D247=2,"PM",IF(D247=3,"LM",IF(D247=4,"FM"))))),IF(D247="OoS","OoS",IF(D247&lt;=2,"H",IF(D247=3,"M",IF(D247=4,"L"))))))</f>
        <v>OoS</v>
      </c>
      <c r="D247" s="58" t="str">
        <f>IF('Organizational Unit Summary'!$L$17="OoS","OoS",IF(AND(F247=1,G247=1,NOT(ISTEXT(I247))),4,IF(AND(F247=1,G247=1,ISTEXT(I247)),3,IF(AND(OR(F247=1,G247=1),ISTEXT(I247)),2,1))))</f>
        <v>OoS</v>
      </c>
      <c r="E247" s="57" t="b">
        <f t="shared" si="5"/>
        <v>1</v>
      </c>
      <c r="F247" s="59"/>
      <c r="G247" s="59"/>
      <c r="H247" s="59"/>
      <c r="I247" s="59"/>
      <c r="J247" s="59"/>
      <c r="K247" s="59"/>
      <c r="L247" s="59"/>
      <c r="M247" s="59"/>
      <c r="N247" s="63"/>
      <c r="O247" s="370"/>
      <c r="P247" s="264"/>
      <c r="Q247" s="364"/>
    </row>
    <row r="248" spans="1:17" ht="13" x14ac:dyDescent="0.25">
      <c r="A248" s="352"/>
      <c r="B248" s="54" t="str">
        <f>IF(ISTEXT('Organizational Unit Summary'!$B$46),'Organizational Unit Summary'!$B$46,"")</f>
        <v>P-7</v>
      </c>
      <c r="C248" s="51" t="str">
        <f>IF(AND(F248="NY",G248="NY"),"NY",IF('Organizational Unit Summary'!$B$24="Benchmark or Sustainment",IF(D248="OoS","OoS",IF(D248=1,"DM",IF(D248=2,"PM",IF(D248=3,"LM",IF(D248=4,"FM"))))),IF(D248="OoS","OoS",IF(D248&lt;=2,"H",IF(D248=3,"M",IF(D248=4,"L"))))))</f>
        <v>OoS</v>
      </c>
      <c r="D248" s="58" t="str">
        <f>IF('Organizational Unit Summary'!$M$17="OoS","OoS",IF(AND(F248=1,G248=1,NOT(ISTEXT(I248))),4,IF(AND(F248=1,G248=1,ISTEXT(I248)),3,IF(AND(OR(F248=1,G248=1),ISTEXT(I248)),2,1))))</f>
        <v>OoS</v>
      </c>
      <c r="E248" s="57" t="b">
        <f t="shared" si="5"/>
        <v>1</v>
      </c>
      <c r="F248" s="59"/>
      <c r="G248" s="59"/>
      <c r="H248" s="59"/>
      <c r="I248" s="59"/>
      <c r="J248" s="59"/>
      <c r="K248" s="59"/>
      <c r="L248" s="59"/>
      <c r="M248" s="59"/>
      <c r="N248" s="63"/>
      <c r="O248" s="370"/>
      <c r="P248" s="264"/>
      <c r="Q248" s="364"/>
    </row>
    <row r="249" spans="1:17" ht="13" x14ac:dyDescent="0.25">
      <c r="A249" s="352"/>
      <c r="B249" s="54" t="str">
        <f>IF(ISTEXT('Organizational Unit Summary'!$B$47),'Organizational Unit Summary'!$B$47,"")</f>
        <v>P-8</v>
      </c>
      <c r="C249" s="51" t="str">
        <f>IF(AND(F249="NY",G249="NY"),"NY",IF('Organizational Unit Summary'!$B$24="Benchmark or Sustainment",IF(D249="OoS","OoS",IF(D249=1,"DM",IF(D249=2,"PM",IF(D249=3,"LM",IF(D249=4,"FM"))))),IF(D249="OoS","OoS",IF(D249&lt;=2,"H",IF(D249=3,"M",IF(D249=4,"L"))))))</f>
        <v>OoS</v>
      </c>
      <c r="D249" s="58" t="str">
        <f>IF('Organizational Unit Summary'!$N$17="OoS","OoS",IF(AND(F249=1,G249=1,NOT(ISTEXT(I249))),4,IF(AND(F249=1,G249=1,ISTEXT(I249)),3,IF(AND(OR(F249=1,G249=1),ISTEXT(I249)),2,1))))</f>
        <v>OoS</v>
      </c>
      <c r="E249" s="57" t="b">
        <f t="shared" si="5"/>
        <v>1</v>
      </c>
      <c r="F249" s="59"/>
      <c r="G249" s="59"/>
      <c r="H249" s="59"/>
      <c r="I249" s="59"/>
      <c r="J249" s="59"/>
      <c r="K249" s="59"/>
      <c r="L249" s="59"/>
      <c r="M249" s="59"/>
      <c r="N249" s="63"/>
      <c r="O249" s="370"/>
      <c r="P249" s="264"/>
      <c r="Q249" s="364"/>
    </row>
    <row r="250" spans="1:17" ht="13" x14ac:dyDescent="0.25">
      <c r="A250" s="352"/>
      <c r="B250" s="54" t="str">
        <f>IF(ISTEXT('Organizational Unit Summary'!$B$48),'Organizational Unit Summary'!$B$48,"")</f>
        <v>P-9</v>
      </c>
      <c r="C250" s="51" t="str">
        <f>IF(AND(F250="NY",G250="NY"),"NY",IF('Organizational Unit Summary'!$B$24="Benchmark or Sustainment",IF(D250="OoS","OoS",IF(D250=1,"DM",IF(D250=2,"PM",IF(D250=3,"LM",IF(D250=4,"FM"))))),IF(D250="OoS","OoS",IF(D250&lt;=2,"H",IF(D250=3,"M",IF(D250=4,"L"))))))</f>
        <v>OoS</v>
      </c>
      <c r="D250" s="58" t="str">
        <f>IF('Organizational Unit Summary'!$O$17="OoS","OoS",IF(AND(F250=1,G250=1,NOT(ISTEXT(I250))),4,IF(AND(F250=1,G250=1,ISTEXT(I250)),3,IF(AND(OR(F250=1,G250=1),ISTEXT(I250)),2,1))))</f>
        <v>OoS</v>
      </c>
      <c r="E250" s="57" t="b">
        <f t="shared" si="5"/>
        <v>1</v>
      </c>
      <c r="F250" s="59"/>
      <c r="G250" s="59"/>
      <c r="H250" s="59"/>
      <c r="I250" s="59"/>
      <c r="J250" s="59"/>
      <c r="K250" s="59"/>
      <c r="L250" s="59"/>
      <c r="M250" s="59"/>
      <c r="N250" s="63"/>
      <c r="O250" s="370"/>
      <c r="P250" s="264"/>
      <c r="Q250" s="364"/>
    </row>
    <row r="251" spans="1:17" ht="13" x14ac:dyDescent="0.25">
      <c r="A251" s="352"/>
      <c r="B251" s="54" t="str">
        <f>IF(ISTEXT('Organizational Unit Summary'!$B$49),'Organizational Unit Summary'!$B$49,"")</f>
        <v>P-10</v>
      </c>
      <c r="C251" s="51" t="str">
        <f>IF(AND(F251="NY",G251="NY"),"NY",IF('Organizational Unit Summary'!$B$24="Benchmark or Sustainment",IF(D251="OoS","OoS",IF(D251=1,"DM",IF(D251=2,"PM",IF(D251=3,"LM",IF(D251=4,"FM"))))),IF(D251="OoS","OoS",IF(D251&lt;=2,"H",IF(D251=3,"M",IF(D251=4,"L"))))))</f>
        <v>OoS</v>
      </c>
      <c r="D251" s="58" t="str">
        <f>IF('Organizational Unit Summary'!$P$17="OoS","OoS",IF(AND(F251=1,G251=1,NOT(ISTEXT(I251))),4,IF(AND(F251=1,G251=1,ISTEXT(I251)),3,IF(AND(OR(F251=1,G251=1),ISTEXT(I251)),2,1))))</f>
        <v>OoS</v>
      </c>
      <c r="E251" s="57" t="b">
        <f t="shared" si="5"/>
        <v>1</v>
      </c>
      <c r="F251" s="59"/>
      <c r="G251" s="59"/>
      <c r="H251" s="59"/>
      <c r="I251" s="59"/>
      <c r="J251" s="59"/>
      <c r="K251" s="59"/>
      <c r="L251" s="59"/>
      <c r="M251" s="59"/>
      <c r="N251" s="63"/>
      <c r="O251" s="370"/>
      <c r="P251" s="264"/>
      <c r="Q251" s="364"/>
    </row>
    <row r="252" spans="1:17" ht="13" x14ac:dyDescent="0.25">
      <c r="A252" s="352"/>
      <c r="B252" s="54" t="str">
        <f>IF(ISTEXT('Organizational Unit Summary'!$B$50),'Organizational Unit Summary'!$B$50,"")</f>
        <v>P-11</v>
      </c>
      <c r="C252" s="51" t="str">
        <f>IF(AND(F252="NY",G252="NY"),"NY",IF('Organizational Unit Summary'!$B$24="Benchmark or Sustainment",IF(D252="OoS","OoS",IF(D252=1,"DM",IF(D252=2,"PM",IF(D252=3,"LM",IF(D252=4,"FM"))))),IF(D252="OoS","OoS",IF(D252&lt;=2,"H",IF(D252=3,"M",IF(D252=4,"L"))))))</f>
        <v>OoS</v>
      </c>
      <c r="D252" s="58" t="str">
        <f>IF('Organizational Unit Summary'!$Q$17="OoS","OoS",IF(AND(F252=1,G252=1,NOT(ISTEXT(I252))),4,IF(AND(F252=1,G252=1,ISTEXT(I252)),3,IF(AND(OR(F252=1,G252=1),ISTEXT(I252)),2,1))))</f>
        <v>OoS</v>
      </c>
      <c r="E252" s="57" t="b">
        <f t="shared" si="5"/>
        <v>1</v>
      </c>
      <c r="F252" s="59"/>
      <c r="G252" s="59"/>
      <c r="H252" s="59"/>
      <c r="I252" s="59"/>
      <c r="J252" s="59"/>
      <c r="K252" s="59"/>
      <c r="L252" s="59"/>
      <c r="M252" s="59"/>
      <c r="N252" s="63"/>
      <c r="O252" s="370"/>
      <c r="P252" s="264"/>
      <c r="Q252" s="364"/>
    </row>
    <row r="253" spans="1:17" ht="13" x14ac:dyDescent="0.25">
      <c r="A253" s="352"/>
      <c r="B253" s="54" t="str">
        <f>IF(ISTEXT('Organizational Unit Summary'!$B$51),'Organizational Unit Summary'!$B$51,"")</f>
        <v>P-12</v>
      </c>
      <c r="C253" s="51" t="str">
        <f>IF(AND(F253="NY",G253="NY"),"NY",IF('Organizational Unit Summary'!$B$24="Benchmark or Sustainment",IF(D253="OoS","OoS",IF(D253=1,"DM",IF(D253=2,"PM",IF(D253=3,"LM",IF(D253=4,"FM"))))),IF(D253="OoS","OoS",IF(D253&lt;=2,"H",IF(D253=3,"M",IF(D253=4,"L"))))))</f>
        <v>OoS</v>
      </c>
      <c r="D253" s="58" t="str">
        <f>IF('Organizational Unit Summary'!$R$17="OoS","OoS",IF(AND(F253=1,G253=1,NOT(ISTEXT(I253))),4,IF(AND(F253=1,G253=1,ISTEXT(I253)),3,IF(AND(OR(F253=1,G253=1),ISTEXT(I253)),2,1))))</f>
        <v>OoS</v>
      </c>
      <c r="E253" s="57" t="b">
        <f t="shared" si="5"/>
        <v>1</v>
      </c>
      <c r="F253" s="59"/>
      <c r="G253" s="59"/>
      <c r="H253" s="59"/>
      <c r="I253" s="59"/>
      <c r="J253" s="59"/>
      <c r="K253" s="59"/>
      <c r="L253" s="59"/>
      <c r="M253" s="59"/>
      <c r="N253" s="63"/>
      <c r="O253" s="370"/>
      <c r="P253" s="264"/>
      <c r="Q253" s="364"/>
    </row>
    <row r="254" spans="1:17" ht="13" x14ac:dyDescent="0.25">
      <c r="A254" s="352"/>
      <c r="B254" s="54" t="str">
        <f>IF(ISTEXT('Organizational Unit Summary'!$B$52),'Organizational Unit Summary'!$B$52,"")</f>
        <v>P-13</v>
      </c>
      <c r="C254" s="51" t="str">
        <f>IF(AND(F254="NY",G254="NY"),"NY",IF('Organizational Unit Summary'!$B$24="Benchmark or Sustainment",IF(D254="OoS","OoS",IF(D254=1,"DM",IF(D254=2,"PM",IF(D254=3,"LM",IF(D254=4,"FM"))))),IF(D254="OoS","OoS",IF(D254&lt;=2,"H",IF(D254=3,"M",IF(D254=4,"L"))))))</f>
        <v>OoS</v>
      </c>
      <c r="D254" s="58" t="str">
        <f>IF('Organizational Unit Summary'!$S$17="OoS","OoS",IF(AND(F254=1,G254=1,NOT(ISTEXT(I254))),4,IF(AND(F254=1,G254=1,ISTEXT(I254)),3,IF(AND(OR(F254=1,G254=1),ISTEXT(I254)),2,1))))</f>
        <v>OoS</v>
      </c>
      <c r="E254" s="57" t="b">
        <f t="shared" si="5"/>
        <v>1</v>
      </c>
      <c r="F254" s="59"/>
      <c r="G254" s="59"/>
      <c r="H254" s="59"/>
      <c r="I254" s="59"/>
      <c r="J254" s="59"/>
      <c r="K254" s="59"/>
      <c r="L254" s="59"/>
      <c r="M254" s="59"/>
      <c r="N254" s="63"/>
      <c r="O254" s="370"/>
      <c r="P254" s="264"/>
      <c r="Q254" s="364"/>
    </row>
    <row r="255" spans="1:17" ht="13" x14ac:dyDescent="0.25">
      <c r="A255" s="352"/>
      <c r="B255" s="54" t="str">
        <f>IF(ISTEXT('Organizational Unit Summary'!$B$53),'Organizational Unit Summary'!$B$53,"")</f>
        <v>P-14</v>
      </c>
      <c r="C255" s="51" t="str">
        <f>IF(AND(F255="NY",G255="NY"),"NY",IF('Organizational Unit Summary'!$B$24="Benchmark or Sustainment",IF(D255="OoS","OoS",IF(D255=1,"DM",IF(D255=2,"PM",IF(D255=3,"LM",IF(D255=4,"FM"))))),IF(D255="OoS","OoS",IF(D255&lt;=2,"H",IF(D255=3,"M",IF(D255=4,"L"))))))</f>
        <v>OoS</v>
      </c>
      <c r="D255" s="58" t="str">
        <f>IF('Organizational Unit Summary'!$T$17="OoS","OoS",IF(AND(F255=1,G255=1,NOT(ISTEXT(I255))),4,IF(AND(F255=1,G255=1,ISTEXT(I255)),3,IF(AND(OR(F255=1,G255=1),ISTEXT(I255)),2,1))))</f>
        <v>OoS</v>
      </c>
      <c r="E255" s="57" t="b">
        <f t="shared" si="5"/>
        <v>1</v>
      </c>
      <c r="F255" s="59"/>
      <c r="G255" s="59"/>
      <c r="H255" s="59"/>
      <c r="I255" s="59"/>
      <c r="J255" s="59"/>
      <c r="K255" s="59"/>
      <c r="L255" s="59"/>
      <c r="M255" s="59"/>
      <c r="N255" s="63"/>
      <c r="O255" s="370"/>
      <c r="P255" s="264"/>
      <c r="Q255" s="364"/>
    </row>
    <row r="256" spans="1:17" ht="13" x14ac:dyDescent="0.25">
      <c r="A256" s="352"/>
      <c r="B256" s="54" t="str">
        <f>IF(ISTEXT('Organizational Unit Summary'!$B$54),'Organizational Unit Summary'!$B$54,"")</f>
        <v>P-15</v>
      </c>
      <c r="C256" s="51" t="str">
        <f>IF(AND(F256="NY",G256="NY"),"NY",IF('Organizational Unit Summary'!$B$24="Benchmark or Sustainment",IF(D256="OoS","OoS",IF(D256=1,"DM",IF(D256=2,"PM",IF(D256=3,"LM",IF(D256=4,"FM"))))),IF(D256="OoS","OoS",IF(D256&lt;=2,"H",IF(D256=3,"M",IF(D256=4,"L"))))))</f>
        <v>OoS</v>
      </c>
      <c r="D256" s="58" t="str">
        <f>IF('Organizational Unit Summary'!$U$17="OoS","OoS",IF(AND(F256=1,G256=1,NOT(ISTEXT(I256))),4,IF(AND(F256=1,G256=1,ISTEXT(I256)),3,IF(AND(OR(F256=1,G256=1),ISTEXT(I256)),2,1))))</f>
        <v>OoS</v>
      </c>
      <c r="E256" s="57" t="b">
        <f t="shared" si="5"/>
        <v>1</v>
      </c>
      <c r="F256" s="59"/>
      <c r="G256" s="59"/>
      <c r="H256" s="59"/>
      <c r="I256" s="59"/>
      <c r="J256" s="59"/>
      <c r="K256" s="59"/>
      <c r="L256" s="59"/>
      <c r="M256" s="59"/>
      <c r="N256" s="63"/>
      <c r="O256" s="370"/>
      <c r="P256" s="264"/>
      <c r="Q256" s="364"/>
    </row>
    <row r="257" spans="1:17" ht="13" x14ac:dyDescent="0.25">
      <c r="A257" s="352"/>
      <c r="B257" s="54" t="str">
        <f>IF(ISTEXT('Organizational Unit Summary'!$B$55),'Organizational Unit Summary'!$B$55,"")</f>
        <v>P-16</v>
      </c>
      <c r="C257" s="51" t="str">
        <f>IF(AND(F257="NY",G257="NY"),"NY",IF('Organizational Unit Summary'!$B$24="Benchmark or Sustainment",IF(D257="OoS","OoS",IF(D257=1,"DM",IF(D257=2,"PM",IF(D257=3,"LM",IF(D257=4,"FM"))))),IF(D257="OoS","OoS",IF(D257&lt;=2,"H",IF(D257=3,"M",IF(D257=4,"L"))))))</f>
        <v>OoS</v>
      </c>
      <c r="D257" s="58" t="str">
        <f>IF('Organizational Unit Summary'!$V$17="OoS","OoS",IF(AND(F257=1,G257=1,NOT(ISTEXT(I257))),4,IF(AND(F257=1,G257=1,ISTEXT(I257)),3,IF(AND(OR(F257=1,G257=1),ISTEXT(I257)),2,1))))</f>
        <v>OoS</v>
      </c>
      <c r="E257" s="57" t="b">
        <f t="shared" si="5"/>
        <v>1</v>
      </c>
      <c r="F257" s="59"/>
      <c r="G257" s="59"/>
      <c r="H257" s="59"/>
      <c r="I257" s="59"/>
      <c r="J257" s="59"/>
      <c r="K257" s="59"/>
      <c r="L257" s="59"/>
      <c r="M257" s="59"/>
      <c r="N257" s="63"/>
      <c r="O257" s="370"/>
      <c r="P257" s="264"/>
      <c r="Q257" s="364"/>
    </row>
    <row r="258" spans="1:17" ht="13" x14ac:dyDescent="0.25">
      <c r="A258" s="352"/>
      <c r="B258" s="54" t="str">
        <f>IF(ISTEXT('Organizational Unit Summary'!$B$56),'Organizational Unit Summary'!$B$56,"")</f>
        <v>P-17</v>
      </c>
      <c r="C258" s="51" t="str">
        <f>IF(AND(F258="NY",G258="NY"),"NY",IF('Organizational Unit Summary'!$B$24="Benchmark or Sustainment",IF(D258="OoS","OoS",IF(D258=1,"DM",IF(D258=2,"PM",IF(D258=3,"LM",IF(D258=4,"FM"))))),IF(D258="OoS","OoS",IF(D258&lt;=2,"H",IF(D258=3,"M",IF(D258=4,"L"))))))</f>
        <v>OoS</v>
      </c>
      <c r="D258" s="58" t="str">
        <f>IF('Organizational Unit Summary'!$W$17="OoS","OoS",IF(AND(F258=1,G258=1,NOT(ISTEXT(I258))),4,IF(AND(F258=1,G258=1,ISTEXT(I258)),3,IF(AND(OR(F258=1,G258=1),ISTEXT(I258)),2,1))))</f>
        <v>OoS</v>
      </c>
      <c r="E258" s="57" t="b">
        <f t="shared" si="5"/>
        <v>1</v>
      </c>
      <c r="F258" s="59"/>
      <c r="G258" s="59"/>
      <c r="H258" s="59"/>
      <c r="I258" s="59"/>
      <c r="J258" s="59"/>
      <c r="K258" s="59"/>
      <c r="L258" s="59"/>
      <c r="M258" s="59"/>
      <c r="N258" s="63"/>
      <c r="O258" s="370"/>
      <c r="P258" s="264"/>
      <c r="Q258" s="364"/>
    </row>
    <row r="259" spans="1:17" ht="13" x14ac:dyDescent="0.25">
      <c r="A259" s="352"/>
      <c r="B259" s="54" t="str">
        <f>IF(ISTEXT('Organizational Unit Summary'!$B$57),'Organizational Unit Summary'!$B$57,"")</f>
        <v>P-18</v>
      </c>
      <c r="C259" s="51" t="str">
        <f>IF(AND(F259="NY",G259="NY"),"NY",IF('Organizational Unit Summary'!$B$24="Benchmark or Sustainment",IF(D259="OoS","OoS",IF(D259=1,"DM",IF(D259=2,"PM",IF(D259=3,"LM",IF(D259=4,"FM"))))),IF(D259="OoS","OoS",IF(D259&lt;=2,"H",IF(D259=3,"M",IF(D259=4,"L"))))))</f>
        <v>OoS</v>
      </c>
      <c r="D259" s="58" t="str">
        <f>IF('Organizational Unit Summary'!$X$17="OoS","OoS",IF(AND(F259=1,G259=1,NOT(ISTEXT(I259))),4,IF(AND(F259=1,G259=1,ISTEXT(I259)),3,IF(AND(OR(F259=1,G259=1),ISTEXT(I259)),2,1))))</f>
        <v>OoS</v>
      </c>
      <c r="E259" s="57" t="b">
        <f t="shared" si="5"/>
        <v>1</v>
      </c>
      <c r="F259" s="59"/>
      <c r="G259" s="59"/>
      <c r="H259" s="59"/>
      <c r="I259" s="59"/>
      <c r="J259" s="59"/>
      <c r="K259" s="59"/>
      <c r="L259" s="59"/>
      <c r="M259" s="59"/>
      <c r="N259" s="63"/>
      <c r="O259" s="370"/>
      <c r="P259" s="264"/>
      <c r="Q259" s="364"/>
    </row>
    <row r="260" spans="1:17" ht="13" x14ac:dyDescent="0.25">
      <c r="A260" s="352"/>
      <c r="B260" s="54" t="str">
        <f>IF(ISTEXT('Organizational Unit Summary'!$B$58),'Organizational Unit Summary'!$B$58,"")</f>
        <v>P-19</v>
      </c>
      <c r="C260" s="51" t="str">
        <f>IF(AND(F260="NY",G260="NY"),"NY",IF('Organizational Unit Summary'!$B$24="Benchmark or Sustainment",IF(D260="OoS","OoS",IF(D260=1,"DM",IF(D260=2,"PM",IF(D260=3,"LM",IF(D260=4,"FM"))))),IF(D260="OoS","OoS",IF(D260&lt;=2,"H",IF(D260=3,"M",IF(D260=4,"L"))))))</f>
        <v>OoS</v>
      </c>
      <c r="D260" s="58" t="str">
        <f>IF('Organizational Unit Summary'!$Y$17="OoS","OoS",IF(AND(F260=1,G260=1,NOT(ISTEXT(I260))),4,IF(AND(F260=1,G260=1,ISTEXT(I260)),3,IF(AND(OR(F260=1,G260=1),ISTEXT(I260)),2,1))))</f>
        <v>OoS</v>
      </c>
      <c r="E260" s="57" t="b">
        <f t="shared" si="5"/>
        <v>1</v>
      </c>
      <c r="F260" s="59"/>
      <c r="G260" s="59"/>
      <c r="H260" s="59"/>
      <c r="I260" s="59"/>
      <c r="J260" s="59"/>
      <c r="K260" s="59"/>
      <c r="L260" s="59"/>
      <c r="M260" s="59"/>
      <c r="N260" s="63"/>
      <c r="O260" s="370"/>
      <c r="P260" s="264"/>
      <c r="Q260" s="364"/>
    </row>
    <row r="261" spans="1:17" ht="13.5" thickBot="1" x14ac:dyDescent="0.3">
      <c r="A261" s="353"/>
      <c r="B261" s="54" t="str">
        <f>IF(ISTEXT('Organizational Unit Summary'!$B$59),'Organizational Unit Summary'!$B$59,"")</f>
        <v>P-20</v>
      </c>
      <c r="C261" s="51" t="str">
        <f>IF(AND(F261="NY",G261="NY"),"NY",IF('Organizational Unit Summary'!$B$24="Benchmark or Sustainment",IF(D261="OoS","OoS",IF(D261=1,"DM",IF(D261=2,"PM",IF(D261=3,"LM",IF(D261=4,"FM"))))),IF(D261="OoS","OoS",IF(D261&lt;=2,"H",IF(D261=3,"M",IF(D261=4,"L"))))))</f>
        <v>OoS</v>
      </c>
      <c r="D261" s="58" t="str">
        <f>IF('Organizational Unit Summary'!$Z$17="OoS","OoS",IF(AND(F261=1,G261=1,NOT(ISTEXT(I261))),4,IF(AND(F261=1,G261=1,ISTEXT(I261)),3,IF(AND(OR(F261=1,G261=1),ISTEXT(I261)),2,1))))</f>
        <v>OoS</v>
      </c>
      <c r="E261" s="57" t="b">
        <f t="shared" si="5"/>
        <v>1</v>
      </c>
      <c r="F261" s="59"/>
      <c r="G261" s="59"/>
      <c r="H261" s="59"/>
      <c r="I261" s="59"/>
      <c r="J261" s="59"/>
      <c r="K261" s="59"/>
      <c r="L261" s="59"/>
      <c r="M261" s="59"/>
      <c r="N261" s="63"/>
      <c r="O261" s="371"/>
      <c r="P261" s="264"/>
      <c r="Q261" s="364"/>
    </row>
    <row r="262" spans="1:17" ht="13" x14ac:dyDescent="0.25">
      <c r="A262" s="351" t="s">
        <v>176</v>
      </c>
      <c r="B262" s="54" t="str">
        <f>IF(ISTEXT('Organizational Unit Summary'!$B$40),'Organizational Unit Summary'!$B$40,"")</f>
        <v>P-1</v>
      </c>
      <c r="C262" s="51" t="str">
        <f>IF(AND(F262="NY",G262="NY"),"NY",IF('Organizational Unit Summary'!$B$24="Benchmark or Sustainment",IF(D262="OoS","OoS",IF(D262=1,"DM",IF(D262=2,"PM",IF(D262=3,"LM",IF(D262=4,"FM"))))),IF(D262="OoS","OoS",IF(D262&lt;=2,"H",IF(D262=3,"M",IF(D262=4,"L"))))))</f>
        <v>OoS</v>
      </c>
      <c r="D262" s="58" t="str">
        <f>IF('Organizational Unit Summary'!$G$17="OoS","OoS",IF(AND(F262=1,G262=1,NOT(ISTEXT(I262))),4,IF(AND(F262=1,G262=1,ISTEXT(I262)),3,IF(AND(OR(F262=1,G262=1),ISTEXT(I262)),2,1))))</f>
        <v>OoS</v>
      </c>
      <c r="E262" s="57" t="b">
        <f t="shared" ref="E262:E301" si="6">OR(NOT(ISBLANK(F262)),OR(C262="OoS"))</f>
        <v>1</v>
      </c>
      <c r="F262" s="59"/>
      <c r="G262" s="59"/>
      <c r="H262" s="59"/>
      <c r="I262" s="59"/>
      <c r="J262" s="59"/>
      <c r="K262" s="59"/>
      <c r="L262" s="59"/>
      <c r="M262" s="59"/>
      <c r="N262" s="63"/>
      <c r="O262" s="369"/>
      <c r="P262" s="264"/>
      <c r="Q262" s="364"/>
    </row>
    <row r="263" spans="1:17" ht="13" x14ac:dyDescent="0.25">
      <c r="A263" s="352"/>
      <c r="B263" s="54" t="str">
        <f>IF(ISTEXT('Organizational Unit Summary'!$B$41),'Organizational Unit Summary'!$B$41,"")</f>
        <v>P-2</v>
      </c>
      <c r="C263" s="51" t="str">
        <f>IF(AND(F263="NY",G263="NY"),"NY",IF('Organizational Unit Summary'!$B$24="Benchmark or Sustainment",IF(D263="OoS","OoS",IF(D263=1,"DM",IF(D263=2,"PM",IF(D263=3,"LM",IF(D263=4,"FM"))))),IF(D263="OoS","OoS",IF(D263&lt;=2,"H",IF(D263=3,"M",IF(D263=4,"L"))))))</f>
        <v>OoS</v>
      </c>
      <c r="D263" s="58" t="str">
        <f>IF('Organizational Unit Summary'!$H$17="OoS","OoS",IF(AND(F263=1,G263=1,NOT(ISTEXT(I263))),4,IF(AND(F263=1,G263=1,ISTEXT(I263)),3,IF(AND(OR(F263=1,G263=1),ISTEXT(I263)),2,1))))</f>
        <v>OoS</v>
      </c>
      <c r="E263" s="57" t="b">
        <f t="shared" si="6"/>
        <v>1</v>
      </c>
      <c r="F263" s="59"/>
      <c r="G263" s="59"/>
      <c r="H263" s="59"/>
      <c r="I263" s="59"/>
      <c r="J263" s="59"/>
      <c r="K263" s="59"/>
      <c r="L263" s="59"/>
      <c r="M263" s="59"/>
      <c r="N263" s="63"/>
      <c r="O263" s="370"/>
      <c r="P263" s="264"/>
      <c r="Q263" s="364"/>
    </row>
    <row r="264" spans="1:17" ht="13" x14ac:dyDescent="0.25">
      <c r="A264" s="352"/>
      <c r="B264" s="54" t="str">
        <f>IF(ISTEXT('Organizational Unit Summary'!$B$42),'Organizational Unit Summary'!$B$42,"")</f>
        <v>P-3</v>
      </c>
      <c r="C264" s="51" t="str">
        <f>IF(AND(F264="NY",G264="NY"),"NY",IF('Organizational Unit Summary'!$B$24="Benchmark or Sustainment",IF(D264="OoS","OoS",IF(D264=1,"DM",IF(D264=2,"PM",IF(D264=3,"LM",IF(D264=4,"FM"))))),IF(D264="OoS","OoS",IF(D264&lt;=2,"H",IF(D264=3,"M",IF(D264=4,"L"))))))</f>
        <v>OoS</v>
      </c>
      <c r="D264" s="58" t="str">
        <f>IF('Organizational Unit Summary'!$I$17="OoS","OoS",IF(AND(F264=1,G264=1,NOT(ISTEXT(I264))),4,IF(AND(F264=1,G264=1,ISTEXT(I264)),3,IF(AND(OR(F264=1,G264=1),ISTEXT(I264)),2,1))))</f>
        <v>OoS</v>
      </c>
      <c r="E264" s="57" t="b">
        <f t="shared" si="6"/>
        <v>1</v>
      </c>
      <c r="F264" s="59"/>
      <c r="G264" s="59"/>
      <c r="H264" s="59"/>
      <c r="I264" s="59"/>
      <c r="J264" s="59"/>
      <c r="K264" s="59"/>
      <c r="L264" s="59"/>
      <c r="M264" s="59"/>
      <c r="N264" s="63"/>
      <c r="O264" s="370"/>
      <c r="P264" s="264"/>
      <c r="Q264" s="364"/>
    </row>
    <row r="265" spans="1:17" ht="13" x14ac:dyDescent="0.25">
      <c r="A265" s="352"/>
      <c r="B265" s="54" t="str">
        <f>IF(ISTEXT('Organizational Unit Summary'!$B$43),'Organizational Unit Summary'!$B$43,"")</f>
        <v>P-4</v>
      </c>
      <c r="C265" s="51" t="str">
        <f>IF(AND(F265="NY",G265="NY"),"NY",IF('Organizational Unit Summary'!$B$24="Benchmark or Sustainment",IF(D265="OoS","OoS",IF(D265=1,"DM",IF(D265=2,"PM",IF(D265=3,"LM",IF(D265=4,"FM"))))),IF(D265="OoS","OoS",IF(D265&lt;=2,"H",IF(D265=3,"M",IF(D265=4,"L"))))))</f>
        <v>OoS</v>
      </c>
      <c r="D265" s="58" t="str">
        <f>IF('Organizational Unit Summary'!$J$17="OoS","OoS",IF(AND(F265=1,G265=1,NOT(ISTEXT(I265))),4,IF(AND(F265=1,G265=1,ISTEXT(I265)),3,IF(AND(OR(F265=1,G265=1),ISTEXT(I265)),2,1))))</f>
        <v>OoS</v>
      </c>
      <c r="E265" s="57" t="b">
        <f t="shared" si="6"/>
        <v>1</v>
      </c>
      <c r="F265" s="59"/>
      <c r="G265" s="59"/>
      <c r="H265" s="59"/>
      <c r="I265" s="59"/>
      <c r="J265" s="59"/>
      <c r="K265" s="59"/>
      <c r="L265" s="59"/>
      <c r="M265" s="59"/>
      <c r="N265" s="63"/>
      <c r="O265" s="370"/>
      <c r="P265" s="264"/>
      <c r="Q265" s="364"/>
    </row>
    <row r="266" spans="1:17" ht="13" x14ac:dyDescent="0.25">
      <c r="A266" s="352"/>
      <c r="B266" s="54" t="str">
        <f>IF(ISTEXT('Organizational Unit Summary'!$B$44),'Organizational Unit Summary'!$B$44,"")</f>
        <v>P-5</v>
      </c>
      <c r="C266" s="51" t="str">
        <f>IF(AND(F266="NY",G266="NY"),"NY",IF('Organizational Unit Summary'!$B$24="Benchmark or Sustainment",IF(D266="OoS","OoS",IF(D266=1,"DM",IF(D266=2,"PM",IF(D266=3,"LM",IF(D266=4,"FM"))))),IF(D266="OoS","OoS",IF(D266&lt;=2,"H",IF(D266=3,"M",IF(D266=4,"L"))))))</f>
        <v>OoS</v>
      </c>
      <c r="D266" s="58" t="str">
        <f>IF('Organizational Unit Summary'!$K$17="OoS","OoS",IF(AND(F266=1,G266=1,NOT(ISTEXT(I266))),4,IF(AND(F266=1,G266=1,ISTEXT(I266)),3,IF(AND(OR(F266=1,G266=1),ISTEXT(I266)),2,1))))</f>
        <v>OoS</v>
      </c>
      <c r="E266" s="57" t="b">
        <f t="shared" si="6"/>
        <v>1</v>
      </c>
      <c r="F266" s="59"/>
      <c r="G266" s="59"/>
      <c r="H266" s="59"/>
      <c r="I266" s="59"/>
      <c r="J266" s="59"/>
      <c r="K266" s="59"/>
      <c r="L266" s="59"/>
      <c r="M266" s="59"/>
      <c r="N266" s="63"/>
      <c r="O266" s="370"/>
      <c r="P266" s="264"/>
      <c r="Q266" s="364"/>
    </row>
    <row r="267" spans="1:17" ht="13" x14ac:dyDescent="0.25">
      <c r="A267" s="352"/>
      <c r="B267" s="54" t="str">
        <f>IF(ISTEXT('Organizational Unit Summary'!$B$45),'Organizational Unit Summary'!$B$45,"")</f>
        <v>P-6</v>
      </c>
      <c r="C267" s="51" t="str">
        <f>IF(AND(F267="NY",G267="NY"),"NY",IF('Organizational Unit Summary'!$B$24="Benchmark or Sustainment",IF(D267="OoS","OoS",IF(D267=1,"DM",IF(D267=2,"PM",IF(D267=3,"LM",IF(D267=4,"FM"))))),IF(D267="OoS","OoS",IF(D267&lt;=2,"H",IF(D267=3,"M",IF(D267=4,"L"))))))</f>
        <v>OoS</v>
      </c>
      <c r="D267" s="58" t="str">
        <f>IF('Organizational Unit Summary'!$L$17="OoS","OoS",IF(AND(F267=1,G267=1,NOT(ISTEXT(I267))),4,IF(AND(F267=1,G267=1,ISTEXT(I267)),3,IF(AND(OR(F267=1,G267=1),ISTEXT(I267)),2,1))))</f>
        <v>OoS</v>
      </c>
      <c r="E267" s="57" t="b">
        <f t="shared" si="6"/>
        <v>1</v>
      </c>
      <c r="F267" s="59"/>
      <c r="G267" s="59"/>
      <c r="H267" s="59"/>
      <c r="I267" s="59"/>
      <c r="J267" s="59"/>
      <c r="K267" s="59"/>
      <c r="L267" s="59"/>
      <c r="M267" s="59"/>
      <c r="N267" s="63"/>
      <c r="O267" s="370"/>
      <c r="P267" s="264"/>
      <c r="Q267" s="364"/>
    </row>
    <row r="268" spans="1:17" ht="13" x14ac:dyDescent="0.25">
      <c r="A268" s="352"/>
      <c r="B268" s="54" t="str">
        <f>IF(ISTEXT('Organizational Unit Summary'!$B$46),'Organizational Unit Summary'!$B$46,"")</f>
        <v>P-7</v>
      </c>
      <c r="C268" s="51" t="str">
        <f>IF(AND(F268="NY",G268="NY"),"NY",IF('Organizational Unit Summary'!$B$24="Benchmark or Sustainment",IF(D268="OoS","OoS",IF(D268=1,"DM",IF(D268=2,"PM",IF(D268=3,"LM",IF(D268=4,"FM"))))),IF(D268="OoS","OoS",IF(D268&lt;=2,"H",IF(D268=3,"M",IF(D268=4,"L"))))))</f>
        <v>OoS</v>
      </c>
      <c r="D268" s="58" t="str">
        <f>IF('Organizational Unit Summary'!$M$17="OoS","OoS",IF(AND(F268=1,G268=1,NOT(ISTEXT(I268))),4,IF(AND(F268=1,G268=1,ISTEXT(I268)),3,IF(AND(OR(F268=1,G268=1),ISTEXT(I268)),2,1))))</f>
        <v>OoS</v>
      </c>
      <c r="E268" s="57" t="b">
        <f t="shared" si="6"/>
        <v>1</v>
      </c>
      <c r="F268" s="59"/>
      <c r="G268" s="59"/>
      <c r="H268" s="59"/>
      <c r="I268" s="59"/>
      <c r="J268" s="59"/>
      <c r="K268" s="59"/>
      <c r="L268" s="59"/>
      <c r="M268" s="59"/>
      <c r="N268" s="63"/>
      <c r="O268" s="370"/>
      <c r="P268" s="264"/>
      <c r="Q268" s="364"/>
    </row>
    <row r="269" spans="1:17" ht="13" x14ac:dyDescent="0.25">
      <c r="A269" s="352"/>
      <c r="B269" s="54" t="str">
        <f>IF(ISTEXT('Organizational Unit Summary'!$B$47),'Organizational Unit Summary'!$B$47,"")</f>
        <v>P-8</v>
      </c>
      <c r="C269" s="51" t="str">
        <f>IF(AND(F269="NY",G269="NY"),"NY",IF('Organizational Unit Summary'!$B$24="Benchmark or Sustainment",IF(D269="OoS","OoS",IF(D269=1,"DM",IF(D269=2,"PM",IF(D269=3,"LM",IF(D269=4,"FM"))))),IF(D269="OoS","OoS",IF(D269&lt;=2,"H",IF(D269=3,"M",IF(D269=4,"L"))))))</f>
        <v>OoS</v>
      </c>
      <c r="D269" s="58" t="str">
        <f>IF('Organizational Unit Summary'!$N$17="OoS","OoS",IF(AND(F269=1,G269=1,NOT(ISTEXT(I269))),4,IF(AND(F269=1,G269=1,ISTEXT(I269)),3,IF(AND(OR(F269=1,G269=1),ISTEXT(I269)),2,1))))</f>
        <v>OoS</v>
      </c>
      <c r="E269" s="57" t="b">
        <f t="shared" si="6"/>
        <v>1</v>
      </c>
      <c r="F269" s="59"/>
      <c r="G269" s="59"/>
      <c r="H269" s="59"/>
      <c r="I269" s="59"/>
      <c r="J269" s="59"/>
      <c r="K269" s="59"/>
      <c r="L269" s="59"/>
      <c r="M269" s="59"/>
      <c r="N269" s="63"/>
      <c r="O269" s="370"/>
      <c r="P269" s="264"/>
      <c r="Q269" s="364"/>
    </row>
    <row r="270" spans="1:17" ht="13" x14ac:dyDescent="0.25">
      <c r="A270" s="352"/>
      <c r="B270" s="54" t="str">
        <f>IF(ISTEXT('Organizational Unit Summary'!$B$48),'Organizational Unit Summary'!$B$48,"")</f>
        <v>P-9</v>
      </c>
      <c r="C270" s="51" t="str">
        <f>IF(AND(F270="NY",G270="NY"),"NY",IF('Organizational Unit Summary'!$B$24="Benchmark or Sustainment",IF(D270="OoS","OoS",IF(D270=1,"DM",IF(D270=2,"PM",IF(D270=3,"LM",IF(D270=4,"FM"))))),IF(D270="OoS","OoS",IF(D270&lt;=2,"H",IF(D270=3,"M",IF(D270=4,"L"))))))</f>
        <v>OoS</v>
      </c>
      <c r="D270" s="58" t="str">
        <f>IF('Organizational Unit Summary'!$O$17="OoS","OoS",IF(AND(F270=1,G270=1,NOT(ISTEXT(I270))),4,IF(AND(F270=1,G270=1,ISTEXT(I270)),3,IF(AND(OR(F270=1,G270=1),ISTEXT(I270)),2,1))))</f>
        <v>OoS</v>
      </c>
      <c r="E270" s="57" t="b">
        <f t="shared" si="6"/>
        <v>1</v>
      </c>
      <c r="F270" s="59"/>
      <c r="G270" s="59"/>
      <c r="H270" s="59"/>
      <c r="I270" s="59"/>
      <c r="J270" s="59"/>
      <c r="K270" s="59"/>
      <c r="L270" s="59"/>
      <c r="M270" s="59"/>
      <c r="N270" s="63"/>
      <c r="O270" s="370"/>
      <c r="P270" s="264"/>
      <c r="Q270" s="364"/>
    </row>
    <row r="271" spans="1:17" ht="13" x14ac:dyDescent="0.25">
      <c r="A271" s="352"/>
      <c r="B271" s="54" t="str">
        <f>IF(ISTEXT('Organizational Unit Summary'!$B$49),'Organizational Unit Summary'!$B$49,"")</f>
        <v>P-10</v>
      </c>
      <c r="C271" s="51" t="str">
        <f>IF(AND(F271="NY",G271="NY"),"NY",IF('Organizational Unit Summary'!$B$24="Benchmark or Sustainment",IF(D271="OoS","OoS",IF(D271=1,"DM",IF(D271=2,"PM",IF(D271=3,"LM",IF(D271=4,"FM"))))),IF(D271="OoS","OoS",IF(D271&lt;=2,"H",IF(D271=3,"M",IF(D271=4,"L"))))))</f>
        <v>OoS</v>
      </c>
      <c r="D271" s="58" t="str">
        <f>IF('Organizational Unit Summary'!$P$17="OoS","OoS",IF(AND(F271=1,G271=1,NOT(ISTEXT(I271))),4,IF(AND(F271=1,G271=1,ISTEXT(I271)),3,IF(AND(OR(F271=1,G271=1),ISTEXT(I271)),2,1))))</f>
        <v>OoS</v>
      </c>
      <c r="E271" s="57" t="b">
        <f t="shared" si="6"/>
        <v>1</v>
      </c>
      <c r="F271" s="59"/>
      <c r="G271" s="59"/>
      <c r="H271" s="59"/>
      <c r="I271" s="59"/>
      <c r="J271" s="59"/>
      <c r="K271" s="59"/>
      <c r="L271" s="59"/>
      <c r="M271" s="59"/>
      <c r="N271" s="63"/>
      <c r="O271" s="370"/>
      <c r="P271" s="264"/>
      <c r="Q271" s="364"/>
    </row>
    <row r="272" spans="1:17" ht="13" x14ac:dyDescent="0.25">
      <c r="A272" s="352"/>
      <c r="B272" s="54" t="str">
        <f>IF(ISTEXT('Organizational Unit Summary'!$B$50),'Organizational Unit Summary'!$B$50,"")</f>
        <v>P-11</v>
      </c>
      <c r="C272" s="51" t="str">
        <f>IF(AND(F272="NY",G272="NY"),"NY",IF('Organizational Unit Summary'!$B$24="Benchmark or Sustainment",IF(D272="OoS","OoS",IF(D272=1,"DM",IF(D272=2,"PM",IF(D272=3,"LM",IF(D272=4,"FM"))))),IF(D272="OoS","OoS",IF(D272&lt;=2,"H",IF(D272=3,"M",IF(D272=4,"L"))))))</f>
        <v>OoS</v>
      </c>
      <c r="D272" s="58" t="str">
        <f>IF('Organizational Unit Summary'!$Q$17="OoS","OoS",IF(AND(F272=1,G272=1,NOT(ISTEXT(I272))),4,IF(AND(F272=1,G272=1,ISTEXT(I272)),3,IF(AND(OR(F272=1,G272=1),ISTEXT(I272)),2,1))))</f>
        <v>OoS</v>
      </c>
      <c r="E272" s="57" t="b">
        <f t="shared" si="6"/>
        <v>1</v>
      </c>
      <c r="F272" s="59"/>
      <c r="G272" s="59"/>
      <c r="H272" s="59"/>
      <c r="I272" s="59"/>
      <c r="J272" s="59"/>
      <c r="K272" s="59"/>
      <c r="L272" s="59"/>
      <c r="M272" s="59"/>
      <c r="N272" s="63"/>
      <c r="O272" s="370"/>
      <c r="P272" s="264"/>
      <c r="Q272" s="364"/>
    </row>
    <row r="273" spans="1:17" ht="13" x14ac:dyDescent="0.25">
      <c r="A273" s="352"/>
      <c r="B273" s="54" t="str">
        <f>IF(ISTEXT('Organizational Unit Summary'!$B$51),'Organizational Unit Summary'!$B$51,"")</f>
        <v>P-12</v>
      </c>
      <c r="C273" s="51" t="str">
        <f>IF(AND(F273="NY",G273="NY"),"NY",IF('Organizational Unit Summary'!$B$24="Benchmark or Sustainment",IF(D273="OoS","OoS",IF(D273=1,"DM",IF(D273=2,"PM",IF(D273=3,"LM",IF(D273=4,"FM"))))),IF(D273="OoS","OoS",IF(D273&lt;=2,"H",IF(D273=3,"M",IF(D273=4,"L"))))))</f>
        <v>OoS</v>
      </c>
      <c r="D273" s="58" t="str">
        <f>IF('Organizational Unit Summary'!$R$17="OoS","OoS",IF(AND(F273=1,G273=1,NOT(ISTEXT(I273))),4,IF(AND(F273=1,G273=1,ISTEXT(I273)),3,IF(AND(OR(F273=1,G273=1),ISTEXT(I273)),2,1))))</f>
        <v>OoS</v>
      </c>
      <c r="E273" s="57" t="b">
        <f t="shared" si="6"/>
        <v>1</v>
      </c>
      <c r="F273" s="59"/>
      <c r="G273" s="59"/>
      <c r="H273" s="59"/>
      <c r="I273" s="59"/>
      <c r="J273" s="59"/>
      <c r="K273" s="59"/>
      <c r="L273" s="59"/>
      <c r="M273" s="59"/>
      <c r="N273" s="63"/>
      <c r="O273" s="370"/>
      <c r="P273" s="264"/>
      <c r="Q273" s="364"/>
    </row>
    <row r="274" spans="1:17" ht="13" x14ac:dyDescent="0.25">
      <c r="A274" s="352"/>
      <c r="B274" s="54" t="str">
        <f>IF(ISTEXT('Organizational Unit Summary'!$B$52),'Organizational Unit Summary'!$B$52,"")</f>
        <v>P-13</v>
      </c>
      <c r="C274" s="51" t="str">
        <f>IF(AND(F274="NY",G274="NY"),"NY",IF('Organizational Unit Summary'!$B$24="Benchmark or Sustainment",IF(D274="OoS","OoS",IF(D274=1,"DM",IF(D274=2,"PM",IF(D274=3,"LM",IF(D274=4,"FM"))))),IF(D274="OoS","OoS",IF(D274&lt;=2,"H",IF(D274=3,"M",IF(D274=4,"L"))))))</f>
        <v>OoS</v>
      </c>
      <c r="D274" s="58" t="str">
        <f>IF('Organizational Unit Summary'!$S$17="OoS","OoS",IF(AND(F274=1,G274=1,NOT(ISTEXT(I274))),4,IF(AND(F274=1,G274=1,ISTEXT(I274)),3,IF(AND(OR(F274=1,G274=1),ISTEXT(I274)),2,1))))</f>
        <v>OoS</v>
      </c>
      <c r="E274" s="57" t="b">
        <f t="shared" si="6"/>
        <v>1</v>
      </c>
      <c r="F274" s="59"/>
      <c r="G274" s="59"/>
      <c r="H274" s="59"/>
      <c r="I274" s="59"/>
      <c r="J274" s="59"/>
      <c r="K274" s="59"/>
      <c r="L274" s="59"/>
      <c r="M274" s="59"/>
      <c r="N274" s="63"/>
      <c r="O274" s="370"/>
      <c r="P274" s="264"/>
      <c r="Q274" s="364"/>
    </row>
    <row r="275" spans="1:17" ht="13" x14ac:dyDescent="0.25">
      <c r="A275" s="352"/>
      <c r="B275" s="54" t="str">
        <f>IF(ISTEXT('Organizational Unit Summary'!$B$53),'Organizational Unit Summary'!$B$53,"")</f>
        <v>P-14</v>
      </c>
      <c r="C275" s="51" t="str">
        <f>IF(AND(F275="NY",G275="NY"),"NY",IF('Organizational Unit Summary'!$B$24="Benchmark or Sustainment",IF(D275="OoS","OoS",IF(D275=1,"DM",IF(D275=2,"PM",IF(D275=3,"LM",IF(D275=4,"FM"))))),IF(D275="OoS","OoS",IF(D275&lt;=2,"H",IF(D275=3,"M",IF(D275=4,"L"))))))</f>
        <v>OoS</v>
      </c>
      <c r="D275" s="58" t="str">
        <f>IF('Organizational Unit Summary'!$T$17="OoS","OoS",IF(AND(F275=1,G275=1,NOT(ISTEXT(I275))),4,IF(AND(F275=1,G275=1,ISTEXT(I275)),3,IF(AND(OR(F275=1,G275=1),ISTEXT(I275)),2,1))))</f>
        <v>OoS</v>
      </c>
      <c r="E275" s="57" t="b">
        <f t="shared" si="6"/>
        <v>1</v>
      </c>
      <c r="F275" s="59"/>
      <c r="G275" s="59"/>
      <c r="H275" s="59"/>
      <c r="I275" s="59"/>
      <c r="J275" s="59"/>
      <c r="K275" s="59"/>
      <c r="L275" s="59"/>
      <c r="M275" s="59"/>
      <c r="N275" s="63"/>
      <c r="O275" s="370"/>
      <c r="P275" s="264"/>
      <c r="Q275" s="364"/>
    </row>
    <row r="276" spans="1:17" ht="13" x14ac:dyDescent="0.25">
      <c r="A276" s="352"/>
      <c r="B276" s="54" t="str">
        <f>IF(ISTEXT('Organizational Unit Summary'!$B$54),'Organizational Unit Summary'!$B$54,"")</f>
        <v>P-15</v>
      </c>
      <c r="C276" s="51" t="str">
        <f>IF(AND(F276="NY",G276="NY"),"NY",IF('Organizational Unit Summary'!$B$24="Benchmark or Sustainment",IF(D276="OoS","OoS",IF(D276=1,"DM",IF(D276=2,"PM",IF(D276=3,"LM",IF(D276=4,"FM"))))),IF(D276="OoS","OoS",IF(D276&lt;=2,"H",IF(D276=3,"M",IF(D276=4,"L"))))))</f>
        <v>OoS</v>
      </c>
      <c r="D276" s="58" t="str">
        <f>IF('Organizational Unit Summary'!$U$17="OoS","OoS",IF(AND(F276=1,G276=1,NOT(ISTEXT(I276))),4,IF(AND(F276=1,G276=1,ISTEXT(I276)),3,IF(AND(OR(F276=1,G276=1),ISTEXT(I276)),2,1))))</f>
        <v>OoS</v>
      </c>
      <c r="E276" s="57" t="b">
        <f t="shared" si="6"/>
        <v>1</v>
      </c>
      <c r="F276" s="59"/>
      <c r="G276" s="59"/>
      <c r="H276" s="59"/>
      <c r="I276" s="59"/>
      <c r="J276" s="59"/>
      <c r="K276" s="59"/>
      <c r="L276" s="59"/>
      <c r="M276" s="59"/>
      <c r="N276" s="63"/>
      <c r="O276" s="370"/>
      <c r="P276" s="264"/>
      <c r="Q276" s="364"/>
    </row>
    <row r="277" spans="1:17" ht="13" x14ac:dyDescent="0.25">
      <c r="A277" s="352"/>
      <c r="B277" s="54" t="str">
        <f>IF(ISTEXT('Organizational Unit Summary'!$B$55),'Organizational Unit Summary'!$B$55,"")</f>
        <v>P-16</v>
      </c>
      <c r="C277" s="51" t="str">
        <f>IF(AND(F277="NY",G277="NY"),"NY",IF('Organizational Unit Summary'!$B$24="Benchmark or Sustainment",IF(D277="OoS","OoS",IF(D277=1,"DM",IF(D277=2,"PM",IF(D277=3,"LM",IF(D277=4,"FM"))))),IF(D277="OoS","OoS",IF(D277&lt;=2,"H",IF(D277=3,"M",IF(D277=4,"L"))))))</f>
        <v>OoS</v>
      </c>
      <c r="D277" s="58" t="str">
        <f>IF('Organizational Unit Summary'!$V$17="OoS","OoS",IF(AND(F277=1,G277=1,NOT(ISTEXT(I277))),4,IF(AND(F277=1,G277=1,ISTEXT(I277)),3,IF(AND(OR(F277=1,G277=1),ISTEXT(I277)),2,1))))</f>
        <v>OoS</v>
      </c>
      <c r="E277" s="57" t="b">
        <f t="shared" si="6"/>
        <v>1</v>
      </c>
      <c r="F277" s="59"/>
      <c r="G277" s="59"/>
      <c r="H277" s="59"/>
      <c r="I277" s="59"/>
      <c r="J277" s="59"/>
      <c r="K277" s="59"/>
      <c r="L277" s="59"/>
      <c r="M277" s="59"/>
      <c r="N277" s="63"/>
      <c r="O277" s="370"/>
      <c r="P277" s="264"/>
      <c r="Q277" s="364"/>
    </row>
    <row r="278" spans="1:17" ht="13" x14ac:dyDescent="0.25">
      <c r="A278" s="352"/>
      <c r="B278" s="54" t="str">
        <f>IF(ISTEXT('Organizational Unit Summary'!$B$56),'Organizational Unit Summary'!$B$56,"")</f>
        <v>P-17</v>
      </c>
      <c r="C278" s="51" t="str">
        <f>IF(AND(F278="NY",G278="NY"),"NY",IF('Organizational Unit Summary'!$B$24="Benchmark or Sustainment",IF(D278="OoS","OoS",IF(D278=1,"DM",IF(D278=2,"PM",IF(D278=3,"LM",IF(D278=4,"FM"))))),IF(D278="OoS","OoS",IF(D278&lt;=2,"H",IF(D278=3,"M",IF(D278=4,"L"))))))</f>
        <v>OoS</v>
      </c>
      <c r="D278" s="58" t="str">
        <f>IF('Organizational Unit Summary'!$W$17="OoS","OoS",IF(AND(F278=1,G278=1,NOT(ISTEXT(I278))),4,IF(AND(F278=1,G278=1,ISTEXT(I278)),3,IF(AND(OR(F278=1,G278=1),ISTEXT(I278)),2,1))))</f>
        <v>OoS</v>
      </c>
      <c r="E278" s="57" t="b">
        <f t="shared" si="6"/>
        <v>1</v>
      </c>
      <c r="F278" s="59"/>
      <c r="G278" s="59"/>
      <c r="H278" s="59"/>
      <c r="I278" s="59"/>
      <c r="J278" s="59"/>
      <c r="K278" s="59"/>
      <c r="L278" s="59"/>
      <c r="M278" s="59"/>
      <c r="N278" s="63"/>
      <c r="O278" s="370"/>
      <c r="P278" s="264"/>
      <c r="Q278" s="364"/>
    </row>
    <row r="279" spans="1:17" ht="13" x14ac:dyDescent="0.25">
      <c r="A279" s="352"/>
      <c r="B279" s="54" t="str">
        <f>IF(ISTEXT('Organizational Unit Summary'!$B$57),'Organizational Unit Summary'!$B$57,"")</f>
        <v>P-18</v>
      </c>
      <c r="C279" s="51" t="str">
        <f>IF(AND(F279="NY",G279="NY"),"NY",IF('Organizational Unit Summary'!$B$24="Benchmark or Sustainment",IF(D279="OoS","OoS",IF(D279=1,"DM",IF(D279=2,"PM",IF(D279=3,"LM",IF(D279=4,"FM"))))),IF(D279="OoS","OoS",IF(D279&lt;=2,"H",IF(D279=3,"M",IF(D279=4,"L"))))))</f>
        <v>OoS</v>
      </c>
      <c r="D279" s="58" t="str">
        <f>IF('Organizational Unit Summary'!$X$17="OoS","OoS",IF(AND(F279=1,G279=1,NOT(ISTEXT(I279))),4,IF(AND(F279=1,G279=1,ISTEXT(I279)),3,IF(AND(OR(F279=1,G279=1),ISTEXT(I279)),2,1))))</f>
        <v>OoS</v>
      </c>
      <c r="E279" s="57" t="b">
        <f t="shared" si="6"/>
        <v>1</v>
      </c>
      <c r="F279" s="59"/>
      <c r="G279" s="59"/>
      <c r="H279" s="59"/>
      <c r="I279" s="59"/>
      <c r="J279" s="59"/>
      <c r="K279" s="59"/>
      <c r="L279" s="59"/>
      <c r="M279" s="59"/>
      <c r="N279" s="63"/>
      <c r="O279" s="370"/>
      <c r="P279" s="264"/>
      <c r="Q279" s="364"/>
    </row>
    <row r="280" spans="1:17" ht="13" x14ac:dyDescent="0.25">
      <c r="A280" s="352"/>
      <c r="B280" s="54" t="str">
        <f>IF(ISTEXT('Organizational Unit Summary'!$B$58),'Organizational Unit Summary'!$B$58,"")</f>
        <v>P-19</v>
      </c>
      <c r="C280" s="51" t="str">
        <f>IF(AND(F280="NY",G280="NY"),"NY",IF('Organizational Unit Summary'!$B$24="Benchmark or Sustainment",IF(D280="OoS","OoS",IF(D280=1,"DM",IF(D280=2,"PM",IF(D280=3,"LM",IF(D280=4,"FM"))))),IF(D280="OoS","OoS",IF(D280&lt;=2,"H",IF(D280=3,"M",IF(D280=4,"L"))))))</f>
        <v>OoS</v>
      </c>
      <c r="D280" s="58" t="str">
        <f>IF('Organizational Unit Summary'!$Y$17="OoS","OoS",IF(AND(F280=1,G280=1,NOT(ISTEXT(I280))),4,IF(AND(F280=1,G280=1,ISTEXT(I280)),3,IF(AND(OR(F280=1,G280=1),ISTEXT(I280)),2,1))))</f>
        <v>OoS</v>
      </c>
      <c r="E280" s="57" t="b">
        <f t="shared" si="6"/>
        <v>1</v>
      </c>
      <c r="F280" s="59"/>
      <c r="G280" s="59"/>
      <c r="H280" s="59"/>
      <c r="I280" s="59"/>
      <c r="J280" s="59"/>
      <c r="K280" s="59"/>
      <c r="L280" s="59"/>
      <c r="M280" s="59"/>
      <c r="N280" s="63"/>
      <c r="O280" s="370"/>
      <c r="P280" s="264"/>
      <c r="Q280" s="364"/>
    </row>
    <row r="281" spans="1:17" ht="13.5" thickBot="1" x14ac:dyDescent="0.3">
      <c r="A281" s="353"/>
      <c r="B281" s="54" t="str">
        <f>IF(ISTEXT('Organizational Unit Summary'!$B$59),'Organizational Unit Summary'!$B$59,"")</f>
        <v>P-20</v>
      </c>
      <c r="C281" s="51" t="str">
        <f>IF(AND(F281="NY",G281="NY"),"NY",IF('Organizational Unit Summary'!$B$24="Benchmark or Sustainment",IF(D281="OoS","OoS",IF(D281=1,"DM",IF(D281=2,"PM",IF(D281=3,"LM",IF(D281=4,"FM"))))),IF(D281="OoS","OoS",IF(D281&lt;=2,"H",IF(D281=3,"M",IF(D281=4,"L"))))))</f>
        <v>OoS</v>
      </c>
      <c r="D281" s="58" t="str">
        <f>IF('Organizational Unit Summary'!$Z$17="OoS","OoS",IF(AND(F281=1,G281=1,NOT(ISTEXT(I281))),4,IF(AND(F281=1,G281=1,ISTEXT(I281)),3,IF(AND(OR(F281=1,G281=1),ISTEXT(I281)),2,1))))</f>
        <v>OoS</v>
      </c>
      <c r="E281" s="57" t="b">
        <f t="shared" si="6"/>
        <v>1</v>
      </c>
      <c r="F281" s="59"/>
      <c r="G281" s="59"/>
      <c r="H281" s="59"/>
      <c r="I281" s="59"/>
      <c r="J281" s="59"/>
      <c r="K281" s="59"/>
      <c r="L281" s="59"/>
      <c r="M281" s="59"/>
      <c r="N281" s="63"/>
      <c r="O281" s="371"/>
      <c r="P281" s="264"/>
      <c r="Q281" s="365"/>
    </row>
    <row r="282" spans="1:17" ht="13" hidden="1" x14ac:dyDescent="0.25">
      <c r="A282" s="351" t="s">
        <v>177</v>
      </c>
      <c r="B282" s="54" t="str">
        <f>IF(ISTEXT('Organizational Unit Summary'!$B$40),'Organizational Unit Summary'!$B$40,"")</f>
        <v>P-1</v>
      </c>
      <c r="C282" s="51" t="str">
        <f>IF(AND(F282="NY",G282="NY"),"NY",IF('Organizational Unit Summary'!$B$24="Benchmark or Sustainment",IF(D282="OoS","OoS",IF(D282=1,"DM",IF(D282=2,"PM",IF(D282=3,"LM",IF(D282=4,"FM"))))),IF(D282="OoS","OoS",IF(D282&lt;=2,"H",IF(D282=3,"M",IF(D282=4,"L"))))))</f>
        <v>OoS</v>
      </c>
      <c r="D282" s="58" t="str">
        <f>IF('Organizational Unit Summary'!$G$17="OoS","OoS",IF(AND(F282=1,G282=1,NOT(ISTEXT(I282))),4,IF(AND(F282=1,G282=1,ISTEXT(I282)),3,IF(AND(OR(F282=1,G282=1),ISTEXT(I282)),2,1))))</f>
        <v>OoS</v>
      </c>
      <c r="E282" s="57" t="b">
        <f t="shared" si="6"/>
        <v>1</v>
      </c>
      <c r="F282" s="59"/>
      <c r="G282" s="59"/>
      <c r="H282" s="59"/>
      <c r="I282" s="59"/>
      <c r="J282" s="59"/>
      <c r="K282" s="59"/>
      <c r="L282" s="59"/>
      <c r="M282" s="59"/>
      <c r="N282" s="63"/>
      <c r="O282" s="369"/>
      <c r="P282" s="100"/>
      <c r="Q282" s="357"/>
    </row>
    <row r="283" spans="1:17" ht="13" hidden="1" x14ac:dyDescent="0.25">
      <c r="A283" s="352"/>
      <c r="B283" s="54" t="str">
        <f>IF(ISTEXT('Organizational Unit Summary'!$B$41),'Organizational Unit Summary'!$B$41,"")</f>
        <v>P-2</v>
      </c>
      <c r="C283" s="51" t="str">
        <f>IF(AND(F283="NY",G283="NY"),"NY",IF('Organizational Unit Summary'!$B$24="Benchmark or Sustainment",IF(D283="OoS","OoS",IF(D283=1,"DM",IF(D283=2,"PM",IF(D283=3,"LM",IF(D283=4,"FM"))))),IF(D283="OoS","OoS",IF(D283&lt;=2,"H",IF(D283=3,"M",IF(D283=4,"L"))))))</f>
        <v>OoS</v>
      </c>
      <c r="D283" s="58" t="str">
        <f>IF('Organizational Unit Summary'!$H$17="OoS","OoS",IF(AND(F283=1,G283=1,NOT(ISTEXT(I283))),4,IF(AND(F283=1,G283=1,ISTEXT(I283)),3,IF(AND(OR(F283=1,G283=1),ISTEXT(I283)),2,1))))</f>
        <v>OoS</v>
      </c>
      <c r="E283" s="57" t="b">
        <f t="shared" si="6"/>
        <v>1</v>
      </c>
      <c r="F283" s="59"/>
      <c r="G283" s="59"/>
      <c r="H283" s="59"/>
      <c r="I283" s="59"/>
      <c r="J283" s="59"/>
      <c r="K283" s="59"/>
      <c r="L283" s="59"/>
      <c r="M283" s="59"/>
      <c r="N283" s="63"/>
      <c r="O283" s="370"/>
      <c r="P283" s="100"/>
      <c r="Q283" s="358"/>
    </row>
    <row r="284" spans="1:17" ht="13" hidden="1" x14ac:dyDescent="0.25">
      <c r="A284" s="352"/>
      <c r="B284" s="54" t="str">
        <f>IF(ISTEXT('Organizational Unit Summary'!$B$42),'Organizational Unit Summary'!$B$42,"")</f>
        <v>P-3</v>
      </c>
      <c r="C284" s="51" t="str">
        <f>IF(AND(F284="NY",G284="NY"),"NY",IF('Organizational Unit Summary'!$B$24="Benchmark or Sustainment",IF(D284="OoS","OoS",IF(D284=1,"DM",IF(D284=2,"PM",IF(D284=3,"LM",IF(D284=4,"FM"))))),IF(D284="OoS","OoS",IF(D284&lt;=2,"H",IF(D284=3,"M",IF(D284=4,"L"))))))</f>
        <v>OoS</v>
      </c>
      <c r="D284" s="58" t="str">
        <f>IF('Organizational Unit Summary'!$I$17="OoS","OoS",IF(AND(F284=1,G284=1,NOT(ISTEXT(I284))),4,IF(AND(F284=1,G284=1,ISTEXT(I284)),3,IF(AND(OR(F284=1,G284=1),ISTEXT(I284)),2,1))))</f>
        <v>OoS</v>
      </c>
      <c r="E284" s="57" t="b">
        <f t="shared" si="6"/>
        <v>1</v>
      </c>
      <c r="F284" s="59"/>
      <c r="G284" s="59"/>
      <c r="H284" s="59"/>
      <c r="I284" s="59"/>
      <c r="J284" s="59"/>
      <c r="K284" s="59"/>
      <c r="L284" s="59"/>
      <c r="M284" s="59"/>
      <c r="N284" s="63"/>
      <c r="O284" s="370"/>
      <c r="P284" s="100"/>
      <c r="Q284" s="358"/>
    </row>
    <row r="285" spans="1:17" ht="13" hidden="1" x14ac:dyDescent="0.25">
      <c r="A285" s="352"/>
      <c r="B285" s="54" t="str">
        <f>IF(ISTEXT('Organizational Unit Summary'!$B$43),'Organizational Unit Summary'!$B$43,"")</f>
        <v>P-4</v>
      </c>
      <c r="C285" s="51" t="str">
        <f>IF(AND(F285="NY",G285="NY"),"NY",IF('Organizational Unit Summary'!$B$24="Benchmark or Sustainment",IF(D285="OoS","OoS",IF(D285=1,"DM",IF(D285=2,"PM",IF(D285=3,"LM",IF(D285=4,"FM"))))),IF(D285="OoS","OoS",IF(D285&lt;=2,"H",IF(D285=3,"M",IF(D285=4,"L"))))))</f>
        <v>OoS</v>
      </c>
      <c r="D285" s="58" t="str">
        <f>IF('Organizational Unit Summary'!$J$17="OoS","OoS",IF(AND(F285=1,G285=1,NOT(ISTEXT(I285))),4,IF(AND(F285=1,G285=1,ISTEXT(I285)),3,IF(AND(OR(F285=1,G285=1),ISTEXT(I285)),2,1))))</f>
        <v>OoS</v>
      </c>
      <c r="E285" s="57" t="b">
        <f t="shared" si="6"/>
        <v>1</v>
      </c>
      <c r="F285" s="59"/>
      <c r="G285" s="59"/>
      <c r="H285" s="59"/>
      <c r="I285" s="59"/>
      <c r="J285" s="59"/>
      <c r="K285" s="59"/>
      <c r="L285" s="59"/>
      <c r="M285" s="59"/>
      <c r="N285" s="63"/>
      <c r="O285" s="370"/>
      <c r="P285" s="100"/>
      <c r="Q285" s="358"/>
    </row>
    <row r="286" spans="1:17" ht="13" hidden="1" x14ac:dyDescent="0.25">
      <c r="A286" s="352"/>
      <c r="B286" s="54" t="str">
        <f>IF(ISTEXT('Organizational Unit Summary'!$B$44),'Organizational Unit Summary'!$B$44,"")</f>
        <v>P-5</v>
      </c>
      <c r="C286" s="51" t="str">
        <f>IF(AND(F286="NY",G286="NY"),"NY",IF('Organizational Unit Summary'!$B$24="Benchmark or Sustainment",IF(D286="OoS","OoS",IF(D286=1,"DM",IF(D286=2,"PM",IF(D286=3,"LM",IF(D286=4,"FM"))))),IF(D286="OoS","OoS",IF(D286&lt;=2,"H",IF(D286=3,"M",IF(D286=4,"L"))))))</f>
        <v>OoS</v>
      </c>
      <c r="D286" s="58" t="str">
        <f>IF('Organizational Unit Summary'!$K$17="OoS","OoS",IF(AND(F286=1,G286=1,NOT(ISTEXT(I286))),4,IF(AND(F286=1,G286=1,ISTEXT(I286)),3,IF(AND(OR(F286=1,G286=1),ISTEXT(I286)),2,1))))</f>
        <v>OoS</v>
      </c>
      <c r="E286" s="57" t="b">
        <f t="shared" si="6"/>
        <v>1</v>
      </c>
      <c r="F286" s="59"/>
      <c r="G286" s="59"/>
      <c r="H286" s="59"/>
      <c r="I286" s="59"/>
      <c r="J286" s="59"/>
      <c r="K286" s="59"/>
      <c r="L286" s="59"/>
      <c r="M286" s="59"/>
      <c r="N286" s="63"/>
      <c r="O286" s="370"/>
      <c r="P286" s="100"/>
      <c r="Q286" s="358"/>
    </row>
    <row r="287" spans="1:17" ht="13" hidden="1" x14ac:dyDescent="0.25">
      <c r="A287" s="352"/>
      <c r="B287" s="54" t="str">
        <f>IF(ISTEXT('Organizational Unit Summary'!$B$45),'Organizational Unit Summary'!$B$45,"")</f>
        <v>P-6</v>
      </c>
      <c r="C287" s="51" t="str">
        <f>IF(AND(F287="NY",G287="NY"),"NY",IF('Organizational Unit Summary'!$B$24="Benchmark or Sustainment",IF(D287="OoS","OoS",IF(D287=1,"DM",IF(D287=2,"PM",IF(D287=3,"LM",IF(D287=4,"FM"))))),IF(D287="OoS","OoS",IF(D287&lt;=2,"H",IF(D287=3,"M",IF(D287=4,"L"))))))</f>
        <v>OoS</v>
      </c>
      <c r="D287" s="58" t="str">
        <f>IF('Organizational Unit Summary'!$L$17="OoS","OoS",IF(AND(F287=1,G287=1,NOT(ISTEXT(I287))),4,IF(AND(F287=1,G287=1,ISTEXT(I287)),3,IF(AND(OR(F287=1,G287=1),ISTEXT(I287)),2,1))))</f>
        <v>OoS</v>
      </c>
      <c r="E287" s="57" t="b">
        <f t="shared" si="6"/>
        <v>1</v>
      </c>
      <c r="F287" s="59"/>
      <c r="G287" s="59"/>
      <c r="H287" s="59"/>
      <c r="I287" s="59"/>
      <c r="J287" s="59"/>
      <c r="K287" s="59"/>
      <c r="L287" s="59"/>
      <c r="M287" s="59"/>
      <c r="N287" s="63"/>
      <c r="O287" s="370"/>
      <c r="P287" s="100"/>
      <c r="Q287" s="358"/>
    </row>
    <row r="288" spans="1:17" ht="13" hidden="1" x14ac:dyDescent="0.25">
      <c r="A288" s="352"/>
      <c r="B288" s="54" t="str">
        <f>IF(ISTEXT('Organizational Unit Summary'!$B$46),'Organizational Unit Summary'!$B$46,"")</f>
        <v>P-7</v>
      </c>
      <c r="C288" s="51" t="str">
        <f>IF(AND(F288="NY",G288="NY"),"NY",IF('Organizational Unit Summary'!$B$24="Benchmark or Sustainment",IF(D288="OoS","OoS",IF(D288=1,"DM",IF(D288=2,"PM",IF(D288=3,"LM",IF(D288=4,"FM"))))),IF(D288="OoS","OoS",IF(D288&lt;=2,"H",IF(D288=3,"M",IF(D288=4,"L"))))))</f>
        <v>OoS</v>
      </c>
      <c r="D288" s="58" t="str">
        <f>IF('Organizational Unit Summary'!$M$17="OoS","OoS",IF(AND(F288=1,G288=1,NOT(ISTEXT(I288))),4,IF(AND(F288=1,G288=1,ISTEXT(I288)),3,IF(AND(OR(F288=1,G288=1),ISTEXT(I288)),2,1))))</f>
        <v>OoS</v>
      </c>
      <c r="E288" s="57" t="b">
        <f t="shared" si="6"/>
        <v>1</v>
      </c>
      <c r="F288" s="59"/>
      <c r="G288" s="59"/>
      <c r="H288" s="59"/>
      <c r="I288" s="59"/>
      <c r="J288" s="59"/>
      <c r="K288" s="59"/>
      <c r="L288" s="59"/>
      <c r="M288" s="59"/>
      <c r="N288" s="63"/>
      <c r="O288" s="370"/>
      <c r="P288" s="100"/>
      <c r="Q288" s="358"/>
    </row>
    <row r="289" spans="1:17" ht="13" hidden="1" x14ac:dyDescent="0.25">
      <c r="A289" s="352"/>
      <c r="B289" s="54" t="str">
        <f>IF(ISTEXT('Organizational Unit Summary'!$B$47),'Organizational Unit Summary'!$B$47,"")</f>
        <v>P-8</v>
      </c>
      <c r="C289" s="51" t="str">
        <f>IF(AND(F289="NY",G289="NY"),"NY",IF('Organizational Unit Summary'!$B$24="Benchmark or Sustainment",IF(D289="OoS","OoS",IF(D289=1,"DM",IF(D289=2,"PM",IF(D289=3,"LM",IF(D289=4,"FM"))))),IF(D289="OoS","OoS",IF(D289&lt;=2,"H",IF(D289=3,"M",IF(D289=4,"L"))))))</f>
        <v>OoS</v>
      </c>
      <c r="D289" s="58" t="str">
        <f>IF('Organizational Unit Summary'!$N$17="OoS","OoS",IF(AND(F289=1,G289=1,NOT(ISTEXT(I289))),4,IF(AND(F289=1,G289=1,ISTEXT(I289)),3,IF(AND(OR(F289=1,G289=1),ISTEXT(I289)),2,1))))</f>
        <v>OoS</v>
      </c>
      <c r="E289" s="57" t="b">
        <f t="shared" si="6"/>
        <v>1</v>
      </c>
      <c r="F289" s="59"/>
      <c r="G289" s="59"/>
      <c r="H289" s="59"/>
      <c r="I289" s="59"/>
      <c r="J289" s="59"/>
      <c r="K289" s="59"/>
      <c r="L289" s="59"/>
      <c r="M289" s="59"/>
      <c r="N289" s="63"/>
      <c r="O289" s="370"/>
      <c r="P289" s="100"/>
      <c r="Q289" s="358"/>
    </row>
    <row r="290" spans="1:17" ht="13" hidden="1" x14ac:dyDescent="0.25">
      <c r="A290" s="352"/>
      <c r="B290" s="54" t="str">
        <f>IF(ISTEXT('Organizational Unit Summary'!$B$48),'Organizational Unit Summary'!$B$48,"")</f>
        <v>P-9</v>
      </c>
      <c r="C290" s="51" t="str">
        <f>IF(AND(F290="NY",G290="NY"),"NY",IF('Organizational Unit Summary'!$B$24="Benchmark or Sustainment",IF(D290="OoS","OoS",IF(D290=1,"DM",IF(D290=2,"PM",IF(D290=3,"LM",IF(D290=4,"FM"))))),IF(D290="OoS","OoS",IF(D290&lt;=2,"H",IF(D290=3,"M",IF(D290=4,"L"))))))</f>
        <v>OoS</v>
      </c>
      <c r="D290" s="58" t="str">
        <f>IF('Organizational Unit Summary'!$O$17="OoS","OoS",IF(AND(F290=1,G290=1,NOT(ISTEXT(I290))),4,IF(AND(F290=1,G290=1,ISTEXT(I290)),3,IF(AND(OR(F290=1,G290=1),ISTEXT(I290)),2,1))))</f>
        <v>OoS</v>
      </c>
      <c r="E290" s="57" t="b">
        <f t="shared" si="6"/>
        <v>1</v>
      </c>
      <c r="F290" s="59"/>
      <c r="G290" s="59"/>
      <c r="H290" s="59"/>
      <c r="I290" s="59"/>
      <c r="J290" s="59"/>
      <c r="K290" s="59"/>
      <c r="L290" s="59"/>
      <c r="M290" s="59"/>
      <c r="N290" s="63"/>
      <c r="O290" s="370"/>
      <c r="P290" s="100"/>
      <c r="Q290" s="358"/>
    </row>
    <row r="291" spans="1:17" ht="13" hidden="1" x14ac:dyDescent="0.25">
      <c r="A291" s="352"/>
      <c r="B291" s="54" t="str">
        <f>IF(ISTEXT('Organizational Unit Summary'!$B$49),'Organizational Unit Summary'!$B$49,"")</f>
        <v>P-10</v>
      </c>
      <c r="C291" s="51" t="str">
        <f>IF(AND(F291="NY",G291="NY"),"NY",IF('Organizational Unit Summary'!$B$24="Benchmark or Sustainment",IF(D291="OoS","OoS",IF(D291=1,"DM",IF(D291=2,"PM",IF(D291=3,"LM",IF(D291=4,"FM"))))),IF(D291="OoS","OoS",IF(D291&lt;=2,"H",IF(D291=3,"M",IF(D291=4,"L"))))))</f>
        <v>OoS</v>
      </c>
      <c r="D291" s="58" t="str">
        <f>IF('Organizational Unit Summary'!$P$17="OoS","OoS",IF(AND(F291=1,G291=1,NOT(ISTEXT(I291))),4,IF(AND(F291=1,G291=1,ISTEXT(I291)),3,IF(AND(OR(F291=1,G291=1),ISTEXT(I291)),2,1))))</f>
        <v>OoS</v>
      </c>
      <c r="E291" s="57" t="b">
        <f t="shared" si="6"/>
        <v>1</v>
      </c>
      <c r="F291" s="59"/>
      <c r="G291" s="59"/>
      <c r="H291" s="59"/>
      <c r="I291" s="59"/>
      <c r="J291" s="59"/>
      <c r="K291" s="59"/>
      <c r="L291" s="59"/>
      <c r="M291" s="59"/>
      <c r="N291" s="63"/>
      <c r="O291" s="370"/>
      <c r="P291" s="100"/>
      <c r="Q291" s="358"/>
    </row>
    <row r="292" spans="1:17" ht="13" hidden="1" x14ac:dyDescent="0.25">
      <c r="A292" s="352"/>
      <c r="B292" s="54" t="str">
        <f>IF(ISTEXT('Organizational Unit Summary'!$B$50),'Organizational Unit Summary'!$B$50,"")</f>
        <v>P-11</v>
      </c>
      <c r="C292" s="51" t="str">
        <f>IF(AND(F292="NY",G292="NY"),"NY",IF('Organizational Unit Summary'!$B$24="Benchmark or Sustainment",IF(D292="OoS","OoS",IF(D292=1,"DM",IF(D292=2,"PM",IF(D292=3,"LM",IF(D292=4,"FM"))))),IF(D292="OoS","OoS",IF(D292&lt;=2,"H",IF(D292=3,"M",IF(D292=4,"L"))))))</f>
        <v>OoS</v>
      </c>
      <c r="D292" s="58" t="str">
        <f>IF('Organizational Unit Summary'!$Q$17="OoS","OoS",IF(AND(F292=1,G292=1,NOT(ISTEXT(I292))),4,IF(AND(F292=1,G292=1,ISTEXT(I292)),3,IF(AND(OR(F292=1,G292=1),ISTEXT(I292)),2,1))))</f>
        <v>OoS</v>
      </c>
      <c r="E292" s="57" t="b">
        <f t="shared" si="6"/>
        <v>1</v>
      </c>
      <c r="F292" s="59"/>
      <c r="G292" s="59"/>
      <c r="H292" s="59"/>
      <c r="I292" s="59"/>
      <c r="J292" s="59"/>
      <c r="K292" s="59"/>
      <c r="L292" s="59"/>
      <c r="M292" s="59"/>
      <c r="N292" s="63"/>
      <c r="O292" s="370"/>
      <c r="P292" s="100"/>
      <c r="Q292" s="358"/>
    </row>
    <row r="293" spans="1:17" ht="13" hidden="1" x14ac:dyDescent="0.25">
      <c r="A293" s="352"/>
      <c r="B293" s="54" t="str">
        <f>IF(ISTEXT('Organizational Unit Summary'!$B$51),'Organizational Unit Summary'!$B$51,"")</f>
        <v>P-12</v>
      </c>
      <c r="C293" s="51" t="str">
        <f>IF(AND(F293="NY",G293="NY"),"NY",IF('Organizational Unit Summary'!$B$24="Benchmark or Sustainment",IF(D293="OoS","OoS",IF(D293=1,"DM",IF(D293=2,"PM",IF(D293=3,"LM",IF(D293=4,"FM"))))),IF(D293="OoS","OoS",IF(D293&lt;=2,"H",IF(D293=3,"M",IF(D293=4,"L"))))))</f>
        <v>OoS</v>
      </c>
      <c r="D293" s="58" t="str">
        <f>IF('Organizational Unit Summary'!$R$17="OoS","OoS",IF(AND(F293=1,G293=1,NOT(ISTEXT(I293))),4,IF(AND(F293=1,G293=1,ISTEXT(I293)),3,IF(AND(OR(F293=1,G293=1),ISTEXT(I293)),2,1))))</f>
        <v>OoS</v>
      </c>
      <c r="E293" s="57" t="b">
        <f t="shared" si="6"/>
        <v>1</v>
      </c>
      <c r="F293" s="59"/>
      <c r="G293" s="59"/>
      <c r="H293" s="59"/>
      <c r="I293" s="59"/>
      <c r="J293" s="59"/>
      <c r="K293" s="59"/>
      <c r="L293" s="59"/>
      <c r="M293" s="59"/>
      <c r="N293" s="63"/>
      <c r="O293" s="370"/>
      <c r="P293" s="100"/>
      <c r="Q293" s="358"/>
    </row>
    <row r="294" spans="1:17" ht="13" hidden="1" x14ac:dyDescent="0.25">
      <c r="A294" s="352"/>
      <c r="B294" s="54" t="str">
        <f>IF(ISTEXT('Organizational Unit Summary'!$B$52),'Organizational Unit Summary'!$B$52,"")</f>
        <v>P-13</v>
      </c>
      <c r="C294" s="51" t="str">
        <f>IF(AND(F294="NY",G294="NY"),"NY",IF('Organizational Unit Summary'!$B$24="Benchmark or Sustainment",IF(D294="OoS","OoS",IF(D294=1,"DM",IF(D294=2,"PM",IF(D294=3,"LM",IF(D294=4,"FM"))))),IF(D294="OoS","OoS",IF(D294&lt;=2,"H",IF(D294=3,"M",IF(D294=4,"L"))))))</f>
        <v>OoS</v>
      </c>
      <c r="D294" s="58" t="str">
        <f>IF('Organizational Unit Summary'!$S$17="OoS","OoS",IF(AND(F294=1,G294=1,NOT(ISTEXT(I294))),4,IF(AND(F294=1,G294=1,ISTEXT(I294)),3,IF(AND(OR(F294=1,G294=1),ISTEXT(I294)),2,1))))</f>
        <v>OoS</v>
      </c>
      <c r="E294" s="57" t="b">
        <f t="shared" si="6"/>
        <v>1</v>
      </c>
      <c r="F294" s="59"/>
      <c r="G294" s="59"/>
      <c r="H294" s="59"/>
      <c r="I294" s="59"/>
      <c r="J294" s="59"/>
      <c r="K294" s="59"/>
      <c r="L294" s="59"/>
      <c r="M294" s="59"/>
      <c r="N294" s="63"/>
      <c r="O294" s="370"/>
      <c r="P294" s="100"/>
      <c r="Q294" s="358"/>
    </row>
    <row r="295" spans="1:17" ht="13" hidden="1" x14ac:dyDescent="0.25">
      <c r="A295" s="352"/>
      <c r="B295" s="54" t="str">
        <f>IF(ISTEXT('Organizational Unit Summary'!$B$53),'Organizational Unit Summary'!$B$53,"")</f>
        <v>P-14</v>
      </c>
      <c r="C295" s="51" t="str">
        <f>IF(AND(F295="NY",G295="NY"),"NY",IF('Organizational Unit Summary'!$B$24="Benchmark or Sustainment",IF(D295="OoS","OoS",IF(D295=1,"DM",IF(D295=2,"PM",IF(D295=3,"LM",IF(D295=4,"FM"))))),IF(D295="OoS","OoS",IF(D295&lt;=2,"H",IF(D295=3,"M",IF(D295=4,"L"))))))</f>
        <v>OoS</v>
      </c>
      <c r="D295" s="58" t="str">
        <f>IF('Organizational Unit Summary'!$T$17="OoS","OoS",IF(AND(F295=1,G295=1,NOT(ISTEXT(I295))),4,IF(AND(F295=1,G295=1,ISTEXT(I295)),3,IF(AND(OR(F295=1,G295=1),ISTEXT(I295)),2,1))))</f>
        <v>OoS</v>
      </c>
      <c r="E295" s="57" t="b">
        <f t="shared" si="6"/>
        <v>1</v>
      </c>
      <c r="F295" s="59"/>
      <c r="G295" s="59"/>
      <c r="H295" s="59"/>
      <c r="I295" s="59"/>
      <c r="J295" s="59"/>
      <c r="K295" s="59"/>
      <c r="L295" s="59"/>
      <c r="M295" s="59"/>
      <c r="N295" s="63"/>
      <c r="O295" s="370"/>
      <c r="P295" s="100"/>
      <c r="Q295" s="358"/>
    </row>
    <row r="296" spans="1:17" ht="13" hidden="1" x14ac:dyDescent="0.25">
      <c r="A296" s="352"/>
      <c r="B296" s="54" t="str">
        <f>IF(ISTEXT('Organizational Unit Summary'!$B$54),'Organizational Unit Summary'!$B$54,"")</f>
        <v>P-15</v>
      </c>
      <c r="C296" s="51" t="str">
        <f>IF(AND(F296="NY",G296="NY"),"NY",IF('Organizational Unit Summary'!$B$24="Benchmark or Sustainment",IF(D296="OoS","OoS",IF(D296=1,"DM",IF(D296=2,"PM",IF(D296=3,"LM",IF(D296=4,"FM"))))),IF(D296="OoS","OoS",IF(D296&lt;=2,"H",IF(D296=3,"M",IF(D296=4,"L"))))))</f>
        <v>OoS</v>
      </c>
      <c r="D296" s="58" t="str">
        <f>IF('Organizational Unit Summary'!$U$17="OoS","OoS",IF(AND(F296=1,G296=1,NOT(ISTEXT(I296))),4,IF(AND(F296=1,G296=1,ISTEXT(I296)),3,IF(AND(OR(F296=1,G296=1),ISTEXT(I296)),2,1))))</f>
        <v>OoS</v>
      </c>
      <c r="E296" s="57" t="b">
        <f t="shared" si="6"/>
        <v>1</v>
      </c>
      <c r="F296" s="59"/>
      <c r="G296" s="59"/>
      <c r="H296" s="59"/>
      <c r="I296" s="59"/>
      <c r="J296" s="59"/>
      <c r="K296" s="59"/>
      <c r="L296" s="59"/>
      <c r="M296" s="59"/>
      <c r="N296" s="63"/>
      <c r="O296" s="370"/>
      <c r="P296" s="100"/>
      <c r="Q296" s="358"/>
    </row>
    <row r="297" spans="1:17" ht="13" hidden="1" x14ac:dyDescent="0.25">
      <c r="A297" s="352"/>
      <c r="B297" s="54" t="str">
        <f>IF(ISTEXT('Organizational Unit Summary'!$B$55),'Organizational Unit Summary'!$B$55,"")</f>
        <v>P-16</v>
      </c>
      <c r="C297" s="51" t="str">
        <f>IF(AND(F297="NY",G297="NY"),"NY",IF('Organizational Unit Summary'!$B$24="Benchmark or Sustainment",IF(D297="OoS","OoS",IF(D297=1,"DM",IF(D297=2,"PM",IF(D297=3,"LM",IF(D297=4,"FM"))))),IF(D297="OoS","OoS",IF(D297&lt;=2,"H",IF(D297=3,"M",IF(D297=4,"L"))))))</f>
        <v>OoS</v>
      </c>
      <c r="D297" s="58" t="str">
        <f>IF('Organizational Unit Summary'!$V$17="OoS","OoS",IF(AND(F297=1,G297=1,NOT(ISTEXT(I297))),4,IF(AND(F297=1,G297=1,ISTEXT(I297)),3,IF(AND(OR(F297=1,G297=1),ISTEXT(I297)),2,1))))</f>
        <v>OoS</v>
      </c>
      <c r="E297" s="57" t="b">
        <f t="shared" si="6"/>
        <v>1</v>
      </c>
      <c r="F297" s="59"/>
      <c r="G297" s="59"/>
      <c r="H297" s="59"/>
      <c r="I297" s="59"/>
      <c r="J297" s="59"/>
      <c r="K297" s="59"/>
      <c r="L297" s="59"/>
      <c r="M297" s="59"/>
      <c r="N297" s="63"/>
      <c r="O297" s="370"/>
      <c r="P297" s="100"/>
      <c r="Q297" s="358"/>
    </row>
    <row r="298" spans="1:17" ht="13" hidden="1" x14ac:dyDescent="0.25">
      <c r="A298" s="352"/>
      <c r="B298" s="54" t="str">
        <f>IF(ISTEXT('Organizational Unit Summary'!$B$56),'Organizational Unit Summary'!$B$56,"")</f>
        <v>P-17</v>
      </c>
      <c r="C298" s="51" t="str">
        <f>IF(AND(F298="NY",G298="NY"),"NY",IF('Organizational Unit Summary'!$B$24="Benchmark or Sustainment",IF(D298="OoS","OoS",IF(D298=1,"DM",IF(D298=2,"PM",IF(D298=3,"LM",IF(D298=4,"FM"))))),IF(D298="OoS","OoS",IF(D298&lt;=2,"H",IF(D298=3,"M",IF(D298=4,"L"))))))</f>
        <v>OoS</v>
      </c>
      <c r="D298" s="58" t="str">
        <f>IF('Organizational Unit Summary'!$W$17="OoS","OoS",IF(AND(F298=1,G298=1,NOT(ISTEXT(I298))),4,IF(AND(F298=1,G298=1,ISTEXT(I298)),3,IF(AND(OR(F298=1,G298=1),ISTEXT(I298)),2,1))))</f>
        <v>OoS</v>
      </c>
      <c r="E298" s="57" t="b">
        <f t="shared" si="6"/>
        <v>1</v>
      </c>
      <c r="F298" s="59"/>
      <c r="G298" s="59"/>
      <c r="H298" s="59"/>
      <c r="I298" s="59"/>
      <c r="J298" s="59"/>
      <c r="K298" s="59"/>
      <c r="L298" s="59"/>
      <c r="M298" s="59"/>
      <c r="N298" s="63"/>
      <c r="O298" s="370"/>
      <c r="P298" s="100"/>
      <c r="Q298" s="358"/>
    </row>
    <row r="299" spans="1:17" ht="13" hidden="1" x14ac:dyDescent="0.25">
      <c r="A299" s="352"/>
      <c r="B299" s="54" t="str">
        <f>IF(ISTEXT('Organizational Unit Summary'!$B$57),'Organizational Unit Summary'!$B$57,"")</f>
        <v>P-18</v>
      </c>
      <c r="C299" s="51" t="str">
        <f>IF(AND(F299="NY",G299="NY"),"NY",IF('Organizational Unit Summary'!$B$24="Benchmark or Sustainment",IF(D299="OoS","OoS",IF(D299=1,"DM",IF(D299=2,"PM",IF(D299=3,"LM",IF(D299=4,"FM"))))),IF(D299="OoS","OoS",IF(D299&lt;=2,"H",IF(D299=3,"M",IF(D299=4,"L"))))))</f>
        <v>OoS</v>
      </c>
      <c r="D299" s="58" t="str">
        <f>IF('Organizational Unit Summary'!$X$17="OoS","OoS",IF(AND(F299=1,G299=1,NOT(ISTEXT(I299))),4,IF(AND(F299=1,G299=1,ISTEXT(I299)),3,IF(AND(OR(F299=1,G299=1),ISTEXT(I299)),2,1))))</f>
        <v>OoS</v>
      </c>
      <c r="E299" s="57" t="b">
        <f t="shared" si="6"/>
        <v>1</v>
      </c>
      <c r="F299" s="59"/>
      <c r="G299" s="59"/>
      <c r="H299" s="59"/>
      <c r="I299" s="59"/>
      <c r="J299" s="59"/>
      <c r="K299" s="59"/>
      <c r="L299" s="59"/>
      <c r="M299" s="59"/>
      <c r="N299" s="63"/>
      <c r="O299" s="370"/>
      <c r="P299" s="100"/>
      <c r="Q299" s="358"/>
    </row>
    <row r="300" spans="1:17" ht="13" hidden="1" x14ac:dyDescent="0.25">
      <c r="A300" s="352"/>
      <c r="B300" s="54" t="str">
        <f>IF(ISTEXT('Organizational Unit Summary'!$B$58),'Organizational Unit Summary'!$B$58,"")</f>
        <v>P-19</v>
      </c>
      <c r="C300" s="51" t="str">
        <f>IF(AND(F300="NY",G300="NY"),"NY",IF('Organizational Unit Summary'!$B$24="Benchmark or Sustainment",IF(D300="OoS","OoS",IF(D300=1,"DM",IF(D300=2,"PM",IF(D300=3,"LM",IF(D300=4,"FM"))))),IF(D300="OoS","OoS",IF(D300&lt;=2,"H",IF(D300=3,"M",IF(D300=4,"L"))))))</f>
        <v>OoS</v>
      </c>
      <c r="D300" s="58" t="str">
        <f>IF('Organizational Unit Summary'!$Y$17="OoS","OoS",IF(AND(F300=1,G300=1,NOT(ISTEXT(I300))),4,IF(AND(F300=1,G300=1,ISTEXT(I300)),3,IF(AND(OR(F300=1,G300=1),ISTEXT(I300)),2,1))))</f>
        <v>OoS</v>
      </c>
      <c r="E300" s="57" t="b">
        <f t="shared" si="6"/>
        <v>1</v>
      </c>
      <c r="F300" s="59"/>
      <c r="G300" s="59"/>
      <c r="H300" s="59"/>
      <c r="I300" s="59"/>
      <c r="J300" s="59"/>
      <c r="K300" s="59"/>
      <c r="L300" s="59"/>
      <c r="M300" s="59"/>
      <c r="N300" s="63"/>
      <c r="O300" s="370"/>
      <c r="P300" s="100"/>
      <c r="Q300" s="358"/>
    </row>
    <row r="301" spans="1:17" ht="13.5" hidden="1" thickBot="1" x14ac:dyDescent="0.3">
      <c r="A301" s="353"/>
      <c r="B301" s="54" t="str">
        <f>IF(ISTEXT('Organizational Unit Summary'!$B$59),'Organizational Unit Summary'!$B$59,"")</f>
        <v>P-20</v>
      </c>
      <c r="C301" s="51" t="str">
        <f>IF(AND(F301="NY",G301="NY"),"NY",IF('Organizational Unit Summary'!$B$24="Benchmark or Sustainment",IF(D301="OoS","OoS",IF(D301=1,"DM",IF(D301=2,"PM",IF(D301=3,"LM",IF(D301=4,"FM"))))),IF(D301="OoS","OoS",IF(D301&lt;=2,"H",IF(D301=3,"M",IF(D301=4,"L"))))))</f>
        <v>OoS</v>
      </c>
      <c r="D301" s="58" t="str">
        <f>IF('Organizational Unit Summary'!$Z$17="OoS","OoS",IF(AND(F301=1,G301=1,NOT(ISTEXT(I301))),4,IF(AND(F301=1,G301=1,ISTEXT(I301)),3,IF(AND(OR(F301=1,G301=1),ISTEXT(I301)),2,1))))</f>
        <v>OoS</v>
      </c>
      <c r="E301" s="57" t="b">
        <f t="shared" si="6"/>
        <v>1</v>
      </c>
      <c r="F301" s="59"/>
      <c r="G301" s="59"/>
      <c r="H301" s="59"/>
      <c r="I301" s="59"/>
      <c r="J301" s="59"/>
      <c r="K301" s="59"/>
      <c r="L301" s="59"/>
      <c r="M301" s="59"/>
      <c r="N301" s="63"/>
      <c r="O301" s="371"/>
      <c r="P301" s="100"/>
      <c r="Q301" s="358"/>
    </row>
    <row r="302" spans="1:17" ht="13" hidden="1" x14ac:dyDescent="0.25">
      <c r="A302" s="351" t="s">
        <v>178</v>
      </c>
      <c r="B302" s="54" t="str">
        <f>IF(ISTEXT('Organizational Unit Summary'!$B$40),'Organizational Unit Summary'!$B$40,"")</f>
        <v>P-1</v>
      </c>
      <c r="C302" s="51" t="str">
        <f>IF(AND(F302="NY",G302="NY"),"NY",IF('Organizational Unit Summary'!$B$24="Benchmark or Sustainment",IF(D302="OoS","OoS",IF(D302=1,"DM",IF(D302=2,"PM",IF(D302=3,"LM",IF(D302=4,"FM"))))),IF(D302="OoS","OoS",IF(D302&lt;=2,"H",IF(D302=3,"M",IF(D302=4,"L"))))))</f>
        <v>OoS</v>
      </c>
      <c r="D302" s="58" t="str">
        <f>IF('Organizational Unit Summary'!$G$17="OoS","OoS",IF(AND(F302=1,G302=1,NOT(ISTEXT(I302))),4,IF(AND(F302=1,G302=1,ISTEXT(I302)),3,IF(AND(OR(F302=1,G302=1),ISTEXT(I302)),2,1))))</f>
        <v>OoS</v>
      </c>
      <c r="E302" s="57" t="b">
        <f t="shared" ref="E302:E344" si="7">OR(NOT(ISBLANK(F302)),OR(C302="OoS"))</f>
        <v>1</v>
      </c>
      <c r="F302" s="59"/>
      <c r="G302" s="59"/>
      <c r="H302" s="59"/>
      <c r="I302" s="59"/>
      <c r="J302" s="59"/>
      <c r="K302" s="59"/>
      <c r="L302" s="59"/>
      <c r="M302" s="59"/>
      <c r="N302" s="63"/>
      <c r="O302" s="369"/>
      <c r="P302" s="100"/>
      <c r="Q302" s="358"/>
    </row>
    <row r="303" spans="1:17" ht="13" hidden="1" x14ac:dyDescent="0.25">
      <c r="A303" s="352"/>
      <c r="B303" s="54" t="str">
        <f>IF(ISTEXT('Organizational Unit Summary'!$B$41),'Organizational Unit Summary'!$B$41,"")</f>
        <v>P-2</v>
      </c>
      <c r="C303" s="51" t="str">
        <f>IF(AND(F303="NY",G303="NY"),"NY",IF('Organizational Unit Summary'!$B$24="Benchmark or Sustainment",IF(D303="OoS","OoS",IF(D303=1,"DM",IF(D303=2,"PM",IF(D303=3,"LM",IF(D303=4,"FM"))))),IF(D303="OoS","OoS",IF(D303&lt;=2,"H",IF(D303=3,"M",IF(D303=4,"L"))))))</f>
        <v>OoS</v>
      </c>
      <c r="D303" s="58" t="str">
        <f>IF('Organizational Unit Summary'!$H$17="OoS","OoS",IF(AND(F303=1,G303=1,NOT(ISTEXT(I303))),4,IF(AND(F303=1,G303=1,ISTEXT(I303)),3,IF(AND(OR(F303=1,G303=1),ISTEXT(I303)),2,1))))</f>
        <v>OoS</v>
      </c>
      <c r="E303" s="57" t="b">
        <f t="shared" si="7"/>
        <v>1</v>
      </c>
      <c r="F303" s="59"/>
      <c r="G303" s="59"/>
      <c r="H303" s="59"/>
      <c r="I303" s="59"/>
      <c r="J303" s="59"/>
      <c r="K303" s="59"/>
      <c r="L303" s="59"/>
      <c r="M303" s="59"/>
      <c r="N303" s="63"/>
      <c r="O303" s="370"/>
      <c r="P303" s="100"/>
      <c r="Q303" s="358"/>
    </row>
    <row r="304" spans="1:17" ht="13" hidden="1" x14ac:dyDescent="0.25">
      <c r="A304" s="352"/>
      <c r="B304" s="54" t="str">
        <f>IF(ISTEXT('Organizational Unit Summary'!$B$42),'Organizational Unit Summary'!$B$42,"")</f>
        <v>P-3</v>
      </c>
      <c r="C304" s="51" t="str">
        <f>IF(AND(F304="NY",G304="NY"),"NY",IF('Organizational Unit Summary'!$B$24="Benchmark or Sustainment",IF(D304="OoS","OoS",IF(D304=1,"DM",IF(D304=2,"PM",IF(D304=3,"LM",IF(D304=4,"FM"))))),IF(D304="OoS","OoS",IF(D304&lt;=2,"H",IF(D304=3,"M",IF(D304=4,"L"))))))</f>
        <v>OoS</v>
      </c>
      <c r="D304" s="58" t="str">
        <f>IF('Organizational Unit Summary'!$I$17="OoS","OoS",IF(AND(F304=1,G304=1,NOT(ISTEXT(I304))),4,IF(AND(F304=1,G304=1,ISTEXT(I304)),3,IF(AND(OR(F304=1,G304=1),ISTEXT(I304)),2,1))))</f>
        <v>OoS</v>
      </c>
      <c r="E304" s="57" t="b">
        <f t="shared" si="7"/>
        <v>1</v>
      </c>
      <c r="F304" s="59"/>
      <c r="G304" s="59"/>
      <c r="H304" s="59"/>
      <c r="I304" s="59"/>
      <c r="J304" s="59"/>
      <c r="K304" s="59"/>
      <c r="L304" s="59"/>
      <c r="M304" s="59"/>
      <c r="N304" s="63"/>
      <c r="O304" s="370"/>
      <c r="P304" s="100"/>
      <c r="Q304" s="358"/>
    </row>
    <row r="305" spans="1:17" ht="13" hidden="1" x14ac:dyDescent="0.25">
      <c r="A305" s="352"/>
      <c r="B305" s="54" t="str">
        <f>IF(ISTEXT('Organizational Unit Summary'!$B$43),'Organizational Unit Summary'!$B$43,"")</f>
        <v>P-4</v>
      </c>
      <c r="C305" s="51" t="str">
        <f>IF(AND(F305="NY",G305="NY"),"NY",IF('Organizational Unit Summary'!$B$24="Benchmark or Sustainment",IF(D305="OoS","OoS",IF(D305=1,"DM",IF(D305=2,"PM",IF(D305=3,"LM",IF(D305=4,"FM"))))),IF(D305="OoS","OoS",IF(D305&lt;=2,"H",IF(D305=3,"M",IF(D305=4,"L"))))))</f>
        <v>OoS</v>
      </c>
      <c r="D305" s="58" t="str">
        <f>IF('Organizational Unit Summary'!$J$17="OoS","OoS",IF(AND(F305=1,G305=1,NOT(ISTEXT(I305))),4,IF(AND(F305=1,G305=1,ISTEXT(I305)),3,IF(AND(OR(F305=1,G305=1),ISTEXT(I305)),2,1))))</f>
        <v>OoS</v>
      </c>
      <c r="E305" s="57" t="b">
        <f t="shared" si="7"/>
        <v>1</v>
      </c>
      <c r="F305" s="59"/>
      <c r="G305" s="59"/>
      <c r="H305" s="59"/>
      <c r="I305" s="59"/>
      <c r="J305" s="59"/>
      <c r="K305" s="59"/>
      <c r="L305" s="59"/>
      <c r="M305" s="59"/>
      <c r="N305" s="63"/>
      <c r="O305" s="370"/>
      <c r="P305" s="100"/>
      <c r="Q305" s="358"/>
    </row>
    <row r="306" spans="1:17" ht="13" hidden="1" x14ac:dyDescent="0.25">
      <c r="A306" s="352"/>
      <c r="B306" s="54" t="str">
        <f>IF(ISTEXT('Organizational Unit Summary'!$B$44),'Organizational Unit Summary'!$B$44,"")</f>
        <v>P-5</v>
      </c>
      <c r="C306" s="51" t="str">
        <f>IF(AND(F306="NY",G306="NY"),"NY",IF('Organizational Unit Summary'!$B$24="Benchmark or Sustainment",IF(D306="OoS","OoS",IF(D306=1,"DM",IF(D306=2,"PM",IF(D306=3,"LM",IF(D306=4,"FM"))))),IF(D306="OoS","OoS",IF(D306&lt;=2,"H",IF(D306=3,"M",IF(D306=4,"L"))))))</f>
        <v>OoS</v>
      </c>
      <c r="D306" s="58" t="str">
        <f>IF('Organizational Unit Summary'!$K$17="OoS","OoS",IF(AND(F306=1,G306=1,NOT(ISTEXT(I306))),4,IF(AND(F306=1,G306=1,ISTEXT(I306)),3,IF(AND(OR(F306=1,G306=1),ISTEXT(I306)),2,1))))</f>
        <v>OoS</v>
      </c>
      <c r="E306" s="57" t="b">
        <f t="shared" si="7"/>
        <v>1</v>
      </c>
      <c r="F306" s="59"/>
      <c r="G306" s="59"/>
      <c r="H306" s="59"/>
      <c r="I306" s="59"/>
      <c r="J306" s="59"/>
      <c r="K306" s="59"/>
      <c r="L306" s="59"/>
      <c r="M306" s="59"/>
      <c r="N306" s="63"/>
      <c r="O306" s="370"/>
      <c r="P306" s="100"/>
      <c r="Q306" s="358"/>
    </row>
    <row r="307" spans="1:17" ht="13" hidden="1" x14ac:dyDescent="0.25">
      <c r="A307" s="352"/>
      <c r="B307" s="54" t="str">
        <f>IF(ISTEXT('Organizational Unit Summary'!$B$45),'Organizational Unit Summary'!$B$45,"")</f>
        <v>P-6</v>
      </c>
      <c r="C307" s="51" t="str">
        <f>IF(AND(F307="NY",G307="NY"),"NY",IF('Organizational Unit Summary'!$B$24="Benchmark or Sustainment",IF(D307="OoS","OoS",IF(D307=1,"DM",IF(D307=2,"PM",IF(D307=3,"LM",IF(D307=4,"FM"))))),IF(D307="OoS","OoS",IF(D307&lt;=2,"H",IF(D307=3,"M",IF(D307=4,"L"))))))</f>
        <v>OoS</v>
      </c>
      <c r="D307" s="58" t="str">
        <f>IF('Organizational Unit Summary'!$L$17="OoS","OoS",IF(AND(F307=1,G307=1,NOT(ISTEXT(I307))),4,IF(AND(F307=1,G307=1,ISTEXT(I307)),3,IF(AND(OR(F307=1,G307=1),ISTEXT(I307)),2,1))))</f>
        <v>OoS</v>
      </c>
      <c r="E307" s="57" t="b">
        <f t="shared" si="7"/>
        <v>1</v>
      </c>
      <c r="F307" s="59"/>
      <c r="G307" s="59"/>
      <c r="H307" s="59"/>
      <c r="I307" s="59"/>
      <c r="J307" s="59"/>
      <c r="K307" s="59"/>
      <c r="L307" s="59"/>
      <c r="M307" s="59"/>
      <c r="N307" s="63"/>
      <c r="O307" s="370"/>
      <c r="P307" s="100"/>
      <c r="Q307" s="358"/>
    </row>
    <row r="308" spans="1:17" ht="13" hidden="1" x14ac:dyDescent="0.25">
      <c r="A308" s="352"/>
      <c r="B308" s="54" t="str">
        <f>IF(ISTEXT('Organizational Unit Summary'!$B$46),'Organizational Unit Summary'!$B$46,"")</f>
        <v>P-7</v>
      </c>
      <c r="C308" s="51" t="str">
        <f>IF(AND(F308="NY",G308="NY"),"NY",IF('Organizational Unit Summary'!$B$24="Benchmark or Sustainment",IF(D308="OoS","OoS",IF(D308=1,"DM",IF(D308=2,"PM",IF(D308=3,"LM",IF(D308=4,"FM"))))),IF(D308="OoS","OoS",IF(D308&lt;=2,"H",IF(D308=3,"M",IF(D308=4,"L"))))))</f>
        <v>OoS</v>
      </c>
      <c r="D308" s="58" t="str">
        <f>IF('Organizational Unit Summary'!$M$17="OoS","OoS",IF(AND(F308=1,G308=1,NOT(ISTEXT(I308))),4,IF(AND(F308=1,G308=1,ISTEXT(I308)),3,IF(AND(OR(F308=1,G308=1),ISTEXT(I308)),2,1))))</f>
        <v>OoS</v>
      </c>
      <c r="E308" s="57" t="b">
        <f t="shared" si="7"/>
        <v>1</v>
      </c>
      <c r="F308" s="59"/>
      <c r="G308" s="59"/>
      <c r="H308" s="59"/>
      <c r="I308" s="59"/>
      <c r="J308" s="59"/>
      <c r="K308" s="59"/>
      <c r="L308" s="59"/>
      <c r="M308" s="59"/>
      <c r="N308" s="63"/>
      <c r="O308" s="370"/>
      <c r="P308" s="100"/>
      <c r="Q308" s="358"/>
    </row>
    <row r="309" spans="1:17" ht="13" hidden="1" x14ac:dyDescent="0.25">
      <c r="A309" s="352"/>
      <c r="B309" s="54" t="str">
        <f>IF(ISTEXT('Organizational Unit Summary'!$B$47),'Organizational Unit Summary'!$B$47,"")</f>
        <v>P-8</v>
      </c>
      <c r="C309" s="51" t="str">
        <f>IF(AND(F309="NY",G309="NY"),"NY",IF('Organizational Unit Summary'!$B$24="Benchmark or Sustainment",IF(D309="OoS","OoS",IF(D309=1,"DM",IF(D309=2,"PM",IF(D309=3,"LM",IF(D309=4,"FM"))))),IF(D309="OoS","OoS",IF(D309&lt;=2,"H",IF(D309=3,"M",IF(D309=4,"L"))))))</f>
        <v>OoS</v>
      </c>
      <c r="D309" s="58" t="str">
        <f>IF('Organizational Unit Summary'!$N$17="OoS","OoS",IF(AND(F309=1,G309=1,NOT(ISTEXT(I309))),4,IF(AND(F309=1,G309=1,ISTEXT(I309)),3,IF(AND(OR(F309=1,G309=1),ISTEXT(I309)),2,1))))</f>
        <v>OoS</v>
      </c>
      <c r="E309" s="57" t="b">
        <f t="shared" si="7"/>
        <v>1</v>
      </c>
      <c r="F309" s="59"/>
      <c r="G309" s="59"/>
      <c r="H309" s="59"/>
      <c r="I309" s="59"/>
      <c r="J309" s="59"/>
      <c r="K309" s="59"/>
      <c r="L309" s="59"/>
      <c r="M309" s="59"/>
      <c r="N309" s="63"/>
      <c r="O309" s="370"/>
      <c r="P309" s="100"/>
      <c r="Q309" s="358"/>
    </row>
    <row r="310" spans="1:17" ht="13" hidden="1" x14ac:dyDescent="0.25">
      <c r="A310" s="352"/>
      <c r="B310" s="54" t="str">
        <f>IF(ISTEXT('Organizational Unit Summary'!$B$48),'Organizational Unit Summary'!$B$48,"")</f>
        <v>P-9</v>
      </c>
      <c r="C310" s="51" t="str">
        <f>IF(AND(F310="NY",G310="NY"),"NY",IF('Organizational Unit Summary'!$B$24="Benchmark or Sustainment",IF(D310="OoS","OoS",IF(D310=1,"DM",IF(D310=2,"PM",IF(D310=3,"LM",IF(D310=4,"FM"))))),IF(D310="OoS","OoS",IF(D310&lt;=2,"H",IF(D310=3,"M",IF(D310=4,"L"))))))</f>
        <v>OoS</v>
      </c>
      <c r="D310" s="58" t="str">
        <f>IF('Organizational Unit Summary'!$O$17="OoS","OoS",IF(AND(F310=1,G310=1,NOT(ISTEXT(I310))),4,IF(AND(F310=1,G310=1,ISTEXT(I310)),3,IF(AND(OR(F310=1,G310=1),ISTEXT(I310)),2,1))))</f>
        <v>OoS</v>
      </c>
      <c r="E310" s="57" t="b">
        <f t="shared" si="7"/>
        <v>1</v>
      </c>
      <c r="F310" s="59"/>
      <c r="G310" s="59"/>
      <c r="H310" s="59"/>
      <c r="I310" s="59"/>
      <c r="J310" s="59"/>
      <c r="K310" s="59"/>
      <c r="L310" s="59"/>
      <c r="M310" s="59"/>
      <c r="N310" s="63"/>
      <c r="O310" s="370"/>
      <c r="P310" s="100"/>
      <c r="Q310" s="358"/>
    </row>
    <row r="311" spans="1:17" ht="13" hidden="1" x14ac:dyDescent="0.25">
      <c r="A311" s="352"/>
      <c r="B311" s="54" t="str">
        <f>IF(ISTEXT('Organizational Unit Summary'!$B$49),'Organizational Unit Summary'!$B$49,"")</f>
        <v>P-10</v>
      </c>
      <c r="C311" s="51" t="str">
        <f>IF(AND(F311="NY",G311="NY"),"NY",IF('Organizational Unit Summary'!$B$24="Benchmark or Sustainment",IF(D311="OoS","OoS",IF(D311=1,"DM",IF(D311=2,"PM",IF(D311=3,"LM",IF(D311=4,"FM"))))),IF(D311="OoS","OoS",IF(D311&lt;=2,"H",IF(D311=3,"M",IF(D311=4,"L"))))))</f>
        <v>OoS</v>
      </c>
      <c r="D311" s="58" t="str">
        <f>IF('Organizational Unit Summary'!$P$17="OoS","OoS",IF(AND(F311=1,G311=1,NOT(ISTEXT(I311))),4,IF(AND(F311=1,G311=1,ISTEXT(I311)),3,IF(AND(OR(F311=1,G311=1),ISTEXT(I311)),2,1))))</f>
        <v>OoS</v>
      </c>
      <c r="E311" s="57" t="b">
        <f t="shared" si="7"/>
        <v>1</v>
      </c>
      <c r="F311" s="59"/>
      <c r="G311" s="59"/>
      <c r="H311" s="59"/>
      <c r="I311" s="59"/>
      <c r="J311" s="59"/>
      <c r="K311" s="59"/>
      <c r="L311" s="59"/>
      <c r="M311" s="59"/>
      <c r="N311" s="63"/>
      <c r="O311" s="370"/>
      <c r="P311" s="100"/>
      <c r="Q311" s="358"/>
    </row>
    <row r="312" spans="1:17" ht="13" hidden="1" x14ac:dyDescent="0.25">
      <c r="A312" s="352"/>
      <c r="B312" s="54" t="str">
        <f>IF(ISTEXT('Organizational Unit Summary'!$B$50),'Organizational Unit Summary'!$B$50,"")</f>
        <v>P-11</v>
      </c>
      <c r="C312" s="51" t="str">
        <f>IF(AND(F312="NY",G312="NY"),"NY",IF('Organizational Unit Summary'!$B$24="Benchmark or Sustainment",IF(D312="OoS","OoS",IF(D312=1,"DM",IF(D312=2,"PM",IF(D312=3,"LM",IF(D312=4,"FM"))))),IF(D312="OoS","OoS",IF(D312&lt;=2,"H",IF(D312=3,"M",IF(D312=4,"L"))))))</f>
        <v>OoS</v>
      </c>
      <c r="D312" s="58" t="str">
        <f>IF('Organizational Unit Summary'!$Q$17="OoS","OoS",IF(AND(F312=1,G312=1,NOT(ISTEXT(I312))),4,IF(AND(F312=1,G312=1,ISTEXT(I312)),3,IF(AND(OR(F312=1,G312=1),ISTEXT(I312)),2,1))))</f>
        <v>OoS</v>
      </c>
      <c r="E312" s="57" t="b">
        <f t="shared" si="7"/>
        <v>1</v>
      </c>
      <c r="F312" s="59"/>
      <c r="G312" s="59"/>
      <c r="H312" s="59"/>
      <c r="I312" s="59"/>
      <c r="J312" s="59"/>
      <c r="K312" s="59"/>
      <c r="L312" s="59"/>
      <c r="M312" s="59"/>
      <c r="N312" s="63"/>
      <c r="O312" s="370"/>
      <c r="P312" s="100"/>
      <c r="Q312" s="358"/>
    </row>
    <row r="313" spans="1:17" ht="13" hidden="1" x14ac:dyDescent="0.25">
      <c r="A313" s="352"/>
      <c r="B313" s="54" t="str">
        <f>IF(ISTEXT('Organizational Unit Summary'!$B$51),'Organizational Unit Summary'!$B$51,"")</f>
        <v>P-12</v>
      </c>
      <c r="C313" s="51" t="str">
        <f>IF(AND(F313="NY",G313="NY"),"NY",IF('Organizational Unit Summary'!$B$24="Benchmark or Sustainment",IF(D313="OoS","OoS",IF(D313=1,"DM",IF(D313=2,"PM",IF(D313=3,"LM",IF(D313=4,"FM"))))),IF(D313="OoS","OoS",IF(D313&lt;=2,"H",IF(D313=3,"M",IF(D313=4,"L"))))))</f>
        <v>OoS</v>
      </c>
      <c r="D313" s="58" t="str">
        <f>IF('Organizational Unit Summary'!$R$17="OoS","OoS",IF(AND(F313=1,G313=1,NOT(ISTEXT(I313))),4,IF(AND(F313=1,G313=1,ISTEXT(I313)),3,IF(AND(OR(F313=1,G313=1),ISTEXT(I313)),2,1))))</f>
        <v>OoS</v>
      </c>
      <c r="E313" s="57" t="b">
        <f t="shared" si="7"/>
        <v>1</v>
      </c>
      <c r="F313" s="59"/>
      <c r="G313" s="59"/>
      <c r="H313" s="59"/>
      <c r="I313" s="59"/>
      <c r="J313" s="59"/>
      <c r="K313" s="59"/>
      <c r="L313" s="59"/>
      <c r="M313" s="59"/>
      <c r="N313" s="63"/>
      <c r="O313" s="370"/>
      <c r="P313" s="100"/>
      <c r="Q313" s="358"/>
    </row>
    <row r="314" spans="1:17" ht="13" hidden="1" x14ac:dyDescent="0.25">
      <c r="A314" s="352"/>
      <c r="B314" s="54" t="str">
        <f>IF(ISTEXT('Organizational Unit Summary'!$B$52),'Organizational Unit Summary'!$B$52,"")</f>
        <v>P-13</v>
      </c>
      <c r="C314" s="51" t="str">
        <f>IF(AND(F314="NY",G314="NY"),"NY",IF('Organizational Unit Summary'!$B$24="Benchmark or Sustainment",IF(D314="OoS","OoS",IF(D314=1,"DM",IF(D314=2,"PM",IF(D314=3,"LM",IF(D314=4,"FM"))))),IF(D314="OoS","OoS",IF(D314&lt;=2,"H",IF(D314=3,"M",IF(D314=4,"L"))))))</f>
        <v>OoS</v>
      </c>
      <c r="D314" s="58" t="str">
        <f>IF('Organizational Unit Summary'!$S$17="OoS","OoS",IF(AND(F314=1,G314=1,NOT(ISTEXT(I314))),4,IF(AND(F314=1,G314=1,ISTEXT(I314)),3,IF(AND(OR(F314=1,G314=1),ISTEXT(I314)),2,1))))</f>
        <v>OoS</v>
      </c>
      <c r="E314" s="57" t="b">
        <f t="shared" si="7"/>
        <v>1</v>
      </c>
      <c r="F314" s="59"/>
      <c r="G314" s="59"/>
      <c r="H314" s="59"/>
      <c r="I314" s="59"/>
      <c r="J314" s="59"/>
      <c r="K314" s="59"/>
      <c r="L314" s="59"/>
      <c r="M314" s="59"/>
      <c r="N314" s="63"/>
      <c r="O314" s="370"/>
      <c r="P314" s="100"/>
      <c r="Q314" s="358"/>
    </row>
    <row r="315" spans="1:17" ht="13" hidden="1" x14ac:dyDescent="0.25">
      <c r="A315" s="352"/>
      <c r="B315" s="54" t="str">
        <f>IF(ISTEXT('Organizational Unit Summary'!$B$53),'Organizational Unit Summary'!$B$53,"")</f>
        <v>P-14</v>
      </c>
      <c r="C315" s="51" t="str">
        <f>IF(AND(F315="NY",G315="NY"),"NY",IF('Organizational Unit Summary'!$B$24="Benchmark or Sustainment",IF(D315="OoS","OoS",IF(D315=1,"DM",IF(D315=2,"PM",IF(D315=3,"LM",IF(D315=4,"FM"))))),IF(D315="OoS","OoS",IF(D315&lt;=2,"H",IF(D315=3,"M",IF(D315=4,"L"))))))</f>
        <v>OoS</v>
      </c>
      <c r="D315" s="58" t="str">
        <f>IF('Organizational Unit Summary'!$T$17="OoS","OoS",IF(AND(F315=1,G315=1,NOT(ISTEXT(I315))),4,IF(AND(F315=1,G315=1,ISTEXT(I315)),3,IF(AND(OR(F315=1,G315=1),ISTEXT(I315)),2,1))))</f>
        <v>OoS</v>
      </c>
      <c r="E315" s="57" t="b">
        <f t="shared" si="7"/>
        <v>1</v>
      </c>
      <c r="F315" s="59"/>
      <c r="G315" s="59"/>
      <c r="H315" s="59"/>
      <c r="I315" s="59"/>
      <c r="J315" s="59"/>
      <c r="K315" s="59"/>
      <c r="L315" s="59"/>
      <c r="M315" s="59"/>
      <c r="N315" s="63"/>
      <c r="O315" s="370"/>
      <c r="P315" s="100"/>
      <c r="Q315" s="358"/>
    </row>
    <row r="316" spans="1:17" ht="13" hidden="1" x14ac:dyDescent="0.25">
      <c r="A316" s="352"/>
      <c r="B316" s="54" t="str">
        <f>IF(ISTEXT('Organizational Unit Summary'!$B$54),'Organizational Unit Summary'!$B$54,"")</f>
        <v>P-15</v>
      </c>
      <c r="C316" s="51" t="str">
        <f>IF(AND(F316="NY",G316="NY"),"NY",IF('Organizational Unit Summary'!$B$24="Benchmark or Sustainment",IF(D316="OoS","OoS",IF(D316=1,"DM",IF(D316=2,"PM",IF(D316=3,"LM",IF(D316=4,"FM"))))),IF(D316="OoS","OoS",IF(D316&lt;=2,"H",IF(D316=3,"M",IF(D316=4,"L"))))))</f>
        <v>OoS</v>
      </c>
      <c r="D316" s="58" t="str">
        <f>IF('Organizational Unit Summary'!$U$17="OoS","OoS",IF(AND(F316=1,G316=1,NOT(ISTEXT(I316))),4,IF(AND(F316=1,G316=1,ISTEXT(I316)),3,IF(AND(OR(F316=1,G316=1),ISTEXT(I316)),2,1))))</f>
        <v>OoS</v>
      </c>
      <c r="E316" s="57" t="b">
        <f t="shared" si="7"/>
        <v>1</v>
      </c>
      <c r="F316" s="59"/>
      <c r="G316" s="59"/>
      <c r="H316" s="59"/>
      <c r="I316" s="59"/>
      <c r="J316" s="59"/>
      <c r="K316" s="59"/>
      <c r="L316" s="59"/>
      <c r="M316" s="59"/>
      <c r="N316" s="63"/>
      <c r="O316" s="370"/>
      <c r="P316" s="100"/>
      <c r="Q316" s="358"/>
    </row>
    <row r="317" spans="1:17" ht="13" hidden="1" x14ac:dyDescent="0.25">
      <c r="A317" s="352"/>
      <c r="B317" s="54" t="str">
        <f>IF(ISTEXT('Organizational Unit Summary'!$B$55),'Organizational Unit Summary'!$B$55,"")</f>
        <v>P-16</v>
      </c>
      <c r="C317" s="51" t="str">
        <f>IF(AND(F317="NY",G317="NY"),"NY",IF('Organizational Unit Summary'!$B$24="Benchmark or Sustainment",IF(D317="OoS","OoS",IF(D317=1,"DM",IF(D317=2,"PM",IF(D317=3,"LM",IF(D317=4,"FM"))))),IF(D317="OoS","OoS",IF(D317&lt;=2,"H",IF(D317=3,"M",IF(D317=4,"L"))))))</f>
        <v>OoS</v>
      </c>
      <c r="D317" s="58" t="str">
        <f>IF('Organizational Unit Summary'!$V$17="OoS","OoS",IF(AND(F317=1,G317=1,NOT(ISTEXT(I317))),4,IF(AND(F317=1,G317=1,ISTEXT(I317)),3,IF(AND(OR(F317=1,G317=1),ISTEXT(I317)),2,1))))</f>
        <v>OoS</v>
      </c>
      <c r="E317" s="57" t="b">
        <f t="shared" si="7"/>
        <v>1</v>
      </c>
      <c r="F317" s="59"/>
      <c r="G317" s="59"/>
      <c r="H317" s="59"/>
      <c r="I317" s="59"/>
      <c r="J317" s="59"/>
      <c r="K317" s="59"/>
      <c r="L317" s="59"/>
      <c r="M317" s="59"/>
      <c r="N317" s="63"/>
      <c r="O317" s="370"/>
      <c r="P317" s="100"/>
      <c r="Q317" s="358"/>
    </row>
    <row r="318" spans="1:17" ht="13" hidden="1" x14ac:dyDescent="0.25">
      <c r="A318" s="352"/>
      <c r="B318" s="54" t="str">
        <f>IF(ISTEXT('Organizational Unit Summary'!$B$56),'Organizational Unit Summary'!$B$56,"")</f>
        <v>P-17</v>
      </c>
      <c r="C318" s="51" t="str">
        <f>IF(AND(F318="NY",G318="NY"),"NY",IF('Organizational Unit Summary'!$B$24="Benchmark or Sustainment",IF(D318="OoS","OoS",IF(D318=1,"DM",IF(D318=2,"PM",IF(D318=3,"LM",IF(D318=4,"FM"))))),IF(D318="OoS","OoS",IF(D318&lt;=2,"H",IF(D318=3,"M",IF(D318=4,"L"))))))</f>
        <v>OoS</v>
      </c>
      <c r="D318" s="58" t="str">
        <f>IF('Organizational Unit Summary'!$W$17="OoS","OoS",IF(AND(F318=1,G318=1,NOT(ISTEXT(I318))),4,IF(AND(F318=1,G318=1,ISTEXT(I318)),3,IF(AND(OR(F318=1,G318=1),ISTEXT(I318)),2,1))))</f>
        <v>OoS</v>
      </c>
      <c r="E318" s="57" t="b">
        <f t="shared" si="7"/>
        <v>1</v>
      </c>
      <c r="F318" s="59"/>
      <c r="G318" s="59"/>
      <c r="H318" s="59"/>
      <c r="I318" s="59"/>
      <c r="J318" s="59"/>
      <c r="K318" s="59"/>
      <c r="L318" s="59"/>
      <c r="M318" s="59"/>
      <c r="N318" s="63"/>
      <c r="O318" s="370"/>
      <c r="P318" s="100"/>
      <c r="Q318" s="358"/>
    </row>
    <row r="319" spans="1:17" ht="13" hidden="1" x14ac:dyDescent="0.25">
      <c r="A319" s="352"/>
      <c r="B319" s="54" t="str">
        <f>IF(ISTEXT('Organizational Unit Summary'!$B$57),'Organizational Unit Summary'!$B$57,"")</f>
        <v>P-18</v>
      </c>
      <c r="C319" s="51" t="str">
        <f>IF(AND(F319="NY",G319="NY"),"NY",IF('Organizational Unit Summary'!$B$24="Benchmark or Sustainment",IF(D319="OoS","OoS",IF(D319=1,"DM",IF(D319=2,"PM",IF(D319=3,"LM",IF(D319=4,"FM"))))),IF(D319="OoS","OoS",IF(D319&lt;=2,"H",IF(D319=3,"M",IF(D319=4,"L"))))))</f>
        <v>OoS</v>
      </c>
      <c r="D319" s="58" t="str">
        <f>IF('Organizational Unit Summary'!$X$17="OoS","OoS",IF(AND(F319=1,G319=1,NOT(ISTEXT(I319))),4,IF(AND(F319=1,G319=1,ISTEXT(I319)),3,IF(AND(OR(F319=1,G319=1),ISTEXT(I319)),2,1))))</f>
        <v>OoS</v>
      </c>
      <c r="E319" s="57" t="b">
        <f t="shared" si="7"/>
        <v>1</v>
      </c>
      <c r="F319" s="59"/>
      <c r="G319" s="59"/>
      <c r="H319" s="59"/>
      <c r="I319" s="59"/>
      <c r="J319" s="59"/>
      <c r="K319" s="59"/>
      <c r="L319" s="59"/>
      <c r="M319" s="59"/>
      <c r="N319" s="63"/>
      <c r="O319" s="370"/>
      <c r="P319" s="100"/>
      <c r="Q319" s="358"/>
    </row>
    <row r="320" spans="1:17" ht="13" hidden="1" x14ac:dyDescent="0.25">
      <c r="A320" s="352"/>
      <c r="B320" s="54" t="str">
        <f>IF(ISTEXT('Organizational Unit Summary'!$B$58),'Organizational Unit Summary'!$B$58,"")</f>
        <v>P-19</v>
      </c>
      <c r="C320" s="51" t="str">
        <f>IF(AND(F320="NY",G320="NY"),"NY",IF('Organizational Unit Summary'!$B$24="Benchmark or Sustainment",IF(D320="OoS","OoS",IF(D320=1,"DM",IF(D320=2,"PM",IF(D320=3,"LM",IF(D320=4,"FM"))))),IF(D320="OoS","OoS",IF(D320&lt;=2,"H",IF(D320=3,"M",IF(D320=4,"L"))))))</f>
        <v>OoS</v>
      </c>
      <c r="D320" s="58" t="str">
        <f>IF('Organizational Unit Summary'!$Y$17="OoS","OoS",IF(AND(F320=1,G320=1,NOT(ISTEXT(I320))),4,IF(AND(F320=1,G320=1,ISTEXT(I320)),3,IF(AND(OR(F320=1,G320=1),ISTEXT(I320)),2,1))))</f>
        <v>OoS</v>
      </c>
      <c r="E320" s="57" t="b">
        <f t="shared" si="7"/>
        <v>1</v>
      </c>
      <c r="F320" s="59"/>
      <c r="G320" s="59"/>
      <c r="H320" s="59"/>
      <c r="I320" s="59"/>
      <c r="J320" s="59"/>
      <c r="K320" s="59"/>
      <c r="L320" s="59"/>
      <c r="M320" s="59"/>
      <c r="N320" s="63"/>
      <c r="O320" s="370"/>
      <c r="P320" s="100"/>
      <c r="Q320" s="358"/>
    </row>
    <row r="321" spans="1:17" ht="13.5" hidden="1" thickBot="1" x14ac:dyDescent="0.3">
      <c r="A321" s="353"/>
      <c r="B321" s="54" t="str">
        <f>IF(ISTEXT('Organizational Unit Summary'!$B$59),'Organizational Unit Summary'!$B$59,"")</f>
        <v>P-20</v>
      </c>
      <c r="C321" s="51" t="str">
        <f>IF(AND(F321="NY",G321="NY"),"NY",IF('Organizational Unit Summary'!$B$24="Benchmark or Sustainment",IF(D321="OoS","OoS",IF(D321=1,"DM",IF(D321=2,"PM",IF(D321=3,"LM",IF(D321=4,"FM"))))),IF(D321="OoS","OoS",IF(D321&lt;=2,"H",IF(D321=3,"M",IF(D321=4,"L"))))))</f>
        <v>OoS</v>
      </c>
      <c r="D321" s="58" t="str">
        <f>IF('Organizational Unit Summary'!$Z$17="OoS","OoS",IF(AND(F321=1,G321=1,NOT(ISTEXT(I321))),4,IF(AND(F321=1,G321=1,ISTEXT(I321)),3,IF(AND(OR(F321=1,G321=1),ISTEXT(I321)),2,1))))</f>
        <v>OoS</v>
      </c>
      <c r="E321" s="57" t="b">
        <f t="shared" si="7"/>
        <v>1</v>
      </c>
      <c r="F321" s="59"/>
      <c r="G321" s="59"/>
      <c r="H321" s="59"/>
      <c r="I321" s="59"/>
      <c r="J321" s="59"/>
      <c r="K321" s="59"/>
      <c r="L321" s="59"/>
      <c r="M321" s="59"/>
      <c r="N321" s="63"/>
      <c r="O321" s="371"/>
      <c r="P321" s="100"/>
      <c r="Q321" s="358"/>
    </row>
    <row r="322" spans="1:17" ht="13" hidden="1" x14ac:dyDescent="0.25">
      <c r="A322" s="351" t="s">
        <v>179</v>
      </c>
      <c r="B322" s="54" t="str">
        <f>IF(ISTEXT('Organizational Unit Summary'!$B$40),'Organizational Unit Summary'!$B$40,"")</f>
        <v>P-1</v>
      </c>
      <c r="C322" s="51" t="str">
        <f>IF(AND(F322="NY",G322="NY"),"NY",IF('Organizational Unit Summary'!$B$24="Benchmark or Sustainment",IF(D322="OoS","OoS",IF(D322=1,"DM",IF(D322=2,"PM",IF(D322=3,"LM",IF(D322=4,"FM"))))),IF(D322="OoS","OoS",IF(D322&lt;=2,"H",IF(D322=3,"M",IF(D322=4,"L"))))))</f>
        <v>OoS</v>
      </c>
      <c r="D322" s="58" t="str">
        <f>IF('Organizational Unit Summary'!$G$17="OoS","OoS",IF(AND(F322=1,G322=1,NOT(ISTEXT(I322))),4,IF(AND(F322=1,G322=1,ISTEXT(I322)),3,IF(AND(OR(F322=1,G322=1),ISTEXT(I322)),2,1))))</f>
        <v>OoS</v>
      </c>
      <c r="E322" s="57" t="b">
        <f t="shared" si="7"/>
        <v>1</v>
      </c>
      <c r="F322" s="59"/>
      <c r="G322" s="59"/>
      <c r="H322" s="59"/>
      <c r="I322" s="59"/>
      <c r="J322" s="59"/>
      <c r="K322" s="59"/>
      <c r="L322" s="59"/>
      <c r="M322" s="59"/>
      <c r="N322" s="63"/>
      <c r="O322" s="369"/>
      <c r="P322" s="100"/>
      <c r="Q322" s="358"/>
    </row>
    <row r="323" spans="1:17" ht="13" hidden="1" x14ac:dyDescent="0.25">
      <c r="A323" s="352"/>
      <c r="B323" s="54" t="str">
        <f>IF(ISTEXT('Organizational Unit Summary'!$B$41),'Organizational Unit Summary'!$B$41,"")</f>
        <v>P-2</v>
      </c>
      <c r="C323" s="51" t="str">
        <f>IF(AND(F323="NY",G323="NY"),"NY",IF('Organizational Unit Summary'!$B$24="Benchmark or Sustainment",IF(D323="OoS","OoS",IF(D323=1,"DM",IF(D323=2,"PM",IF(D323=3,"LM",IF(D323=4,"FM"))))),IF(D323="OoS","OoS",IF(D323&lt;=2,"H",IF(D323=3,"M",IF(D323=4,"L"))))))</f>
        <v>OoS</v>
      </c>
      <c r="D323" s="58" t="str">
        <f>IF('Organizational Unit Summary'!$H$17="OoS","OoS",IF(AND(F323=1,G323=1,NOT(ISTEXT(I323))),4,IF(AND(F323=1,G323=1,ISTEXT(I323)),3,IF(AND(OR(F323=1,G323=1),ISTEXT(I323)),2,1))))</f>
        <v>OoS</v>
      </c>
      <c r="E323" s="57" t="b">
        <f t="shared" si="7"/>
        <v>1</v>
      </c>
      <c r="F323" s="59"/>
      <c r="G323" s="59"/>
      <c r="H323" s="59"/>
      <c r="I323" s="59"/>
      <c r="J323" s="59"/>
      <c r="K323" s="59"/>
      <c r="L323" s="59"/>
      <c r="M323" s="59"/>
      <c r="N323" s="63"/>
      <c r="O323" s="370"/>
      <c r="P323" s="100"/>
      <c r="Q323" s="358"/>
    </row>
    <row r="324" spans="1:17" ht="13" hidden="1" x14ac:dyDescent="0.25">
      <c r="A324" s="352"/>
      <c r="B324" s="54" t="str">
        <f>IF(ISTEXT('Organizational Unit Summary'!$B$42),'Organizational Unit Summary'!$B$42,"")</f>
        <v>P-3</v>
      </c>
      <c r="C324" s="51" t="str">
        <f>IF(AND(F324="NY",G324="NY"),"NY",IF('Organizational Unit Summary'!$B$24="Benchmark or Sustainment",IF(D324="OoS","OoS",IF(D324=1,"DM",IF(D324=2,"PM",IF(D324=3,"LM",IF(D324=4,"FM"))))),IF(D324="OoS","OoS",IF(D324&lt;=2,"H",IF(D324=3,"M",IF(D324=4,"L"))))))</f>
        <v>OoS</v>
      </c>
      <c r="D324" s="58" t="str">
        <f>IF('Organizational Unit Summary'!$I$17="OoS","OoS",IF(AND(F324=1,G324=1,NOT(ISTEXT(I324))),4,IF(AND(F324=1,G324=1,ISTEXT(I324)),3,IF(AND(OR(F324=1,G324=1),ISTEXT(I324)),2,1))))</f>
        <v>OoS</v>
      </c>
      <c r="E324" s="57" t="b">
        <f t="shared" si="7"/>
        <v>1</v>
      </c>
      <c r="F324" s="59"/>
      <c r="G324" s="59"/>
      <c r="H324" s="59"/>
      <c r="I324" s="59"/>
      <c r="J324" s="59"/>
      <c r="K324" s="59"/>
      <c r="L324" s="59"/>
      <c r="M324" s="59"/>
      <c r="N324" s="63"/>
      <c r="O324" s="370"/>
      <c r="P324" s="100"/>
      <c r="Q324" s="358"/>
    </row>
    <row r="325" spans="1:17" ht="13" hidden="1" x14ac:dyDescent="0.25">
      <c r="A325" s="352"/>
      <c r="B325" s="54" t="str">
        <f>IF(ISTEXT('Organizational Unit Summary'!$B$43),'Organizational Unit Summary'!$B$43,"")</f>
        <v>P-4</v>
      </c>
      <c r="C325" s="51" t="str">
        <f>IF(AND(F325="NY",G325="NY"),"NY",IF('Organizational Unit Summary'!$B$24="Benchmark or Sustainment",IF(D325="OoS","OoS",IF(D325=1,"DM",IF(D325=2,"PM",IF(D325=3,"LM",IF(D325=4,"FM"))))),IF(D325="OoS","OoS",IF(D325&lt;=2,"H",IF(D325=3,"M",IF(D325=4,"L"))))))</f>
        <v>OoS</v>
      </c>
      <c r="D325" s="58" t="str">
        <f>IF('Organizational Unit Summary'!$J$17="OoS","OoS",IF(AND(F325=1,G325=1,NOT(ISTEXT(I325))),4,IF(AND(F325=1,G325=1,ISTEXT(I325)),3,IF(AND(OR(F325=1,G325=1),ISTEXT(I325)),2,1))))</f>
        <v>OoS</v>
      </c>
      <c r="E325" s="57" t="b">
        <f t="shared" si="7"/>
        <v>1</v>
      </c>
      <c r="F325" s="59"/>
      <c r="G325" s="59"/>
      <c r="H325" s="59"/>
      <c r="I325" s="59"/>
      <c r="J325" s="59"/>
      <c r="K325" s="59"/>
      <c r="L325" s="59"/>
      <c r="M325" s="59"/>
      <c r="N325" s="63"/>
      <c r="O325" s="370"/>
      <c r="P325" s="100"/>
      <c r="Q325" s="358"/>
    </row>
    <row r="326" spans="1:17" ht="13" hidden="1" x14ac:dyDescent="0.25">
      <c r="A326" s="352"/>
      <c r="B326" s="54" t="str">
        <f>IF(ISTEXT('Organizational Unit Summary'!$B$44),'Organizational Unit Summary'!$B$44,"")</f>
        <v>P-5</v>
      </c>
      <c r="C326" s="51" t="str">
        <f>IF(AND(F326="NY",G326="NY"),"NY",IF('Organizational Unit Summary'!$B$24="Benchmark or Sustainment",IF(D326="OoS","OoS",IF(D326=1,"DM",IF(D326=2,"PM",IF(D326=3,"LM",IF(D326=4,"FM"))))),IF(D326="OoS","OoS",IF(D326&lt;=2,"H",IF(D326=3,"M",IF(D326=4,"L"))))))</f>
        <v>OoS</v>
      </c>
      <c r="D326" s="58" t="str">
        <f>IF('Organizational Unit Summary'!$K$17="OoS","OoS",IF(AND(F326=1,G326=1,NOT(ISTEXT(I326))),4,IF(AND(F326=1,G326=1,ISTEXT(I326)),3,IF(AND(OR(F326=1,G326=1),ISTEXT(I326)),2,1))))</f>
        <v>OoS</v>
      </c>
      <c r="E326" s="57" t="b">
        <f t="shared" si="7"/>
        <v>1</v>
      </c>
      <c r="F326" s="59"/>
      <c r="G326" s="59"/>
      <c r="H326" s="59"/>
      <c r="I326" s="59"/>
      <c r="J326" s="59"/>
      <c r="K326" s="59"/>
      <c r="L326" s="59"/>
      <c r="M326" s="59"/>
      <c r="N326" s="63"/>
      <c r="O326" s="370"/>
      <c r="P326" s="100"/>
      <c r="Q326" s="358"/>
    </row>
    <row r="327" spans="1:17" ht="13" hidden="1" x14ac:dyDescent="0.25">
      <c r="A327" s="352"/>
      <c r="B327" s="54" t="str">
        <f>IF(ISTEXT('Organizational Unit Summary'!$B$45),'Organizational Unit Summary'!$B$45,"")</f>
        <v>P-6</v>
      </c>
      <c r="C327" s="51" t="str">
        <f>IF(AND(F327="NY",G327="NY"),"NY",IF('Organizational Unit Summary'!$B$24="Benchmark or Sustainment",IF(D327="OoS","OoS",IF(D327=1,"DM",IF(D327=2,"PM",IF(D327=3,"LM",IF(D327=4,"FM"))))),IF(D327="OoS","OoS",IF(D327&lt;=2,"H",IF(D327=3,"M",IF(D327=4,"L"))))))</f>
        <v>OoS</v>
      </c>
      <c r="D327" s="58" t="str">
        <f>IF('Organizational Unit Summary'!$L$17="OoS","OoS",IF(AND(F327=1,G327=1,NOT(ISTEXT(I327))),4,IF(AND(F327=1,G327=1,ISTEXT(I327)),3,IF(AND(OR(F327=1,G327=1),ISTEXT(I327)),2,1))))</f>
        <v>OoS</v>
      </c>
      <c r="E327" s="57" t="b">
        <f t="shared" si="7"/>
        <v>1</v>
      </c>
      <c r="F327" s="59"/>
      <c r="G327" s="59"/>
      <c r="H327" s="59"/>
      <c r="I327" s="59"/>
      <c r="J327" s="59"/>
      <c r="K327" s="59"/>
      <c r="L327" s="59"/>
      <c r="M327" s="59"/>
      <c r="N327" s="63"/>
      <c r="O327" s="370"/>
      <c r="P327" s="100"/>
      <c r="Q327" s="358"/>
    </row>
    <row r="328" spans="1:17" ht="13" hidden="1" x14ac:dyDescent="0.25">
      <c r="A328" s="352"/>
      <c r="B328" s="54" t="str">
        <f>IF(ISTEXT('Organizational Unit Summary'!$B$46),'Organizational Unit Summary'!$B$46,"")</f>
        <v>P-7</v>
      </c>
      <c r="C328" s="51" t="str">
        <f>IF(AND(F328="NY",G328="NY"),"NY",IF('Organizational Unit Summary'!$B$24="Benchmark or Sustainment",IF(D328="OoS","OoS",IF(D328=1,"DM",IF(D328=2,"PM",IF(D328=3,"LM",IF(D328=4,"FM"))))),IF(D328="OoS","OoS",IF(D328&lt;=2,"H",IF(D328=3,"M",IF(D328=4,"L"))))))</f>
        <v>OoS</v>
      </c>
      <c r="D328" s="58" t="str">
        <f>IF('Organizational Unit Summary'!$M$17="OoS","OoS",IF(AND(F328=1,G328=1,NOT(ISTEXT(I328))),4,IF(AND(F328=1,G328=1,ISTEXT(I328)),3,IF(AND(OR(F328=1,G328=1),ISTEXT(I328)),2,1))))</f>
        <v>OoS</v>
      </c>
      <c r="E328" s="57" t="b">
        <f t="shared" si="7"/>
        <v>1</v>
      </c>
      <c r="F328" s="59"/>
      <c r="G328" s="59"/>
      <c r="H328" s="59"/>
      <c r="I328" s="59"/>
      <c r="J328" s="59"/>
      <c r="K328" s="59"/>
      <c r="L328" s="59"/>
      <c r="M328" s="59"/>
      <c r="N328" s="63"/>
      <c r="O328" s="370"/>
      <c r="P328" s="100"/>
      <c r="Q328" s="358"/>
    </row>
    <row r="329" spans="1:17" ht="13" hidden="1" x14ac:dyDescent="0.25">
      <c r="A329" s="352"/>
      <c r="B329" s="54" t="str">
        <f>IF(ISTEXT('Organizational Unit Summary'!$B$47),'Organizational Unit Summary'!$B$47,"")</f>
        <v>P-8</v>
      </c>
      <c r="C329" s="51" t="str">
        <f>IF(AND(F329="NY",G329="NY"),"NY",IF('Organizational Unit Summary'!$B$24="Benchmark or Sustainment",IF(D329="OoS","OoS",IF(D329=1,"DM",IF(D329=2,"PM",IF(D329=3,"LM",IF(D329=4,"FM"))))),IF(D329="OoS","OoS",IF(D329&lt;=2,"H",IF(D329=3,"M",IF(D329=4,"L"))))))</f>
        <v>OoS</v>
      </c>
      <c r="D329" s="58" t="str">
        <f>IF('Organizational Unit Summary'!$N$17="OoS","OoS",IF(AND(F329=1,G329=1,NOT(ISTEXT(I329))),4,IF(AND(F329=1,G329=1,ISTEXT(I329)),3,IF(AND(OR(F329=1,G329=1),ISTEXT(I329)),2,1))))</f>
        <v>OoS</v>
      </c>
      <c r="E329" s="57" t="b">
        <f t="shared" si="7"/>
        <v>1</v>
      </c>
      <c r="F329" s="59"/>
      <c r="G329" s="59"/>
      <c r="H329" s="59"/>
      <c r="I329" s="59"/>
      <c r="J329" s="59"/>
      <c r="K329" s="59"/>
      <c r="L329" s="59"/>
      <c r="M329" s="59"/>
      <c r="N329" s="63"/>
      <c r="O329" s="370"/>
      <c r="P329" s="100"/>
      <c r="Q329" s="358"/>
    </row>
    <row r="330" spans="1:17" ht="13" hidden="1" x14ac:dyDescent="0.25">
      <c r="A330" s="352"/>
      <c r="B330" s="54" t="str">
        <f>IF(ISTEXT('Organizational Unit Summary'!$B$48),'Organizational Unit Summary'!$B$48,"")</f>
        <v>P-9</v>
      </c>
      <c r="C330" s="51" t="str">
        <f>IF(AND(F330="NY",G330="NY"),"NY",IF('Organizational Unit Summary'!$B$24="Benchmark or Sustainment",IF(D330="OoS","OoS",IF(D330=1,"DM",IF(D330=2,"PM",IF(D330=3,"LM",IF(D330=4,"FM"))))),IF(D330="OoS","OoS",IF(D330&lt;=2,"H",IF(D330=3,"M",IF(D330=4,"L"))))))</f>
        <v>OoS</v>
      </c>
      <c r="D330" s="58" t="str">
        <f>IF('Organizational Unit Summary'!$O$17="OoS","OoS",IF(AND(F330=1,G330=1,NOT(ISTEXT(I330))),4,IF(AND(F330=1,G330=1,ISTEXT(I330)),3,IF(AND(OR(F330=1,G330=1),ISTEXT(I330)),2,1))))</f>
        <v>OoS</v>
      </c>
      <c r="E330" s="57" t="b">
        <f t="shared" si="7"/>
        <v>1</v>
      </c>
      <c r="F330" s="59"/>
      <c r="G330" s="59"/>
      <c r="H330" s="59"/>
      <c r="I330" s="59"/>
      <c r="J330" s="59"/>
      <c r="K330" s="59"/>
      <c r="L330" s="59"/>
      <c r="M330" s="59"/>
      <c r="N330" s="63"/>
      <c r="O330" s="370"/>
      <c r="P330" s="100"/>
      <c r="Q330" s="358"/>
    </row>
    <row r="331" spans="1:17" ht="13" hidden="1" x14ac:dyDescent="0.25">
      <c r="A331" s="352"/>
      <c r="B331" s="54" t="str">
        <f>IF(ISTEXT('Organizational Unit Summary'!$B$49),'Organizational Unit Summary'!$B$49,"")</f>
        <v>P-10</v>
      </c>
      <c r="C331" s="51" t="str">
        <f>IF(AND(F331="NY",G331="NY"),"NY",IF('Organizational Unit Summary'!$B$24="Benchmark or Sustainment",IF(D331="OoS","OoS",IF(D331=1,"DM",IF(D331=2,"PM",IF(D331=3,"LM",IF(D331=4,"FM"))))),IF(D331="OoS","OoS",IF(D331&lt;=2,"H",IF(D331=3,"M",IF(D331=4,"L"))))))</f>
        <v>OoS</v>
      </c>
      <c r="D331" s="58" t="str">
        <f>IF('Organizational Unit Summary'!$P$17="OoS","OoS",IF(AND(F331=1,G331=1,NOT(ISTEXT(I331))),4,IF(AND(F331=1,G331=1,ISTEXT(I331)),3,IF(AND(OR(F331=1,G331=1),ISTEXT(I331)),2,1))))</f>
        <v>OoS</v>
      </c>
      <c r="E331" s="57" t="b">
        <f t="shared" si="7"/>
        <v>1</v>
      </c>
      <c r="F331" s="59"/>
      <c r="G331" s="59"/>
      <c r="H331" s="59"/>
      <c r="I331" s="59"/>
      <c r="J331" s="59"/>
      <c r="K331" s="59"/>
      <c r="L331" s="59"/>
      <c r="M331" s="59"/>
      <c r="N331" s="63"/>
      <c r="O331" s="370"/>
      <c r="P331" s="100"/>
      <c r="Q331" s="358"/>
    </row>
    <row r="332" spans="1:17" ht="13" hidden="1" x14ac:dyDescent="0.25">
      <c r="A332" s="352"/>
      <c r="B332" s="54" t="str">
        <f>IF(ISTEXT('Organizational Unit Summary'!$B$50),'Organizational Unit Summary'!$B$50,"")</f>
        <v>P-11</v>
      </c>
      <c r="C332" s="51" t="str">
        <f>IF(AND(F332="NY",G332="NY"),"NY",IF('Organizational Unit Summary'!$B$24="Benchmark or Sustainment",IF(D332="OoS","OoS",IF(D332=1,"DM",IF(D332=2,"PM",IF(D332=3,"LM",IF(D332=4,"FM"))))),IF(D332="OoS","OoS",IF(D332&lt;=2,"H",IF(D332=3,"M",IF(D332=4,"L"))))))</f>
        <v>OoS</v>
      </c>
      <c r="D332" s="58" t="str">
        <f>IF('Organizational Unit Summary'!$Q$17="OoS","OoS",IF(AND(F332=1,G332=1,NOT(ISTEXT(I332))),4,IF(AND(F332=1,G332=1,ISTEXT(I332)),3,IF(AND(OR(F332=1,G332=1),ISTEXT(I332)),2,1))))</f>
        <v>OoS</v>
      </c>
      <c r="E332" s="57" t="b">
        <f t="shared" si="7"/>
        <v>1</v>
      </c>
      <c r="F332" s="59"/>
      <c r="G332" s="59"/>
      <c r="H332" s="59"/>
      <c r="I332" s="59"/>
      <c r="J332" s="59"/>
      <c r="K332" s="59"/>
      <c r="L332" s="59"/>
      <c r="M332" s="59"/>
      <c r="N332" s="63"/>
      <c r="O332" s="370"/>
      <c r="P332" s="100"/>
      <c r="Q332" s="358"/>
    </row>
    <row r="333" spans="1:17" ht="13" hidden="1" x14ac:dyDescent="0.25">
      <c r="A333" s="352"/>
      <c r="B333" s="54" t="str">
        <f>IF(ISTEXT('Organizational Unit Summary'!$B$51),'Organizational Unit Summary'!$B$51,"")</f>
        <v>P-12</v>
      </c>
      <c r="C333" s="51" t="str">
        <f>IF(AND(F333="NY",G333="NY"),"NY",IF('Organizational Unit Summary'!$B$24="Benchmark or Sustainment",IF(D333="OoS","OoS",IF(D333=1,"DM",IF(D333=2,"PM",IF(D333=3,"LM",IF(D333=4,"FM"))))),IF(D333="OoS","OoS",IF(D333&lt;=2,"H",IF(D333=3,"M",IF(D333=4,"L"))))))</f>
        <v>OoS</v>
      </c>
      <c r="D333" s="58" t="str">
        <f>IF('Organizational Unit Summary'!$R$17="OoS","OoS",IF(AND(F333=1,G333=1,NOT(ISTEXT(I333))),4,IF(AND(F333=1,G333=1,ISTEXT(I333)),3,IF(AND(OR(F333=1,G333=1),ISTEXT(I333)),2,1))))</f>
        <v>OoS</v>
      </c>
      <c r="E333" s="57" t="b">
        <f t="shared" si="7"/>
        <v>1</v>
      </c>
      <c r="F333" s="59"/>
      <c r="G333" s="59"/>
      <c r="H333" s="59"/>
      <c r="I333" s="59"/>
      <c r="J333" s="59"/>
      <c r="K333" s="59"/>
      <c r="L333" s="59"/>
      <c r="M333" s="59"/>
      <c r="N333" s="63"/>
      <c r="O333" s="370"/>
      <c r="P333" s="100"/>
      <c r="Q333" s="358"/>
    </row>
    <row r="334" spans="1:17" ht="13" hidden="1" x14ac:dyDescent="0.25">
      <c r="A334" s="352"/>
      <c r="B334" s="54" t="str">
        <f>IF(ISTEXT('Organizational Unit Summary'!$B$52),'Organizational Unit Summary'!$B$52,"")</f>
        <v>P-13</v>
      </c>
      <c r="C334" s="51" t="str">
        <f>IF(AND(F334="NY",G334="NY"),"NY",IF('Organizational Unit Summary'!$B$24="Benchmark or Sustainment",IF(D334="OoS","OoS",IF(D334=1,"DM",IF(D334=2,"PM",IF(D334=3,"LM",IF(D334=4,"FM"))))),IF(D334="OoS","OoS",IF(D334&lt;=2,"H",IF(D334=3,"M",IF(D334=4,"L"))))))</f>
        <v>OoS</v>
      </c>
      <c r="D334" s="58" t="str">
        <f>IF('Organizational Unit Summary'!$S$17="OoS","OoS",IF(AND(F334=1,G334=1,NOT(ISTEXT(I334))),4,IF(AND(F334=1,G334=1,ISTEXT(I334)),3,IF(AND(OR(F334=1,G334=1),ISTEXT(I334)),2,1))))</f>
        <v>OoS</v>
      </c>
      <c r="E334" s="57" t="b">
        <f t="shared" si="7"/>
        <v>1</v>
      </c>
      <c r="F334" s="59"/>
      <c r="G334" s="59"/>
      <c r="H334" s="59"/>
      <c r="I334" s="59"/>
      <c r="J334" s="59"/>
      <c r="K334" s="59"/>
      <c r="L334" s="59"/>
      <c r="M334" s="59"/>
      <c r="N334" s="63"/>
      <c r="O334" s="370"/>
      <c r="P334" s="100"/>
      <c r="Q334" s="358"/>
    </row>
    <row r="335" spans="1:17" ht="13" hidden="1" x14ac:dyDescent="0.25">
      <c r="A335" s="352"/>
      <c r="B335" s="54" t="str">
        <f>IF(ISTEXT('Organizational Unit Summary'!$B$53),'Organizational Unit Summary'!$B$53,"")</f>
        <v>P-14</v>
      </c>
      <c r="C335" s="51" t="str">
        <f>IF(AND(F335="NY",G335="NY"),"NY",IF('Organizational Unit Summary'!$B$24="Benchmark or Sustainment",IF(D335="OoS","OoS",IF(D335=1,"DM",IF(D335=2,"PM",IF(D335=3,"LM",IF(D335=4,"FM"))))),IF(D335="OoS","OoS",IF(D335&lt;=2,"H",IF(D335=3,"M",IF(D335=4,"L"))))))</f>
        <v>OoS</v>
      </c>
      <c r="D335" s="58" t="str">
        <f>IF('Organizational Unit Summary'!$T$17="OoS","OoS",IF(AND(F335=1,G335=1,NOT(ISTEXT(I335))),4,IF(AND(F335=1,G335=1,ISTEXT(I335)),3,IF(AND(OR(F335=1,G335=1),ISTEXT(I335)),2,1))))</f>
        <v>OoS</v>
      </c>
      <c r="E335" s="57" t="b">
        <f t="shared" si="7"/>
        <v>1</v>
      </c>
      <c r="F335" s="59"/>
      <c r="G335" s="59"/>
      <c r="H335" s="59"/>
      <c r="I335" s="59"/>
      <c r="J335" s="59"/>
      <c r="K335" s="59"/>
      <c r="L335" s="59"/>
      <c r="M335" s="59"/>
      <c r="N335" s="63"/>
      <c r="O335" s="370"/>
      <c r="P335" s="100"/>
      <c r="Q335" s="358"/>
    </row>
    <row r="336" spans="1:17" ht="13" hidden="1" x14ac:dyDescent="0.25">
      <c r="A336" s="352"/>
      <c r="B336" s="54" t="str">
        <f>IF(ISTEXT('Organizational Unit Summary'!$B$54),'Organizational Unit Summary'!$B$54,"")</f>
        <v>P-15</v>
      </c>
      <c r="C336" s="51" t="str">
        <f>IF(AND(F336="NY",G336="NY"),"NY",IF('Organizational Unit Summary'!$B$24="Benchmark or Sustainment",IF(D336="OoS","OoS",IF(D336=1,"DM",IF(D336=2,"PM",IF(D336=3,"LM",IF(D336=4,"FM"))))),IF(D336="OoS","OoS",IF(D336&lt;=2,"H",IF(D336=3,"M",IF(D336=4,"L"))))))</f>
        <v>OoS</v>
      </c>
      <c r="D336" s="58" t="str">
        <f>IF('Organizational Unit Summary'!$U$17="OoS","OoS",IF(AND(F336=1,G336=1,NOT(ISTEXT(I336))),4,IF(AND(F336=1,G336=1,ISTEXT(I336)),3,IF(AND(OR(F336=1,G336=1),ISTEXT(I336)),2,1))))</f>
        <v>OoS</v>
      </c>
      <c r="E336" s="57" t="b">
        <f t="shared" si="7"/>
        <v>1</v>
      </c>
      <c r="F336" s="59"/>
      <c r="G336" s="59"/>
      <c r="H336" s="59"/>
      <c r="I336" s="59"/>
      <c r="J336" s="59"/>
      <c r="K336" s="59"/>
      <c r="L336" s="59"/>
      <c r="M336" s="59"/>
      <c r="N336" s="63"/>
      <c r="O336" s="370"/>
      <c r="P336" s="100"/>
      <c r="Q336" s="358"/>
    </row>
    <row r="337" spans="1:17" ht="13" hidden="1" x14ac:dyDescent="0.25">
      <c r="A337" s="352"/>
      <c r="B337" s="54" t="str">
        <f>IF(ISTEXT('Organizational Unit Summary'!$B$55),'Organizational Unit Summary'!$B$55,"")</f>
        <v>P-16</v>
      </c>
      <c r="C337" s="51" t="str">
        <f>IF(AND(F337="NY",G337="NY"),"NY",IF('Organizational Unit Summary'!$B$24="Benchmark or Sustainment",IF(D337="OoS","OoS",IF(D337=1,"DM",IF(D337=2,"PM",IF(D337=3,"LM",IF(D337=4,"FM"))))),IF(D337="OoS","OoS",IF(D337&lt;=2,"H",IF(D337=3,"M",IF(D337=4,"L"))))))</f>
        <v>OoS</v>
      </c>
      <c r="D337" s="58" t="str">
        <f>IF('Organizational Unit Summary'!$V$17="OoS","OoS",IF(AND(F337=1,G337=1,NOT(ISTEXT(I337))),4,IF(AND(F337=1,G337=1,ISTEXT(I337)),3,IF(AND(OR(F337=1,G337=1),ISTEXT(I337)),2,1))))</f>
        <v>OoS</v>
      </c>
      <c r="E337" s="57" t="b">
        <f t="shared" si="7"/>
        <v>1</v>
      </c>
      <c r="F337" s="59"/>
      <c r="G337" s="59"/>
      <c r="H337" s="59"/>
      <c r="I337" s="59"/>
      <c r="J337" s="59"/>
      <c r="K337" s="59"/>
      <c r="L337" s="59"/>
      <c r="M337" s="59"/>
      <c r="N337" s="63"/>
      <c r="O337" s="370"/>
      <c r="P337" s="100"/>
      <c r="Q337" s="358"/>
    </row>
    <row r="338" spans="1:17" ht="13" hidden="1" x14ac:dyDescent="0.25">
      <c r="A338" s="352"/>
      <c r="B338" s="54" t="str">
        <f>IF(ISTEXT('Organizational Unit Summary'!$B$56),'Organizational Unit Summary'!$B$56,"")</f>
        <v>P-17</v>
      </c>
      <c r="C338" s="51" t="str">
        <f>IF(AND(F338="NY",G338="NY"),"NY",IF('Organizational Unit Summary'!$B$24="Benchmark or Sustainment",IF(D338="OoS","OoS",IF(D338=1,"DM",IF(D338=2,"PM",IF(D338=3,"LM",IF(D338=4,"FM"))))),IF(D338="OoS","OoS",IF(D338&lt;=2,"H",IF(D338=3,"M",IF(D338=4,"L"))))))</f>
        <v>OoS</v>
      </c>
      <c r="D338" s="58" t="str">
        <f>IF('Organizational Unit Summary'!$W$17="OoS","OoS",IF(AND(F338=1,G338=1,NOT(ISTEXT(I338))),4,IF(AND(F338=1,G338=1,ISTEXT(I338)),3,IF(AND(OR(F338=1,G338=1),ISTEXT(I338)),2,1))))</f>
        <v>OoS</v>
      </c>
      <c r="E338" s="57" t="b">
        <f t="shared" si="7"/>
        <v>1</v>
      </c>
      <c r="F338" s="59"/>
      <c r="G338" s="59"/>
      <c r="H338" s="59"/>
      <c r="I338" s="59"/>
      <c r="J338" s="59"/>
      <c r="K338" s="59"/>
      <c r="L338" s="59"/>
      <c r="M338" s="59"/>
      <c r="N338" s="63"/>
      <c r="O338" s="370"/>
      <c r="P338" s="100"/>
      <c r="Q338" s="358"/>
    </row>
    <row r="339" spans="1:17" ht="13" hidden="1" x14ac:dyDescent="0.25">
      <c r="A339" s="352"/>
      <c r="B339" s="54" t="str">
        <f>IF(ISTEXT('Organizational Unit Summary'!$B$57),'Organizational Unit Summary'!$B$57,"")</f>
        <v>P-18</v>
      </c>
      <c r="C339" s="51" t="str">
        <f>IF(AND(F339="NY",G339="NY"),"NY",IF('Organizational Unit Summary'!$B$24="Benchmark or Sustainment",IF(D339="OoS","OoS",IF(D339=1,"DM",IF(D339=2,"PM",IF(D339=3,"LM",IF(D339=4,"FM"))))),IF(D339="OoS","OoS",IF(D339&lt;=2,"H",IF(D339=3,"M",IF(D339=4,"L"))))))</f>
        <v>OoS</v>
      </c>
      <c r="D339" s="58" t="str">
        <f>IF('Organizational Unit Summary'!$X$17="OoS","OoS",IF(AND(F339=1,G339=1,NOT(ISTEXT(I339))),4,IF(AND(F339=1,G339=1,ISTEXT(I339)),3,IF(AND(OR(F339=1,G339=1),ISTEXT(I339)),2,1))))</f>
        <v>OoS</v>
      </c>
      <c r="E339" s="57" t="b">
        <f t="shared" si="7"/>
        <v>1</v>
      </c>
      <c r="F339" s="59"/>
      <c r="G339" s="59"/>
      <c r="H339" s="59"/>
      <c r="I339" s="59"/>
      <c r="J339" s="59"/>
      <c r="K339" s="59"/>
      <c r="L339" s="59"/>
      <c r="M339" s="59"/>
      <c r="N339" s="63"/>
      <c r="O339" s="370"/>
      <c r="P339" s="100"/>
      <c r="Q339" s="358"/>
    </row>
    <row r="340" spans="1:17" ht="13" hidden="1" x14ac:dyDescent="0.25">
      <c r="A340" s="352"/>
      <c r="B340" s="54" t="str">
        <f>IF(ISTEXT('Organizational Unit Summary'!$B$58),'Organizational Unit Summary'!$B$58,"")</f>
        <v>P-19</v>
      </c>
      <c r="C340" s="51" t="str">
        <f>IF(AND(F340="NY",G340="NY"),"NY",IF('Organizational Unit Summary'!$B$24="Benchmark or Sustainment",IF(D340="OoS","OoS",IF(D340=1,"DM",IF(D340=2,"PM",IF(D340=3,"LM",IF(D340=4,"FM"))))),IF(D340="OoS","OoS",IF(D340&lt;=2,"H",IF(D340=3,"M",IF(D340=4,"L"))))))</f>
        <v>OoS</v>
      </c>
      <c r="D340" s="58" t="str">
        <f>IF('Organizational Unit Summary'!$Y$17="OoS","OoS",IF(AND(F340=1,G340=1,NOT(ISTEXT(I340))),4,IF(AND(F340=1,G340=1,ISTEXT(I340)),3,IF(AND(OR(F340=1,G340=1),ISTEXT(I340)),2,1))))</f>
        <v>OoS</v>
      </c>
      <c r="E340" s="57" t="b">
        <f t="shared" si="7"/>
        <v>1</v>
      </c>
      <c r="F340" s="59"/>
      <c r="G340" s="59"/>
      <c r="H340" s="59"/>
      <c r="I340" s="59"/>
      <c r="J340" s="59"/>
      <c r="K340" s="59"/>
      <c r="L340" s="59"/>
      <c r="M340" s="59"/>
      <c r="N340" s="63"/>
      <c r="O340" s="370"/>
      <c r="P340" s="100"/>
      <c r="Q340" s="358"/>
    </row>
    <row r="341" spans="1:17" ht="13.5" hidden="1" thickBot="1" x14ac:dyDescent="0.3">
      <c r="A341" s="353"/>
      <c r="B341" s="54" t="str">
        <f>IF(ISTEXT('Organizational Unit Summary'!$B$59),'Organizational Unit Summary'!$B$59,"")</f>
        <v>P-20</v>
      </c>
      <c r="C341" s="51" t="str">
        <f>IF(AND(F341="NY",G341="NY"),"NY",IF('Organizational Unit Summary'!$B$24="Benchmark or Sustainment",IF(D341="OoS","OoS",IF(D341=1,"DM",IF(D341=2,"PM",IF(D341=3,"LM",IF(D341=4,"FM"))))),IF(D341="OoS","OoS",IF(D341&lt;=2,"H",IF(D341=3,"M",IF(D341=4,"L"))))))</f>
        <v>OoS</v>
      </c>
      <c r="D341" s="58" t="str">
        <f>IF('Organizational Unit Summary'!$Z$17="OoS","OoS",IF(AND(F341=1,G341=1,NOT(ISTEXT(I341))),4,IF(AND(F341=1,G341=1,ISTEXT(I341)),3,IF(AND(OR(F341=1,G341=1),ISTEXT(I341)),2,1))))</f>
        <v>OoS</v>
      </c>
      <c r="E341" s="57" t="b">
        <f t="shared" si="7"/>
        <v>1</v>
      </c>
      <c r="F341" s="59"/>
      <c r="G341" s="59"/>
      <c r="H341" s="59"/>
      <c r="I341" s="59"/>
      <c r="J341" s="59"/>
      <c r="K341" s="59"/>
      <c r="L341" s="59"/>
      <c r="M341" s="59"/>
      <c r="N341" s="63"/>
      <c r="O341" s="371"/>
      <c r="P341" s="100"/>
      <c r="Q341" s="358"/>
    </row>
    <row r="342" spans="1:17" ht="13" hidden="1" x14ac:dyDescent="0.25">
      <c r="A342" s="351" t="s">
        <v>180</v>
      </c>
      <c r="B342" s="54" t="str">
        <f>IF(ISTEXT('Organizational Unit Summary'!$B$40),'Organizational Unit Summary'!$B$40,"")</f>
        <v>P-1</v>
      </c>
      <c r="C342" s="51" t="str">
        <f>IF(AND(F342="NY",G342="NY"),"NY",IF('Organizational Unit Summary'!$B$24="Benchmark or Sustainment",IF(D342="OoS","OoS",IF(D342=1,"DM",IF(D342=2,"PM",IF(D342=3,"LM",IF(D342=4,"FM"))))),IF(D342="OoS","OoS",IF(D342&lt;=2,"H",IF(D342=3,"M",IF(D342=4,"L"))))))</f>
        <v>OoS</v>
      </c>
      <c r="D342" s="58" t="str">
        <f>IF('Organizational Unit Summary'!$G$17="OoS","OoS",IF(AND(F342=1,G342=1,NOT(ISTEXT(I342))),4,IF(AND(F342=1,G342=1,ISTEXT(I342)),3,IF(AND(OR(F342=1,G342=1),ISTEXT(I342)),2,1))))</f>
        <v>OoS</v>
      </c>
      <c r="E342" s="57" t="b">
        <f t="shared" si="7"/>
        <v>1</v>
      </c>
      <c r="F342" s="59"/>
      <c r="G342" s="59"/>
      <c r="H342" s="59"/>
      <c r="I342" s="59"/>
      <c r="J342" s="59"/>
      <c r="K342" s="59"/>
      <c r="L342" s="59"/>
      <c r="M342" s="59"/>
      <c r="N342" s="63"/>
      <c r="O342" s="369"/>
      <c r="P342" s="100"/>
      <c r="Q342" s="358"/>
    </row>
    <row r="343" spans="1:17" ht="13" hidden="1" x14ac:dyDescent="0.25">
      <c r="A343" s="352"/>
      <c r="B343" s="54" t="str">
        <f>IF(ISTEXT('Organizational Unit Summary'!$B$41),'Organizational Unit Summary'!$B$41,"")</f>
        <v>P-2</v>
      </c>
      <c r="C343" s="51" t="str">
        <f>IF(AND(F343="NY",G343="NY"),"NY",IF('Organizational Unit Summary'!$B$24="Benchmark or Sustainment",IF(D343="OoS","OoS",IF(D343=1,"DM",IF(D343=2,"PM",IF(D343=3,"LM",IF(D343=4,"FM"))))),IF(D343="OoS","OoS",IF(D343&lt;=2,"H",IF(D343=3,"M",IF(D343=4,"L"))))))</f>
        <v>OoS</v>
      </c>
      <c r="D343" s="58" t="str">
        <f>IF('Organizational Unit Summary'!$H$17="OoS","OoS",IF(AND(F343=1,G343=1,NOT(ISTEXT(I343))),4,IF(AND(F343=1,G343=1,ISTEXT(I343)),3,IF(AND(OR(F343=1,G343=1),ISTEXT(I343)),2,1))))</f>
        <v>OoS</v>
      </c>
      <c r="E343" s="57" t="b">
        <f t="shared" si="7"/>
        <v>1</v>
      </c>
      <c r="F343" s="59"/>
      <c r="G343" s="59"/>
      <c r="H343" s="59"/>
      <c r="I343" s="59"/>
      <c r="J343" s="59"/>
      <c r="K343" s="59"/>
      <c r="L343" s="59"/>
      <c r="M343" s="59"/>
      <c r="N343" s="63"/>
      <c r="O343" s="370"/>
      <c r="P343" s="100"/>
      <c r="Q343" s="358"/>
    </row>
    <row r="344" spans="1:17" ht="13" hidden="1" x14ac:dyDescent="0.25">
      <c r="A344" s="352"/>
      <c r="B344" s="54" t="str">
        <f>IF(ISTEXT('Organizational Unit Summary'!$B$42),'Organizational Unit Summary'!$B$42,"")</f>
        <v>P-3</v>
      </c>
      <c r="C344" s="51" t="str">
        <f>IF(AND(F344="NY",G344="NY"),"NY",IF('Organizational Unit Summary'!$B$24="Benchmark or Sustainment",IF(D344="OoS","OoS",IF(D344=1,"DM",IF(D344=2,"PM",IF(D344=3,"LM",IF(D344=4,"FM"))))),IF(D344="OoS","OoS",IF(D344&lt;=2,"H",IF(D344=3,"M",IF(D344=4,"L"))))))</f>
        <v>OoS</v>
      </c>
      <c r="D344" s="58" t="str">
        <f>IF('Organizational Unit Summary'!$I$17="OoS","OoS",IF(AND(F344=1,G344=1,NOT(ISTEXT(I344))),4,IF(AND(F344=1,G344=1,ISTEXT(I344)),3,IF(AND(OR(F344=1,G344=1),ISTEXT(I344)),2,1))))</f>
        <v>OoS</v>
      </c>
      <c r="E344" s="57" t="b">
        <f t="shared" si="7"/>
        <v>1</v>
      </c>
      <c r="F344" s="59"/>
      <c r="G344" s="59"/>
      <c r="H344" s="59"/>
      <c r="I344" s="59"/>
      <c r="J344" s="59"/>
      <c r="K344" s="59"/>
      <c r="L344" s="59"/>
      <c r="M344" s="59"/>
      <c r="N344" s="63"/>
      <c r="O344" s="370"/>
      <c r="P344" s="100"/>
      <c r="Q344" s="358"/>
    </row>
    <row r="345" spans="1:17" ht="13" hidden="1" x14ac:dyDescent="0.25">
      <c r="A345" s="352"/>
      <c r="B345" s="54" t="str">
        <f>IF(ISTEXT('Organizational Unit Summary'!$B$43),'Organizational Unit Summary'!$B$43,"")</f>
        <v>P-4</v>
      </c>
      <c r="C345" s="51" t="str">
        <f>IF(AND(F345="NY",G345="NY"),"NY",IF('Organizational Unit Summary'!$B$24="Benchmark or Sustainment",IF(D345="OoS","OoS",IF(D345=1,"DM",IF(D345=2,"PM",IF(D345=3,"LM",IF(D345=4,"FM"))))),IF(D345="OoS","OoS",IF(D345&lt;=2,"H",IF(D345=3,"M",IF(D345=4,"L"))))))</f>
        <v>OoS</v>
      </c>
      <c r="D345" s="58" t="str">
        <f>IF('Organizational Unit Summary'!$J$17="OoS","OoS",IF(AND(F345=1,G345=1,NOT(ISTEXT(I345))),4,IF(AND(F345=1,G345=1,ISTEXT(I345)),3,IF(AND(OR(F345=1,G345=1),ISTEXT(I345)),2,1))))</f>
        <v>OoS</v>
      </c>
      <c r="E345" s="57" t="b">
        <f t="shared" ref="E345:E388" si="8">OR(NOT(ISBLANK(F345)),OR(C345="OoS"))</f>
        <v>1</v>
      </c>
      <c r="F345" s="59"/>
      <c r="G345" s="59"/>
      <c r="H345" s="59"/>
      <c r="I345" s="59"/>
      <c r="J345" s="59"/>
      <c r="K345" s="59"/>
      <c r="L345" s="59"/>
      <c r="M345" s="59"/>
      <c r="N345" s="63"/>
      <c r="O345" s="370"/>
      <c r="P345" s="100"/>
      <c r="Q345" s="358"/>
    </row>
    <row r="346" spans="1:17" ht="13" hidden="1" x14ac:dyDescent="0.25">
      <c r="A346" s="352"/>
      <c r="B346" s="54" t="str">
        <f>IF(ISTEXT('Organizational Unit Summary'!$B$44),'Organizational Unit Summary'!$B$44,"")</f>
        <v>P-5</v>
      </c>
      <c r="C346" s="51" t="str">
        <f>IF(AND(F346="NY",G346="NY"),"NY",IF('Organizational Unit Summary'!$B$24="Benchmark or Sustainment",IF(D346="OoS","OoS",IF(D346=1,"DM",IF(D346=2,"PM",IF(D346=3,"LM",IF(D346=4,"FM"))))),IF(D346="OoS","OoS",IF(D346&lt;=2,"H",IF(D346=3,"M",IF(D346=4,"L"))))))</f>
        <v>OoS</v>
      </c>
      <c r="D346" s="58" t="str">
        <f>IF('Organizational Unit Summary'!$K$17="OoS","OoS",IF(AND(F346=1,G346=1,NOT(ISTEXT(I346))),4,IF(AND(F346=1,G346=1,ISTEXT(I346)),3,IF(AND(OR(F346=1,G346=1),ISTEXT(I346)),2,1))))</f>
        <v>OoS</v>
      </c>
      <c r="E346" s="57" t="b">
        <f t="shared" si="8"/>
        <v>1</v>
      </c>
      <c r="F346" s="59"/>
      <c r="G346" s="59"/>
      <c r="H346" s="59"/>
      <c r="I346" s="59"/>
      <c r="J346" s="59"/>
      <c r="K346" s="59"/>
      <c r="L346" s="59"/>
      <c r="M346" s="59"/>
      <c r="N346" s="63"/>
      <c r="O346" s="370"/>
      <c r="P346" s="100"/>
      <c r="Q346" s="358"/>
    </row>
    <row r="347" spans="1:17" ht="13" hidden="1" x14ac:dyDescent="0.25">
      <c r="A347" s="352"/>
      <c r="B347" s="54" t="str">
        <f>IF(ISTEXT('Organizational Unit Summary'!$B$45),'Organizational Unit Summary'!$B$45,"")</f>
        <v>P-6</v>
      </c>
      <c r="C347" s="51" t="str">
        <f>IF(AND(F347="NY",G347="NY"),"NY",IF('Organizational Unit Summary'!$B$24="Benchmark or Sustainment",IF(D347="OoS","OoS",IF(D347=1,"DM",IF(D347=2,"PM",IF(D347=3,"LM",IF(D347=4,"FM"))))),IF(D347="OoS","OoS",IF(D347&lt;=2,"H",IF(D347=3,"M",IF(D347=4,"L"))))))</f>
        <v>OoS</v>
      </c>
      <c r="D347" s="58" t="str">
        <f>IF('Organizational Unit Summary'!$L$17="OoS","OoS",IF(AND(F347=1,G347=1,NOT(ISTEXT(I347))),4,IF(AND(F347=1,G347=1,ISTEXT(I347)),3,IF(AND(OR(F347=1,G347=1),ISTEXT(I347)),2,1))))</f>
        <v>OoS</v>
      </c>
      <c r="E347" s="57" t="b">
        <f t="shared" si="8"/>
        <v>1</v>
      </c>
      <c r="F347" s="59"/>
      <c r="G347" s="59"/>
      <c r="H347" s="59"/>
      <c r="I347" s="59"/>
      <c r="J347" s="59"/>
      <c r="K347" s="59"/>
      <c r="L347" s="59"/>
      <c r="M347" s="59"/>
      <c r="N347" s="63"/>
      <c r="O347" s="370"/>
      <c r="P347" s="100"/>
      <c r="Q347" s="358"/>
    </row>
    <row r="348" spans="1:17" ht="13" hidden="1" x14ac:dyDescent="0.25">
      <c r="A348" s="352"/>
      <c r="B348" s="54" t="str">
        <f>IF(ISTEXT('Organizational Unit Summary'!$B$46),'Organizational Unit Summary'!$B$46,"")</f>
        <v>P-7</v>
      </c>
      <c r="C348" s="51" t="str">
        <f>IF(AND(F348="NY",G348="NY"),"NY",IF('Organizational Unit Summary'!$B$24="Benchmark or Sustainment",IF(D348="OoS","OoS",IF(D348=1,"DM",IF(D348=2,"PM",IF(D348=3,"LM",IF(D348=4,"FM"))))),IF(D348="OoS","OoS",IF(D348&lt;=2,"H",IF(D348=3,"M",IF(D348=4,"L"))))))</f>
        <v>OoS</v>
      </c>
      <c r="D348" s="58" t="str">
        <f>IF('Organizational Unit Summary'!$M$17="OoS","OoS",IF(AND(F348=1,G348=1,NOT(ISTEXT(I348))),4,IF(AND(F348=1,G348=1,ISTEXT(I348)),3,IF(AND(OR(F348=1,G348=1),ISTEXT(I348)),2,1))))</f>
        <v>OoS</v>
      </c>
      <c r="E348" s="57" t="b">
        <f t="shared" si="8"/>
        <v>1</v>
      </c>
      <c r="F348" s="59"/>
      <c r="G348" s="59"/>
      <c r="H348" s="59"/>
      <c r="I348" s="59"/>
      <c r="J348" s="59"/>
      <c r="K348" s="59"/>
      <c r="L348" s="59"/>
      <c r="M348" s="59"/>
      <c r="N348" s="63"/>
      <c r="O348" s="370"/>
      <c r="P348" s="100"/>
      <c r="Q348" s="358"/>
    </row>
    <row r="349" spans="1:17" ht="13" hidden="1" x14ac:dyDescent="0.25">
      <c r="A349" s="352"/>
      <c r="B349" s="54" t="str">
        <f>IF(ISTEXT('Organizational Unit Summary'!$B$47),'Organizational Unit Summary'!$B$47,"")</f>
        <v>P-8</v>
      </c>
      <c r="C349" s="51" t="str">
        <f>IF(AND(F349="NY",G349="NY"),"NY",IF('Organizational Unit Summary'!$B$24="Benchmark or Sustainment",IF(D349="OoS","OoS",IF(D349=1,"DM",IF(D349=2,"PM",IF(D349=3,"LM",IF(D349=4,"FM"))))),IF(D349="OoS","OoS",IF(D349&lt;=2,"H",IF(D349=3,"M",IF(D349=4,"L"))))))</f>
        <v>OoS</v>
      </c>
      <c r="D349" s="58" t="str">
        <f>IF('Organizational Unit Summary'!$N$17="OoS","OoS",IF(AND(F349=1,G349=1,NOT(ISTEXT(I349))),4,IF(AND(F349=1,G349=1,ISTEXT(I349)),3,IF(AND(OR(F349=1,G349=1),ISTEXT(I349)),2,1))))</f>
        <v>OoS</v>
      </c>
      <c r="E349" s="57" t="b">
        <f t="shared" si="8"/>
        <v>1</v>
      </c>
      <c r="F349" s="59"/>
      <c r="G349" s="59"/>
      <c r="H349" s="59"/>
      <c r="I349" s="59"/>
      <c r="J349" s="59"/>
      <c r="K349" s="59"/>
      <c r="L349" s="59"/>
      <c r="M349" s="59"/>
      <c r="N349" s="63"/>
      <c r="O349" s="370"/>
      <c r="P349" s="100"/>
      <c r="Q349" s="358"/>
    </row>
    <row r="350" spans="1:17" ht="13" hidden="1" x14ac:dyDescent="0.25">
      <c r="A350" s="352"/>
      <c r="B350" s="54" t="str">
        <f>IF(ISTEXT('Organizational Unit Summary'!$B$48),'Organizational Unit Summary'!$B$48,"")</f>
        <v>P-9</v>
      </c>
      <c r="C350" s="51" t="str">
        <f>IF(AND(F350="NY",G350="NY"),"NY",IF('Organizational Unit Summary'!$B$24="Benchmark or Sustainment",IF(D350="OoS","OoS",IF(D350=1,"DM",IF(D350=2,"PM",IF(D350=3,"LM",IF(D350=4,"FM"))))),IF(D350="OoS","OoS",IF(D350&lt;=2,"H",IF(D350=3,"M",IF(D350=4,"L"))))))</f>
        <v>OoS</v>
      </c>
      <c r="D350" s="58" t="str">
        <f>IF('Organizational Unit Summary'!$O$17="OoS","OoS",IF(AND(F350=1,G350=1,NOT(ISTEXT(I350))),4,IF(AND(F350=1,G350=1,ISTEXT(I350)),3,IF(AND(OR(F350=1,G350=1),ISTEXT(I350)),2,1))))</f>
        <v>OoS</v>
      </c>
      <c r="E350" s="57" t="b">
        <f t="shared" si="8"/>
        <v>1</v>
      </c>
      <c r="F350" s="59"/>
      <c r="G350" s="59"/>
      <c r="H350" s="59"/>
      <c r="I350" s="59"/>
      <c r="J350" s="59"/>
      <c r="K350" s="59"/>
      <c r="L350" s="59"/>
      <c r="M350" s="59"/>
      <c r="N350" s="63"/>
      <c r="O350" s="370"/>
      <c r="P350" s="100"/>
      <c r="Q350" s="358"/>
    </row>
    <row r="351" spans="1:17" ht="13" hidden="1" x14ac:dyDescent="0.25">
      <c r="A351" s="352"/>
      <c r="B351" s="54" t="str">
        <f>IF(ISTEXT('Organizational Unit Summary'!$B$49),'Organizational Unit Summary'!$B$49,"")</f>
        <v>P-10</v>
      </c>
      <c r="C351" s="51" t="str">
        <f>IF(AND(F351="NY",G351="NY"),"NY",IF('Organizational Unit Summary'!$B$24="Benchmark or Sustainment",IF(D351="OoS","OoS",IF(D351=1,"DM",IF(D351=2,"PM",IF(D351=3,"LM",IF(D351=4,"FM"))))),IF(D351="OoS","OoS",IF(D351&lt;=2,"H",IF(D351=3,"M",IF(D351=4,"L"))))))</f>
        <v>OoS</v>
      </c>
      <c r="D351" s="58" t="str">
        <f>IF('Organizational Unit Summary'!$P$17="OoS","OoS",IF(AND(F351=1,G351=1,NOT(ISTEXT(I351))),4,IF(AND(F351=1,G351=1,ISTEXT(I351)),3,IF(AND(OR(F351=1,G351=1),ISTEXT(I351)),2,1))))</f>
        <v>OoS</v>
      </c>
      <c r="E351" s="57" t="b">
        <f t="shared" si="8"/>
        <v>1</v>
      </c>
      <c r="F351" s="59"/>
      <c r="G351" s="59"/>
      <c r="H351" s="59"/>
      <c r="I351" s="59"/>
      <c r="J351" s="59"/>
      <c r="K351" s="59"/>
      <c r="L351" s="59"/>
      <c r="M351" s="59"/>
      <c r="N351" s="63"/>
      <c r="O351" s="370"/>
      <c r="P351" s="100"/>
      <c r="Q351" s="358"/>
    </row>
    <row r="352" spans="1:17" ht="13" hidden="1" x14ac:dyDescent="0.25">
      <c r="A352" s="352"/>
      <c r="B352" s="54" t="str">
        <f>IF(ISTEXT('Organizational Unit Summary'!$B$50),'Organizational Unit Summary'!$B$50,"")</f>
        <v>P-11</v>
      </c>
      <c r="C352" s="51" t="str">
        <f>IF(AND(F352="NY",G352="NY"),"NY",IF('Organizational Unit Summary'!$B$24="Benchmark or Sustainment",IF(D352="OoS","OoS",IF(D352=1,"DM",IF(D352=2,"PM",IF(D352=3,"LM",IF(D352=4,"FM"))))),IF(D352="OoS","OoS",IF(D352&lt;=2,"H",IF(D352=3,"M",IF(D352=4,"L"))))))</f>
        <v>OoS</v>
      </c>
      <c r="D352" s="58" t="str">
        <f>IF('Organizational Unit Summary'!$Q$17="OoS","OoS",IF(AND(F352=1,G352=1,NOT(ISTEXT(I352))),4,IF(AND(F352=1,G352=1,ISTEXT(I352)),3,IF(AND(OR(F352=1,G352=1),ISTEXT(I352)),2,1))))</f>
        <v>OoS</v>
      </c>
      <c r="E352" s="57" t="b">
        <f t="shared" si="8"/>
        <v>1</v>
      </c>
      <c r="F352" s="59"/>
      <c r="G352" s="59"/>
      <c r="H352" s="59"/>
      <c r="I352" s="59"/>
      <c r="J352" s="59"/>
      <c r="K352" s="59"/>
      <c r="L352" s="59"/>
      <c r="M352" s="59"/>
      <c r="N352" s="63"/>
      <c r="O352" s="370"/>
      <c r="P352" s="100"/>
      <c r="Q352" s="358"/>
    </row>
    <row r="353" spans="1:17" ht="13" hidden="1" x14ac:dyDescent="0.25">
      <c r="A353" s="352"/>
      <c r="B353" s="54" t="str">
        <f>IF(ISTEXT('Organizational Unit Summary'!$B$51),'Organizational Unit Summary'!$B$51,"")</f>
        <v>P-12</v>
      </c>
      <c r="C353" s="51" t="str">
        <f>IF(AND(F353="NY",G353="NY"),"NY",IF('Organizational Unit Summary'!$B$24="Benchmark or Sustainment",IF(D353="OoS","OoS",IF(D353=1,"DM",IF(D353=2,"PM",IF(D353=3,"LM",IF(D353=4,"FM"))))),IF(D353="OoS","OoS",IF(D353&lt;=2,"H",IF(D353=3,"M",IF(D353=4,"L"))))))</f>
        <v>OoS</v>
      </c>
      <c r="D353" s="58" t="str">
        <f>IF('Organizational Unit Summary'!$R$17="OoS","OoS",IF(AND(F353=1,G353=1,NOT(ISTEXT(I353))),4,IF(AND(F353=1,G353=1,ISTEXT(I353)),3,IF(AND(OR(F353=1,G353=1),ISTEXT(I353)),2,1))))</f>
        <v>OoS</v>
      </c>
      <c r="E353" s="57" t="b">
        <f t="shared" si="8"/>
        <v>1</v>
      </c>
      <c r="F353" s="59"/>
      <c r="G353" s="59"/>
      <c r="H353" s="59"/>
      <c r="I353" s="59"/>
      <c r="J353" s="59"/>
      <c r="K353" s="59"/>
      <c r="L353" s="59"/>
      <c r="M353" s="59"/>
      <c r="N353" s="63"/>
      <c r="O353" s="370"/>
      <c r="P353" s="100"/>
      <c r="Q353" s="358"/>
    </row>
    <row r="354" spans="1:17" ht="13" hidden="1" x14ac:dyDescent="0.25">
      <c r="A354" s="352"/>
      <c r="B354" s="54" t="str">
        <f>IF(ISTEXT('Organizational Unit Summary'!$B$52),'Organizational Unit Summary'!$B$52,"")</f>
        <v>P-13</v>
      </c>
      <c r="C354" s="51" t="str">
        <f>IF(AND(F354="NY",G354="NY"),"NY",IF('Organizational Unit Summary'!$B$24="Benchmark or Sustainment",IF(D354="OoS","OoS",IF(D354=1,"DM",IF(D354=2,"PM",IF(D354=3,"LM",IF(D354=4,"FM"))))),IF(D354="OoS","OoS",IF(D354&lt;=2,"H",IF(D354=3,"M",IF(D354=4,"L"))))))</f>
        <v>OoS</v>
      </c>
      <c r="D354" s="58" t="str">
        <f>IF('Organizational Unit Summary'!$S$17="OoS","OoS",IF(AND(F354=1,G354=1,NOT(ISTEXT(I354))),4,IF(AND(F354=1,G354=1,ISTEXT(I354)),3,IF(AND(OR(F354=1,G354=1),ISTEXT(I354)),2,1))))</f>
        <v>OoS</v>
      </c>
      <c r="E354" s="57" t="b">
        <f t="shared" si="8"/>
        <v>1</v>
      </c>
      <c r="F354" s="59"/>
      <c r="G354" s="59"/>
      <c r="H354" s="59"/>
      <c r="I354" s="59"/>
      <c r="J354" s="59"/>
      <c r="K354" s="59"/>
      <c r="L354" s="59"/>
      <c r="M354" s="59"/>
      <c r="N354" s="63"/>
      <c r="O354" s="370"/>
      <c r="P354" s="100"/>
      <c r="Q354" s="358"/>
    </row>
    <row r="355" spans="1:17" ht="13" hidden="1" x14ac:dyDescent="0.25">
      <c r="A355" s="352"/>
      <c r="B355" s="54" t="str">
        <f>IF(ISTEXT('Organizational Unit Summary'!$B$53),'Organizational Unit Summary'!$B$53,"")</f>
        <v>P-14</v>
      </c>
      <c r="C355" s="51" t="str">
        <f>IF(AND(F355="NY",G355="NY"),"NY",IF('Organizational Unit Summary'!$B$24="Benchmark or Sustainment",IF(D355="OoS","OoS",IF(D355=1,"DM",IF(D355=2,"PM",IF(D355=3,"LM",IF(D355=4,"FM"))))),IF(D355="OoS","OoS",IF(D355&lt;=2,"H",IF(D355=3,"M",IF(D355=4,"L"))))))</f>
        <v>OoS</v>
      </c>
      <c r="D355" s="58" t="str">
        <f>IF('Organizational Unit Summary'!$T$17="OoS","OoS",IF(AND(F355=1,G355=1,NOT(ISTEXT(I355))),4,IF(AND(F355=1,G355=1,ISTEXT(I355)),3,IF(AND(OR(F355=1,G355=1),ISTEXT(I355)),2,1))))</f>
        <v>OoS</v>
      </c>
      <c r="E355" s="57" t="b">
        <f t="shared" si="8"/>
        <v>1</v>
      </c>
      <c r="F355" s="59"/>
      <c r="G355" s="59"/>
      <c r="H355" s="59"/>
      <c r="I355" s="59"/>
      <c r="J355" s="59"/>
      <c r="K355" s="59"/>
      <c r="L355" s="59"/>
      <c r="M355" s="59"/>
      <c r="N355" s="63"/>
      <c r="O355" s="370"/>
      <c r="P355" s="100"/>
      <c r="Q355" s="358"/>
    </row>
    <row r="356" spans="1:17" ht="13" hidden="1" x14ac:dyDescent="0.25">
      <c r="A356" s="352"/>
      <c r="B356" s="54" t="str">
        <f>IF(ISTEXT('Organizational Unit Summary'!$B$54),'Organizational Unit Summary'!$B$54,"")</f>
        <v>P-15</v>
      </c>
      <c r="C356" s="51" t="str">
        <f>IF(AND(F356="NY",G356="NY"),"NY",IF('Organizational Unit Summary'!$B$24="Benchmark or Sustainment",IF(D356="OoS","OoS",IF(D356=1,"DM",IF(D356=2,"PM",IF(D356=3,"LM",IF(D356=4,"FM"))))),IF(D356="OoS","OoS",IF(D356&lt;=2,"H",IF(D356=3,"M",IF(D356=4,"L"))))))</f>
        <v>OoS</v>
      </c>
      <c r="D356" s="58" t="str">
        <f>IF('Organizational Unit Summary'!$U$17="OoS","OoS",IF(AND(F356=1,G356=1,NOT(ISTEXT(I356))),4,IF(AND(F356=1,G356=1,ISTEXT(I356)),3,IF(AND(OR(F356=1,G356=1),ISTEXT(I356)),2,1))))</f>
        <v>OoS</v>
      </c>
      <c r="E356" s="57" t="b">
        <f t="shared" si="8"/>
        <v>1</v>
      </c>
      <c r="F356" s="59"/>
      <c r="G356" s="59"/>
      <c r="H356" s="59"/>
      <c r="I356" s="59"/>
      <c r="J356" s="59"/>
      <c r="K356" s="59"/>
      <c r="L356" s="59"/>
      <c r="M356" s="59"/>
      <c r="N356" s="63"/>
      <c r="O356" s="370"/>
      <c r="P356" s="100"/>
      <c r="Q356" s="358"/>
    </row>
    <row r="357" spans="1:17" ht="13" hidden="1" x14ac:dyDescent="0.25">
      <c r="A357" s="352"/>
      <c r="B357" s="54" t="str">
        <f>IF(ISTEXT('Organizational Unit Summary'!$B$55),'Organizational Unit Summary'!$B$55,"")</f>
        <v>P-16</v>
      </c>
      <c r="C357" s="51" t="str">
        <f>IF(AND(F357="NY",G357="NY"),"NY",IF('Organizational Unit Summary'!$B$24="Benchmark or Sustainment",IF(D357="OoS","OoS",IF(D357=1,"DM",IF(D357=2,"PM",IF(D357=3,"LM",IF(D357=4,"FM"))))),IF(D357="OoS","OoS",IF(D357&lt;=2,"H",IF(D357=3,"M",IF(D357=4,"L"))))))</f>
        <v>OoS</v>
      </c>
      <c r="D357" s="58" t="str">
        <f>IF('Organizational Unit Summary'!$V$17="OoS","OoS",IF(AND(F357=1,G357=1,NOT(ISTEXT(I357))),4,IF(AND(F357=1,G357=1,ISTEXT(I357)),3,IF(AND(OR(F357=1,G357=1),ISTEXT(I357)),2,1))))</f>
        <v>OoS</v>
      </c>
      <c r="E357" s="57" t="b">
        <f t="shared" si="8"/>
        <v>1</v>
      </c>
      <c r="F357" s="59"/>
      <c r="G357" s="59"/>
      <c r="H357" s="59"/>
      <c r="I357" s="59"/>
      <c r="J357" s="59"/>
      <c r="K357" s="59"/>
      <c r="L357" s="59"/>
      <c r="M357" s="59"/>
      <c r="N357" s="63"/>
      <c r="O357" s="370"/>
      <c r="P357" s="100"/>
      <c r="Q357" s="358"/>
    </row>
    <row r="358" spans="1:17" ht="13" hidden="1" x14ac:dyDescent="0.25">
      <c r="A358" s="352"/>
      <c r="B358" s="54" t="str">
        <f>IF(ISTEXT('Organizational Unit Summary'!$B$56),'Organizational Unit Summary'!$B$56,"")</f>
        <v>P-17</v>
      </c>
      <c r="C358" s="51" t="str">
        <f>IF(AND(F358="NY",G358="NY"),"NY",IF('Organizational Unit Summary'!$B$24="Benchmark or Sustainment",IF(D358="OoS","OoS",IF(D358=1,"DM",IF(D358=2,"PM",IF(D358=3,"LM",IF(D358=4,"FM"))))),IF(D358="OoS","OoS",IF(D358&lt;=2,"H",IF(D358=3,"M",IF(D358=4,"L"))))))</f>
        <v>OoS</v>
      </c>
      <c r="D358" s="58" t="str">
        <f>IF('Organizational Unit Summary'!$W$17="OoS","OoS",IF(AND(F358=1,G358=1,NOT(ISTEXT(I358))),4,IF(AND(F358=1,G358=1,ISTEXT(I358)),3,IF(AND(OR(F358=1,G358=1),ISTEXT(I358)),2,1))))</f>
        <v>OoS</v>
      </c>
      <c r="E358" s="57" t="b">
        <f t="shared" si="8"/>
        <v>1</v>
      </c>
      <c r="F358" s="59"/>
      <c r="G358" s="59"/>
      <c r="H358" s="59"/>
      <c r="I358" s="59"/>
      <c r="J358" s="59"/>
      <c r="K358" s="59"/>
      <c r="L358" s="59"/>
      <c r="M358" s="59"/>
      <c r="N358" s="63"/>
      <c r="O358" s="370"/>
      <c r="P358" s="100"/>
      <c r="Q358" s="358"/>
    </row>
    <row r="359" spans="1:17" ht="13" hidden="1" x14ac:dyDescent="0.25">
      <c r="A359" s="352"/>
      <c r="B359" s="54" t="str">
        <f>IF(ISTEXT('Organizational Unit Summary'!$B$57),'Organizational Unit Summary'!$B$57,"")</f>
        <v>P-18</v>
      </c>
      <c r="C359" s="51" t="str">
        <f>IF(AND(F359="NY",G359="NY"),"NY",IF('Organizational Unit Summary'!$B$24="Benchmark or Sustainment",IF(D359="OoS","OoS",IF(D359=1,"DM",IF(D359=2,"PM",IF(D359=3,"LM",IF(D359=4,"FM"))))),IF(D359="OoS","OoS",IF(D359&lt;=2,"H",IF(D359=3,"M",IF(D359=4,"L"))))))</f>
        <v>OoS</v>
      </c>
      <c r="D359" s="58" t="str">
        <f>IF('Organizational Unit Summary'!$X$17="OoS","OoS",IF(AND(F359=1,G359=1,NOT(ISTEXT(I359))),4,IF(AND(F359=1,G359=1,ISTEXT(I359)),3,IF(AND(OR(F359=1,G359=1),ISTEXT(I359)),2,1))))</f>
        <v>OoS</v>
      </c>
      <c r="E359" s="57" t="b">
        <f t="shared" si="8"/>
        <v>1</v>
      </c>
      <c r="F359" s="59"/>
      <c r="G359" s="59"/>
      <c r="H359" s="59"/>
      <c r="I359" s="59"/>
      <c r="J359" s="59"/>
      <c r="K359" s="59"/>
      <c r="L359" s="59"/>
      <c r="M359" s="59"/>
      <c r="N359" s="63"/>
      <c r="O359" s="370"/>
      <c r="P359" s="100"/>
      <c r="Q359" s="358"/>
    </row>
    <row r="360" spans="1:17" ht="13" hidden="1" x14ac:dyDescent="0.25">
      <c r="A360" s="352"/>
      <c r="B360" s="54" t="str">
        <f>IF(ISTEXT('Organizational Unit Summary'!$B$58),'Organizational Unit Summary'!$B$58,"")</f>
        <v>P-19</v>
      </c>
      <c r="C360" s="51" t="str">
        <f>IF(AND(F360="NY",G360="NY"),"NY",IF('Organizational Unit Summary'!$B$24="Benchmark or Sustainment",IF(D360="OoS","OoS",IF(D360=1,"DM",IF(D360=2,"PM",IF(D360=3,"LM",IF(D360=4,"FM"))))),IF(D360="OoS","OoS",IF(D360&lt;=2,"H",IF(D360=3,"M",IF(D360=4,"L"))))))</f>
        <v>OoS</v>
      </c>
      <c r="D360" s="58" t="str">
        <f>IF('Organizational Unit Summary'!$Y$17="OoS","OoS",IF(AND(F360=1,G360=1,NOT(ISTEXT(I360))),4,IF(AND(F360=1,G360=1,ISTEXT(I360)),3,IF(AND(OR(F360=1,G360=1),ISTEXT(I360)),2,1))))</f>
        <v>OoS</v>
      </c>
      <c r="E360" s="57" t="b">
        <f t="shared" si="8"/>
        <v>1</v>
      </c>
      <c r="F360" s="59"/>
      <c r="G360" s="59"/>
      <c r="H360" s="59"/>
      <c r="I360" s="59"/>
      <c r="J360" s="59"/>
      <c r="K360" s="59"/>
      <c r="L360" s="59"/>
      <c r="M360" s="59"/>
      <c r="N360" s="63"/>
      <c r="O360" s="370"/>
      <c r="P360" s="100"/>
      <c r="Q360" s="358"/>
    </row>
    <row r="361" spans="1:17" ht="13.5" hidden="1" thickBot="1" x14ac:dyDescent="0.3">
      <c r="A361" s="353"/>
      <c r="B361" s="54" t="str">
        <f>IF(ISTEXT('Organizational Unit Summary'!$B$59),'Organizational Unit Summary'!$B$59,"")</f>
        <v>P-20</v>
      </c>
      <c r="C361" s="51" t="str">
        <f>IF(AND(F361="NY",G361="NY"),"NY",IF('Organizational Unit Summary'!$B$24="Benchmark or Sustainment",IF(D361="OoS","OoS",IF(D361=1,"DM",IF(D361=2,"PM",IF(D361=3,"LM",IF(D361=4,"FM"))))),IF(D361="OoS","OoS",IF(D361&lt;=2,"H",IF(D361=3,"M",IF(D361=4,"L"))))))</f>
        <v>OoS</v>
      </c>
      <c r="D361" s="58" t="str">
        <f>IF('Organizational Unit Summary'!$Z$17="OoS","OoS",IF(AND(F361=1,G361=1,NOT(ISTEXT(I361))),4,IF(AND(F361=1,G361=1,ISTEXT(I361)),3,IF(AND(OR(F361=1,G361=1),ISTEXT(I361)),2,1))))</f>
        <v>OoS</v>
      </c>
      <c r="E361" s="57" t="b">
        <f t="shared" si="8"/>
        <v>1</v>
      </c>
      <c r="F361" s="59"/>
      <c r="G361" s="59"/>
      <c r="H361" s="59"/>
      <c r="I361" s="59"/>
      <c r="J361" s="59"/>
      <c r="K361" s="59"/>
      <c r="L361" s="59"/>
      <c r="M361" s="59"/>
      <c r="N361" s="63"/>
      <c r="O361" s="371"/>
      <c r="P361" s="100"/>
      <c r="Q361" s="358"/>
    </row>
    <row r="362" spans="1:17" ht="13" hidden="1" x14ac:dyDescent="0.25">
      <c r="A362" s="351" t="s">
        <v>181</v>
      </c>
      <c r="B362" s="54" t="str">
        <f>IF(ISTEXT('Organizational Unit Summary'!$B$40),'Organizational Unit Summary'!$B$40,"")</f>
        <v>P-1</v>
      </c>
      <c r="C362" s="51" t="str">
        <f>IF(AND(F362="NY",G362="NY"),"NY",IF('Organizational Unit Summary'!$B$24="Benchmark or Sustainment",IF(D362="OoS","OoS",IF(D362=1,"DM",IF(D362=2,"PM",IF(D362=3,"LM",IF(D362=4,"FM"))))),IF(D362="OoS","OoS",IF(D362&lt;=2,"H",IF(D362=3,"M",IF(D362=4,"L"))))))</f>
        <v>OoS</v>
      </c>
      <c r="D362" s="58" t="str">
        <f>IF('Organizational Unit Summary'!$G$17="OoS","OoS",IF(AND(F362=1,G362=1,NOT(ISTEXT(I362))),4,IF(AND(F362=1,G362=1,ISTEXT(I362)),3,IF(AND(OR(F362=1,G362=1),ISTEXT(I362)),2,1))))</f>
        <v>OoS</v>
      </c>
      <c r="E362" s="57" t="b">
        <f t="shared" si="8"/>
        <v>1</v>
      </c>
      <c r="F362" s="59"/>
      <c r="G362" s="59"/>
      <c r="H362" s="59"/>
      <c r="I362" s="59"/>
      <c r="J362" s="59"/>
      <c r="K362" s="59"/>
      <c r="L362" s="59"/>
      <c r="M362" s="59"/>
      <c r="N362" s="63"/>
      <c r="O362" s="369"/>
      <c r="P362" s="100"/>
      <c r="Q362" s="358"/>
    </row>
    <row r="363" spans="1:17" ht="13" hidden="1" x14ac:dyDescent="0.25">
      <c r="A363" s="352"/>
      <c r="B363" s="54" t="str">
        <f>IF(ISTEXT('Organizational Unit Summary'!$B$41),'Organizational Unit Summary'!$B$41,"")</f>
        <v>P-2</v>
      </c>
      <c r="C363" s="51" t="str">
        <f>IF(AND(F363="NY",G363="NY"),"NY",IF('Organizational Unit Summary'!$B$24="Benchmark or Sustainment",IF(D363="OoS","OoS",IF(D363=1,"DM",IF(D363=2,"PM",IF(D363=3,"LM",IF(D363=4,"FM"))))),IF(D363="OoS","OoS",IF(D363&lt;=2,"H",IF(D363=3,"M",IF(D363=4,"L"))))))</f>
        <v>OoS</v>
      </c>
      <c r="D363" s="58" t="str">
        <f>IF('Organizational Unit Summary'!$H$17="OoS","OoS",IF(AND(F363=1,G363=1,NOT(ISTEXT(I363))),4,IF(AND(F363=1,G363=1,ISTEXT(I363)),3,IF(AND(OR(F363=1,G363=1),ISTEXT(I363)),2,1))))</f>
        <v>OoS</v>
      </c>
      <c r="E363" s="57" t="b">
        <f t="shared" si="8"/>
        <v>1</v>
      </c>
      <c r="F363" s="59"/>
      <c r="G363" s="59"/>
      <c r="H363" s="59"/>
      <c r="I363" s="59"/>
      <c r="J363" s="59"/>
      <c r="K363" s="59"/>
      <c r="L363" s="59"/>
      <c r="M363" s="59"/>
      <c r="N363" s="63"/>
      <c r="O363" s="370"/>
      <c r="P363" s="100"/>
      <c r="Q363" s="358"/>
    </row>
    <row r="364" spans="1:17" ht="13" hidden="1" x14ac:dyDescent="0.25">
      <c r="A364" s="352"/>
      <c r="B364" s="54" t="str">
        <f>IF(ISTEXT('Organizational Unit Summary'!$B$42),'Organizational Unit Summary'!$B$42,"")</f>
        <v>P-3</v>
      </c>
      <c r="C364" s="51" t="str">
        <f>IF(AND(F364="NY",G364="NY"),"NY",IF('Organizational Unit Summary'!$B$24="Benchmark or Sustainment",IF(D364="OoS","OoS",IF(D364=1,"DM",IF(D364=2,"PM",IF(D364=3,"LM",IF(D364=4,"FM"))))),IF(D364="OoS","OoS",IF(D364&lt;=2,"H",IF(D364=3,"M",IF(D364=4,"L"))))))</f>
        <v>OoS</v>
      </c>
      <c r="D364" s="58" t="str">
        <f>IF('Organizational Unit Summary'!$I$17="OoS","OoS",IF(AND(F364=1,G364=1,NOT(ISTEXT(I364))),4,IF(AND(F364=1,G364=1,ISTEXT(I364)),3,IF(AND(OR(F364=1,G364=1),ISTEXT(I364)),2,1))))</f>
        <v>OoS</v>
      </c>
      <c r="E364" s="57" t="b">
        <f t="shared" si="8"/>
        <v>1</v>
      </c>
      <c r="F364" s="59"/>
      <c r="G364" s="59"/>
      <c r="H364" s="59"/>
      <c r="I364" s="59"/>
      <c r="J364" s="59"/>
      <c r="K364" s="59"/>
      <c r="L364" s="59"/>
      <c r="M364" s="59"/>
      <c r="N364" s="63"/>
      <c r="O364" s="370"/>
      <c r="P364" s="100"/>
      <c r="Q364" s="358"/>
    </row>
    <row r="365" spans="1:17" ht="13" hidden="1" x14ac:dyDescent="0.25">
      <c r="A365" s="352"/>
      <c r="B365" s="54" t="str">
        <f>IF(ISTEXT('Organizational Unit Summary'!$B$43),'Organizational Unit Summary'!$B$43,"")</f>
        <v>P-4</v>
      </c>
      <c r="C365" s="51" t="str">
        <f>IF(AND(F365="NY",G365="NY"),"NY",IF('Organizational Unit Summary'!$B$24="Benchmark or Sustainment",IF(D365="OoS","OoS",IF(D365=1,"DM",IF(D365=2,"PM",IF(D365=3,"LM",IF(D365=4,"FM"))))),IF(D365="OoS","OoS",IF(D365&lt;=2,"H",IF(D365=3,"M",IF(D365=4,"L"))))))</f>
        <v>OoS</v>
      </c>
      <c r="D365" s="58" t="str">
        <f>IF('Organizational Unit Summary'!$J$17="OoS","OoS",IF(AND(F365=1,G365=1,NOT(ISTEXT(I365))),4,IF(AND(F365=1,G365=1,ISTEXT(I365)),3,IF(AND(OR(F365=1,G365=1),ISTEXT(I365)),2,1))))</f>
        <v>OoS</v>
      </c>
      <c r="E365" s="57" t="b">
        <f t="shared" si="8"/>
        <v>1</v>
      </c>
      <c r="F365" s="59"/>
      <c r="G365" s="59"/>
      <c r="H365" s="59"/>
      <c r="I365" s="59"/>
      <c r="J365" s="59"/>
      <c r="K365" s="59"/>
      <c r="L365" s="59"/>
      <c r="M365" s="59"/>
      <c r="N365" s="63"/>
      <c r="O365" s="370"/>
      <c r="P365" s="100"/>
      <c r="Q365" s="358"/>
    </row>
    <row r="366" spans="1:17" ht="13" hidden="1" x14ac:dyDescent="0.25">
      <c r="A366" s="352"/>
      <c r="B366" s="54" t="str">
        <f>IF(ISTEXT('Organizational Unit Summary'!$B$44),'Organizational Unit Summary'!$B$44,"")</f>
        <v>P-5</v>
      </c>
      <c r="C366" s="51" t="str">
        <f>IF(AND(F366="NY",G366="NY"),"NY",IF('Organizational Unit Summary'!$B$24="Benchmark or Sustainment",IF(D366="OoS","OoS",IF(D366=1,"DM",IF(D366=2,"PM",IF(D366=3,"LM",IF(D366=4,"FM"))))),IF(D366="OoS","OoS",IF(D366&lt;=2,"H",IF(D366=3,"M",IF(D366=4,"L"))))))</f>
        <v>OoS</v>
      </c>
      <c r="D366" s="58" t="str">
        <f>IF('Organizational Unit Summary'!$K$17="OoS","OoS",IF(AND(F366=1,G366=1,NOT(ISTEXT(I366))),4,IF(AND(F366=1,G366=1,ISTEXT(I366)),3,IF(AND(OR(F366=1,G366=1),ISTEXT(I366)),2,1))))</f>
        <v>OoS</v>
      </c>
      <c r="E366" s="57" t="b">
        <f t="shared" si="8"/>
        <v>1</v>
      </c>
      <c r="F366" s="59"/>
      <c r="G366" s="59"/>
      <c r="H366" s="59"/>
      <c r="I366" s="59"/>
      <c r="J366" s="59"/>
      <c r="K366" s="59"/>
      <c r="L366" s="59"/>
      <c r="M366" s="59"/>
      <c r="N366" s="63"/>
      <c r="O366" s="370"/>
      <c r="P366" s="100"/>
      <c r="Q366" s="358"/>
    </row>
    <row r="367" spans="1:17" ht="13" hidden="1" x14ac:dyDescent="0.25">
      <c r="A367" s="352"/>
      <c r="B367" s="54" t="str">
        <f>IF(ISTEXT('Organizational Unit Summary'!$B$45),'Organizational Unit Summary'!$B$45,"")</f>
        <v>P-6</v>
      </c>
      <c r="C367" s="51" t="str">
        <f>IF(AND(F367="NY",G367="NY"),"NY",IF('Organizational Unit Summary'!$B$24="Benchmark or Sustainment",IF(D367="OoS","OoS",IF(D367=1,"DM",IF(D367=2,"PM",IF(D367=3,"LM",IF(D367=4,"FM"))))),IF(D367="OoS","OoS",IF(D367&lt;=2,"H",IF(D367=3,"M",IF(D367=4,"L"))))))</f>
        <v>OoS</v>
      </c>
      <c r="D367" s="58" t="str">
        <f>IF('Organizational Unit Summary'!$L$17="OoS","OoS",IF(AND(F367=1,G367=1,NOT(ISTEXT(I367))),4,IF(AND(F367=1,G367=1,ISTEXT(I367)),3,IF(AND(OR(F367=1,G367=1),ISTEXT(I367)),2,1))))</f>
        <v>OoS</v>
      </c>
      <c r="E367" s="57" t="b">
        <f t="shared" si="8"/>
        <v>1</v>
      </c>
      <c r="F367" s="59"/>
      <c r="G367" s="59"/>
      <c r="H367" s="59"/>
      <c r="I367" s="59"/>
      <c r="J367" s="59"/>
      <c r="K367" s="59"/>
      <c r="L367" s="59"/>
      <c r="M367" s="59"/>
      <c r="N367" s="63"/>
      <c r="O367" s="370"/>
      <c r="P367" s="100"/>
      <c r="Q367" s="358"/>
    </row>
    <row r="368" spans="1:17" ht="13" hidden="1" x14ac:dyDescent="0.25">
      <c r="A368" s="352"/>
      <c r="B368" s="54" t="str">
        <f>IF(ISTEXT('Organizational Unit Summary'!$B$46),'Organizational Unit Summary'!$B$46,"")</f>
        <v>P-7</v>
      </c>
      <c r="C368" s="51" t="str">
        <f>IF(AND(F368="NY",G368="NY"),"NY",IF('Organizational Unit Summary'!$B$24="Benchmark or Sustainment",IF(D368="OoS","OoS",IF(D368=1,"DM",IF(D368=2,"PM",IF(D368=3,"LM",IF(D368=4,"FM"))))),IF(D368="OoS","OoS",IF(D368&lt;=2,"H",IF(D368=3,"M",IF(D368=4,"L"))))))</f>
        <v>OoS</v>
      </c>
      <c r="D368" s="58" t="str">
        <f>IF('Organizational Unit Summary'!$M$17="OoS","OoS",IF(AND(F368=1,G368=1,NOT(ISTEXT(I368))),4,IF(AND(F368=1,G368=1,ISTEXT(I368)),3,IF(AND(OR(F368=1,G368=1),ISTEXT(I368)),2,1))))</f>
        <v>OoS</v>
      </c>
      <c r="E368" s="57" t="b">
        <f t="shared" si="8"/>
        <v>1</v>
      </c>
      <c r="F368" s="59"/>
      <c r="G368" s="59"/>
      <c r="H368" s="59"/>
      <c r="I368" s="59"/>
      <c r="J368" s="59"/>
      <c r="K368" s="59"/>
      <c r="L368" s="59"/>
      <c r="M368" s="59"/>
      <c r="N368" s="63"/>
      <c r="O368" s="370"/>
      <c r="P368" s="100"/>
      <c r="Q368" s="358"/>
    </row>
    <row r="369" spans="1:17" ht="13" hidden="1" x14ac:dyDescent="0.25">
      <c r="A369" s="352"/>
      <c r="B369" s="54" t="str">
        <f>IF(ISTEXT('Organizational Unit Summary'!$B$47),'Organizational Unit Summary'!$B$47,"")</f>
        <v>P-8</v>
      </c>
      <c r="C369" s="51" t="str">
        <f>IF(AND(F369="NY",G369="NY"),"NY",IF('Organizational Unit Summary'!$B$24="Benchmark or Sustainment",IF(D369="OoS","OoS",IF(D369=1,"DM",IF(D369=2,"PM",IF(D369=3,"LM",IF(D369=4,"FM"))))),IF(D369="OoS","OoS",IF(D369&lt;=2,"H",IF(D369=3,"M",IF(D369=4,"L"))))))</f>
        <v>OoS</v>
      </c>
      <c r="D369" s="58" t="str">
        <f>IF('Organizational Unit Summary'!$N$17="OoS","OoS",IF(AND(F369=1,G369=1,NOT(ISTEXT(I369))),4,IF(AND(F369=1,G369=1,ISTEXT(I369)),3,IF(AND(OR(F369=1,G369=1),ISTEXT(I369)),2,1))))</f>
        <v>OoS</v>
      </c>
      <c r="E369" s="57" t="b">
        <f t="shared" si="8"/>
        <v>1</v>
      </c>
      <c r="F369" s="59"/>
      <c r="G369" s="59"/>
      <c r="H369" s="59"/>
      <c r="I369" s="59"/>
      <c r="J369" s="59"/>
      <c r="K369" s="59"/>
      <c r="L369" s="59"/>
      <c r="M369" s="59"/>
      <c r="N369" s="63"/>
      <c r="O369" s="370"/>
      <c r="P369" s="100"/>
      <c r="Q369" s="358"/>
    </row>
    <row r="370" spans="1:17" ht="13" hidden="1" x14ac:dyDescent="0.25">
      <c r="A370" s="352"/>
      <c r="B370" s="54" t="str">
        <f>IF(ISTEXT('Organizational Unit Summary'!$B$48),'Organizational Unit Summary'!$B$48,"")</f>
        <v>P-9</v>
      </c>
      <c r="C370" s="51" t="str">
        <f>IF(AND(F370="NY",G370="NY"),"NY",IF('Organizational Unit Summary'!$B$24="Benchmark or Sustainment",IF(D370="OoS","OoS",IF(D370=1,"DM",IF(D370=2,"PM",IF(D370=3,"LM",IF(D370=4,"FM"))))),IF(D370="OoS","OoS",IF(D370&lt;=2,"H",IF(D370=3,"M",IF(D370=4,"L"))))))</f>
        <v>OoS</v>
      </c>
      <c r="D370" s="58" t="str">
        <f>IF('Organizational Unit Summary'!$O$17="OoS","OoS",IF(AND(F370=1,G370=1,NOT(ISTEXT(I370))),4,IF(AND(F370=1,G370=1,ISTEXT(I370)),3,IF(AND(OR(F370=1,G370=1),ISTEXT(I370)),2,1))))</f>
        <v>OoS</v>
      </c>
      <c r="E370" s="57" t="b">
        <f t="shared" si="8"/>
        <v>1</v>
      </c>
      <c r="F370" s="59"/>
      <c r="G370" s="59"/>
      <c r="H370" s="59"/>
      <c r="I370" s="59"/>
      <c r="J370" s="59"/>
      <c r="K370" s="59"/>
      <c r="L370" s="59"/>
      <c r="M370" s="59"/>
      <c r="N370" s="63"/>
      <c r="O370" s="370"/>
      <c r="P370" s="100"/>
      <c r="Q370" s="358"/>
    </row>
    <row r="371" spans="1:17" ht="13" hidden="1" x14ac:dyDescent="0.25">
      <c r="A371" s="352"/>
      <c r="B371" s="54" t="str">
        <f>IF(ISTEXT('Organizational Unit Summary'!$B$49),'Organizational Unit Summary'!$B$49,"")</f>
        <v>P-10</v>
      </c>
      <c r="C371" s="51" t="str">
        <f>IF(AND(F371="NY",G371="NY"),"NY",IF('Organizational Unit Summary'!$B$24="Benchmark or Sustainment",IF(D371="OoS","OoS",IF(D371=1,"DM",IF(D371=2,"PM",IF(D371=3,"LM",IF(D371=4,"FM"))))),IF(D371="OoS","OoS",IF(D371&lt;=2,"H",IF(D371=3,"M",IF(D371=4,"L"))))))</f>
        <v>OoS</v>
      </c>
      <c r="D371" s="58" t="str">
        <f>IF('Organizational Unit Summary'!$P$17="OoS","OoS",IF(AND(F371=1,G371=1,NOT(ISTEXT(I371))),4,IF(AND(F371=1,G371=1,ISTEXT(I371)),3,IF(AND(OR(F371=1,G371=1),ISTEXT(I371)),2,1))))</f>
        <v>OoS</v>
      </c>
      <c r="E371" s="57" t="b">
        <f t="shared" si="8"/>
        <v>1</v>
      </c>
      <c r="F371" s="59"/>
      <c r="G371" s="59"/>
      <c r="H371" s="59"/>
      <c r="I371" s="59"/>
      <c r="J371" s="59"/>
      <c r="K371" s="59"/>
      <c r="L371" s="59"/>
      <c r="M371" s="59"/>
      <c r="N371" s="63"/>
      <c r="O371" s="370"/>
      <c r="P371" s="100"/>
      <c r="Q371" s="358"/>
    </row>
    <row r="372" spans="1:17" ht="13" hidden="1" x14ac:dyDescent="0.25">
      <c r="A372" s="352"/>
      <c r="B372" s="54" t="str">
        <f>IF(ISTEXT('Organizational Unit Summary'!$B$50),'Organizational Unit Summary'!$B$50,"")</f>
        <v>P-11</v>
      </c>
      <c r="C372" s="51" t="str">
        <f>IF(AND(F372="NY",G372="NY"),"NY",IF('Organizational Unit Summary'!$B$24="Benchmark or Sustainment",IF(D372="OoS","OoS",IF(D372=1,"DM",IF(D372=2,"PM",IF(D372=3,"LM",IF(D372=4,"FM"))))),IF(D372="OoS","OoS",IF(D372&lt;=2,"H",IF(D372=3,"M",IF(D372=4,"L"))))))</f>
        <v>OoS</v>
      </c>
      <c r="D372" s="58" t="str">
        <f>IF('Organizational Unit Summary'!$Q$17="OoS","OoS",IF(AND(F372=1,G372=1,NOT(ISTEXT(I372))),4,IF(AND(F372=1,G372=1,ISTEXT(I372)),3,IF(AND(OR(F372=1,G372=1),ISTEXT(I372)),2,1))))</f>
        <v>OoS</v>
      </c>
      <c r="E372" s="57" t="b">
        <f t="shared" si="8"/>
        <v>1</v>
      </c>
      <c r="F372" s="59"/>
      <c r="G372" s="59"/>
      <c r="H372" s="59"/>
      <c r="I372" s="59"/>
      <c r="J372" s="59"/>
      <c r="K372" s="59"/>
      <c r="L372" s="59"/>
      <c r="M372" s="59"/>
      <c r="N372" s="63"/>
      <c r="O372" s="370"/>
      <c r="P372" s="100"/>
      <c r="Q372" s="358"/>
    </row>
    <row r="373" spans="1:17" ht="13" hidden="1" x14ac:dyDescent="0.25">
      <c r="A373" s="352"/>
      <c r="B373" s="54" t="str">
        <f>IF(ISTEXT('Organizational Unit Summary'!$B$51),'Organizational Unit Summary'!$B$51,"")</f>
        <v>P-12</v>
      </c>
      <c r="C373" s="51" t="str">
        <f>IF(AND(F373="NY",G373="NY"),"NY",IF('Organizational Unit Summary'!$B$24="Benchmark or Sustainment",IF(D373="OoS","OoS",IF(D373=1,"DM",IF(D373=2,"PM",IF(D373=3,"LM",IF(D373=4,"FM"))))),IF(D373="OoS","OoS",IF(D373&lt;=2,"H",IF(D373=3,"M",IF(D373=4,"L"))))))</f>
        <v>OoS</v>
      </c>
      <c r="D373" s="58" t="str">
        <f>IF('Organizational Unit Summary'!$R$17="OoS","OoS",IF(AND(F373=1,G373=1,NOT(ISTEXT(I373))),4,IF(AND(F373=1,G373=1,ISTEXT(I373)),3,IF(AND(OR(F373=1,G373=1),ISTEXT(I373)),2,1))))</f>
        <v>OoS</v>
      </c>
      <c r="E373" s="57" t="b">
        <f t="shared" si="8"/>
        <v>1</v>
      </c>
      <c r="F373" s="59"/>
      <c r="G373" s="59"/>
      <c r="H373" s="59"/>
      <c r="I373" s="59"/>
      <c r="J373" s="59"/>
      <c r="K373" s="59"/>
      <c r="L373" s="59"/>
      <c r="M373" s="59"/>
      <c r="N373" s="63"/>
      <c r="O373" s="370"/>
      <c r="P373" s="100"/>
      <c r="Q373" s="358"/>
    </row>
    <row r="374" spans="1:17" ht="13" hidden="1" x14ac:dyDescent="0.25">
      <c r="A374" s="352"/>
      <c r="B374" s="54" t="str">
        <f>IF(ISTEXT('Organizational Unit Summary'!$B$52),'Organizational Unit Summary'!$B$52,"")</f>
        <v>P-13</v>
      </c>
      <c r="C374" s="51" t="str">
        <f>IF(AND(F374="NY",G374="NY"),"NY",IF('Organizational Unit Summary'!$B$24="Benchmark or Sustainment",IF(D374="OoS","OoS",IF(D374=1,"DM",IF(D374=2,"PM",IF(D374=3,"LM",IF(D374=4,"FM"))))),IF(D374="OoS","OoS",IF(D374&lt;=2,"H",IF(D374=3,"M",IF(D374=4,"L"))))))</f>
        <v>OoS</v>
      </c>
      <c r="D374" s="58" t="str">
        <f>IF('Organizational Unit Summary'!$S$17="OoS","OoS",IF(AND(F374=1,G374=1,NOT(ISTEXT(I374))),4,IF(AND(F374=1,G374=1,ISTEXT(I374)),3,IF(AND(OR(F374=1,G374=1),ISTEXT(I374)),2,1))))</f>
        <v>OoS</v>
      </c>
      <c r="E374" s="57" t="b">
        <f t="shared" si="8"/>
        <v>1</v>
      </c>
      <c r="F374" s="59"/>
      <c r="G374" s="59"/>
      <c r="H374" s="59"/>
      <c r="I374" s="59"/>
      <c r="J374" s="59"/>
      <c r="K374" s="59"/>
      <c r="L374" s="59"/>
      <c r="M374" s="59"/>
      <c r="N374" s="63"/>
      <c r="O374" s="370"/>
      <c r="P374" s="100"/>
      <c r="Q374" s="358"/>
    </row>
    <row r="375" spans="1:17" ht="13" hidden="1" x14ac:dyDescent="0.25">
      <c r="A375" s="352"/>
      <c r="B375" s="54" t="str">
        <f>IF(ISTEXT('Organizational Unit Summary'!$B$53),'Organizational Unit Summary'!$B$53,"")</f>
        <v>P-14</v>
      </c>
      <c r="C375" s="51" t="str">
        <f>IF(AND(F375="NY",G375="NY"),"NY",IF('Organizational Unit Summary'!$B$24="Benchmark or Sustainment",IF(D375="OoS","OoS",IF(D375=1,"DM",IF(D375=2,"PM",IF(D375=3,"LM",IF(D375=4,"FM"))))),IF(D375="OoS","OoS",IF(D375&lt;=2,"H",IF(D375=3,"M",IF(D375=4,"L"))))))</f>
        <v>OoS</v>
      </c>
      <c r="D375" s="58" t="str">
        <f>IF('Organizational Unit Summary'!$T$17="OoS","OoS",IF(AND(F375=1,G375=1,NOT(ISTEXT(I375))),4,IF(AND(F375=1,G375=1,ISTEXT(I375)),3,IF(AND(OR(F375=1,G375=1),ISTEXT(I375)),2,1))))</f>
        <v>OoS</v>
      </c>
      <c r="E375" s="57" t="b">
        <f t="shared" si="8"/>
        <v>1</v>
      </c>
      <c r="F375" s="59"/>
      <c r="G375" s="59"/>
      <c r="H375" s="59"/>
      <c r="I375" s="59"/>
      <c r="J375" s="59"/>
      <c r="K375" s="59"/>
      <c r="L375" s="59"/>
      <c r="M375" s="59"/>
      <c r="N375" s="63"/>
      <c r="O375" s="370"/>
      <c r="P375" s="100"/>
      <c r="Q375" s="358"/>
    </row>
    <row r="376" spans="1:17" ht="13" hidden="1" x14ac:dyDescent="0.25">
      <c r="A376" s="352"/>
      <c r="B376" s="54" t="str">
        <f>IF(ISTEXT('Organizational Unit Summary'!$B$54),'Organizational Unit Summary'!$B$54,"")</f>
        <v>P-15</v>
      </c>
      <c r="C376" s="51" t="str">
        <f>IF(AND(F376="NY",G376="NY"),"NY",IF('Organizational Unit Summary'!$B$24="Benchmark or Sustainment",IF(D376="OoS","OoS",IF(D376=1,"DM",IF(D376=2,"PM",IF(D376=3,"LM",IF(D376=4,"FM"))))),IF(D376="OoS","OoS",IF(D376&lt;=2,"H",IF(D376=3,"M",IF(D376=4,"L"))))))</f>
        <v>OoS</v>
      </c>
      <c r="D376" s="58" t="str">
        <f>IF('Organizational Unit Summary'!$U$17="OoS","OoS",IF(AND(F376=1,G376=1,NOT(ISTEXT(I376))),4,IF(AND(F376=1,G376=1,ISTEXT(I376)),3,IF(AND(OR(F376=1,G376=1),ISTEXT(I376)),2,1))))</f>
        <v>OoS</v>
      </c>
      <c r="E376" s="57" t="b">
        <f t="shared" si="8"/>
        <v>1</v>
      </c>
      <c r="F376" s="59"/>
      <c r="G376" s="59"/>
      <c r="H376" s="59"/>
      <c r="I376" s="59"/>
      <c r="J376" s="59"/>
      <c r="K376" s="59"/>
      <c r="L376" s="59"/>
      <c r="M376" s="59"/>
      <c r="N376" s="63"/>
      <c r="O376" s="370"/>
      <c r="P376" s="100"/>
      <c r="Q376" s="358"/>
    </row>
    <row r="377" spans="1:17" ht="13" hidden="1" x14ac:dyDescent="0.25">
      <c r="A377" s="352"/>
      <c r="B377" s="54" t="str">
        <f>IF(ISTEXT('Organizational Unit Summary'!$B$55),'Organizational Unit Summary'!$B$55,"")</f>
        <v>P-16</v>
      </c>
      <c r="C377" s="51" t="str">
        <f>IF(AND(F377="NY",G377="NY"),"NY",IF('Organizational Unit Summary'!$B$24="Benchmark or Sustainment",IF(D377="OoS","OoS",IF(D377=1,"DM",IF(D377=2,"PM",IF(D377=3,"LM",IF(D377=4,"FM"))))),IF(D377="OoS","OoS",IF(D377&lt;=2,"H",IF(D377=3,"M",IF(D377=4,"L"))))))</f>
        <v>OoS</v>
      </c>
      <c r="D377" s="58" t="str">
        <f>IF('Organizational Unit Summary'!$V$17="OoS","OoS",IF(AND(F377=1,G377=1,NOT(ISTEXT(I377))),4,IF(AND(F377=1,G377=1,ISTEXT(I377)),3,IF(AND(OR(F377=1,G377=1),ISTEXT(I377)),2,1))))</f>
        <v>OoS</v>
      </c>
      <c r="E377" s="57" t="b">
        <f t="shared" si="8"/>
        <v>1</v>
      </c>
      <c r="F377" s="59"/>
      <c r="G377" s="59"/>
      <c r="H377" s="59"/>
      <c r="I377" s="59"/>
      <c r="J377" s="59"/>
      <c r="K377" s="59"/>
      <c r="L377" s="59"/>
      <c r="M377" s="59"/>
      <c r="N377" s="63"/>
      <c r="O377" s="370"/>
      <c r="P377" s="100"/>
      <c r="Q377" s="358"/>
    </row>
    <row r="378" spans="1:17" ht="13" hidden="1" x14ac:dyDescent="0.25">
      <c r="A378" s="352"/>
      <c r="B378" s="54" t="str">
        <f>IF(ISTEXT('Organizational Unit Summary'!$B$56),'Organizational Unit Summary'!$B$56,"")</f>
        <v>P-17</v>
      </c>
      <c r="C378" s="51" t="str">
        <f>IF(AND(F378="NY",G378="NY"),"NY",IF('Organizational Unit Summary'!$B$24="Benchmark or Sustainment",IF(D378="OoS","OoS",IF(D378=1,"DM",IF(D378=2,"PM",IF(D378=3,"LM",IF(D378=4,"FM"))))),IF(D378="OoS","OoS",IF(D378&lt;=2,"H",IF(D378=3,"M",IF(D378=4,"L"))))))</f>
        <v>OoS</v>
      </c>
      <c r="D378" s="58" t="str">
        <f>IF('Organizational Unit Summary'!$W$17="OoS","OoS",IF(AND(F378=1,G378=1,NOT(ISTEXT(I378))),4,IF(AND(F378=1,G378=1,ISTEXT(I378)),3,IF(AND(OR(F378=1,G378=1),ISTEXT(I378)),2,1))))</f>
        <v>OoS</v>
      </c>
      <c r="E378" s="57" t="b">
        <f t="shared" si="8"/>
        <v>1</v>
      </c>
      <c r="F378" s="59"/>
      <c r="G378" s="59"/>
      <c r="H378" s="59"/>
      <c r="I378" s="59"/>
      <c r="J378" s="59"/>
      <c r="K378" s="59"/>
      <c r="L378" s="59"/>
      <c r="M378" s="59"/>
      <c r="N378" s="63"/>
      <c r="O378" s="370"/>
      <c r="P378" s="100"/>
      <c r="Q378" s="358"/>
    </row>
    <row r="379" spans="1:17" ht="13" hidden="1" x14ac:dyDescent="0.25">
      <c r="A379" s="352"/>
      <c r="B379" s="54" t="str">
        <f>IF(ISTEXT('Organizational Unit Summary'!$B$57),'Organizational Unit Summary'!$B$57,"")</f>
        <v>P-18</v>
      </c>
      <c r="C379" s="51" t="str">
        <f>IF(AND(F379="NY",G379="NY"),"NY",IF('Organizational Unit Summary'!$B$24="Benchmark or Sustainment",IF(D379="OoS","OoS",IF(D379=1,"DM",IF(D379=2,"PM",IF(D379=3,"LM",IF(D379=4,"FM"))))),IF(D379="OoS","OoS",IF(D379&lt;=2,"H",IF(D379=3,"M",IF(D379=4,"L"))))))</f>
        <v>OoS</v>
      </c>
      <c r="D379" s="58" t="str">
        <f>IF('Organizational Unit Summary'!$X$17="OoS","OoS",IF(AND(F379=1,G379=1,NOT(ISTEXT(I379))),4,IF(AND(F379=1,G379=1,ISTEXT(I379)),3,IF(AND(OR(F379=1,G379=1),ISTEXT(I379)),2,1))))</f>
        <v>OoS</v>
      </c>
      <c r="E379" s="57" t="b">
        <f t="shared" si="8"/>
        <v>1</v>
      </c>
      <c r="F379" s="59"/>
      <c r="G379" s="59"/>
      <c r="H379" s="59"/>
      <c r="I379" s="59"/>
      <c r="J379" s="59"/>
      <c r="K379" s="59"/>
      <c r="L379" s="59"/>
      <c r="M379" s="59"/>
      <c r="N379" s="63"/>
      <c r="O379" s="370"/>
      <c r="P379" s="100"/>
      <c r="Q379" s="358"/>
    </row>
    <row r="380" spans="1:17" ht="13" hidden="1" x14ac:dyDescent="0.25">
      <c r="A380" s="352"/>
      <c r="B380" s="54" t="str">
        <f>IF(ISTEXT('Organizational Unit Summary'!$B$58),'Organizational Unit Summary'!$B$58,"")</f>
        <v>P-19</v>
      </c>
      <c r="C380" s="51" t="str">
        <f>IF(AND(F380="NY",G380="NY"),"NY",IF('Organizational Unit Summary'!$B$24="Benchmark or Sustainment",IF(D380="OoS","OoS",IF(D380=1,"DM",IF(D380=2,"PM",IF(D380=3,"LM",IF(D380=4,"FM"))))),IF(D380="OoS","OoS",IF(D380&lt;=2,"H",IF(D380=3,"M",IF(D380=4,"L"))))))</f>
        <v>OoS</v>
      </c>
      <c r="D380" s="58" t="str">
        <f>IF('Organizational Unit Summary'!$Y$17="OoS","OoS",IF(AND(F380=1,G380=1,NOT(ISTEXT(I380))),4,IF(AND(F380=1,G380=1,ISTEXT(I380)),3,IF(AND(OR(F380=1,G380=1),ISTEXT(I380)),2,1))))</f>
        <v>OoS</v>
      </c>
      <c r="E380" s="57" t="b">
        <f t="shared" si="8"/>
        <v>1</v>
      </c>
      <c r="F380" s="59"/>
      <c r="G380" s="59"/>
      <c r="H380" s="59"/>
      <c r="I380" s="59"/>
      <c r="J380" s="59"/>
      <c r="K380" s="59"/>
      <c r="L380" s="59"/>
      <c r="M380" s="59"/>
      <c r="N380" s="63"/>
      <c r="O380" s="370"/>
      <c r="P380" s="100"/>
      <c r="Q380" s="358"/>
    </row>
    <row r="381" spans="1:17" ht="13.5" hidden="1" thickBot="1" x14ac:dyDescent="0.3">
      <c r="A381" s="353"/>
      <c r="B381" s="54" t="str">
        <f>IF(ISTEXT('Organizational Unit Summary'!$B$59),'Organizational Unit Summary'!$B$59,"")</f>
        <v>P-20</v>
      </c>
      <c r="C381" s="51" t="str">
        <f>IF(AND(F381="NY",G381="NY"),"NY",IF('Organizational Unit Summary'!$B$24="Benchmark or Sustainment",IF(D381="OoS","OoS",IF(D381=1,"DM",IF(D381=2,"PM",IF(D381=3,"LM",IF(D381=4,"FM"))))),IF(D381="OoS","OoS",IF(D381&lt;=2,"H",IF(D381=3,"M",IF(D381=4,"L"))))))</f>
        <v>OoS</v>
      </c>
      <c r="D381" s="58" t="str">
        <f>IF('Organizational Unit Summary'!$Z$17="OoS","OoS",IF(AND(F381=1,G381=1,NOT(ISTEXT(I381))),4,IF(AND(F381=1,G381=1,ISTEXT(I381)),3,IF(AND(OR(F381=1,G381=1),ISTEXT(I381)),2,1))))</f>
        <v>OoS</v>
      </c>
      <c r="E381" s="57" t="b">
        <f t="shared" si="8"/>
        <v>1</v>
      </c>
      <c r="F381" s="59"/>
      <c r="G381" s="59"/>
      <c r="H381" s="59"/>
      <c r="I381" s="59"/>
      <c r="J381" s="59"/>
      <c r="K381" s="59"/>
      <c r="L381" s="59"/>
      <c r="M381" s="59"/>
      <c r="N381" s="63"/>
      <c r="O381" s="371"/>
      <c r="P381" s="100"/>
      <c r="Q381" s="359"/>
    </row>
    <row r="382" spans="1:17" ht="13" hidden="1" x14ac:dyDescent="0.25">
      <c r="A382" s="351" t="s">
        <v>182</v>
      </c>
      <c r="B382" s="54" t="str">
        <f>IF(ISTEXT('Organizational Unit Summary'!$B$40),'Organizational Unit Summary'!$B$40,"")</f>
        <v>P-1</v>
      </c>
      <c r="C382" s="51" t="str">
        <f>IF(AND(F382="NY",G382="NY"),"NY",IF('Organizational Unit Summary'!$B$24="Benchmark or Sustainment",IF(D382="OoS","OoS",IF(D382=1,"DM",IF(D382=2,"PM",IF(D382=3,"LM",IF(D382=4,"FM"))))),IF(D382="OoS","OoS",IF(D382&lt;=2,"H",IF(D382=3,"M",IF(D382=4,"L"))))))</f>
        <v>OoS</v>
      </c>
      <c r="D382" s="58" t="str">
        <f>IF('Organizational Unit Summary'!$G$17="OoS","OoS",IF(AND(F382=1,G382=1,NOT(ISTEXT(I382))),4,IF(AND(F382=1,G382=1,ISTEXT(I382)),3,IF(AND(OR(F382=1,G382=1),ISTEXT(I382)),2,1))))</f>
        <v>OoS</v>
      </c>
      <c r="E382" s="57" t="b">
        <f t="shared" si="8"/>
        <v>1</v>
      </c>
      <c r="F382" s="59"/>
      <c r="G382" s="59"/>
      <c r="H382" s="59"/>
      <c r="I382" s="59"/>
      <c r="J382" s="59"/>
      <c r="K382" s="59"/>
      <c r="L382" s="59"/>
      <c r="M382" s="59"/>
      <c r="N382" s="63"/>
      <c r="O382" s="369"/>
      <c r="P382" s="100"/>
      <c r="Q382" s="357"/>
    </row>
    <row r="383" spans="1:17" ht="13" hidden="1" x14ac:dyDescent="0.25">
      <c r="A383" s="352"/>
      <c r="B383" s="54" t="str">
        <f>IF(ISTEXT('Organizational Unit Summary'!$B$41),'Organizational Unit Summary'!$B$41,"")</f>
        <v>P-2</v>
      </c>
      <c r="C383" s="51" t="str">
        <f>IF(AND(F383="NY",G383="NY"),"NY",IF('Organizational Unit Summary'!$B$24="Benchmark or Sustainment",IF(D383="OoS","OoS",IF(D383=1,"DM",IF(D383=2,"PM",IF(D383=3,"LM",IF(D383=4,"FM"))))),IF(D383="OoS","OoS",IF(D383&lt;=2,"H",IF(D383=3,"M",IF(D383=4,"L"))))))</f>
        <v>OoS</v>
      </c>
      <c r="D383" s="58" t="str">
        <f>IF('Organizational Unit Summary'!$H$17="OoS","OoS",IF(AND(F383=1,G383=1,NOT(ISTEXT(I383))),4,IF(AND(F383=1,G383=1,ISTEXT(I383)),3,IF(AND(OR(F383=1,G383=1),ISTEXT(I383)),2,1))))</f>
        <v>OoS</v>
      </c>
      <c r="E383" s="57" t="b">
        <f t="shared" si="8"/>
        <v>1</v>
      </c>
      <c r="F383" s="59"/>
      <c r="G383" s="59"/>
      <c r="H383" s="59"/>
      <c r="I383" s="59"/>
      <c r="J383" s="59"/>
      <c r="K383" s="59"/>
      <c r="L383" s="59"/>
      <c r="M383" s="59"/>
      <c r="N383" s="63"/>
      <c r="O383" s="370"/>
      <c r="P383" s="100"/>
      <c r="Q383" s="358"/>
    </row>
    <row r="384" spans="1:17" ht="13" hidden="1" x14ac:dyDescent="0.25">
      <c r="A384" s="352"/>
      <c r="B384" s="54" t="str">
        <f>IF(ISTEXT('Organizational Unit Summary'!$B$42),'Organizational Unit Summary'!$B$42,"")</f>
        <v>P-3</v>
      </c>
      <c r="C384" s="51" t="str">
        <f>IF(AND(F384="NY",G384="NY"),"NY",IF('Organizational Unit Summary'!$B$24="Benchmark or Sustainment",IF(D384="OoS","OoS",IF(D384=1,"DM",IF(D384=2,"PM",IF(D384=3,"LM",IF(D384=4,"FM"))))),IF(D384="OoS","OoS",IF(D384&lt;=2,"H",IF(D384=3,"M",IF(D384=4,"L"))))))</f>
        <v>OoS</v>
      </c>
      <c r="D384" s="58" t="str">
        <f>IF('Organizational Unit Summary'!$I$17="OoS","OoS",IF(AND(F384=1,G384=1,NOT(ISTEXT(I384))),4,IF(AND(F384=1,G384=1,ISTEXT(I384)),3,IF(AND(OR(F384=1,G384=1),ISTEXT(I384)),2,1))))</f>
        <v>OoS</v>
      </c>
      <c r="E384" s="57" t="b">
        <f t="shared" si="8"/>
        <v>1</v>
      </c>
      <c r="F384" s="59"/>
      <c r="G384" s="59"/>
      <c r="H384" s="59"/>
      <c r="I384" s="59"/>
      <c r="J384" s="59"/>
      <c r="K384" s="59"/>
      <c r="L384" s="59"/>
      <c r="M384" s="59"/>
      <c r="N384" s="63"/>
      <c r="O384" s="370"/>
      <c r="P384" s="100"/>
      <c r="Q384" s="358"/>
    </row>
    <row r="385" spans="1:17" ht="13" hidden="1" x14ac:dyDescent="0.25">
      <c r="A385" s="352"/>
      <c r="B385" s="54" t="str">
        <f>IF(ISTEXT('Organizational Unit Summary'!$B$43),'Organizational Unit Summary'!$B$43,"")</f>
        <v>P-4</v>
      </c>
      <c r="C385" s="51" t="str">
        <f>IF(AND(F385="NY",G385="NY"),"NY",IF('Organizational Unit Summary'!$B$24="Benchmark or Sustainment",IF(D385="OoS","OoS",IF(D385=1,"DM",IF(D385=2,"PM",IF(D385=3,"LM",IF(D385=4,"FM"))))),IF(D385="OoS","OoS",IF(D385&lt;=2,"H",IF(D385=3,"M",IF(D385=4,"L"))))))</f>
        <v>OoS</v>
      </c>
      <c r="D385" s="58" t="str">
        <f>IF('Organizational Unit Summary'!$J$17="OoS","OoS",IF(AND(F385=1,G385=1,NOT(ISTEXT(I385))),4,IF(AND(F385=1,G385=1,ISTEXT(I385)),3,IF(AND(OR(F385=1,G385=1),ISTEXT(I385)),2,1))))</f>
        <v>OoS</v>
      </c>
      <c r="E385" s="57" t="b">
        <f t="shared" si="8"/>
        <v>1</v>
      </c>
      <c r="F385" s="59"/>
      <c r="G385" s="59"/>
      <c r="H385" s="59"/>
      <c r="I385" s="59"/>
      <c r="J385" s="59"/>
      <c r="K385" s="59"/>
      <c r="L385" s="59"/>
      <c r="M385" s="59"/>
      <c r="N385" s="63"/>
      <c r="O385" s="370"/>
      <c r="P385" s="100"/>
      <c r="Q385" s="358"/>
    </row>
    <row r="386" spans="1:17" ht="13" hidden="1" x14ac:dyDescent="0.25">
      <c r="A386" s="352"/>
      <c r="B386" s="54" t="str">
        <f>IF(ISTEXT('Organizational Unit Summary'!$B$44),'Organizational Unit Summary'!$B$44,"")</f>
        <v>P-5</v>
      </c>
      <c r="C386" s="51" t="str">
        <f>IF(AND(F386="NY",G386="NY"),"NY",IF('Organizational Unit Summary'!$B$24="Benchmark or Sustainment",IF(D386="OoS","OoS",IF(D386=1,"DM",IF(D386=2,"PM",IF(D386=3,"LM",IF(D386=4,"FM"))))),IF(D386="OoS","OoS",IF(D386&lt;=2,"H",IF(D386=3,"M",IF(D386=4,"L"))))))</f>
        <v>OoS</v>
      </c>
      <c r="D386" s="58" t="str">
        <f>IF('Organizational Unit Summary'!$K$17="OoS","OoS",IF(AND(F386=1,G386=1,NOT(ISTEXT(I386))),4,IF(AND(F386=1,G386=1,ISTEXT(I386)),3,IF(AND(OR(F386=1,G386=1),ISTEXT(I386)),2,1))))</f>
        <v>OoS</v>
      </c>
      <c r="E386" s="57" t="b">
        <f t="shared" si="8"/>
        <v>1</v>
      </c>
      <c r="F386" s="59"/>
      <c r="G386" s="59"/>
      <c r="H386" s="59"/>
      <c r="I386" s="59"/>
      <c r="J386" s="59"/>
      <c r="K386" s="59"/>
      <c r="L386" s="59"/>
      <c r="M386" s="59"/>
      <c r="N386" s="63"/>
      <c r="O386" s="370"/>
      <c r="P386" s="100"/>
      <c r="Q386" s="358"/>
    </row>
    <row r="387" spans="1:17" ht="13" hidden="1" x14ac:dyDescent="0.25">
      <c r="A387" s="352"/>
      <c r="B387" s="54" t="str">
        <f>IF(ISTEXT('Organizational Unit Summary'!$B$45),'Organizational Unit Summary'!$B$45,"")</f>
        <v>P-6</v>
      </c>
      <c r="C387" s="51" t="str">
        <f>IF(AND(F387="NY",G387="NY"),"NY",IF('Organizational Unit Summary'!$B$24="Benchmark or Sustainment",IF(D387="OoS","OoS",IF(D387=1,"DM",IF(D387=2,"PM",IF(D387=3,"LM",IF(D387=4,"FM"))))),IF(D387="OoS","OoS",IF(D387&lt;=2,"H",IF(D387=3,"M",IF(D387=4,"L"))))))</f>
        <v>OoS</v>
      </c>
      <c r="D387" s="58" t="str">
        <f>IF('Organizational Unit Summary'!$L$17="OoS","OoS",IF(AND(F387=1,G387=1,NOT(ISTEXT(I387))),4,IF(AND(F387=1,G387=1,ISTEXT(I387)),3,IF(AND(OR(F387=1,G387=1),ISTEXT(I387)),2,1))))</f>
        <v>OoS</v>
      </c>
      <c r="E387" s="57" t="b">
        <f t="shared" si="8"/>
        <v>1</v>
      </c>
      <c r="F387" s="59"/>
      <c r="G387" s="59"/>
      <c r="H387" s="59"/>
      <c r="I387" s="59"/>
      <c r="J387" s="59"/>
      <c r="K387" s="59"/>
      <c r="L387" s="59"/>
      <c r="M387" s="59"/>
      <c r="N387" s="63"/>
      <c r="O387" s="370"/>
      <c r="P387" s="100"/>
      <c r="Q387" s="358"/>
    </row>
    <row r="388" spans="1:17" ht="13" hidden="1" x14ac:dyDescent="0.25">
      <c r="A388" s="352"/>
      <c r="B388" s="54" t="str">
        <f>IF(ISTEXT('Organizational Unit Summary'!$B$46),'Organizational Unit Summary'!$B$46,"")</f>
        <v>P-7</v>
      </c>
      <c r="C388" s="51" t="str">
        <f>IF(AND(F388="NY",G388="NY"),"NY",IF('Organizational Unit Summary'!$B$24="Benchmark or Sustainment",IF(D388="OoS","OoS",IF(D388=1,"DM",IF(D388=2,"PM",IF(D388=3,"LM",IF(D388=4,"FM"))))),IF(D388="OoS","OoS",IF(D388&lt;=2,"H",IF(D388=3,"M",IF(D388=4,"L"))))))</f>
        <v>OoS</v>
      </c>
      <c r="D388" s="58" t="str">
        <f>IF('Organizational Unit Summary'!$M$17="OoS","OoS",IF(AND(F388=1,G388=1,NOT(ISTEXT(I388))),4,IF(AND(F388=1,G388=1,ISTEXT(I388)),3,IF(AND(OR(F388=1,G388=1),ISTEXT(I388)),2,1))))</f>
        <v>OoS</v>
      </c>
      <c r="E388" s="57" t="b">
        <f t="shared" si="8"/>
        <v>1</v>
      </c>
      <c r="F388" s="59"/>
      <c r="G388" s="59"/>
      <c r="H388" s="59"/>
      <c r="I388" s="59"/>
      <c r="J388" s="59"/>
      <c r="K388" s="59"/>
      <c r="L388" s="59"/>
      <c r="M388" s="59"/>
      <c r="N388" s="63"/>
      <c r="O388" s="370"/>
      <c r="P388" s="100"/>
      <c r="Q388" s="358"/>
    </row>
    <row r="389" spans="1:17" ht="13" hidden="1" x14ac:dyDescent="0.25">
      <c r="A389" s="352"/>
      <c r="B389" s="54" t="str">
        <f>IF(ISTEXT('Organizational Unit Summary'!$B$47),'Organizational Unit Summary'!$B$47,"")</f>
        <v>P-8</v>
      </c>
      <c r="C389" s="51" t="str">
        <f>IF(AND(F389="NY",G389="NY"),"NY",IF('Organizational Unit Summary'!$B$24="Benchmark or Sustainment",IF(D389="OoS","OoS",IF(D389=1,"DM",IF(D389=2,"PM",IF(D389=3,"LM",IF(D389=4,"FM"))))),IF(D389="OoS","OoS",IF(D389&lt;=2,"H",IF(D389=3,"M",IF(D389=4,"L"))))))</f>
        <v>OoS</v>
      </c>
      <c r="D389" s="58" t="str">
        <f>IF('Organizational Unit Summary'!$N$17="OoS","OoS",IF(AND(F389=1,G389=1,NOT(ISTEXT(I389))),4,IF(AND(F389=1,G389=1,ISTEXT(I389)),3,IF(AND(OR(F389=1,G389=1),ISTEXT(I389)),2,1))))</f>
        <v>OoS</v>
      </c>
      <c r="E389" s="57" t="b">
        <f t="shared" ref="E389:E432" si="9">OR(NOT(ISBLANK(F389)),OR(C389="OoS"))</f>
        <v>1</v>
      </c>
      <c r="F389" s="59"/>
      <c r="G389" s="59"/>
      <c r="H389" s="59"/>
      <c r="I389" s="59"/>
      <c r="J389" s="59"/>
      <c r="K389" s="59"/>
      <c r="L389" s="59"/>
      <c r="M389" s="59"/>
      <c r="N389" s="63"/>
      <c r="O389" s="370"/>
      <c r="P389" s="100"/>
      <c r="Q389" s="358"/>
    </row>
    <row r="390" spans="1:17" ht="13" hidden="1" x14ac:dyDescent="0.25">
      <c r="A390" s="352"/>
      <c r="B390" s="54" t="str">
        <f>IF(ISTEXT('Organizational Unit Summary'!$B$48),'Organizational Unit Summary'!$B$48,"")</f>
        <v>P-9</v>
      </c>
      <c r="C390" s="51" t="str">
        <f>IF(AND(F390="NY",G390="NY"),"NY",IF('Organizational Unit Summary'!$B$24="Benchmark or Sustainment",IF(D390="OoS","OoS",IF(D390=1,"DM",IF(D390=2,"PM",IF(D390=3,"LM",IF(D390=4,"FM"))))),IF(D390="OoS","OoS",IF(D390&lt;=2,"H",IF(D390=3,"M",IF(D390=4,"L"))))))</f>
        <v>OoS</v>
      </c>
      <c r="D390" s="58" t="str">
        <f>IF('Organizational Unit Summary'!$O$17="OoS","OoS",IF(AND(F390=1,G390=1,NOT(ISTEXT(I390))),4,IF(AND(F390=1,G390=1,ISTEXT(I390)),3,IF(AND(OR(F390=1,G390=1),ISTEXT(I390)),2,1))))</f>
        <v>OoS</v>
      </c>
      <c r="E390" s="57" t="b">
        <f t="shared" si="9"/>
        <v>1</v>
      </c>
      <c r="F390" s="59"/>
      <c r="G390" s="59"/>
      <c r="H390" s="59"/>
      <c r="I390" s="59"/>
      <c r="J390" s="59"/>
      <c r="K390" s="59"/>
      <c r="L390" s="59"/>
      <c r="M390" s="59"/>
      <c r="N390" s="63"/>
      <c r="O390" s="370"/>
      <c r="P390" s="100"/>
      <c r="Q390" s="358"/>
    </row>
    <row r="391" spans="1:17" ht="13" hidden="1" x14ac:dyDescent="0.25">
      <c r="A391" s="352"/>
      <c r="B391" s="54" t="str">
        <f>IF(ISTEXT('Organizational Unit Summary'!$B$49),'Organizational Unit Summary'!$B$49,"")</f>
        <v>P-10</v>
      </c>
      <c r="C391" s="51" t="str">
        <f>IF(AND(F391="NY",G391="NY"),"NY",IF('Organizational Unit Summary'!$B$24="Benchmark or Sustainment",IF(D391="OoS","OoS",IF(D391=1,"DM",IF(D391=2,"PM",IF(D391=3,"LM",IF(D391=4,"FM"))))),IF(D391="OoS","OoS",IF(D391&lt;=2,"H",IF(D391=3,"M",IF(D391=4,"L"))))))</f>
        <v>OoS</v>
      </c>
      <c r="D391" s="58" t="str">
        <f>IF('Organizational Unit Summary'!$P$17="OoS","OoS",IF(AND(F391=1,G391=1,NOT(ISTEXT(I391))),4,IF(AND(F391=1,G391=1,ISTEXT(I391)),3,IF(AND(OR(F391=1,G391=1),ISTEXT(I391)),2,1))))</f>
        <v>OoS</v>
      </c>
      <c r="E391" s="57" t="b">
        <f t="shared" si="9"/>
        <v>1</v>
      </c>
      <c r="F391" s="59"/>
      <c r="G391" s="59"/>
      <c r="H391" s="59"/>
      <c r="I391" s="59"/>
      <c r="J391" s="59"/>
      <c r="K391" s="59"/>
      <c r="L391" s="59"/>
      <c r="M391" s="59"/>
      <c r="N391" s="63"/>
      <c r="O391" s="370"/>
      <c r="P391" s="100"/>
      <c r="Q391" s="358"/>
    </row>
    <row r="392" spans="1:17" ht="13" hidden="1" x14ac:dyDescent="0.25">
      <c r="A392" s="352"/>
      <c r="B392" s="54" t="str">
        <f>IF(ISTEXT('Organizational Unit Summary'!$B$50),'Organizational Unit Summary'!$B$50,"")</f>
        <v>P-11</v>
      </c>
      <c r="C392" s="51" t="str">
        <f>IF(AND(F392="NY",G392="NY"),"NY",IF('Organizational Unit Summary'!$B$24="Benchmark or Sustainment",IF(D392="OoS","OoS",IF(D392=1,"DM",IF(D392=2,"PM",IF(D392=3,"LM",IF(D392=4,"FM"))))),IF(D392="OoS","OoS",IF(D392&lt;=2,"H",IF(D392=3,"M",IF(D392=4,"L"))))))</f>
        <v>OoS</v>
      </c>
      <c r="D392" s="58" t="str">
        <f>IF('Organizational Unit Summary'!$Q$17="OoS","OoS",IF(AND(F392=1,G392=1,NOT(ISTEXT(I392))),4,IF(AND(F392=1,G392=1,ISTEXT(I392)),3,IF(AND(OR(F392=1,G392=1),ISTEXT(I392)),2,1))))</f>
        <v>OoS</v>
      </c>
      <c r="E392" s="57" t="b">
        <f t="shared" si="9"/>
        <v>1</v>
      </c>
      <c r="F392" s="59"/>
      <c r="G392" s="59"/>
      <c r="H392" s="59"/>
      <c r="I392" s="59"/>
      <c r="J392" s="59"/>
      <c r="K392" s="59"/>
      <c r="L392" s="59"/>
      <c r="M392" s="59"/>
      <c r="N392" s="63"/>
      <c r="O392" s="370"/>
      <c r="P392" s="100"/>
      <c r="Q392" s="358"/>
    </row>
    <row r="393" spans="1:17" ht="13" hidden="1" x14ac:dyDescent="0.25">
      <c r="A393" s="352"/>
      <c r="B393" s="54" t="str">
        <f>IF(ISTEXT('Organizational Unit Summary'!$B$51),'Organizational Unit Summary'!$B$51,"")</f>
        <v>P-12</v>
      </c>
      <c r="C393" s="51" t="str">
        <f>IF(AND(F393="NY",G393="NY"),"NY",IF('Organizational Unit Summary'!$B$24="Benchmark or Sustainment",IF(D393="OoS","OoS",IF(D393=1,"DM",IF(D393=2,"PM",IF(D393=3,"LM",IF(D393=4,"FM"))))),IF(D393="OoS","OoS",IF(D393&lt;=2,"H",IF(D393=3,"M",IF(D393=4,"L"))))))</f>
        <v>OoS</v>
      </c>
      <c r="D393" s="58" t="str">
        <f>IF('Organizational Unit Summary'!$R$17="OoS","OoS",IF(AND(F393=1,G393=1,NOT(ISTEXT(I393))),4,IF(AND(F393=1,G393=1,ISTEXT(I393)),3,IF(AND(OR(F393=1,G393=1),ISTEXT(I393)),2,1))))</f>
        <v>OoS</v>
      </c>
      <c r="E393" s="57" t="b">
        <f t="shared" si="9"/>
        <v>1</v>
      </c>
      <c r="F393" s="59"/>
      <c r="G393" s="59"/>
      <c r="H393" s="59"/>
      <c r="I393" s="59"/>
      <c r="J393" s="59"/>
      <c r="K393" s="59"/>
      <c r="L393" s="59"/>
      <c r="M393" s="59"/>
      <c r="N393" s="63"/>
      <c r="O393" s="370"/>
      <c r="P393" s="100"/>
      <c r="Q393" s="358"/>
    </row>
    <row r="394" spans="1:17" ht="13" hidden="1" x14ac:dyDescent="0.25">
      <c r="A394" s="352"/>
      <c r="B394" s="54" t="str">
        <f>IF(ISTEXT('Organizational Unit Summary'!$B$52),'Organizational Unit Summary'!$B$52,"")</f>
        <v>P-13</v>
      </c>
      <c r="C394" s="51" t="str">
        <f>IF(AND(F394="NY",G394="NY"),"NY",IF('Organizational Unit Summary'!$B$24="Benchmark or Sustainment",IF(D394="OoS","OoS",IF(D394=1,"DM",IF(D394=2,"PM",IF(D394=3,"LM",IF(D394=4,"FM"))))),IF(D394="OoS","OoS",IF(D394&lt;=2,"H",IF(D394=3,"M",IF(D394=4,"L"))))))</f>
        <v>OoS</v>
      </c>
      <c r="D394" s="58" t="str">
        <f>IF('Organizational Unit Summary'!$S$17="OoS","OoS",IF(AND(F394=1,G394=1,NOT(ISTEXT(I394))),4,IF(AND(F394=1,G394=1,ISTEXT(I394)),3,IF(AND(OR(F394=1,G394=1),ISTEXT(I394)),2,1))))</f>
        <v>OoS</v>
      </c>
      <c r="E394" s="57" t="b">
        <f t="shared" si="9"/>
        <v>1</v>
      </c>
      <c r="F394" s="59"/>
      <c r="G394" s="59"/>
      <c r="H394" s="59"/>
      <c r="I394" s="59"/>
      <c r="J394" s="59"/>
      <c r="K394" s="59"/>
      <c r="L394" s="59"/>
      <c r="M394" s="59"/>
      <c r="N394" s="63"/>
      <c r="O394" s="370"/>
      <c r="P394" s="100"/>
      <c r="Q394" s="358"/>
    </row>
    <row r="395" spans="1:17" ht="13" hidden="1" x14ac:dyDescent="0.25">
      <c r="A395" s="352"/>
      <c r="B395" s="54" t="str">
        <f>IF(ISTEXT('Organizational Unit Summary'!$B$53),'Organizational Unit Summary'!$B$53,"")</f>
        <v>P-14</v>
      </c>
      <c r="C395" s="51" t="str">
        <f>IF(AND(F395="NY",G395="NY"),"NY",IF('Organizational Unit Summary'!$B$24="Benchmark or Sustainment",IF(D395="OoS","OoS",IF(D395=1,"DM",IF(D395=2,"PM",IF(D395=3,"LM",IF(D395=4,"FM"))))),IF(D395="OoS","OoS",IF(D395&lt;=2,"H",IF(D395=3,"M",IF(D395=4,"L"))))))</f>
        <v>OoS</v>
      </c>
      <c r="D395" s="58" t="str">
        <f>IF('Organizational Unit Summary'!$T$17="OoS","OoS",IF(AND(F395=1,G395=1,NOT(ISTEXT(I395))),4,IF(AND(F395=1,G395=1,ISTEXT(I395)),3,IF(AND(OR(F395=1,G395=1),ISTEXT(I395)),2,1))))</f>
        <v>OoS</v>
      </c>
      <c r="E395" s="57" t="b">
        <f t="shared" si="9"/>
        <v>1</v>
      </c>
      <c r="F395" s="59"/>
      <c r="G395" s="59"/>
      <c r="H395" s="59"/>
      <c r="I395" s="59"/>
      <c r="J395" s="59"/>
      <c r="K395" s="59"/>
      <c r="L395" s="59"/>
      <c r="M395" s="59"/>
      <c r="N395" s="63"/>
      <c r="O395" s="370"/>
      <c r="P395" s="100"/>
      <c r="Q395" s="358"/>
    </row>
    <row r="396" spans="1:17" ht="13" hidden="1" x14ac:dyDescent="0.25">
      <c r="A396" s="352"/>
      <c r="B396" s="54" t="str">
        <f>IF(ISTEXT('Organizational Unit Summary'!$B$54),'Organizational Unit Summary'!$B$54,"")</f>
        <v>P-15</v>
      </c>
      <c r="C396" s="51" t="str">
        <f>IF(AND(F396="NY",G396="NY"),"NY",IF('Organizational Unit Summary'!$B$24="Benchmark or Sustainment",IF(D396="OoS","OoS",IF(D396=1,"DM",IF(D396=2,"PM",IF(D396=3,"LM",IF(D396=4,"FM"))))),IF(D396="OoS","OoS",IF(D396&lt;=2,"H",IF(D396=3,"M",IF(D396=4,"L"))))))</f>
        <v>OoS</v>
      </c>
      <c r="D396" s="58" t="str">
        <f>IF('Organizational Unit Summary'!$U$17="OoS","OoS",IF(AND(F396=1,G396=1,NOT(ISTEXT(I396))),4,IF(AND(F396=1,G396=1,ISTEXT(I396)),3,IF(AND(OR(F396=1,G396=1),ISTEXT(I396)),2,1))))</f>
        <v>OoS</v>
      </c>
      <c r="E396" s="57" t="b">
        <f t="shared" si="9"/>
        <v>1</v>
      </c>
      <c r="F396" s="59"/>
      <c r="G396" s="59"/>
      <c r="H396" s="59"/>
      <c r="I396" s="59"/>
      <c r="J396" s="59"/>
      <c r="K396" s="59"/>
      <c r="L396" s="59"/>
      <c r="M396" s="59"/>
      <c r="N396" s="63"/>
      <c r="O396" s="370"/>
      <c r="P396" s="100"/>
      <c r="Q396" s="358"/>
    </row>
    <row r="397" spans="1:17" ht="13" hidden="1" x14ac:dyDescent="0.25">
      <c r="A397" s="352"/>
      <c r="B397" s="54" t="str">
        <f>IF(ISTEXT('Organizational Unit Summary'!$B$55),'Organizational Unit Summary'!$B$55,"")</f>
        <v>P-16</v>
      </c>
      <c r="C397" s="51" t="str">
        <f>IF(AND(F397="NY",G397="NY"),"NY",IF('Organizational Unit Summary'!$B$24="Benchmark or Sustainment",IF(D397="OoS","OoS",IF(D397=1,"DM",IF(D397=2,"PM",IF(D397=3,"LM",IF(D397=4,"FM"))))),IF(D397="OoS","OoS",IF(D397&lt;=2,"H",IF(D397=3,"M",IF(D397=4,"L"))))))</f>
        <v>OoS</v>
      </c>
      <c r="D397" s="58" t="str">
        <f>IF('Organizational Unit Summary'!$V$17="OoS","OoS",IF(AND(F397=1,G397=1,NOT(ISTEXT(I397))),4,IF(AND(F397=1,G397=1,ISTEXT(I397)),3,IF(AND(OR(F397=1,G397=1),ISTEXT(I397)),2,1))))</f>
        <v>OoS</v>
      </c>
      <c r="E397" s="57" t="b">
        <f t="shared" si="9"/>
        <v>1</v>
      </c>
      <c r="F397" s="59"/>
      <c r="G397" s="59"/>
      <c r="H397" s="59"/>
      <c r="I397" s="59"/>
      <c r="J397" s="59"/>
      <c r="K397" s="59"/>
      <c r="L397" s="59"/>
      <c r="M397" s="59"/>
      <c r="N397" s="63"/>
      <c r="O397" s="370"/>
      <c r="P397" s="100"/>
      <c r="Q397" s="358"/>
    </row>
    <row r="398" spans="1:17" ht="13" hidden="1" x14ac:dyDescent="0.25">
      <c r="A398" s="352"/>
      <c r="B398" s="54" t="str">
        <f>IF(ISTEXT('Organizational Unit Summary'!$B$56),'Organizational Unit Summary'!$B$56,"")</f>
        <v>P-17</v>
      </c>
      <c r="C398" s="51" t="str">
        <f>IF(AND(F398="NY",G398="NY"),"NY",IF('Organizational Unit Summary'!$B$24="Benchmark or Sustainment",IF(D398="OoS","OoS",IF(D398=1,"DM",IF(D398=2,"PM",IF(D398=3,"LM",IF(D398=4,"FM"))))),IF(D398="OoS","OoS",IF(D398&lt;=2,"H",IF(D398=3,"M",IF(D398=4,"L"))))))</f>
        <v>OoS</v>
      </c>
      <c r="D398" s="58" t="str">
        <f>IF('Organizational Unit Summary'!$W$17="OoS","OoS",IF(AND(F398=1,G398=1,NOT(ISTEXT(I398))),4,IF(AND(F398=1,G398=1,ISTEXT(I398)),3,IF(AND(OR(F398=1,G398=1),ISTEXT(I398)),2,1))))</f>
        <v>OoS</v>
      </c>
      <c r="E398" s="57" t="b">
        <f t="shared" si="9"/>
        <v>1</v>
      </c>
      <c r="F398" s="59"/>
      <c r="G398" s="59"/>
      <c r="H398" s="59"/>
      <c r="I398" s="59"/>
      <c r="J398" s="59"/>
      <c r="K398" s="59"/>
      <c r="L398" s="59"/>
      <c r="M398" s="59"/>
      <c r="N398" s="63"/>
      <c r="O398" s="370"/>
      <c r="P398" s="100"/>
      <c r="Q398" s="358"/>
    </row>
    <row r="399" spans="1:17" ht="13" hidden="1" x14ac:dyDescent="0.25">
      <c r="A399" s="352"/>
      <c r="B399" s="54" t="str">
        <f>IF(ISTEXT('Organizational Unit Summary'!$B$57),'Organizational Unit Summary'!$B$57,"")</f>
        <v>P-18</v>
      </c>
      <c r="C399" s="51" t="str">
        <f>IF(AND(F399="NY",G399="NY"),"NY",IF('Organizational Unit Summary'!$B$24="Benchmark or Sustainment",IF(D399="OoS","OoS",IF(D399=1,"DM",IF(D399=2,"PM",IF(D399=3,"LM",IF(D399=4,"FM"))))),IF(D399="OoS","OoS",IF(D399&lt;=2,"H",IF(D399=3,"M",IF(D399=4,"L"))))))</f>
        <v>OoS</v>
      </c>
      <c r="D399" s="58" t="str">
        <f>IF('Organizational Unit Summary'!$X$17="OoS","OoS",IF(AND(F399=1,G399=1,NOT(ISTEXT(I399))),4,IF(AND(F399=1,G399=1,ISTEXT(I399)),3,IF(AND(OR(F399=1,G399=1),ISTEXT(I399)),2,1))))</f>
        <v>OoS</v>
      </c>
      <c r="E399" s="57" t="b">
        <f t="shared" si="9"/>
        <v>1</v>
      </c>
      <c r="F399" s="59"/>
      <c r="G399" s="59"/>
      <c r="H399" s="59"/>
      <c r="I399" s="59"/>
      <c r="J399" s="59"/>
      <c r="K399" s="59"/>
      <c r="L399" s="59"/>
      <c r="M399" s="59"/>
      <c r="N399" s="63"/>
      <c r="O399" s="370"/>
      <c r="P399" s="100"/>
      <c r="Q399" s="358"/>
    </row>
    <row r="400" spans="1:17" ht="13" hidden="1" x14ac:dyDescent="0.25">
      <c r="A400" s="352"/>
      <c r="B400" s="54" t="str">
        <f>IF(ISTEXT('Organizational Unit Summary'!$B$58),'Organizational Unit Summary'!$B$58,"")</f>
        <v>P-19</v>
      </c>
      <c r="C400" s="51" t="str">
        <f>IF(AND(F400="NY",G400="NY"),"NY",IF('Organizational Unit Summary'!$B$24="Benchmark or Sustainment",IF(D400="OoS","OoS",IF(D400=1,"DM",IF(D400=2,"PM",IF(D400=3,"LM",IF(D400=4,"FM"))))),IF(D400="OoS","OoS",IF(D400&lt;=2,"H",IF(D400=3,"M",IF(D400=4,"L"))))))</f>
        <v>OoS</v>
      </c>
      <c r="D400" s="58" t="str">
        <f>IF('Organizational Unit Summary'!$Y$17="OoS","OoS",IF(AND(F400=1,G400=1,NOT(ISTEXT(I400))),4,IF(AND(F400=1,G400=1,ISTEXT(I400)),3,IF(AND(OR(F400=1,G400=1),ISTEXT(I400)),2,1))))</f>
        <v>OoS</v>
      </c>
      <c r="E400" s="57" t="b">
        <f t="shared" si="9"/>
        <v>1</v>
      </c>
      <c r="F400" s="59"/>
      <c r="G400" s="59"/>
      <c r="H400" s="59"/>
      <c r="I400" s="59"/>
      <c r="J400" s="59"/>
      <c r="K400" s="59"/>
      <c r="L400" s="59"/>
      <c r="M400" s="59"/>
      <c r="N400" s="63"/>
      <c r="O400" s="370"/>
      <c r="P400" s="100"/>
      <c r="Q400" s="358"/>
    </row>
    <row r="401" spans="1:17" ht="13.5" hidden="1" thickBot="1" x14ac:dyDescent="0.3">
      <c r="A401" s="353"/>
      <c r="B401" s="54" t="str">
        <f>IF(ISTEXT('Organizational Unit Summary'!$B$59),'Organizational Unit Summary'!$B$59,"")</f>
        <v>P-20</v>
      </c>
      <c r="C401" s="51" t="str">
        <f>IF(AND(F401="NY",G401="NY"),"NY",IF('Organizational Unit Summary'!$B$24="Benchmark or Sustainment",IF(D401="OoS","OoS",IF(D401=1,"DM",IF(D401=2,"PM",IF(D401=3,"LM",IF(D401=4,"FM"))))),IF(D401="OoS","OoS",IF(D401&lt;=2,"H",IF(D401=3,"M",IF(D401=4,"L"))))))</f>
        <v>OoS</v>
      </c>
      <c r="D401" s="58" t="str">
        <f>IF('Organizational Unit Summary'!$Z$17="OoS","OoS",IF(AND(F401=1,G401=1,NOT(ISTEXT(I401))),4,IF(AND(F401=1,G401=1,ISTEXT(I401)),3,IF(AND(OR(F401=1,G401=1),ISTEXT(I401)),2,1))))</f>
        <v>OoS</v>
      </c>
      <c r="E401" s="57" t="b">
        <f t="shared" si="9"/>
        <v>1</v>
      </c>
      <c r="F401" s="59"/>
      <c r="G401" s="59"/>
      <c r="H401" s="59"/>
      <c r="I401" s="59"/>
      <c r="J401" s="59"/>
      <c r="K401" s="59"/>
      <c r="L401" s="59"/>
      <c r="M401" s="59"/>
      <c r="N401" s="63"/>
      <c r="O401" s="371"/>
      <c r="P401" s="100"/>
      <c r="Q401" s="358"/>
    </row>
    <row r="402" spans="1:17" ht="13" hidden="1" x14ac:dyDescent="0.25">
      <c r="A402" s="351" t="s">
        <v>183</v>
      </c>
      <c r="B402" s="54" t="str">
        <f>IF(ISTEXT('Organizational Unit Summary'!$B$40),'Organizational Unit Summary'!$B$40,"")</f>
        <v>P-1</v>
      </c>
      <c r="C402" s="51" t="str">
        <f>IF(AND(F402="NY",G402="NY"),"NY",IF('Organizational Unit Summary'!$B$24="Benchmark or Sustainment",IF(D402="OoS","OoS",IF(D402=1,"DM",IF(D402=2,"PM",IF(D402=3,"LM",IF(D402=4,"FM"))))),IF(D402="OoS","OoS",IF(D402&lt;=2,"H",IF(D402=3,"M",IF(D402=4,"L"))))))</f>
        <v>OoS</v>
      </c>
      <c r="D402" s="58" t="str">
        <f>IF('Organizational Unit Summary'!$G$17="OoS","OoS",IF(AND(F402=1,G402=1,NOT(ISTEXT(I402))),4,IF(AND(F402=1,G402=1,ISTEXT(I402)),3,IF(AND(OR(F402=1,G402=1),ISTEXT(I402)),2,1))))</f>
        <v>OoS</v>
      </c>
      <c r="E402" s="57" t="b">
        <f t="shared" si="9"/>
        <v>1</v>
      </c>
      <c r="F402" s="59"/>
      <c r="G402" s="59"/>
      <c r="H402" s="59"/>
      <c r="I402" s="59"/>
      <c r="J402" s="59"/>
      <c r="K402" s="59"/>
      <c r="L402" s="59"/>
      <c r="M402" s="59"/>
      <c r="N402" s="63"/>
      <c r="O402" s="369"/>
      <c r="P402" s="100"/>
      <c r="Q402" s="358"/>
    </row>
    <row r="403" spans="1:17" ht="13" hidden="1" x14ac:dyDescent="0.25">
      <c r="A403" s="352"/>
      <c r="B403" s="54" t="str">
        <f>IF(ISTEXT('Organizational Unit Summary'!$B$41),'Organizational Unit Summary'!$B$41,"")</f>
        <v>P-2</v>
      </c>
      <c r="C403" s="51" t="str">
        <f>IF(AND(F403="NY",G403="NY"),"NY",IF('Organizational Unit Summary'!$B$24="Benchmark or Sustainment",IF(D403="OoS","OoS",IF(D403=1,"DM",IF(D403=2,"PM",IF(D403=3,"LM",IF(D403=4,"FM"))))),IF(D403="OoS","OoS",IF(D403&lt;=2,"H",IF(D403=3,"M",IF(D403=4,"L"))))))</f>
        <v>OoS</v>
      </c>
      <c r="D403" s="58" t="str">
        <f>IF('Organizational Unit Summary'!$H$17="OoS","OoS",IF(AND(F403=1,G403=1,NOT(ISTEXT(I403))),4,IF(AND(F403=1,G403=1,ISTEXT(I403)),3,IF(AND(OR(F403=1,G403=1),ISTEXT(I403)),2,1))))</f>
        <v>OoS</v>
      </c>
      <c r="E403" s="57" t="b">
        <f t="shared" si="9"/>
        <v>1</v>
      </c>
      <c r="F403" s="59"/>
      <c r="G403" s="59"/>
      <c r="H403" s="59"/>
      <c r="I403" s="59"/>
      <c r="J403" s="59"/>
      <c r="K403" s="59"/>
      <c r="L403" s="59"/>
      <c r="M403" s="59"/>
      <c r="N403" s="63"/>
      <c r="O403" s="370"/>
      <c r="P403" s="100"/>
      <c r="Q403" s="358"/>
    </row>
    <row r="404" spans="1:17" ht="13" hidden="1" x14ac:dyDescent="0.25">
      <c r="A404" s="352"/>
      <c r="B404" s="54" t="str">
        <f>IF(ISTEXT('Organizational Unit Summary'!$B$42),'Organizational Unit Summary'!$B$42,"")</f>
        <v>P-3</v>
      </c>
      <c r="C404" s="51" t="str">
        <f>IF(AND(F404="NY",G404="NY"),"NY",IF('Organizational Unit Summary'!$B$24="Benchmark or Sustainment",IF(D404="OoS","OoS",IF(D404=1,"DM",IF(D404=2,"PM",IF(D404=3,"LM",IF(D404=4,"FM"))))),IF(D404="OoS","OoS",IF(D404&lt;=2,"H",IF(D404=3,"M",IF(D404=4,"L"))))))</f>
        <v>OoS</v>
      </c>
      <c r="D404" s="58" t="str">
        <f>IF('Organizational Unit Summary'!$I$17="OoS","OoS",IF(AND(F404=1,G404=1,NOT(ISTEXT(I404))),4,IF(AND(F404=1,G404=1,ISTEXT(I404)),3,IF(AND(OR(F404=1,G404=1),ISTEXT(I404)),2,1))))</f>
        <v>OoS</v>
      </c>
      <c r="E404" s="57" t="b">
        <f t="shared" si="9"/>
        <v>1</v>
      </c>
      <c r="F404" s="59"/>
      <c r="G404" s="59"/>
      <c r="H404" s="59"/>
      <c r="I404" s="59"/>
      <c r="J404" s="59"/>
      <c r="K404" s="59"/>
      <c r="L404" s="59"/>
      <c r="M404" s="59"/>
      <c r="N404" s="63"/>
      <c r="O404" s="370"/>
      <c r="P404" s="100"/>
      <c r="Q404" s="358"/>
    </row>
    <row r="405" spans="1:17" ht="13" hidden="1" x14ac:dyDescent="0.25">
      <c r="A405" s="352"/>
      <c r="B405" s="54" t="str">
        <f>IF(ISTEXT('Organizational Unit Summary'!$B$43),'Organizational Unit Summary'!$B$43,"")</f>
        <v>P-4</v>
      </c>
      <c r="C405" s="51" t="str">
        <f>IF(AND(F405="NY",G405="NY"),"NY",IF('Organizational Unit Summary'!$B$24="Benchmark or Sustainment",IF(D405="OoS","OoS",IF(D405=1,"DM",IF(D405=2,"PM",IF(D405=3,"LM",IF(D405=4,"FM"))))),IF(D405="OoS","OoS",IF(D405&lt;=2,"H",IF(D405=3,"M",IF(D405=4,"L"))))))</f>
        <v>OoS</v>
      </c>
      <c r="D405" s="58" t="str">
        <f>IF('Organizational Unit Summary'!$J$17="OoS","OoS",IF(AND(F405=1,G405=1,NOT(ISTEXT(I405))),4,IF(AND(F405=1,G405=1,ISTEXT(I405)),3,IF(AND(OR(F405=1,G405=1),ISTEXT(I405)),2,1))))</f>
        <v>OoS</v>
      </c>
      <c r="E405" s="57" t="b">
        <f t="shared" si="9"/>
        <v>1</v>
      </c>
      <c r="F405" s="59"/>
      <c r="G405" s="59"/>
      <c r="H405" s="59"/>
      <c r="I405" s="59"/>
      <c r="J405" s="59"/>
      <c r="K405" s="59"/>
      <c r="L405" s="59"/>
      <c r="M405" s="59"/>
      <c r="N405" s="63"/>
      <c r="O405" s="370"/>
      <c r="P405" s="100"/>
      <c r="Q405" s="358"/>
    </row>
    <row r="406" spans="1:17" ht="13" hidden="1" x14ac:dyDescent="0.25">
      <c r="A406" s="352"/>
      <c r="B406" s="54" t="str">
        <f>IF(ISTEXT('Organizational Unit Summary'!$B$44),'Organizational Unit Summary'!$B$44,"")</f>
        <v>P-5</v>
      </c>
      <c r="C406" s="51" t="str">
        <f>IF(AND(F406="NY",G406="NY"),"NY",IF('Organizational Unit Summary'!$B$24="Benchmark or Sustainment",IF(D406="OoS","OoS",IF(D406=1,"DM",IF(D406=2,"PM",IF(D406=3,"LM",IF(D406=4,"FM"))))),IF(D406="OoS","OoS",IF(D406&lt;=2,"H",IF(D406=3,"M",IF(D406=4,"L"))))))</f>
        <v>OoS</v>
      </c>
      <c r="D406" s="58" t="str">
        <f>IF('Organizational Unit Summary'!$K$17="OoS","OoS",IF(AND(F406=1,G406=1,NOT(ISTEXT(I406))),4,IF(AND(F406=1,G406=1,ISTEXT(I406)),3,IF(AND(OR(F406=1,G406=1),ISTEXT(I406)),2,1))))</f>
        <v>OoS</v>
      </c>
      <c r="E406" s="57" t="b">
        <f t="shared" si="9"/>
        <v>1</v>
      </c>
      <c r="F406" s="59"/>
      <c r="G406" s="59"/>
      <c r="H406" s="59"/>
      <c r="I406" s="59"/>
      <c r="J406" s="59"/>
      <c r="K406" s="59"/>
      <c r="L406" s="59"/>
      <c r="M406" s="59"/>
      <c r="N406" s="63"/>
      <c r="O406" s="370"/>
      <c r="P406" s="100"/>
      <c r="Q406" s="358"/>
    </row>
    <row r="407" spans="1:17" ht="13" hidden="1" x14ac:dyDescent="0.25">
      <c r="A407" s="352"/>
      <c r="B407" s="54" t="str">
        <f>IF(ISTEXT('Organizational Unit Summary'!$B$45),'Organizational Unit Summary'!$B$45,"")</f>
        <v>P-6</v>
      </c>
      <c r="C407" s="51" t="str">
        <f>IF(AND(F407="NY",G407="NY"),"NY",IF('Organizational Unit Summary'!$B$24="Benchmark or Sustainment",IF(D407="OoS","OoS",IF(D407=1,"DM",IF(D407=2,"PM",IF(D407=3,"LM",IF(D407=4,"FM"))))),IF(D407="OoS","OoS",IF(D407&lt;=2,"H",IF(D407=3,"M",IF(D407=4,"L"))))))</f>
        <v>OoS</v>
      </c>
      <c r="D407" s="58" t="str">
        <f>IF('Organizational Unit Summary'!$L$17="OoS","OoS",IF(AND(F407=1,G407=1,NOT(ISTEXT(I407))),4,IF(AND(F407=1,G407=1,ISTEXT(I407)),3,IF(AND(OR(F407=1,G407=1),ISTEXT(I407)),2,1))))</f>
        <v>OoS</v>
      </c>
      <c r="E407" s="57" t="b">
        <f t="shared" si="9"/>
        <v>1</v>
      </c>
      <c r="F407" s="59"/>
      <c r="G407" s="59"/>
      <c r="H407" s="59"/>
      <c r="I407" s="59"/>
      <c r="J407" s="59"/>
      <c r="K407" s="59"/>
      <c r="L407" s="59"/>
      <c r="M407" s="59"/>
      <c r="N407" s="63"/>
      <c r="O407" s="370"/>
      <c r="P407" s="100"/>
      <c r="Q407" s="358"/>
    </row>
    <row r="408" spans="1:17" ht="13" hidden="1" x14ac:dyDescent="0.25">
      <c r="A408" s="352"/>
      <c r="B408" s="54" t="str">
        <f>IF(ISTEXT('Organizational Unit Summary'!$B$46),'Organizational Unit Summary'!$B$46,"")</f>
        <v>P-7</v>
      </c>
      <c r="C408" s="51" t="str">
        <f>IF(AND(F408="NY",G408="NY"),"NY",IF('Organizational Unit Summary'!$B$24="Benchmark or Sustainment",IF(D408="OoS","OoS",IF(D408=1,"DM",IF(D408=2,"PM",IF(D408=3,"LM",IF(D408=4,"FM"))))),IF(D408="OoS","OoS",IF(D408&lt;=2,"H",IF(D408=3,"M",IF(D408=4,"L"))))))</f>
        <v>OoS</v>
      </c>
      <c r="D408" s="58" t="str">
        <f>IF('Organizational Unit Summary'!$M$17="OoS","OoS",IF(AND(F408=1,G408=1,NOT(ISTEXT(I408))),4,IF(AND(F408=1,G408=1,ISTEXT(I408)),3,IF(AND(OR(F408=1,G408=1),ISTEXT(I408)),2,1))))</f>
        <v>OoS</v>
      </c>
      <c r="E408" s="57" t="b">
        <f t="shared" si="9"/>
        <v>1</v>
      </c>
      <c r="F408" s="59"/>
      <c r="G408" s="59"/>
      <c r="H408" s="59"/>
      <c r="I408" s="59"/>
      <c r="J408" s="59"/>
      <c r="K408" s="59"/>
      <c r="L408" s="59"/>
      <c r="M408" s="59"/>
      <c r="N408" s="63"/>
      <c r="O408" s="370"/>
      <c r="P408" s="100"/>
      <c r="Q408" s="358"/>
    </row>
    <row r="409" spans="1:17" ht="13" hidden="1" x14ac:dyDescent="0.25">
      <c r="A409" s="352"/>
      <c r="B409" s="54" t="str">
        <f>IF(ISTEXT('Organizational Unit Summary'!$B$47),'Organizational Unit Summary'!$B$47,"")</f>
        <v>P-8</v>
      </c>
      <c r="C409" s="51" t="str">
        <f>IF(AND(F409="NY",G409="NY"),"NY",IF('Organizational Unit Summary'!$B$24="Benchmark or Sustainment",IF(D409="OoS","OoS",IF(D409=1,"DM",IF(D409=2,"PM",IF(D409=3,"LM",IF(D409=4,"FM"))))),IF(D409="OoS","OoS",IF(D409&lt;=2,"H",IF(D409=3,"M",IF(D409=4,"L"))))))</f>
        <v>OoS</v>
      </c>
      <c r="D409" s="58" t="str">
        <f>IF('Organizational Unit Summary'!$N$17="OoS","OoS",IF(AND(F409=1,G409=1,NOT(ISTEXT(I409))),4,IF(AND(F409=1,G409=1,ISTEXT(I409)),3,IF(AND(OR(F409=1,G409=1),ISTEXT(I409)),2,1))))</f>
        <v>OoS</v>
      </c>
      <c r="E409" s="57" t="b">
        <f t="shared" si="9"/>
        <v>1</v>
      </c>
      <c r="F409" s="59"/>
      <c r="G409" s="59"/>
      <c r="H409" s="59"/>
      <c r="I409" s="59"/>
      <c r="J409" s="59"/>
      <c r="K409" s="59"/>
      <c r="L409" s="59"/>
      <c r="M409" s="59"/>
      <c r="N409" s="63"/>
      <c r="O409" s="370"/>
      <c r="P409" s="100"/>
      <c r="Q409" s="358"/>
    </row>
    <row r="410" spans="1:17" ht="13" hidden="1" x14ac:dyDescent="0.25">
      <c r="A410" s="352"/>
      <c r="B410" s="54" t="str">
        <f>IF(ISTEXT('Organizational Unit Summary'!$B$48),'Organizational Unit Summary'!$B$48,"")</f>
        <v>P-9</v>
      </c>
      <c r="C410" s="51" t="str">
        <f>IF(AND(F410="NY",G410="NY"),"NY",IF('Organizational Unit Summary'!$B$24="Benchmark or Sustainment",IF(D410="OoS","OoS",IF(D410=1,"DM",IF(D410=2,"PM",IF(D410=3,"LM",IF(D410=4,"FM"))))),IF(D410="OoS","OoS",IF(D410&lt;=2,"H",IF(D410=3,"M",IF(D410=4,"L"))))))</f>
        <v>OoS</v>
      </c>
      <c r="D410" s="58" t="str">
        <f>IF('Organizational Unit Summary'!$O$17="OoS","OoS",IF(AND(F410=1,G410=1,NOT(ISTEXT(I410))),4,IF(AND(F410=1,G410=1,ISTEXT(I410)),3,IF(AND(OR(F410=1,G410=1),ISTEXT(I410)),2,1))))</f>
        <v>OoS</v>
      </c>
      <c r="E410" s="57" t="b">
        <f t="shared" si="9"/>
        <v>1</v>
      </c>
      <c r="F410" s="59"/>
      <c r="G410" s="59"/>
      <c r="H410" s="59"/>
      <c r="I410" s="59"/>
      <c r="J410" s="59"/>
      <c r="K410" s="59"/>
      <c r="L410" s="59"/>
      <c r="M410" s="59"/>
      <c r="N410" s="63"/>
      <c r="O410" s="370"/>
      <c r="P410" s="100"/>
      <c r="Q410" s="358"/>
    </row>
    <row r="411" spans="1:17" ht="13" hidden="1" x14ac:dyDescent="0.25">
      <c r="A411" s="352"/>
      <c r="B411" s="54" t="str">
        <f>IF(ISTEXT('Organizational Unit Summary'!$B$49),'Organizational Unit Summary'!$B$49,"")</f>
        <v>P-10</v>
      </c>
      <c r="C411" s="51" t="str">
        <f>IF(AND(F411="NY",G411="NY"),"NY",IF('Organizational Unit Summary'!$B$24="Benchmark or Sustainment",IF(D411="OoS","OoS",IF(D411=1,"DM",IF(D411=2,"PM",IF(D411=3,"LM",IF(D411=4,"FM"))))),IF(D411="OoS","OoS",IF(D411&lt;=2,"H",IF(D411=3,"M",IF(D411=4,"L"))))))</f>
        <v>OoS</v>
      </c>
      <c r="D411" s="58" t="str">
        <f>IF('Organizational Unit Summary'!$P$17="OoS","OoS",IF(AND(F411=1,G411=1,NOT(ISTEXT(I411))),4,IF(AND(F411=1,G411=1,ISTEXT(I411)),3,IF(AND(OR(F411=1,G411=1),ISTEXT(I411)),2,1))))</f>
        <v>OoS</v>
      </c>
      <c r="E411" s="57" t="b">
        <f t="shared" si="9"/>
        <v>1</v>
      </c>
      <c r="F411" s="59"/>
      <c r="G411" s="59"/>
      <c r="H411" s="59"/>
      <c r="I411" s="59"/>
      <c r="J411" s="59"/>
      <c r="K411" s="59"/>
      <c r="L411" s="59"/>
      <c r="M411" s="59"/>
      <c r="N411" s="63"/>
      <c r="O411" s="370"/>
      <c r="P411" s="100"/>
      <c r="Q411" s="358"/>
    </row>
    <row r="412" spans="1:17" ht="13" hidden="1" x14ac:dyDescent="0.25">
      <c r="A412" s="352"/>
      <c r="B412" s="54" t="str">
        <f>IF(ISTEXT('Organizational Unit Summary'!$B$50),'Organizational Unit Summary'!$B$50,"")</f>
        <v>P-11</v>
      </c>
      <c r="C412" s="51" t="str">
        <f>IF(AND(F412="NY",G412="NY"),"NY",IF('Organizational Unit Summary'!$B$24="Benchmark or Sustainment",IF(D412="OoS","OoS",IF(D412=1,"DM",IF(D412=2,"PM",IF(D412=3,"LM",IF(D412=4,"FM"))))),IF(D412="OoS","OoS",IF(D412&lt;=2,"H",IF(D412=3,"M",IF(D412=4,"L"))))))</f>
        <v>OoS</v>
      </c>
      <c r="D412" s="58" t="str">
        <f>IF('Organizational Unit Summary'!$Q$17="OoS","OoS",IF(AND(F412=1,G412=1,NOT(ISTEXT(I412))),4,IF(AND(F412=1,G412=1,ISTEXT(I412)),3,IF(AND(OR(F412=1,G412=1),ISTEXT(I412)),2,1))))</f>
        <v>OoS</v>
      </c>
      <c r="E412" s="57" t="b">
        <f t="shared" si="9"/>
        <v>1</v>
      </c>
      <c r="F412" s="59"/>
      <c r="G412" s="59"/>
      <c r="H412" s="59"/>
      <c r="I412" s="59"/>
      <c r="J412" s="59"/>
      <c r="K412" s="59"/>
      <c r="L412" s="59"/>
      <c r="M412" s="59"/>
      <c r="N412" s="63"/>
      <c r="O412" s="370"/>
      <c r="P412" s="100"/>
      <c r="Q412" s="358"/>
    </row>
    <row r="413" spans="1:17" ht="13" hidden="1" x14ac:dyDescent="0.25">
      <c r="A413" s="352"/>
      <c r="B413" s="54" t="str">
        <f>IF(ISTEXT('Organizational Unit Summary'!$B$51),'Organizational Unit Summary'!$B$51,"")</f>
        <v>P-12</v>
      </c>
      <c r="C413" s="51" t="str">
        <f>IF(AND(F413="NY",G413="NY"),"NY",IF('Organizational Unit Summary'!$B$24="Benchmark or Sustainment",IF(D413="OoS","OoS",IF(D413=1,"DM",IF(D413=2,"PM",IF(D413=3,"LM",IF(D413=4,"FM"))))),IF(D413="OoS","OoS",IF(D413&lt;=2,"H",IF(D413=3,"M",IF(D413=4,"L"))))))</f>
        <v>OoS</v>
      </c>
      <c r="D413" s="58" t="str">
        <f>IF('Organizational Unit Summary'!$R$17="OoS","OoS",IF(AND(F413=1,G413=1,NOT(ISTEXT(I413))),4,IF(AND(F413=1,G413=1,ISTEXT(I413)),3,IF(AND(OR(F413=1,G413=1),ISTEXT(I413)),2,1))))</f>
        <v>OoS</v>
      </c>
      <c r="E413" s="57" t="b">
        <f t="shared" si="9"/>
        <v>1</v>
      </c>
      <c r="F413" s="59"/>
      <c r="G413" s="59"/>
      <c r="H413" s="59"/>
      <c r="I413" s="59"/>
      <c r="J413" s="59"/>
      <c r="K413" s="59"/>
      <c r="L413" s="59"/>
      <c r="M413" s="59"/>
      <c r="N413" s="63"/>
      <c r="O413" s="370"/>
      <c r="P413" s="100"/>
      <c r="Q413" s="358"/>
    </row>
    <row r="414" spans="1:17" ht="13" hidden="1" x14ac:dyDescent="0.25">
      <c r="A414" s="352"/>
      <c r="B414" s="54" t="str">
        <f>IF(ISTEXT('Organizational Unit Summary'!$B$52),'Organizational Unit Summary'!$B$52,"")</f>
        <v>P-13</v>
      </c>
      <c r="C414" s="51" t="str">
        <f>IF(AND(F414="NY",G414="NY"),"NY",IF('Organizational Unit Summary'!$B$24="Benchmark or Sustainment",IF(D414="OoS","OoS",IF(D414=1,"DM",IF(D414=2,"PM",IF(D414=3,"LM",IF(D414=4,"FM"))))),IF(D414="OoS","OoS",IF(D414&lt;=2,"H",IF(D414=3,"M",IF(D414=4,"L"))))))</f>
        <v>OoS</v>
      </c>
      <c r="D414" s="58" t="str">
        <f>IF('Organizational Unit Summary'!$S$17="OoS","OoS",IF(AND(F414=1,G414=1,NOT(ISTEXT(I414))),4,IF(AND(F414=1,G414=1,ISTEXT(I414)),3,IF(AND(OR(F414=1,G414=1),ISTEXT(I414)),2,1))))</f>
        <v>OoS</v>
      </c>
      <c r="E414" s="57" t="b">
        <f t="shared" si="9"/>
        <v>1</v>
      </c>
      <c r="F414" s="59"/>
      <c r="G414" s="59"/>
      <c r="H414" s="59"/>
      <c r="I414" s="59"/>
      <c r="J414" s="59"/>
      <c r="K414" s="59"/>
      <c r="L414" s="59"/>
      <c r="M414" s="59"/>
      <c r="N414" s="63"/>
      <c r="O414" s="370"/>
      <c r="P414" s="100"/>
      <c r="Q414" s="358"/>
    </row>
    <row r="415" spans="1:17" ht="13" hidden="1" x14ac:dyDescent="0.25">
      <c r="A415" s="352"/>
      <c r="B415" s="54" t="str">
        <f>IF(ISTEXT('Organizational Unit Summary'!$B$53),'Organizational Unit Summary'!$B$53,"")</f>
        <v>P-14</v>
      </c>
      <c r="C415" s="51" t="str">
        <f>IF(AND(F415="NY",G415="NY"),"NY",IF('Organizational Unit Summary'!$B$24="Benchmark or Sustainment",IF(D415="OoS","OoS",IF(D415=1,"DM",IF(D415=2,"PM",IF(D415=3,"LM",IF(D415=4,"FM"))))),IF(D415="OoS","OoS",IF(D415&lt;=2,"H",IF(D415=3,"M",IF(D415=4,"L"))))))</f>
        <v>OoS</v>
      </c>
      <c r="D415" s="58" t="str">
        <f>IF('Organizational Unit Summary'!$T$17="OoS","OoS",IF(AND(F415=1,G415=1,NOT(ISTEXT(I415))),4,IF(AND(F415=1,G415=1,ISTEXT(I415)),3,IF(AND(OR(F415=1,G415=1),ISTEXT(I415)),2,1))))</f>
        <v>OoS</v>
      </c>
      <c r="E415" s="57" t="b">
        <f t="shared" si="9"/>
        <v>1</v>
      </c>
      <c r="F415" s="59"/>
      <c r="G415" s="59"/>
      <c r="H415" s="59"/>
      <c r="I415" s="59"/>
      <c r="J415" s="59"/>
      <c r="K415" s="59"/>
      <c r="L415" s="59"/>
      <c r="M415" s="59"/>
      <c r="N415" s="63"/>
      <c r="O415" s="370"/>
      <c r="P415" s="100"/>
      <c r="Q415" s="358"/>
    </row>
    <row r="416" spans="1:17" ht="13" hidden="1" x14ac:dyDescent="0.25">
      <c r="A416" s="352"/>
      <c r="B416" s="54" t="str">
        <f>IF(ISTEXT('Organizational Unit Summary'!$B$54),'Organizational Unit Summary'!$B$54,"")</f>
        <v>P-15</v>
      </c>
      <c r="C416" s="51" t="str">
        <f>IF(AND(F416="NY",G416="NY"),"NY",IF('Organizational Unit Summary'!$B$24="Benchmark or Sustainment",IF(D416="OoS","OoS",IF(D416=1,"DM",IF(D416=2,"PM",IF(D416=3,"LM",IF(D416=4,"FM"))))),IF(D416="OoS","OoS",IF(D416&lt;=2,"H",IF(D416=3,"M",IF(D416=4,"L"))))))</f>
        <v>OoS</v>
      </c>
      <c r="D416" s="58" t="str">
        <f>IF('Organizational Unit Summary'!$U$17="OoS","OoS",IF(AND(F416=1,G416=1,NOT(ISTEXT(I416))),4,IF(AND(F416=1,G416=1,ISTEXT(I416)),3,IF(AND(OR(F416=1,G416=1),ISTEXT(I416)),2,1))))</f>
        <v>OoS</v>
      </c>
      <c r="E416" s="57" t="b">
        <f t="shared" si="9"/>
        <v>1</v>
      </c>
      <c r="F416" s="59"/>
      <c r="G416" s="59"/>
      <c r="H416" s="59"/>
      <c r="I416" s="59"/>
      <c r="J416" s="59"/>
      <c r="K416" s="59"/>
      <c r="L416" s="59"/>
      <c r="M416" s="59"/>
      <c r="N416" s="63"/>
      <c r="O416" s="370"/>
      <c r="P416" s="100"/>
      <c r="Q416" s="358"/>
    </row>
    <row r="417" spans="1:17" ht="13" hidden="1" x14ac:dyDescent="0.25">
      <c r="A417" s="352"/>
      <c r="B417" s="54" t="str">
        <f>IF(ISTEXT('Organizational Unit Summary'!$B$55),'Organizational Unit Summary'!$B$55,"")</f>
        <v>P-16</v>
      </c>
      <c r="C417" s="51" t="str">
        <f>IF(AND(F417="NY",G417="NY"),"NY",IF('Organizational Unit Summary'!$B$24="Benchmark or Sustainment",IF(D417="OoS","OoS",IF(D417=1,"DM",IF(D417=2,"PM",IF(D417=3,"LM",IF(D417=4,"FM"))))),IF(D417="OoS","OoS",IF(D417&lt;=2,"H",IF(D417=3,"M",IF(D417=4,"L"))))))</f>
        <v>OoS</v>
      </c>
      <c r="D417" s="58" t="str">
        <f>IF('Organizational Unit Summary'!$V$17="OoS","OoS",IF(AND(F417=1,G417=1,NOT(ISTEXT(I417))),4,IF(AND(F417=1,G417=1,ISTEXT(I417)),3,IF(AND(OR(F417=1,G417=1),ISTEXT(I417)),2,1))))</f>
        <v>OoS</v>
      </c>
      <c r="E417" s="57" t="b">
        <f t="shared" si="9"/>
        <v>1</v>
      </c>
      <c r="F417" s="59"/>
      <c r="G417" s="59"/>
      <c r="H417" s="59"/>
      <c r="I417" s="59"/>
      <c r="J417" s="59"/>
      <c r="K417" s="59"/>
      <c r="L417" s="59"/>
      <c r="M417" s="59"/>
      <c r="N417" s="63"/>
      <c r="O417" s="370"/>
      <c r="P417" s="100"/>
      <c r="Q417" s="358"/>
    </row>
    <row r="418" spans="1:17" ht="13" hidden="1" x14ac:dyDescent="0.25">
      <c r="A418" s="352"/>
      <c r="B418" s="54" t="str">
        <f>IF(ISTEXT('Organizational Unit Summary'!$B$56),'Organizational Unit Summary'!$B$56,"")</f>
        <v>P-17</v>
      </c>
      <c r="C418" s="51" t="str">
        <f>IF(AND(F418="NY",G418="NY"),"NY",IF('Organizational Unit Summary'!$B$24="Benchmark or Sustainment",IF(D418="OoS","OoS",IF(D418=1,"DM",IF(D418=2,"PM",IF(D418=3,"LM",IF(D418=4,"FM"))))),IF(D418="OoS","OoS",IF(D418&lt;=2,"H",IF(D418=3,"M",IF(D418=4,"L"))))))</f>
        <v>OoS</v>
      </c>
      <c r="D418" s="58" t="str">
        <f>IF('Organizational Unit Summary'!$W$17="OoS","OoS",IF(AND(F418=1,G418=1,NOT(ISTEXT(I418))),4,IF(AND(F418=1,G418=1,ISTEXT(I418)),3,IF(AND(OR(F418=1,G418=1),ISTEXT(I418)),2,1))))</f>
        <v>OoS</v>
      </c>
      <c r="E418" s="57" t="b">
        <f t="shared" si="9"/>
        <v>1</v>
      </c>
      <c r="F418" s="59"/>
      <c r="G418" s="59"/>
      <c r="H418" s="59"/>
      <c r="I418" s="59"/>
      <c r="J418" s="59"/>
      <c r="K418" s="59"/>
      <c r="L418" s="59"/>
      <c r="M418" s="59"/>
      <c r="N418" s="63"/>
      <c r="O418" s="370"/>
      <c r="P418" s="100"/>
      <c r="Q418" s="358"/>
    </row>
    <row r="419" spans="1:17" ht="13" hidden="1" x14ac:dyDescent="0.25">
      <c r="A419" s="352"/>
      <c r="B419" s="54" t="str">
        <f>IF(ISTEXT('Organizational Unit Summary'!$B$57),'Organizational Unit Summary'!$B$57,"")</f>
        <v>P-18</v>
      </c>
      <c r="C419" s="51" t="str">
        <f>IF(AND(F419="NY",G419="NY"),"NY",IF('Organizational Unit Summary'!$B$24="Benchmark or Sustainment",IF(D419="OoS","OoS",IF(D419=1,"DM",IF(D419=2,"PM",IF(D419=3,"LM",IF(D419=4,"FM"))))),IF(D419="OoS","OoS",IF(D419&lt;=2,"H",IF(D419=3,"M",IF(D419=4,"L"))))))</f>
        <v>OoS</v>
      </c>
      <c r="D419" s="58" t="str">
        <f>IF('Organizational Unit Summary'!$X$17="OoS","OoS",IF(AND(F419=1,G419=1,NOT(ISTEXT(I419))),4,IF(AND(F419=1,G419=1,ISTEXT(I419)),3,IF(AND(OR(F419=1,G419=1),ISTEXT(I419)),2,1))))</f>
        <v>OoS</v>
      </c>
      <c r="E419" s="57" t="b">
        <f t="shared" si="9"/>
        <v>1</v>
      </c>
      <c r="F419" s="59"/>
      <c r="G419" s="59"/>
      <c r="H419" s="59"/>
      <c r="I419" s="59"/>
      <c r="J419" s="59"/>
      <c r="K419" s="59"/>
      <c r="L419" s="59"/>
      <c r="M419" s="59"/>
      <c r="N419" s="63"/>
      <c r="O419" s="370"/>
      <c r="P419" s="100"/>
      <c r="Q419" s="358"/>
    </row>
    <row r="420" spans="1:17" ht="13" hidden="1" x14ac:dyDescent="0.25">
      <c r="A420" s="352"/>
      <c r="B420" s="54" t="str">
        <f>IF(ISTEXT('Organizational Unit Summary'!$B$58),'Organizational Unit Summary'!$B$58,"")</f>
        <v>P-19</v>
      </c>
      <c r="C420" s="51" t="str">
        <f>IF(AND(F420="NY",G420="NY"),"NY",IF('Organizational Unit Summary'!$B$24="Benchmark or Sustainment",IF(D420="OoS","OoS",IF(D420=1,"DM",IF(D420=2,"PM",IF(D420=3,"LM",IF(D420=4,"FM"))))),IF(D420="OoS","OoS",IF(D420&lt;=2,"H",IF(D420=3,"M",IF(D420=4,"L"))))))</f>
        <v>OoS</v>
      </c>
      <c r="D420" s="58" t="str">
        <f>IF('Organizational Unit Summary'!$Y$17="OoS","OoS",IF(AND(F420=1,G420=1,NOT(ISTEXT(I420))),4,IF(AND(F420=1,G420=1,ISTEXT(I420)),3,IF(AND(OR(F420=1,G420=1),ISTEXT(I420)),2,1))))</f>
        <v>OoS</v>
      </c>
      <c r="E420" s="57" t="b">
        <f t="shared" si="9"/>
        <v>1</v>
      </c>
      <c r="F420" s="59"/>
      <c r="G420" s="59"/>
      <c r="H420" s="59"/>
      <c r="I420" s="59"/>
      <c r="J420" s="59"/>
      <c r="K420" s="59"/>
      <c r="L420" s="59"/>
      <c r="M420" s="59"/>
      <c r="N420" s="63"/>
      <c r="O420" s="370"/>
      <c r="P420" s="100"/>
      <c r="Q420" s="358"/>
    </row>
    <row r="421" spans="1:17" ht="13.5" hidden="1" thickBot="1" x14ac:dyDescent="0.3">
      <c r="A421" s="353"/>
      <c r="B421" s="54" t="str">
        <f>IF(ISTEXT('Organizational Unit Summary'!$B$59),'Organizational Unit Summary'!$B$59,"")</f>
        <v>P-20</v>
      </c>
      <c r="C421" s="51" t="str">
        <f>IF(AND(F421="NY",G421="NY"),"NY",IF('Organizational Unit Summary'!$B$24="Benchmark or Sustainment",IF(D421="OoS","OoS",IF(D421=1,"DM",IF(D421=2,"PM",IF(D421=3,"LM",IF(D421=4,"FM"))))),IF(D421="OoS","OoS",IF(D421&lt;=2,"H",IF(D421=3,"M",IF(D421=4,"L"))))))</f>
        <v>OoS</v>
      </c>
      <c r="D421" s="58" t="str">
        <f>IF('Organizational Unit Summary'!$Z$17="OoS","OoS",IF(AND(F421=1,G421=1,NOT(ISTEXT(I421))),4,IF(AND(F421=1,G421=1,ISTEXT(I421)),3,IF(AND(OR(F421=1,G421=1),ISTEXT(I421)),2,1))))</f>
        <v>OoS</v>
      </c>
      <c r="E421" s="57" t="b">
        <f t="shared" si="9"/>
        <v>1</v>
      </c>
      <c r="F421" s="59"/>
      <c r="G421" s="59"/>
      <c r="H421" s="59"/>
      <c r="I421" s="59"/>
      <c r="J421" s="59"/>
      <c r="K421" s="59"/>
      <c r="L421" s="59"/>
      <c r="M421" s="59"/>
      <c r="N421" s="63"/>
      <c r="O421" s="371"/>
      <c r="P421" s="100"/>
      <c r="Q421" s="358"/>
    </row>
    <row r="422" spans="1:17" ht="13" hidden="1" x14ac:dyDescent="0.25">
      <c r="A422" s="351" t="s">
        <v>184</v>
      </c>
      <c r="B422" s="54" t="str">
        <f>IF(ISTEXT('Organizational Unit Summary'!$B$40),'Organizational Unit Summary'!$B$40,"")</f>
        <v>P-1</v>
      </c>
      <c r="C422" s="51" t="str">
        <f>IF(AND(F422="NY",G422="NY"),"NY",IF('Organizational Unit Summary'!$B$24="Benchmark or Sustainment",IF(D422="OoS","OoS",IF(D422=1,"DM",IF(D422=2,"PM",IF(D422=3,"LM",IF(D422=4,"FM"))))),IF(D422="OoS","OoS",IF(D422&lt;=2,"H",IF(D422=3,"M",IF(D422=4,"L"))))))</f>
        <v>OoS</v>
      </c>
      <c r="D422" s="58" t="str">
        <f>IF('Organizational Unit Summary'!$G$17="OoS","OoS",IF(AND(F422=1,G422=1,NOT(ISTEXT(I422))),4,IF(AND(F422=1,G422=1,ISTEXT(I422)),3,IF(AND(OR(F422=1,G422=1),ISTEXT(I422)),2,1))))</f>
        <v>OoS</v>
      </c>
      <c r="E422" s="57" t="b">
        <f t="shared" si="9"/>
        <v>1</v>
      </c>
      <c r="F422" s="59"/>
      <c r="G422" s="59"/>
      <c r="H422" s="59"/>
      <c r="I422" s="59"/>
      <c r="J422" s="59"/>
      <c r="K422" s="59"/>
      <c r="L422" s="59"/>
      <c r="M422" s="59"/>
      <c r="N422" s="63"/>
      <c r="O422" s="369"/>
      <c r="P422" s="100"/>
      <c r="Q422" s="358"/>
    </row>
    <row r="423" spans="1:17" ht="13" hidden="1" x14ac:dyDescent="0.25">
      <c r="A423" s="352"/>
      <c r="B423" s="54" t="str">
        <f>IF(ISTEXT('Organizational Unit Summary'!$B$41),'Organizational Unit Summary'!$B$41,"")</f>
        <v>P-2</v>
      </c>
      <c r="C423" s="51" t="str">
        <f>IF(AND(F423="NY",G423="NY"),"NY",IF('Organizational Unit Summary'!$B$24="Benchmark or Sustainment",IF(D423="OoS","OoS",IF(D423=1,"DM",IF(D423=2,"PM",IF(D423=3,"LM",IF(D423=4,"FM"))))),IF(D423="OoS","OoS",IF(D423&lt;=2,"H",IF(D423=3,"M",IF(D423=4,"L"))))))</f>
        <v>OoS</v>
      </c>
      <c r="D423" s="58" t="str">
        <f>IF('Organizational Unit Summary'!$H$17="OoS","OoS",IF(AND(F423=1,G423=1,NOT(ISTEXT(I423))),4,IF(AND(F423=1,G423=1,ISTEXT(I423)),3,IF(AND(OR(F423=1,G423=1),ISTEXT(I423)),2,1))))</f>
        <v>OoS</v>
      </c>
      <c r="E423" s="57" t="b">
        <f t="shared" si="9"/>
        <v>1</v>
      </c>
      <c r="F423" s="59"/>
      <c r="G423" s="59"/>
      <c r="H423" s="59"/>
      <c r="I423" s="59"/>
      <c r="J423" s="59"/>
      <c r="K423" s="59"/>
      <c r="L423" s="59"/>
      <c r="M423" s="59"/>
      <c r="N423" s="63"/>
      <c r="O423" s="370"/>
      <c r="P423" s="100"/>
      <c r="Q423" s="358"/>
    </row>
    <row r="424" spans="1:17" ht="13" hidden="1" x14ac:dyDescent="0.25">
      <c r="A424" s="352"/>
      <c r="B424" s="54" t="str">
        <f>IF(ISTEXT('Organizational Unit Summary'!$B$42),'Organizational Unit Summary'!$B$42,"")</f>
        <v>P-3</v>
      </c>
      <c r="C424" s="51" t="str">
        <f>IF(AND(F424="NY",G424="NY"),"NY",IF('Organizational Unit Summary'!$B$24="Benchmark or Sustainment",IF(D424="OoS","OoS",IF(D424=1,"DM",IF(D424=2,"PM",IF(D424=3,"LM",IF(D424=4,"FM"))))),IF(D424="OoS","OoS",IF(D424&lt;=2,"H",IF(D424=3,"M",IF(D424=4,"L"))))))</f>
        <v>OoS</v>
      </c>
      <c r="D424" s="58" t="str">
        <f>IF('Organizational Unit Summary'!$I$17="OoS","OoS",IF(AND(F424=1,G424=1,NOT(ISTEXT(I424))),4,IF(AND(F424=1,G424=1,ISTEXT(I424)),3,IF(AND(OR(F424=1,G424=1),ISTEXT(I424)),2,1))))</f>
        <v>OoS</v>
      </c>
      <c r="E424" s="57" t="b">
        <f t="shared" si="9"/>
        <v>1</v>
      </c>
      <c r="F424" s="59"/>
      <c r="G424" s="59"/>
      <c r="H424" s="59"/>
      <c r="I424" s="59"/>
      <c r="J424" s="59"/>
      <c r="K424" s="59"/>
      <c r="L424" s="59"/>
      <c r="M424" s="59"/>
      <c r="N424" s="63"/>
      <c r="O424" s="370"/>
      <c r="P424" s="100"/>
      <c r="Q424" s="358"/>
    </row>
    <row r="425" spans="1:17" ht="13" hidden="1" x14ac:dyDescent="0.25">
      <c r="A425" s="352"/>
      <c r="B425" s="54" t="str">
        <f>IF(ISTEXT('Organizational Unit Summary'!$B$43),'Organizational Unit Summary'!$B$43,"")</f>
        <v>P-4</v>
      </c>
      <c r="C425" s="51" t="str">
        <f>IF(AND(F425="NY",G425="NY"),"NY",IF('Organizational Unit Summary'!$B$24="Benchmark or Sustainment",IF(D425="OoS","OoS",IF(D425=1,"DM",IF(D425=2,"PM",IF(D425=3,"LM",IF(D425=4,"FM"))))),IF(D425="OoS","OoS",IF(D425&lt;=2,"H",IF(D425=3,"M",IF(D425=4,"L"))))))</f>
        <v>OoS</v>
      </c>
      <c r="D425" s="58" t="str">
        <f>IF('Organizational Unit Summary'!$J$17="OoS","OoS",IF(AND(F425=1,G425=1,NOT(ISTEXT(I425))),4,IF(AND(F425=1,G425=1,ISTEXT(I425)),3,IF(AND(OR(F425=1,G425=1),ISTEXT(I425)),2,1))))</f>
        <v>OoS</v>
      </c>
      <c r="E425" s="57" t="b">
        <f t="shared" si="9"/>
        <v>1</v>
      </c>
      <c r="F425" s="59"/>
      <c r="G425" s="59"/>
      <c r="H425" s="59"/>
      <c r="I425" s="59"/>
      <c r="J425" s="59"/>
      <c r="K425" s="59"/>
      <c r="L425" s="59"/>
      <c r="M425" s="59"/>
      <c r="N425" s="63"/>
      <c r="O425" s="370"/>
      <c r="P425" s="100"/>
      <c r="Q425" s="358"/>
    </row>
    <row r="426" spans="1:17" ht="13" hidden="1" x14ac:dyDescent="0.25">
      <c r="A426" s="352"/>
      <c r="B426" s="54" t="str">
        <f>IF(ISTEXT('Organizational Unit Summary'!$B$44),'Organizational Unit Summary'!$B$44,"")</f>
        <v>P-5</v>
      </c>
      <c r="C426" s="51" t="str">
        <f>IF(AND(F426="NY",G426="NY"),"NY",IF('Organizational Unit Summary'!$B$24="Benchmark or Sustainment",IF(D426="OoS","OoS",IF(D426=1,"DM",IF(D426=2,"PM",IF(D426=3,"LM",IF(D426=4,"FM"))))),IF(D426="OoS","OoS",IF(D426&lt;=2,"H",IF(D426=3,"M",IF(D426=4,"L"))))))</f>
        <v>OoS</v>
      </c>
      <c r="D426" s="58" t="str">
        <f>IF('Organizational Unit Summary'!$K$17="OoS","OoS",IF(AND(F426=1,G426=1,NOT(ISTEXT(I426))),4,IF(AND(F426=1,G426=1,ISTEXT(I426)),3,IF(AND(OR(F426=1,G426=1),ISTEXT(I426)),2,1))))</f>
        <v>OoS</v>
      </c>
      <c r="E426" s="57" t="b">
        <f t="shared" si="9"/>
        <v>1</v>
      </c>
      <c r="F426" s="59"/>
      <c r="G426" s="59"/>
      <c r="H426" s="59"/>
      <c r="I426" s="59"/>
      <c r="J426" s="59"/>
      <c r="K426" s="59"/>
      <c r="L426" s="59"/>
      <c r="M426" s="59"/>
      <c r="N426" s="63"/>
      <c r="O426" s="370"/>
      <c r="P426" s="100"/>
      <c r="Q426" s="358"/>
    </row>
    <row r="427" spans="1:17" ht="13" hidden="1" x14ac:dyDescent="0.25">
      <c r="A427" s="352"/>
      <c r="B427" s="54" t="str">
        <f>IF(ISTEXT('Organizational Unit Summary'!$B$45),'Organizational Unit Summary'!$B$45,"")</f>
        <v>P-6</v>
      </c>
      <c r="C427" s="51" t="str">
        <f>IF(AND(F427="NY",G427="NY"),"NY",IF('Organizational Unit Summary'!$B$24="Benchmark or Sustainment",IF(D427="OoS","OoS",IF(D427=1,"DM",IF(D427=2,"PM",IF(D427=3,"LM",IF(D427=4,"FM"))))),IF(D427="OoS","OoS",IF(D427&lt;=2,"H",IF(D427=3,"M",IF(D427=4,"L"))))))</f>
        <v>OoS</v>
      </c>
      <c r="D427" s="58" t="str">
        <f>IF('Organizational Unit Summary'!$L$17="OoS","OoS",IF(AND(F427=1,G427=1,NOT(ISTEXT(I427))),4,IF(AND(F427=1,G427=1,ISTEXT(I427)),3,IF(AND(OR(F427=1,G427=1),ISTEXT(I427)),2,1))))</f>
        <v>OoS</v>
      </c>
      <c r="E427" s="57" t="b">
        <f t="shared" si="9"/>
        <v>1</v>
      </c>
      <c r="F427" s="59"/>
      <c r="G427" s="59"/>
      <c r="H427" s="59"/>
      <c r="I427" s="59"/>
      <c r="J427" s="59"/>
      <c r="K427" s="59"/>
      <c r="L427" s="59"/>
      <c r="M427" s="59"/>
      <c r="N427" s="63"/>
      <c r="O427" s="370"/>
      <c r="P427" s="100"/>
      <c r="Q427" s="358"/>
    </row>
    <row r="428" spans="1:17" ht="13" hidden="1" x14ac:dyDescent="0.25">
      <c r="A428" s="352"/>
      <c r="B428" s="54" t="str">
        <f>IF(ISTEXT('Organizational Unit Summary'!$B$46),'Organizational Unit Summary'!$B$46,"")</f>
        <v>P-7</v>
      </c>
      <c r="C428" s="51" t="str">
        <f>IF(AND(F428="NY",G428="NY"),"NY",IF('Organizational Unit Summary'!$B$24="Benchmark or Sustainment",IF(D428="OoS","OoS",IF(D428=1,"DM",IF(D428=2,"PM",IF(D428=3,"LM",IF(D428=4,"FM"))))),IF(D428="OoS","OoS",IF(D428&lt;=2,"H",IF(D428=3,"M",IF(D428=4,"L"))))))</f>
        <v>OoS</v>
      </c>
      <c r="D428" s="58" t="str">
        <f>IF('Organizational Unit Summary'!$M$17="OoS","OoS",IF(AND(F428=1,G428=1,NOT(ISTEXT(I428))),4,IF(AND(F428=1,G428=1,ISTEXT(I428)),3,IF(AND(OR(F428=1,G428=1),ISTEXT(I428)),2,1))))</f>
        <v>OoS</v>
      </c>
      <c r="E428" s="57" t="b">
        <f t="shared" si="9"/>
        <v>1</v>
      </c>
      <c r="F428" s="59"/>
      <c r="G428" s="59"/>
      <c r="H428" s="59"/>
      <c r="I428" s="59"/>
      <c r="J428" s="59"/>
      <c r="K428" s="59"/>
      <c r="L428" s="59"/>
      <c r="M428" s="59"/>
      <c r="N428" s="63"/>
      <c r="O428" s="370"/>
      <c r="P428" s="100"/>
      <c r="Q428" s="358"/>
    </row>
    <row r="429" spans="1:17" ht="13" hidden="1" x14ac:dyDescent="0.25">
      <c r="A429" s="352"/>
      <c r="B429" s="54" t="str">
        <f>IF(ISTEXT('Organizational Unit Summary'!$B$47),'Organizational Unit Summary'!$B$47,"")</f>
        <v>P-8</v>
      </c>
      <c r="C429" s="51" t="str">
        <f>IF(AND(F429="NY",G429="NY"),"NY",IF('Organizational Unit Summary'!$B$24="Benchmark or Sustainment",IF(D429="OoS","OoS",IF(D429=1,"DM",IF(D429=2,"PM",IF(D429=3,"LM",IF(D429=4,"FM"))))),IF(D429="OoS","OoS",IF(D429&lt;=2,"H",IF(D429=3,"M",IF(D429=4,"L"))))))</f>
        <v>OoS</v>
      </c>
      <c r="D429" s="58" t="str">
        <f>IF('Organizational Unit Summary'!$N$17="OoS","OoS",IF(AND(F429=1,G429=1,NOT(ISTEXT(I429))),4,IF(AND(F429=1,G429=1,ISTEXT(I429)),3,IF(AND(OR(F429=1,G429=1),ISTEXT(I429)),2,1))))</f>
        <v>OoS</v>
      </c>
      <c r="E429" s="57" t="b">
        <f t="shared" si="9"/>
        <v>1</v>
      </c>
      <c r="F429" s="59"/>
      <c r="G429" s="59"/>
      <c r="H429" s="59"/>
      <c r="I429" s="59"/>
      <c r="J429" s="59"/>
      <c r="K429" s="59"/>
      <c r="L429" s="59"/>
      <c r="M429" s="59"/>
      <c r="N429" s="63"/>
      <c r="O429" s="370"/>
      <c r="P429" s="100"/>
      <c r="Q429" s="358"/>
    </row>
    <row r="430" spans="1:17" ht="13" hidden="1" x14ac:dyDescent="0.25">
      <c r="A430" s="352"/>
      <c r="B430" s="54" t="str">
        <f>IF(ISTEXT('Organizational Unit Summary'!$B$48),'Organizational Unit Summary'!$B$48,"")</f>
        <v>P-9</v>
      </c>
      <c r="C430" s="51" t="str">
        <f>IF(AND(F430="NY",G430="NY"),"NY",IF('Organizational Unit Summary'!$B$24="Benchmark or Sustainment",IF(D430="OoS","OoS",IF(D430=1,"DM",IF(D430=2,"PM",IF(D430=3,"LM",IF(D430=4,"FM"))))),IF(D430="OoS","OoS",IF(D430&lt;=2,"H",IF(D430=3,"M",IF(D430=4,"L"))))))</f>
        <v>OoS</v>
      </c>
      <c r="D430" s="58" t="str">
        <f>IF('Organizational Unit Summary'!$O$17="OoS","OoS",IF(AND(F430=1,G430=1,NOT(ISTEXT(I430))),4,IF(AND(F430=1,G430=1,ISTEXT(I430)),3,IF(AND(OR(F430=1,G430=1),ISTEXT(I430)),2,1))))</f>
        <v>OoS</v>
      </c>
      <c r="E430" s="57" t="b">
        <f t="shared" si="9"/>
        <v>1</v>
      </c>
      <c r="F430" s="59"/>
      <c r="G430" s="59"/>
      <c r="H430" s="59"/>
      <c r="I430" s="59"/>
      <c r="J430" s="59"/>
      <c r="K430" s="59"/>
      <c r="L430" s="59"/>
      <c r="M430" s="59"/>
      <c r="N430" s="63"/>
      <c r="O430" s="370"/>
      <c r="P430" s="100"/>
      <c r="Q430" s="358"/>
    </row>
    <row r="431" spans="1:17" ht="13" hidden="1" x14ac:dyDescent="0.25">
      <c r="A431" s="352"/>
      <c r="B431" s="54" t="str">
        <f>IF(ISTEXT('Organizational Unit Summary'!$B$49),'Organizational Unit Summary'!$B$49,"")</f>
        <v>P-10</v>
      </c>
      <c r="C431" s="51" t="str">
        <f>IF(AND(F431="NY",G431="NY"),"NY",IF('Organizational Unit Summary'!$B$24="Benchmark or Sustainment",IF(D431="OoS","OoS",IF(D431=1,"DM",IF(D431=2,"PM",IF(D431=3,"LM",IF(D431=4,"FM"))))),IF(D431="OoS","OoS",IF(D431&lt;=2,"H",IF(D431=3,"M",IF(D431=4,"L"))))))</f>
        <v>OoS</v>
      </c>
      <c r="D431" s="58" t="str">
        <f>IF('Organizational Unit Summary'!$P$17="OoS","OoS",IF(AND(F431=1,G431=1,NOT(ISTEXT(I431))),4,IF(AND(F431=1,G431=1,ISTEXT(I431)),3,IF(AND(OR(F431=1,G431=1),ISTEXT(I431)),2,1))))</f>
        <v>OoS</v>
      </c>
      <c r="E431" s="57" t="b">
        <f t="shared" si="9"/>
        <v>1</v>
      </c>
      <c r="F431" s="59"/>
      <c r="G431" s="59"/>
      <c r="H431" s="59"/>
      <c r="I431" s="59"/>
      <c r="J431" s="59"/>
      <c r="K431" s="59"/>
      <c r="L431" s="59"/>
      <c r="M431" s="59"/>
      <c r="N431" s="63"/>
      <c r="O431" s="370"/>
      <c r="P431" s="100"/>
      <c r="Q431" s="358"/>
    </row>
    <row r="432" spans="1:17" ht="13" hidden="1" x14ac:dyDescent="0.25">
      <c r="A432" s="352"/>
      <c r="B432" s="54" t="str">
        <f>IF(ISTEXT('Organizational Unit Summary'!$B$50),'Organizational Unit Summary'!$B$50,"")</f>
        <v>P-11</v>
      </c>
      <c r="C432" s="51" t="str">
        <f>IF(AND(F432="NY",G432="NY"),"NY",IF('Organizational Unit Summary'!$B$24="Benchmark or Sustainment",IF(D432="OoS","OoS",IF(D432=1,"DM",IF(D432=2,"PM",IF(D432=3,"LM",IF(D432=4,"FM"))))),IF(D432="OoS","OoS",IF(D432&lt;=2,"H",IF(D432=3,"M",IF(D432=4,"L"))))))</f>
        <v>OoS</v>
      </c>
      <c r="D432" s="58" t="str">
        <f>IF('Organizational Unit Summary'!$Q$17="OoS","OoS",IF(AND(F432=1,G432=1,NOT(ISTEXT(I432))),4,IF(AND(F432=1,G432=1,ISTEXT(I432)),3,IF(AND(OR(F432=1,G432=1),ISTEXT(I432)),2,1))))</f>
        <v>OoS</v>
      </c>
      <c r="E432" s="57" t="b">
        <f t="shared" si="9"/>
        <v>1</v>
      </c>
      <c r="F432" s="59"/>
      <c r="G432" s="59"/>
      <c r="H432" s="59"/>
      <c r="I432" s="59"/>
      <c r="J432" s="59"/>
      <c r="K432" s="59"/>
      <c r="L432" s="59"/>
      <c r="M432" s="59"/>
      <c r="N432" s="63"/>
      <c r="O432" s="370"/>
      <c r="P432" s="100"/>
      <c r="Q432" s="358"/>
    </row>
    <row r="433" spans="1:17" ht="13" hidden="1" x14ac:dyDescent="0.25">
      <c r="A433" s="352"/>
      <c r="B433" s="54" t="str">
        <f>IF(ISTEXT('Organizational Unit Summary'!$B$51),'Organizational Unit Summary'!$B$51,"")</f>
        <v>P-12</v>
      </c>
      <c r="C433" s="51" t="str">
        <f>IF(AND(F433="NY",G433="NY"),"NY",IF('Organizational Unit Summary'!$B$24="Benchmark or Sustainment",IF(D433="OoS","OoS",IF(D433=1,"DM",IF(D433=2,"PM",IF(D433=3,"LM",IF(D433=4,"FM"))))),IF(D433="OoS","OoS",IF(D433&lt;=2,"H",IF(D433=3,"M",IF(D433=4,"L"))))))</f>
        <v>OoS</v>
      </c>
      <c r="D433" s="58" t="str">
        <f>IF('Organizational Unit Summary'!$R$17="OoS","OoS",IF(AND(F433=1,G433=1,NOT(ISTEXT(I433))),4,IF(AND(F433=1,G433=1,ISTEXT(I433)),3,IF(AND(OR(F433=1,G433=1),ISTEXT(I433)),2,1))))</f>
        <v>OoS</v>
      </c>
      <c r="E433" s="57" t="b">
        <f t="shared" ref="E433:E441" si="10">OR(NOT(ISBLANK(F433)),OR(C433="OoS"))</f>
        <v>1</v>
      </c>
      <c r="F433" s="59"/>
      <c r="G433" s="59"/>
      <c r="H433" s="59"/>
      <c r="I433" s="59"/>
      <c r="J433" s="59"/>
      <c r="K433" s="59"/>
      <c r="L433" s="59"/>
      <c r="M433" s="59"/>
      <c r="N433" s="63"/>
      <c r="O433" s="370"/>
      <c r="P433" s="100"/>
      <c r="Q433" s="358"/>
    </row>
    <row r="434" spans="1:17" ht="13" hidden="1" x14ac:dyDescent="0.25">
      <c r="A434" s="352"/>
      <c r="B434" s="54" t="str">
        <f>IF(ISTEXT('Organizational Unit Summary'!$B$52),'Organizational Unit Summary'!$B$52,"")</f>
        <v>P-13</v>
      </c>
      <c r="C434" s="51" t="str">
        <f>IF(AND(F434="NY",G434="NY"),"NY",IF('Organizational Unit Summary'!$B$24="Benchmark or Sustainment",IF(D434="OoS","OoS",IF(D434=1,"DM",IF(D434=2,"PM",IF(D434=3,"LM",IF(D434=4,"FM"))))),IF(D434="OoS","OoS",IF(D434&lt;=2,"H",IF(D434=3,"M",IF(D434=4,"L"))))))</f>
        <v>OoS</v>
      </c>
      <c r="D434" s="58" t="str">
        <f>IF('Organizational Unit Summary'!$S$17="OoS","OoS",IF(AND(F434=1,G434=1,NOT(ISTEXT(I434))),4,IF(AND(F434=1,G434=1,ISTEXT(I434)),3,IF(AND(OR(F434=1,G434=1),ISTEXT(I434)),2,1))))</f>
        <v>OoS</v>
      </c>
      <c r="E434" s="57" t="b">
        <f t="shared" si="10"/>
        <v>1</v>
      </c>
      <c r="F434" s="59"/>
      <c r="G434" s="59"/>
      <c r="H434" s="59"/>
      <c r="I434" s="59"/>
      <c r="J434" s="59"/>
      <c r="K434" s="59"/>
      <c r="L434" s="59"/>
      <c r="M434" s="59"/>
      <c r="N434" s="63"/>
      <c r="O434" s="370"/>
      <c r="P434" s="100"/>
      <c r="Q434" s="358"/>
    </row>
    <row r="435" spans="1:17" ht="13" hidden="1" x14ac:dyDescent="0.25">
      <c r="A435" s="352"/>
      <c r="B435" s="54" t="str">
        <f>IF(ISTEXT('Organizational Unit Summary'!$B$53),'Organizational Unit Summary'!$B$53,"")</f>
        <v>P-14</v>
      </c>
      <c r="C435" s="51" t="str">
        <f>IF(AND(F435="NY",G435="NY"),"NY",IF('Organizational Unit Summary'!$B$24="Benchmark or Sustainment",IF(D435="OoS","OoS",IF(D435=1,"DM",IF(D435=2,"PM",IF(D435=3,"LM",IF(D435=4,"FM"))))),IF(D435="OoS","OoS",IF(D435&lt;=2,"H",IF(D435=3,"M",IF(D435=4,"L"))))))</f>
        <v>OoS</v>
      </c>
      <c r="D435" s="58" t="str">
        <f>IF('Organizational Unit Summary'!$T$17="OoS","OoS",IF(AND(F435=1,G435=1,NOT(ISTEXT(I435))),4,IF(AND(F435=1,G435=1,ISTEXT(I435)),3,IF(AND(OR(F435=1,G435=1),ISTEXT(I435)),2,1))))</f>
        <v>OoS</v>
      </c>
      <c r="E435" s="57" t="b">
        <f t="shared" si="10"/>
        <v>1</v>
      </c>
      <c r="F435" s="59"/>
      <c r="G435" s="59"/>
      <c r="H435" s="59"/>
      <c r="I435" s="59"/>
      <c r="J435" s="59"/>
      <c r="K435" s="59"/>
      <c r="L435" s="59"/>
      <c r="M435" s="59"/>
      <c r="N435" s="63"/>
      <c r="O435" s="370"/>
      <c r="P435" s="100"/>
      <c r="Q435" s="358"/>
    </row>
    <row r="436" spans="1:17" ht="13" hidden="1" x14ac:dyDescent="0.25">
      <c r="A436" s="352"/>
      <c r="B436" s="54" t="str">
        <f>IF(ISTEXT('Organizational Unit Summary'!$B$54),'Organizational Unit Summary'!$B$54,"")</f>
        <v>P-15</v>
      </c>
      <c r="C436" s="51" t="str">
        <f>IF(AND(F436="NY",G436="NY"),"NY",IF('Organizational Unit Summary'!$B$24="Benchmark or Sustainment",IF(D436="OoS","OoS",IF(D436=1,"DM",IF(D436=2,"PM",IF(D436=3,"LM",IF(D436=4,"FM"))))),IF(D436="OoS","OoS",IF(D436&lt;=2,"H",IF(D436=3,"M",IF(D436=4,"L"))))))</f>
        <v>OoS</v>
      </c>
      <c r="D436" s="58" t="str">
        <f>IF('Organizational Unit Summary'!$U$17="OoS","OoS",IF(AND(F436=1,G436=1,NOT(ISTEXT(I436))),4,IF(AND(F436=1,G436=1,ISTEXT(I436)),3,IF(AND(OR(F436=1,G436=1),ISTEXT(I436)),2,1))))</f>
        <v>OoS</v>
      </c>
      <c r="E436" s="57" t="b">
        <f t="shared" si="10"/>
        <v>1</v>
      </c>
      <c r="F436" s="59"/>
      <c r="G436" s="59"/>
      <c r="H436" s="59"/>
      <c r="I436" s="59"/>
      <c r="J436" s="59"/>
      <c r="K436" s="59"/>
      <c r="L436" s="59"/>
      <c r="M436" s="59"/>
      <c r="N436" s="63"/>
      <c r="O436" s="370"/>
      <c r="P436" s="100"/>
      <c r="Q436" s="358"/>
    </row>
    <row r="437" spans="1:17" ht="13" hidden="1" x14ac:dyDescent="0.25">
      <c r="A437" s="352"/>
      <c r="B437" s="54" t="str">
        <f>IF(ISTEXT('Organizational Unit Summary'!$B$55),'Organizational Unit Summary'!$B$55,"")</f>
        <v>P-16</v>
      </c>
      <c r="C437" s="51" t="str">
        <f>IF(AND(F437="NY",G437="NY"),"NY",IF('Organizational Unit Summary'!$B$24="Benchmark or Sustainment",IF(D437="OoS","OoS",IF(D437=1,"DM",IF(D437=2,"PM",IF(D437=3,"LM",IF(D437=4,"FM"))))),IF(D437="OoS","OoS",IF(D437&lt;=2,"H",IF(D437=3,"M",IF(D437=4,"L"))))))</f>
        <v>OoS</v>
      </c>
      <c r="D437" s="58" t="str">
        <f>IF('Organizational Unit Summary'!$V$17="OoS","OoS",IF(AND(F437=1,G437=1,NOT(ISTEXT(I437))),4,IF(AND(F437=1,G437=1,ISTEXT(I437)),3,IF(AND(OR(F437=1,G437=1),ISTEXT(I437)),2,1))))</f>
        <v>OoS</v>
      </c>
      <c r="E437" s="57" t="b">
        <f t="shared" si="10"/>
        <v>1</v>
      </c>
      <c r="F437" s="59"/>
      <c r="G437" s="59"/>
      <c r="H437" s="59"/>
      <c r="I437" s="59"/>
      <c r="J437" s="59"/>
      <c r="K437" s="59"/>
      <c r="L437" s="59"/>
      <c r="M437" s="59"/>
      <c r="N437" s="63"/>
      <c r="O437" s="370"/>
      <c r="P437" s="100"/>
      <c r="Q437" s="358"/>
    </row>
    <row r="438" spans="1:17" ht="13" hidden="1" x14ac:dyDescent="0.25">
      <c r="A438" s="352"/>
      <c r="B438" s="54" t="str">
        <f>IF(ISTEXT('Organizational Unit Summary'!$B$56),'Organizational Unit Summary'!$B$56,"")</f>
        <v>P-17</v>
      </c>
      <c r="C438" s="51" t="str">
        <f>IF(AND(F438="NY",G438="NY"),"NY",IF('Organizational Unit Summary'!$B$24="Benchmark or Sustainment",IF(D438="OoS","OoS",IF(D438=1,"DM",IF(D438=2,"PM",IF(D438=3,"LM",IF(D438=4,"FM"))))),IF(D438="OoS","OoS",IF(D438&lt;=2,"H",IF(D438=3,"M",IF(D438=4,"L"))))))</f>
        <v>OoS</v>
      </c>
      <c r="D438" s="58" t="str">
        <f>IF('Organizational Unit Summary'!$W$17="OoS","OoS",IF(AND(F438=1,G438=1,NOT(ISTEXT(I438))),4,IF(AND(F438=1,G438=1,ISTEXT(I438)),3,IF(AND(OR(F438=1,G438=1),ISTEXT(I438)),2,1))))</f>
        <v>OoS</v>
      </c>
      <c r="E438" s="57" t="b">
        <f t="shared" si="10"/>
        <v>1</v>
      </c>
      <c r="F438" s="59"/>
      <c r="G438" s="59"/>
      <c r="H438" s="59"/>
      <c r="I438" s="59"/>
      <c r="J438" s="59"/>
      <c r="K438" s="59"/>
      <c r="L438" s="59"/>
      <c r="M438" s="59"/>
      <c r="N438" s="63"/>
      <c r="O438" s="370"/>
      <c r="P438" s="100"/>
      <c r="Q438" s="358"/>
    </row>
    <row r="439" spans="1:17" ht="13" hidden="1" x14ac:dyDescent="0.25">
      <c r="A439" s="352"/>
      <c r="B439" s="54" t="str">
        <f>IF(ISTEXT('Organizational Unit Summary'!$B$57),'Organizational Unit Summary'!$B$57,"")</f>
        <v>P-18</v>
      </c>
      <c r="C439" s="51" t="str">
        <f>IF(AND(F439="NY",G439="NY"),"NY",IF('Organizational Unit Summary'!$B$24="Benchmark or Sustainment",IF(D439="OoS","OoS",IF(D439=1,"DM",IF(D439=2,"PM",IF(D439=3,"LM",IF(D439=4,"FM"))))),IF(D439="OoS","OoS",IF(D439&lt;=2,"H",IF(D439=3,"M",IF(D439=4,"L"))))))</f>
        <v>OoS</v>
      </c>
      <c r="D439" s="58" t="str">
        <f>IF('Organizational Unit Summary'!$X$17="OoS","OoS",IF(AND(F439=1,G439=1,NOT(ISTEXT(I439))),4,IF(AND(F439=1,G439=1,ISTEXT(I439)),3,IF(AND(OR(F439=1,G439=1),ISTEXT(I439)),2,1))))</f>
        <v>OoS</v>
      </c>
      <c r="E439" s="57" t="b">
        <f t="shared" si="10"/>
        <v>1</v>
      </c>
      <c r="F439" s="59"/>
      <c r="G439" s="59"/>
      <c r="H439" s="59"/>
      <c r="I439" s="59"/>
      <c r="J439" s="59"/>
      <c r="K439" s="59"/>
      <c r="L439" s="59"/>
      <c r="M439" s="59"/>
      <c r="N439" s="63"/>
      <c r="O439" s="370"/>
      <c r="P439" s="100"/>
      <c r="Q439" s="358"/>
    </row>
    <row r="440" spans="1:17" ht="13" hidden="1" x14ac:dyDescent="0.25">
      <c r="A440" s="352"/>
      <c r="B440" s="54" t="str">
        <f>IF(ISTEXT('Organizational Unit Summary'!$B$58),'Organizational Unit Summary'!$B$58,"")</f>
        <v>P-19</v>
      </c>
      <c r="C440" s="51" t="str">
        <f>IF(AND(F440="NY",G440="NY"),"NY",IF('Organizational Unit Summary'!$B$24="Benchmark or Sustainment",IF(D440="OoS","OoS",IF(D440=1,"DM",IF(D440=2,"PM",IF(D440=3,"LM",IF(D440=4,"FM"))))),IF(D440="OoS","OoS",IF(D440&lt;=2,"H",IF(D440=3,"M",IF(D440=4,"L"))))))</f>
        <v>OoS</v>
      </c>
      <c r="D440" s="58" t="str">
        <f>IF('Organizational Unit Summary'!$Y$17="OoS","OoS",IF(AND(F440=1,G440=1,NOT(ISTEXT(I440))),4,IF(AND(F440=1,G440=1,ISTEXT(I440)),3,IF(AND(OR(F440=1,G440=1),ISTEXT(I440)),2,1))))</f>
        <v>OoS</v>
      </c>
      <c r="E440" s="57" t="b">
        <f t="shared" si="10"/>
        <v>1</v>
      </c>
      <c r="F440" s="59"/>
      <c r="G440" s="59"/>
      <c r="H440" s="59"/>
      <c r="I440" s="59"/>
      <c r="J440" s="59"/>
      <c r="K440" s="59"/>
      <c r="L440" s="59"/>
      <c r="M440" s="59"/>
      <c r="N440" s="63"/>
      <c r="O440" s="370"/>
      <c r="P440" s="100"/>
      <c r="Q440" s="358"/>
    </row>
    <row r="441" spans="1:17" ht="13.5" hidden="1" customHeight="1" thickBot="1" x14ac:dyDescent="0.3">
      <c r="A441" s="353"/>
      <c r="B441" s="54" t="str">
        <f>IF(ISTEXT('Organizational Unit Summary'!$B$59),'Organizational Unit Summary'!$B$59,"")</f>
        <v>P-20</v>
      </c>
      <c r="C441" s="51" t="str">
        <f>IF(AND(ISTEXT(I441),OR(F441="NY",G441="NY")),"NY",IF('Organizational Unit Summary'!$B$24="Benchmark or Sustainment",IF(D441="OoS","OoS",IF(D441=1,"DM",IF(D441=2,"PM",IF(D441=3,"LM",IF(D441=4,"FM"))))),IF(D441="OoS","OoS",IF(D441&lt;=2,"H",IF(D441=3,"M",IF(D441=4,"L"))))))</f>
        <v>OoS</v>
      </c>
      <c r="D441" s="58" t="str">
        <f>IF('Organizational Unit Summary'!$Z$17="OoS","OoS",IF(AND(F441=1,G441=1,NOT(ISTEXT(I441))),4,IF(AND(F441=1,G441=1,ISTEXT(I441)),3,IF(AND(OR(F441=1,G441=1),ISTEXT(I441)),2,1))))</f>
        <v>OoS</v>
      </c>
      <c r="E441" s="57" t="b">
        <f t="shared" si="10"/>
        <v>1</v>
      </c>
      <c r="F441" s="59"/>
      <c r="G441" s="59"/>
      <c r="H441" s="59"/>
      <c r="I441" s="59"/>
      <c r="J441" s="59"/>
      <c r="K441" s="59"/>
      <c r="L441" s="59"/>
      <c r="M441" s="59"/>
      <c r="N441" s="63"/>
      <c r="O441" s="371"/>
      <c r="P441" s="100"/>
      <c r="Q441" s="359"/>
    </row>
    <row r="442" spans="1:17" ht="12.65" hidden="1" customHeight="1" x14ac:dyDescent="0.25"/>
    <row r="443" spans="1:17" hidden="1" x14ac:dyDescent="0.25"/>
    <row r="444" spans="1:17" hidden="1" x14ac:dyDescent="0.25"/>
    <row r="445" spans="1:17" hidden="1" x14ac:dyDescent="0.25"/>
    <row r="446" spans="1:17" hidden="1" x14ac:dyDescent="0.25"/>
    <row r="447" spans="1:17" hidden="1" x14ac:dyDescent="0.25"/>
    <row r="448" spans="1:17"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spans="1:17" hidden="1" x14ac:dyDescent="0.25"/>
    <row r="674" spans="1:17" hidden="1" x14ac:dyDescent="0.25"/>
    <row r="675" spans="1:17" hidden="1" x14ac:dyDescent="0.25"/>
    <row r="676" spans="1:17" hidden="1" x14ac:dyDescent="0.25"/>
    <row r="677" spans="1:17" hidden="1" x14ac:dyDescent="0.25"/>
    <row r="678" spans="1:17" hidden="1" x14ac:dyDescent="0.25"/>
    <row r="679" spans="1:17" hidden="1" x14ac:dyDescent="0.25"/>
    <row r="680" spans="1:17" hidden="1" x14ac:dyDescent="0.25"/>
    <row r="681" spans="1:17" hidden="1" x14ac:dyDescent="0.25"/>
    <row r="682" spans="1:17" ht="13" thickTop="1" x14ac:dyDescent="0.25">
      <c r="A682" s="140"/>
      <c r="B682" s="140"/>
      <c r="C682" s="141"/>
      <c r="D682" s="140"/>
      <c r="E682" s="140"/>
      <c r="F682" s="140"/>
      <c r="G682" s="140"/>
      <c r="H682" s="140"/>
      <c r="I682" s="140"/>
      <c r="J682" s="140"/>
      <c r="K682" s="140"/>
      <c r="L682" s="140"/>
      <c r="M682" s="140"/>
      <c r="N682" s="140"/>
      <c r="O682" s="142"/>
      <c r="P682" s="140"/>
      <c r="Q682" s="141"/>
    </row>
    <row r="683" spans="1:17" hidden="1" x14ac:dyDescent="0.25"/>
    <row r="684" spans="1:17" hidden="1" x14ac:dyDescent="0.25"/>
    <row r="685" spans="1:17" hidden="1" x14ac:dyDescent="0.25"/>
    <row r="686" spans="1:17" hidden="1" x14ac:dyDescent="0.25"/>
    <row r="687" spans="1:17" hidden="1" x14ac:dyDescent="0.25"/>
    <row r="688" spans="1:17"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sheetData>
  <sheetProtection sheet="1" objects="1" formatColumns="0" formatRows="0"/>
  <autoFilter ref="A1:N1" xr:uid="{D750933E-5F24-4A2C-BE61-F77134F7794D}"/>
  <mergeCells count="49">
    <mergeCell ref="O402:O421"/>
    <mergeCell ref="O422:O441"/>
    <mergeCell ref="O302:O321"/>
    <mergeCell ref="O322:O341"/>
    <mergeCell ref="O342:O361"/>
    <mergeCell ref="O362:O381"/>
    <mergeCell ref="O382:O401"/>
    <mergeCell ref="O202:O221"/>
    <mergeCell ref="O222:O241"/>
    <mergeCell ref="O242:O261"/>
    <mergeCell ref="O262:O281"/>
    <mergeCell ref="O282:O301"/>
    <mergeCell ref="O102:O121"/>
    <mergeCell ref="O122:O141"/>
    <mergeCell ref="O142:O161"/>
    <mergeCell ref="O162:O181"/>
    <mergeCell ref="O182:O201"/>
    <mergeCell ref="Q2:Q41"/>
    <mergeCell ref="Q162:Q281"/>
    <mergeCell ref="A362:A381"/>
    <mergeCell ref="A2:A21"/>
    <mergeCell ref="A22:A41"/>
    <mergeCell ref="A42:A61"/>
    <mergeCell ref="A62:A81"/>
    <mergeCell ref="A82:A101"/>
    <mergeCell ref="A262:A281"/>
    <mergeCell ref="A282:A301"/>
    <mergeCell ref="A302:A321"/>
    <mergeCell ref="A322:A341"/>
    <mergeCell ref="A342:A361"/>
    <mergeCell ref="O2:O21"/>
    <mergeCell ref="O22:O41"/>
    <mergeCell ref="O42:O61"/>
    <mergeCell ref="A382:A401"/>
    <mergeCell ref="Q382:Q441"/>
    <mergeCell ref="Q282:Q381"/>
    <mergeCell ref="Q42:Q161"/>
    <mergeCell ref="A402:A421"/>
    <mergeCell ref="A422:A441"/>
    <mergeCell ref="A102:A121"/>
    <mergeCell ref="A122:A141"/>
    <mergeCell ref="A142:A161"/>
    <mergeCell ref="A162:A181"/>
    <mergeCell ref="A182:A201"/>
    <mergeCell ref="A202:A221"/>
    <mergeCell ref="A222:A241"/>
    <mergeCell ref="A242:A261"/>
    <mergeCell ref="O62:O81"/>
    <mergeCell ref="O82:O101"/>
  </mergeCells>
  <conditionalFormatting sqref="Q2 Q42 Q162 Q282 Q382">
    <cfRule type="cellIs" dxfId="679" priority="759" stopIfTrue="1" operator="equal">
      <formula>"S"</formula>
    </cfRule>
    <cfRule type="cellIs" dxfId="678" priority="760" stopIfTrue="1" operator="equal">
      <formula>"NR"</formula>
    </cfRule>
    <cfRule type="cellIs" dxfId="677" priority="761" stopIfTrue="1" operator="equal">
      <formula>"U"</formula>
    </cfRule>
  </conditionalFormatting>
  <conditionalFormatting sqref="C441">
    <cfRule type="cellIs" dxfId="676" priority="80" operator="equal">
      <formula>"NY"</formula>
    </cfRule>
    <cfRule type="expression" dxfId="675" priority="81" stopIfTrue="1">
      <formula>D441=4</formula>
    </cfRule>
    <cfRule type="expression" dxfId="674" priority="82" stopIfTrue="1">
      <formula>D441=3</formula>
    </cfRule>
    <cfRule type="expression" dxfId="673" priority="83" stopIfTrue="1">
      <formula>OR(D441=1,D441=2)</formula>
    </cfRule>
  </conditionalFormatting>
  <conditionalFormatting sqref="D2:E441">
    <cfRule type="cellIs" dxfId="672" priority="84" stopIfTrue="1" operator="equal">
      <formula>"L"</formula>
    </cfRule>
    <cfRule type="cellIs" dxfId="671" priority="85" stopIfTrue="1" operator="equal">
      <formula>"M"</formula>
    </cfRule>
    <cfRule type="cellIs" dxfId="670" priority="86" stopIfTrue="1" operator="equal">
      <formula>"H"</formula>
    </cfRule>
  </conditionalFormatting>
  <conditionalFormatting sqref="C2:C440">
    <cfRule type="expression" dxfId="669" priority="8" stopIfTrue="1">
      <formula>D2=4</formula>
    </cfRule>
    <cfRule type="expression" dxfId="668" priority="9" stopIfTrue="1">
      <formula>D2=3</formula>
    </cfRule>
    <cfRule type="expression" dxfId="667" priority="10" stopIfTrue="1">
      <formula>OR(D2=1,D2=2)</formula>
    </cfRule>
  </conditionalFormatting>
  <conditionalFormatting sqref="C2:C440">
    <cfRule type="cellIs" dxfId="666" priority="6" stopIfTrue="1" operator="equal">
      <formula>"NC"</formula>
    </cfRule>
    <cfRule type="cellIs" dxfId="665" priority="7" stopIfTrue="1" operator="equal">
      <formula>"NY"</formula>
    </cfRule>
  </conditionalFormatting>
  <conditionalFormatting sqref="O2 O22 O42 O62 O82 O102 O122 O142 O162 O182 O202 O222 O242 O262 O282 O302 O322 O342 O362 O382 O402 O422">
    <cfRule type="expression" dxfId="664" priority="1" stopIfTrue="1">
      <formula>OR(O2="L",O2="FM")</formula>
    </cfRule>
    <cfRule type="expression" dxfId="663" priority="2" stopIfTrue="1">
      <formula>OR(O2="M",O2="LM")</formula>
    </cfRule>
    <cfRule type="expression" dxfId="662" priority="3" stopIfTrue="1">
      <formula>OR(O2="H",O2="PM",O2="NM",O2="DM")</formula>
    </cfRule>
    <cfRule type="expression" dxfId="661" priority="4" stopIfTrue="1">
      <formula>OR(O2="NC")</formula>
    </cfRule>
    <cfRule type="expression" dxfId="660" priority="5" stopIfTrue="1">
      <formula>OR(O2="NY")</formula>
    </cfRule>
  </conditionalFormatting>
  <dataValidations count="2">
    <dataValidation type="whole" operator="greaterThanOrEqual" allowBlank="1" showInputMessage="1" showErrorMessage="1" error="Only numeric entries allowed" sqref="H2:H441 J2:J441" xr:uid="{13D27A95-4996-4DBD-BBB9-0ED9DDA90BE6}">
      <formula1>0</formula1>
    </dataValidation>
    <dataValidation type="list" allowBlank="1" showInputMessage="1" showErrorMessage="1" sqref="F2:G441" xr:uid="{0EBA025D-FF50-427A-87F3-4313025C5F97}">
      <formula1>"0,1,NY"</formula1>
    </dataValidation>
  </dataValidations>
  <pageMargins left="0.75" right="0.75" top="1" bottom="1" header="0.5" footer="0.5"/>
  <extLst>
    <ext xmlns:x14="http://schemas.microsoft.com/office/spreadsheetml/2009/9/main" uri="{CCE6A557-97BC-4b89-ADB6-D9C93CAAB3DF}">
      <x14:dataValidations xmlns:xm="http://schemas.microsoft.com/office/excel/2006/main" count="2">
        <x14:dataValidation type="list" allowBlank="1" showInputMessage="1" showErrorMessage="1" xr:uid="{751A6777-E4E2-4889-9B25-D6F133CAAF32}">
          <x14:formula1>
            <xm:f>'Organizational Unit Summary'!$AL$22:$AL$24</xm:f>
          </x14:formula1>
          <xm:sqref>Q2 Q42 Q162 Q282 Q382</xm:sqref>
        </x14:dataValidation>
        <x14:dataValidation type="list" allowBlank="1" showInputMessage="1" showErrorMessage="1" xr:uid="{DD64685B-0650-4F1F-8167-1AF2EAD27DD2}">
          <x14:formula1>
            <xm:f>IF('Organizational Unit Summary'!$B$24="Evaluation", Eval_Char, Benchmark_Char)</xm:f>
          </x14:formula1>
          <xm:sqref>O2 O22 O42 O62 O82 O102 O122 O142 O162 O182 O202 O222 O242 O262 O282 O302 O322 O342 O362 O382 O402 O422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19.179687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241</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Summary'!$G$18="OoS","OoS",IF(AND(F2=1,G2=1,NOT(ISTEXT(I2))),4,IF(AND(F2=1,G2=1,ISTEXT(I2)),3,IF(AND(OR(F2=1,G2=1),ISTEXT(I2)),2,1))))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Summary'!$H$18="OoS","OoS",IF(AND(F3=1,G3=1,NOT(ISTEXT(I3))),4,IF(AND(F3=1,G3=1,ISTEXT(I3)),3,IF(AND(OR(F3=1,G3=1),ISTEXT(I3)),2,1))))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Summary'!$I$18="OoS","OoS",IF(AND(F4=1,G4=1,NOT(ISTEXT(I4))),4,IF(AND(F4=1,G4=1,ISTEXT(I4)),3,IF(AND(OR(F4=1,G4=1),ISTEXT(I4)),2,1))))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Summary'!$J$18="OoS","OoS",IF(AND(F5=1,G5=1,NOT(ISTEXT(I5))),4,IF(AND(F5=1,G5=1,ISTEXT(I5)),3,IF(AND(OR(F5=1,G5=1),ISTEXT(I5)),2,1))))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Summary'!$K$18="OoS","OoS",IF(AND(F6=1,G6=1,NOT(ISTEXT(I6))),4,IF(AND(F6=1,G6=1,ISTEXT(I6)),3,IF(AND(OR(F6=1,G6=1),ISTEXT(I6)),2,1))))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Summary'!$L$18="OoS","OoS",IF(AND(F7=1,G7=1,NOT(ISTEXT(I7))),4,IF(AND(F7=1,G7=1,ISTEXT(I7)),3,IF(AND(OR(F7=1,G7=1),ISTEXT(I7)),2,1))))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Summary'!$M$18="OoS","OoS",IF(AND(F8=1,G8=1,NOT(ISTEXT(I8))),4,IF(AND(F8=1,G8=1,ISTEXT(I8)),3,IF(AND(OR(F8=1,G8=1),ISTEXT(I8)),2,1))))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Summary'!$N$18="OoS","OoS",IF(AND(F9=1,G9=1,NOT(ISTEXT(I9))),4,IF(AND(F9=1,G9=1,ISTEXT(I9)),3,IF(AND(OR(F9=1,G9=1),ISTEXT(I9)),2,1))))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Summary'!$O$18="OoS","OoS",IF(AND(F10=1,G10=1,NOT(ISTEXT(I10))),4,IF(AND(F10=1,G10=1,ISTEXT(I10)),3,IF(AND(OR(F10=1,G10=1),ISTEXT(I10)),2,1))))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Summary'!$P$18="OoS","OoS",IF(AND(F11=1,G11=1,NOT(ISTEXT(I11))),4,IF(AND(F11=1,G11=1,ISTEXT(I11)),3,IF(AND(OR(F11=1,G11=1),ISTEXT(I11)),2,1))))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Summary'!$Q$18="OoS","OoS",IF(AND(F12=1,G12=1,NOT(ISTEXT(I12))),4,IF(AND(F12=1,G12=1,ISTEXT(I12)),3,IF(AND(OR(F12=1,G12=1),ISTEXT(I12)),2,1))))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Summary'!$R$18="OoS","OoS",IF(AND(F13=1,G13=1,NOT(ISTEXT(I13))),4,IF(AND(F13=1,G13=1,ISTEXT(I13)),3,IF(AND(OR(F13=1,G13=1),ISTEXT(I13)),2,1))))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Summary'!$S$18="OoS","OoS",IF(AND(F14=1,G14=1,NOT(ISTEXT(I14))),4,IF(AND(F14=1,G14=1,ISTEXT(I14)),3,IF(AND(OR(F14=1,G14=1),ISTEXT(I14)),2,1))))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Summary'!$T$18="OoS","OoS",IF(AND(F15=1,G15=1,NOT(ISTEXT(I15))),4,IF(AND(F15=1,G15=1,ISTEXT(I15)),3,IF(AND(OR(F15=1,G15=1),ISTEXT(I15)),2,1))))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Summary'!$U$18="OoS","OoS",IF(AND(F16=1,G16=1,NOT(ISTEXT(I16))),4,IF(AND(F16=1,G16=1,ISTEXT(I16)),3,IF(AND(OR(F16=1,G16=1),ISTEXT(I16)),2,1))))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Summary'!$V$18="OoS","OoS",IF(AND(F17=1,G17=1,NOT(ISTEXT(I17))),4,IF(AND(F17=1,G17=1,ISTEXT(I17)),3,IF(AND(OR(F17=1,G17=1),ISTEXT(I17)),2,1))))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Summary'!$W$18="OoS","OoS",IF(AND(F18=1,G18=1,NOT(ISTEXT(I18))),4,IF(AND(F18=1,G18=1,ISTEXT(I18)),3,IF(AND(OR(F18=1,G18=1),ISTEXT(I18)),2,1))))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Summary'!$X$18="OoS","OoS",IF(AND(F19=1,G19=1,NOT(ISTEXT(I19))),4,IF(AND(F19=1,G19=1,ISTEXT(I19)),3,IF(AND(OR(F19=1,G19=1),ISTEXT(I19)),2,1))))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Summary'!$Y$18="OoS","OoS",IF(AND(F20=1,G20=1,NOT(ISTEXT(I20))),4,IF(AND(F20=1,G20=1,ISTEXT(I20)),3,IF(AND(OR(F20=1,G20=1),ISTEXT(I20)),2,1))))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Summary'!$Z$18="OoS","OoS",IF(AND(F21=1,G21=1,NOT(ISTEXT(I21))),4,IF(AND(F21=1,G21=1,ISTEXT(I21)),3,IF(AND(OR(F21=1,G21=1),ISTEXT(I21)),2,1))))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242</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Summary'!$G$18="OoS","OoS",IF(AND(F22=1,G22=1,NOT(ISTEXT(I22))),4,IF(AND(F22=1,G22=1,ISTEXT(I22)),3,IF(AND(OR(F22=1,G22=1),ISTEXT(I22)),2,1))))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Summary'!$H$18="OoS","OoS",IF(AND(F23=1,G23=1,NOT(ISTEXT(I23))),4,IF(AND(F23=1,G23=1,ISTEXT(I23)),3,IF(AND(OR(F23=1,G23=1),ISTEXT(I23)),2,1))))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Summary'!$I$18="OoS","OoS",IF(AND(F24=1,G24=1,NOT(ISTEXT(I24))),4,IF(AND(F24=1,G24=1,ISTEXT(I24)),3,IF(AND(OR(F24=1,G24=1),ISTEXT(I24)),2,1))))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Summary'!$J$18="OoS","OoS",IF(AND(F25=1,G25=1,NOT(ISTEXT(I25))),4,IF(AND(F25=1,G25=1,ISTEXT(I25)),3,IF(AND(OR(F25=1,G25=1),ISTEXT(I25)),2,1))))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Summary'!$K$18="OoS","OoS",IF(AND(F26=1,G26=1,NOT(ISTEXT(I26))),4,IF(AND(F26=1,G26=1,ISTEXT(I26)),3,IF(AND(OR(F26=1,G26=1),ISTEXT(I26)),2,1))))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Summary'!$L$18="OoS","OoS",IF(AND(F27=1,G27=1,NOT(ISTEXT(I27))),4,IF(AND(F27=1,G27=1,ISTEXT(I27)),3,IF(AND(OR(F27=1,G27=1),ISTEXT(I27)),2,1))))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Summary'!$M$18="OoS","OoS",IF(AND(F28=1,G28=1,NOT(ISTEXT(I28))),4,IF(AND(F28=1,G28=1,ISTEXT(I28)),3,IF(AND(OR(F28=1,G28=1),ISTEXT(I28)),2,1))))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Summary'!$N$18="OoS","OoS",IF(AND(F29=1,G29=1,NOT(ISTEXT(I29))),4,IF(AND(F29=1,G29=1,ISTEXT(I29)),3,IF(AND(OR(F29=1,G29=1),ISTEXT(I29)),2,1))))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Summary'!$O$18="OoS","OoS",IF(AND(F30=1,G30=1,NOT(ISTEXT(I30))),4,IF(AND(F30=1,G30=1,ISTEXT(I30)),3,IF(AND(OR(F30=1,G30=1),ISTEXT(I30)),2,1))))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Summary'!$P$18="OoS","OoS",IF(AND(F31=1,G31=1,NOT(ISTEXT(I31))),4,IF(AND(F31=1,G31=1,ISTEXT(I31)),3,IF(AND(OR(F31=1,G31=1),ISTEXT(I31)),2,1))))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Summary'!$Q$18="OoS","OoS",IF(AND(F32=1,G32=1,NOT(ISTEXT(I32))),4,IF(AND(F32=1,G32=1,ISTEXT(I32)),3,IF(AND(OR(F32=1,G32=1),ISTEXT(I32)),2,1))))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Summary'!$R$18="OoS","OoS",IF(AND(F33=1,G33=1,NOT(ISTEXT(I33))),4,IF(AND(F33=1,G33=1,ISTEXT(I33)),3,IF(AND(OR(F33=1,G33=1),ISTEXT(I33)),2,1))))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Summary'!$S$18="OoS","OoS",IF(AND(F34=1,G34=1,NOT(ISTEXT(I34))),4,IF(AND(F34=1,G34=1,ISTEXT(I34)),3,IF(AND(OR(F34=1,G34=1),ISTEXT(I34)),2,1))))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Summary'!$T$18="OoS","OoS",IF(AND(F35=1,G35=1,NOT(ISTEXT(I35))),4,IF(AND(F35=1,G35=1,ISTEXT(I35)),3,IF(AND(OR(F35=1,G35=1),ISTEXT(I35)),2,1))))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Summary'!$U$18="OoS","OoS",IF(AND(F36=1,G36=1,NOT(ISTEXT(I36))),4,IF(AND(F36=1,G36=1,ISTEXT(I36)),3,IF(AND(OR(F36=1,G36=1),ISTEXT(I36)),2,1))))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Summary'!$V$18="OoS","OoS",IF(AND(F37=1,G37=1,NOT(ISTEXT(I37))),4,IF(AND(F37=1,G37=1,ISTEXT(I37)),3,IF(AND(OR(F37=1,G37=1),ISTEXT(I37)),2,1))))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Summary'!$W$18="OoS","OoS",IF(AND(F38=1,G38=1,NOT(ISTEXT(I38))),4,IF(AND(F38=1,G38=1,ISTEXT(I38)),3,IF(AND(OR(F38=1,G38=1),ISTEXT(I38)),2,1))))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Summary'!$X$18="OoS","OoS",IF(AND(F39=1,G39=1,NOT(ISTEXT(I39))),4,IF(AND(F39=1,G39=1,ISTEXT(I39)),3,IF(AND(OR(F39=1,G39=1),ISTEXT(I39)),2,1))))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Summary'!$Y$18="OoS","OoS",IF(AND(F40=1,G40=1,NOT(ISTEXT(I40))),4,IF(AND(F40=1,G40=1,ISTEXT(I40)),3,IF(AND(OR(F40=1,G40=1),ISTEXT(I40)),2,1))))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Summary'!$Z$18="OoS","OoS",IF(AND(F41=1,G41=1,NOT(ISTEXT(I41))),4,IF(AND(F41=1,G41=1,ISTEXT(I41)),3,IF(AND(OR(F41=1,G41=1),ISTEXT(I41)),2,1))))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243</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Summary'!$G$18="OoS","OoS",IF(AND(F42=1,G42=1,NOT(ISTEXT(I42))),4,IF(AND(F42=1,G42=1,ISTEXT(I42)),3,IF(AND(OR(F42=1,G42=1),ISTEXT(I42)),2,1))))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Summary'!$H$18="OoS","OoS",IF(AND(F43=1,G43=1,NOT(ISTEXT(I43))),4,IF(AND(F43=1,G43=1,ISTEXT(I43)),3,IF(AND(OR(F43=1,G43=1),ISTEXT(I43)),2,1))))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Summary'!$I$18="OoS","OoS",IF(AND(F44=1,G44=1,NOT(ISTEXT(I44))),4,IF(AND(F44=1,G44=1,ISTEXT(I44)),3,IF(AND(OR(F44=1,G44=1),ISTEXT(I44)),2,1))))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Summary'!$J$18="OoS","OoS",IF(AND(F45=1,G45=1,NOT(ISTEXT(I45))),4,IF(AND(F45=1,G45=1,ISTEXT(I45)),3,IF(AND(OR(F45=1,G45=1),ISTEXT(I45)),2,1))))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Summary'!$K$18="OoS","OoS",IF(AND(F46=1,G46=1,NOT(ISTEXT(I46))),4,IF(AND(F46=1,G46=1,ISTEXT(I46)),3,IF(AND(OR(F46=1,G46=1),ISTEXT(I46)),2,1))))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Summary'!$L$18="OoS","OoS",IF(AND(F47=1,G47=1,NOT(ISTEXT(I47))),4,IF(AND(F47=1,G47=1,ISTEXT(I47)),3,IF(AND(OR(F47=1,G47=1),ISTEXT(I47)),2,1))))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Summary'!$M$18="OoS","OoS",IF(AND(F48=1,G48=1,NOT(ISTEXT(I48))),4,IF(AND(F48=1,G48=1,ISTEXT(I48)),3,IF(AND(OR(F48=1,G48=1),ISTEXT(I48)),2,1))))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Summary'!$N$18="OoS","OoS",IF(AND(F49=1,G49=1,NOT(ISTEXT(I49))),4,IF(AND(F49=1,G49=1,ISTEXT(I49)),3,IF(AND(OR(F49=1,G49=1),ISTEXT(I49)),2,1))))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Summary'!$O$18="OoS","OoS",IF(AND(F50=1,G50=1,NOT(ISTEXT(I50))),4,IF(AND(F50=1,G50=1,ISTEXT(I50)),3,IF(AND(OR(F50=1,G50=1),ISTEXT(I50)),2,1))))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Summary'!$P$18="OoS","OoS",IF(AND(F51=1,G51=1,NOT(ISTEXT(I51))),4,IF(AND(F51=1,G51=1,ISTEXT(I51)),3,IF(AND(OR(F51=1,G51=1),ISTEXT(I51)),2,1))))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Summary'!$Q$18="OoS","OoS",IF(AND(F52=1,G52=1,NOT(ISTEXT(I52))),4,IF(AND(F52=1,G52=1,ISTEXT(I52)),3,IF(AND(OR(F52=1,G52=1),ISTEXT(I52)),2,1))))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Summary'!$R$18="OoS","OoS",IF(AND(F53=1,G53=1,NOT(ISTEXT(I53))),4,IF(AND(F53=1,G53=1,ISTEXT(I53)),3,IF(AND(OR(F53=1,G53=1),ISTEXT(I53)),2,1))))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Summary'!$S$18="OoS","OoS",IF(AND(F54=1,G54=1,NOT(ISTEXT(I54))),4,IF(AND(F54=1,G54=1,ISTEXT(I54)),3,IF(AND(OR(F54=1,G54=1),ISTEXT(I54)),2,1))))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Summary'!$T$18="OoS","OoS",IF(AND(F55=1,G55=1,NOT(ISTEXT(I55))),4,IF(AND(F55=1,G55=1,ISTEXT(I55)),3,IF(AND(OR(F55=1,G55=1),ISTEXT(I55)),2,1))))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Summary'!$U$18="OoS","OoS",IF(AND(F56=1,G56=1,NOT(ISTEXT(I56))),4,IF(AND(F56=1,G56=1,ISTEXT(I56)),3,IF(AND(OR(F56=1,G56=1),ISTEXT(I56)),2,1))))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Summary'!$V$18="OoS","OoS",IF(AND(F57=1,G57=1,NOT(ISTEXT(I57))),4,IF(AND(F57=1,G57=1,ISTEXT(I57)),3,IF(AND(OR(F57=1,G57=1),ISTEXT(I57)),2,1))))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Summary'!$W$18="OoS","OoS",IF(AND(F58=1,G58=1,NOT(ISTEXT(I58))),4,IF(AND(F58=1,G58=1,ISTEXT(I58)),3,IF(AND(OR(F58=1,G58=1),ISTEXT(I58)),2,1))))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Summary'!$X$18="OoS","OoS",IF(AND(F59=1,G59=1,NOT(ISTEXT(I59))),4,IF(AND(F59=1,G59=1,ISTEXT(I59)),3,IF(AND(OR(F59=1,G59=1),ISTEXT(I59)),2,1))))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Summary'!$Y$18="OoS","OoS",IF(AND(F60=1,G60=1,NOT(ISTEXT(I60))),4,IF(AND(F60=1,G60=1,ISTEXT(I60)),3,IF(AND(OR(F60=1,G60=1),ISTEXT(I60)),2,1))))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Summary'!$Z$18="OoS","OoS",IF(AND(F61=1,G61=1,NOT(ISTEXT(I61))),4,IF(AND(F61=1,G61=1,ISTEXT(I61)),3,IF(AND(OR(F61=1,G61=1),ISTEXT(I61)),2,1))))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244</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Summary'!$G$18="OoS","OoS",IF(AND(F62=1,G62=1,NOT(ISTEXT(I62))),4,IF(AND(F62=1,G62=1,ISTEXT(I62)),3,IF(AND(OR(F62=1,G62=1),ISTEXT(I62)),2,1))))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Summary'!$H$18="OoS","OoS",IF(AND(F63=1,G63=1,NOT(ISTEXT(I63))),4,IF(AND(F63=1,G63=1,ISTEXT(I63)),3,IF(AND(OR(F63=1,G63=1),ISTEXT(I63)),2,1))))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Summary'!$I$18="OoS","OoS",IF(AND(F64=1,G64=1,NOT(ISTEXT(I64))),4,IF(AND(F64=1,G64=1,ISTEXT(I64)),3,IF(AND(OR(F64=1,G64=1),ISTEXT(I64)),2,1))))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Summary'!$J$18="OoS","OoS",IF(AND(F65=1,G65=1,NOT(ISTEXT(I65))),4,IF(AND(F65=1,G65=1,ISTEXT(I65)),3,IF(AND(OR(F65=1,G65=1),ISTEXT(I65)),2,1))))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Summary'!$K$18="OoS","OoS",IF(AND(F66=1,G66=1,NOT(ISTEXT(I66))),4,IF(AND(F66=1,G66=1,ISTEXT(I66)),3,IF(AND(OR(F66=1,G66=1),ISTEXT(I66)),2,1))))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Summary'!$L$18="OoS","OoS",IF(AND(F67=1,G67=1,NOT(ISTEXT(I67))),4,IF(AND(F67=1,G67=1,ISTEXT(I67)),3,IF(AND(OR(F67=1,G67=1),ISTEXT(I67)),2,1))))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Summary'!$M$18="OoS","OoS",IF(AND(F68=1,G68=1,NOT(ISTEXT(I68))),4,IF(AND(F68=1,G68=1,ISTEXT(I68)),3,IF(AND(OR(F68=1,G68=1),ISTEXT(I68)),2,1))))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Summary'!$N$18="OoS","OoS",IF(AND(F69=1,G69=1,NOT(ISTEXT(I69))),4,IF(AND(F69=1,G69=1,ISTEXT(I69)),3,IF(AND(OR(F69=1,G69=1),ISTEXT(I69)),2,1))))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Summary'!$O$18="OoS","OoS",IF(AND(F70=1,G70=1,NOT(ISTEXT(I70))),4,IF(AND(F70=1,G70=1,ISTEXT(I70)),3,IF(AND(OR(F70=1,G70=1),ISTEXT(I70)),2,1))))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Summary'!$P$18="OoS","OoS",IF(AND(F71=1,G71=1,NOT(ISTEXT(I71))),4,IF(AND(F71=1,G71=1,ISTEXT(I71)),3,IF(AND(OR(F71=1,G71=1),ISTEXT(I71)),2,1))))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Summary'!$Q$18="OoS","OoS",IF(AND(F72=1,G72=1,NOT(ISTEXT(I72))),4,IF(AND(F72=1,G72=1,ISTEXT(I72)),3,IF(AND(OR(F72=1,G72=1),ISTEXT(I72)),2,1))))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Summary'!$R$18="OoS","OoS",IF(AND(F73=1,G73=1,NOT(ISTEXT(I73))),4,IF(AND(F73=1,G73=1,ISTEXT(I73)),3,IF(AND(OR(F73=1,G73=1),ISTEXT(I73)),2,1))))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Summary'!$S$18="OoS","OoS",IF(AND(F74=1,G74=1,NOT(ISTEXT(I74))),4,IF(AND(F74=1,G74=1,ISTEXT(I74)),3,IF(AND(OR(F74=1,G74=1),ISTEXT(I74)),2,1))))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Summary'!$T$18="OoS","OoS",IF(AND(F75=1,G75=1,NOT(ISTEXT(I75))),4,IF(AND(F75=1,G75=1,ISTEXT(I75)),3,IF(AND(OR(F75=1,G75=1),ISTEXT(I75)),2,1))))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Summary'!$U$18="OoS","OoS",IF(AND(F76=1,G76=1,NOT(ISTEXT(I76))),4,IF(AND(F76=1,G76=1,ISTEXT(I76)),3,IF(AND(OR(F76=1,G76=1),ISTEXT(I76)),2,1))))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Summary'!$V$18="OoS","OoS",IF(AND(F77=1,G77=1,NOT(ISTEXT(I77))),4,IF(AND(F77=1,G77=1,ISTEXT(I77)),3,IF(AND(OR(F77=1,G77=1),ISTEXT(I77)),2,1))))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Summary'!$W$18="OoS","OoS",IF(AND(F78=1,G78=1,NOT(ISTEXT(I78))),4,IF(AND(F78=1,G78=1,ISTEXT(I78)),3,IF(AND(OR(F78=1,G78=1),ISTEXT(I78)),2,1))))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Summary'!$X$18="OoS","OoS",IF(AND(F79=1,G79=1,NOT(ISTEXT(I79))),4,IF(AND(F79=1,G79=1,ISTEXT(I79)),3,IF(AND(OR(F79=1,G79=1),ISTEXT(I79)),2,1))))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Summary'!$Y$18="OoS","OoS",IF(AND(F80=1,G80=1,NOT(ISTEXT(I80))),4,IF(AND(F80=1,G80=1,ISTEXT(I80)),3,IF(AND(OR(F80=1,G80=1),ISTEXT(I80)),2,1))))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Summary'!$Z$18="OoS","OoS",IF(AND(F81=1,G81=1,NOT(ISTEXT(I81))),4,IF(AND(F81=1,G81=1,ISTEXT(I81)),3,IF(AND(OR(F81=1,G81=1),ISTEXT(I81)),2,1))))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245</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Summary'!$G$18="OoS","OoS",IF(AND(F82=1,G82=1,NOT(ISTEXT(I82))),4,IF(AND(F82=1,G82=1,ISTEXT(I82)),3,IF(AND(OR(F82=1,G82=1),ISTEXT(I82)),2,1))))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Summary'!$H$18="OoS","OoS",IF(AND(F83=1,G83=1,NOT(ISTEXT(I83))),4,IF(AND(F83=1,G83=1,ISTEXT(I83)),3,IF(AND(OR(F83=1,G83=1),ISTEXT(I83)),2,1))))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Summary'!$I$18="OoS","OoS",IF(AND(F84=1,G84=1,NOT(ISTEXT(I84))),4,IF(AND(F84=1,G84=1,ISTEXT(I84)),3,IF(AND(OR(F84=1,G84=1),ISTEXT(I84)),2,1))))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Summary'!$J$18="OoS","OoS",IF(AND(F85=1,G85=1,NOT(ISTEXT(I85))),4,IF(AND(F85=1,G85=1,ISTEXT(I85)),3,IF(AND(OR(F85=1,G85=1),ISTEXT(I85)),2,1))))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Summary'!$K$18="OoS","OoS",IF(AND(F86=1,G86=1,NOT(ISTEXT(I86))),4,IF(AND(F86=1,G86=1,ISTEXT(I86)),3,IF(AND(OR(F86=1,G86=1),ISTEXT(I86)),2,1))))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Summary'!$L$18="OoS","OoS",IF(AND(F87=1,G87=1,NOT(ISTEXT(I87))),4,IF(AND(F87=1,G87=1,ISTEXT(I87)),3,IF(AND(OR(F87=1,G87=1),ISTEXT(I87)),2,1))))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Summary'!$M$18="OoS","OoS",IF(AND(F88=1,G88=1,NOT(ISTEXT(I88))),4,IF(AND(F88=1,G88=1,ISTEXT(I88)),3,IF(AND(OR(F88=1,G88=1),ISTEXT(I88)),2,1))))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Summary'!$N$18="OoS","OoS",IF(AND(F89=1,G89=1,NOT(ISTEXT(I89))),4,IF(AND(F89=1,G89=1,ISTEXT(I89)),3,IF(AND(OR(F89=1,G89=1),ISTEXT(I89)),2,1))))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Summary'!$O$18="OoS","OoS",IF(AND(F90=1,G90=1,NOT(ISTEXT(I90))),4,IF(AND(F90=1,G90=1,ISTEXT(I90)),3,IF(AND(OR(F90=1,G90=1),ISTEXT(I90)),2,1))))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Summary'!$P$18="OoS","OoS",IF(AND(F91=1,G91=1,NOT(ISTEXT(I91))),4,IF(AND(F91=1,G91=1,ISTEXT(I91)),3,IF(AND(OR(F91=1,G91=1),ISTEXT(I91)),2,1))))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Summary'!$Q$18="OoS","OoS",IF(AND(F92=1,G92=1,NOT(ISTEXT(I92))),4,IF(AND(F92=1,G92=1,ISTEXT(I92)),3,IF(AND(OR(F92=1,G92=1),ISTEXT(I92)),2,1))))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Summary'!$R$18="OoS","OoS",IF(AND(F93=1,G93=1,NOT(ISTEXT(I93))),4,IF(AND(F93=1,G93=1,ISTEXT(I93)),3,IF(AND(OR(F93=1,G93=1),ISTEXT(I93)),2,1))))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Summary'!$S$18="OoS","OoS",IF(AND(F94=1,G94=1,NOT(ISTEXT(I94))),4,IF(AND(F94=1,G94=1,ISTEXT(I94)),3,IF(AND(OR(F94=1,G94=1),ISTEXT(I94)),2,1))))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Summary'!$T$18="OoS","OoS",IF(AND(F95=1,G95=1,NOT(ISTEXT(I95))),4,IF(AND(F95=1,G95=1,ISTEXT(I95)),3,IF(AND(OR(F95=1,G95=1),ISTEXT(I95)),2,1))))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Summary'!$U$18="OoS","OoS",IF(AND(F96=1,G96=1,NOT(ISTEXT(I96))),4,IF(AND(F96=1,G96=1,ISTEXT(I96)),3,IF(AND(OR(F96=1,G96=1),ISTEXT(I96)),2,1))))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Summary'!$V$18="OoS","OoS",IF(AND(F97=1,G97=1,NOT(ISTEXT(I97))),4,IF(AND(F97=1,G97=1,ISTEXT(I97)),3,IF(AND(OR(F97=1,G97=1),ISTEXT(I97)),2,1))))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Summary'!$W$18="OoS","OoS",IF(AND(F98=1,G98=1,NOT(ISTEXT(I98))),4,IF(AND(F98=1,G98=1,ISTEXT(I98)),3,IF(AND(OR(F98=1,G98=1),ISTEXT(I98)),2,1))))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Summary'!$X$18="OoS","OoS",IF(AND(F99=1,G99=1,NOT(ISTEXT(I99))),4,IF(AND(F99=1,G99=1,ISTEXT(I99)),3,IF(AND(OR(F99=1,G99=1),ISTEXT(I99)),2,1))))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Summary'!$Y$18="OoS","OoS",IF(AND(F100=1,G100=1,NOT(ISTEXT(I100))),4,IF(AND(F100=1,G100=1,ISTEXT(I100)),3,IF(AND(OR(F100=1,G100=1),ISTEXT(I100)),2,1))))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Summary'!$Z$18="OoS","OoS",IF(AND(F101=1,G101=1,NOT(ISTEXT(I101))),4,IF(AND(F101=1,G101=1,ISTEXT(I101)),3,IF(AND(OR(F101=1,G101=1),ISTEXT(I101)),2,1))))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246</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Summary'!$G$18="OoS","OoS",IF(AND(F102=1,G102=1,NOT(ISTEXT(I102))),4,IF(AND(F102=1,G102=1,ISTEXT(I102)),3,IF(AND(OR(F102=1,G102=1),ISTEXT(I102)),2,1))))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247</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Summary'!$G$18="OoS","OoS",IF(AND(F122=1,G122=1,NOT(ISTEXT(I122))),4,IF(AND(F122=1,G122=1,ISTEXT(I122)),3,IF(AND(OR(F122=1,G122=1),ISTEXT(I122)),2,1))))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Summary'!$H$18="OoS","OoS",IF(AND(F123=1,G123=1,NOT(ISTEXT(I123))),4,IF(AND(F123=1,G123=1,ISTEXT(I123)),3,IF(AND(OR(F123=1,G123=1),ISTEXT(I123)),2,1))))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Summary'!$I$18="OoS","OoS",IF(AND(F124=1,G124=1,NOT(ISTEXT(I124))),4,IF(AND(F124=1,G124=1,ISTEXT(I124)),3,IF(AND(OR(F124=1,G124=1),ISTEXT(I124)),2,1))))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Summary'!$J$18="OoS","OoS",IF(AND(F125=1,G125=1,NOT(ISTEXT(I125))),4,IF(AND(F125=1,G125=1,ISTEXT(I125)),3,IF(AND(OR(F125=1,G125=1),ISTEXT(I125)),2,1))))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Summary'!$K$18="OoS","OoS",IF(AND(F126=1,G126=1,NOT(ISTEXT(I126))),4,IF(AND(F126=1,G126=1,ISTEXT(I126)),3,IF(AND(OR(F126=1,G126=1),ISTEXT(I126)),2,1))))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Summary'!$L$18="OoS","OoS",IF(AND(F127=1,G127=1,NOT(ISTEXT(I127))),4,IF(AND(F127=1,G127=1,ISTEXT(I127)),3,IF(AND(OR(F127=1,G127=1),ISTEXT(I127)),2,1))))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Summary'!$M$18="OoS","OoS",IF(AND(F128=1,G128=1,NOT(ISTEXT(I128))),4,IF(AND(F128=1,G128=1,ISTEXT(I128)),3,IF(AND(OR(F128=1,G128=1),ISTEXT(I128)),2,1))))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Summary'!$N$18="OoS","OoS",IF(AND(F129=1,G129=1,NOT(ISTEXT(I129))),4,IF(AND(F129=1,G129=1,ISTEXT(I129)),3,IF(AND(OR(F129=1,G129=1),ISTEXT(I129)),2,1))))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Summary'!$O$18="OoS","OoS",IF(AND(F130=1,G130=1,NOT(ISTEXT(I130))),4,IF(AND(F130=1,G130=1,ISTEXT(I130)),3,IF(AND(OR(F130=1,G130=1),ISTEXT(I130)),2,1))))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Summary'!$P$18="OoS","OoS",IF(AND(F131=1,G131=1,NOT(ISTEXT(I131))),4,IF(AND(F131=1,G131=1,ISTEXT(I131)),3,IF(AND(OR(F131=1,G131=1),ISTEXT(I131)),2,1))))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Summary'!$Q$18="OoS","OoS",IF(AND(F132=1,G132=1,NOT(ISTEXT(I132))),4,IF(AND(F132=1,G132=1,ISTEXT(I132)),3,IF(AND(OR(F132=1,G132=1),ISTEXT(I132)),2,1))))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Summary'!$R$18="OoS","OoS",IF(AND(F133=1,G133=1,NOT(ISTEXT(I133))),4,IF(AND(F133=1,G133=1,ISTEXT(I133)),3,IF(AND(OR(F133=1,G133=1),ISTEXT(I133)),2,1))))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Summary'!$S$18="OoS","OoS",IF(AND(F134=1,G134=1,NOT(ISTEXT(I134))),4,IF(AND(F134=1,G134=1,ISTEXT(I134)),3,IF(AND(OR(F134=1,G134=1),ISTEXT(I134)),2,1))))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Summary'!$T$18="OoS","OoS",IF(AND(F135=1,G135=1,NOT(ISTEXT(I135))),4,IF(AND(F135=1,G135=1,ISTEXT(I135)),3,IF(AND(OR(F135=1,G135=1),ISTEXT(I135)),2,1))))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Summary'!$U$18="OoS","OoS",IF(AND(F136=1,G136=1,NOT(ISTEXT(I136))),4,IF(AND(F136=1,G136=1,ISTEXT(I136)),3,IF(AND(OR(F136=1,G136=1),ISTEXT(I136)),2,1))))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Summary'!$V$18="OoS","OoS",IF(AND(F137=1,G137=1,NOT(ISTEXT(I137))),4,IF(AND(F137=1,G137=1,ISTEXT(I137)),3,IF(AND(OR(F137=1,G137=1),ISTEXT(I137)),2,1))))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Summary'!$W$18="OoS","OoS",IF(AND(F138=1,G138=1,NOT(ISTEXT(I138))),4,IF(AND(F138=1,G138=1,ISTEXT(I138)),3,IF(AND(OR(F138=1,G138=1),ISTEXT(I138)),2,1))))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Summary'!$X$18="OoS","OoS",IF(AND(F139=1,G139=1,NOT(ISTEXT(I139))),4,IF(AND(F139=1,G139=1,ISTEXT(I139)),3,IF(AND(OR(F139=1,G139=1),ISTEXT(I139)),2,1))))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Summary'!$Y$18="OoS","OoS",IF(AND(F140=1,G140=1,NOT(ISTEXT(I140))),4,IF(AND(F140=1,G140=1,ISTEXT(I140)),3,IF(AND(OR(F140=1,G140=1),ISTEXT(I140)),2,1))))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Summary'!$Z$18="OoS","OoS",IF(AND(F141=1,G141=1,NOT(ISTEXT(I141))),4,IF(AND(F141=1,G141=1,ISTEXT(I141)),3,IF(AND(OR(F141=1,G141=1),ISTEXT(I141)),2,1))))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248</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Summary'!$G$18="OoS","OoS",IF(AND(F142=1,G142=1,NOT(ISTEXT(I142))),4,IF(AND(F142=1,G142=1,ISTEXT(I142)),3,IF(AND(OR(F142=1,G142=1),ISTEXT(I142)),2,1))))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Summary'!$H$18="OoS","OoS",IF(AND(F143=1,G143=1,NOT(ISTEXT(I143))),4,IF(AND(F143=1,G143=1,ISTEXT(I143)),3,IF(AND(OR(F143=1,G143=1),ISTEXT(I143)),2,1))))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Summary'!$I$18="OoS","OoS",IF(AND(F144=1,G144=1,NOT(ISTEXT(I144))),4,IF(AND(F144=1,G144=1,ISTEXT(I144)),3,IF(AND(OR(F144=1,G144=1),ISTEXT(I144)),2,1))))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Summary'!$J$18="OoS","OoS",IF(AND(F145=1,G145=1,NOT(ISTEXT(I145))),4,IF(AND(F145=1,G145=1,ISTEXT(I145)),3,IF(AND(OR(F145=1,G145=1),ISTEXT(I145)),2,1))))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Summary'!$K$18="OoS","OoS",IF(AND(F146=1,G146=1,NOT(ISTEXT(I146))),4,IF(AND(F146=1,G146=1,ISTEXT(I146)),3,IF(AND(OR(F146=1,G146=1),ISTEXT(I146)),2,1))))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Summary'!$L$18="OoS","OoS",IF(AND(F147=1,G147=1,NOT(ISTEXT(I147))),4,IF(AND(F147=1,G147=1,ISTEXT(I147)),3,IF(AND(OR(F147=1,G147=1),ISTEXT(I147)),2,1))))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Summary'!$M$18="OoS","OoS",IF(AND(F148=1,G148=1,NOT(ISTEXT(I148))),4,IF(AND(F148=1,G148=1,ISTEXT(I148)),3,IF(AND(OR(F148=1,G148=1),ISTEXT(I148)),2,1))))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Summary'!$N$18="OoS","OoS",IF(AND(F149=1,G149=1,NOT(ISTEXT(I149))),4,IF(AND(F149=1,G149=1,ISTEXT(I149)),3,IF(AND(OR(F149=1,G149=1),ISTEXT(I149)),2,1))))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Summary'!$O$18="OoS","OoS",IF(AND(F150=1,G150=1,NOT(ISTEXT(I150))),4,IF(AND(F150=1,G150=1,ISTEXT(I150)),3,IF(AND(OR(F150=1,G150=1),ISTEXT(I150)),2,1))))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Summary'!$P$18="OoS","OoS",IF(AND(F151=1,G151=1,NOT(ISTEXT(I151))),4,IF(AND(F151=1,G151=1,ISTEXT(I151)),3,IF(AND(OR(F151=1,G151=1),ISTEXT(I151)),2,1))))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Summary'!$Q$18="OoS","OoS",IF(AND(F152=1,G152=1,NOT(ISTEXT(I152))),4,IF(AND(F152=1,G152=1,ISTEXT(I152)),3,IF(AND(OR(F152=1,G152=1),ISTEXT(I152)),2,1))))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Summary'!$R$18="OoS","OoS",IF(AND(F153=1,G153=1,NOT(ISTEXT(I153))),4,IF(AND(F153=1,G153=1,ISTEXT(I153)),3,IF(AND(OR(F153=1,G153=1),ISTEXT(I153)),2,1))))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Summary'!$S$18="OoS","OoS",IF(AND(F154=1,G154=1,NOT(ISTEXT(I154))),4,IF(AND(F154=1,G154=1,ISTEXT(I154)),3,IF(AND(OR(F154=1,G154=1),ISTEXT(I154)),2,1))))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Summary'!$T$18="OoS","OoS",IF(AND(F155=1,G155=1,NOT(ISTEXT(I155))),4,IF(AND(F155=1,G155=1,ISTEXT(I155)),3,IF(AND(OR(F155=1,G155=1),ISTEXT(I155)),2,1))))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Summary'!$U$18="OoS","OoS",IF(AND(F156=1,G156=1,NOT(ISTEXT(I156))),4,IF(AND(F156=1,G156=1,ISTEXT(I156)),3,IF(AND(OR(F156=1,G156=1),ISTEXT(I156)),2,1))))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Summary'!$V$18="OoS","OoS",IF(AND(F157=1,G157=1,NOT(ISTEXT(I157))),4,IF(AND(F157=1,G157=1,ISTEXT(I157)),3,IF(AND(OR(F157=1,G157=1),ISTEXT(I157)),2,1))))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Summary'!$W$18="OoS","OoS",IF(AND(F158=1,G158=1,NOT(ISTEXT(I158))),4,IF(AND(F158=1,G158=1,ISTEXT(I158)),3,IF(AND(OR(F158=1,G158=1),ISTEXT(I158)),2,1))))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Summary'!$X$18="OoS","OoS",IF(AND(F159=1,G159=1,NOT(ISTEXT(I159))),4,IF(AND(F159=1,G159=1,ISTEXT(I159)),3,IF(AND(OR(F159=1,G159=1),ISTEXT(I159)),2,1))))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Summary'!$Y$18="OoS","OoS",IF(AND(F160=1,G160=1,NOT(ISTEXT(I160))),4,IF(AND(F160=1,G160=1,ISTEXT(I160)),3,IF(AND(OR(F160=1,G160=1),ISTEXT(I160)),2,1))))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Summary'!$Z$18="OoS","OoS",IF(AND(F161=1,G161=1,NOT(ISTEXT(I161))),4,IF(AND(F161=1,G161=1,ISTEXT(I161)),3,IF(AND(OR(F161=1,G161=1),ISTEXT(I161)),2,1))))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249</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Summary'!$G$18="OoS","OoS",IF(AND(F162=1,G162=1,NOT(ISTEXT(I162))),4,IF(AND(F162=1,G162=1,ISTEXT(I162)),3,IF(AND(OR(F162=1,G162=1),ISTEXT(I162)),2,1))))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Summary'!$H$18="OoS","OoS",IF(AND(F163=1,G163=1,NOT(ISTEXT(I163))),4,IF(AND(F163=1,G163=1,ISTEXT(I163)),3,IF(AND(OR(F163=1,G163=1),ISTEXT(I163)),2,1))))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Summary'!$I$18="OoS","OoS",IF(AND(F164=1,G164=1,NOT(ISTEXT(I164))),4,IF(AND(F164=1,G164=1,ISTEXT(I164)),3,IF(AND(OR(F164=1,G164=1),ISTEXT(I164)),2,1))))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Summary'!$J$18="OoS","OoS",IF(AND(F165=1,G165=1,NOT(ISTEXT(I165))),4,IF(AND(F165=1,G165=1,ISTEXT(I165)),3,IF(AND(OR(F165=1,G165=1),ISTEXT(I165)),2,1))))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Summary'!$K$18="OoS","OoS",IF(AND(F166=1,G166=1,NOT(ISTEXT(I166))),4,IF(AND(F166=1,G166=1,ISTEXT(I166)),3,IF(AND(OR(F166=1,G166=1),ISTEXT(I166)),2,1))))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Summary'!$L$18="OoS","OoS",IF(AND(F167=1,G167=1,NOT(ISTEXT(I167))),4,IF(AND(F167=1,G167=1,ISTEXT(I167)),3,IF(AND(OR(F167=1,G167=1),ISTEXT(I167)),2,1))))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Summary'!$M$18="OoS","OoS",IF(AND(F168=1,G168=1,NOT(ISTEXT(I168))),4,IF(AND(F168=1,G168=1,ISTEXT(I168)),3,IF(AND(OR(F168=1,G168=1),ISTEXT(I168)),2,1))))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Summary'!$N$18="OoS","OoS",IF(AND(F169=1,G169=1,NOT(ISTEXT(I169))),4,IF(AND(F169=1,G169=1,ISTEXT(I169)),3,IF(AND(OR(F169=1,G169=1),ISTEXT(I169)),2,1))))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Summary'!$O$18="OoS","OoS",IF(AND(F170=1,G170=1,NOT(ISTEXT(I170))),4,IF(AND(F170=1,G170=1,ISTEXT(I170)),3,IF(AND(OR(F170=1,G170=1),ISTEXT(I170)),2,1))))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Summary'!$P$18="OoS","OoS",IF(AND(F171=1,G171=1,NOT(ISTEXT(I171))),4,IF(AND(F171=1,G171=1,ISTEXT(I171)),3,IF(AND(OR(F171=1,G171=1),ISTEXT(I171)),2,1))))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Summary'!$Q$18="OoS","OoS",IF(AND(F172=1,G172=1,NOT(ISTEXT(I172))),4,IF(AND(F172=1,G172=1,ISTEXT(I172)),3,IF(AND(OR(F172=1,G172=1),ISTEXT(I172)),2,1))))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Summary'!$R$18="OoS","OoS",IF(AND(F173=1,G173=1,NOT(ISTEXT(I173))),4,IF(AND(F173=1,G173=1,ISTEXT(I173)),3,IF(AND(OR(F173=1,G173=1),ISTEXT(I173)),2,1))))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Summary'!$S$18="OoS","OoS",IF(AND(F174=1,G174=1,NOT(ISTEXT(I174))),4,IF(AND(F174=1,G174=1,ISTEXT(I174)),3,IF(AND(OR(F174=1,G174=1),ISTEXT(I174)),2,1))))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Summary'!$T$18="OoS","OoS",IF(AND(F175=1,G175=1,NOT(ISTEXT(I175))),4,IF(AND(F175=1,G175=1,ISTEXT(I175)),3,IF(AND(OR(F175=1,G175=1),ISTEXT(I175)),2,1))))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Summary'!$U$18="OoS","OoS",IF(AND(F176=1,G176=1,NOT(ISTEXT(I176))),4,IF(AND(F176=1,G176=1,ISTEXT(I176)),3,IF(AND(OR(F176=1,G176=1),ISTEXT(I176)),2,1))))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Summary'!$V$18="OoS","OoS",IF(AND(F177=1,G177=1,NOT(ISTEXT(I177))),4,IF(AND(F177=1,G177=1,ISTEXT(I177)),3,IF(AND(OR(F177=1,G177=1),ISTEXT(I177)),2,1))))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Summary'!$W$18="OoS","OoS",IF(AND(F178=1,G178=1,NOT(ISTEXT(I178))),4,IF(AND(F178=1,G178=1,ISTEXT(I178)),3,IF(AND(OR(F178=1,G178=1),ISTEXT(I178)),2,1))))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Summary'!$X$18="OoS","OoS",IF(AND(F179=1,G179=1,NOT(ISTEXT(I179))),4,IF(AND(F179=1,G179=1,ISTEXT(I179)),3,IF(AND(OR(F179=1,G179=1),ISTEXT(I179)),2,1))))</f>
        <v>OoS</v>
      </c>
      <c r="E179" s="57" t="b">
        <f t="shared" ref="E179:E18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Summary'!$Y$18="OoS","OoS",IF(AND(F180=1,G180=1,NOT(ISTEXT(I180))),4,IF(AND(F180=1,G180=1,ISTEXT(I180)),3,IF(AND(OR(F180=1,G180=1),ISTEXT(I180)),2,1))))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Summary'!$Z$18="OoS","OoS",IF(AND(F181=1,G181=1,NOT(ISTEXT(I181))),4,IF(AND(F181=1,G181=1,ISTEXT(I181)),3,IF(AND(OR(F181=1,G181=1),ISTEXT(I181)),2,1))))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5"/>
    </row>
    <row r="182" spans="1:17" ht="12.65" hidden="1" customHeight="1" thickBot="1" x14ac:dyDescent="0.3"/>
    <row r="183" spans="1:17" ht="12.65" hidden="1" customHeight="1" x14ac:dyDescent="0.25"/>
    <row r="184" spans="1:17" ht="12.65" hidden="1" customHeight="1" x14ac:dyDescent="0.25"/>
    <row r="185" spans="1:17" ht="12.65" hidden="1" customHeight="1" x14ac:dyDescent="0.25"/>
    <row r="186" spans="1:17" ht="12.65" hidden="1" customHeight="1" x14ac:dyDescent="0.25"/>
    <row r="187" spans="1:17" ht="12.65" hidden="1" customHeight="1" x14ac:dyDescent="0.25"/>
    <row r="188" spans="1:17" ht="12.65" hidden="1" customHeight="1" x14ac:dyDescent="0.25"/>
    <row r="189" spans="1:17" ht="12.65" hidden="1" customHeight="1" x14ac:dyDescent="0.25"/>
    <row r="190" spans="1:17" ht="12.65" hidden="1" customHeight="1" x14ac:dyDescent="0.25"/>
    <row r="191" spans="1:17" ht="12.65" hidden="1" customHeight="1" x14ac:dyDescent="0.25"/>
    <row r="192" spans="1:17"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81" xr:uid="{00000000-0009-0000-0000-000013000000}"/>
  <customSheetViews>
    <customSheetView guid="{F76BC29A-0A9C-41DD-B7BE-86D7BCE1FD7E}" showRuler="0">
      <pane xSplit="5" ySplit="3" topLeftCell="G4" activePane="bottomRight" state="frozenSplit"/>
      <selection pane="bottomRight" activeCell="A224" sqref="A224:XFD224"/>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24" sqref="A224:XFD22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21">
    <mergeCell ref="O82:O101"/>
    <mergeCell ref="O102:O121"/>
    <mergeCell ref="O122:O141"/>
    <mergeCell ref="O142:O161"/>
    <mergeCell ref="O162:O181"/>
    <mergeCell ref="Q2:Q21"/>
    <mergeCell ref="Q22:Q61"/>
    <mergeCell ref="Q62:Q181"/>
    <mergeCell ref="A142:A161"/>
    <mergeCell ref="A162:A181"/>
    <mergeCell ref="A2:A21"/>
    <mergeCell ref="A22:A41"/>
    <mergeCell ref="A42:A61"/>
    <mergeCell ref="A62:A81"/>
    <mergeCell ref="A82:A101"/>
    <mergeCell ref="A102:A121"/>
    <mergeCell ref="A122:A141"/>
    <mergeCell ref="O2:O21"/>
    <mergeCell ref="O22:O41"/>
    <mergeCell ref="O42:O61"/>
    <mergeCell ref="O62:O81"/>
  </mergeCells>
  <phoneticPr fontId="9" type="noConversion"/>
  <conditionalFormatting sqref="Q2 Q22 Q62">
    <cfRule type="cellIs" dxfId="659" priority="318" stopIfTrue="1" operator="equal">
      <formula>"S"</formula>
    </cfRule>
    <cfRule type="cellIs" dxfId="658" priority="319" stopIfTrue="1" operator="equal">
      <formula>"NR"</formula>
    </cfRule>
    <cfRule type="cellIs" dxfId="657" priority="320" stopIfTrue="1" operator="equal">
      <formula>"U"</formula>
    </cfRule>
  </conditionalFormatting>
  <conditionalFormatting sqref="D2:E181">
    <cfRule type="cellIs" dxfId="656" priority="45" stopIfTrue="1" operator="equal">
      <formula>"L"</formula>
    </cfRule>
    <cfRule type="cellIs" dxfId="655" priority="46" stopIfTrue="1" operator="equal">
      <formula>"M"</formula>
    </cfRule>
    <cfRule type="cellIs" dxfId="654" priority="47" stopIfTrue="1" operator="equal">
      <formula>"H"</formula>
    </cfRule>
  </conditionalFormatting>
  <conditionalFormatting sqref="C2:C181">
    <cfRule type="expression" dxfId="653" priority="8" stopIfTrue="1">
      <formula>D2=4</formula>
    </cfRule>
    <cfRule type="expression" dxfId="652" priority="9" stopIfTrue="1">
      <formula>D2=3</formula>
    </cfRule>
    <cfRule type="expression" dxfId="651" priority="10" stopIfTrue="1">
      <formula>OR(D2=1,D2=2)</formula>
    </cfRule>
  </conditionalFormatting>
  <conditionalFormatting sqref="C2:C181">
    <cfRule type="cellIs" dxfId="650" priority="6" stopIfTrue="1" operator="equal">
      <formula>"NC"</formula>
    </cfRule>
    <cfRule type="cellIs" dxfId="649" priority="7" stopIfTrue="1" operator="equal">
      <formula>"NY"</formula>
    </cfRule>
  </conditionalFormatting>
  <conditionalFormatting sqref="O2 O22 O42 O62 O82 O102 O122 O142 O162">
    <cfRule type="expression" dxfId="648" priority="1" stopIfTrue="1">
      <formula>OR(O2="L",O2="FM")</formula>
    </cfRule>
    <cfRule type="expression" dxfId="647" priority="2" stopIfTrue="1">
      <formula>OR(O2="M",O2="LM")</formula>
    </cfRule>
    <cfRule type="expression" dxfId="646" priority="3" stopIfTrue="1">
      <formula>OR(O2="H",O2="PM",O2="NM",O2="DM")</formula>
    </cfRule>
    <cfRule type="expression" dxfId="645" priority="4" stopIfTrue="1">
      <formula>OR(O2="NC")</formula>
    </cfRule>
    <cfRule type="expression" dxfId="644" priority="5" stopIfTrue="1">
      <formula>OR(O2="NY")</formula>
    </cfRule>
  </conditionalFormatting>
  <dataValidations count="2">
    <dataValidation type="whole" operator="greaterThanOrEqual" allowBlank="1" showInputMessage="1" showErrorMessage="1" error="Only numeric entries allowed" sqref="H2:H181 J2:J181" xr:uid="{AEF0BD22-08CE-405C-9C35-800E792D63DD}">
      <formula1>0</formula1>
    </dataValidation>
    <dataValidation type="list" allowBlank="1" showInputMessage="1" showErrorMessage="1" sqref="F2:G181" xr:uid="{F87A16B4-9AEF-4F3A-8938-B22686B25672}">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5ED784A1-8AAD-4282-AC34-F5901933D812}">
          <x14:formula1>
            <xm:f>'Organizational Unit Summary'!$AL$22:$AL$24</xm:f>
          </x14:formula1>
          <xm:sqref>Q2 Q22 Q62</xm:sqref>
        </x14:dataValidation>
        <x14:dataValidation type="list" allowBlank="1" showInputMessage="1" showErrorMessage="1" xr:uid="{14C22C98-B1F2-4C11-BB2C-1FD440F4D89E}">
          <x14:formula1>
            <xm:f>IF('Organizational Unit Summary'!$B$24="Evaluation", Eval_Char, Benchmark_Char)</xm:f>
          </x14:formula1>
          <xm:sqref>O2 O22 O42 O62 O82 O102 O122 O142 O162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0070C0"/>
  </sheetPr>
  <dimension ref="A1:Q681"/>
  <sheetViews>
    <sheetView zoomScale="80" zoomScaleNormal="80" zoomScalePageLayoutView="60"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623</v>
      </c>
      <c r="M1" s="178" t="s">
        <v>68</v>
      </c>
      <c r="N1" s="178" t="s">
        <v>496</v>
      </c>
      <c r="O1" s="179" t="s">
        <v>69</v>
      </c>
      <c r="P1" s="178" t="s">
        <v>484</v>
      </c>
      <c r="Q1" s="263" t="s">
        <v>325</v>
      </c>
    </row>
    <row r="2" spans="1:17" ht="13" x14ac:dyDescent="0.25">
      <c r="A2" s="351" t="s">
        <v>199</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Summary'!$G$19="OoS","OoS",IF(AND(F2=1,G2=1,NOT(ISTEXT(I2))),4,IF(AND(F2=1,G2=1,ISTEXT(I2)),3,IF(AND(OR(F2=1,G2=1),ISTEXT(I2)),2,1))))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Summary'!$H$19="OoS","OoS",IF(AND(F3=1,G3=1,NOT(ISTEXT(I3))),4,IF(AND(F3=1,G3=1,ISTEXT(I3)),3,IF(AND(OR(F3=1,G3=1),ISTEXT(I3)),2,1))))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Summary'!$I$19="OoS","OoS",IF(AND(F4=1,G4=1,NOT(ISTEXT(I4))),4,IF(AND(F4=1,G4=1,ISTEXT(I4)),3,IF(AND(OR(F4=1,G4=1),ISTEXT(I4)),2,1))))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Summary'!$J$19="OoS","OoS",IF(AND(F5=1,G5=1,NOT(ISTEXT(I5))),4,IF(AND(F5=1,G5=1,ISTEXT(I5)),3,IF(AND(OR(F5=1,G5=1),ISTEXT(I5)),2,1))))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Summary'!$K$19="OoS","OoS",IF(AND(F6=1,G6=1,NOT(ISTEXT(I6))),4,IF(AND(F6=1,G6=1,ISTEXT(I6)),3,IF(AND(OR(F6=1,G6=1),ISTEXT(I6)),2,1))))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Summary'!$L$19="OoS","OoS",IF(AND(F7=1,G7=1,NOT(ISTEXT(I7))),4,IF(AND(F7=1,G7=1,ISTEXT(I7)),3,IF(AND(OR(F7=1,G7=1),ISTEXT(I7)),2,1))))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Summary'!$M$19="OoS","OoS",IF(AND(F8=1,G8=1,NOT(ISTEXT(I8))),4,IF(AND(F8=1,G8=1,ISTEXT(I8)),3,IF(AND(OR(F8=1,G8=1),ISTEXT(I8)),2,1))))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Summary'!$N$19="OoS","OoS",IF(AND(F9=1,G9=1,NOT(ISTEXT(I9))),4,IF(AND(F9=1,G9=1,ISTEXT(I9)),3,IF(AND(OR(F9=1,G9=1),ISTEXT(I9)),2,1))))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Summary'!$O$19="OoS","OoS",IF(AND(F10=1,G10=1,NOT(ISTEXT(I10))),4,IF(AND(F10=1,G10=1,ISTEXT(I10)),3,IF(AND(OR(F10=1,G10=1),ISTEXT(I10)),2,1))))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Summary'!$P$19="OoS","OoS",IF(AND(F11=1,G11=1,NOT(ISTEXT(I11))),4,IF(AND(F11=1,G11=1,ISTEXT(I11)),3,IF(AND(OR(F11=1,G11=1),ISTEXT(I11)),2,1))))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Summary'!$Q$19="OoS","OoS",IF(AND(F12=1,G12=1,NOT(ISTEXT(I12))),4,IF(AND(F12=1,G12=1,ISTEXT(I12)),3,IF(AND(OR(F12=1,G12=1),ISTEXT(I12)),2,1))))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Summary'!$R$19="OoS","OoS",IF(AND(F13=1,G13=1,NOT(ISTEXT(I13))),4,IF(AND(F13=1,G13=1,ISTEXT(I13)),3,IF(AND(OR(F13=1,G13=1),ISTEXT(I13)),2,1))))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Summary'!$S$19="OoS","OoS",IF(AND(F14=1,G14=1,NOT(ISTEXT(I14))),4,IF(AND(F14=1,G14=1,ISTEXT(I14)),3,IF(AND(OR(F14=1,G14=1),ISTEXT(I14)),2,1))))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Summary'!$T$19="OoS","OoS",IF(AND(F15=1,G15=1,NOT(ISTEXT(I15))),4,IF(AND(F15=1,G15=1,ISTEXT(I15)),3,IF(AND(OR(F15=1,G15=1),ISTEXT(I15)),2,1))))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Summary'!$U$19="OoS","OoS",IF(AND(F16=1,G16=1,NOT(ISTEXT(I16))),4,IF(AND(F16=1,G16=1,ISTEXT(I16)),3,IF(AND(OR(F16=1,G16=1),ISTEXT(I16)),2,1))))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Summary'!$V$19="OoS","OoS",IF(AND(F17=1,G17=1,NOT(ISTEXT(I17))),4,IF(AND(F17=1,G17=1,ISTEXT(I17)),3,IF(AND(OR(F17=1,G17=1),ISTEXT(I17)),2,1))))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Summary'!$W$19="OoS","OoS",IF(AND(F18=1,G18=1,NOT(ISTEXT(I18))),4,IF(AND(F18=1,G18=1,ISTEXT(I18)),3,IF(AND(OR(F18=1,G18=1),ISTEXT(I18)),2,1))))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Summary'!$X$19="OoS","OoS",IF(AND(F19=1,G19=1,NOT(ISTEXT(I19))),4,IF(AND(F19=1,G19=1,ISTEXT(I19)),3,IF(AND(OR(F19=1,G19=1),ISTEXT(I19)),2,1))))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Summary'!$Y$19="OoS","OoS",IF(AND(F20=1,G20=1,NOT(ISTEXT(I20))),4,IF(AND(F20=1,G20=1,ISTEXT(I20)),3,IF(AND(OR(F20=1,G20=1),ISTEXT(I20)),2,1))))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Summary'!$Z$19="OoS","OoS",IF(AND(F21=1,G21=1,NOT(ISTEXT(I21))),4,IF(AND(F21=1,G21=1,ISTEXT(I21)),3,IF(AND(OR(F21=1,G21=1),ISTEXT(I21)),2,1))))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200</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Summary'!$G$19="OoS","OoS",IF(AND(F22=1,G22=1,NOT(ISTEXT(I22))),4,IF(AND(F22=1,G22=1,ISTEXT(I22)),3,IF(AND(OR(F22=1,G22=1),ISTEXT(I22)),2,1))))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Summary'!$H$19="OoS","OoS",IF(AND(F23=1,G23=1,NOT(ISTEXT(I23))),4,IF(AND(F23=1,G23=1,ISTEXT(I23)),3,IF(AND(OR(F23=1,G23=1),ISTEXT(I23)),2,1))))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Summary'!$I$19="OoS","OoS",IF(AND(F24=1,G24=1,NOT(ISTEXT(I24))),4,IF(AND(F24=1,G24=1,ISTEXT(I24)),3,IF(AND(OR(F24=1,G24=1),ISTEXT(I24)),2,1))))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Summary'!$J$19="OoS","OoS",IF(AND(F25=1,G25=1,NOT(ISTEXT(I25))),4,IF(AND(F25=1,G25=1,ISTEXT(I25)),3,IF(AND(OR(F25=1,G25=1),ISTEXT(I25)),2,1))))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Summary'!$K$19="OoS","OoS",IF(AND(F26=1,G26=1,NOT(ISTEXT(I26))),4,IF(AND(F26=1,G26=1,ISTEXT(I26)),3,IF(AND(OR(F26=1,G26=1),ISTEXT(I26)),2,1))))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Summary'!$L$19="OoS","OoS",IF(AND(F27=1,G27=1,NOT(ISTEXT(I27))),4,IF(AND(F27=1,G27=1,ISTEXT(I27)),3,IF(AND(OR(F27=1,G27=1),ISTEXT(I27)),2,1))))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Summary'!$M$19="OoS","OoS",IF(AND(F28=1,G28=1,NOT(ISTEXT(I28))),4,IF(AND(F28=1,G28=1,ISTEXT(I28)),3,IF(AND(OR(F28=1,G28=1),ISTEXT(I28)),2,1))))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Summary'!$N$19="OoS","OoS",IF(AND(F29=1,G29=1,NOT(ISTEXT(I29))),4,IF(AND(F29=1,G29=1,ISTEXT(I29)),3,IF(AND(OR(F29=1,G29=1),ISTEXT(I29)),2,1))))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Summary'!$O$19="OoS","OoS",IF(AND(F30=1,G30=1,NOT(ISTEXT(I30))),4,IF(AND(F30=1,G30=1,ISTEXT(I30)),3,IF(AND(OR(F30=1,G30=1),ISTEXT(I30)),2,1))))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Summary'!$P$19="OoS","OoS",IF(AND(F31=1,G31=1,NOT(ISTEXT(I31))),4,IF(AND(F31=1,G31=1,ISTEXT(I31)),3,IF(AND(OR(F31=1,G31=1),ISTEXT(I31)),2,1))))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Summary'!$Q$19="OoS","OoS",IF(AND(F32=1,G32=1,NOT(ISTEXT(I32))),4,IF(AND(F32=1,G32=1,ISTEXT(I32)),3,IF(AND(OR(F32=1,G32=1),ISTEXT(I32)),2,1))))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Summary'!$R$19="OoS","OoS",IF(AND(F33=1,G33=1,NOT(ISTEXT(I33))),4,IF(AND(F33=1,G33=1,ISTEXT(I33)),3,IF(AND(OR(F33=1,G33=1),ISTEXT(I33)),2,1))))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Summary'!$S$19="OoS","OoS",IF(AND(F34=1,G34=1,NOT(ISTEXT(I34))),4,IF(AND(F34=1,G34=1,ISTEXT(I34)),3,IF(AND(OR(F34=1,G34=1),ISTEXT(I34)),2,1))))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Summary'!$T$19="OoS","OoS",IF(AND(F35=1,G35=1,NOT(ISTEXT(I35))),4,IF(AND(F35=1,G35=1,ISTEXT(I35)),3,IF(AND(OR(F35=1,G35=1),ISTEXT(I35)),2,1))))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Summary'!$U$19="OoS","OoS",IF(AND(F36=1,G36=1,NOT(ISTEXT(I36))),4,IF(AND(F36=1,G36=1,ISTEXT(I36)),3,IF(AND(OR(F36=1,G36=1),ISTEXT(I36)),2,1))))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Summary'!$V$19="OoS","OoS",IF(AND(F37=1,G37=1,NOT(ISTEXT(I37))),4,IF(AND(F37=1,G37=1,ISTEXT(I37)),3,IF(AND(OR(F37=1,G37=1),ISTEXT(I37)),2,1))))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Summary'!$W$19="OoS","OoS",IF(AND(F38=1,G38=1,NOT(ISTEXT(I38))),4,IF(AND(F38=1,G38=1,ISTEXT(I38)),3,IF(AND(OR(F38=1,G38=1),ISTEXT(I38)),2,1))))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Summary'!$X$19="OoS","OoS",IF(AND(F39=1,G39=1,NOT(ISTEXT(I39))),4,IF(AND(F39=1,G39=1,ISTEXT(I39)),3,IF(AND(OR(F39=1,G39=1),ISTEXT(I39)),2,1))))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Summary'!$Y$19="OoS","OoS",IF(AND(F40=1,G40=1,NOT(ISTEXT(I40))),4,IF(AND(F40=1,G40=1,ISTEXT(I40)),3,IF(AND(OR(F40=1,G40=1),ISTEXT(I40)),2,1))))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Summary'!$Z$19="OoS","OoS",IF(AND(F41=1,G41=1,NOT(ISTEXT(I41))),4,IF(AND(F41=1,G41=1,ISTEXT(I41)),3,IF(AND(OR(F41=1,G41=1),ISTEXT(I41)),2,1))))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201</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Summary'!$G$19="OoS","OoS",IF(AND(F42=1,G42=1,NOT(ISTEXT(I42))),4,IF(AND(F42=1,G42=1,ISTEXT(I42)),3,IF(AND(OR(F42=1,G42=1),ISTEXT(I42)),2,1))))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Summary'!$H$19="OoS","OoS",IF(AND(F43=1,G43=1,NOT(ISTEXT(I43))),4,IF(AND(F43=1,G43=1,ISTEXT(I43)),3,IF(AND(OR(F43=1,G43=1),ISTEXT(I43)),2,1))))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Summary'!$I$19="OoS","OoS",IF(AND(F44=1,G44=1,NOT(ISTEXT(I44))),4,IF(AND(F44=1,G44=1,ISTEXT(I44)),3,IF(AND(OR(F44=1,G44=1),ISTEXT(I44)),2,1))))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Summary'!$J$19="OoS","OoS",IF(AND(F45=1,G45=1,NOT(ISTEXT(I45))),4,IF(AND(F45=1,G45=1,ISTEXT(I45)),3,IF(AND(OR(F45=1,G45=1),ISTEXT(I45)),2,1))))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Summary'!$K$19="OoS","OoS",IF(AND(F46=1,G46=1,NOT(ISTEXT(I46))),4,IF(AND(F46=1,G46=1,ISTEXT(I46)),3,IF(AND(OR(F46=1,G46=1),ISTEXT(I46)),2,1))))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Summary'!$L$19="OoS","OoS",IF(AND(F47=1,G47=1,NOT(ISTEXT(I47))),4,IF(AND(F47=1,G47=1,ISTEXT(I47)),3,IF(AND(OR(F47=1,G47=1),ISTEXT(I47)),2,1))))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Summary'!$M$19="OoS","OoS",IF(AND(F48=1,G48=1,NOT(ISTEXT(I48))),4,IF(AND(F48=1,G48=1,ISTEXT(I48)),3,IF(AND(OR(F48=1,G48=1),ISTEXT(I48)),2,1))))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Summary'!$N$19="OoS","OoS",IF(AND(F49=1,G49=1,NOT(ISTEXT(I49))),4,IF(AND(F49=1,G49=1,ISTEXT(I49)),3,IF(AND(OR(F49=1,G49=1),ISTEXT(I49)),2,1))))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Summary'!$O$19="OoS","OoS",IF(AND(F50=1,G50=1,NOT(ISTEXT(I50))),4,IF(AND(F50=1,G50=1,ISTEXT(I50)),3,IF(AND(OR(F50=1,G50=1),ISTEXT(I50)),2,1))))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Summary'!$P$19="OoS","OoS",IF(AND(F51=1,G51=1,NOT(ISTEXT(I51))),4,IF(AND(F51=1,G51=1,ISTEXT(I51)),3,IF(AND(OR(F51=1,G51=1),ISTEXT(I51)),2,1))))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Summary'!$Q$19="OoS","OoS",IF(AND(F52=1,G52=1,NOT(ISTEXT(I52))),4,IF(AND(F52=1,G52=1,ISTEXT(I52)),3,IF(AND(OR(F52=1,G52=1),ISTEXT(I52)),2,1))))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Summary'!$R$19="OoS","OoS",IF(AND(F53=1,G53=1,NOT(ISTEXT(I53))),4,IF(AND(F53=1,G53=1,ISTEXT(I53)),3,IF(AND(OR(F53=1,G53=1),ISTEXT(I53)),2,1))))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Summary'!$S$19="OoS","OoS",IF(AND(F54=1,G54=1,NOT(ISTEXT(I54))),4,IF(AND(F54=1,G54=1,ISTEXT(I54)),3,IF(AND(OR(F54=1,G54=1),ISTEXT(I54)),2,1))))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Summary'!$T$19="OoS","OoS",IF(AND(F55=1,G55=1,NOT(ISTEXT(I55))),4,IF(AND(F55=1,G55=1,ISTEXT(I55)),3,IF(AND(OR(F55=1,G55=1),ISTEXT(I55)),2,1))))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Summary'!$U$19="OoS","OoS",IF(AND(F56=1,G56=1,NOT(ISTEXT(I56))),4,IF(AND(F56=1,G56=1,ISTEXT(I56)),3,IF(AND(OR(F56=1,G56=1),ISTEXT(I56)),2,1))))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Summary'!$V$19="OoS","OoS",IF(AND(F57=1,G57=1,NOT(ISTEXT(I57))),4,IF(AND(F57=1,G57=1,ISTEXT(I57)),3,IF(AND(OR(F57=1,G57=1),ISTEXT(I57)),2,1))))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Summary'!$W$19="OoS","OoS",IF(AND(F58=1,G58=1,NOT(ISTEXT(I58))),4,IF(AND(F58=1,G58=1,ISTEXT(I58)),3,IF(AND(OR(F58=1,G58=1),ISTEXT(I58)),2,1))))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Summary'!$X$19="OoS","OoS",IF(AND(F59=1,G59=1,NOT(ISTEXT(I59))),4,IF(AND(F59=1,G59=1,ISTEXT(I59)),3,IF(AND(OR(F59=1,G59=1),ISTEXT(I59)),2,1))))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Summary'!$Y$19="OoS","OoS",IF(AND(F60=1,G60=1,NOT(ISTEXT(I60))),4,IF(AND(F60=1,G60=1,ISTEXT(I60)),3,IF(AND(OR(F60=1,G60=1),ISTEXT(I60)),2,1))))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Summary'!$Z$19="OoS","OoS",IF(AND(F61=1,G61=1,NOT(ISTEXT(I61))),4,IF(AND(F61=1,G61=1,ISTEXT(I61)),3,IF(AND(OR(F61=1,G61=1),ISTEXT(I61)),2,1))))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202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Summary'!$G$19="OoS","OoS",IF(AND(F62=1,G62=1,NOT(ISTEXT(I62))),4,IF(AND(F62=1,G62=1,ISTEXT(I62)),3,IF(AND(OR(F62=1,G62=1),ISTEXT(I62)),2,1))))</f>
        <v>OoS</v>
      </c>
      <c r="E62" s="57" t="b">
        <f t="shared" si="1"/>
        <v>1</v>
      </c>
      <c r="F62" s="59"/>
      <c r="G62" s="59"/>
      <c r="H62" s="59"/>
      <c r="I62" s="59"/>
      <c r="J62" s="59"/>
      <c r="K62" s="66"/>
      <c r="L62" s="66"/>
      <c r="M62" s="59"/>
      <c r="N62" s="63"/>
      <c r="O62" s="369"/>
      <c r="P62" s="264"/>
      <c r="Q62" s="364"/>
    </row>
    <row r="63" spans="1:17" ht="15" customHeight="1"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Summary'!$H$19="OoS","OoS",IF(AND(F63=1,G63=1,NOT(ISTEXT(I63))),4,IF(AND(F63=1,G63=1,ISTEXT(I63)),3,IF(AND(OR(F63=1,G63=1),ISTEXT(I63)),2,1))))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Summary'!$I$19="OoS","OoS",IF(AND(F64=1,G64=1,NOT(ISTEXT(I64))),4,IF(AND(F64=1,G64=1,ISTEXT(I64)),3,IF(AND(OR(F64=1,G64=1),ISTEXT(I64)),2,1))))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Summary'!$J$19="OoS","OoS",IF(AND(F65=1,G65=1,NOT(ISTEXT(I65))),4,IF(AND(F65=1,G65=1,ISTEXT(I65)),3,IF(AND(OR(F65=1,G65=1),ISTEXT(I65)),2,1))))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Summary'!$K$19="OoS","OoS",IF(AND(F66=1,G66=1,NOT(ISTEXT(I66))),4,IF(AND(F66=1,G66=1,ISTEXT(I66)),3,IF(AND(OR(F66=1,G66=1),ISTEXT(I66)),2,1))))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Summary'!$L$19="OoS","OoS",IF(AND(F67=1,G67=1,NOT(ISTEXT(I67))),4,IF(AND(F67=1,G67=1,ISTEXT(I67)),3,IF(AND(OR(F67=1,G67=1),ISTEXT(I67)),2,1))))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Summary'!$M$19="OoS","OoS",IF(AND(F68=1,G68=1,NOT(ISTEXT(I68))),4,IF(AND(F68=1,G68=1,ISTEXT(I68)),3,IF(AND(OR(F68=1,G68=1),ISTEXT(I68)),2,1))))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Summary'!$N$19="OoS","OoS",IF(AND(F69=1,G69=1,NOT(ISTEXT(I69))),4,IF(AND(F69=1,G69=1,ISTEXT(I69)),3,IF(AND(OR(F69=1,G69=1),ISTEXT(I69)),2,1))))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Summary'!$O$19="OoS","OoS",IF(AND(F70=1,G70=1,NOT(ISTEXT(I70))),4,IF(AND(F70=1,G70=1,ISTEXT(I70)),3,IF(AND(OR(F70=1,G70=1),ISTEXT(I70)),2,1))))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Summary'!$P$19="OoS","OoS",IF(AND(F71=1,G71=1,NOT(ISTEXT(I71))),4,IF(AND(F71=1,G71=1,ISTEXT(I71)),3,IF(AND(OR(F71=1,G71=1),ISTEXT(I71)),2,1))))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Summary'!$Q$19="OoS","OoS",IF(AND(F72=1,G72=1,NOT(ISTEXT(I72))),4,IF(AND(F72=1,G72=1,ISTEXT(I72)),3,IF(AND(OR(F72=1,G72=1),ISTEXT(I72)),2,1))))</f>
        <v>OoS</v>
      </c>
      <c r="E72" s="57" t="b">
        <f t="shared" si="1"/>
        <v>1</v>
      </c>
      <c r="F72" s="59"/>
      <c r="G72" s="59"/>
      <c r="H72" s="59"/>
      <c r="I72" s="59"/>
      <c r="J72" s="59"/>
      <c r="K72" s="66"/>
      <c r="L72" s="66"/>
      <c r="M72" s="59"/>
      <c r="N72" s="63"/>
      <c r="O72" s="370"/>
      <c r="P72" s="264"/>
      <c r="Q72" s="364"/>
    </row>
    <row r="73" spans="1:17" ht="15" customHeight="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Summary'!$R$19="OoS","OoS",IF(AND(F73=1,G73=1,NOT(ISTEXT(I73))),4,IF(AND(F73=1,G73=1,ISTEXT(I73)),3,IF(AND(OR(F73=1,G73=1),ISTEXT(I73)),2,1))))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Summary'!$S$19="OoS","OoS",IF(AND(F74=1,G74=1,NOT(ISTEXT(I74))),4,IF(AND(F74=1,G74=1,ISTEXT(I74)),3,IF(AND(OR(F74=1,G74=1),ISTEXT(I74)),2,1))))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Summary'!$T$19="OoS","OoS",IF(AND(F75=1,G75=1,NOT(ISTEXT(I75))),4,IF(AND(F75=1,G75=1,ISTEXT(I75)),3,IF(AND(OR(F75=1,G75=1),ISTEXT(I75)),2,1))))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Summary'!$U$19="OoS","OoS",IF(AND(F76=1,G76=1,NOT(ISTEXT(I76))),4,IF(AND(F76=1,G76=1,ISTEXT(I76)),3,IF(AND(OR(F76=1,G76=1),ISTEXT(I76)),2,1))))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Summary'!$V$19="OoS","OoS",IF(AND(F77=1,G77=1,NOT(ISTEXT(I77))),4,IF(AND(F77=1,G77=1,ISTEXT(I77)),3,IF(AND(OR(F77=1,G77=1),ISTEXT(I77)),2,1))))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Summary'!$W$19="OoS","OoS",IF(AND(F78=1,G78=1,NOT(ISTEXT(I78))),4,IF(AND(F78=1,G78=1,ISTEXT(I78)),3,IF(AND(OR(F78=1,G78=1),ISTEXT(I78)),2,1))))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Summary'!$X$19="OoS","OoS",IF(AND(F79=1,G79=1,NOT(ISTEXT(I79))),4,IF(AND(F79=1,G79=1,ISTEXT(I79)),3,IF(AND(OR(F79=1,G79=1),ISTEXT(I79)),2,1))))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Summary'!$Y$19="OoS","OoS",IF(AND(F80=1,G80=1,NOT(ISTEXT(I80))),4,IF(AND(F80=1,G80=1,ISTEXT(I80)),3,IF(AND(OR(F80=1,G80=1),ISTEXT(I80)),2,1))))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Summary'!$Z$19="OoS","OoS",IF(AND(F81=1,G81=1,NOT(ISTEXT(I81))),4,IF(AND(F81=1,G81=1,ISTEXT(I81)),3,IF(AND(OR(F81=1,G81=1),ISTEXT(I81)),2,1))))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203</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Summary'!$G$19="OoS","OoS",IF(AND(F82=1,G82=1,NOT(ISTEXT(I82))),4,IF(AND(F82=1,G82=1,ISTEXT(I82)),3,IF(AND(OR(F82=1,G82=1),ISTEXT(I82)),2,1))))</f>
        <v>OoS</v>
      </c>
      <c r="E82" s="57" t="b">
        <f t="shared" si="1"/>
        <v>1</v>
      </c>
      <c r="F82" s="59"/>
      <c r="G82" s="59"/>
      <c r="H82" s="59"/>
      <c r="I82" s="59"/>
      <c r="J82" s="59"/>
      <c r="K82" s="59"/>
      <c r="L82" s="59"/>
      <c r="M82" s="66"/>
      <c r="N82" s="63"/>
      <c r="O82" s="369"/>
      <c r="P82" s="264"/>
      <c r="Q82" s="363"/>
    </row>
    <row r="83" spans="1:17" s="68" customFormat="1"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Summary'!$H$19="OoS","OoS",IF(AND(F83=1,G83=1,NOT(ISTEXT(I83))),4,IF(AND(F83=1,G83=1,ISTEXT(I83)),3,IF(AND(OR(F83=1,G83=1),ISTEXT(I83)),2,1))))</f>
        <v>OoS</v>
      </c>
      <c r="E83" s="57" t="b">
        <f t="shared" si="1"/>
        <v>1</v>
      </c>
      <c r="F83" s="59"/>
      <c r="G83" s="59"/>
      <c r="H83" s="67"/>
      <c r="I83" s="59"/>
      <c r="J83" s="67"/>
      <c r="K83" s="67"/>
      <c r="L83" s="67"/>
      <c r="M83" s="67"/>
      <c r="N83" s="105"/>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Summary'!$I$19="OoS","OoS",IF(AND(F84=1,G84=1,NOT(ISTEXT(I84))),4,IF(AND(F84=1,G84=1,ISTEXT(I84)),3,IF(AND(OR(F84=1,G84=1),ISTEXT(I84)),2,1))))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Summary'!$J$19="OoS","OoS",IF(AND(F85=1,G85=1,NOT(ISTEXT(I85))),4,IF(AND(F85=1,G85=1,ISTEXT(I85)),3,IF(AND(OR(F85=1,G85=1),ISTEXT(I85)),2,1))))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Summary'!$K$19="OoS","OoS",IF(AND(F86=1,G86=1,NOT(ISTEXT(I86))),4,IF(AND(F86=1,G86=1,ISTEXT(I86)),3,IF(AND(OR(F86=1,G86=1),ISTEXT(I86)),2,1))))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Summary'!$L$19="OoS","OoS",IF(AND(F87=1,G87=1,NOT(ISTEXT(I87))),4,IF(AND(F87=1,G87=1,ISTEXT(I87)),3,IF(AND(OR(F87=1,G87=1),ISTEXT(I87)),2,1))))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Summary'!$M$19="OoS","OoS",IF(AND(F88=1,G88=1,NOT(ISTEXT(I88))),4,IF(AND(F88=1,G88=1,ISTEXT(I88)),3,IF(AND(OR(F88=1,G88=1),ISTEXT(I88)),2,1))))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Summary'!$N$19="OoS","OoS",IF(AND(F89=1,G89=1,NOT(ISTEXT(I89))),4,IF(AND(F89=1,G89=1,ISTEXT(I89)),3,IF(AND(OR(F89=1,G89=1),ISTEXT(I89)),2,1))))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Summary'!$O$19="OoS","OoS",IF(AND(F90=1,G90=1,NOT(ISTEXT(I90))),4,IF(AND(F90=1,G90=1,ISTEXT(I90)),3,IF(AND(OR(F90=1,G90=1),ISTEXT(I90)),2,1))))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Summary'!$P$19="OoS","OoS",IF(AND(F91=1,G91=1,NOT(ISTEXT(I91))),4,IF(AND(F91=1,G91=1,ISTEXT(I91)),3,IF(AND(OR(F91=1,G91=1),ISTEXT(I91)),2,1))))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Summary'!$Q$19="OoS","OoS",IF(AND(F92=1,G92=1,NOT(ISTEXT(I92))),4,IF(AND(F92=1,G92=1,ISTEXT(I92)),3,IF(AND(OR(F92=1,G92=1),ISTEXT(I92)),2,1))))</f>
        <v>OoS</v>
      </c>
      <c r="E92" s="57" t="b">
        <f t="shared" si="2"/>
        <v>1</v>
      </c>
      <c r="F92" s="59"/>
      <c r="G92" s="59"/>
      <c r="H92" s="59"/>
      <c r="I92" s="59"/>
      <c r="J92" s="59"/>
      <c r="K92" s="59"/>
      <c r="L92" s="59"/>
      <c r="M92" s="66"/>
      <c r="N92" s="63"/>
      <c r="O92" s="370"/>
      <c r="P92" s="264"/>
      <c r="Q92" s="364"/>
    </row>
    <row r="93" spans="1:17" s="68" customFormat="1"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Summary'!$R$19="OoS","OoS",IF(AND(F93=1,G93=1,NOT(ISTEXT(I93))),4,IF(AND(F93=1,G93=1,ISTEXT(I93)),3,IF(AND(OR(F93=1,G93=1),ISTEXT(I93)),2,1))))</f>
        <v>OoS</v>
      </c>
      <c r="E93" s="57" t="b">
        <f t="shared" si="2"/>
        <v>1</v>
      </c>
      <c r="F93" s="59"/>
      <c r="G93" s="59"/>
      <c r="H93" s="67"/>
      <c r="I93" s="59"/>
      <c r="J93" s="67"/>
      <c r="K93" s="67"/>
      <c r="L93" s="67"/>
      <c r="M93" s="67"/>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Summary'!$S$19="OoS","OoS",IF(AND(F94=1,G94=1,NOT(ISTEXT(I94))),4,IF(AND(F94=1,G94=1,ISTEXT(I94)),3,IF(AND(OR(F94=1,G94=1),ISTEXT(I94)),2,1))))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Summary'!$T$19="OoS","OoS",IF(AND(F95=1,G95=1,NOT(ISTEXT(I95))),4,IF(AND(F95=1,G95=1,ISTEXT(I95)),3,IF(AND(OR(F95=1,G95=1),ISTEXT(I95)),2,1))))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Summary'!$U$19="OoS","OoS",IF(AND(F96=1,G96=1,NOT(ISTEXT(I96))),4,IF(AND(F96=1,G96=1,ISTEXT(I96)),3,IF(AND(OR(F96=1,G96=1),ISTEXT(I96)),2,1))))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Summary'!$V$19="OoS","OoS",IF(AND(F97=1,G97=1,NOT(ISTEXT(I97))),4,IF(AND(F97=1,G97=1,ISTEXT(I97)),3,IF(AND(OR(F97=1,G97=1),ISTEXT(I97)),2,1))))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Summary'!$W$19="OoS","OoS",IF(AND(F98=1,G98=1,NOT(ISTEXT(I98))),4,IF(AND(F98=1,G98=1,ISTEXT(I98)),3,IF(AND(OR(F98=1,G98=1),ISTEXT(I98)),2,1))))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Summary'!$X$19="OoS","OoS",IF(AND(F99=1,G99=1,NOT(ISTEXT(I99))),4,IF(AND(F99=1,G99=1,ISTEXT(I99)),3,IF(AND(OR(F99=1,G99=1),ISTEXT(I99)),2,1))))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Summary'!$Y$19="OoS","OoS",IF(AND(F100=1,G100=1,NOT(ISTEXT(I100))),4,IF(AND(F100=1,G100=1,ISTEXT(I100)),3,IF(AND(OR(F100=1,G100=1),ISTEXT(I100)),2,1))))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Summary'!$Z$19="OoS","OoS",IF(AND(F101=1,G101=1,NOT(ISTEXT(I101))),4,IF(AND(F101=1,G101=1,ISTEXT(I101)),3,IF(AND(OR(F101=1,G101=1),ISTEXT(I101)),2,1))))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204</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Summary'!$G$19="OoS","OoS",IF(AND(F102=1,G102=1,NOT(ISTEXT(I102))),4,IF(AND(F102=1,G102=1,ISTEXT(I102)),3,IF(AND(OR(F102=1,G102=1),ISTEXT(I102)),2,1))))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Summary'!$H$19="OoS","OoS",IF(AND(F103=1,G103=1,NOT(ISTEXT(I103))),4,IF(AND(F103=1,G103=1,ISTEXT(I103)),3,IF(AND(OR(F103=1,G103=1),ISTEXT(I103)),2,1))))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Summary'!$I$19="OoS","OoS",IF(AND(F104=1,G104=1,NOT(ISTEXT(I104))),4,IF(AND(F104=1,G104=1,ISTEXT(I104)),3,IF(AND(OR(F104=1,G104=1),ISTEXT(I104)),2,1))))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Summary'!$J$19="OoS","OoS",IF(AND(F105=1,G105=1,NOT(ISTEXT(I105))),4,IF(AND(F105=1,G105=1,ISTEXT(I105)),3,IF(AND(OR(F105=1,G105=1),ISTEXT(I105)),2,1))))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Summary'!$K$19="OoS","OoS",IF(AND(F106=1,G106=1,NOT(ISTEXT(I106))),4,IF(AND(F106=1,G106=1,ISTEXT(I106)),3,IF(AND(OR(F106=1,G106=1),ISTEXT(I106)),2,1))))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Summary'!$L$19="OoS","OoS",IF(AND(F107=1,G107=1,NOT(ISTEXT(I107))),4,IF(AND(F107=1,G107=1,ISTEXT(I107)),3,IF(AND(OR(F107=1,G107=1),ISTEXT(I107)),2,1))))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Summary'!$M$19="OoS","OoS",IF(AND(F108=1,G108=1,NOT(ISTEXT(I108))),4,IF(AND(F108=1,G108=1,ISTEXT(I108)),3,IF(AND(OR(F108=1,G108=1),ISTEXT(I108)),2,1))))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Summary'!$N$19="OoS","OoS",IF(AND(F109=1,G109=1,NOT(ISTEXT(I109))),4,IF(AND(F109=1,G109=1,ISTEXT(I109)),3,IF(AND(OR(F109=1,G109=1),ISTEXT(I109)),2,1))))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Summary'!$O$19="OoS","OoS",IF(AND(F110=1,G110=1,NOT(ISTEXT(I110))),4,IF(AND(F110=1,G110=1,ISTEXT(I110)),3,IF(AND(OR(F110=1,G110=1),ISTEXT(I110)),2,1))))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Summary'!$P$19="OoS","OoS",IF(AND(F111=1,G111=1,NOT(ISTEXT(I111))),4,IF(AND(F111=1,G111=1,ISTEXT(I111)),3,IF(AND(OR(F111=1,G111=1),ISTEXT(I111)),2,1))))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Summary'!$Q$19="OoS","OoS",IF(AND(F112=1,G112=1,NOT(ISTEXT(I112))),4,IF(AND(F112=1,G112=1,ISTEXT(I112)),3,IF(AND(OR(F112=1,G112=1),ISTEXT(I112)),2,1))))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Summary'!$R$19="OoS","OoS",IF(AND(F113=1,G113=1,NOT(ISTEXT(I113))),4,IF(AND(F113=1,G113=1,ISTEXT(I113)),3,IF(AND(OR(F113=1,G113=1),ISTEXT(I113)),2,1))))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Summary'!$S$19="OoS","OoS",IF(AND(F114=1,G114=1,NOT(ISTEXT(I114))),4,IF(AND(F114=1,G114=1,ISTEXT(I114)),3,IF(AND(OR(F114=1,G114=1),ISTEXT(I114)),2,1))))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Summary'!$T$19="OoS","OoS",IF(AND(F115=1,G115=1,NOT(ISTEXT(I115))),4,IF(AND(F115=1,G115=1,ISTEXT(I115)),3,IF(AND(OR(F115=1,G115=1),ISTEXT(I115)),2,1))))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Summary'!$U$19="OoS","OoS",IF(AND(F116=1,G116=1,NOT(ISTEXT(I116))),4,IF(AND(F116=1,G116=1,ISTEXT(I116)),3,IF(AND(OR(F116=1,G116=1),ISTEXT(I116)),2,1))))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Summary'!$V$19="OoS","OoS",IF(AND(F117=1,G117=1,NOT(ISTEXT(I117))),4,IF(AND(F117=1,G117=1,ISTEXT(I117)),3,IF(AND(OR(F117=1,G117=1),ISTEXT(I117)),2,1))))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Summary'!$W$19="OoS","OoS",IF(AND(F118=1,G118=1,NOT(ISTEXT(I118))),4,IF(AND(F118=1,G118=1,ISTEXT(I118)),3,IF(AND(OR(F118=1,G118=1),ISTEXT(I118)),2,1))))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Summary'!$X$19="OoS","OoS",IF(AND(F119=1,G119=1,NOT(ISTEXT(I119))),4,IF(AND(F119=1,G119=1,ISTEXT(I119)),3,IF(AND(OR(F119=1,G119=1),ISTEXT(I119)),2,1))))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Summary'!$Y$19="OoS","OoS",IF(AND(F120=1,G120=1,NOT(ISTEXT(I120))),4,IF(AND(F120=1,G120=1,ISTEXT(I120)),3,IF(AND(OR(F120=1,G120=1),ISTEXT(I120)),2,1))))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Summary'!$Z$19="OoS","OoS",IF(AND(F121=1,G121=1,NOT(ISTEXT(I121))),4,IF(AND(F121=1,G121=1,ISTEXT(I121)),3,IF(AND(OR(F121=1,G121=1),ISTEXT(I121)),2,1))))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205</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Summary'!$G$19="OoS","OoS",IF(AND(F122=1,G122=1,NOT(ISTEXT(I122))),4,IF(AND(F122=1,G122=1,ISTEXT(I122)),3,IF(AND(OR(F122=1,G122=1),ISTEXT(I122)),2,1))))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Summary'!$H$19="OoS","OoS",IF(AND(F123=1,G123=1,NOT(ISTEXT(I123))),4,IF(AND(F123=1,G123=1,ISTEXT(I123)),3,IF(AND(OR(F123=1,G123=1),ISTEXT(I123)),2,1))))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Summary'!$I$19="OoS","OoS",IF(AND(F124=1,G124=1,NOT(ISTEXT(I124))),4,IF(AND(F124=1,G124=1,ISTEXT(I124)),3,IF(AND(OR(F124=1,G124=1),ISTEXT(I124)),2,1))))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Summary'!$J$19="OoS","OoS",IF(AND(F125=1,G125=1,NOT(ISTEXT(I125))),4,IF(AND(F125=1,G125=1,ISTEXT(I125)),3,IF(AND(OR(F125=1,G125=1),ISTEXT(I125)),2,1))))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Summary'!$K$19="OoS","OoS",IF(AND(F126=1,G126=1,NOT(ISTEXT(I126))),4,IF(AND(F126=1,G126=1,ISTEXT(I126)),3,IF(AND(OR(F126=1,G126=1),ISTEXT(I126)),2,1))))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Summary'!$L$19="OoS","OoS",IF(AND(F127=1,G127=1,NOT(ISTEXT(I127))),4,IF(AND(F127=1,G127=1,ISTEXT(I127)),3,IF(AND(OR(F127=1,G127=1),ISTEXT(I127)),2,1))))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Summary'!$M$19="OoS","OoS",IF(AND(F128=1,G128=1,NOT(ISTEXT(I128))),4,IF(AND(F128=1,G128=1,ISTEXT(I128)),3,IF(AND(OR(F128=1,G128=1),ISTEXT(I128)),2,1))))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Summary'!$N$19="OoS","OoS",IF(AND(F129=1,G129=1,NOT(ISTEXT(I129))),4,IF(AND(F129=1,G129=1,ISTEXT(I129)),3,IF(AND(OR(F129=1,G129=1),ISTEXT(I129)),2,1))))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Summary'!$O$19="OoS","OoS",IF(AND(F130=1,G130=1,NOT(ISTEXT(I130))),4,IF(AND(F130=1,G130=1,ISTEXT(I130)),3,IF(AND(OR(F130=1,G130=1),ISTEXT(I130)),2,1))))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Summary'!$P$19="OoS","OoS",IF(AND(F131=1,G131=1,NOT(ISTEXT(I131))),4,IF(AND(F131=1,G131=1,ISTEXT(I131)),3,IF(AND(OR(F131=1,G131=1),ISTEXT(I131)),2,1))))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Summary'!$Q$19="OoS","OoS",IF(AND(F132=1,G132=1,NOT(ISTEXT(I132))),4,IF(AND(F132=1,G132=1,ISTEXT(I132)),3,IF(AND(OR(F132=1,G132=1),ISTEXT(I132)),2,1))))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Summary'!$R$19="OoS","OoS",IF(AND(F133=1,G133=1,NOT(ISTEXT(I133))),4,IF(AND(F133=1,G133=1,ISTEXT(I133)),3,IF(AND(OR(F133=1,G133=1),ISTEXT(I133)),2,1))))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Summary'!$S$19="OoS","OoS",IF(AND(F134=1,G134=1,NOT(ISTEXT(I134))),4,IF(AND(F134=1,G134=1,ISTEXT(I134)),3,IF(AND(OR(F134=1,G134=1),ISTEXT(I134)),2,1))))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Summary'!$T$19="OoS","OoS",IF(AND(F135=1,G135=1,NOT(ISTEXT(I135))),4,IF(AND(F135=1,G135=1,ISTEXT(I135)),3,IF(AND(OR(F135=1,G135=1),ISTEXT(I135)),2,1))))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Summary'!$U$19="OoS","OoS",IF(AND(F136=1,G136=1,NOT(ISTEXT(I136))),4,IF(AND(F136=1,G136=1,ISTEXT(I136)),3,IF(AND(OR(F136=1,G136=1),ISTEXT(I136)),2,1))))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Summary'!$V$19="OoS","OoS",IF(AND(F137=1,G137=1,NOT(ISTEXT(I137))),4,IF(AND(F137=1,G137=1,ISTEXT(I137)),3,IF(AND(OR(F137=1,G137=1),ISTEXT(I137)),2,1))))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Summary'!$W$19="OoS","OoS",IF(AND(F138=1,G138=1,NOT(ISTEXT(I138))),4,IF(AND(F138=1,G138=1,ISTEXT(I138)),3,IF(AND(OR(F138=1,G138=1),ISTEXT(I138)),2,1))))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Summary'!$X$19="OoS","OoS",IF(AND(F139=1,G139=1,NOT(ISTEXT(I139))),4,IF(AND(F139=1,G139=1,ISTEXT(I139)),3,IF(AND(OR(F139=1,G139=1),ISTEXT(I139)),2,1))))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Summary'!$Y$19="OoS","OoS",IF(AND(F140=1,G140=1,NOT(ISTEXT(I140))),4,IF(AND(F140=1,G140=1,ISTEXT(I140)),3,IF(AND(OR(F140=1,G140=1),ISTEXT(I140)),2,1))))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Summary'!$Z$19="OoS","OoS",IF(AND(F141=1,G141=1,NOT(ISTEXT(I141))),4,IF(AND(F141=1,G141=1,ISTEXT(I141)),3,IF(AND(OR(F141=1,G141=1),ISTEXT(I141)),2,1))))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206</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Summary'!$G$19="OoS","OoS",IF(AND(F142=1,G142=1,NOT(ISTEXT(I142))),4,IF(AND(F142=1,G142=1,ISTEXT(I142)),3,IF(AND(OR(F142=1,G142=1),ISTEXT(I142)),2,1))))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Summary'!$H$19="OoS","OoS",IF(AND(F143=1,G143=1,NOT(ISTEXT(I143))),4,IF(AND(F143=1,G143=1,ISTEXT(I143)),3,IF(AND(OR(F143=1,G143=1),ISTEXT(I143)),2,1))))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Summary'!$I$19="OoS","OoS",IF(AND(F144=1,G144=1,NOT(ISTEXT(I144))),4,IF(AND(F144=1,G144=1,ISTEXT(I144)),3,IF(AND(OR(F144=1,G144=1),ISTEXT(I144)),2,1))))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Summary'!$J$19="OoS","OoS",IF(AND(F145=1,G145=1,NOT(ISTEXT(I145))),4,IF(AND(F145=1,G145=1,ISTEXT(I145)),3,IF(AND(OR(F145=1,G145=1),ISTEXT(I145)),2,1))))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Summary'!$K$19="OoS","OoS",IF(AND(F146=1,G146=1,NOT(ISTEXT(I146))),4,IF(AND(F146=1,G146=1,ISTEXT(I146)),3,IF(AND(OR(F146=1,G146=1),ISTEXT(I146)),2,1))))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Summary'!$L$19="OoS","OoS",IF(AND(F147=1,G147=1,NOT(ISTEXT(I147))),4,IF(AND(F147=1,G147=1,ISTEXT(I147)),3,IF(AND(OR(F147=1,G147=1),ISTEXT(I147)),2,1))))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Summary'!$M$19="OoS","OoS",IF(AND(F148=1,G148=1,NOT(ISTEXT(I148))),4,IF(AND(F148=1,G148=1,ISTEXT(I148)),3,IF(AND(OR(F148=1,G148=1),ISTEXT(I148)),2,1))))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Summary'!$N$19="OoS","OoS",IF(AND(F149=1,G149=1,NOT(ISTEXT(I149))),4,IF(AND(F149=1,G149=1,ISTEXT(I149)),3,IF(AND(OR(F149=1,G149=1),ISTEXT(I149)),2,1))))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Summary'!$O$19="OoS","OoS",IF(AND(F150=1,G150=1,NOT(ISTEXT(I150))),4,IF(AND(F150=1,G150=1,ISTEXT(I150)),3,IF(AND(OR(F150=1,G150=1),ISTEXT(I150)),2,1))))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Summary'!$P$19="OoS","OoS",IF(AND(F151=1,G151=1,NOT(ISTEXT(I151))),4,IF(AND(F151=1,G151=1,ISTEXT(I151)),3,IF(AND(OR(F151=1,G151=1),ISTEXT(I151)),2,1))))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Summary'!$Q$19="OoS","OoS",IF(AND(F152=1,G152=1,NOT(ISTEXT(I152))),4,IF(AND(F152=1,G152=1,ISTEXT(I152)),3,IF(AND(OR(F152=1,G152=1),ISTEXT(I152)),2,1))))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Summary'!$R$19="OoS","OoS",IF(AND(F153=1,G153=1,NOT(ISTEXT(I153))),4,IF(AND(F153=1,G153=1,ISTEXT(I153)),3,IF(AND(OR(F153=1,G153=1),ISTEXT(I153)),2,1))))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Summary'!$S$19="OoS","OoS",IF(AND(F154=1,G154=1,NOT(ISTEXT(I154))),4,IF(AND(F154=1,G154=1,ISTEXT(I154)),3,IF(AND(OR(F154=1,G154=1),ISTEXT(I154)),2,1))))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Summary'!$T$19="OoS","OoS",IF(AND(F155=1,G155=1,NOT(ISTEXT(I155))),4,IF(AND(F155=1,G155=1,ISTEXT(I155)),3,IF(AND(OR(F155=1,G155=1),ISTEXT(I155)),2,1))))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Summary'!$U$19="OoS","OoS",IF(AND(F156=1,G156=1,NOT(ISTEXT(I156))),4,IF(AND(F156=1,G156=1,ISTEXT(I156)),3,IF(AND(OR(F156=1,G156=1),ISTEXT(I156)),2,1))))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Summary'!$V$19="OoS","OoS",IF(AND(F157=1,G157=1,NOT(ISTEXT(I157))),4,IF(AND(F157=1,G157=1,ISTEXT(I157)),3,IF(AND(OR(F157=1,G157=1),ISTEXT(I157)),2,1))))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Summary'!$W$19="OoS","OoS",IF(AND(F158=1,G158=1,NOT(ISTEXT(I158))),4,IF(AND(F158=1,G158=1,ISTEXT(I158)),3,IF(AND(OR(F158=1,G158=1),ISTEXT(I158)),2,1))))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Summary'!$X$19="OoS","OoS",IF(AND(F159=1,G159=1,NOT(ISTEXT(I159))),4,IF(AND(F159=1,G159=1,ISTEXT(I159)),3,IF(AND(OR(F159=1,G159=1),ISTEXT(I159)),2,1))))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Summary'!$Y$19="OoS","OoS",IF(AND(F160=1,G160=1,NOT(ISTEXT(I160))),4,IF(AND(F160=1,G160=1,ISTEXT(I160)),3,IF(AND(OR(F160=1,G160=1),ISTEXT(I160)),2,1))))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Summary'!$Z$19="OoS","OoS",IF(AND(F161=1,G161=1,NOT(ISTEXT(I161))),4,IF(AND(F161=1,G161=1,ISTEXT(I161)),3,IF(AND(OR(F161=1,G161=1),ISTEXT(I161)),2,1))))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207</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Summary'!$G$19="OoS","OoS",IF(AND(F162=1,G162=1,NOT(ISTEXT(I162))),4,IF(AND(F162=1,G162=1,ISTEXT(I162)),3,IF(AND(OR(F162=1,G162=1),ISTEXT(I162)),2,1))))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Summary'!$H$19="OoS","OoS",IF(AND(F163=1,G163=1,NOT(ISTEXT(I163))),4,IF(AND(F163=1,G163=1,ISTEXT(I163)),3,IF(AND(OR(F163=1,G163=1),ISTEXT(I163)),2,1))))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Summary'!$I$19="OoS","OoS",IF(AND(F164=1,G164=1,NOT(ISTEXT(I164))),4,IF(AND(F164=1,G164=1,ISTEXT(I164)),3,IF(AND(OR(F164=1,G164=1),ISTEXT(I164)),2,1))))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Summary'!$J$19="OoS","OoS",IF(AND(F165=1,G165=1,NOT(ISTEXT(I165))),4,IF(AND(F165=1,G165=1,ISTEXT(I165)),3,IF(AND(OR(F165=1,G165=1),ISTEXT(I165)),2,1))))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Summary'!$K$19="OoS","OoS",IF(AND(F166=1,G166=1,NOT(ISTEXT(I166))),4,IF(AND(F166=1,G166=1,ISTEXT(I166)),3,IF(AND(OR(F166=1,G166=1),ISTEXT(I166)),2,1))))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Summary'!$L$19="OoS","OoS",IF(AND(F167=1,G167=1,NOT(ISTEXT(I167))),4,IF(AND(F167=1,G167=1,ISTEXT(I167)),3,IF(AND(OR(F167=1,G167=1),ISTEXT(I167)),2,1))))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Summary'!$M$19="OoS","OoS",IF(AND(F168=1,G168=1,NOT(ISTEXT(I168))),4,IF(AND(F168=1,G168=1,ISTEXT(I168)),3,IF(AND(OR(F168=1,G168=1),ISTEXT(I168)),2,1))))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Summary'!$N$19="OoS","OoS",IF(AND(F169=1,G169=1,NOT(ISTEXT(I169))),4,IF(AND(F169=1,G169=1,ISTEXT(I169)),3,IF(AND(OR(F169=1,G169=1),ISTEXT(I169)),2,1))))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Summary'!$O$19="OoS","OoS",IF(AND(F170=1,G170=1,NOT(ISTEXT(I170))),4,IF(AND(F170=1,G170=1,ISTEXT(I170)),3,IF(AND(OR(F170=1,G170=1),ISTEXT(I170)),2,1))))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Summary'!$P$19="OoS","OoS",IF(AND(F171=1,G171=1,NOT(ISTEXT(I171))),4,IF(AND(F171=1,G171=1,ISTEXT(I171)),3,IF(AND(OR(F171=1,G171=1),ISTEXT(I171)),2,1))))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Summary'!$Q$19="OoS","OoS",IF(AND(F172=1,G172=1,NOT(ISTEXT(I172))),4,IF(AND(F172=1,G172=1,ISTEXT(I172)),3,IF(AND(OR(F172=1,G172=1),ISTEXT(I172)),2,1))))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Summary'!$R$19="OoS","OoS",IF(AND(F173=1,G173=1,NOT(ISTEXT(I173))),4,IF(AND(F173=1,G173=1,ISTEXT(I173)),3,IF(AND(OR(F173=1,G173=1),ISTEXT(I173)),2,1))))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Summary'!$S$19="OoS","OoS",IF(AND(F174=1,G174=1,NOT(ISTEXT(I174))),4,IF(AND(F174=1,G174=1,ISTEXT(I174)),3,IF(AND(OR(F174=1,G174=1),ISTEXT(I174)),2,1))))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Summary'!$T$19="OoS","OoS",IF(AND(F175=1,G175=1,NOT(ISTEXT(I175))),4,IF(AND(F175=1,G175=1,ISTEXT(I175)),3,IF(AND(OR(F175=1,G175=1),ISTEXT(I175)),2,1))))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Summary'!$U$19="OoS","OoS",IF(AND(F176=1,G176=1,NOT(ISTEXT(I176))),4,IF(AND(F176=1,G176=1,ISTEXT(I176)),3,IF(AND(OR(F176=1,G176=1),ISTEXT(I176)),2,1))))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Summary'!$V$19="OoS","OoS",IF(AND(F177=1,G177=1,NOT(ISTEXT(I177))),4,IF(AND(F177=1,G177=1,ISTEXT(I177)),3,IF(AND(OR(F177=1,G177=1),ISTEXT(I177)),2,1))))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Summary'!$W$19="OoS","OoS",IF(AND(F178=1,G178=1,NOT(ISTEXT(I178))),4,IF(AND(F178=1,G178=1,ISTEXT(I178)),3,IF(AND(OR(F178=1,G178=1),ISTEXT(I178)),2,1))))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Summary'!$X$19="OoS","OoS",IF(AND(F179=1,G179=1,NOT(ISTEXT(I179))),4,IF(AND(F179=1,G179=1,ISTEXT(I179)),3,IF(AND(OR(F179=1,G179=1),ISTEXT(I179)),2,1))))</f>
        <v>OoS</v>
      </c>
      <c r="E179" s="57" t="b">
        <f t="shared" ref="E179:E20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Summary'!$Y$19="OoS","OoS",IF(AND(F180=1,G180=1,NOT(ISTEXT(I180))),4,IF(AND(F180=1,G180=1,ISTEXT(I180)),3,IF(AND(OR(F180=1,G180=1),ISTEXT(I180)),2,1))))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Summary'!$Z$19="OoS","OoS",IF(AND(F181=1,G181=1,NOT(ISTEXT(I181))),4,IF(AND(F181=1,G181=1,ISTEXT(I181)),3,IF(AND(OR(F181=1,G181=1),ISTEXT(I181)),2,1))))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208</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Summary'!$G$19="OoS","OoS",IF(AND(F182=1,G182=1,NOT(ISTEXT(I182))),4,IF(AND(F182=1,G182=1,ISTEXT(I182)),3,IF(AND(OR(F182=1,G182=1),ISTEXT(I182)),2,1))))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Summary'!$H$19="OoS","OoS",IF(AND(F183=1,G183=1,NOT(ISTEXT(I183))),4,IF(AND(F183=1,G183=1,ISTEXT(I183)),3,IF(AND(OR(F183=1,G183=1),ISTEXT(I183)),2,1))))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Summary'!$I$19="OoS","OoS",IF(AND(F184=1,G184=1,NOT(ISTEXT(I184))),4,IF(AND(F184=1,G184=1,ISTEXT(I184)),3,IF(AND(OR(F184=1,G184=1),ISTEXT(I184)),2,1))))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Summary'!$J$19="OoS","OoS",IF(AND(F185=1,G185=1,NOT(ISTEXT(I185))),4,IF(AND(F185=1,G185=1,ISTEXT(I185)),3,IF(AND(OR(F185=1,G185=1),ISTEXT(I185)),2,1))))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Summary'!$K$19="OoS","OoS",IF(AND(F186=1,G186=1,NOT(ISTEXT(I186))),4,IF(AND(F186=1,G186=1,ISTEXT(I186)),3,IF(AND(OR(F186=1,G186=1),ISTEXT(I186)),2,1))))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Summary'!$L$19="OoS","OoS",IF(AND(F187=1,G187=1,NOT(ISTEXT(I187))),4,IF(AND(F187=1,G187=1,ISTEXT(I187)),3,IF(AND(OR(F187=1,G187=1),ISTEXT(I187)),2,1))))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Summary'!$M$19="OoS","OoS",IF(AND(F188=1,G188=1,NOT(ISTEXT(I188))),4,IF(AND(F188=1,G188=1,ISTEXT(I188)),3,IF(AND(OR(F188=1,G188=1),ISTEXT(I188)),2,1))))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Summary'!$N$19="OoS","OoS",IF(AND(F189=1,G189=1,NOT(ISTEXT(I189))),4,IF(AND(F189=1,G189=1,ISTEXT(I189)),3,IF(AND(OR(F189=1,G189=1),ISTEXT(I189)),2,1))))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Summary'!$O$19="OoS","OoS",IF(AND(F190=1,G190=1,NOT(ISTEXT(I190))),4,IF(AND(F190=1,G190=1,ISTEXT(I190)),3,IF(AND(OR(F190=1,G190=1),ISTEXT(I190)),2,1))))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Summary'!$P$19="OoS","OoS",IF(AND(F191=1,G191=1,NOT(ISTEXT(I191))),4,IF(AND(F191=1,G191=1,ISTEXT(I191)),3,IF(AND(OR(F191=1,G191=1),ISTEXT(I191)),2,1))))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Summary'!$Q$19="OoS","OoS",IF(AND(F192=1,G192=1,NOT(ISTEXT(I192))),4,IF(AND(F192=1,G192=1,ISTEXT(I192)),3,IF(AND(OR(F192=1,G192=1),ISTEXT(I192)),2,1))))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Summary'!$R$19="OoS","OoS",IF(AND(F193=1,G193=1,NOT(ISTEXT(I193))),4,IF(AND(F193=1,G193=1,ISTEXT(I193)),3,IF(AND(OR(F193=1,G193=1),ISTEXT(I193)),2,1))))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Summary'!$S$19="OoS","OoS",IF(AND(F194=1,G194=1,NOT(ISTEXT(I194))),4,IF(AND(F194=1,G194=1,ISTEXT(I194)),3,IF(AND(OR(F194=1,G194=1),ISTEXT(I194)),2,1))))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Summary'!$T$19="OoS","OoS",IF(AND(F195=1,G195=1,NOT(ISTEXT(I195))),4,IF(AND(F195=1,G195=1,ISTEXT(I195)),3,IF(AND(OR(F195=1,G195=1),ISTEXT(I195)),2,1))))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Summary'!$U$19="OoS","OoS",IF(AND(F196=1,G196=1,NOT(ISTEXT(I196))),4,IF(AND(F196=1,G196=1,ISTEXT(I196)),3,IF(AND(OR(F196=1,G196=1),ISTEXT(I196)),2,1))))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Summary'!$V$19="OoS","OoS",IF(AND(F197=1,G197=1,NOT(ISTEXT(I197))),4,IF(AND(F197=1,G197=1,ISTEXT(I197)),3,IF(AND(OR(F197=1,G197=1),ISTEXT(I197)),2,1))))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Summary'!$W$19="OoS","OoS",IF(AND(F198=1,G198=1,NOT(ISTEXT(I198))),4,IF(AND(F198=1,G198=1,ISTEXT(I198)),3,IF(AND(OR(F198=1,G198=1),ISTEXT(I198)),2,1))))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Summary'!$X$19="OoS","OoS",IF(AND(F199=1,G199=1,NOT(ISTEXT(I199))),4,IF(AND(F199=1,G199=1,ISTEXT(I199)),3,IF(AND(OR(F199=1,G199=1),ISTEXT(I199)),2,1))))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Summary'!$Y$19="OoS","OoS",IF(AND(F200=1,G200=1,NOT(ISTEXT(I200))),4,IF(AND(F200=1,G200=1,ISTEXT(I200)),3,IF(AND(OR(F200=1,G200=1),ISTEXT(I200)),2,1))))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Summary'!$Z$19="OoS","OoS",IF(AND(F201=1,G201=1,NOT(ISTEXT(I201))),4,IF(AND(F201=1,G201=1,ISTEXT(I201)),3,IF(AND(OR(F201=1,G201=1),ISTEXT(I201)),2,1))))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2.65" hidden="1" customHeight="1" x14ac:dyDescent="0.25"/>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201" xr:uid="{00000000-0009-0000-0000-00000D000000}"/>
  <customSheetViews>
    <customSheetView guid="{F76BC29A-0A9C-41DD-B7BE-86D7BCE1FD7E}" scale="75" showRuler="0">
      <pane xSplit="5" ySplit="3" topLeftCell="F99" activePane="bottomRight" state="frozenSplit"/>
      <selection pane="bottomRight" activeCell="A294" sqref="A294:XFD294"/>
      <pageMargins left="0" right="0" top="0" bottom="0" header="0" footer="0"/>
    </customSheetView>
    <customSheetView guid="{F216E611-95A8-4BBB-A2D0-A05645A4F810}" scale="75" showRuler="0">
      <pane xSplit="5" ySplit="3" topLeftCell="F99" activePane="bottomRight" state="frozenSplit"/>
      <selection pane="bottomRight" activeCell="I113" sqref="I113"/>
      <pageMargins left="0" right="0" top="0" bottom="0" header="0" footer="0"/>
    </customSheetView>
    <customSheetView guid="{D23FD9BC-A501-4E36-8884-84F753B0CB15}" scale="75" showRuler="0">
      <pane xSplit="5" ySplit="3" topLeftCell="G4" activePane="bottomRight" state="frozenSplit"/>
      <selection pane="bottomRight" activeCell="A294" sqref="A294:XFD294"/>
      <pageMargins left="0" right="0" top="0" bottom="0" header="0" footer="0"/>
    </customSheetView>
    <customSheetView guid="{DDF300A0-CE9B-449D-94F9-8F1A3C59150B}" showRuler="0">
      <pane xSplit="5" ySplit="3" topLeftCell="G4" activePane="bottomRight" state="frozenSplit"/>
      <selection pane="bottomRight" activeCell="G5" sqref="G5"/>
      <pageMargins left="0" right="0" top="0" bottom="0" header="0" footer="0"/>
    </customSheetView>
    <customSheetView guid="{1C702F2C-5DC6-417A-8CD9-6D4AA137478A}" showRuler="0">
      <pane xSplit="5" ySplit="3" topLeftCell="F4" activePane="bottomRight" state="frozenSplit"/>
      <selection pane="bottomRight" activeCell="K3" sqref="K3"/>
      <pageMargins left="0" right="0" top="0" bottom="0" header="0" footer="0"/>
    </customSheetView>
    <customSheetView guid="{AE579642-8CB2-4C1F-9885-F92B415EB3B5}" showRuler="0">
      <pane xSplit="5" ySplit="3" topLeftCell="F106" activePane="bottomRight" state="frozenSplit"/>
      <selection pane="bottomRight" activeCell="J122" sqref="J122"/>
      <pageMargins left="0" right="0" top="0" bottom="0" header="0" footer="0"/>
    </customSheetView>
    <customSheetView guid="{2E7CA037-26FA-443C-B70C-6F6A6CE18D00}" hiddenColumns="1" showRuler="0">
      <pane xSplit="5" ySplit="3" topLeftCell="G4" activePane="bottomRight" state="frozenSplit"/>
      <selection pane="bottomRight" activeCell="G5" sqref="G5"/>
      <pageMargins left="0" right="0" top="0" bottom="0" header="0" footer="0"/>
    </customSheetView>
    <customSheetView guid="{C4DE3436-463F-4F15-BE64-618A981EC133}" showRuler="0">
      <pane xSplit="5" ySplit="3" topLeftCell="G4" activePane="bottomRight" state="frozenSplit"/>
      <selection pane="bottomRight" activeCell="G5" sqref="G5"/>
      <pageMargins left="0" right="0" top="0" bottom="0" header="0" footer="0"/>
    </customSheetView>
    <customSheetView guid="{330F078C-0C81-4FF0-ACEE-6341F89270AB}" hiddenColumns="1" showRuler="0">
      <pageMargins left="0" right="0" top="0" bottom="0" header="0" footer="0"/>
    </customSheetView>
  </customSheetViews>
  <mergeCells count="23">
    <mergeCell ref="O162:O181"/>
    <mergeCell ref="O182:O201"/>
    <mergeCell ref="O62:O81"/>
    <mergeCell ref="O82:O101"/>
    <mergeCell ref="O102:O121"/>
    <mergeCell ref="O122:O141"/>
    <mergeCell ref="O142:O161"/>
    <mergeCell ref="Q2:Q21"/>
    <mergeCell ref="Q22:Q81"/>
    <mergeCell ref="Q82:Q201"/>
    <mergeCell ref="A2:A21"/>
    <mergeCell ref="A22:A41"/>
    <mergeCell ref="A42:A61"/>
    <mergeCell ref="A62:A81"/>
    <mergeCell ref="A82:A101"/>
    <mergeCell ref="A102:A121"/>
    <mergeCell ref="A122:A141"/>
    <mergeCell ref="A142:A161"/>
    <mergeCell ref="A162:A181"/>
    <mergeCell ref="A182:A201"/>
    <mergeCell ref="O2:O21"/>
    <mergeCell ref="O22:O41"/>
    <mergeCell ref="O42:O61"/>
  </mergeCells>
  <phoneticPr fontId="9" type="noConversion"/>
  <conditionalFormatting sqref="Q2 Q22 Q82">
    <cfRule type="cellIs" dxfId="643" priority="411" stopIfTrue="1" operator="equal">
      <formula>"S"</formula>
    </cfRule>
    <cfRule type="cellIs" dxfId="642" priority="412" stopIfTrue="1" operator="equal">
      <formula>"NR"</formula>
    </cfRule>
    <cfRule type="cellIs" dxfId="641" priority="413" stopIfTrue="1" operator="equal">
      <formula>"U"</formula>
    </cfRule>
  </conditionalFormatting>
  <conditionalFormatting sqref="D2:E201">
    <cfRule type="cellIs" dxfId="640" priority="51" stopIfTrue="1" operator="equal">
      <formula>"L"</formula>
    </cfRule>
    <cfRule type="cellIs" dxfId="639" priority="52" stopIfTrue="1" operator="equal">
      <formula>"M"</formula>
    </cfRule>
    <cfRule type="cellIs" dxfId="638" priority="53" stopIfTrue="1" operator="equal">
      <formula>"H"</formula>
    </cfRule>
  </conditionalFormatting>
  <conditionalFormatting sqref="C2:C201">
    <cfRule type="expression" dxfId="637" priority="8" stopIfTrue="1">
      <formula>D2=4</formula>
    </cfRule>
    <cfRule type="expression" dxfId="636" priority="9" stopIfTrue="1">
      <formula>D2=3</formula>
    </cfRule>
    <cfRule type="expression" dxfId="635" priority="10" stopIfTrue="1">
      <formula>OR(D2=1,D2=2)</formula>
    </cfRule>
  </conditionalFormatting>
  <conditionalFormatting sqref="C2:C201">
    <cfRule type="cellIs" dxfId="634" priority="6" stopIfTrue="1" operator="equal">
      <formula>"NC"</formula>
    </cfRule>
    <cfRule type="cellIs" dxfId="633" priority="7" stopIfTrue="1" operator="equal">
      <formula>"NY"</formula>
    </cfRule>
  </conditionalFormatting>
  <conditionalFormatting sqref="O2 O22 O42 O62 O82 O102 O122 O142 O162 O182">
    <cfRule type="expression" dxfId="632" priority="1" stopIfTrue="1">
      <formula>OR(O2="L",O2="FM")</formula>
    </cfRule>
    <cfRule type="expression" dxfId="631" priority="2" stopIfTrue="1">
      <formula>OR(O2="M",O2="LM")</formula>
    </cfRule>
    <cfRule type="expression" dxfId="630" priority="3" stopIfTrue="1">
      <formula>OR(O2="H",O2="PM",O2="NM",O2="DM")</formula>
    </cfRule>
    <cfRule type="expression" dxfId="629" priority="4" stopIfTrue="1">
      <formula>OR(O2="NC")</formula>
    </cfRule>
    <cfRule type="expression" dxfId="628" priority="5" stopIfTrue="1">
      <formula>OR(O2="NY")</formula>
    </cfRule>
  </conditionalFormatting>
  <dataValidations count="2">
    <dataValidation type="whole" operator="greaterThanOrEqual" allowBlank="1" showInputMessage="1" showErrorMessage="1" error="Only numeric entries allowed" sqref="J2:J201 H2:H201" xr:uid="{98F7912B-3504-4616-AA54-9917D6E1AB84}">
      <formula1>0</formula1>
    </dataValidation>
    <dataValidation type="list" allowBlank="1" showInputMessage="1" showErrorMessage="1" sqref="F2:G201" xr:uid="{2AB3E32E-2B97-4E7A-81B6-0B96087DB13D}">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D02E6C8E-1796-451B-8B2F-F9858328EEA6}">
          <x14:formula1>
            <xm:f>'Organizational Unit Summary'!$AL$22:$AL$24</xm:f>
          </x14:formula1>
          <xm:sqref>Q2 Q22 Q82</xm:sqref>
        </x14:dataValidation>
        <x14:dataValidation type="list" allowBlank="1" showInputMessage="1" showErrorMessage="1" xr:uid="{4D7410E4-E588-4789-A1F7-BCD3CACE0476}">
          <x14:formula1>
            <xm:f>IF('Organizational Unit Summary'!$B$24="Evaluation", Eval_Char, Benchmark_Char)</xm:f>
          </x14:formula1>
          <xm:sqref>O2 O22 O42 O62 O82 O102 O122 O142 O162 O182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0070C0"/>
  </sheetPr>
  <dimension ref="A1:Q72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70</v>
      </c>
      <c r="K1" s="178" t="s">
        <v>323</v>
      </c>
      <c r="L1" s="178" t="s">
        <v>624</v>
      </c>
      <c r="M1" s="178" t="s">
        <v>68</v>
      </c>
      <c r="N1" s="178" t="s">
        <v>496</v>
      </c>
      <c r="O1" s="179" t="s">
        <v>69</v>
      </c>
      <c r="P1" s="178" t="s">
        <v>484</v>
      </c>
      <c r="Q1" s="263" t="s">
        <v>325</v>
      </c>
    </row>
    <row r="2" spans="1:17" ht="13" x14ac:dyDescent="0.25">
      <c r="A2" s="351" t="s">
        <v>186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Summary'!$G$20="OoS","OoS",IF(AND(F2=1,G2=1,NOT(ISTEXT(I2))),4,IF(AND(F2=1,G2=1,ISTEXT(I2)),3,IF(AND(OR(F2=1,G2=1),ISTEXT(I2)),2,1))))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Summary'!$H$20="OoS","OoS",IF(AND(F3=1,G3=1,NOT(ISTEXT(I3))),4,IF(AND(F3=1,G3=1,ISTEXT(I3)),3,IF(AND(OR(F3=1,G3=1),ISTEXT(I3)),2,1))))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Summary'!$I$20="OoS","OoS",IF(AND(F4=1,G4=1,NOT(ISTEXT(I4))),4,IF(AND(F4=1,G4=1,ISTEXT(I4)),3,IF(AND(OR(F4=1,G4=1),ISTEXT(I4)),2,1))))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Summary'!$J$20="OoS","OoS",IF(AND(F5=1,G5=1,NOT(ISTEXT(I5))),4,IF(AND(F5=1,G5=1,ISTEXT(I5)),3,IF(AND(OR(F5=1,G5=1),ISTEXT(I5)),2,1))))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Summary'!$K$20="OoS","OoS",IF(AND(F6=1,G6=1,NOT(ISTEXT(I6))),4,IF(AND(F6=1,G6=1,ISTEXT(I6)),3,IF(AND(OR(F6=1,G6=1),ISTEXT(I6)),2,1))))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Summary'!$L$20="OoS","OoS",IF(AND(F7=1,G7=1,NOT(ISTEXT(I7))),4,IF(AND(F7=1,G7=1,ISTEXT(I7)),3,IF(AND(OR(F7=1,G7=1),ISTEXT(I7)),2,1))))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Summary'!$M$20="OoS","OoS",IF(AND(F8=1,G8=1,NOT(ISTEXT(I8))),4,IF(AND(F8=1,G8=1,ISTEXT(I8)),3,IF(AND(OR(F8=1,G8=1),ISTEXT(I8)),2,1))))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Summary'!$N$20="OoS","OoS",IF(AND(F9=1,G9=1,NOT(ISTEXT(I9))),4,IF(AND(F9=1,G9=1,ISTEXT(I9)),3,IF(AND(OR(F9=1,G9=1),ISTEXT(I9)),2,1))))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Summary'!$O$20="OoS","OoS",IF(AND(F10=1,G10=1,NOT(ISTEXT(I10))),4,IF(AND(F10=1,G10=1,ISTEXT(I10)),3,IF(AND(OR(F10=1,G10=1),ISTEXT(I10)),2,1))))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Summary'!$P$20="OoS","OoS",IF(AND(F11=1,G11=1,NOT(ISTEXT(I11))),4,IF(AND(F11=1,G11=1,ISTEXT(I11)),3,IF(AND(OR(F11=1,G11=1),ISTEXT(I11)),2,1))))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Summary'!$Q$20="OoS","OoS",IF(AND(F12=1,G12=1,NOT(ISTEXT(I12))),4,IF(AND(F12=1,G12=1,ISTEXT(I12)),3,IF(AND(OR(F12=1,G12=1),ISTEXT(I12)),2,1))))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Summary'!$R$20="OoS","OoS",IF(AND(F13=1,G13=1,NOT(ISTEXT(I13))),4,IF(AND(F13=1,G13=1,ISTEXT(I13)),3,IF(AND(OR(F13=1,G13=1),ISTEXT(I13)),2,1))))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Summary'!$S$20="OoS","OoS",IF(AND(F14=1,G14=1,NOT(ISTEXT(I14))),4,IF(AND(F14=1,G14=1,ISTEXT(I14)),3,IF(AND(OR(F14=1,G14=1),ISTEXT(I14)),2,1))))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Summary'!$T$20="OoS","OoS",IF(AND(F15=1,G15=1,NOT(ISTEXT(I15))),4,IF(AND(F15=1,G15=1,ISTEXT(I15)),3,IF(AND(OR(F15=1,G15=1),ISTEXT(I15)),2,1))))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Summary'!$U$20="OoS","OoS",IF(AND(F16=1,G16=1,NOT(ISTEXT(I16))),4,IF(AND(F16=1,G16=1,ISTEXT(I16)),3,IF(AND(OR(F16=1,G16=1),ISTEXT(I16)),2,1))))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Summary'!$V$20="OoS","OoS",IF(AND(F17=1,G17=1,NOT(ISTEXT(I17))),4,IF(AND(F17=1,G17=1,ISTEXT(I17)),3,IF(AND(OR(F17=1,G17=1),ISTEXT(I17)),2,1))))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Summary'!$W$20="OoS","OoS",IF(AND(F18=1,G18=1,NOT(ISTEXT(I18))),4,IF(AND(F18=1,G18=1,ISTEXT(I18)),3,IF(AND(OR(F18=1,G18=1),ISTEXT(I18)),2,1))))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Summary'!$X$20="OoS","OoS",IF(AND(F19=1,G19=1,NOT(ISTEXT(I19))),4,IF(AND(F19=1,G19=1,ISTEXT(I19)),3,IF(AND(OR(F19=1,G19=1),ISTEXT(I19)),2,1))))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Summary'!$Y$20="OoS","OoS",IF(AND(F20=1,G20=1,NOT(ISTEXT(I20))),4,IF(AND(F20=1,G20=1,ISTEXT(I20)),3,IF(AND(OR(F20=1,G20=1),ISTEXT(I20)),2,1))))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Summary'!$Z$20="OoS","OoS",IF(AND(F21=1,G21=1,NOT(ISTEXT(I21))),4,IF(AND(F21=1,G21=1,ISTEXT(I21)),3,IF(AND(OR(F21=1,G21=1),ISTEXT(I21)),2,1))))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187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Summary'!$G$20="OoS","OoS",IF(AND(F22=1,G22=1,NOT(ISTEXT(I22))),4,IF(AND(F22=1,G22=1,ISTEXT(I22)),3,IF(AND(OR(F22=1,G22=1),ISTEXT(I22)),2,1))))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Summary'!$H$20="OoS","OoS",IF(AND(F23=1,G23=1,NOT(ISTEXT(I23))),4,IF(AND(F23=1,G23=1,ISTEXT(I23)),3,IF(AND(OR(F23=1,G23=1),ISTEXT(I23)),2,1))))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Summary'!$I$20="OoS","OoS",IF(AND(F24=1,G24=1,NOT(ISTEXT(I24))),4,IF(AND(F24=1,G24=1,ISTEXT(I24)),3,IF(AND(OR(F24=1,G24=1),ISTEXT(I24)),2,1))))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Summary'!$J$20="OoS","OoS",IF(AND(F25=1,G25=1,NOT(ISTEXT(I25))),4,IF(AND(F25=1,G25=1,ISTEXT(I25)),3,IF(AND(OR(F25=1,G25=1),ISTEXT(I25)),2,1))))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Summary'!$K$20="OoS","OoS",IF(AND(F26=1,G26=1,NOT(ISTEXT(I26))),4,IF(AND(F26=1,G26=1,ISTEXT(I26)),3,IF(AND(OR(F26=1,G26=1),ISTEXT(I26)),2,1))))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Summary'!$L$20="OoS","OoS",IF(AND(F27=1,G27=1,NOT(ISTEXT(I27))),4,IF(AND(F27=1,G27=1,ISTEXT(I27)),3,IF(AND(OR(F27=1,G27=1),ISTEXT(I27)),2,1))))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Summary'!$M$20="OoS","OoS",IF(AND(F28=1,G28=1,NOT(ISTEXT(I28))),4,IF(AND(F28=1,G28=1,ISTEXT(I28)),3,IF(AND(OR(F28=1,G28=1),ISTEXT(I28)),2,1))))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Summary'!$N$20="OoS","OoS",IF(AND(F29=1,G29=1,NOT(ISTEXT(I29))),4,IF(AND(F29=1,G29=1,ISTEXT(I29)),3,IF(AND(OR(F29=1,G29=1),ISTEXT(I29)),2,1))))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Summary'!$O$20="OoS","OoS",IF(AND(F30=1,G30=1,NOT(ISTEXT(I30))),4,IF(AND(F30=1,G30=1,ISTEXT(I30)),3,IF(AND(OR(F30=1,G30=1),ISTEXT(I30)),2,1))))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Summary'!$P$20="OoS","OoS",IF(AND(F31=1,G31=1,NOT(ISTEXT(I31))),4,IF(AND(F31=1,G31=1,ISTEXT(I31)),3,IF(AND(OR(F31=1,G31=1),ISTEXT(I31)),2,1))))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Summary'!$Q$20="OoS","OoS",IF(AND(F32=1,G32=1,NOT(ISTEXT(I32))),4,IF(AND(F32=1,G32=1,ISTEXT(I32)),3,IF(AND(OR(F32=1,G32=1),ISTEXT(I32)),2,1))))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Summary'!$R$20="OoS","OoS",IF(AND(F33=1,G33=1,NOT(ISTEXT(I33))),4,IF(AND(F33=1,G33=1,ISTEXT(I33)),3,IF(AND(OR(F33=1,G33=1),ISTEXT(I33)),2,1))))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Summary'!$S$20="OoS","OoS",IF(AND(F34=1,G34=1,NOT(ISTEXT(I34))),4,IF(AND(F34=1,G34=1,ISTEXT(I34)),3,IF(AND(OR(F34=1,G34=1),ISTEXT(I34)),2,1))))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Summary'!$T$20="OoS","OoS",IF(AND(F35=1,G35=1,NOT(ISTEXT(I35))),4,IF(AND(F35=1,G35=1,ISTEXT(I35)),3,IF(AND(OR(F35=1,G35=1),ISTEXT(I35)),2,1))))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Summary'!$U$20="OoS","OoS",IF(AND(F36=1,G36=1,NOT(ISTEXT(I36))),4,IF(AND(F36=1,G36=1,ISTEXT(I36)),3,IF(AND(OR(F36=1,G36=1),ISTEXT(I36)),2,1))))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Summary'!$V$20="OoS","OoS",IF(AND(F37=1,G37=1,NOT(ISTEXT(I37))),4,IF(AND(F37=1,G37=1,ISTEXT(I37)),3,IF(AND(OR(F37=1,G37=1),ISTEXT(I37)),2,1))))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Summary'!$W$20="OoS","OoS",IF(AND(F38=1,G38=1,NOT(ISTEXT(I38))),4,IF(AND(F38=1,G38=1,ISTEXT(I38)),3,IF(AND(OR(F38=1,G38=1),ISTEXT(I38)),2,1))))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Summary'!$X$20="OoS","OoS",IF(AND(F39=1,G39=1,NOT(ISTEXT(I39))),4,IF(AND(F39=1,G39=1,ISTEXT(I39)),3,IF(AND(OR(F39=1,G39=1),ISTEXT(I39)),2,1))))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Summary'!$Y$20="OoS","OoS",IF(AND(F40=1,G40=1,NOT(ISTEXT(I40))),4,IF(AND(F40=1,G40=1,ISTEXT(I40)),3,IF(AND(OR(F40=1,G40=1),ISTEXT(I40)),2,1))))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Summary'!$Z$20="OoS","OoS",IF(AND(F41=1,G41=1,NOT(ISTEXT(I41))),4,IF(AND(F41=1,G41=1,ISTEXT(I41)),3,IF(AND(OR(F41=1,G41=1),ISTEXT(I41)),2,1))))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188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Summary'!$G$20="OoS","OoS",IF(AND(F42=1,G42=1,NOT(ISTEXT(I42))),4,IF(AND(F42=1,G42=1,ISTEXT(I42)),3,IF(AND(OR(F42=1,G42=1),ISTEXT(I42)),2,1))))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Summary'!$H$20="OoS","OoS",IF(AND(F43=1,G43=1,NOT(ISTEXT(I43))),4,IF(AND(F43=1,G43=1,ISTEXT(I43)),3,IF(AND(OR(F43=1,G43=1),ISTEXT(I43)),2,1))))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Summary'!$I$20="OoS","OoS",IF(AND(F44=1,G44=1,NOT(ISTEXT(I44))),4,IF(AND(F44=1,G44=1,ISTEXT(I44)),3,IF(AND(OR(F44=1,G44=1),ISTEXT(I44)),2,1))))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Summary'!$J$20="OoS","OoS",IF(AND(F45=1,G45=1,NOT(ISTEXT(I45))),4,IF(AND(F45=1,G45=1,ISTEXT(I45)),3,IF(AND(OR(F45=1,G45=1),ISTEXT(I45)),2,1))))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Summary'!$K$20="OoS","OoS",IF(AND(F46=1,G46=1,NOT(ISTEXT(I46))),4,IF(AND(F46=1,G46=1,ISTEXT(I46)),3,IF(AND(OR(F46=1,G46=1),ISTEXT(I46)),2,1))))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Summary'!$L$20="OoS","OoS",IF(AND(F47=1,G47=1,NOT(ISTEXT(I47))),4,IF(AND(F47=1,G47=1,ISTEXT(I47)),3,IF(AND(OR(F47=1,G47=1),ISTEXT(I47)),2,1))))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Summary'!$M$20="OoS","OoS",IF(AND(F48=1,G48=1,NOT(ISTEXT(I48))),4,IF(AND(F48=1,G48=1,ISTEXT(I48)),3,IF(AND(OR(F48=1,G48=1),ISTEXT(I48)),2,1))))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Summary'!$N$20="OoS","OoS",IF(AND(F49=1,G49=1,NOT(ISTEXT(I49))),4,IF(AND(F49=1,G49=1,ISTEXT(I49)),3,IF(AND(OR(F49=1,G49=1),ISTEXT(I49)),2,1))))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Summary'!$O$20="OoS","OoS",IF(AND(F50=1,G50=1,NOT(ISTEXT(I50))),4,IF(AND(F50=1,G50=1,ISTEXT(I50)),3,IF(AND(OR(F50=1,G50=1),ISTEXT(I50)),2,1))))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Summary'!$P$20="OoS","OoS",IF(AND(F51=1,G51=1,NOT(ISTEXT(I51))),4,IF(AND(F51=1,G51=1,ISTEXT(I51)),3,IF(AND(OR(F51=1,G51=1),ISTEXT(I51)),2,1))))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Summary'!$Q$20="OoS","OoS",IF(AND(F52=1,G52=1,NOT(ISTEXT(I52))),4,IF(AND(F52=1,G52=1,ISTEXT(I52)),3,IF(AND(OR(F52=1,G52=1),ISTEXT(I52)),2,1))))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Summary'!$R$20="OoS","OoS",IF(AND(F53=1,G53=1,NOT(ISTEXT(I53))),4,IF(AND(F53=1,G53=1,ISTEXT(I53)),3,IF(AND(OR(F53=1,G53=1),ISTEXT(I53)),2,1))))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Summary'!$S$20="OoS","OoS",IF(AND(F54=1,G54=1,NOT(ISTEXT(I54))),4,IF(AND(F54=1,G54=1,ISTEXT(I54)),3,IF(AND(OR(F54=1,G54=1),ISTEXT(I54)),2,1))))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Summary'!$T$20="OoS","OoS",IF(AND(F55=1,G55=1,NOT(ISTEXT(I55))),4,IF(AND(F55=1,G55=1,ISTEXT(I55)),3,IF(AND(OR(F55=1,G55=1),ISTEXT(I55)),2,1))))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Summary'!$U$20="OoS","OoS",IF(AND(F56=1,G56=1,NOT(ISTEXT(I56))),4,IF(AND(F56=1,G56=1,ISTEXT(I56)),3,IF(AND(OR(F56=1,G56=1),ISTEXT(I56)),2,1))))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Summary'!$V$20="OoS","OoS",IF(AND(F57=1,G57=1,NOT(ISTEXT(I57))),4,IF(AND(F57=1,G57=1,ISTEXT(I57)),3,IF(AND(OR(F57=1,G57=1),ISTEXT(I57)),2,1))))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Summary'!$W$20="OoS","OoS",IF(AND(F58=1,G58=1,NOT(ISTEXT(I58))),4,IF(AND(F58=1,G58=1,ISTEXT(I58)),3,IF(AND(OR(F58=1,G58=1),ISTEXT(I58)),2,1))))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Summary'!$X$20="OoS","OoS",IF(AND(F59=1,G59=1,NOT(ISTEXT(I59))),4,IF(AND(F59=1,G59=1,ISTEXT(I59)),3,IF(AND(OR(F59=1,G59=1),ISTEXT(I59)),2,1))))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Summary'!$Y$20="OoS","OoS",IF(AND(F60=1,G60=1,NOT(ISTEXT(I60))),4,IF(AND(F60=1,G60=1,ISTEXT(I60)),3,IF(AND(OR(F60=1,G60=1),ISTEXT(I60)),2,1))))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Summary'!$Z$20="OoS","OoS",IF(AND(F61=1,G61=1,NOT(ISTEXT(I61))),4,IF(AND(F61=1,G61=1,ISTEXT(I61)),3,IF(AND(OR(F61=1,G61=1),ISTEXT(I61)),2,1))))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189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Summary'!$G$20="OoS","OoS",IF(AND(F62=1,G62=1,NOT(ISTEXT(I62))),4,IF(AND(F62=1,G62=1,ISTEXT(I62)),3,IF(AND(OR(F62=1,G62=1),ISTEXT(I62)),2,1))))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Summary'!$H$20="OoS","OoS",IF(AND(F63=1,G63=1,NOT(ISTEXT(I63))),4,IF(AND(F63=1,G63=1,ISTEXT(I63)),3,IF(AND(OR(F63=1,G63=1),ISTEXT(I63)),2,1))))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Summary'!$I$20="OoS","OoS",IF(AND(F64=1,G64=1,NOT(ISTEXT(I64))),4,IF(AND(F64=1,G64=1,ISTEXT(I64)),3,IF(AND(OR(F64=1,G64=1),ISTEXT(I64)),2,1))))</f>
        <v>OoS</v>
      </c>
      <c r="E64" s="57" t="b">
        <f t="shared" si="1"/>
        <v>1</v>
      </c>
      <c r="F64" s="59"/>
      <c r="G64" s="59"/>
      <c r="H64" s="59"/>
      <c r="I64" s="59"/>
      <c r="J64" s="59"/>
      <c r="K64" s="59"/>
      <c r="L64" s="59"/>
      <c r="M64" s="65"/>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Summary'!$J$20="OoS","OoS",IF(AND(F65=1,G65=1,NOT(ISTEXT(I65))),4,IF(AND(F65=1,G65=1,ISTEXT(I65)),3,IF(AND(OR(F65=1,G65=1),ISTEXT(I65)),2,1))))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Summary'!$K$20="OoS","OoS",IF(AND(F66=1,G66=1,NOT(ISTEXT(I66))),4,IF(AND(F66=1,G66=1,ISTEXT(I66)),3,IF(AND(OR(F66=1,G66=1),ISTEXT(I66)),2,1))))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Summary'!$L$20="OoS","OoS",IF(AND(F67=1,G67=1,NOT(ISTEXT(I67))),4,IF(AND(F67=1,G67=1,ISTEXT(I67)),3,IF(AND(OR(F67=1,G67=1),ISTEXT(I67)),2,1))))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Summary'!$M$20="OoS","OoS",IF(AND(F68=1,G68=1,NOT(ISTEXT(I68))),4,IF(AND(F68=1,G68=1,ISTEXT(I68)),3,IF(AND(OR(F68=1,G68=1),ISTEXT(I68)),2,1))))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Summary'!$N$20="OoS","OoS",IF(AND(F69=1,G69=1,NOT(ISTEXT(I69))),4,IF(AND(F69=1,G69=1,ISTEXT(I69)),3,IF(AND(OR(F69=1,G69=1),ISTEXT(I69)),2,1))))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Summary'!$O$20="OoS","OoS",IF(AND(F70=1,G70=1,NOT(ISTEXT(I70))),4,IF(AND(F70=1,G70=1,ISTEXT(I70)),3,IF(AND(OR(F70=1,G70=1),ISTEXT(I70)),2,1))))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Summary'!$P$20="OoS","OoS",IF(AND(F71=1,G71=1,NOT(ISTEXT(I71))),4,IF(AND(F71=1,G71=1,ISTEXT(I71)),3,IF(AND(OR(F71=1,G71=1),ISTEXT(I71)),2,1))))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Summary'!$Q$20="OoS","OoS",IF(AND(F72=1,G72=1,NOT(ISTEXT(I72))),4,IF(AND(F72=1,G72=1,ISTEXT(I72)),3,IF(AND(OR(F72=1,G72=1),ISTEXT(I72)),2,1))))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Summary'!$R$20="OoS","OoS",IF(AND(F73=1,G73=1,NOT(ISTEXT(I73))),4,IF(AND(F73=1,G73=1,ISTEXT(I73)),3,IF(AND(OR(F73=1,G73=1),ISTEXT(I73)),2,1))))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Summary'!$S$20="OoS","OoS",IF(AND(F74=1,G74=1,NOT(ISTEXT(I74))),4,IF(AND(F74=1,G74=1,ISTEXT(I74)),3,IF(AND(OR(F74=1,G74=1),ISTEXT(I74)),2,1))))</f>
        <v>OoS</v>
      </c>
      <c r="E74" s="57" t="b">
        <f t="shared" si="1"/>
        <v>1</v>
      </c>
      <c r="F74" s="59"/>
      <c r="G74" s="59"/>
      <c r="H74" s="59"/>
      <c r="I74" s="59"/>
      <c r="J74" s="59"/>
      <c r="K74" s="59"/>
      <c r="L74" s="59"/>
      <c r="M74" s="65"/>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Summary'!$T$20="OoS","OoS",IF(AND(F75=1,G75=1,NOT(ISTEXT(I75))),4,IF(AND(F75=1,G75=1,ISTEXT(I75)),3,IF(AND(OR(F75=1,G75=1),ISTEXT(I75)),2,1))))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Summary'!$U$20="OoS","OoS",IF(AND(F76=1,G76=1,NOT(ISTEXT(I76))),4,IF(AND(F76=1,G76=1,ISTEXT(I76)),3,IF(AND(OR(F76=1,G76=1),ISTEXT(I76)),2,1))))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Summary'!$V$20="OoS","OoS",IF(AND(F77=1,G77=1,NOT(ISTEXT(I77))),4,IF(AND(F77=1,G77=1,ISTEXT(I77)),3,IF(AND(OR(F77=1,G77=1),ISTEXT(I77)),2,1))))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Summary'!$W$20="OoS","OoS",IF(AND(F78=1,G78=1,NOT(ISTEXT(I78))),4,IF(AND(F78=1,G78=1,ISTEXT(I78)),3,IF(AND(OR(F78=1,G78=1),ISTEXT(I78)),2,1))))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Summary'!$X$20="OoS","OoS",IF(AND(F79=1,G79=1,NOT(ISTEXT(I79))),4,IF(AND(F79=1,G79=1,ISTEXT(I79)),3,IF(AND(OR(F79=1,G79=1),ISTEXT(I79)),2,1))))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Summary'!$Y$20="OoS","OoS",IF(AND(F80=1,G80=1,NOT(ISTEXT(I80))),4,IF(AND(F80=1,G80=1,ISTEXT(I80)),3,IF(AND(OR(F80=1,G80=1),ISTEXT(I80)),2,1))))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Summary'!$Z$20="OoS","OoS",IF(AND(F81=1,G81=1,NOT(ISTEXT(I81))),4,IF(AND(F81=1,G81=1,ISTEXT(I81)),3,IF(AND(OR(F81=1,G81=1),ISTEXT(I81)),2,1))))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190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Summary'!$G$20="OoS","OoS",IF(AND(F82=1,G82=1,NOT(ISTEXT(I82))),4,IF(AND(F82=1,G82=1,ISTEXT(I82)),3,IF(AND(OR(F82=1,G82=1),ISTEXT(I82)),2,1))))</f>
        <v>OoS</v>
      </c>
      <c r="E82" s="57" t="b">
        <f t="shared" si="1"/>
        <v>1</v>
      </c>
      <c r="F82" s="59"/>
      <c r="G82" s="59"/>
      <c r="H82" s="59"/>
      <c r="I82" s="59"/>
      <c r="J82" s="59"/>
      <c r="K82" s="59"/>
      <c r="L82" s="59"/>
      <c r="M82" s="67"/>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Summary'!$H$20="OoS","OoS",IF(AND(F83=1,G83=1,NOT(ISTEXT(I83))),4,IF(AND(F83=1,G83=1,ISTEXT(I83)),3,IF(AND(OR(F83=1,G83=1),ISTEXT(I83)),2,1))))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Summary'!$I$20="OoS","OoS",IF(AND(F84=1,G84=1,NOT(ISTEXT(I84))),4,IF(AND(F84=1,G84=1,ISTEXT(I84)),3,IF(AND(OR(F84=1,G84=1),ISTEXT(I84)),2,1))))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Summary'!$J$20="OoS","OoS",IF(AND(F85=1,G85=1,NOT(ISTEXT(I85))),4,IF(AND(F85=1,G85=1,ISTEXT(I85)),3,IF(AND(OR(F85=1,G85=1),ISTEXT(I85)),2,1))))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Summary'!$K$20="OoS","OoS",IF(AND(F86=1,G86=1,NOT(ISTEXT(I86))),4,IF(AND(F86=1,G86=1,ISTEXT(I86)),3,IF(AND(OR(F86=1,G86=1),ISTEXT(I86)),2,1))))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Summary'!$L$20="OoS","OoS",IF(AND(F87=1,G87=1,NOT(ISTEXT(I87))),4,IF(AND(F87=1,G87=1,ISTEXT(I87)),3,IF(AND(OR(F87=1,G87=1),ISTEXT(I87)),2,1))))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Summary'!$M$20="OoS","OoS",IF(AND(F88=1,G88=1,NOT(ISTEXT(I88))),4,IF(AND(F88=1,G88=1,ISTEXT(I88)),3,IF(AND(OR(F88=1,G88=1),ISTEXT(I88)),2,1))))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Summary'!$N$20="OoS","OoS",IF(AND(F89=1,G89=1,NOT(ISTEXT(I89))),4,IF(AND(F89=1,G89=1,ISTEXT(I89)),3,IF(AND(OR(F89=1,G89=1),ISTEXT(I89)),2,1))))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Summary'!$O$20="OoS","OoS",IF(AND(F90=1,G90=1,NOT(ISTEXT(I90))),4,IF(AND(F90=1,G90=1,ISTEXT(I90)),3,IF(AND(OR(F90=1,G90=1),ISTEXT(I90)),2,1))))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Summary'!$P$20="OoS","OoS",IF(AND(F91=1,G91=1,NOT(ISTEXT(I91))),4,IF(AND(F91=1,G91=1,ISTEXT(I91)),3,IF(AND(OR(F91=1,G91=1),ISTEXT(I91)),2,1))))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Summary'!$Q$20="OoS","OoS",IF(AND(F92=1,G92=1,NOT(ISTEXT(I92))),4,IF(AND(F92=1,G92=1,ISTEXT(I92)),3,IF(AND(OR(F92=1,G92=1),ISTEXT(I92)),2,1))))</f>
        <v>OoS</v>
      </c>
      <c r="E92" s="57" t="b">
        <f t="shared" si="2"/>
        <v>1</v>
      </c>
      <c r="F92" s="59"/>
      <c r="G92" s="59"/>
      <c r="H92" s="59"/>
      <c r="I92" s="59"/>
      <c r="J92" s="59"/>
      <c r="K92" s="59"/>
      <c r="L92" s="59"/>
      <c r="M92" s="67"/>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Summary'!$R$20="OoS","OoS",IF(AND(F93=1,G93=1,NOT(ISTEXT(I93))),4,IF(AND(F93=1,G93=1,ISTEXT(I93)),3,IF(AND(OR(F93=1,G93=1),ISTEXT(I93)),2,1))))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Summary'!$S$20="OoS","OoS",IF(AND(F94=1,G94=1,NOT(ISTEXT(I94))),4,IF(AND(F94=1,G94=1,ISTEXT(I94)),3,IF(AND(OR(F94=1,G94=1),ISTEXT(I94)),2,1))))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Summary'!$T$20="OoS","OoS",IF(AND(F95=1,G95=1,NOT(ISTEXT(I95))),4,IF(AND(F95=1,G95=1,ISTEXT(I95)),3,IF(AND(OR(F95=1,G95=1),ISTEXT(I95)),2,1))))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Summary'!$U$20="OoS","OoS",IF(AND(F96=1,G96=1,NOT(ISTEXT(I96))),4,IF(AND(F96=1,G96=1,ISTEXT(I96)),3,IF(AND(OR(F96=1,G96=1),ISTEXT(I96)),2,1))))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Summary'!$V$20="OoS","OoS",IF(AND(F97=1,G97=1,NOT(ISTEXT(I97))),4,IF(AND(F97=1,G97=1,ISTEXT(I97)),3,IF(AND(OR(F97=1,G97=1),ISTEXT(I97)),2,1))))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Summary'!$W$20="OoS","OoS",IF(AND(F98=1,G98=1,NOT(ISTEXT(I98))),4,IF(AND(F98=1,G98=1,ISTEXT(I98)),3,IF(AND(OR(F98=1,G98=1),ISTEXT(I98)),2,1))))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Summary'!$X$20="OoS","OoS",IF(AND(F99=1,G99=1,NOT(ISTEXT(I99))),4,IF(AND(F99=1,G99=1,ISTEXT(I99)),3,IF(AND(OR(F99=1,G99=1),ISTEXT(I99)),2,1))))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Summary'!$Y$20="OoS","OoS",IF(AND(F100=1,G100=1,NOT(ISTEXT(I100))),4,IF(AND(F100=1,G100=1,ISTEXT(I100)),3,IF(AND(OR(F100=1,G100=1),ISTEXT(I100)),2,1))))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Summary'!$Z$20="OoS","OoS",IF(AND(F101=1,G101=1,NOT(ISTEXT(I101))),4,IF(AND(F101=1,G101=1,ISTEXT(I101)),3,IF(AND(OR(F101=1,G101=1),ISTEXT(I101)),2,1))))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191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Summary'!$G$20="OoS","OoS",IF(AND(F102=1,G102=1,NOT(ISTEXT(I102))),4,IF(AND(F102=1,G102=1,ISTEXT(I102)),3,IF(AND(OR(F102=1,G102=1),ISTEXT(I102)),2,1))))</f>
        <v>OoS</v>
      </c>
      <c r="E102" s="57" t="b">
        <f t="shared" si="2"/>
        <v>1</v>
      </c>
      <c r="F102" s="59"/>
      <c r="G102" s="59"/>
      <c r="H102" s="59"/>
      <c r="I102" s="59"/>
      <c r="J102" s="59"/>
      <c r="K102" s="66"/>
      <c r="L102" s="66"/>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Summary'!$H$20="OoS","OoS",IF(AND(F103=1,G103=1,NOT(ISTEXT(I103))),4,IF(AND(F103=1,G103=1,ISTEXT(I103)),3,IF(AND(OR(F103=1,G103=1),ISTEXT(I103)),2,1))))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Summary'!$I$20="OoS","OoS",IF(AND(F104=1,G104=1,NOT(ISTEXT(I104))),4,IF(AND(F104=1,G104=1,ISTEXT(I104)),3,IF(AND(OR(F104=1,G104=1),ISTEXT(I104)),2,1))))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Summary'!$J$20="OoS","OoS",IF(AND(F105=1,G105=1,NOT(ISTEXT(I105))),4,IF(AND(F105=1,G105=1,ISTEXT(I105)),3,IF(AND(OR(F105=1,G105=1),ISTEXT(I105)),2,1))))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Summary'!$K$20="OoS","OoS",IF(AND(F106=1,G106=1,NOT(ISTEXT(I106))),4,IF(AND(F106=1,G106=1,ISTEXT(I106)),3,IF(AND(OR(F106=1,G106=1),ISTEXT(I106)),2,1))))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Summary'!$L$20="OoS","OoS",IF(AND(F107=1,G107=1,NOT(ISTEXT(I107))),4,IF(AND(F107=1,G107=1,ISTEXT(I107)),3,IF(AND(OR(F107=1,G107=1),ISTEXT(I107)),2,1))))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Summary'!$M$20="OoS","OoS",IF(AND(F108=1,G108=1,NOT(ISTEXT(I108))),4,IF(AND(F108=1,G108=1,ISTEXT(I108)),3,IF(AND(OR(F108=1,G108=1),ISTEXT(I108)),2,1))))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Summary'!$N$20="OoS","OoS",IF(AND(F109=1,G109=1,NOT(ISTEXT(I109))),4,IF(AND(F109=1,G109=1,ISTEXT(I109)),3,IF(AND(OR(F109=1,G109=1),ISTEXT(I109)),2,1))))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Summary'!$O$20="OoS","OoS",IF(AND(F110=1,G110=1,NOT(ISTEXT(I110))),4,IF(AND(F110=1,G110=1,ISTEXT(I110)),3,IF(AND(OR(F110=1,G110=1),ISTEXT(I110)),2,1))))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Summary'!$P$20="OoS","OoS",IF(AND(F111=1,G111=1,NOT(ISTEXT(I111))),4,IF(AND(F111=1,G111=1,ISTEXT(I111)),3,IF(AND(OR(F111=1,G111=1),ISTEXT(I111)),2,1))))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Summary'!$Q$20="OoS","OoS",IF(AND(F112=1,G112=1,NOT(ISTEXT(I112))),4,IF(AND(F112=1,G112=1,ISTEXT(I112)),3,IF(AND(OR(F112=1,G112=1),ISTEXT(I112)),2,1))))</f>
        <v>OoS</v>
      </c>
      <c r="E112" s="57" t="b">
        <f t="shared" si="2"/>
        <v>1</v>
      </c>
      <c r="F112" s="59"/>
      <c r="G112" s="59"/>
      <c r="H112" s="59"/>
      <c r="I112" s="59"/>
      <c r="J112" s="59"/>
      <c r="K112" s="66"/>
      <c r="L112" s="66"/>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Summary'!$R$20="OoS","OoS",IF(AND(F113=1,G113=1,NOT(ISTEXT(I113))),4,IF(AND(F113=1,G113=1,ISTEXT(I113)),3,IF(AND(OR(F113=1,G113=1),ISTEXT(I113)),2,1))))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Summary'!$S$20="OoS","OoS",IF(AND(F114=1,G114=1,NOT(ISTEXT(I114))),4,IF(AND(F114=1,G114=1,ISTEXT(I114)),3,IF(AND(OR(F114=1,G114=1),ISTEXT(I114)),2,1))))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Summary'!$T$20="OoS","OoS",IF(AND(F115=1,G115=1,NOT(ISTEXT(I115))),4,IF(AND(F115=1,G115=1,ISTEXT(I115)),3,IF(AND(OR(F115=1,G115=1),ISTEXT(I115)),2,1))))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Summary'!$U$20="OoS","OoS",IF(AND(F116=1,G116=1,NOT(ISTEXT(I116))),4,IF(AND(F116=1,G116=1,ISTEXT(I116)),3,IF(AND(OR(F116=1,G116=1),ISTEXT(I116)),2,1))))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Summary'!$V$20="OoS","OoS",IF(AND(F117=1,G117=1,NOT(ISTEXT(I117))),4,IF(AND(F117=1,G117=1,ISTEXT(I117)),3,IF(AND(OR(F117=1,G117=1),ISTEXT(I117)),2,1))))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Summary'!$W$20="OoS","OoS",IF(AND(F118=1,G118=1,NOT(ISTEXT(I118))),4,IF(AND(F118=1,G118=1,ISTEXT(I118)),3,IF(AND(OR(F118=1,G118=1),ISTEXT(I118)),2,1))))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Summary'!$X$20="OoS","OoS",IF(AND(F119=1,G119=1,NOT(ISTEXT(I119))),4,IF(AND(F119=1,G119=1,ISTEXT(I119)),3,IF(AND(OR(F119=1,G119=1),ISTEXT(I119)),2,1))))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Summary'!$Y$20="OoS","OoS",IF(AND(F120=1,G120=1,NOT(ISTEXT(I120))),4,IF(AND(F120=1,G120=1,ISTEXT(I120)),3,IF(AND(OR(F120=1,G120=1),ISTEXT(I120)),2,1))))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Summary'!$Z$20="OoS","OoS",IF(AND(F121=1,G121=1,NOT(ISTEXT(I121))),4,IF(AND(F121=1,G121=1,ISTEXT(I121)),3,IF(AND(OR(F121=1,G121=1),ISTEXT(I121)),2,1))))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192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Summary'!$G$20="OoS","OoS",IF(AND(F122=1,G122=1,NOT(ISTEXT(I122))),4,IF(AND(F122=1,G122=1,ISTEXT(I122)),3,IF(AND(OR(F122=1,G122=1),ISTEXT(I122)),2,1))))</f>
        <v>OoS</v>
      </c>
      <c r="E122" s="57" t="b">
        <f t="shared" si="2"/>
        <v>1</v>
      </c>
      <c r="F122" s="59"/>
      <c r="G122" s="59"/>
      <c r="H122" s="59"/>
      <c r="I122" s="59"/>
      <c r="J122" s="59"/>
      <c r="K122" s="59"/>
      <c r="L122" s="59"/>
      <c r="M122" s="66"/>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Summary'!$H$20="OoS","OoS",IF(AND(F123=1,G123=1,NOT(ISTEXT(I123))),4,IF(AND(F123=1,G123=1,ISTEXT(I123)),3,IF(AND(OR(F123=1,G123=1),ISTEXT(I123)),2,1))))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Summary'!$I$20="OoS","OoS",IF(AND(F124=1,G124=1,NOT(ISTEXT(I124))),4,IF(AND(F124=1,G124=1,ISTEXT(I124)),3,IF(AND(OR(F124=1,G124=1),ISTEXT(I124)),2,1))))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Summary'!$J$20="OoS","OoS",IF(AND(F125=1,G125=1,NOT(ISTEXT(I125))),4,IF(AND(F125=1,G125=1,ISTEXT(I125)),3,IF(AND(OR(F125=1,G125=1),ISTEXT(I125)),2,1))))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Summary'!$K$20="OoS","OoS",IF(AND(F126=1,G126=1,NOT(ISTEXT(I126))),4,IF(AND(F126=1,G126=1,ISTEXT(I126)),3,IF(AND(OR(F126=1,G126=1),ISTEXT(I126)),2,1))))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Summary'!$L$20="OoS","OoS",IF(AND(F127=1,G127=1,NOT(ISTEXT(I127))),4,IF(AND(F127=1,G127=1,ISTEXT(I127)),3,IF(AND(OR(F127=1,G127=1),ISTEXT(I127)),2,1))))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Summary'!$M$20="OoS","OoS",IF(AND(F128=1,G128=1,NOT(ISTEXT(I128))),4,IF(AND(F128=1,G128=1,ISTEXT(I128)),3,IF(AND(OR(F128=1,G128=1),ISTEXT(I128)),2,1))))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Summary'!$N$20="OoS","OoS",IF(AND(F129=1,G129=1,NOT(ISTEXT(I129))),4,IF(AND(F129=1,G129=1,ISTEXT(I129)),3,IF(AND(OR(F129=1,G129=1),ISTEXT(I129)),2,1))))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Summary'!$O$20="OoS","OoS",IF(AND(F130=1,G130=1,NOT(ISTEXT(I130))),4,IF(AND(F130=1,G130=1,ISTEXT(I130)),3,IF(AND(OR(F130=1,G130=1),ISTEXT(I130)),2,1))))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Summary'!$P$20="OoS","OoS",IF(AND(F131=1,G131=1,NOT(ISTEXT(I131))),4,IF(AND(F131=1,G131=1,ISTEXT(I131)),3,IF(AND(OR(F131=1,G131=1),ISTEXT(I131)),2,1))))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Summary'!$Q$20="OoS","OoS",IF(AND(F132=1,G132=1,NOT(ISTEXT(I132))),4,IF(AND(F132=1,G132=1,ISTEXT(I132)),3,IF(AND(OR(F132=1,G132=1),ISTEXT(I132)),2,1))))</f>
        <v>OoS</v>
      </c>
      <c r="E132" s="57" t="b">
        <f t="shared" si="2"/>
        <v>1</v>
      </c>
      <c r="F132" s="59"/>
      <c r="G132" s="59"/>
      <c r="H132" s="59"/>
      <c r="I132" s="59"/>
      <c r="J132" s="59"/>
      <c r="K132" s="59"/>
      <c r="L132" s="59"/>
      <c r="M132" s="66"/>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Summary'!$R$20="OoS","OoS",IF(AND(F133=1,G133=1,NOT(ISTEXT(I133))),4,IF(AND(F133=1,G133=1,ISTEXT(I133)),3,IF(AND(OR(F133=1,G133=1),ISTEXT(I133)),2,1))))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Summary'!$S$20="OoS","OoS",IF(AND(F134=1,G134=1,NOT(ISTEXT(I134))),4,IF(AND(F134=1,G134=1,ISTEXT(I134)),3,IF(AND(OR(F134=1,G134=1),ISTEXT(I134)),2,1))))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Summary'!$T$20="OoS","OoS",IF(AND(F135=1,G135=1,NOT(ISTEXT(I135))),4,IF(AND(F135=1,G135=1,ISTEXT(I135)),3,IF(AND(OR(F135=1,G135=1),ISTEXT(I135)),2,1))))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Summary'!$U$20="OoS","OoS",IF(AND(F136=1,G136=1,NOT(ISTEXT(I136))),4,IF(AND(F136=1,G136=1,ISTEXT(I136)),3,IF(AND(OR(F136=1,G136=1),ISTEXT(I136)),2,1))))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Summary'!$V$20="OoS","OoS",IF(AND(F137=1,G137=1,NOT(ISTEXT(I137))),4,IF(AND(F137=1,G137=1,ISTEXT(I137)),3,IF(AND(OR(F137=1,G137=1),ISTEXT(I137)),2,1))))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Summary'!$W$20="OoS","OoS",IF(AND(F138=1,G138=1,NOT(ISTEXT(I138))),4,IF(AND(F138=1,G138=1,ISTEXT(I138)),3,IF(AND(OR(F138=1,G138=1),ISTEXT(I138)),2,1))))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Summary'!$X$20="OoS","OoS",IF(AND(F139=1,G139=1,NOT(ISTEXT(I139))),4,IF(AND(F139=1,G139=1,ISTEXT(I139)),3,IF(AND(OR(F139=1,G139=1),ISTEXT(I139)),2,1))))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Summary'!$Y$20="OoS","OoS",IF(AND(F140=1,G140=1,NOT(ISTEXT(I140))),4,IF(AND(F140=1,G140=1,ISTEXT(I140)),3,IF(AND(OR(F140=1,G140=1),ISTEXT(I140)),2,1))))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Summary'!$Z$20="OoS","OoS",IF(AND(F141=1,G141=1,NOT(ISTEXT(I141))),4,IF(AND(F141=1,G141=1,ISTEXT(I141)),3,IF(AND(OR(F141=1,G141=1),ISTEXT(I141)),2,1))))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193</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Summary'!$G$20="OoS","OoS",IF(AND(F142=1,G142=1,NOT(ISTEXT(I142))),4,IF(AND(F142=1,G142=1,ISTEXT(I142)),3,IF(AND(OR(F142=1,G142=1),ISTEXT(I142)),2,1))))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Summary'!$H$20="OoS","OoS",IF(AND(F143=1,G143=1,NOT(ISTEXT(I143))),4,IF(AND(F143=1,G143=1,ISTEXT(I143)),3,IF(AND(OR(F143=1,G143=1),ISTEXT(I143)),2,1))))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Summary'!$I$20="OoS","OoS",IF(AND(F144=1,G144=1,NOT(ISTEXT(I144))),4,IF(AND(F144=1,G144=1,ISTEXT(I144)),3,IF(AND(OR(F144=1,G144=1),ISTEXT(I144)),2,1))))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Summary'!$J$20="OoS","OoS",IF(AND(F145=1,G145=1,NOT(ISTEXT(I145))),4,IF(AND(F145=1,G145=1,ISTEXT(I145)),3,IF(AND(OR(F145=1,G145=1),ISTEXT(I145)),2,1))))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Summary'!$K$20="OoS","OoS",IF(AND(F146=1,G146=1,NOT(ISTEXT(I146))),4,IF(AND(F146=1,G146=1,ISTEXT(I146)),3,IF(AND(OR(F146=1,G146=1),ISTEXT(I146)),2,1))))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Summary'!$L$20="OoS","OoS",IF(AND(F147=1,G147=1,NOT(ISTEXT(I147))),4,IF(AND(F147=1,G147=1,ISTEXT(I147)),3,IF(AND(OR(F147=1,G147=1),ISTEXT(I147)),2,1))))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Summary'!$M$20="OoS","OoS",IF(AND(F148=1,G148=1,NOT(ISTEXT(I148))),4,IF(AND(F148=1,G148=1,ISTEXT(I148)),3,IF(AND(OR(F148=1,G148=1),ISTEXT(I148)),2,1))))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Summary'!$N$20="OoS","OoS",IF(AND(F149=1,G149=1,NOT(ISTEXT(I149))),4,IF(AND(F149=1,G149=1,ISTEXT(I149)),3,IF(AND(OR(F149=1,G149=1),ISTEXT(I149)),2,1))))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Summary'!$O$20="OoS","OoS",IF(AND(F150=1,G150=1,NOT(ISTEXT(I150))),4,IF(AND(F150=1,G150=1,ISTEXT(I150)),3,IF(AND(OR(F150=1,G150=1),ISTEXT(I150)),2,1))))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Summary'!$P$20="OoS","OoS",IF(AND(F151=1,G151=1,NOT(ISTEXT(I151))),4,IF(AND(F151=1,G151=1,ISTEXT(I151)),3,IF(AND(OR(F151=1,G151=1),ISTEXT(I151)),2,1))))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Summary'!$Q$20="OoS","OoS",IF(AND(F152=1,G152=1,NOT(ISTEXT(I152))),4,IF(AND(F152=1,G152=1,ISTEXT(I152)),3,IF(AND(OR(F152=1,G152=1),ISTEXT(I152)),2,1))))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Summary'!$R$20="OoS","OoS",IF(AND(F153=1,G153=1,NOT(ISTEXT(I153))),4,IF(AND(F153=1,G153=1,ISTEXT(I153)),3,IF(AND(OR(F153=1,G153=1),ISTEXT(I153)),2,1))))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Summary'!$S$20="OoS","OoS",IF(AND(F154=1,G154=1,NOT(ISTEXT(I154))),4,IF(AND(F154=1,G154=1,ISTEXT(I154)),3,IF(AND(OR(F154=1,G154=1),ISTEXT(I154)),2,1))))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Summary'!$T$20="OoS","OoS",IF(AND(F155=1,G155=1,NOT(ISTEXT(I155))),4,IF(AND(F155=1,G155=1,ISTEXT(I155)),3,IF(AND(OR(F155=1,G155=1),ISTEXT(I155)),2,1))))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Summary'!$U$20="OoS","OoS",IF(AND(F156=1,G156=1,NOT(ISTEXT(I156))),4,IF(AND(F156=1,G156=1,ISTEXT(I156)),3,IF(AND(OR(F156=1,G156=1),ISTEXT(I156)),2,1))))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Summary'!$V$20="OoS","OoS",IF(AND(F157=1,G157=1,NOT(ISTEXT(I157))),4,IF(AND(F157=1,G157=1,ISTEXT(I157)),3,IF(AND(OR(F157=1,G157=1),ISTEXT(I157)),2,1))))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Summary'!$W$20="OoS","OoS",IF(AND(F158=1,G158=1,NOT(ISTEXT(I158))),4,IF(AND(F158=1,G158=1,ISTEXT(I158)),3,IF(AND(OR(F158=1,G158=1),ISTEXT(I158)),2,1))))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Summary'!$X$20="OoS","OoS",IF(AND(F159=1,G159=1,NOT(ISTEXT(I159))),4,IF(AND(F159=1,G159=1,ISTEXT(I159)),3,IF(AND(OR(F159=1,G159=1),ISTEXT(I159)),2,1))))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Summary'!$Y$20="OoS","OoS",IF(AND(F160=1,G160=1,NOT(ISTEXT(I160))),4,IF(AND(F160=1,G160=1,ISTEXT(I160)),3,IF(AND(OR(F160=1,G160=1),ISTEXT(I160)),2,1))))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Summary'!$Z$20="OoS","OoS",IF(AND(F161=1,G161=1,NOT(ISTEXT(I161))),4,IF(AND(F161=1,G161=1,ISTEXT(I161)),3,IF(AND(OR(F161=1,G161=1),ISTEXT(I161)),2,1))))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194</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Summary'!$G$20="OoS","OoS",IF(AND(F162=1,G162=1,NOT(ISTEXT(I162))),4,IF(AND(F162=1,G162=1,ISTEXT(I162)),3,IF(AND(OR(F162=1,G162=1),ISTEXT(I162)),2,1))))</f>
        <v>OoS</v>
      </c>
      <c r="E162" s="57" t="b">
        <f t="shared" si="3"/>
        <v>1</v>
      </c>
      <c r="F162" s="59"/>
      <c r="G162" s="59"/>
      <c r="H162" s="59"/>
      <c r="I162" s="59"/>
      <c r="J162" s="59"/>
      <c r="K162" s="66"/>
      <c r="L162" s="66"/>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Summary'!$H$20="OoS","OoS",IF(AND(F163=1,G163=1,NOT(ISTEXT(I163))),4,IF(AND(F163=1,G163=1,ISTEXT(I163)),3,IF(AND(OR(F163=1,G163=1),ISTEXT(I163)),2,1))))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Summary'!$I$20="OoS","OoS",IF(AND(F164=1,G164=1,NOT(ISTEXT(I164))),4,IF(AND(F164=1,G164=1,ISTEXT(I164)),3,IF(AND(OR(F164=1,G164=1),ISTEXT(I164)),2,1))))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Summary'!$J$20="OoS","OoS",IF(AND(F165=1,G165=1,NOT(ISTEXT(I165))),4,IF(AND(F165=1,G165=1,ISTEXT(I165)),3,IF(AND(OR(F165=1,G165=1),ISTEXT(I165)),2,1))))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Summary'!$K$20="OoS","OoS",IF(AND(F166=1,G166=1,NOT(ISTEXT(I166))),4,IF(AND(F166=1,G166=1,ISTEXT(I166)),3,IF(AND(OR(F166=1,G166=1),ISTEXT(I166)),2,1))))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Summary'!$L$20="OoS","OoS",IF(AND(F167=1,G167=1,NOT(ISTEXT(I167))),4,IF(AND(F167=1,G167=1,ISTEXT(I167)),3,IF(AND(OR(F167=1,G167=1),ISTEXT(I167)),2,1))))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Summary'!$M$20="OoS","OoS",IF(AND(F168=1,G168=1,NOT(ISTEXT(I168))),4,IF(AND(F168=1,G168=1,ISTEXT(I168)),3,IF(AND(OR(F168=1,G168=1),ISTEXT(I168)),2,1))))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Summary'!$N$20="OoS","OoS",IF(AND(F169=1,G169=1,NOT(ISTEXT(I169))),4,IF(AND(F169=1,G169=1,ISTEXT(I169)),3,IF(AND(OR(F169=1,G169=1),ISTEXT(I169)),2,1))))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Summary'!$O$20="OoS","OoS",IF(AND(F170=1,G170=1,NOT(ISTEXT(I170))),4,IF(AND(F170=1,G170=1,ISTEXT(I170)),3,IF(AND(OR(F170=1,G170=1),ISTEXT(I170)),2,1))))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Summary'!$P$20="OoS","OoS",IF(AND(F171=1,G171=1,NOT(ISTEXT(I171))),4,IF(AND(F171=1,G171=1,ISTEXT(I171)),3,IF(AND(OR(F171=1,G171=1),ISTEXT(I171)),2,1))))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Summary'!$Q$20="OoS","OoS",IF(AND(F172=1,G172=1,NOT(ISTEXT(I172))),4,IF(AND(F172=1,G172=1,ISTEXT(I172)),3,IF(AND(OR(F172=1,G172=1),ISTEXT(I172)),2,1))))</f>
        <v>OoS</v>
      </c>
      <c r="E172" s="57" t="b">
        <f t="shared" si="3"/>
        <v>1</v>
      </c>
      <c r="F172" s="59"/>
      <c r="G172" s="59"/>
      <c r="H172" s="59"/>
      <c r="I172" s="59"/>
      <c r="J172" s="59"/>
      <c r="K172" s="66"/>
      <c r="L172" s="66"/>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Summary'!$R$20="OoS","OoS",IF(AND(F173=1,G173=1,NOT(ISTEXT(I173))),4,IF(AND(F173=1,G173=1,ISTEXT(I173)),3,IF(AND(OR(F173=1,G173=1),ISTEXT(I173)),2,1))))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Summary'!$S$20="OoS","OoS",IF(AND(F174=1,G174=1,NOT(ISTEXT(I174))),4,IF(AND(F174=1,G174=1,ISTEXT(I174)),3,IF(AND(OR(F174=1,G174=1),ISTEXT(I174)),2,1))))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Summary'!$T$20="OoS","OoS",IF(AND(F175=1,G175=1,NOT(ISTEXT(I175))),4,IF(AND(F175=1,G175=1,ISTEXT(I175)),3,IF(AND(OR(F175=1,G175=1),ISTEXT(I175)),2,1))))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Summary'!$U$20="OoS","OoS",IF(AND(F176=1,G176=1,NOT(ISTEXT(I176))),4,IF(AND(F176=1,G176=1,ISTEXT(I176)),3,IF(AND(OR(F176=1,G176=1),ISTEXT(I176)),2,1))))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Summary'!$V$20="OoS","OoS",IF(AND(F177=1,G177=1,NOT(ISTEXT(I177))),4,IF(AND(F177=1,G177=1,ISTEXT(I177)),3,IF(AND(OR(F177=1,G177=1),ISTEXT(I177)),2,1))))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Summary'!$W$20="OoS","OoS",IF(AND(F178=1,G178=1,NOT(ISTEXT(I178))),4,IF(AND(F178=1,G178=1,ISTEXT(I178)),3,IF(AND(OR(F178=1,G178=1),ISTEXT(I178)),2,1))))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Summary'!$X$20="OoS","OoS",IF(AND(F179=1,G179=1,NOT(ISTEXT(I179))),4,IF(AND(F179=1,G179=1,ISTEXT(I179)),3,IF(AND(OR(F179=1,G179=1),ISTEXT(I179)),2,1))))</f>
        <v>OoS</v>
      </c>
      <c r="E179" s="57" t="b">
        <f t="shared" ref="E179:E22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Summary'!$Y$20="OoS","OoS",IF(AND(F180=1,G180=1,NOT(ISTEXT(I180))),4,IF(AND(F180=1,G180=1,ISTEXT(I180)),3,IF(AND(OR(F180=1,G180=1),ISTEXT(I180)),2,1))))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Summary'!$Z$20="OoS","OoS",IF(AND(F181=1,G181=1,NOT(ISTEXT(I181))),4,IF(AND(F181=1,G181=1,ISTEXT(I181)),3,IF(AND(OR(F181=1,G181=1),ISTEXT(I181)),2,1))))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195</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Summary'!$G$20="OoS","OoS",IF(AND(F182=1,G182=1,NOT(ISTEXT(I182))),4,IF(AND(F182=1,G182=1,ISTEXT(I182)),3,IF(AND(OR(F182=1,G182=1),ISTEXT(I182)),2,1))))</f>
        <v>OoS</v>
      </c>
      <c r="E182" s="57" t="b">
        <f t="shared" si="4"/>
        <v>1</v>
      </c>
      <c r="F182" s="59"/>
      <c r="G182" s="59"/>
      <c r="H182" s="59"/>
      <c r="I182" s="59"/>
      <c r="J182" s="59"/>
      <c r="K182" s="59"/>
      <c r="L182" s="59"/>
      <c r="M182" s="66"/>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Summary'!$H$20="OoS","OoS",IF(AND(F183=1,G183=1,NOT(ISTEXT(I183))),4,IF(AND(F183=1,G183=1,ISTEXT(I183)),3,IF(AND(OR(F183=1,G183=1),ISTEXT(I183)),2,1))))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Summary'!$I$20="OoS","OoS",IF(AND(F184=1,G184=1,NOT(ISTEXT(I184))),4,IF(AND(F184=1,G184=1,ISTEXT(I184)),3,IF(AND(OR(F184=1,G184=1),ISTEXT(I184)),2,1))))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Summary'!$J$20="OoS","OoS",IF(AND(F185=1,G185=1,NOT(ISTEXT(I185))),4,IF(AND(F185=1,G185=1,ISTEXT(I185)),3,IF(AND(OR(F185=1,G185=1),ISTEXT(I185)),2,1))))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Summary'!$K$20="OoS","OoS",IF(AND(F186=1,G186=1,NOT(ISTEXT(I186))),4,IF(AND(F186=1,G186=1,ISTEXT(I186)),3,IF(AND(OR(F186=1,G186=1),ISTEXT(I186)),2,1))))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Summary'!$L$20="OoS","OoS",IF(AND(F187=1,G187=1,NOT(ISTEXT(I187))),4,IF(AND(F187=1,G187=1,ISTEXT(I187)),3,IF(AND(OR(F187=1,G187=1),ISTEXT(I187)),2,1))))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Summary'!$M$20="OoS","OoS",IF(AND(F188=1,G188=1,NOT(ISTEXT(I188))),4,IF(AND(F188=1,G188=1,ISTEXT(I188)),3,IF(AND(OR(F188=1,G188=1),ISTEXT(I188)),2,1))))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Summary'!$N$20="OoS","OoS",IF(AND(F189=1,G189=1,NOT(ISTEXT(I189))),4,IF(AND(F189=1,G189=1,ISTEXT(I189)),3,IF(AND(OR(F189=1,G189=1),ISTEXT(I189)),2,1))))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Summary'!$O$20="OoS","OoS",IF(AND(F190=1,G190=1,NOT(ISTEXT(I190))),4,IF(AND(F190=1,G190=1,ISTEXT(I190)),3,IF(AND(OR(F190=1,G190=1),ISTEXT(I190)),2,1))))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Summary'!$P$20="OoS","OoS",IF(AND(F191=1,G191=1,NOT(ISTEXT(I191))),4,IF(AND(F191=1,G191=1,ISTEXT(I191)),3,IF(AND(OR(F191=1,G191=1),ISTEXT(I191)),2,1))))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Summary'!$Q$20="OoS","OoS",IF(AND(F192=1,G192=1,NOT(ISTEXT(I192))),4,IF(AND(F192=1,G192=1,ISTEXT(I192)),3,IF(AND(OR(F192=1,G192=1),ISTEXT(I192)),2,1))))</f>
        <v>OoS</v>
      </c>
      <c r="E192" s="57" t="b">
        <f t="shared" si="4"/>
        <v>1</v>
      </c>
      <c r="F192" s="59"/>
      <c r="G192" s="59"/>
      <c r="H192" s="59"/>
      <c r="I192" s="59"/>
      <c r="J192" s="59"/>
      <c r="K192" s="59"/>
      <c r="L192" s="59"/>
      <c r="M192" s="66"/>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Summary'!$R$20="OoS","OoS",IF(AND(F193=1,G193=1,NOT(ISTEXT(I193))),4,IF(AND(F193=1,G193=1,ISTEXT(I193)),3,IF(AND(OR(F193=1,G193=1),ISTEXT(I193)),2,1))))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Summary'!$S$20="OoS","OoS",IF(AND(F194=1,G194=1,NOT(ISTEXT(I194))),4,IF(AND(F194=1,G194=1,ISTEXT(I194)),3,IF(AND(OR(F194=1,G194=1),ISTEXT(I194)),2,1))))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Summary'!$T$20="OoS","OoS",IF(AND(F195=1,G195=1,NOT(ISTEXT(I195))),4,IF(AND(F195=1,G195=1,ISTEXT(I195)),3,IF(AND(OR(F195=1,G195=1),ISTEXT(I195)),2,1))))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Summary'!$U$20="OoS","OoS",IF(AND(F196=1,G196=1,NOT(ISTEXT(I196))),4,IF(AND(F196=1,G196=1,ISTEXT(I196)),3,IF(AND(OR(F196=1,G196=1),ISTEXT(I196)),2,1))))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Summary'!$V$20="OoS","OoS",IF(AND(F197=1,G197=1,NOT(ISTEXT(I197))),4,IF(AND(F197=1,G197=1,ISTEXT(I197)),3,IF(AND(OR(F197=1,G197=1),ISTEXT(I197)),2,1))))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Summary'!$W$20="OoS","OoS",IF(AND(F198=1,G198=1,NOT(ISTEXT(I198))),4,IF(AND(F198=1,G198=1,ISTEXT(I198)),3,IF(AND(OR(F198=1,G198=1),ISTEXT(I198)),2,1))))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Summary'!$X$20="OoS","OoS",IF(AND(F199=1,G199=1,NOT(ISTEXT(I199))),4,IF(AND(F199=1,G199=1,ISTEXT(I199)),3,IF(AND(OR(F199=1,G199=1),ISTEXT(I199)),2,1))))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Summary'!$Y$20="OoS","OoS",IF(AND(F200=1,G200=1,NOT(ISTEXT(I200))),4,IF(AND(F200=1,G200=1,ISTEXT(I200)),3,IF(AND(OR(F200=1,G200=1),ISTEXT(I200)),2,1))))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Summary'!$Z$20="OoS","OoS",IF(AND(F201=1,G201=1,NOT(ISTEXT(I201))),4,IF(AND(F201=1,G201=1,ISTEXT(I201)),3,IF(AND(OR(F201=1,G201=1),ISTEXT(I201)),2,1))))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4"/>
    </row>
    <row r="202" spans="1:17" ht="13" x14ac:dyDescent="0.25">
      <c r="A202" s="351" t="s">
        <v>196</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Summary'!$G$20="OoS","OoS",IF(AND(F202=1,G202=1,NOT(ISTEXT(I202))),4,IF(AND(F202=1,G202=1,ISTEXT(I202)),3,IF(AND(OR(F202=1,G202=1),ISTEXT(I202)),2,1))))</f>
        <v>OoS</v>
      </c>
      <c r="E202" s="57" t="b">
        <f t="shared" si="4"/>
        <v>1</v>
      </c>
      <c r="F202" s="59"/>
      <c r="G202" s="59"/>
      <c r="H202" s="59"/>
      <c r="I202" s="59"/>
      <c r="J202" s="59"/>
      <c r="K202" s="59"/>
      <c r="L202" s="59"/>
      <c r="M202" s="69"/>
      <c r="N202" s="63"/>
      <c r="O202" s="369"/>
      <c r="P202" s="264"/>
      <c r="Q202" s="364"/>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Summary'!$H$20="OoS","OoS",IF(AND(F203=1,G203=1,NOT(ISTEXT(I203))),4,IF(AND(F203=1,G203=1,ISTEXT(I203)),3,IF(AND(OR(F203=1,G203=1),ISTEXT(I203)),2,1))))</f>
        <v>OoS</v>
      </c>
      <c r="E203" s="57" t="b">
        <f t="shared" si="4"/>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Summary'!$I$20="OoS","OoS",IF(AND(F204=1,G204=1,NOT(ISTEXT(I204))),4,IF(AND(F204=1,G204=1,ISTEXT(I204)),3,IF(AND(OR(F204=1,G204=1),ISTEXT(I204)),2,1))))</f>
        <v>OoS</v>
      </c>
      <c r="E204" s="57" t="b">
        <f t="shared" si="4"/>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Summary'!$J$20="OoS","OoS",IF(AND(F205=1,G205=1,NOT(ISTEXT(I205))),4,IF(AND(F205=1,G205=1,ISTEXT(I205)),3,IF(AND(OR(F205=1,G205=1),ISTEXT(I205)),2,1))))</f>
        <v>OoS</v>
      </c>
      <c r="E205" s="57" t="b">
        <f t="shared" si="4"/>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Summary'!$K$20="OoS","OoS",IF(AND(F206=1,G206=1,NOT(ISTEXT(I206))),4,IF(AND(F206=1,G206=1,ISTEXT(I206)),3,IF(AND(OR(F206=1,G206=1),ISTEXT(I206)),2,1))))</f>
        <v>OoS</v>
      </c>
      <c r="E206" s="57" t="b">
        <f t="shared" si="4"/>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Summary'!$L$20="OoS","OoS",IF(AND(F207=1,G207=1,NOT(ISTEXT(I207))),4,IF(AND(F207=1,G207=1,ISTEXT(I207)),3,IF(AND(OR(F207=1,G207=1),ISTEXT(I207)),2,1))))</f>
        <v>OoS</v>
      </c>
      <c r="E207" s="57" t="b">
        <f t="shared" si="4"/>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Summary'!$M$20="OoS","OoS",IF(AND(F208=1,G208=1,NOT(ISTEXT(I208))),4,IF(AND(F208=1,G208=1,ISTEXT(I208)),3,IF(AND(OR(F208=1,G208=1),ISTEXT(I208)),2,1))))</f>
        <v>OoS</v>
      </c>
      <c r="E208" s="57" t="b">
        <f t="shared" si="4"/>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Summary'!$N$20="OoS","OoS",IF(AND(F209=1,G209=1,NOT(ISTEXT(I209))),4,IF(AND(F209=1,G209=1,ISTEXT(I209)),3,IF(AND(OR(F209=1,G209=1),ISTEXT(I209)),2,1))))</f>
        <v>OoS</v>
      </c>
      <c r="E209" s="57" t="b">
        <f t="shared" si="4"/>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Summary'!$O$20="OoS","OoS",IF(AND(F210=1,G210=1,NOT(ISTEXT(I210))),4,IF(AND(F210=1,G210=1,ISTEXT(I210)),3,IF(AND(OR(F210=1,G210=1),ISTEXT(I210)),2,1))))</f>
        <v>OoS</v>
      </c>
      <c r="E210" s="57" t="b">
        <f t="shared" si="4"/>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Summary'!$P$20="OoS","OoS",IF(AND(F211=1,G211=1,NOT(ISTEXT(I211))),4,IF(AND(F211=1,G211=1,ISTEXT(I211)),3,IF(AND(OR(F211=1,G211=1),ISTEXT(I211)),2,1))))</f>
        <v>OoS</v>
      </c>
      <c r="E211" s="57" t="b">
        <f t="shared" si="4"/>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Summary'!$Q$20="OoS","OoS",IF(AND(F212=1,G212=1,NOT(ISTEXT(I212))),4,IF(AND(F212=1,G212=1,ISTEXT(I212)),3,IF(AND(OR(F212=1,G212=1),ISTEXT(I212)),2,1))))</f>
        <v>OoS</v>
      </c>
      <c r="E212" s="57" t="b">
        <f t="shared" si="4"/>
        <v>1</v>
      </c>
      <c r="F212" s="59"/>
      <c r="G212" s="59"/>
      <c r="H212" s="59"/>
      <c r="I212" s="59"/>
      <c r="J212" s="59"/>
      <c r="K212" s="59"/>
      <c r="L212" s="59"/>
      <c r="M212" s="6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Summary'!$R$20="OoS","OoS",IF(AND(F213=1,G213=1,NOT(ISTEXT(I213))),4,IF(AND(F213=1,G213=1,ISTEXT(I213)),3,IF(AND(OR(F213=1,G213=1),ISTEXT(I213)),2,1))))</f>
        <v>OoS</v>
      </c>
      <c r="E213" s="57" t="b">
        <f t="shared" si="4"/>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Summary'!$S$20="OoS","OoS",IF(AND(F214=1,G214=1,NOT(ISTEXT(I214))),4,IF(AND(F214=1,G214=1,ISTEXT(I214)),3,IF(AND(OR(F214=1,G214=1),ISTEXT(I214)),2,1))))</f>
        <v>OoS</v>
      </c>
      <c r="E214" s="57" t="b">
        <f t="shared" si="4"/>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Summary'!$T$20="OoS","OoS",IF(AND(F215=1,G215=1,NOT(ISTEXT(I215))),4,IF(AND(F215=1,G215=1,ISTEXT(I215)),3,IF(AND(OR(F215=1,G215=1),ISTEXT(I215)),2,1))))</f>
        <v>OoS</v>
      </c>
      <c r="E215" s="57" t="b">
        <f t="shared" si="4"/>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Summary'!$U$20="OoS","OoS",IF(AND(F216=1,G216=1,NOT(ISTEXT(I216))),4,IF(AND(F216=1,G216=1,ISTEXT(I216)),3,IF(AND(OR(F216=1,G216=1),ISTEXT(I216)),2,1))))</f>
        <v>OoS</v>
      </c>
      <c r="E216" s="57" t="b">
        <f t="shared" si="4"/>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Summary'!$V$20="OoS","OoS",IF(AND(F217=1,G217=1,NOT(ISTEXT(I217))),4,IF(AND(F217=1,G217=1,ISTEXT(I217)),3,IF(AND(OR(F217=1,G217=1),ISTEXT(I217)),2,1))))</f>
        <v>OoS</v>
      </c>
      <c r="E217" s="57" t="b">
        <f t="shared" si="4"/>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Summary'!$W$20="OoS","OoS",IF(AND(F218=1,G218=1,NOT(ISTEXT(I218))),4,IF(AND(F218=1,G218=1,ISTEXT(I218)),3,IF(AND(OR(F218=1,G218=1),ISTEXT(I218)),2,1))))</f>
        <v>OoS</v>
      </c>
      <c r="E218" s="57" t="b">
        <f t="shared" si="4"/>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Summary'!$X$20="OoS","OoS",IF(AND(F219=1,G219=1,NOT(ISTEXT(I219))),4,IF(AND(F219=1,G219=1,ISTEXT(I219)),3,IF(AND(OR(F219=1,G219=1),ISTEXT(I219)),2,1))))</f>
        <v>OoS</v>
      </c>
      <c r="E219" s="57" t="b">
        <f t="shared" si="4"/>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Summary'!$Y$20="OoS","OoS",IF(AND(F220=1,G220=1,NOT(ISTEXT(I220))),4,IF(AND(F220=1,G220=1,ISTEXT(I220)),3,IF(AND(OR(F220=1,G220=1),ISTEXT(I220)),2,1))))</f>
        <v>OoS</v>
      </c>
      <c r="E220" s="57" t="b">
        <f t="shared" si="4"/>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Summary'!$Z$20="OoS","OoS",IF(AND(F221=1,G221=1,NOT(ISTEXT(I221))),4,IF(AND(F221=1,G221=1,ISTEXT(I221)),3,IF(AND(OR(F221=1,G221=1),ISTEXT(I221)),2,1))))</f>
        <v>OoS</v>
      </c>
      <c r="E221" s="57" t="b">
        <f t="shared" si="4"/>
        <v>1</v>
      </c>
      <c r="F221" s="59"/>
      <c r="G221" s="59"/>
      <c r="H221" s="59"/>
      <c r="I221" s="59"/>
      <c r="J221" s="59"/>
      <c r="K221" s="59"/>
      <c r="L221" s="59"/>
      <c r="M221" s="59"/>
      <c r="N221" s="63"/>
      <c r="O221" s="371"/>
      <c r="P221" s="264"/>
      <c r="Q221" s="365"/>
    </row>
    <row r="222" spans="1:17" ht="13" hidden="1" x14ac:dyDescent="0.25">
      <c r="A222" s="351" t="s">
        <v>197</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Summary'!$G$20="OoS","OoS",IF(AND(F222=1,G222=1,NOT(ISTEXT(I222))),4,IF(AND(F222=1,G222=1,ISTEXT(I222)),3,IF(AND(OR(F222=1,G222=1),ISTEXT(I222)),2,1))))</f>
        <v>OoS</v>
      </c>
      <c r="E222" s="57" t="b">
        <f t="shared" ref="E222:E241" si="5">OR(NOT(ISBLANK(F222)),OR(C222="OoS"))</f>
        <v>1</v>
      </c>
      <c r="F222" s="59"/>
      <c r="G222" s="59"/>
      <c r="H222" s="59"/>
      <c r="I222" s="59"/>
      <c r="J222" s="59"/>
      <c r="K222" s="59"/>
      <c r="L222" s="59"/>
      <c r="M222" s="59"/>
      <c r="N222" s="63"/>
      <c r="O222" s="369"/>
      <c r="P222" s="100"/>
      <c r="Q222" s="357"/>
    </row>
    <row r="223" spans="1:17" ht="13" hidden="1"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Summary'!$H$20="OoS","OoS",IF(AND(F223=1,G223=1,NOT(ISTEXT(I223))),4,IF(AND(F223=1,G223=1,ISTEXT(I223)),3,IF(AND(OR(F223=1,G223=1),ISTEXT(I223)),2,1))))</f>
        <v>OoS</v>
      </c>
      <c r="E223" s="57" t="b">
        <f t="shared" si="5"/>
        <v>1</v>
      </c>
      <c r="F223" s="59"/>
      <c r="G223" s="59"/>
      <c r="H223" s="59"/>
      <c r="I223" s="59"/>
      <c r="J223" s="59"/>
      <c r="K223" s="59"/>
      <c r="L223" s="59"/>
      <c r="M223" s="59"/>
      <c r="N223" s="63"/>
      <c r="O223" s="370"/>
      <c r="P223" s="100"/>
      <c r="Q223" s="358"/>
    </row>
    <row r="224" spans="1:17" ht="13" hidden="1"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Summary'!$I$20="OoS","OoS",IF(AND(F224=1,G224=1,NOT(ISTEXT(I224))),4,IF(AND(F224=1,G224=1,ISTEXT(I224)),3,IF(AND(OR(F224=1,G224=1),ISTEXT(I224)),2,1))))</f>
        <v>OoS</v>
      </c>
      <c r="E224" s="57" t="b">
        <f t="shared" si="5"/>
        <v>1</v>
      </c>
      <c r="F224" s="59"/>
      <c r="G224" s="59"/>
      <c r="H224" s="59"/>
      <c r="I224" s="59"/>
      <c r="J224" s="59"/>
      <c r="K224" s="59"/>
      <c r="L224" s="59"/>
      <c r="M224" s="59"/>
      <c r="N224" s="63"/>
      <c r="O224" s="370"/>
      <c r="P224" s="100"/>
      <c r="Q224" s="358"/>
    </row>
    <row r="225" spans="1:17" ht="13" hidden="1"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Summary'!$J$20="OoS","OoS",IF(AND(F225=1,G225=1,NOT(ISTEXT(I225))),4,IF(AND(F225=1,G225=1,ISTEXT(I225)),3,IF(AND(OR(F225=1,G225=1),ISTEXT(I225)),2,1))))</f>
        <v>OoS</v>
      </c>
      <c r="E225" s="57" t="b">
        <f t="shared" si="5"/>
        <v>1</v>
      </c>
      <c r="F225" s="59"/>
      <c r="G225" s="59"/>
      <c r="H225" s="59"/>
      <c r="I225" s="59"/>
      <c r="J225" s="59"/>
      <c r="K225" s="59"/>
      <c r="L225" s="59"/>
      <c r="M225" s="59"/>
      <c r="N225" s="63"/>
      <c r="O225" s="370"/>
      <c r="P225" s="100"/>
      <c r="Q225" s="358"/>
    </row>
    <row r="226" spans="1:17" ht="13" hidden="1"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Summary'!$K$20="OoS","OoS",IF(AND(F226=1,G226=1,NOT(ISTEXT(I226))),4,IF(AND(F226=1,G226=1,ISTEXT(I226)),3,IF(AND(OR(F226=1,G226=1),ISTEXT(I226)),2,1))))</f>
        <v>OoS</v>
      </c>
      <c r="E226" s="57" t="b">
        <f t="shared" si="5"/>
        <v>1</v>
      </c>
      <c r="F226" s="59"/>
      <c r="G226" s="59"/>
      <c r="H226" s="59"/>
      <c r="I226" s="59"/>
      <c r="J226" s="59"/>
      <c r="K226" s="59"/>
      <c r="L226" s="59"/>
      <c r="M226" s="59"/>
      <c r="N226" s="63"/>
      <c r="O226" s="370"/>
      <c r="P226" s="100"/>
      <c r="Q226" s="358"/>
    </row>
    <row r="227" spans="1:17" ht="13" hidden="1"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Summary'!$L$20="OoS","OoS",IF(AND(F227=1,G227=1,NOT(ISTEXT(I227))),4,IF(AND(F227=1,G227=1,ISTEXT(I227)),3,IF(AND(OR(F227=1,G227=1),ISTEXT(I227)),2,1))))</f>
        <v>OoS</v>
      </c>
      <c r="E227" s="57" t="b">
        <f t="shared" si="5"/>
        <v>1</v>
      </c>
      <c r="F227" s="59"/>
      <c r="G227" s="59"/>
      <c r="H227" s="59"/>
      <c r="I227" s="59"/>
      <c r="J227" s="59"/>
      <c r="K227" s="59"/>
      <c r="L227" s="59"/>
      <c r="M227" s="59"/>
      <c r="N227" s="63"/>
      <c r="O227" s="370"/>
      <c r="P227" s="100"/>
      <c r="Q227" s="358"/>
    </row>
    <row r="228" spans="1:17" ht="13" hidden="1"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Summary'!$M$20="OoS","OoS",IF(AND(F228=1,G228=1,NOT(ISTEXT(I228))),4,IF(AND(F228=1,G228=1,ISTEXT(I228)),3,IF(AND(OR(F228=1,G228=1),ISTEXT(I228)),2,1))))</f>
        <v>OoS</v>
      </c>
      <c r="E228" s="57" t="b">
        <f t="shared" si="5"/>
        <v>1</v>
      </c>
      <c r="F228" s="59"/>
      <c r="G228" s="59"/>
      <c r="H228" s="59"/>
      <c r="I228" s="59"/>
      <c r="J228" s="59"/>
      <c r="K228" s="59"/>
      <c r="L228" s="59"/>
      <c r="M228" s="59"/>
      <c r="N228" s="63"/>
      <c r="O228" s="370"/>
      <c r="P228" s="100"/>
      <c r="Q228" s="358"/>
    </row>
    <row r="229" spans="1:17" ht="13" hidden="1"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Summary'!$N$20="OoS","OoS",IF(AND(F229=1,G229=1,NOT(ISTEXT(I229))),4,IF(AND(F229=1,G229=1,ISTEXT(I229)),3,IF(AND(OR(F229=1,G229=1),ISTEXT(I229)),2,1))))</f>
        <v>OoS</v>
      </c>
      <c r="E229" s="57" t="b">
        <f t="shared" si="5"/>
        <v>1</v>
      </c>
      <c r="F229" s="59"/>
      <c r="G229" s="59"/>
      <c r="H229" s="59"/>
      <c r="I229" s="59"/>
      <c r="J229" s="59"/>
      <c r="K229" s="59"/>
      <c r="L229" s="59"/>
      <c r="M229" s="59"/>
      <c r="N229" s="63"/>
      <c r="O229" s="370"/>
      <c r="P229" s="100"/>
      <c r="Q229" s="358"/>
    </row>
    <row r="230" spans="1:17" ht="13" hidden="1"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Summary'!$O$20="OoS","OoS",IF(AND(F230=1,G230=1,NOT(ISTEXT(I230))),4,IF(AND(F230=1,G230=1,ISTEXT(I230)),3,IF(AND(OR(F230=1,G230=1),ISTEXT(I230)),2,1))))</f>
        <v>OoS</v>
      </c>
      <c r="E230" s="57" t="b">
        <f t="shared" si="5"/>
        <v>1</v>
      </c>
      <c r="F230" s="59"/>
      <c r="G230" s="59"/>
      <c r="H230" s="59"/>
      <c r="I230" s="59"/>
      <c r="J230" s="59"/>
      <c r="K230" s="59"/>
      <c r="L230" s="59"/>
      <c r="M230" s="59"/>
      <c r="N230" s="63"/>
      <c r="O230" s="370"/>
      <c r="P230" s="100"/>
      <c r="Q230" s="358"/>
    </row>
    <row r="231" spans="1:17" ht="13" hidden="1"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Summary'!$P$20="OoS","OoS",IF(AND(F231=1,G231=1,NOT(ISTEXT(I231))),4,IF(AND(F231=1,G231=1,ISTEXT(I231)),3,IF(AND(OR(F231=1,G231=1),ISTEXT(I231)),2,1))))</f>
        <v>OoS</v>
      </c>
      <c r="E231" s="57" t="b">
        <f t="shared" si="5"/>
        <v>1</v>
      </c>
      <c r="F231" s="59"/>
      <c r="G231" s="59"/>
      <c r="H231" s="59"/>
      <c r="I231" s="59"/>
      <c r="J231" s="59"/>
      <c r="K231" s="59"/>
      <c r="L231" s="59"/>
      <c r="M231" s="59"/>
      <c r="N231" s="63"/>
      <c r="O231" s="370"/>
      <c r="P231" s="100"/>
      <c r="Q231" s="358"/>
    </row>
    <row r="232" spans="1:17" ht="13" hidden="1"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Summary'!$Q$20="OoS","OoS",IF(AND(F232=1,G232=1,NOT(ISTEXT(I232))),4,IF(AND(F232=1,G232=1,ISTEXT(I232)),3,IF(AND(OR(F232=1,G232=1),ISTEXT(I232)),2,1))))</f>
        <v>OoS</v>
      </c>
      <c r="E232" s="57" t="b">
        <f t="shared" si="5"/>
        <v>1</v>
      </c>
      <c r="F232" s="59"/>
      <c r="G232" s="59"/>
      <c r="H232" s="59"/>
      <c r="I232" s="59"/>
      <c r="J232" s="59"/>
      <c r="K232" s="59"/>
      <c r="L232" s="59"/>
      <c r="M232" s="59"/>
      <c r="N232" s="63"/>
      <c r="O232" s="370"/>
      <c r="P232" s="100"/>
      <c r="Q232" s="358"/>
    </row>
    <row r="233" spans="1:17" ht="13" hidden="1"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Summary'!$R$20="OoS","OoS",IF(AND(F233=1,G233=1,NOT(ISTEXT(I233))),4,IF(AND(F233=1,G233=1,ISTEXT(I233)),3,IF(AND(OR(F233=1,G233=1),ISTEXT(I233)),2,1))))</f>
        <v>OoS</v>
      </c>
      <c r="E233" s="57" t="b">
        <f t="shared" si="5"/>
        <v>1</v>
      </c>
      <c r="F233" s="59"/>
      <c r="G233" s="59"/>
      <c r="H233" s="59"/>
      <c r="I233" s="59"/>
      <c r="J233" s="59"/>
      <c r="K233" s="59"/>
      <c r="L233" s="59"/>
      <c r="M233" s="59"/>
      <c r="N233" s="63"/>
      <c r="O233" s="370"/>
      <c r="P233" s="100"/>
      <c r="Q233" s="358"/>
    </row>
    <row r="234" spans="1:17" ht="13" hidden="1"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Summary'!$S$20="OoS","OoS",IF(AND(F234=1,G234=1,NOT(ISTEXT(I234))),4,IF(AND(F234=1,G234=1,ISTEXT(I234)),3,IF(AND(OR(F234=1,G234=1),ISTEXT(I234)),2,1))))</f>
        <v>OoS</v>
      </c>
      <c r="E234" s="57" t="b">
        <f t="shared" si="5"/>
        <v>1</v>
      </c>
      <c r="F234" s="59"/>
      <c r="G234" s="59"/>
      <c r="H234" s="59"/>
      <c r="I234" s="59"/>
      <c r="J234" s="59"/>
      <c r="K234" s="59"/>
      <c r="L234" s="59"/>
      <c r="M234" s="59"/>
      <c r="N234" s="63"/>
      <c r="O234" s="370"/>
      <c r="P234" s="100"/>
      <c r="Q234" s="358"/>
    </row>
    <row r="235" spans="1:17" ht="13" hidden="1"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Summary'!$T$20="OoS","OoS",IF(AND(F235=1,G235=1,NOT(ISTEXT(I235))),4,IF(AND(F235=1,G235=1,ISTEXT(I235)),3,IF(AND(OR(F235=1,G235=1),ISTEXT(I235)),2,1))))</f>
        <v>OoS</v>
      </c>
      <c r="E235" s="57" t="b">
        <f t="shared" si="5"/>
        <v>1</v>
      </c>
      <c r="F235" s="59"/>
      <c r="G235" s="59"/>
      <c r="H235" s="59"/>
      <c r="I235" s="59"/>
      <c r="J235" s="59"/>
      <c r="K235" s="59"/>
      <c r="L235" s="59"/>
      <c r="M235" s="59"/>
      <c r="N235" s="63"/>
      <c r="O235" s="370"/>
      <c r="P235" s="100"/>
      <c r="Q235" s="358"/>
    </row>
    <row r="236" spans="1:17" ht="13" hidden="1"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Summary'!$U$20="OoS","OoS",IF(AND(F236=1,G236=1,NOT(ISTEXT(I236))),4,IF(AND(F236=1,G236=1,ISTEXT(I236)),3,IF(AND(OR(F236=1,G236=1),ISTEXT(I236)),2,1))))</f>
        <v>OoS</v>
      </c>
      <c r="E236" s="57" t="b">
        <f t="shared" si="5"/>
        <v>1</v>
      </c>
      <c r="F236" s="59"/>
      <c r="G236" s="59"/>
      <c r="H236" s="59"/>
      <c r="I236" s="59"/>
      <c r="J236" s="59"/>
      <c r="K236" s="59"/>
      <c r="L236" s="59"/>
      <c r="M236" s="59"/>
      <c r="N236" s="63"/>
      <c r="O236" s="370"/>
      <c r="P236" s="100"/>
      <c r="Q236" s="358"/>
    </row>
    <row r="237" spans="1:17" ht="13" hidden="1"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Summary'!$V$20="OoS","OoS",IF(AND(F237=1,G237=1,NOT(ISTEXT(I237))),4,IF(AND(F237=1,G237=1,ISTEXT(I237)),3,IF(AND(OR(F237=1,G237=1),ISTEXT(I237)),2,1))))</f>
        <v>OoS</v>
      </c>
      <c r="E237" s="57" t="b">
        <f t="shared" si="5"/>
        <v>1</v>
      </c>
      <c r="F237" s="59"/>
      <c r="G237" s="59"/>
      <c r="H237" s="59"/>
      <c r="I237" s="59"/>
      <c r="J237" s="59"/>
      <c r="K237" s="59"/>
      <c r="L237" s="59"/>
      <c r="M237" s="59"/>
      <c r="N237" s="63"/>
      <c r="O237" s="370"/>
      <c r="P237" s="100"/>
      <c r="Q237" s="358"/>
    </row>
    <row r="238" spans="1:17" ht="13" hidden="1"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Summary'!$W$20="OoS","OoS",IF(AND(F238=1,G238=1,NOT(ISTEXT(I238))),4,IF(AND(F238=1,G238=1,ISTEXT(I238)),3,IF(AND(OR(F238=1,G238=1),ISTEXT(I238)),2,1))))</f>
        <v>OoS</v>
      </c>
      <c r="E238" s="57" t="b">
        <f t="shared" si="5"/>
        <v>1</v>
      </c>
      <c r="F238" s="59"/>
      <c r="G238" s="59"/>
      <c r="H238" s="59"/>
      <c r="I238" s="59"/>
      <c r="J238" s="59"/>
      <c r="K238" s="59"/>
      <c r="L238" s="59"/>
      <c r="M238" s="59"/>
      <c r="N238" s="63"/>
      <c r="O238" s="370"/>
      <c r="P238" s="100"/>
      <c r="Q238" s="358"/>
    </row>
    <row r="239" spans="1:17" ht="13" hidden="1"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Summary'!$X$20="OoS","OoS",IF(AND(F239=1,G239=1,NOT(ISTEXT(I239))),4,IF(AND(F239=1,G239=1,ISTEXT(I239)),3,IF(AND(OR(F239=1,G239=1),ISTEXT(I239)),2,1))))</f>
        <v>OoS</v>
      </c>
      <c r="E239" s="57" t="b">
        <f t="shared" si="5"/>
        <v>1</v>
      </c>
      <c r="F239" s="59"/>
      <c r="G239" s="59"/>
      <c r="H239" s="59"/>
      <c r="I239" s="59"/>
      <c r="J239" s="59"/>
      <c r="K239" s="59"/>
      <c r="L239" s="59"/>
      <c r="M239" s="59"/>
      <c r="N239" s="63"/>
      <c r="O239" s="370"/>
      <c r="P239" s="100"/>
      <c r="Q239" s="358"/>
    </row>
    <row r="240" spans="1:17" ht="13" hidden="1"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Summary'!$Y$20="OoS","OoS",IF(AND(F240=1,G240=1,NOT(ISTEXT(I240))),4,IF(AND(F240=1,G240=1,ISTEXT(I240)),3,IF(AND(OR(F240=1,G240=1),ISTEXT(I240)),2,1))))</f>
        <v>OoS</v>
      </c>
      <c r="E240" s="57" t="b">
        <f t="shared" si="5"/>
        <v>1</v>
      </c>
      <c r="F240" s="59"/>
      <c r="G240" s="59"/>
      <c r="H240" s="59"/>
      <c r="I240" s="59"/>
      <c r="J240" s="59"/>
      <c r="K240" s="59"/>
      <c r="L240" s="59"/>
      <c r="M240" s="59"/>
      <c r="N240" s="63"/>
      <c r="O240" s="370"/>
      <c r="P240" s="100"/>
      <c r="Q240" s="358"/>
    </row>
    <row r="241" spans="1:17" ht="13.5" hidden="1"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Summary'!$Z$20="OoS","OoS",IF(AND(F241=1,G241=1,NOT(ISTEXT(I241))),4,IF(AND(F241=1,G241=1,ISTEXT(I241)),3,IF(AND(OR(F241=1,G241=1),ISTEXT(I241)),2,1))))</f>
        <v>OoS</v>
      </c>
      <c r="E241" s="57" t="b">
        <f t="shared" si="5"/>
        <v>1</v>
      </c>
      <c r="F241" s="59"/>
      <c r="G241" s="59"/>
      <c r="H241" s="59"/>
      <c r="I241" s="59"/>
      <c r="J241" s="59"/>
      <c r="K241" s="59"/>
      <c r="L241" s="59"/>
      <c r="M241" s="59"/>
      <c r="N241" s="63"/>
      <c r="O241" s="371"/>
      <c r="P241" s="100"/>
      <c r="Q241" s="359"/>
    </row>
    <row r="242" spans="1:17" ht="12.65" hidden="1" customHeight="1" x14ac:dyDescent="0.25"/>
    <row r="243" spans="1:17" ht="12.65" hidden="1" customHeight="1" x14ac:dyDescent="0.25"/>
    <row r="244" spans="1:17" ht="12.65" hidden="1" customHeight="1" x14ac:dyDescent="0.25"/>
    <row r="245" spans="1:17" ht="12.65" hidden="1" customHeight="1" x14ac:dyDescent="0.25"/>
    <row r="246" spans="1:17" ht="12.65" hidden="1" customHeight="1" x14ac:dyDescent="0.25"/>
    <row r="247" spans="1:17" ht="12.65" hidden="1" customHeight="1" x14ac:dyDescent="0.25"/>
    <row r="248" spans="1:17" ht="12.65" hidden="1" customHeight="1" x14ac:dyDescent="0.25"/>
    <row r="249" spans="1:17" ht="12.65" hidden="1" customHeight="1" x14ac:dyDescent="0.25"/>
    <row r="250" spans="1:17" ht="12.65" hidden="1" customHeight="1" x14ac:dyDescent="0.25"/>
    <row r="251" spans="1:17" ht="12.65" hidden="1" customHeight="1" x14ac:dyDescent="0.25"/>
    <row r="252" spans="1:17" ht="12.65" hidden="1" customHeight="1" x14ac:dyDescent="0.25"/>
    <row r="253" spans="1:17" ht="12.65" hidden="1" customHeight="1" x14ac:dyDescent="0.25"/>
    <row r="254" spans="1:17" ht="12.65" hidden="1" customHeight="1" x14ac:dyDescent="0.25"/>
    <row r="255" spans="1:17" ht="12.65" hidden="1" customHeight="1" x14ac:dyDescent="0.25"/>
    <row r="256" spans="1: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sheetData>
  <sheetProtection sheet="1" objects="1" formatColumns="0" formatRows="0"/>
  <autoFilter ref="A1:N241" xr:uid="{00000000-0009-0000-0000-00000B000000}"/>
  <mergeCells count="28">
    <mergeCell ref="O202:O221"/>
    <mergeCell ref="O222:O241"/>
    <mergeCell ref="O102:O121"/>
    <mergeCell ref="O122:O141"/>
    <mergeCell ref="O142:O161"/>
    <mergeCell ref="O162:O181"/>
    <mergeCell ref="O182:O201"/>
    <mergeCell ref="O2:O21"/>
    <mergeCell ref="O22:O41"/>
    <mergeCell ref="O42:O61"/>
    <mergeCell ref="O62:O81"/>
    <mergeCell ref="O82:O101"/>
    <mergeCell ref="Q222:Q241"/>
    <mergeCell ref="Q102:Q221"/>
    <mergeCell ref="Q2:Q61"/>
    <mergeCell ref="Q62:Q101"/>
    <mergeCell ref="A142:A161"/>
    <mergeCell ref="A162:A181"/>
    <mergeCell ref="A182:A201"/>
    <mergeCell ref="A202:A221"/>
    <mergeCell ref="A222:A241"/>
    <mergeCell ref="A102:A121"/>
    <mergeCell ref="A122:A141"/>
    <mergeCell ref="A2:A21"/>
    <mergeCell ref="A22:A41"/>
    <mergeCell ref="A42:A61"/>
    <mergeCell ref="A62:A81"/>
    <mergeCell ref="A82:A101"/>
  </mergeCells>
  <conditionalFormatting sqref="Q2 Q62 Q102 Q222">
    <cfRule type="cellIs" dxfId="627" priority="381" stopIfTrue="1" operator="equal">
      <formula>"S"</formula>
    </cfRule>
    <cfRule type="cellIs" dxfId="626" priority="382" stopIfTrue="1" operator="equal">
      <formula>"NR"</formula>
    </cfRule>
    <cfRule type="cellIs" dxfId="625" priority="383" stopIfTrue="1" operator="equal">
      <formula>"U"</formula>
    </cfRule>
  </conditionalFormatting>
  <conditionalFormatting sqref="D2:E241">
    <cfRule type="cellIs" dxfId="624" priority="54" stopIfTrue="1" operator="equal">
      <formula>"L"</formula>
    </cfRule>
    <cfRule type="cellIs" dxfId="623" priority="55" stopIfTrue="1" operator="equal">
      <formula>"M"</formula>
    </cfRule>
    <cfRule type="cellIs" dxfId="622" priority="56" stopIfTrue="1" operator="equal">
      <formula>"H"</formula>
    </cfRule>
  </conditionalFormatting>
  <conditionalFormatting sqref="C2:C241">
    <cfRule type="expression" dxfId="621" priority="8" stopIfTrue="1">
      <formula>D2=4</formula>
    </cfRule>
    <cfRule type="expression" dxfId="620" priority="9" stopIfTrue="1">
      <formula>D2=3</formula>
    </cfRule>
    <cfRule type="expression" dxfId="619" priority="10" stopIfTrue="1">
      <formula>OR(D2=1,D2=2)</formula>
    </cfRule>
  </conditionalFormatting>
  <conditionalFormatting sqref="C2:C241">
    <cfRule type="cellIs" dxfId="618" priority="6" stopIfTrue="1" operator="equal">
      <formula>"NC"</formula>
    </cfRule>
    <cfRule type="cellIs" dxfId="617" priority="7" stopIfTrue="1" operator="equal">
      <formula>"NY"</formula>
    </cfRule>
  </conditionalFormatting>
  <conditionalFormatting sqref="O2 O22 O42 O62 O82 O102 O122 O142 O162 O182 O202 O222">
    <cfRule type="expression" dxfId="616" priority="1" stopIfTrue="1">
      <formula>OR(O2="L",O2="FM")</formula>
    </cfRule>
    <cfRule type="expression" dxfId="615" priority="2" stopIfTrue="1">
      <formula>OR(O2="M",O2="LM")</formula>
    </cfRule>
    <cfRule type="expression" dxfId="614" priority="3" stopIfTrue="1">
      <formula>OR(O2="H",O2="PM",O2="NM",O2="DM")</formula>
    </cfRule>
    <cfRule type="expression" dxfId="613" priority="4" stopIfTrue="1">
      <formula>OR(O2="NC")</formula>
    </cfRule>
    <cfRule type="expression" dxfId="612" priority="5" stopIfTrue="1">
      <formula>OR(O2="NY")</formula>
    </cfRule>
  </conditionalFormatting>
  <dataValidations count="2">
    <dataValidation type="whole" operator="greaterThanOrEqual" allowBlank="1" showInputMessage="1" showErrorMessage="1" error="Only numeric entries allowed" sqref="J2:J241 H2:H241" xr:uid="{15DD0B94-60FD-44B3-AC1C-C977BD7CCC77}">
      <formula1>0</formula1>
    </dataValidation>
    <dataValidation type="list" allowBlank="1" showInputMessage="1" showErrorMessage="1" sqref="F2:G241" xr:uid="{4B572470-AFC0-4809-B498-B7B2D956FC0C}">
      <formula1>"0,1,NY"</formula1>
    </dataValidation>
  </dataValidations>
  <pageMargins left="0.75" right="0.75" top="1" bottom="1" header="0.5" footer="0.5"/>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40606D9C-4B68-4D81-85E9-A55BC98F1BC6}">
          <x14:formula1>
            <xm:f>'Organizational Unit Summary'!$AL$22:$AL$24</xm:f>
          </x14:formula1>
          <xm:sqref>Q2 Q62 Q102 Q222</xm:sqref>
        </x14:dataValidation>
        <x14:dataValidation type="list" allowBlank="1" showInputMessage="1" showErrorMessage="1" xr:uid="{9B165D78-AC61-4BA8-8D3E-AEFD927A2352}">
          <x14:formula1>
            <xm:f>IF('Organizational Unit Summary'!$B$24="Evaluation", Eval_Char, Benchmark_Char)</xm:f>
          </x14:formula1>
          <xm:sqref>O2 O22 O42 O62 O82 O102 O122 O142 O162 O182 O202 O222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Q78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99</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Summary'!$G$21="OoS","OoS",IF(AND(F2=1,G2=1,NOT(ISTEXT(I2))),4,IF(AND(F2=1,G2=1,ISTEXT(I2)),3,IF(AND(OR(F2=1,G2=1),ISTEXT(I2)),2,1))))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Summary'!$H$21="OoS","OoS",IF(AND(F3=1,G3=1,NOT(ISTEXT(I3))),4,IF(AND(F3=1,G3=1,ISTEXT(I3)),3,IF(AND(OR(F3=1,G3=1),ISTEXT(I3)),2,1))))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Summary'!$I$21="OoS","OoS",IF(AND(F4=1,G4=1,NOT(ISTEXT(I4))),4,IF(AND(F4=1,G4=1,ISTEXT(I4)),3,IF(AND(OR(F4=1,G4=1),ISTEXT(I4)),2,1))))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Summary'!$J$21="OoS","OoS",IF(AND(F5=1,G5=1,NOT(ISTEXT(I5))),4,IF(AND(F5=1,G5=1,ISTEXT(I5)),3,IF(AND(OR(F5=1,G5=1),ISTEXT(I5)),2,1))))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Summary'!$K$21="OoS","OoS",IF(AND(F6=1,G6=1,NOT(ISTEXT(I6))),4,IF(AND(F6=1,G6=1,ISTEXT(I6)),3,IF(AND(OR(F6=1,G6=1),ISTEXT(I6)),2,1))))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Summary'!$L$21="OoS","OoS",IF(AND(F7=1,G7=1,NOT(ISTEXT(I7))),4,IF(AND(F7=1,G7=1,ISTEXT(I7)),3,IF(AND(OR(F7=1,G7=1),ISTEXT(I7)),2,1))))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Summary'!$M$21="OoS","OoS",IF(AND(F8=1,G8=1,NOT(ISTEXT(I8))),4,IF(AND(F8=1,G8=1,ISTEXT(I8)),3,IF(AND(OR(F8=1,G8=1),ISTEXT(I8)),2,1))))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Summary'!$N$21="OoS","OoS",IF(AND(F9=1,G9=1,NOT(ISTEXT(I9))),4,IF(AND(F9=1,G9=1,ISTEXT(I9)),3,IF(AND(OR(F9=1,G9=1),ISTEXT(I9)),2,1))))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Summary'!$Z$21="OoS","OoS",IF(AND(F21=1,G21=1,NOT(ISTEXT(I21))),4,IF(AND(F21=1,G21=1,ISTEXT(I21)),3,IF(AND(OR(F21=1,G21=1),ISTEXT(I21)),2,1))))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101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Summary'!$G$21="OoS","OoS",IF(AND(F22=1,G22=1,NOT(ISTEXT(I22))),4,IF(AND(F22=1,G22=1,ISTEXT(I22)),3,IF(AND(OR(F22=1,G22=1),ISTEXT(I22)),2,1))))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Summary'!$H$21="OoS","OoS",IF(AND(F23=1,G23=1,NOT(ISTEXT(I23))),4,IF(AND(F23=1,G23=1,ISTEXT(I23)),3,IF(AND(OR(F23=1,G23=1),ISTEXT(I23)),2,1))))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Summary'!$I$21="OoS","OoS",IF(AND(F24=1,G24=1,NOT(ISTEXT(I24))),4,IF(AND(F24=1,G24=1,ISTEXT(I24)),3,IF(AND(OR(F24=1,G24=1),ISTEXT(I24)),2,1))))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Summary'!$J$21="OoS","OoS",IF(AND(F25=1,G25=1,NOT(ISTEXT(I25))),4,IF(AND(F25=1,G25=1,ISTEXT(I25)),3,IF(AND(OR(F25=1,G25=1),ISTEXT(I25)),2,1))))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Summary'!$K$21="OoS","OoS",IF(AND(F26=1,G26=1,NOT(ISTEXT(I26))),4,IF(AND(F26=1,G26=1,ISTEXT(I26)),3,IF(AND(OR(F26=1,G26=1),ISTEXT(I26)),2,1))))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Summary'!$L$21="OoS","OoS",IF(AND(F27=1,G27=1,NOT(ISTEXT(I27))),4,IF(AND(F27=1,G27=1,ISTEXT(I27)),3,IF(AND(OR(F27=1,G27=1),ISTEXT(I27)),2,1))))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Summary'!$M$21="OoS","OoS",IF(AND(F28=1,G28=1,NOT(ISTEXT(I28))),4,IF(AND(F28=1,G28=1,ISTEXT(I28)),3,IF(AND(OR(F28=1,G28=1),ISTEXT(I28)),2,1))))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Summary'!$N$21="OoS","OoS",IF(AND(F29=1,G29=1,NOT(ISTEXT(I29))),4,IF(AND(F29=1,G29=1,ISTEXT(I29)),3,IF(AND(OR(F29=1,G29=1),ISTEXT(I29)),2,1))))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Summary'!$O$21="OoS","OoS",IF(AND(F30=1,G30=1,NOT(ISTEXT(I30))),4,IF(AND(F30=1,G30=1,ISTEXT(I30)),3,IF(AND(OR(F30=1,G30=1),ISTEXT(I30)),2,1))))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Summary'!$P$21="OoS","OoS",IF(AND(F31=1,G31=1,NOT(ISTEXT(I31))),4,IF(AND(F31=1,G31=1,ISTEXT(I31)),3,IF(AND(OR(F31=1,G31=1),ISTEXT(I31)),2,1))))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Summary'!$Q$21="OoS","OoS",IF(AND(F32=1,G32=1,NOT(ISTEXT(I32))),4,IF(AND(F32=1,G32=1,ISTEXT(I32)),3,IF(AND(OR(F32=1,G32=1),ISTEXT(I32)),2,1))))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Summary'!$R$21="OoS","OoS",IF(AND(F33=1,G33=1,NOT(ISTEXT(I33))),4,IF(AND(F33=1,G33=1,ISTEXT(I33)),3,IF(AND(OR(F33=1,G33=1),ISTEXT(I33)),2,1))))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Summary'!$S$21="OoS","OoS",IF(AND(F34=1,G34=1,NOT(ISTEXT(I34))),4,IF(AND(F34=1,G34=1,ISTEXT(I34)),3,IF(AND(OR(F34=1,G34=1),ISTEXT(I34)),2,1))))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Summary'!$T$21="OoS","OoS",IF(AND(F35=1,G35=1,NOT(ISTEXT(I35))),4,IF(AND(F35=1,G35=1,ISTEXT(I35)),3,IF(AND(OR(F35=1,G35=1),ISTEXT(I35)),2,1))))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Summary'!$U$21="OoS","OoS",IF(AND(F36=1,G36=1,NOT(ISTEXT(I36))),4,IF(AND(F36=1,G36=1,ISTEXT(I36)),3,IF(AND(OR(F36=1,G36=1),ISTEXT(I36)),2,1))))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Summary'!$V$21="OoS","OoS",IF(AND(F37=1,G37=1,NOT(ISTEXT(I37))),4,IF(AND(F37=1,G37=1,ISTEXT(I37)),3,IF(AND(OR(F37=1,G37=1),ISTEXT(I37)),2,1))))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Summary'!$W$21="OoS","OoS",IF(AND(F38=1,G38=1,NOT(ISTEXT(I38))),4,IF(AND(F38=1,G38=1,ISTEXT(I38)),3,IF(AND(OR(F38=1,G38=1),ISTEXT(I38)),2,1))))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Summary'!$X$21="OoS","OoS",IF(AND(F39=1,G39=1,NOT(ISTEXT(I39))),4,IF(AND(F39=1,G39=1,ISTEXT(I39)),3,IF(AND(OR(F39=1,G39=1),ISTEXT(I39)),2,1))))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Summary'!$Y$21="OoS","OoS",IF(AND(F40=1,G40=1,NOT(ISTEXT(I40))),4,IF(AND(F40=1,G40=1,ISTEXT(I40)),3,IF(AND(OR(F40=1,G40=1),ISTEXT(I40)),2,1))))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Summary'!$Z$21="OoS","OoS",IF(AND(F41=1,G41=1,NOT(ISTEXT(I41))),4,IF(AND(F41=1,G41=1,ISTEXT(I41)),3,IF(AND(OR(F41=1,G41=1),ISTEXT(I41)),2,1))))</f>
        <v>OoS</v>
      </c>
      <c r="E41" s="57" t="b">
        <f t="shared" si="0"/>
        <v>1</v>
      </c>
      <c r="F41" s="59"/>
      <c r="G41" s="59"/>
      <c r="H41" s="59"/>
      <c r="I41" s="59"/>
      <c r="J41" s="59"/>
      <c r="K41" s="59"/>
      <c r="L41" s="59"/>
      <c r="M41" s="59"/>
      <c r="N41" s="63"/>
      <c r="O41" s="371"/>
      <c r="P41" s="264"/>
      <c r="Q41" s="365"/>
    </row>
    <row r="42" spans="1:17" ht="13" x14ac:dyDescent="0.25">
      <c r="A42" s="351" t="s">
        <v>100</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Summary'!$G$21="OoS","OoS",IF(AND(F42=1,G42=1,NOT(ISTEXT(I42))),4,IF(AND(F42=1,G42=1,ISTEXT(I42)),3,IF(AND(OR(F42=1,G42=1),ISTEXT(I42)),2,1))))</f>
        <v>OoS</v>
      </c>
      <c r="E42" s="57" t="b">
        <f t="shared" si="0"/>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Summary'!$H$21="OoS","OoS",IF(AND(F43=1,G43=1,NOT(ISTEXT(I43))),4,IF(AND(F43=1,G43=1,ISTEXT(I43)),3,IF(AND(OR(F43=1,G43=1),ISTEXT(I43)),2,1))))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Summary'!$I$21="OoS","OoS",IF(AND(F44=1,G44=1,NOT(ISTEXT(I44))),4,IF(AND(F44=1,G44=1,ISTEXT(I44)),3,IF(AND(OR(F44=1,G44=1),ISTEXT(I44)),2,1))))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Summary'!$J$21="OoS","OoS",IF(AND(F45=1,G45=1,NOT(ISTEXT(I45))),4,IF(AND(F45=1,G45=1,ISTEXT(I45)),3,IF(AND(OR(F45=1,G45=1),ISTEXT(I45)),2,1))))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Summary'!$K$21="OoS","OoS",IF(AND(F46=1,G46=1,NOT(ISTEXT(I46))),4,IF(AND(F46=1,G46=1,ISTEXT(I46)),3,IF(AND(OR(F46=1,G46=1),ISTEXT(I46)),2,1))))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Summary'!$L$21="OoS","OoS",IF(AND(F47=1,G47=1,NOT(ISTEXT(I47))),4,IF(AND(F47=1,G47=1,ISTEXT(I47)),3,IF(AND(OR(F47=1,G47=1),ISTEXT(I47)),2,1))))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Summary'!$M$21="OoS","OoS",IF(AND(F48=1,G48=1,NOT(ISTEXT(I48))),4,IF(AND(F48=1,G48=1,ISTEXT(I48)),3,IF(AND(OR(F48=1,G48=1),ISTEXT(I48)),2,1))))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Summary'!$N$21="OoS","OoS",IF(AND(F49=1,G49=1,NOT(ISTEXT(I49))),4,IF(AND(F49=1,G49=1,ISTEXT(I49)),3,IF(AND(OR(F49=1,G49=1),ISTEXT(I49)),2,1))))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Summary'!$O$21="OoS","OoS",IF(AND(F50=1,G50=1,NOT(ISTEXT(I50))),4,IF(AND(F50=1,G50=1,ISTEXT(I50)),3,IF(AND(OR(F50=1,G50=1),ISTEXT(I50)),2,1))))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Summary'!$P$21="OoS","OoS",IF(AND(F51=1,G51=1,NOT(ISTEXT(I51))),4,IF(AND(F51=1,G51=1,ISTEXT(I51)),3,IF(AND(OR(F51=1,G51=1),ISTEXT(I51)),2,1))))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Summary'!$Q$21="OoS","OoS",IF(AND(F52=1,G52=1,NOT(ISTEXT(I52))),4,IF(AND(F52=1,G52=1,ISTEXT(I52)),3,IF(AND(OR(F52=1,G52=1),ISTEXT(I52)),2,1))))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Summary'!$R$21="OoS","OoS",IF(AND(F53=1,G53=1,NOT(ISTEXT(I53))),4,IF(AND(F53=1,G53=1,ISTEXT(I53)),3,IF(AND(OR(F53=1,G53=1),ISTEXT(I53)),2,1))))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Summary'!$S$21="OoS","OoS",IF(AND(F54=1,G54=1,NOT(ISTEXT(I54))),4,IF(AND(F54=1,G54=1,ISTEXT(I54)),3,IF(AND(OR(F54=1,G54=1),ISTEXT(I54)),2,1))))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Summary'!$T$21="OoS","OoS",IF(AND(F55=1,G55=1,NOT(ISTEXT(I55))),4,IF(AND(F55=1,G55=1,ISTEXT(I55)),3,IF(AND(OR(F55=1,G55=1),ISTEXT(I55)),2,1))))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Summary'!$U$21="OoS","OoS",IF(AND(F56=1,G56=1,NOT(ISTEXT(I56))),4,IF(AND(F56=1,G56=1,ISTEXT(I56)),3,IF(AND(OR(F56=1,G56=1),ISTEXT(I56)),2,1))))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Summary'!$V$21="OoS","OoS",IF(AND(F57=1,G57=1,NOT(ISTEXT(I57))),4,IF(AND(F57=1,G57=1,ISTEXT(I57)),3,IF(AND(OR(F57=1,G57=1),ISTEXT(I57)),2,1))))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Summary'!$W$21="OoS","OoS",IF(AND(F58=1,G58=1,NOT(ISTEXT(I58))),4,IF(AND(F58=1,G58=1,ISTEXT(I58)),3,IF(AND(OR(F58=1,G58=1),ISTEXT(I58)),2,1))))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Summary'!$X$21="OoS","OoS",IF(AND(F59=1,G59=1,NOT(ISTEXT(I59))),4,IF(AND(F59=1,G59=1,ISTEXT(I59)),3,IF(AND(OR(F59=1,G59=1),ISTEXT(I59)),2,1))))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Summary'!$Y$21="OoS","OoS",IF(AND(F60=1,G60=1,NOT(ISTEXT(I60))),4,IF(AND(F60=1,G60=1,ISTEXT(I60)),3,IF(AND(OR(F60=1,G60=1),ISTEXT(I60)),2,1))))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Summary'!$Z$21="OoS","OoS",IF(AND(F61=1,G61=1,NOT(ISTEXT(I61))),4,IF(AND(F61=1,G61=1,ISTEXT(I61)),3,IF(AND(OR(F61=1,G61=1),ISTEXT(I61)),2,1))))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102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Summary'!$G$21="OoS","OoS",IF(AND(F62=1,G62=1,NOT(ISTEXT(I62))),4,IF(AND(F62=1,G62=1,ISTEXT(I62)),3,IF(AND(OR(F62=1,G62=1),ISTEXT(I62)),2,1))))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Summary'!$H$21="OoS","OoS",IF(AND(F63=1,G63=1,NOT(ISTEXT(I63))),4,IF(AND(F63=1,G63=1,ISTEXT(I63)),3,IF(AND(OR(F63=1,G63=1),ISTEXT(I63)),2,1))))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Summary'!$I$21="OoS","OoS",IF(AND(F64=1,G64=1,NOT(ISTEXT(I64))),4,IF(AND(F64=1,G64=1,ISTEXT(I64)),3,IF(AND(OR(F64=1,G64=1),ISTEXT(I64)),2,1))))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Summary'!$J$21="OoS","OoS",IF(AND(F65=1,G65=1,NOT(ISTEXT(I65))),4,IF(AND(F65=1,G65=1,ISTEXT(I65)),3,IF(AND(OR(F65=1,G65=1),ISTEXT(I65)),2,1))))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Summary'!$K$21="OoS","OoS",IF(AND(F66=1,G66=1,NOT(ISTEXT(I66))),4,IF(AND(F66=1,G66=1,ISTEXT(I66)),3,IF(AND(OR(F66=1,G66=1),ISTEXT(I66)),2,1))))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Summary'!$L$21="OoS","OoS",IF(AND(F67=1,G67=1,NOT(ISTEXT(I67))),4,IF(AND(F67=1,G67=1,ISTEXT(I67)),3,IF(AND(OR(F67=1,G67=1),ISTEXT(I67)),2,1))))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Summary'!$M$21="OoS","OoS",IF(AND(F68=1,G68=1,NOT(ISTEXT(I68))),4,IF(AND(F68=1,G68=1,ISTEXT(I68)),3,IF(AND(OR(F68=1,G68=1),ISTEXT(I68)),2,1))))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Summary'!$N$21="OoS","OoS",IF(AND(F69=1,G69=1,NOT(ISTEXT(I69))),4,IF(AND(F69=1,G69=1,ISTEXT(I69)),3,IF(AND(OR(F69=1,G69=1),ISTEXT(I69)),2,1))))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Summary'!$O$21="OoS","OoS",IF(AND(F70=1,G70=1,NOT(ISTEXT(I70))),4,IF(AND(F70=1,G70=1,ISTEXT(I70)),3,IF(AND(OR(F70=1,G70=1),ISTEXT(I70)),2,1))))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Summary'!$P$21="OoS","OoS",IF(AND(F71=1,G71=1,NOT(ISTEXT(I71))),4,IF(AND(F71=1,G71=1,ISTEXT(I71)),3,IF(AND(OR(F71=1,G71=1),ISTEXT(I71)),2,1))))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Summary'!$Q$21="OoS","OoS",IF(AND(F72=1,G72=1,NOT(ISTEXT(I72))),4,IF(AND(F72=1,G72=1,ISTEXT(I72)),3,IF(AND(OR(F72=1,G72=1),ISTEXT(I72)),2,1))))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Summary'!$R$21="OoS","OoS",IF(AND(F73=1,G73=1,NOT(ISTEXT(I73))),4,IF(AND(F73=1,G73=1,ISTEXT(I73)),3,IF(AND(OR(F73=1,G73=1),ISTEXT(I73)),2,1))))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Summary'!$S$21="OoS","OoS",IF(AND(F74=1,G74=1,NOT(ISTEXT(I74))),4,IF(AND(F74=1,G74=1,ISTEXT(I74)),3,IF(AND(OR(F74=1,G74=1),ISTEXT(I74)),2,1))))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Summary'!$T$21="OoS","OoS",IF(AND(F75=1,G75=1,NOT(ISTEXT(I75))),4,IF(AND(F75=1,G75=1,ISTEXT(I75)),3,IF(AND(OR(F75=1,G75=1),ISTEXT(I75)),2,1))))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Summary'!$U$21="OoS","OoS",IF(AND(F76=1,G76=1,NOT(ISTEXT(I76))),4,IF(AND(F76=1,G76=1,ISTEXT(I76)),3,IF(AND(OR(F76=1,G76=1),ISTEXT(I76)),2,1))))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Summary'!$V$21="OoS","OoS",IF(AND(F77=1,G77=1,NOT(ISTEXT(I77))),4,IF(AND(F77=1,G77=1,ISTEXT(I77)),3,IF(AND(OR(F77=1,G77=1),ISTEXT(I77)),2,1))))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Summary'!$W$21="OoS","OoS",IF(AND(F78=1,G78=1,NOT(ISTEXT(I78))),4,IF(AND(F78=1,G78=1,ISTEXT(I78)),3,IF(AND(OR(F78=1,G78=1),ISTEXT(I78)),2,1))))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Summary'!$X$21="OoS","OoS",IF(AND(F79=1,G79=1,NOT(ISTEXT(I79))),4,IF(AND(F79=1,G79=1,ISTEXT(I79)),3,IF(AND(OR(F79=1,G79=1),ISTEXT(I79)),2,1))))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Summary'!$Y$21="OoS","OoS",IF(AND(F80=1,G80=1,NOT(ISTEXT(I80))),4,IF(AND(F80=1,G80=1,ISTEXT(I80)),3,IF(AND(OR(F80=1,G80=1),ISTEXT(I80)),2,1))))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Summary'!$Z$21="OoS","OoS",IF(AND(F81=1,G81=1,NOT(ISTEXT(I81))),4,IF(AND(F81=1,G81=1,ISTEXT(I81)),3,IF(AND(OR(F81=1,G81=1),ISTEXT(I81)),2,1))))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103</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Summary'!$G$21="OoS","OoS",IF(AND(F82=1,G82=1,NOT(ISTEXT(I82))),4,IF(AND(F82=1,G82=1,ISTEXT(I82)),3,IF(AND(OR(F82=1,G82=1),ISTEXT(I82)),2,1))))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Summary'!$H$21="OoS","OoS",IF(AND(F83=1,G83=1,NOT(ISTEXT(I83))),4,IF(AND(F83=1,G83=1,ISTEXT(I83)),3,IF(AND(OR(F83=1,G83=1),ISTEXT(I83)),2,1))))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Summary'!$I$21="OoS","OoS",IF(AND(F84=1,G84=1,NOT(ISTEXT(I84))),4,IF(AND(F84=1,G84=1,ISTEXT(I84)),3,IF(AND(OR(F84=1,G84=1),ISTEXT(I84)),2,1))))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Summary'!$J$21="OoS","OoS",IF(AND(F85=1,G85=1,NOT(ISTEXT(I85))),4,IF(AND(F85=1,G85=1,ISTEXT(I85)),3,IF(AND(OR(F85=1,G85=1),ISTEXT(I85)),2,1))))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Summary'!$K$21="OoS","OoS",IF(AND(F86=1,G86=1,NOT(ISTEXT(I86))),4,IF(AND(F86=1,G86=1,ISTEXT(I86)),3,IF(AND(OR(F86=1,G86=1),ISTEXT(I86)),2,1))))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Summary'!$L$21="OoS","OoS",IF(AND(F87=1,G87=1,NOT(ISTEXT(I87))),4,IF(AND(F87=1,G87=1,ISTEXT(I87)),3,IF(AND(OR(F87=1,G87=1),ISTEXT(I87)),2,1))))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Summary'!$M$21="OoS","OoS",IF(AND(F88=1,G88=1,NOT(ISTEXT(I88))),4,IF(AND(F88=1,G88=1,ISTEXT(I88)),3,IF(AND(OR(F88=1,G88=1),ISTEXT(I88)),2,1))))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Summary'!$N$21="OoS","OoS",IF(AND(F89=1,G89=1,NOT(ISTEXT(I89))),4,IF(AND(F89=1,G89=1,ISTEXT(I89)),3,IF(AND(OR(F89=1,G89=1),ISTEXT(I89)),2,1))))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Summary'!$O$21="OoS","OoS",IF(AND(F90=1,G90=1,NOT(ISTEXT(I90))),4,IF(AND(F90=1,G90=1,ISTEXT(I90)),3,IF(AND(OR(F90=1,G90=1),ISTEXT(I90)),2,1))))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Summary'!$P$21="OoS","OoS",IF(AND(F91=1,G91=1,NOT(ISTEXT(I91))),4,IF(AND(F91=1,G91=1,ISTEXT(I91)),3,IF(AND(OR(F91=1,G91=1),ISTEXT(I91)),2,1))))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Summary'!$Q$21="OoS","OoS",IF(AND(F92=1,G92=1,NOT(ISTEXT(I92))),4,IF(AND(F92=1,G92=1,ISTEXT(I92)),3,IF(AND(OR(F92=1,G92=1),ISTEXT(I92)),2,1))))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Summary'!$R$21="OoS","OoS",IF(AND(F93=1,G93=1,NOT(ISTEXT(I93))),4,IF(AND(F93=1,G93=1,ISTEXT(I93)),3,IF(AND(OR(F93=1,G93=1),ISTEXT(I93)),2,1))))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Summary'!$S$21="OoS","OoS",IF(AND(F94=1,G94=1,NOT(ISTEXT(I94))),4,IF(AND(F94=1,G94=1,ISTEXT(I94)),3,IF(AND(OR(F94=1,G94=1),ISTEXT(I94)),2,1))))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Summary'!$T$21="OoS","OoS",IF(AND(F95=1,G95=1,NOT(ISTEXT(I95))),4,IF(AND(F95=1,G95=1,ISTEXT(I95)),3,IF(AND(OR(F95=1,G95=1),ISTEXT(I95)),2,1))))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Summary'!$U$21="OoS","OoS",IF(AND(F96=1,G96=1,NOT(ISTEXT(I96))),4,IF(AND(F96=1,G96=1,ISTEXT(I96)),3,IF(AND(OR(F96=1,G96=1),ISTEXT(I96)),2,1))))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Summary'!$V$21="OoS","OoS",IF(AND(F97=1,G97=1,NOT(ISTEXT(I97))),4,IF(AND(F97=1,G97=1,ISTEXT(I97)),3,IF(AND(OR(F97=1,G97=1),ISTEXT(I97)),2,1))))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Summary'!$W$21="OoS","OoS",IF(AND(F98=1,G98=1,NOT(ISTEXT(I98))),4,IF(AND(F98=1,G98=1,ISTEXT(I98)),3,IF(AND(OR(F98=1,G98=1),ISTEXT(I98)),2,1))))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Summary'!$X$21="OoS","OoS",IF(AND(F99=1,G99=1,NOT(ISTEXT(I99))),4,IF(AND(F99=1,G99=1,ISTEXT(I99)),3,IF(AND(OR(F99=1,G99=1),ISTEXT(I99)),2,1))))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104</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Summary'!$P$21="OoS","OoS",IF(AND(F111=1,G111=1,NOT(ISTEXT(I111))),4,IF(AND(F111=1,G111=1,ISTEXT(I111)),3,IF(AND(OR(F111=1,G111=1),ISTEXT(I111)),2,1))))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Summary'!$Q$21="OoS","OoS",IF(AND(F112=1,G112=1,NOT(ISTEXT(I112))),4,IF(AND(F112=1,G112=1,ISTEXT(I112)),3,IF(AND(OR(F112=1,G112=1),ISTEXT(I112)),2,1))))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Summary'!$R$21="OoS","OoS",IF(AND(F113=1,G113=1,NOT(ISTEXT(I113))),4,IF(AND(F113=1,G113=1,ISTEXT(I113)),3,IF(AND(OR(F113=1,G113=1),ISTEXT(I113)),2,1))))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Summary'!$S$21="OoS","OoS",IF(AND(F114=1,G114=1,NOT(ISTEXT(I114))),4,IF(AND(F114=1,G114=1,ISTEXT(I114)),3,IF(AND(OR(F114=1,G114=1),ISTEXT(I114)),2,1))))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Summary'!$T$21="OoS","OoS",IF(AND(F115=1,G115=1,NOT(ISTEXT(I115))),4,IF(AND(F115=1,G115=1,ISTEXT(I115)),3,IF(AND(OR(F115=1,G115=1),ISTEXT(I115)),2,1))))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Summary'!$U$21="OoS","OoS",IF(AND(F116=1,G116=1,NOT(ISTEXT(I116))),4,IF(AND(F116=1,G116=1,ISTEXT(I116)),3,IF(AND(OR(F116=1,G116=1),ISTEXT(I116)),2,1))))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Summary'!$V$21="OoS","OoS",IF(AND(F117=1,G117=1,NOT(ISTEXT(I117))),4,IF(AND(F117=1,G117=1,ISTEXT(I117)),3,IF(AND(OR(F117=1,G117=1),ISTEXT(I117)),2,1))))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Summary'!$W$21="OoS","OoS",IF(AND(F118=1,G118=1,NOT(ISTEXT(I118))),4,IF(AND(F118=1,G118=1,ISTEXT(I118)),3,IF(AND(OR(F118=1,G118=1),ISTEXT(I118)),2,1))))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Summary'!$X$21="OoS","OoS",IF(AND(F119=1,G119=1,NOT(ISTEXT(I119))),4,IF(AND(F119=1,G119=1,ISTEXT(I119)),3,IF(AND(OR(F119=1,G119=1),ISTEXT(I119)),2,1))))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Summary'!$Y$21="OoS","OoS",IF(AND(F120=1,G120=1,NOT(ISTEXT(I120))),4,IF(AND(F120=1,G120=1,ISTEXT(I120)),3,IF(AND(OR(F120=1,G120=1),ISTEXT(I120)),2,1))))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Summary'!$Z$21="OoS","OoS",IF(AND(F121=1,G121=1,NOT(ISTEXT(I121))),4,IF(AND(F121=1,G121=1,ISTEXT(I121)),3,IF(AND(OR(F121=1,G121=1),ISTEXT(I121)),2,1))))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105</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Summary'!$G$21="OoS","OoS",IF(AND(F122=1,G122=1,NOT(ISTEXT(I122))),4,IF(AND(F122=1,G122=1,ISTEXT(I122)),3,IF(AND(OR(F122=1,G122=1),ISTEXT(I122)),2,1))))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Summary'!$H$21="OoS","OoS",IF(AND(F123=1,G123=1,NOT(ISTEXT(I123))),4,IF(AND(F123=1,G123=1,ISTEXT(I123)),3,IF(AND(OR(F123=1,G123=1),ISTEXT(I123)),2,1))))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Summary'!$I$21="OoS","OoS",IF(AND(F124=1,G124=1,NOT(ISTEXT(I124))),4,IF(AND(F124=1,G124=1,ISTEXT(I124)),3,IF(AND(OR(F124=1,G124=1),ISTEXT(I124)),2,1))))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Summary'!$J$21="OoS","OoS",IF(AND(F125=1,G125=1,NOT(ISTEXT(I125))),4,IF(AND(F125=1,G125=1,ISTEXT(I125)),3,IF(AND(OR(F125=1,G125=1),ISTEXT(I125)),2,1))))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Summary'!$K$21="OoS","OoS",IF(AND(F126=1,G126=1,NOT(ISTEXT(I126))),4,IF(AND(F126=1,G126=1,ISTEXT(I126)),3,IF(AND(OR(F126=1,G126=1),ISTEXT(I126)),2,1))))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Summary'!$L$21="OoS","OoS",IF(AND(F127=1,G127=1,NOT(ISTEXT(I127))),4,IF(AND(F127=1,G127=1,ISTEXT(I127)),3,IF(AND(OR(F127=1,G127=1),ISTEXT(I127)),2,1))))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Summary'!$M$21="OoS","OoS",IF(AND(F128=1,G128=1,NOT(ISTEXT(I128))),4,IF(AND(F128=1,G128=1,ISTEXT(I128)),3,IF(AND(OR(F128=1,G128=1),ISTEXT(I128)),2,1))))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Summary'!$N$21="OoS","OoS",IF(AND(F129=1,G129=1,NOT(ISTEXT(I129))),4,IF(AND(F129=1,G129=1,ISTEXT(I129)),3,IF(AND(OR(F129=1,G129=1),ISTEXT(I129)),2,1))))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Summary'!$O$21="OoS","OoS",IF(AND(F130=1,G130=1,NOT(ISTEXT(I130))),4,IF(AND(F130=1,G130=1,ISTEXT(I130)),3,IF(AND(OR(F130=1,G130=1),ISTEXT(I130)),2,1))))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Summary'!$P$21="OoS","OoS",IF(AND(F131=1,G131=1,NOT(ISTEXT(I131))),4,IF(AND(F131=1,G131=1,ISTEXT(I131)),3,IF(AND(OR(F131=1,G131=1),ISTEXT(I131)),2,1))))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Summary'!$Q$21="OoS","OoS",IF(AND(F132=1,G132=1,NOT(ISTEXT(I132))),4,IF(AND(F132=1,G132=1,ISTEXT(I132)),3,IF(AND(OR(F132=1,G132=1),ISTEXT(I132)),2,1))))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Summary'!$R$21="OoS","OoS",IF(AND(F133=1,G133=1,NOT(ISTEXT(I133))),4,IF(AND(F133=1,G133=1,ISTEXT(I133)),3,IF(AND(OR(F133=1,G133=1),ISTEXT(I133)),2,1))))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Summary'!$S$21="OoS","OoS",IF(AND(F134=1,G134=1,NOT(ISTEXT(I134))),4,IF(AND(F134=1,G134=1,ISTEXT(I134)),3,IF(AND(OR(F134=1,G134=1),ISTEXT(I134)),2,1))))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Summary'!$T$21="OoS","OoS",IF(AND(F135=1,G135=1,NOT(ISTEXT(I135))),4,IF(AND(F135=1,G135=1,ISTEXT(I135)),3,IF(AND(OR(F135=1,G135=1),ISTEXT(I135)),2,1))))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106</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Summary'!$G$21="OoS","OoS",IF(AND(F142=1,G142=1,NOT(ISTEXT(I142))),4,IF(AND(F142=1,G142=1,ISTEXT(I142)),3,IF(AND(OR(F142=1,G142=1),ISTEXT(I142)),2,1))))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Summary'!$H$21="OoS","OoS",IF(AND(F143=1,G143=1,NOT(ISTEXT(I143))),4,IF(AND(F143=1,G143=1,ISTEXT(I143)),3,IF(AND(OR(F143=1,G143=1),ISTEXT(I143)),2,1))))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Summary'!$I$21="OoS","OoS",IF(AND(F144=1,G144=1,NOT(ISTEXT(I144))),4,IF(AND(F144=1,G144=1,ISTEXT(I144)),3,IF(AND(OR(F144=1,G144=1),ISTEXT(I144)),2,1))))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Summary'!$J$21="OoS","OoS",IF(AND(F145=1,G145=1,NOT(ISTEXT(I145))),4,IF(AND(F145=1,G145=1,ISTEXT(I145)),3,IF(AND(OR(F145=1,G145=1),ISTEXT(I145)),2,1))))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Summary'!$K$21="OoS","OoS",IF(AND(F146=1,G146=1,NOT(ISTEXT(I146))),4,IF(AND(F146=1,G146=1,ISTEXT(I146)),3,IF(AND(OR(F146=1,G146=1),ISTEXT(I146)),2,1))))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Summary'!$L$21="OoS","OoS",IF(AND(F147=1,G147=1,NOT(ISTEXT(I147))),4,IF(AND(F147=1,G147=1,ISTEXT(I147)),3,IF(AND(OR(F147=1,G147=1),ISTEXT(I147)),2,1))))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Summary'!$M$21="OoS","OoS",IF(AND(F148=1,G148=1,NOT(ISTEXT(I148))),4,IF(AND(F148=1,G148=1,ISTEXT(I148)),3,IF(AND(OR(F148=1,G148=1),ISTEXT(I148)),2,1))))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Summary'!$N$21="OoS","OoS",IF(AND(F149=1,G149=1,NOT(ISTEXT(I149))),4,IF(AND(F149=1,G149=1,ISTEXT(I149)),3,IF(AND(OR(F149=1,G149=1),ISTEXT(I149)),2,1))))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Summary'!$O$21="OoS","OoS",IF(AND(F150=1,G150=1,NOT(ISTEXT(I150))),4,IF(AND(F150=1,G150=1,ISTEXT(I150)),3,IF(AND(OR(F150=1,G150=1),ISTEXT(I150)),2,1))))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Summary'!$P$21="OoS","OoS",IF(AND(F151=1,G151=1,NOT(ISTEXT(I151))),4,IF(AND(F151=1,G151=1,ISTEXT(I151)),3,IF(AND(OR(F151=1,G151=1),ISTEXT(I151)),2,1))))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Summary'!$Q$21="OoS","OoS",IF(AND(F152=1,G152=1,NOT(ISTEXT(I152))),4,IF(AND(F152=1,G152=1,ISTEXT(I152)),3,IF(AND(OR(F152=1,G152=1),ISTEXT(I152)),2,1))))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Summary'!$R$21="OoS","OoS",IF(AND(F153=1,G153=1,NOT(ISTEXT(I153))),4,IF(AND(F153=1,G153=1,ISTEXT(I153)),3,IF(AND(OR(F153=1,G153=1),ISTEXT(I153)),2,1))))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Summary'!$S$21="OoS","OoS",IF(AND(F154=1,G154=1,NOT(ISTEXT(I154))),4,IF(AND(F154=1,G154=1,ISTEXT(I154)),3,IF(AND(OR(F154=1,G154=1),ISTEXT(I154)),2,1))))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Summary'!$T$21="OoS","OoS",IF(AND(F155=1,G155=1,NOT(ISTEXT(I155))),4,IF(AND(F155=1,G155=1,ISTEXT(I155)),3,IF(AND(OR(F155=1,G155=1),ISTEXT(I155)),2,1))))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Summary'!$U$21="OoS","OoS",IF(AND(F156=1,G156=1,NOT(ISTEXT(I156))),4,IF(AND(F156=1,G156=1,ISTEXT(I156)),3,IF(AND(OR(F156=1,G156=1),ISTEXT(I156)),2,1))))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Summary'!$V$21="OoS","OoS",IF(AND(F157=1,G157=1,NOT(ISTEXT(I157))),4,IF(AND(F157=1,G157=1,ISTEXT(I157)),3,IF(AND(OR(F157=1,G157=1),ISTEXT(I157)),2,1))))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Summary'!$W$21="OoS","OoS",IF(AND(F158=1,G158=1,NOT(ISTEXT(I158))),4,IF(AND(F158=1,G158=1,ISTEXT(I158)),3,IF(AND(OR(F158=1,G158=1),ISTEXT(I158)),2,1))))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Summary'!$X$21="OoS","OoS",IF(AND(F159=1,G159=1,NOT(ISTEXT(I159))),4,IF(AND(F159=1,G159=1,ISTEXT(I159)),3,IF(AND(OR(F159=1,G159=1),ISTEXT(I159)),2,1))))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Summary'!$Y$21="OoS","OoS",IF(AND(F160=1,G160=1,NOT(ISTEXT(I160))),4,IF(AND(F160=1,G160=1,ISTEXT(I160)),3,IF(AND(OR(F160=1,G160=1),ISTEXT(I160)),2,1))))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Summary'!$Z$21="OoS","OoS",IF(AND(F161=1,G161=1,NOT(ISTEXT(I161))),4,IF(AND(F161=1,G161=1,ISTEXT(I161)),3,IF(AND(OR(F161=1,G161=1),ISTEXT(I161)),2,1))))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107</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Summary'!$G$21="OoS","OoS",IF(AND(F162=1,G162=1,NOT(ISTEXT(I162))),4,IF(AND(F162=1,G162=1,ISTEXT(I162)),3,IF(AND(OR(F162=1,G162=1),ISTEXT(I162)),2,1))))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Summary'!$H$21="OoS","OoS",IF(AND(F163=1,G163=1,NOT(ISTEXT(I163))),4,IF(AND(F163=1,G163=1,ISTEXT(I163)),3,IF(AND(OR(F163=1,G163=1),ISTEXT(I163)),2,1))))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Summary'!$I$21="OoS","OoS",IF(AND(F164=1,G164=1,NOT(ISTEXT(I164))),4,IF(AND(F164=1,G164=1,ISTEXT(I164)),3,IF(AND(OR(F164=1,G164=1),ISTEXT(I164)),2,1))))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Summary'!$J$21="OoS","OoS",IF(AND(F165=1,G165=1,NOT(ISTEXT(I165))),4,IF(AND(F165=1,G165=1,ISTEXT(I165)),3,IF(AND(OR(F165=1,G165=1),ISTEXT(I165)),2,1))))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Summary'!$K$21="OoS","OoS",IF(AND(F166=1,G166=1,NOT(ISTEXT(I166))),4,IF(AND(F166=1,G166=1,ISTEXT(I166)),3,IF(AND(OR(F166=1,G166=1),ISTEXT(I166)),2,1))))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Summary'!$L$21="OoS","OoS",IF(AND(F167=1,G167=1,NOT(ISTEXT(I167))),4,IF(AND(F167=1,G167=1,ISTEXT(I167)),3,IF(AND(OR(F167=1,G167=1),ISTEXT(I167)),2,1))))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Summary'!$M$21="OoS","OoS",IF(AND(F168=1,G168=1,NOT(ISTEXT(I168))),4,IF(AND(F168=1,G168=1,ISTEXT(I168)),3,IF(AND(OR(F168=1,G168=1),ISTEXT(I168)),2,1))))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Summary'!$N$21="OoS","OoS",IF(AND(F169=1,G169=1,NOT(ISTEXT(I169))),4,IF(AND(F169=1,G169=1,ISTEXT(I169)),3,IF(AND(OR(F169=1,G169=1),ISTEXT(I169)),2,1))))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Summary'!$O$21="OoS","OoS",IF(AND(F170=1,G170=1,NOT(ISTEXT(I170))),4,IF(AND(F170=1,G170=1,ISTEXT(I170)),3,IF(AND(OR(F170=1,G170=1),ISTEXT(I170)),2,1))))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Summary'!$P$21="OoS","OoS",IF(AND(F171=1,G171=1,NOT(ISTEXT(I171))),4,IF(AND(F171=1,G171=1,ISTEXT(I171)),3,IF(AND(OR(F171=1,G171=1),ISTEXT(I171)),2,1))))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Summary'!$Q$21="OoS","OoS",IF(AND(F172=1,G172=1,NOT(ISTEXT(I172))),4,IF(AND(F172=1,G172=1,ISTEXT(I172)),3,IF(AND(OR(F172=1,G172=1),ISTEXT(I172)),2,1))))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Summary'!$R$21="OoS","OoS",IF(AND(F173=1,G173=1,NOT(ISTEXT(I173))),4,IF(AND(F173=1,G173=1,ISTEXT(I173)),3,IF(AND(OR(F173=1,G173=1),ISTEXT(I173)),2,1))))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Summary'!$S$21="OoS","OoS",IF(AND(F174=1,G174=1,NOT(ISTEXT(I174))),4,IF(AND(F174=1,G174=1,ISTEXT(I174)),3,IF(AND(OR(F174=1,G174=1),ISTEXT(I174)),2,1))))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Summary'!$T$21="OoS","OoS",IF(AND(F175=1,G175=1,NOT(ISTEXT(I175))),4,IF(AND(F175=1,G175=1,ISTEXT(I175)),3,IF(AND(OR(F175=1,G175=1),ISTEXT(I175)),2,1))))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Summary'!$U$21="OoS","OoS",IF(AND(F176=1,G176=1,NOT(ISTEXT(I176))),4,IF(AND(F176=1,G176=1,ISTEXT(I176)),3,IF(AND(OR(F176=1,G176=1),ISTEXT(I176)),2,1))))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Summary'!$V$21="OoS","OoS",IF(AND(F177=1,G177=1,NOT(ISTEXT(I177))),4,IF(AND(F177=1,G177=1,ISTEXT(I177)),3,IF(AND(OR(F177=1,G177=1),ISTEXT(I177)),2,1))))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Summary'!$W$21="OoS","OoS",IF(AND(F178=1,G178=1,NOT(ISTEXT(I178))),4,IF(AND(F178=1,G178=1,ISTEXT(I178)),3,IF(AND(OR(F178=1,G178=1),ISTEXT(I178)),2,1))))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Summary'!$X$21="OoS","OoS",IF(AND(F179=1,G179=1,NOT(ISTEXT(I179))),4,IF(AND(F179=1,G179=1,ISTEXT(I179)),3,IF(AND(OR(F179=1,G179=1),ISTEXT(I179)),2,1))))</f>
        <v>OoS</v>
      </c>
      <c r="E179" s="57" t="b">
        <f t="shared" ref="E179:E22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Summary'!$Y$21="OoS","OoS",IF(AND(F180=1,G180=1,NOT(ISTEXT(I180))),4,IF(AND(F180=1,G180=1,ISTEXT(I180)),3,IF(AND(OR(F180=1,G180=1),ISTEXT(I180)),2,1))))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Summary'!$Z$21="OoS","OoS",IF(AND(F181=1,G181=1,NOT(ISTEXT(I181))),4,IF(AND(F181=1,G181=1,ISTEXT(I181)),3,IF(AND(OR(F181=1,G181=1),ISTEXT(I181)),2,1))))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108</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Summary'!$G$21="OoS","OoS",IF(AND(F182=1,G182=1,NOT(ISTEXT(I182))),4,IF(AND(F182=1,G182=1,ISTEXT(I182)),3,IF(AND(OR(F182=1,G182=1),ISTEXT(I182)),2,1))))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Summary'!$H$21="OoS","OoS",IF(AND(F183=1,G183=1,NOT(ISTEXT(I183))),4,IF(AND(F183=1,G183=1,ISTEXT(I183)),3,IF(AND(OR(F183=1,G183=1),ISTEXT(I183)),2,1))))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Summary'!$I$21="OoS","OoS",IF(AND(F184=1,G184=1,NOT(ISTEXT(I184))),4,IF(AND(F184=1,G184=1,ISTEXT(I184)),3,IF(AND(OR(F184=1,G184=1),ISTEXT(I184)),2,1))))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Summary'!$J$21="OoS","OoS",IF(AND(F185=1,G185=1,NOT(ISTEXT(I185))),4,IF(AND(F185=1,G185=1,ISTEXT(I185)),3,IF(AND(OR(F185=1,G185=1),ISTEXT(I185)),2,1))))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Summary'!$K$21="OoS","OoS",IF(AND(F186=1,G186=1,NOT(ISTEXT(I186))),4,IF(AND(F186=1,G186=1,ISTEXT(I186)),3,IF(AND(OR(F186=1,G186=1),ISTEXT(I186)),2,1))))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Summary'!$L$21="OoS","OoS",IF(AND(F187=1,G187=1,NOT(ISTEXT(I187))),4,IF(AND(F187=1,G187=1,ISTEXT(I187)),3,IF(AND(OR(F187=1,G187=1),ISTEXT(I187)),2,1))))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Summary'!$M$21="OoS","OoS",IF(AND(F188=1,G188=1,NOT(ISTEXT(I188))),4,IF(AND(F188=1,G188=1,ISTEXT(I188)),3,IF(AND(OR(F188=1,G188=1),ISTEXT(I188)),2,1))))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Summary'!$N$21="OoS","OoS",IF(AND(F189=1,G189=1,NOT(ISTEXT(I189))),4,IF(AND(F189=1,G189=1,ISTEXT(I189)),3,IF(AND(OR(F189=1,G189=1),ISTEXT(I189)),2,1))))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Summary'!$O$21="OoS","OoS",IF(AND(F190=1,G190=1,NOT(ISTEXT(I190))),4,IF(AND(F190=1,G190=1,ISTEXT(I190)),3,IF(AND(OR(F190=1,G190=1),ISTEXT(I190)),2,1))))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Summary'!$P$21="OoS","OoS",IF(AND(F191=1,G191=1,NOT(ISTEXT(I191))),4,IF(AND(F191=1,G191=1,ISTEXT(I191)),3,IF(AND(OR(F191=1,G191=1),ISTEXT(I191)),2,1))))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Summary'!$Q$21="OoS","OoS",IF(AND(F192=1,G192=1,NOT(ISTEXT(I192))),4,IF(AND(F192=1,G192=1,ISTEXT(I192)),3,IF(AND(OR(F192=1,G192=1),ISTEXT(I192)),2,1))))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Summary'!$R$21="OoS","OoS",IF(AND(F193=1,G193=1,NOT(ISTEXT(I193))),4,IF(AND(F193=1,G193=1,ISTEXT(I193)),3,IF(AND(OR(F193=1,G193=1),ISTEXT(I193)),2,1))))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Summary'!$S$21="OoS","OoS",IF(AND(F194=1,G194=1,NOT(ISTEXT(I194))),4,IF(AND(F194=1,G194=1,ISTEXT(I194)),3,IF(AND(OR(F194=1,G194=1),ISTEXT(I194)),2,1))))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Summary'!$T$21="OoS","OoS",IF(AND(F195=1,G195=1,NOT(ISTEXT(I195))),4,IF(AND(F195=1,G195=1,ISTEXT(I195)),3,IF(AND(OR(F195=1,G195=1),ISTEXT(I195)),2,1))))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Summary'!$U$21="OoS","OoS",IF(AND(F196=1,G196=1,NOT(ISTEXT(I196))),4,IF(AND(F196=1,G196=1,ISTEXT(I196)),3,IF(AND(OR(F196=1,G196=1),ISTEXT(I196)),2,1))))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Summary'!$V$21="OoS","OoS",IF(AND(F197=1,G197=1,NOT(ISTEXT(I197))),4,IF(AND(F197=1,G197=1,ISTEXT(I197)),3,IF(AND(OR(F197=1,G197=1),ISTEXT(I197)),2,1))))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Summary'!$W$21="OoS","OoS",IF(AND(F198=1,G198=1,NOT(ISTEXT(I198))),4,IF(AND(F198=1,G198=1,ISTEXT(I198)),3,IF(AND(OR(F198=1,G198=1),ISTEXT(I198)),2,1))))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Summary'!$X$21="OoS","OoS",IF(AND(F199=1,G199=1,NOT(ISTEXT(I199))),4,IF(AND(F199=1,G199=1,ISTEXT(I199)),3,IF(AND(OR(F199=1,G199=1),ISTEXT(I199)),2,1))))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Summary'!$Y$21="OoS","OoS",IF(AND(F200=1,G200=1,NOT(ISTEXT(I200))),4,IF(AND(F200=1,G200=1,ISTEXT(I200)),3,IF(AND(OR(F200=1,G200=1),ISTEXT(I200)),2,1))))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Summary'!$Z$21="OoS","OoS",IF(AND(F201=1,G201=1,NOT(ISTEXT(I201))),4,IF(AND(F201=1,G201=1,ISTEXT(I201)),3,IF(AND(OR(F201=1,G201=1),ISTEXT(I201)),2,1))))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3" x14ac:dyDescent="0.25">
      <c r="A202" s="351" t="s">
        <v>109</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Summary'!$G$21="OoS","OoS",IF(AND(F202=1,G202=1,NOT(ISTEXT(I202))),4,IF(AND(F202=1,G202=1,ISTEXT(I202)),3,IF(AND(OR(F202=1,G202=1),ISTEXT(I202)),2,1))))</f>
        <v>OoS</v>
      </c>
      <c r="E202" s="57" t="b">
        <f t="shared" si="4"/>
        <v>1</v>
      </c>
      <c r="F202" s="59"/>
      <c r="G202" s="59"/>
      <c r="H202" s="59"/>
      <c r="I202" s="59"/>
      <c r="J202" s="59"/>
      <c r="K202" s="59"/>
      <c r="L202" s="59"/>
      <c r="M202" s="59"/>
      <c r="N202" s="63"/>
      <c r="O202" s="369"/>
      <c r="P202" s="264"/>
      <c r="Q202" s="363"/>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Summary'!$H$21="OoS","OoS",IF(AND(F203=1,G203=1,NOT(ISTEXT(I203))),4,IF(AND(F203=1,G203=1,ISTEXT(I203)),3,IF(AND(OR(F203=1,G203=1),ISTEXT(I203)),2,1))))</f>
        <v>OoS</v>
      </c>
      <c r="E203" s="57" t="b">
        <f t="shared" si="4"/>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Summary'!$I$21="OoS","OoS",IF(AND(F204=1,G204=1,NOT(ISTEXT(I204))),4,IF(AND(F204=1,G204=1,ISTEXT(I204)),3,IF(AND(OR(F204=1,G204=1),ISTEXT(I204)),2,1))))</f>
        <v>OoS</v>
      </c>
      <c r="E204" s="57" t="b">
        <f t="shared" si="4"/>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Summary'!$J$21="OoS","OoS",IF(AND(F205=1,G205=1,NOT(ISTEXT(I205))),4,IF(AND(F205=1,G205=1,ISTEXT(I205)),3,IF(AND(OR(F205=1,G205=1),ISTEXT(I205)),2,1))))</f>
        <v>OoS</v>
      </c>
      <c r="E205" s="57" t="b">
        <f t="shared" si="4"/>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Summary'!$K$21="OoS","OoS",IF(AND(F206=1,G206=1,NOT(ISTEXT(I206))),4,IF(AND(F206=1,G206=1,ISTEXT(I206)),3,IF(AND(OR(F206=1,G206=1),ISTEXT(I206)),2,1))))</f>
        <v>OoS</v>
      </c>
      <c r="E206" s="57" t="b">
        <f t="shared" si="4"/>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Summary'!$L$21="OoS","OoS",IF(AND(F207=1,G207=1,NOT(ISTEXT(I207))),4,IF(AND(F207=1,G207=1,ISTEXT(I207)),3,IF(AND(OR(F207=1,G207=1),ISTEXT(I207)),2,1))))</f>
        <v>OoS</v>
      </c>
      <c r="E207" s="57" t="b">
        <f t="shared" si="4"/>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Summary'!$M$21="OoS","OoS",IF(AND(F208=1,G208=1,NOT(ISTEXT(I208))),4,IF(AND(F208=1,G208=1,ISTEXT(I208)),3,IF(AND(OR(F208=1,G208=1),ISTEXT(I208)),2,1))))</f>
        <v>OoS</v>
      </c>
      <c r="E208" s="57" t="b">
        <f t="shared" si="4"/>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Summary'!$N$21="OoS","OoS",IF(AND(F209=1,G209=1,NOT(ISTEXT(I209))),4,IF(AND(F209=1,G209=1,ISTEXT(I209)),3,IF(AND(OR(F209=1,G209=1),ISTEXT(I209)),2,1))))</f>
        <v>OoS</v>
      </c>
      <c r="E209" s="57" t="b">
        <f t="shared" si="4"/>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Summary'!$O$21="OoS","OoS",IF(AND(F210=1,G210=1,NOT(ISTEXT(I210))),4,IF(AND(F210=1,G210=1,ISTEXT(I210)),3,IF(AND(OR(F210=1,G210=1),ISTEXT(I210)),2,1))))</f>
        <v>OoS</v>
      </c>
      <c r="E210" s="57" t="b">
        <f t="shared" si="4"/>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Summary'!$P$21="OoS","OoS",IF(AND(F211=1,G211=1,NOT(ISTEXT(I211))),4,IF(AND(F211=1,G211=1,ISTEXT(I211)),3,IF(AND(OR(F211=1,G211=1),ISTEXT(I211)),2,1))))</f>
        <v>OoS</v>
      </c>
      <c r="E211" s="57" t="b">
        <f t="shared" si="4"/>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Summary'!$Q$21="OoS","OoS",IF(AND(F212=1,G212=1,NOT(ISTEXT(I212))),4,IF(AND(F212=1,G212=1,ISTEXT(I212)),3,IF(AND(OR(F212=1,G212=1),ISTEXT(I212)),2,1))))</f>
        <v>OoS</v>
      </c>
      <c r="E212" s="57" t="b">
        <f t="shared" si="4"/>
        <v>1</v>
      </c>
      <c r="F212" s="59"/>
      <c r="G212" s="59"/>
      <c r="H212" s="59"/>
      <c r="I212" s="59"/>
      <c r="J212" s="59"/>
      <c r="K212" s="59"/>
      <c r="L212" s="59"/>
      <c r="M212" s="5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Summary'!$R$21="OoS","OoS",IF(AND(F213=1,G213=1,NOT(ISTEXT(I213))),4,IF(AND(F213=1,G213=1,ISTEXT(I213)),3,IF(AND(OR(F213=1,G213=1),ISTEXT(I213)),2,1))))</f>
        <v>OoS</v>
      </c>
      <c r="E213" s="57" t="b">
        <f t="shared" si="4"/>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Summary'!$S$21="OoS","OoS",IF(AND(F214=1,G214=1,NOT(ISTEXT(I214))),4,IF(AND(F214=1,G214=1,ISTEXT(I214)),3,IF(AND(OR(F214=1,G214=1),ISTEXT(I214)),2,1))))</f>
        <v>OoS</v>
      </c>
      <c r="E214" s="57" t="b">
        <f t="shared" si="4"/>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Summary'!$T$21="OoS","OoS",IF(AND(F215=1,G215=1,NOT(ISTEXT(I215))),4,IF(AND(F215=1,G215=1,ISTEXT(I215)),3,IF(AND(OR(F215=1,G215=1),ISTEXT(I215)),2,1))))</f>
        <v>OoS</v>
      </c>
      <c r="E215" s="57" t="b">
        <f t="shared" si="4"/>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Summary'!$U$21="OoS","OoS",IF(AND(F216=1,G216=1,NOT(ISTEXT(I216))),4,IF(AND(F216=1,G216=1,ISTEXT(I216)),3,IF(AND(OR(F216=1,G216=1),ISTEXT(I216)),2,1))))</f>
        <v>OoS</v>
      </c>
      <c r="E216" s="57" t="b">
        <f t="shared" si="4"/>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Summary'!$V$21="OoS","OoS",IF(AND(F217=1,G217=1,NOT(ISTEXT(I217))),4,IF(AND(F217=1,G217=1,ISTEXT(I217)),3,IF(AND(OR(F217=1,G217=1),ISTEXT(I217)),2,1))))</f>
        <v>OoS</v>
      </c>
      <c r="E217" s="57" t="b">
        <f t="shared" si="4"/>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Summary'!$W$21="OoS","OoS",IF(AND(F218=1,G218=1,NOT(ISTEXT(I218))),4,IF(AND(F218=1,G218=1,ISTEXT(I218)),3,IF(AND(OR(F218=1,G218=1),ISTEXT(I218)),2,1))))</f>
        <v>OoS</v>
      </c>
      <c r="E218" s="57" t="b">
        <f t="shared" si="4"/>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Summary'!$X$21="OoS","OoS",IF(AND(F219=1,G219=1,NOT(ISTEXT(I219))),4,IF(AND(F219=1,G219=1,ISTEXT(I219)),3,IF(AND(OR(F219=1,G219=1),ISTEXT(I219)),2,1))))</f>
        <v>OoS</v>
      </c>
      <c r="E219" s="57" t="b">
        <f t="shared" si="4"/>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Summary'!$Y$21="OoS","OoS",IF(AND(F220=1,G220=1,NOT(ISTEXT(I220))),4,IF(AND(F220=1,G220=1,ISTEXT(I220)),3,IF(AND(OR(F220=1,G220=1),ISTEXT(I220)),2,1))))</f>
        <v>OoS</v>
      </c>
      <c r="E220" s="57" t="b">
        <f t="shared" si="4"/>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Summary'!$Z$21="OoS","OoS",IF(AND(F221=1,G221=1,NOT(ISTEXT(I221))),4,IF(AND(F221=1,G221=1,ISTEXT(I221)),3,IF(AND(OR(F221=1,G221=1),ISTEXT(I221)),2,1))))</f>
        <v>OoS</v>
      </c>
      <c r="E221" s="57" t="b">
        <f t="shared" si="4"/>
        <v>1</v>
      </c>
      <c r="F221" s="59"/>
      <c r="G221" s="59"/>
      <c r="H221" s="59"/>
      <c r="I221" s="59"/>
      <c r="J221" s="59"/>
      <c r="K221" s="59"/>
      <c r="L221" s="59"/>
      <c r="M221" s="59"/>
      <c r="N221" s="63"/>
      <c r="O221" s="371"/>
      <c r="P221" s="264"/>
      <c r="Q221" s="364"/>
    </row>
    <row r="222" spans="1:17" ht="13" x14ac:dyDescent="0.25">
      <c r="A222" s="351" t="s">
        <v>110</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Summary'!$G$21="OoS","OoS",IF(AND(F222=1,G222=1,NOT(ISTEXT(I222))),4,IF(AND(F222=1,G222=1,ISTEXT(I222)),3,IF(AND(OR(F222=1,G222=1),ISTEXT(I222)),2,1))))</f>
        <v>OoS</v>
      </c>
      <c r="E222" s="57" t="b">
        <f t="shared" ref="E222:E261" si="5">OR(NOT(ISBLANK(F222)),OR(C222="OoS"))</f>
        <v>1</v>
      </c>
      <c r="F222" s="59"/>
      <c r="G222" s="59"/>
      <c r="H222" s="59"/>
      <c r="I222" s="59"/>
      <c r="J222" s="59"/>
      <c r="K222" s="59"/>
      <c r="L222" s="59"/>
      <c r="M222" s="59"/>
      <c r="N222" s="63"/>
      <c r="O222" s="369"/>
      <c r="P222" s="264"/>
      <c r="Q222" s="364"/>
    </row>
    <row r="223" spans="1:17" ht="13"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Summary'!$H$21="OoS","OoS",IF(AND(F223=1,G223=1,NOT(ISTEXT(I223))),4,IF(AND(F223=1,G223=1,ISTEXT(I223)),3,IF(AND(OR(F223=1,G223=1),ISTEXT(I223)),2,1))))</f>
        <v>OoS</v>
      </c>
      <c r="E223" s="57" t="b">
        <f t="shared" si="5"/>
        <v>1</v>
      </c>
      <c r="F223" s="59"/>
      <c r="G223" s="59"/>
      <c r="H223" s="59"/>
      <c r="I223" s="59"/>
      <c r="J223" s="59"/>
      <c r="K223" s="59"/>
      <c r="L223" s="59"/>
      <c r="M223" s="59"/>
      <c r="N223" s="63"/>
      <c r="O223" s="370"/>
      <c r="P223" s="264"/>
      <c r="Q223" s="364"/>
    </row>
    <row r="224" spans="1:17" ht="13"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Summary'!$I$21="OoS","OoS",IF(AND(F224=1,G224=1,NOT(ISTEXT(I224))),4,IF(AND(F224=1,G224=1,ISTEXT(I224)),3,IF(AND(OR(F224=1,G224=1),ISTEXT(I224)),2,1))))</f>
        <v>OoS</v>
      </c>
      <c r="E224" s="57" t="b">
        <f t="shared" si="5"/>
        <v>1</v>
      </c>
      <c r="F224" s="59"/>
      <c r="G224" s="59"/>
      <c r="H224" s="59"/>
      <c r="I224" s="59"/>
      <c r="J224" s="59"/>
      <c r="K224" s="59"/>
      <c r="L224" s="59"/>
      <c r="M224" s="59"/>
      <c r="N224" s="63"/>
      <c r="O224" s="370"/>
      <c r="P224" s="264"/>
      <c r="Q224" s="364"/>
    </row>
    <row r="225" spans="1:17" ht="13"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Summary'!$J$21="OoS","OoS",IF(AND(F225=1,G225=1,NOT(ISTEXT(I225))),4,IF(AND(F225=1,G225=1,ISTEXT(I225)),3,IF(AND(OR(F225=1,G225=1),ISTEXT(I225)),2,1))))</f>
        <v>OoS</v>
      </c>
      <c r="E225" s="57" t="b">
        <f t="shared" si="5"/>
        <v>1</v>
      </c>
      <c r="F225" s="59"/>
      <c r="G225" s="59"/>
      <c r="H225" s="59"/>
      <c r="I225" s="59"/>
      <c r="J225" s="59"/>
      <c r="K225" s="59"/>
      <c r="L225" s="59"/>
      <c r="M225" s="59"/>
      <c r="N225" s="63"/>
      <c r="O225" s="370"/>
      <c r="P225" s="264"/>
      <c r="Q225" s="364"/>
    </row>
    <row r="226" spans="1:17" ht="13"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Summary'!$K$21="OoS","OoS",IF(AND(F226=1,G226=1,NOT(ISTEXT(I226))),4,IF(AND(F226=1,G226=1,ISTEXT(I226)),3,IF(AND(OR(F226=1,G226=1),ISTEXT(I226)),2,1))))</f>
        <v>OoS</v>
      </c>
      <c r="E226" s="57" t="b">
        <f t="shared" si="5"/>
        <v>1</v>
      </c>
      <c r="F226" s="59"/>
      <c r="G226" s="59"/>
      <c r="H226" s="59"/>
      <c r="I226" s="59"/>
      <c r="J226" s="59"/>
      <c r="K226" s="59"/>
      <c r="L226" s="59"/>
      <c r="M226" s="59"/>
      <c r="N226" s="63"/>
      <c r="O226" s="370"/>
      <c r="P226" s="264"/>
      <c r="Q226" s="364"/>
    </row>
    <row r="227" spans="1:17" ht="13"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Summary'!$L$21="OoS","OoS",IF(AND(F227=1,G227=1,NOT(ISTEXT(I227))),4,IF(AND(F227=1,G227=1,ISTEXT(I227)),3,IF(AND(OR(F227=1,G227=1),ISTEXT(I227)),2,1))))</f>
        <v>OoS</v>
      </c>
      <c r="E227" s="57" t="b">
        <f t="shared" si="5"/>
        <v>1</v>
      </c>
      <c r="F227" s="59"/>
      <c r="G227" s="59"/>
      <c r="H227" s="59"/>
      <c r="I227" s="59"/>
      <c r="J227" s="59"/>
      <c r="K227" s="59"/>
      <c r="L227" s="59"/>
      <c r="M227" s="59"/>
      <c r="N227" s="63"/>
      <c r="O227" s="370"/>
      <c r="P227" s="264"/>
      <c r="Q227" s="364"/>
    </row>
    <row r="228" spans="1:17" ht="13"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Summary'!$M$21="OoS","OoS",IF(AND(F228=1,G228=1,NOT(ISTEXT(I228))),4,IF(AND(F228=1,G228=1,ISTEXT(I228)),3,IF(AND(OR(F228=1,G228=1),ISTEXT(I228)),2,1))))</f>
        <v>OoS</v>
      </c>
      <c r="E228" s="57" t="b">
        <f t="shared" si="5"/>
        <v>1</v>
      </c>
      <c r="F228" s="59"/>
      <c r="G228" s="59"/>
      <c r="H228" s="59"/>
      <c r="I228" s="59"/>
      <c r="J228" s="59"/>
      <c r="K228" s="59"/>
      <c r="L228" s="59"/>
      <c r="M228" s="59"/>
      <c r="N228" s="63"/>
      <c r="O228" s="370"/>
      <c r="P228" s="264"/>
      <c r="Q228" s="364"/>
    </row>
    <row r="229" spans="1:17" ht="13"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Summary'!$N$21="OoS","OoS",IF(AND(F229=1,G229=1,NOT(ISTEXT(I229))),4,IF(AND(F229=1,G229=1,ISTEXT(I229)),3,IF(AND(OR(F229=1,G229=1),ISTEXT(I229)),2,1))))</f>
        <v>OoS</v>
      </c>
      <c r="E229" s="57" t="b">
        <f t="shared" si="5"/>
        <v>1</v>
      </c>
      <c r="F229" s="59"/>
      <c r="G229" s="59"/>
      <c r="H229" s="59"/>
      <c r="I229" s="59"/>
      <c r="J229" s="59"/>
      <c r="K229" s="59"/>
      <c r="L229" s="59"/>
      <c r="M229" s="59"/>
      <c r="N229" s="63"/>
      <c r="O229" s="370"/>
      <c r="P229" s="264"/>
      <c r="Q229" s="364"/>
    </row>
    <row r="230" spans="1:17" ht="13"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Summary'!$O$21="OoS","OoS",IF(AND(F230=1,G230=1,NOT(ISTEXT(I230))),4,IF(AND(F230=1,G230=1,ISTEXT(I230)),3,IF(AND(OR(F230=1,G230=1),ISTEXT(I230)),2,1))))</f>
        <v>OoS</v>
      </c>
      <c r="E230" s="57" t="b">
        <f t="shared" si="5"/>
        <v>1</v>
      </c>
      <c r="F230" s="59"/>
      <c r="G230" s="59"/>
      <c r="H230" s="59"/>
      <c r="I230" s="59"/>
      <c r="J230" s="59"/>
      <c r="K230" s="59"/>
      <c r="L230" s="59"/>
      <c r="M230" s="59"/>
      <c r="N230" s="63"/>
      <c r="O230" s="370"/>
      <c r="P230" s="264"/>
      <c r="Q230" s="364"/>
    </row>
    <row r="231" spans="1:17" ht="13"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Summary'!$P$21="OoS","OoS",IF(AND(F231=1,G231=1,NOT(ISTEXT(I231))),4,IF(AND(F231=1,G231=1,ISTEXT(I231)),3,IF(AND(OR(F231=1,G231=1),ISTEXT(I231)),2,1))))</f>
        <v>OoS</v>
      </c>
      <c r="E231" s="57" t="b">
        <f t="shared" si="5"/>
        <v>1</v>
      </c>
      <c r="F231" s="59"/>
      <c r="G231" s="59"/>
      <c r="H231" s="59"/>
      <c r="I231" s="59"/>
      <c r="J231" s="59"/>
      <c r="K231" s="59"/>
      <c r="L231" s="59"/>
      <c r="M231" s="59"/>
      <c r="N231" s="63"/>
      <c r="O231" s="370"/>
      <c r="P231" s="264"/>
      <c r="Q231" s="364"/>
    </row>
    <row r="232" spans="1:17" ht="13"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Summary'!$Q$21="OoS","OoS",IF(AND(F232=1,G232=1,NOT(ISTEXT(I232))),4,IF(AND(F232=1,G232=1,ISTEXT(I232)),3,IF(AND(OR(F232=1,G232=1),ISTEXT(I232)),2,1))))</f>
        <v>OoS</v>
      </c>
      <c r="E232" s="57" t="b">
        <f t="shared" si="5"/>
        <v>1</v>
      </c>
      <c r="F232" s="59"/>
      <c r="G232" s="59"/>
      <c r="H232" s="59"/>
      <c r="I232" s="59"/>
      <c r="J232" s="59"/>
      <c r="K232" s="59"/>
      <c r="L232" s="59"/>
      <c r="M232" s="59"/>
      <c r="N232" s="63"/>
      <c r="O232" s="370"/>
      <c r="P232" s="264"/>
      <c r="Q232" s="364"/>
    </row>
    <row r="233" spans="1:17" ht="13"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Summary'!$R$21="OoS","OoS",IF(AND(F233=1,G233=1,NOT(ISTEXT(I233))),4,IF(AND(F233=1,G233=1,ISTEXT(I233)),3,IF(AND(OR(F233=1,G233=1),ISTEXT(I233)),2,1))))</f>
        <v>OoS</v>
      </c>
      <c r="E233" s="57" t="b">
        <f t="shared" si="5"/>
        <v>1</v>
      </c>
      <c r="F233" s="59"/>
      <c r="G233" s="59"/>
      <c r="H233" s="59"/>
      <c r="I233" s="59"/>
      <c r="J233" s="59"/>
      <c r="K233" s="59"/>
      <c r="L233" s="59"/>
      <c r="M233" s="59"/>
      <c r="N233" s="63"/>
      <c r="O233" s="370"/>
      <c r="P233" s="264"/>
      <c r="Q233" s="364"/>
    </row>
    <row r="234" spans="1:17" ht="13"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Summary'!$S$21="OoS","OoS",IF(AND(F234=1,G234=1,NOT(ISTEXT(I234))),4,IF(AND(F234=1,G234=1,ISTEXT(I234)),3,IF(AND(OR(F234=1,G234=1),ISTEXT(I234)),2,1))))</f>
        <v>OoS</v>
      </c>
      <c r="E234" s="57" t="b">
        <f t="shared" si="5"/>
        <v>1</v>
      </c>
      <c r="F234" s="59"/>
      <c r="G234" s="59"/>
      <c r="H234" s="59"/>
      <c r="I234" s="59"/>
      <c r="J234" s="59"/>
      <c r="K234" s="59"/>
      <c r="L234" s="59"/>
      <c r="M234" s="59"/>
      <c r="N234" s="63"/>
      <c r="O234" s="370"/>
      <c r="P234" s="264"/>
      <c r="Q234" s="364"/>
    </row>
    <row r="235" spans="1:17" ht="13"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Summary'!$T$21="OoS","OoS",IF(AND(F235=1,G235=1,NOT(ISTEXT(I235))),4,IF(AND(F235=1,G235=1,ISTEXT(I235)),3,IF(AND(OR(F235=1,G235=1),ISTEXT(I235)),2,1))))</f>
        <v>OoS</v>
      </c>
      <c r="E235" s="57" t="b">
        <f t="shared" si="5"/>
        <v>1</v>
      </c>
      <c r="F235" s="59"/>
      <c r="G235" s="59"/>
      <c r="H235" s="59"/>
      <c r="I235" s="59"/>
      <c r="J235" s="59"/>
      <c r="K235" s="59"/>
      <c r="L235" s="59"/>
      <c r="M235" s="59"/>
      <c r="N235" s="63"/>
      <c r="O235" s="370"/>
      <c r="P235" s="264"/>
      <c r="Q235" s="364"/>
    </row>
    <row r="236" spans="1:17" ht="13"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Summary'!$U$21="OoS","OoS",IF(AND(F236=1,G236=1,NOT(ISTEXT(I236))),4,IF(AND(F236=1,G236=1,ISTEXT(I236)),3,IF(AND(OR(F236=1,G236=1),ISTEXT(I236)),2,1))))</f>
        <v>OoS</v>
      </c>
      <c r="E236" s="57" t="b">
        <f t="shared" si="5"/>
        <v>1</v>
      </c>
      <c r="F236" s="59"/>
      <c r="G236" s="59"/>
      <c r="H236" s="59"/>
      <c r="I236" s="59"/>
      <c r="J236" s="59"/>
      <c r="K236" s="59"/>
      <c r="L236" s="59"/>
      <c r="M236" s="59"/>
      <c r="N236" s="63"/>
      <c r="O236" s="370"/>
      <c r="P236" s="264"/>
      <c r="Q236" s="364"/>
    </row>
    <row r="237" spans="1:17" ht="13"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Summary'!$V$21="OoS","OoS",IF(AND(F237=1,G237=1,NOT(ISTEXT(I237))),4,IF(AND(F237=1,G237=1,ISTEXT(I237)),3,IF(AND(OR(F237=1,G237=1),ISTEXT(I237)),2,1))))</f>
        <v>OoS</v>
      </c>
      <c r="E237" s="57" t="b">
        <f t="shared" si="5"/>
        <v>1</v>
      </c>
      <c r="F237" s="59"/>
      <c r="G237" s="59"/>
      <c r="H237" s="59"/>
      <c r="I237" s="59"/>
      <c r="J237" s="59"/>
      <c r="K237" s="59"/>
      <c r="L237" s="59"/>
      <c r="M237" s="59"/>
      <c r="N237" s="63"/>
      <c r="O237" s="370"/>
      <c r="P237" s="264"/>
      <c r="Q237" s="364"/>
    </row>
    <row r="238" spans="1:17" ht="13"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Summary'!$W$21="OoS","OoS",IF(AND(F238=1,G238=1,NOT(ISTEXT(I238))),4,IF(AND(F238=1,G238=1,ISTEXT(I238)),3,IF(AND(OR(F238=1,G238=1),ISTEXT(I238)),2,1))))</f>
        <v>OoS</v>
      </c>
      <c r="E238" s="57" t="b">
        <f t="shared" si="5"/>
        <v>1</v>
      </c>
      <c r="F238" s="59"/>
      <c r="G238" s="59"/>
      <c r="H238" s="59"/>
      <c r="I238" s="59"/>
      <c r="J238" s="59"/>
      <c r="K238" s="59"/>
      <c r="L238" s="59"/>
      <c r="M238" s="59"/>
      <c r="N238" s="63"/>
      <c r="O238" s="370"/>
      <c r="P238" s="264"/>
      <c r="Q238" s="364"/>
    </row>
    <row r="239" spans="1:17" ht="13"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Summary'!$X$21="OoS","OoS",IF(AND(F239=1,G239=1,NOT(ISTEXT(I239))),4,IF(AND(F239=1,G239=1,ISTEXT(I239)),3,IF(AND(OR(F239=1,G239=1),ISTEXT(I239)),2,1))))</f>
        <v>OoS</v>
      </c>
      <c r="E239" s="57" t="b">
        <f t="shared" si="5"/>
        <v>1</v>
      </c>
      <c r="F239" s="59"/>
      <c r="G239" s="59"/>
      <c r="H239" s="59"/>
      <c r="I239" s="59"/>
      <c r="J239" s="59"/>
      <c r="K239" s="59"/>
      <c r="L239" s="59"/>
      <c r="M239" s="59"/>
      <c r="N239" s="63"/>
      <c r="O239" s="370"/>
      <c r="P239" s="264"/>
      <c r="Q239" s="364"/>
    </row>
    <row r="240" spans="1:17" ht="13"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Summary'!$Y$21="OoS","OoS",IF(AND(F240=1,G240=1,NOT(ISTEXT(I240))),4,IF(AND(F240=1,G240=1,ISTEXT(I240)),3,IF(AND(OR(F240=1,G240=1),ISTEXT(I240)),2,1))))</f>
        <v>OoS</v>
      </c>
      <c r="E240" s="57" t="b">
        <f t="shared" si="5"/>
        <v>1</v>
      </c>
      <c r="F240" s="59"/>
      <c r="G240" s="59"/>
      <c r="H240" s="59"/>
      <c r="I240" s="59"/>
      <c r="J240" s="59"/>
      <c r="K240" s="59"/>
      <c r="L240" s="59"/>
      <c r="M240" s="59"/>
      <c r="N240" s="63"/>
      <c r="O240" s="370"/>
      <c r="P240" s="264"/>
      <c r="Q240" s="364"/>
    </row>
    <row r="241" spans="1:17" ht="13.5"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Summary'!$Z$21="OoS","OoS",IF(AND(F241=1,G241=1,NOT(ISTEXT(I241))),4,IF(AND(F241=1,G241=1,ISTEXT(I241)),3,IF(AND(OR(F241=1,G241=1),ISTEXT(I241)),2,1))))</f>
        <v>OoS</v>
      </c>
      <c r="E241" s="57" t="b">
        <f t="shared" si="5"/>
        <v>1</v>
      </c>
      <c r="F241" s="59"/>
      <c r="G241" s="59"/>
      <c r="H241" s="59"/>
      <c r="I241" s="59"/>
      <c r="J241" s="59"/>
      <c r="K241" s="59"/>
      <c r="L241" s="59"/>
      <c r="M241" s="59"/>
      <c r="N241" s="63"/>
      <c r="O241" s="371"/>
      <c r="P241" s="264"/>
      <c r="Q241" s="364"/>
    </row>
    <row r="242" spans="1:17" ht="13" x14ac:dyDescent="0.25">
      <c r="A242" s="351" t="s">
        <v>111</v>
      </c>
      <c r="B242" s="54" t="str">
        <f>IF(ISTEXT('Organizational Unit Summary'!$B$40),'Organizational Unit Summary'!$B$40,"")</f>
        <v>P-1</v>
      </c>
      <c r="C242" s="51" t="str">
        <f>IF(AND(F242="NY",G242="NY"),"NY",IF('Organizational Unit Summary'!$B$24="Benchmark or Sustainment",IF(D242="OoS","OoS",IF(D242=1,"DM",IF(D242=2,"PM",IF(D242=3,"LM",IF(D242=4,"FM"))))),IF(D242="OoS","OoS",IF(D242&lt;=2,"H",IF(D242=3,"M",IF(D242=4,"L"))))))</f>
        <v>OoS</v>
      </c>
      <c r="D242" s="58" t="str">
        <f>IF('Organizational Unit Summary'!$G$21="OoS","OoS",IF(AND(F242=1,G242=1,NOT(ISTEXT(I242))),4,IF(AND(F242=1,G242=1,ISTEXT(I242)),3,IF(AND(OR(F242=1,G242=1),ISTEXT(I242)),2,1))))</f>
        <v>OoS</v>
      </c>
      <c r="E242" s="57" t="b">
        <f t="shared" si="5"/>
        <v>1</v>
      </c>
      <c r="F242" s="59"/>
      <c r="G242" s="59"/>
      <c r="H242" s="59"/>
      <c r="I242" s="59"/>
      <c r="J242" s="59"/>
      <c r="K242" s="59"/>
      <c r="L242" s="59"/>
      <c r="M242" s="59"/>
      <c r="N242" s="63"/>
      <c r="O242" s="369"/>
      <c r="P242" s="264"/>
      <c r="Q242" s="364"/>
    </row>
    <row r="243" spans="1:17" ht="13" x14ac:dyDescent="0.25">
      <c r="A243" s="352"/>
      <c r="B243" s="54" t="str">
        <f>IF(ISTEXT('Organizational Unit Summary'!$B$41),'Organizational Unit Summary'!$B$41,"")</f>
        <v>P-2</v>
      </c>
      <c r="C243" s="51" t="str">
        <f>IF(AND(F243="NY",G243="NY"),"NY",IF('Organizational Unit Summary'!$B$24="Benchmark or Sustainment",IF(D243="OoS","OoS",IF(D243=1,"DM",IF(D243=2,"PM",IF(D243=3,"LM",IF(D243=4,"FM"))))),IF(D243="OoS","OoS",IF(D243&lt;=2,"H",IF(D243=3,"M",IF(D243=4,"L"))))))</f>
        <v>OoS</v>
      </c>
      <c r="D243" s="58" t="str">
        <f>IF('Organizational Unit Summary'!$H$21="OoS","OoS",IF(AND(F243=1,G243=1,NOT(ISTEXT(I243))),4,IF(AND(F243=1,G243=1,ISTEXT(I243)),3,IF(AND(OR(F243=1,G243=1),ISTEXT(I243)),2,1))))</f>
        <v>OoS</v>
      </c>
      <c r="E243" s="57" t="b">
        <f t="shared" si="5"/>
        <v>1</v>
      </c>
      <c r="F243" s="59"/>
      <c r="G243" s="59"/>
      <c r="H243" s="59"/>
      <c r="I243" s="59"/>
      <c r="J243" s="59"/>
      <c r="K243" s="59"/>
      <c r="L243" s="59"/>
      <c r="M243" s="59"/>
      <c r="N243" s="63"/>
      <c r="O243" s="370"/>
      <c r="P243" s="264"/>
      <c r="Q243" s="364"/>
    </row>
    <row r="244" spans="1:17" ht="13" x14ac:dyDescent="0.25">
      <c r="A244" s="352"/>
      <c r="B244" s="54" t="str">
        <f>IF(ISTEXT('Organizational Unit Summary'!$B$42),'Organizational Unit Summary'!$B$42,"")</f>
        <v>P-3</v>
      </c>
      <c r="C244" s="51" t="str">
        <f>IF(AND(F244="NY",G244="NY"),"NY",IF('Organizational Unit Summary'!$B$24="Benchmark or Sustainment",IF(D244="OoS","OoS",IF(D244=1,"DM",IF(D244=2,"PM",IF(D244=3,"LM",IF(D244=4,"FM"))))),IF(D244="OoS","OoS",IF(D244&lt;=2,"H",IF(D244=3,"M",IF(D244=4,"L"))))))</f>
        <v>OoS</v>
      </c>
      <c r="D244" s="58" t="str">
        <f>IF('Organizational Unit Summary'!$I$21="OoS","OoS",IF(AND(F244=1,G244=1,NOT(ISTEXT(I244))),4,IF(AND(F244=1,G244=1,ISTEXT(I244)),3,IF(AND(OR(F244=1,G244=1),ISTEXT(I244)),2,1))))</f>
        <v>OoS</v>
      </c>
      <c r="E244" s="57" t="b">
        <f t="shared" si="5"/>
        <v>1</v>
      </c>
      <c r="F244" s="59"/>
      <c r="G244" s="59"/>
      <c r="H244" s="59"/>
      <c r="I244" s="59"/>
      <c r="J244" s="59"/>
      <c r="K244" s="59"/>
      <c r="L244" s="59"/>
      <c r="M244" s="59"/>
      <c r="N244" s="63"/>
      <c r="O244" s="370"/>
      <c r="P244" s="264"/>
      <c r="Q244" s="364"/>
    </row>
    <row r="245" spans="1:17" ht="13" x14ac:dyDescent="0.25">
      <c r="A245" s="352"/>
      <c r="B245" s="54" t="str">
        <f>IF(ISTEXT('Organizational Unit Summary'!$B$43),'Organizational Unit Summary'!$B$43,"")</f>
        <v>P-4</v>
      </c>
      <c r="C245" s="51" t="str">
        <f>IF(AND(F245="NY",G245="NY"),"NY",IF('Organizational Unit Summary'!$B$24="Benchmark or Sustainment",IF(D245="OoS","OoS",IF(D245=1,"DM",IF(D245=2,"PM",IF(D245=3,"LM",IF(D245=4,"FM"))))),IF(D245="OoS","OoS",IF(D245&lt;=2,"H",IF(D245=3,"M",IF(D245=4,"L"))))))</f>
        <v>OoS</v>
      </c>
      <c r="D245" s="58" t="str">
        <f>IF('Organizational Unit Summary'!$J$21="OoS","OoS",IF(AND(F245=1,G245=1,NOT(ISTEXT(I245))),4,IF(AND(F245=1,G245=1,ISTEXT(I245)),3,IF(AND(OR(F245=1,G245=1),ISTEXT(I245)),2,1))))</f>
        <v>OoS</v>
      </c>
      <c r="E245" s="57" t="b">
        <f t="shared" si="5"/>
        <v>1</v>
      </c>
      <c r="F245" s="59"/>
      <c r="G245" s="59"/>
      <c r="H245" s="59"/>
      <c r="I245" s="59"/>
      <c r="J245" s="59"/>
      <c r="K245" s="59"/>
      <c r="L245" s="59"/>
      <c r="M245" s="59"/>
      <c r="N245" s="63"/>
      <c r="O245" s="370"/>
      <c r="P245" s="264"/>
      <c r="Q245" s="364"/>
    </row>
    <row r="246" spans="1:17" ht="13" x14ac:dyDescent="0.25">
      <c r="A246" s="352"/>
      <c r="B246" s="54" t="str">
        <f>IF(ISTEXT('Organizational Unit Summary'!$B$44),'Organizational Unit Summary'!$B$44,"")</f>
        <v>P-5</v>
      </c>
      <c r="C246" s="51" t="str">
        <f>IF(AND(F246="NY",G246="NY"),"NY",IF('Organizational Unit Summary'!$B$24="Benchmark or Sustainment",IF(D246="OoS","OoS",IF(D246=1,"DM",IF(D246=2,"PM",IF(D246=3,"LM",IF(D246=4,"FM"))))),IF(D246="OoS","OoS",IF(D246&lt;=2,"H",IF(D246=3,"M",IF(D246=4,"L"))))))</f>
        <v>OoS</v>
      </c>
      <c r="D246" s="58" t="str">
        <f>IF('Organizational Unit Summary'!$K$21="OoS","OoS",IF(AND(F246=1,G246=1,NOT(ISTEXT(I246))),4,IF(AND(F246=1,G246=1,ISTEXT(I246)),3,IF(AND(OR(F246=1,G246=1),ISTEXT(I246)),2,1))))</f>
        <v>OoS</v>
      </c>
      <c r="E246" s="57" t="b">
        <f t="shared" si="5"/>
        <v>1</v>
      </c>
      <c r="F246" s="59"/>
      <c r="G246" s="59"/>
      <c r="H246" s="59"/>
      <c r="I246" s="59"/>
      <c r="J246" s="59"/>
      <c r="K246" s="59"/>
      <c r="L246" s="59"/>
      <c r="M246" s="59"/>
      <c r="N246" s="63"/>
      <c r="O246" s="370"/>
      <c r="P246" s="264"/>
      <c r="Q246" s="364"/>
    </row>
    <row r="247" spans="1:17" ht="13" x14ac:dyDescent="0.25">
      <c r="A247" s="352"/>
      <c r="B247" s="54" t="str">
        <f>IF(ISTEXT('Organizational Unit Summary'!$B$45),'Organizational Unit Summary'!$B$45,"")</f>
        <v>P-6</v>
      </c>
      <c r="C247" s="51" t="str">
        <f>IF(AND(F247="NY",G247="NY"),"NY",IF('Organizational Unit Summary'!$B$24="Benchmark or Sustainment",IF(D247="OoS","OoS",IF(D247=1,"DM",IF(D247=2,"PM",IF(D247=3,"LM",IF(D247=4,"FM"))))),IF(D247="OoS","OoS",IF(D247&lt;=2,"H",IF(D247=3,"M",IF(D247=4,"L"))))))</f>
        <v>OoS</v>
      </c>
      <c r="D247" s="58" t="str">
        <f>IF('Organizational Unit Summary'!$L$21="OoS","OoS",IF(AND(F247=1,G247=1,NOT(ISTEXT(I247))),4,IF(AND(F247=1,G247=1,ISTEXT(I247)),3,IF(AND(OR(F247=1,G247=1),ISTEXT(I247)),2,1))))</f>
        <v>OoS</v>
      </c>
      <c r="E247" s="57" t="b">
        <f t="shared" si="5"/>
        <v>1</v>
      </c>
      <c r="F247" s="59"/>
      <c r="G247" s="59"/>
      <c r="H247" s="59"/>
      <c r="I247" s="59"/>
      <c r="J247" s="59"/>
      <c r="K247" s="59"/>
      <c r="L247" s="59"/>
      <c r="M247" s="59"/>
      <c r="N247" s="63"/>
      <c r="O247" s="370"/>
      <c r="P247" s="264"/>
      <c r="Q247" s="364"/>
    </row>
    <row r="248" spans="1:17" ht="13" x14ac:dyDescent="0.25">
      <c r="A248" s="352"/>
      <c r="B248" s="54" t="str">
        <f>IF(ISTEXT('Organizational Unit Summary'!$B$46),'Organizational Unit Summary'!$B$46,"")</f>
        <v>P-7</v>
      </c>
      <c r="C248" s="51" t="str">
        <f>IF(AND(F248="NY",G248="NY"),"NY",IF('Organizational Unit Summary'!$B$24="Benchmark or Sustainment",IF(D248="OoS","OoS",IF(D248=1,"DM",IF(D248=2,"PM",IF(D248=3,"LM",IF(D248=4,"FM"))))),IF(D248="OoS","OoS",IF(D248&lt;=2,"H",IF(D248=3,"M",IF(D248=4,"L"))))))</f>
        <v>OoS</v>
      </c>
      <c r="D248" s="58" t="str">
        <f>IF('Organizational Unit Summary'!$M$21="OoS","OoS",IF(AND(F248=1,G248=1,NOT(ISTEXT(I248))),4,IF(AND(F248=1,G248=1,ISTEXT(I248)),3,IF(AND(OR(F248=1,G248=1),ISTEXT(I248)),2,1))))</f>
        <v>OoS</v>
      </c>
      <c r="E248" s="57" t="b">
        <f t="shared" si="5"/>
        <v>1</v>
      </c>
      <c r="F248" s="59"/>
      <c r="G248" s="59"/>
      <c r="H248" s="59"/>
      <c r="I248" s="59"/>
      <c r="J248" s="59"/>
      <c r="K248" s="59"/>
      <c r="L248" s="59"/>
      <c r="M248" s="59"/>
      <c r="N248" s="63"/>
      <c r="O248" s="370"/>
      <c r="P248" s="264"/>
      <c r="Q248" s="364"/>
    </row>
    <row r="249" spans="1:17" ht="13" x14ac:dyDescent="0.25">
      <c r="A249" s="352"/>
      <c r="B249" s="54" t="str">
        <f>IF(ISTEXT('Organizational Unit Summary'!$B$47),'Organizational Unit Summary'!$B$47,"")</f>
        <v>P-8</v>
      </c>
      <c r="C249" s="51" t="str">
        <f>IF(AND(F249="NY",G249="NY"),"NY",IF('Organizational Unit Summary'!$B$24="Benchmark or Sustainment",IF(D249="OoS","OoS",IF(D249=1,"DM",IF(D249=2,"PM",IF(D249=3,"LM",IF(D249=4,"FM"))))),IF(D249="OoS","OoS",IF(D249&lt;=2,"H",IF(D249=3,"M",IF(D249=4,"L"))))))</f>
        <v>OoS</v>
      </c>
      <c r="D249" s="58" t="str">
        <f>IF('Organizational Unit Summary'!$N$21="OoS","OoS",IF(AND(F249=1,G249=1,NOT(ISTEXT(I249))),4,IF(AND(F249=1,G249=1,ISTEXT(I249)),3,IF(AND(OR(F249=1,G249=1),ISTEXT(I249)),2,1))))</f>
        <v>OoS</v>
      </c>
      <c r="E249" s="57" t="b">
        <f t="shared" si="5"/>
        <v>1</v>
      </c>
      <c r="F249" s="59"/>
      <c r="G249" s="59"/>
      <c r="H249" s="59"/>
      <c r="I249" s="59"/>
      <c r="J249" s="59"/>
      <c r="K249" s="59"/>
      <c r="L249" s="59"/>
      <c r="M249" s="59"/>
      <c r="N249" s="63"/>
      <c r="O249" s="370"/>
      <c r="P249" s="264"/>
      <c r="Q249" s="364"/>
    </row>
    <row r="250" spans="1:17" ht="13" x14ac:dyDescent="0.25">
      <c r="A250" s="352"/>
      <c r="B250" s="54" t="str">
        <f>IF(ISTEXT('Organizational Unit Summary'!$B$48),'Organizational Unit Summary'!$B$48,"")</f>
        <v>P-9</v>
      </c>
      <c r="C250" s="51" t="str">
        <f>IF(AND(F250="NY",G250="NY"),"NY",IF('Organizational Unit Summary'!$B$24="Benchmark or Sustainment",IF(D250="OoS","OoS",IF(D250=1,"DM",IF(D250=2,"PM",IF(D250=3,"LM",IF(D250=4,"FM"))))),IF(D250="OoS","OoS",IF(D250&lt;=2,"H",IF(D250=3,"M",IF(D250=4,"L"))))))</f>
        <v>OoS</v>
      </c>
      <c r="D250" s="58" t="str">
        <f>IF('Organizational Unit Summary'!$O$21="OoS","OoS",IF(AND(F250=1,G250=1,NOT(ISTEXT(I250))),4,IF(AND(F250=1,G250=1,ISTEXT(I250)),3,IF(AND(OR(F250=1,G250=1),ISTEXT(I250)),2,1))))</f>
        <v>OoS</v>
      </c>
      <c r="E250" s="57" t="b">
        <f t="shared" si="5"/>
        <v>1</v>
      </c>
      <c r="F250" s="59"/>
      <c r="G250" s="59"/>
      <c r="H250" s="59"/>
      <c r="I250" s="59"/>
      <c r="J250" s="59"/>
      <c r="K250" s="59"/>
      <c r="L250" s="59"/>
      <c r="M250" s="59"/>
      <c r="N250" s="63"/>
      <c r="O250" s="370"/>
      <c r="P250" s="264"/>
      <c r="Q250" s="364"/>
    </row>
    <row r="251" spans="1:17" ht="13" x14ac:dyDescent="0.25">
      <c r="A251" s="352"/>
      <c r="B251" s="54" t="str">
        <f>IF(ISTEXT('Organizational Unit Summary'!$B$49),'Organizational Unit Summary'!$B$49,"")</f>
        <v>P-10</v>
      </c>
      <c r="C251" s="51" t="str">
        <f>IF(AND(F251="NY",G251="NY"),"NY",IF('Organizational Unit Summary'!$B$24="Benchmark or Sustainment",IF(D251="OoS","OoS",IF(D251=1,"DM",IF(D251=2,"PM",IF(D251=3,"LM",IF(D251=4,"FM"))))),IF(D251="OoS","OoS",IF(D251&lt;=2,"H",IF(D251=3,"M",IF(D251=4,"L"))))))</f>
        <v>OoS</v>
      </c>
      <c r="D251" s="58" t="str">
        <f>IF('Organizational Unit Summary'!$P$21="OoS","OoS",IF(AND(F251=1,G251=1,NOT(ISTEXT(I251))),4,IF(AND(F251=1,G251=1,ISTEXT(I251)),3,IF(AND(OR(F251=1,G251=1),ISTEXT(I251)),2,1))))</f>
        <v>OoS</v>
      </c>
      <c r="E251" s="57" t="b">
        <f t="shared" si="5"/>
        <v>1</v>
      </c>
      <c r="F251" s="59"/>
      <c r="G251" s="59"/>
      <c r="H251" s="59"/>
      <c r="I251" s="59"/>
      <c r="J251" s="59"/>
      <c r="K251" s="59"/>
      <c r="L251" s="59"/>
      <c r="M251" s="59"/>
      <c r="N251" s="63"/>
      <c r="O251" s="370"/>
      <c r="P251" s="264"/>
      <c r="Q251" s="364"/>
    </row>
    <row r="252" spans="1:17" ht="13" x14ac:dyDescent="0.25">
      <c r="A252" s="352"/>
      <c r="B252" s="54" t="str">
        <f>IF(ISTEXT('Organizational Unit Summary'!$B$50),'Organizational Unit Summary'!$B$50,"")</f>
        <v>P-11</v>
      </c>
      <c r="C252" s="51" t="str">
        <f>IF(AND(F252="NY",G252="NY"),"NY",IF('Organizational Unit Summary'!$B$24="Benchmark or Sustainment",IF(D252="OoS","OoS",IF(D252=1,"DM",IF(D252=2,"PM",IF(D252=3,"LM",IF(D252=4,"FM"))))),IF(D252="OoS","OoS",IF(D252&lt;=2,"H",IF(D252=3,"M",IF(D252=4,"L"))))))</f>
        <v>OoS</v>
      </c>
      <c r="D252" s="58" t="str">
        <f>IF('Organizational Unit Summary'!$Q$21="OoS","OoS",IF(AND(F252=1,G252=1,NOT(ISTEXT(I252))),4,IF(AND(F252=1,G252=1,ISTEXT(I252)),3,IF(AND(OR(F252=1,G252=1),ISTEXT(I252)),2,1))))</f>
        <v>OoS</v>
      </c>
      <c r="E252" s="57" t="b">
        <f t="shared" si="5"/>
        <v>1</v>
      </c>
      <c r="F252" s="59"/>
      <c r="G252" s="59"/>
      <c r="H252" s="59"/>
      <c r="I252" s="59"/>
      <c r="J252" s="59"/>
      <c r="K252" s="59"/>
      <c r="L252" s="59"/>
      <c r="M252" s="59"/>
      <c r="N252" s="63"/>
      <c r="O252" s="370"/>
      <c r="P252" s="264"/>
      <c r="Q252" s="364"/>
    </row>
    <row r="253" spans="1:17" ht="13" x14ac:dyDescent="0.25">
      <c r="A253" s="352"/>
      <c r="B253" s="54" t="str">
        <f>IF(ISTEXT('Organizational Unit Summary'!$B$51),'Organizational Unit Summary'!$B$51,"")</f>
        <v>P-12</v>
      </c>
      <c r="C253" s="51" t="str">
        <f>IF(AND(F253="NY",G253="NY"),"NY",IF('Organizational Unit Summary'!$B$24="Benchmark or Sustainment",IF(D253="OoS","OoS",IF(D253=1,"DM",IF(D253=2,"PM",IF(D253=3,"LM",IF(D253=4,"FM"))))),IF(D253="OoS","OoS",IF(D253&lt;=2,"H",IF(D253=3,"M",IF(D253=4,"L"))))))</f>
        <v>OoS</v>
      </c>
      <c r="D253" s="58" t="str">
        <f>IF('Organizational Unit Summary'!$R$21="OoS","OoS",IF(AND(F253=1,G253=1,NOT(ISTEXT(I253))),4,IF(AND(F253=1,G253=1,ISTEXT(I253)),3,IF(AND(OR(F253=1,G253=1),ISTEXT(I253)),2,1))))</f>
        <v>OoS</v>
      </c>
      <c r="E253" s="57" t="b">
        <f t="shared" si="5"/>
        <v>1</v>
      </c>
      <c r="F253" s="59"/>
      <c r="G253" s="59"/>
      <c r="H253" s="59"/>
      <c r="I253" s="59"/>
      <c r="J253" s="59"/>
      <c r="K253" s="59"/>
      <c r="L253" s="59"/>
      <c r="M253" s="59"/>
      <c r="N253" s="63"/>
      <c r="O253" s="370"/>
      <c r="P253" s="264"/>
      <c r="Q253" s="364"/>
    </row>
    <row r="254" spans="1:17" ht="13" x14ac:dyDescent="0.25">
      <c r="A254" s="352"/>
      <c r="B254" s="54" t="str">
        <f>IF(ISTEXT('Organizational Unit Summary'!$B$52),'Organizational Unit Summary'!$B$52,"")</f>
        <v>P-13</v>
      </c>
      <c r="C254" s="51" t="str">
        <f>IF(AND(F254="NY",G254="NY"),"NY",IF('Organizational Unit Summary'!$B$24="Benchmark or Sustainment",IF(D254="OoS","OoS",IF(D254=1,"DM",IF(D254=2,"PM",IF(D254=3,"LM",IF(D254=4,"FM"))))),IF(D254="OoS","OoS",IF(D254&lt;=2,"H",IF(D254=3,"M",IF(D254=4,"L"))))))</f>
        <v>OoS</v>
      </c>
      <c r="D254" s="58" t="str">
        <f>IF('Organizational Unit Summary'!$S$21="OoS","OoS",IF(AND(F254=1,G254=1,NOT(ISTEXT(I254))),4,IF(AND(F254=1,G254=1,ISTEXT(I254)),3,IF(AND(OR(F254=1,G254=1),ISTEXT(I254)),2,1))))</f>
        <v>OoS</v>
      </c>
      <c r="E254" s="57" t="b">
        <f t="shared" si="5"/>
        <v>1</v>
      </c>
      <c r="F254" s="59"/>
      <c r="G254" s="59"/>
      <c r="H254" s="59"/>
      <c r="I254" s="59"/>
      <c r="J254" s="59"/>
      <c r="K254" s="59"/>
      <c r="L254" s="59"/>
      <c r="M254" s="59"/>
      <c r="N254" s="63"/>
      <c r="O254" s="370"/>
      <c r="P254" s="264"/>
      <c r="Q254" s="364"/>
    </row>
    <row r="255" spans="1:17" ht="13" x14ac:dyDescent="0.25">
      <c r="A255" s="352"/>
      <c r="B255" s="54" t="str">
        <f>IF(ISTEXT('Organizational Unit Summary'!$B$53),'Organizational Unit Summary'!$B$53,"")</f>
        <v>P-14</v>
      </c>
      <c r="C255" s="51" t="str">
        <f>IF(AND(F255="NY",G255="NY"),"NY",IF('Organizational Unit Summary'!$B$24="Benchmark or Sustainment",IF(D255="OoS","OoS",IF(D255=1,"DM",IF(D255=2,"PM",IF(D255=3,"LM",IF(D255=4,"FM"))))),IF(D255="OoS","OoS",IF(D255&lt;=2,"H",IF(D255=3,"M",IF(D255=4,"L"))))))</f>
        <v>OoS</v>
      </c>
      <c r="D255" s="58" t="str">
        <f>IF('Organizational Unit Summary'!$T$21="OoS","OoS",IF(AND(F255=1,G255=1,NOT(ISTEXT(I255))),4,IF(AND(F255=1,G255=1,ISTEXT(I255)),3,IF(AND(OR(F255=1,G255=1),ISTEXT(I255)),2,1))))</f>
        <v>OoS</v>
      </c>
      <c r="E255" s="57" t="b">
        <f t="shared" si="5"/>
        <v>1</v>
      </c>
      <c r="F255" s="59"/>
      <c r="G255" s="59"/>
      <c r="H255" s="59"/>
      <c r="I255" s="59"/>
      <c r="J255" s="59"/>
      <c r="K255" s="59"/>
      <c r="L255" s="59"/>
      <c r="M255" s="59"/>
      <c r="N255" s="63"/>
      <c r="O255" s="370"/>
      <c r="P255" s="264"/>
      <c r="Q255" s="364"/>
    </row>
    <row r="256" spans="1:17" ht="13" x14ac:dyDescent="0.25">
      <c r="A256" s="352"/>
      <c r="B256" s="54" t="str">
        <f>IF(ISTEXT('Organizational Unit Summary'!$B$54),'Organizational Unit Summary'!$B$54,"")</f>
        <v>P-15</v>
      </c>
      <c r="C256" s="51" t="str">
        <f>IF(AND(F256="NY",G256="NY"),"NY",IF('Organizational Unit Summary'!$B$24="Benchmark or Sustainment",IF(D256="OoS","OoS",IF(D256=1,"DM",IF(D256=2,"PM",IF(D256=3,"LM",IF(D256=4,"FM"))))),IF(D256="OoS","OoS",IF(D256&lt;=2,"H",IF(D256=3,"M",IF(D256=4,"L"))))))</f>
        <v>OoS</v>
      </c>
      <c r="D256" s="58" t="str">
        <f>IF('Organizational Unit Summary'!$U$21="OoS","OoS",IF(AND(F256=1,G256=1,NOT(ISTEXT(I256))),4,IF(AND(F256=1,G256=1,ISTEXT(I256)),3,IF(AND(OR(F256=1,G256=1),ISTEXT(I256)),2,1))))</f>
        <v>OoS</v>
      </c>
      <c r="E256" s="57" t="b">
        <f t="shared" si="5"/>
        <v>1</v>
      </c>
      <c r="F256" s="59"/>
      <c r="G256" s="59"/>
      <c r="H256" s="59"/>
      <c r="I256" s="59"/>
      <c r="J256" s="59"/>
      <c r="K256" s="59"/>
      <c r="L256" s="59"/>
      <c r="M256" s="59"/>
      <c r="N256" s="63"/>
      <c r="O256" s="370"/>
      <c r="P256" s="264"/>
      <c r="Q256" s="364"/>
    </row>
    <row r="257" spans="1:17" ht="13" x14ac:dyDescent="0.25">
      <c r="A257" s="352"/>
      <c r="B257" s="54" t="str">
        <f>IF(ISTEXT('Organizational Unit Summary'!$B$55),'Organizational Unit Summary'!$B$55,"")</f>
        <v>P-16</v>
      </c>
      <c r="C257" s="51" t="str">
        <f>IF(AND(F257="NY",G257="NY"),"NY",IF('Organizational Unit Summary'!$B$24="Benchmark or Sustainment",IF(D257="OoS","OoS",IF(D257=1,"DM",IF(D257=2,"PM",IF(D257=3,"LM",IF(D257=4,"FM"))))),IF(D257="OoS","OoS",IF(D257&lt;=2,"H",IF(D257=3,"M",IF(D257=4,"L"))))))</f>
        <v>OoS</v>
      </c>
      <c r="D257" s="58" t="str">
        <f>IF('Organizational Unit Summary'!$V$21="OoS","OoS",IF(AND(F257=1,G257=1,NOT(ISTEXT(I257))),4,IF(AND(F257=1,G257=1,ISTEXT(I257)),3,IF(AND(OR(F257=1,G257=1),ISTEXT(I257)),2,1))))</f>
        <v>OoS</v>
      </c>
      <c r="E257" s="57" t="b">
        <f t="shared" si="5"/>
        <v>1</v>
      </c>
      <c r="F257" s="59"/>
      <c r="G257" s="59"/>
      <c r="H257" s="59"/>
      <c r="I257" s="59"/>
      <c r="J257" s="59"/>
      <c r="K257" s="59"/>
      <c r="L257" s="59"/>
      <c r="M257" s="59"/>
      <c r="N257" s="63"/>
      <c r="O257" s="370"/>
      <c r="P257" s="264"/>
      <c r="Q257" s="364"/>
    </row>
    <row r="258" spans="1:17" ht="13" x14ac:dyDescent="0.25">
      <c r="A258" s="352"/>
      <c r="B258" s="54" t="str">
        <f>IF(ISTEXT('Organizational Unit Summary'!$B$56),'Organizational Unit Summary'!$B$56,"")</f>
        <v>P-17</v>
      </c>
      <c r="C258" s="51" t="str">
        <f>IF(AND(F258="NY",G258="NY"),"NY",IF('Organizational Unit Summary'!$B$24="Benchmark or Sustainment",IF(D258="OoS","OoS",IF(D258=1,"DM",IF(D258=2,"PM",IF(D258=3,"LM",IF(D258=4,"FM"))))),IF(D258="OoS","OoS",IF(D258&lt;=2,"H",IF(D258=3,"M",IF(D258=4,"L"))))))</f>
        <v>OoS</v>
      </c>
      <c r="D258" s="58" t="str">
        <f>IF('Organizational Unit Summary'!$W$21="OoS","OoS",IF(AND(F258=1,G258=1,NOT(ISTEXT(I258))),4,IF(AND(F258=1,G258=1,ISTEXT(I258)),3,IF(AND(OR(F258=1,G258=1),ISTEXT(I258)),2,1))))</f>
        <v>OoS</v>
      </c>
      <c r="E258" s="57" t="b">
        <f t="shared" si="5"/>
        <v>1</v>
      </c>
      <c r="F258" s="59"/>
      <c r="G258" s="59"/>
      <c r="H258" s="59"/>
      <c r="I258" s="59"/>
      <c r="J258" s="59"/>
      <c r="K258" s="59"/>
      <c r="L258" s="59"/>
      <c r="M258" s="59"/>
      <c r="N258" s="63"/>
      <c r="O258" s="370"/>
      <c r="P258" s="264"/>
      <c r="Q258" s="364"/>
    </row>
    <row r="259" spans="1:17" ht="13" x14ac:dyDescent="0.25">
      <c r="A259" s="352"/>
      <c r="B259" s="54" t="str">
        <f>IF(ISTEXT('Organizational Unit Summary'!$B$57),'Organizational Unit Summary'!$B$57,"")</f>
        <v>P-18</v>
      </c>
      <c r="C259" s="51" t="str">
        <f>IF(AND(F259="NY",G259="NY"),"NY",IF('Organizational Unit Summary'!$B$24="Benchmark or Sustainment",IF(D259="OoS","OoS",IF(D259=1,"DM",IF(D259=2,"PM",IF(D259=3,"LM",IF(D259=4,"FM"))))),IF(D259="OoS","OoS",IF(D259&lt;=2,"H",IF(D259=3,"M",IF(D259=4,"L"))))))</f>
        <v>OoS</v>
      </c>
      <c r="D259" s="58" t="str">
        <f>IF('Organizational Unit Summary'!$X$21="OoS","OoS",IF(AND(F259=1,G259=1,NOT(ISTEXT(I259))),4,IF(AND(F259=1,G259=1,ISTEXT(I259)),3,IF(AND(OR(F259=1,G259=1),ISTEXT(I259)),2,1))))</f>
        <v>OoS</v>
      </c>
      <c r="E259" s="57" t="b">
        <f t="shared" si="5"/>
        <v>1</v>
      </c>
      <c r="F259" s="59"/>
      <c r="G259" s="59"/>
      <c r="H259" s="59"/>
      <c r="I259" s="59"/>
      <c r="J259" s="59"/>
      <c r="K259" s="59"/>
      <c r="L259" s="59"/>
      <c r="M259" s="59"/>
      <c r="N259" s="63"/>
      <c r="O259" s="370"/>
      <c r="P259" s="264"/>
      <c r="Q259" s="364"/>
    </row>
    <row r="260" spans="1:17" ht="13" x14ac:dyDescent="0.25">
      <c r="A260" s="352"/>
      <c r="B260" s="54" t="str">
        <f>IF(ISTEXT('Organizational Unit Summary'!$B$58),'Organizational Unit Summary'!$B$58,"")</f>
        <v>P-19</v>
      </c>
      <c r="C260" s="51" t="str">
        <f>IF(AND(F260="NY",G260="NY"),"NY",IF('Organizational Unit Summary'!$B$24="Benchmark or Sustainment",IF(D260="OoS","OoS",IF(D260=1,"DM",IF(D260=2,"PM",IF(D260=3,"LM",IF(D260=4,"FM"))))),IF(D260="OoS","OoS",IF(D260&lt;=2,"H",IF(D260=3,"M",IF(D260=4,"L"))))))</f>
        <v>OoS</v>
      </c>
      <c r="D260" s="58" t="str">
        <f>IF('Organizational Unit Summary'!$Y$21="OoS","OoS",IF(AND(F260=1,G260=1,NOT(ISTEXT(I260))),4,IF(AND(F260=1,G260=1,ISTEXT(I260)),3,IF(AND(OR(F260=1,G260=1),ISTEXT(I260)),2,1))))</f>
        <v>OoS</v>
      </c>
      <c r="E260" s="57" t="b">
        <f t="shared" si="5"/>
        <v>1</v>
      </c>
      <c r="F260" s="59"/>
      <c r="G260" s="59"/>
      <c r="H260" s="59"/>
      <c r="I260" s="59"/>
      <c r="J260" s="59"/>
      <c r="K260" s="59"/>
      <c r="L260" s="59"/>
      <c r="M260" s="59"/>
      <c r="N260" s="63"/>
      <c r="O260" s="370"/>
      <c r="P260" s="264"/>
      <c r="Q260" s="364"/>
    </row>
    <row r="261" spans="1:17" ht="13.5" thickBot="1" x14ac:dyDescent="0.3">
      <c r="A261" s="353"/>
      <c r="B261" s="54" t="str">
        <f>IF(ISTEXT('Organizational Unit Summary'!$B$59),'Organizational Unit Summary'!$B$59,"")</f>
        <v>P-20</v>
      </c>
      <c r="C261" s="51" t="str">
        <f>IF(AND(F261="NY",G261="NY"),"NY",IF('Organizational Unit Summary'!$B$24="Benchmark or Sustainment",IF(D261="OoS","OoS",IF(D261=1,"DM",IF(D261=2,"PM",IF(D261=3,"LM",IF(D261=4,"FM"))))),IF(D261="OoS","OoS",IF(D261&lt;=2,"H",IF(D261=3,"M",IF(D261=4,"L"))))))</f>
        <v>OoS</v>
      </c>
      <c r="D261" s="58" t="str">
        <f>IF('Organizational Unit Summary'!$Z$21="OoS","OoS",IF(AND(F261=1,G261=1,NOT(ISTEXT(I261))),4,IF(AND(F261=1,G261=1,ISTEXT(I261)),3,IF(AND(OR(F261=1,G261=1),ISTEXT(I261)),2,1))))</f>
        <v>OoS</v>
      </c>
      <c r="E261" s="57" t="b">
        <f t="shared" si="5"/>
        <v>1</v>
      </c>
      <c r="F261" s="59"/>
      <c r="G261" s="59"/>
      <c r="H261" s="59"/>
      <c r="I261" s="59"/>
      <c r="J261" s="59"/>
      <c r="K261" s="59"/>
      <c r="L261" s="59"/>
      <c r="M261" s="59"/>
      <c r="N261" s="63"/>
      <c r="O261" s="371"/>
      <c r="P261" s="264"/>
      <c r="Q261" s="364"/>
    </row>
    <row r="262" spans="1:17" ht="13" x14ac:dyDescent="0.25">
      <c r="A262" s="351" t="s">
        <v>112</v>
      </c>
      <c r="B262" s="54" t="str">
        <f>IF(ISTEXT('Organizational Unit Summary'!$B$40),'Organizational Unit Summary'!$B$40,"")</f>
        <v>P-1</v>
      </c>
      <c r="C262" s="51" t="str">
        <f>IF(AND(F262="NY",G262="NY"),"NY",IF('Organizational Unit Summary'!$B$24="Benchmark or Sustainment",IF(D262="OoS","OoS",IF(D262=1,"DM",IF(D262=2,"PM",IF(D262=3,"LM",IF(D262=4,"FM"))))),IF(D262="OoS","OoS",IF(D262&lt;=2,"H",IF(D262=3,"M",IF(D262=4,"L"))))))</f>
        <v>OoS</v>
      </c>
      <c r="D262" s="58" t="str">
        <f>IF('Organizational Unit Summary'!$G$21="OoS","OoS",IF(AND(F262=1,G262=1,NOT(ISTEXT(I262))),4,IF(AND(F262=1,G262=1,ISTEXT(I262)),3,IF(AND(OR(F262=1,G262=1),ISTEXT(I262)),2,1))))</f>
        <v>OoS</v>
      </c>
      <c r="E262" s="57" t="b">
        <f t="shared" ref="E262:E301" si="6">OR(NOT(ISBLANK(F262)),OR(C262="OoS"))</f>
        <v>1</v>
      </c>
      <c r="F262" s="59"/>
      <c r="G262" s="59"/>
      <c r="H262" s="59"/>
      <c r="I262" s="59"/>
      <c r="J262" s="59"/>
      <c r="K262" s="59"/>
      <c r="L262" s="59"/>
      <c r="M262" s="59"/>
      <c r="N262" s="63"/>
      <c r="O262" s="369"/>
      <c r="P262" s="264"/>
      <c r="Q262" s="364"/>
    </row>
    <row r="263" spans="1:17" ht="13" x14ac:dyDescent="0.25">
      <c r="A263" s="352"/>
      <c r="B263" s="54" t="str">
        <f>IF(ISTEXT('Organizational Unit Summary'!$B$41),'Organizational Unit Summary'!$B$41,"")</f>
        <v>P-2</v>
      </c>
      <c r="C263" s="51" t="str">
        <f>IF(AND(F263="NY",G263="NY"),"NY",IF('Organizational Unit Summary'!$B$24="Benchmark or Sustainment",IF(D263="OoS","OoS",IF(D263=1,"DM",IF(D263=2,"PM",IF(D263=3,"LM",IF(D263=4,"FM"))))),IF(D263="OoS","OoS",IF(D263&lt;=2,"H",IF(D263=3,"M",IF(D263=4,"L"))))))</f>
        <v>OoS</v>
      </c>
      <c r="D263" s="58" t="str">
        <f>IF('Organizational Unit Summary'!$H$21="OoS","OoS",IF(AND(F263=1,G263=1,NOT(ISTEXT(I263))),4,IF(AND(F263=1,G263=1,ISTEXT(I263)),3,IF(AND(OR(F263=1,G263=1),ISTEXT(I263)),2,1))))</f>
        <v>OoS</v>
      </c>
      <c r="E263" s="57" t="b">
        <f t="shared" si="6"/>
        <v>1</v>
      </c>
      <c r="F263" s="59"/>
      <c r="G263" s="59"/>
      <c r="H263" s="59"/>
      <c r="I263" s="59"/>
      <c r="J263" s="59"/>
      <c r="K263" s="59"/>
      <c r="L263" s="59"/>
      <c r="M263" s="59"/>
      <c r="N263" s="63"/>
      <c r="O263" s="370"/>
      <c r="P263" s="264"/>
      <c r="Q263" s="364"/>
    </row>
    <row r="264" spans="1:17" ht="13" x14ac:dyDescent="0.25">
      <c r="A264" s="352"/>
      <c r="B264" s="54" t="str">
        <f>IF(ISTEXT('Organizational Unit Summary'!$B$42),'Organizational Unit Summary'!$B$42,"")</f>
        <v>P-3</v>
      </c>
      <c r="C264" s="51" t="str">
        <f>IF(AND(F264="NY",G264="NY"),"NY",IF('Organizational Unit Summary'!$B$24="Benchmark or Sustainment",IF(D264="OoS","OoS",IF(D264=1,"DM",IF(D264=2,"PM",IF(D264=3,"LM",IF(D264=4,"FM"))))),IF(D264="OoS","OoS",IF(D264&lt;=2,"H",IF(D264=3,"M",IF(D264=4,"L"))))))</f>
        <v>OoS</v>
      </c>
      <c r="D264" s="58" t="str">
        <f>IF('Organizational Unit Summary'!$I$21="OoS","OoS",IF(AND(F264=1,G264=1,NOT(ISTEXT(I264))),4,IF(AND(F264=1,G264=1,ISTEXT(I264)),3,IF(AND(OR(F264=1,G264=1),ISTEXT(I264)),2,1))))</f>
        <v>OoS</v>
      </c>
      <c r="E264" s="57" t="b">
        <f t="shared" si="6"/>
        <v>1</v>
      </c>
      <c r="F264" s="59"/>
      <c r="G264" s="59"/>
      <c r="H264" s="59"/>
      <c r="I264" s="59"/>
      <c r="J264" s="59"/>
      <c r="K264" s="59"/>
      <c r="L264" s="59"/>
      <c r="M264" s="59"/>
      <c r="N264" s="63"/>
      <c r="O264" s="370"/>
      <c r="P264" s="264"/>
      <c r="Q264" s="364"/>
    </row>
    <row r="265" spans="1:17" ht="13" x14ac:dyDescent="0.25">
      <c r="A265" s="352"/>
      <c r="B265" s="54" t="str">
        <f>IF(ISTEXT('Organizational Unit Summary'!$B$43),'Organizational Unit Summary'!$B$43,"")</f>
        <v>P-4</v>
      </c>
      <c r="C265" s="51" t="str">
        <f>IF(AND(F265="NY",G265="NY"),"NY",IF('Organizational Unit Summary'!$B$24="Benchmark or Sustainment",IF(D265="OoS","OoS",IF(D265=1,"DM",IF(D265=2,"PM",IF(D265=3,"LM",IF(D265=4,"FM"))))),IF(D265="OoS","OoS",IF(D265&lt;=2,"H",IF(D265=3,"M",IF(D265=4,"L"))))))</f>
        <v>OoS</v>
      </c>
      <c r="D265" s="58" t="str">
        <f>IF('Organizational Unit Summary'!$J$21="OoS","OoS",IF(AND(F265=1,G265=1,NOT(ISTEXT(I265))),4,IF(AND(F265=1,G265=1,ISTEXT(I265)),3,IF(AND(OR(F265=1,G265=1),ISTEXT(I265)),2,1))))</f>
        <v>OoS</v>
      </c>
      <c r="E265" s="57" t="b">
        <f t="shared" si="6"/>
        <v>1</v>
      </c>
      <c r="F265" s="59"/>
      <c r="G265" s="59"/>
      <c r="H265" s="59"/>
      <c r="I265" s="59"/>
      <c r="J265" s="59"/>
      <c r="K265" s="59"/>
      <c r="L265" s="59"/>
      <c r="M265" s="59"/>
      <c r="N265" s="63"/>
      <c r="O265" s="370"/>
      <c r="P265" s="264"/>
      <c r="Q265" s="364"/>
    </row>
    <row r="266" spans="1:17" ht="13" x14ac:dyDescent="0.25">
      <c r="A266" s="352"/>
      <c r="B266" s="54" t="str">
        <f>IF(ISTEXT('Organizational Unit Summary'!$B$44),'Organizational Unit Summary'!$B$44,"")</f>
        <v>P-5</v>
      </c>
      <c r="C266" s="51" t="str">
        <f>IF(AND(F266="NY",G266="NY"),"NY",IF('Organizational Unit Summary'!$B$24="Benchmark or Sustainment",IF(D266="OoS","OoS",IF(D266=1,"DM",IF(D266=2,"PM",IF(D266=3,"LM",IF(D266=4,"FM"))))),IF(D266="OoS","OoS",IF(D266&lt;=2,"H",IF(D266=3,"M",IF(D266=4,"L"))))))</f>
        <v>OoS</v>
      </c>
      <c r="D266" s="58" t="str">
        <f>IF('Organizational Unit Summary'!$K$21="OoS","OoS",IF(AND(F266=1,G266=1,NOT(ISTEXT(I266))),4,IF(AND(F266=1,G266=1,ISTEXT(I266)),3,IF(AND(OR(F266=1,G266=1),ISTEXT(I266)),2,1))))</f>
        <v>OoS</v>
      </c>
      <c r="E266" s="57" t="b">
        <f t="shared" si="6"/>
        <v>1</v>
      </c>
      <c r="F266" s="59"/>
      <c r="G266" s="59"/>
      <c r="H266" s="59"/>
      <c r="I266" s="59"/>
      <c r="J266" s="59"/>
      <c r="K266" s="59"/>
      <c r="L266" s="59"/>
      <c r="M266" s="59"/>
      <c r="N266" s="63"/>
      <c r="O266" s="370"/>
      <c r="P266" s="264"/>
      <c r="Q266" s="364"/>
    </row>
    <row r="267" spans="1:17" ht="13" x14ac:dyDescent="0.25">
      <c r="A267" s="352"/>
      <c r="B267" s="54" t="str">
        <f>IF(ISTEXT('Organizational Unit Summary'!$B$45),'Organizational Unit Summary'!$B$45,"")</f>
        <v>P-6</v>
      </c>
      <c r="C267" s="51" t="str">
        <f>IF(AND(F267="NY",G267="NY"),"NY",IF('Organizational Unit Summary'!$B$24="Benchmark or Sustainment",IF(D267="OoS","OoS",IF(D267=1,"DM",IF(D267=2,"PM",IF(D267=3,"LM",IF(D267=4,"FM"))))),IF(D267="OoS","OoS",IF(D267&lt;=2,"H",IF(D267=3,"M",IF(D267=4,"L"))))))</f>
        <v>OoS</v>
      </c>
      <c r="D267" s="58" t="str">
        <f>IF('Organizational Unit Summary'!$L$21="OoS","OoS",IF(AND(F267=1,G267=1,NOT(ISTEXT(I267))),4,IF(AND(F267=1,G267=1,ISTEXT(I267)),3,IF(AND(OR(F267=1,G267=1),ISTEXT(I267)),2,1))))</f>
        <v>OoS</v>
      </c>
      <c r="E267" s="57" t="b">
        <f t="shared" si="6"/>
        <v>1</v>
      </c>
      <c r="F267" s="59"/>
      <c r="G267" s="59"/>
      <c r="H267" s="59"/>
      <c r="I267" s="59"/>
      <c r="J267" s="59"/>
      <c r="K267" s="59"/>
      <c r="L267" s="59"/>
      <c r="M267" s="59"/>
      <c r="N267" s="63"/>
      <c r="O267" s="370"/>
      <c r="P267" s="264"/>
      <c r="Q267" s="364"/>
    </row>
    <row r="268" spans="1:17" ht="13" x14ac:dyDescent="0.25">
      <c r="A268" s="352"/>
      <c r="B268" s="54" t="str">
        <f>IF(ISTEXT('Organizational Unit Summary'!$B$46),'Organizational Unit Summary'!$B$46,"")</f>
        <v>P-7</v>
      </c>
      <c r="C268" s="51" t="str">
        <f>IF(AND(F268="NY",G268="NY"),"NY",IF('Organizational Unit Summary'!$B$24="Benchmark or Sustainment",IF(D268="OoS","OoS",IF(D268=1,"DM",IF(D268=2,"PM",IF(D268=3,"LM",IF(D268=4,"FM"))))),IF(D268="OoS","OoS",IF(D268&lt;=2,"H",IF(D268=3,"M",IF(D268=4,"L"))))))</f>
        <v>OoS</v>
      </c>
      <c r="D268" s="58" t="str">
        <f>IF('Organizational Unit Summary'!$M$21="OoS","OoS",IF(AND(F268=1,G268=1,NOT(ISTEXT(I268))),4,IF(AND(F268=1,G268=1,ISTEXT(I268)),3,IF(AND(OR(F268=1,G268=1),ISTEXT(I268)),2,1))))</f>
        <v>OoS</v>
      </c>
      <c r="E268" s="57" t="b">
        <f t="shared" si="6"/>
        <v>1</v>
      </c>
      <c r="F268" s="59"/>
      <c r="G268" s="59"/>
      <c r="H268" s="59"/>
      <c r="I268" s="59"/>
      <c r="J268" s="59"/>
      <c r="K268" s="59"/>
      <c r="L268" s="59"/>
      <c r="M268" s="59"/>
      <c r="N268" s="63"/>
      <c r="O268" s="370"/>
      <c r="P268" s="264"/>
      <c r="Q268" s="364"/>
    </row>
    <row r="269" spans="1:17" ht="13" x14ac:dyDescent="0.25">
      <c r="A269" s="352"/>
      <c r="B269" s="54" t="str">
        <f>IF(ISTEXT('Organizational Unit Summary'!$B$47),'Organizational Unit Summary'!$B$47,"")</f>
        <v>P-8</v>
      </c>
      <c r="C269" s="51" t="str">
        <f>IF(AND(F269="NY",G269="NY"),"NY",IF('Organizational Unit Summary'!$B$24="Benchmark or Sustainment",IF(D269="OoS","OoS",IF(D269=1,"DM",IF(D269=2,"PM",IF(D269=3,"LM",IF(D269=4,"FM"))))),IF(D269="OoS","OoS",IF(D269&lt;=2,"H",IF(D269=3,"M",IF(D269=4,"L"))))))</f>
        <v>OoS</v>
      </c>
      <c r="D269" s="58" t="str">
        <f>IF('Organizational Unit Summary'!$N$21="OoS","OoS",IF(AND(F269=1,G269=1,NOT(ISTEXT(I269))),4,IF(AND(F269=1,G269=1,ISTEXT(I269)),3,IF(AND(OR(F269=1,G269=1),ISTEXT(I269)),2,1))))</f>
        <v>OoS</v>
      </c>
      <c r="E269" s="57" t="b">
        <f t="shared" si="6"/>
        <v>1</v>
      </c>
      <c r="F269" s="59"/>
      <c r="G269" s="59"/>
      <c r="H269" s="59"/>
      <c r="I269" s="59"/>
      <c r="J269" s="59"/>
      <c r="K269" s="59"/>
      <c r="L269" s="59"/>
      <c r="M269" s="59"/>
      <c r="N269" s="63"/>
      <c r="O269" s="370"/>
      <c r="P269" s="264"/>
      <c r="Q269" s="364"/>
    </row>
    <row r="270" spans="1:17" ht="13" x14ac:dyDescent="0.25">
      <c r="A270" s="352"/>
      <c r="B270" s="54" t="str">
        <f>IF(ISTEXT('Organizational Unit Summary'!$B$48),'Organizational Unit Summary'!$B$48,"")</f>
        <v>P-9</v>
      </c>
      <c r="C270" s="51" t="str">
        <f>IF(AND(F270="NY",G270="NY"),"NY",IF('Organizational Unit Summary'!$B$24="Benchmark or Sustainment",IF(D270="OoS","OoS",IF(D270=1,"DM",IF(D270=2,"PM",IF(D270=3,"LM",IF(D270=4,"FM"))))),IF(D270="OoS","OoS",IF(D270&lt;=2,"H",IF(D270=3,"M",IF(D270=4,"L"))))))</f>
        <v>OoS</v>
      </c>
      <c r="D270" s="58" t="str">
        <f>IF('Organizational Unit Summary'!$O$21="OoS","OoS",IF(AND(F270=1,G270=1,NOT(ISTEXT(I270))),4,IF(AND(F270=1,G270=1,ISTEXT(I270)),3,IF(AND(OR(F270=1,G270=1),ISTEXT(I270)),2,1))))</f>
        <v>OoS</v>
      </c>
      <c r="E270" s="57" t="b">
        <f t="shared" si="6"/>
        <v>1</v>
      </c>
      <c r="F270" s="59"/>
      <c r="G270" s="59"/>
      <c r="H270" s="59"/>
      <c r="I270" s="59"/>
      <c r="J270" s="59"/>
      <c r="K270" s="59"/>
      <c r="L270" s="59"/>
      <c r="M270" s="59"/>
      <c r="N270" s="63"/>
      <c r="O270" s="370"/>
      <c r="P270" s="264"/>
      <c r="Q270" s="364"/>
    </row>
    <row r="271" spans="1:17" ht="13" x14ac:dyDescent="0.25">
      <c r="A271" s="352"/>
      <c r="B271" s="54" t="str">
        <f>IF(ISTEXT('Organizational Unit Summary'!$B$49),'Organizational Unit Summary'!$B$49,"")</f>
        <v>P-10</v>
      </c>
      <c r="C271" s="51" t="str">
        <f>IF(AND(F271="NY",G271="NY"),"NY",IF('Organizational Unit Summary'!$B$24="Benchmark or Sustainment",IF(D271="OoS","OoS",IF(D271=1,"DM",IF(D271=2,"PM",IF(D271=3,"LM",IF(D271=4,"FM"))))),IF(D271="OoS","OoS",IF(D271&lt;=2,"H",IF(D271=3,"M",IF(D271=4,"L"))))))</f>
        <v>OoS</v>
      </c>
      <c r="D271" s="58" t="str">
        <f>IF('Organizational Unit Summary'!$P$21="OoS","OoS",IF(AND(F271=1,G271=1,NOT(ISTEXT(I271))),4,IF(AND(F271=1,G271=1,ISTEXT(I271)),3,IF(AND(OR(F271=1,G271=1),ISTEXT(I271)),2,1))))</f>
        <v>OoS</v>
      </c>
      <c r="E271" s="57" t="b">
        <f t="shared" si="6"/>
        <v>1</v>
      </c>
      <c r="F271" s="59"/>
      <c r="G271" s="59"/>
      <c r="H271" s="59"/>
      <c r="I271" s="59"/>
      <c r="J271" s="59"/>
      <c r="K271" s="59"/>
      <c r="L271" s="59"/>
      <c r="M271" s="59"/>
      <c r="N271" s="63"/>
      <c r="O271" s="370"/>
      <c r="P271" s="264"/>
      <c r="Q271" s="364"/>
    </row>
    <row r="272" spans="1:17" ht="13" x14ac:dyDescent="0.25">
      <c r="A272" s="352"/>
      <c r="B272" s="54" t="str">
        <f>IF(ISTEXT('Organizational Unit Summary'!$B$50),'Organizational Unit Summary'!$B$50,"")</f>
        <v>P-11</v>
      </c>
      <c r="C272" s="51" t="str">
        <f>IF(AND(F272="NY",G272="NY"),"NY",IF('Organizational Unit Summary'!$B$24="Benchmark or Sustainment",IF(D272="OoS","OoS",IF(D272=1,"DM",IF(D272=2,"PM",IF(D272=3,"LM",IF(D272=4,"FM"))))),IF(D272="OoS","OoS",IF(D272&lt;=2,"H",IF(D272=3,"M",IF(D272=4,"L"))))))</f>
        <v>OoS</v>
      </c>
      <c r="D272" s="58" t="str">
        <f>IF('Organizational Unit Summary'!$Q$21="OoS","OoS",IF(AND(F272=1,G272=1,NOT(ISTEXT(I272))),4,IF(AND(F272=1,G272=1,ISTEXT(I272)),3,IF(AND(OR(F272=1,G272=1),ISTEXT(I272)),2,1))))</f>
        <v>OoS</v>
      </c>
      <c r="E272" s="57" t="b">
        <f t="shared" si="6"/>
        <v>1</v>
      </c>
      <c r="F272" s="59"/>
      <c r="G272" s="59"/>
      <c r="H272" s="59"/>
      <c r="I272" s="59"/>
      <c r="J272" s="59"/>
      <c r="K272" s="59"/>
      <c r="L272" s="59"/>
      <c r="M272" s="59"/>
      <c r="N272" s="63"/>
      <c r="O272" s="370"/>
      <c r="P272" s="264"/>
      <c r="Q272" s="364"/>
    </row>
    <row r="273" spans="1:17" ht="13" x14ac:dyDescent="0.25">
      <c r="A273" s="352"/>
      <c r="B273" s="54" t="str">
        <f>IF(ISTEXT('Organizational Unit Summary'!$B$51),'Organizational Unit Summary'!$B$51,"")</f>
        <v>P-12</v>
      </c>
      <c r="C273" s="51" t="str">
        <f>IF(AND(F273="NY",G273="NY"),"NY",IF('Organizational Unit Summary'!$B$24="Benchmark or Sustainment",IF(D273="OoS","OoS",IF(D273=1,"DM",IF(D273=2,"PM",IF(D273=3,"LM",IF(D273=4,"FM"))))),IF(D273="OoS","OoS",IF(D273&lt;=2,"H",IF(D273=3,"M",IF(D273=4,"L"))))))</f>
        <v>OoS</v>
      </c>
      <c r="D273" s="58" t="str">
        <f>IF('Organizational Unit Summary'!$R$21="OoS","OoS",IF(AND(F273=1,G273=1,NOT(ISTEXT(I273))),4,IF(AND(F273=1,G273=1,ISTEXT(I273)),3,IF(AND(OR(F273=1,G273=1),ISTEXT(I273)),2,1))))</f>
        <v>OoS</v>
      </c>
      <c r="E273" s="57" t="b">
        <f t="shared" si="6"/>
        <v>1</v>
      </c>
      <c r="F273" s="59"/>
      <c r="G273" s="59"/>
      <c r="H273" s="59"/>
      <c r="I273" s="59"/>
      <c r="J273" s="59"/>
      <c r="K273" s="59"/>
      <c r="L273" s="59"/>
      <c r="M273" s="59"/>
      <c r="N273" s="63"/>
      <c r="O273" s="370"/>
      <c r="P273" s="264"/>
      <c r="Q273" s="364"/>
    </row>
    <row r="274" spans="1:17" ht="13" x14ac:dyDescent="0.25">
      <c r="A274" s="352"/>
      <c r="B274" s="54" t="str">
        <f>IF(ISTEXT('Organizational Unit Summary'!$B$52),'Organizational Unit Summary'!$B$52,"")</f>
        <v>P-13</v>
      </c>
      <c r="C274" s="51" t="str">
        <f>IF(AND(F274="NY",G274="NY"),"NY",IF('Organizational Unit Summary'!$B$24="Benchmark or Sustainment",IF(D274="OoS","OoS",IF(D274=1,"DM",IF(D274=2,"PM",IF(D274=3,"LM",IF(D274=4,"FM"))))),IF(D274="OoS","OoS",IF(D274&lt;=2,"H",IF(D274=3,"M",IF(D274=4,"L"))))))</f>
        <v>OoS</v>
      </c>
      <c r="D274" s="58" t="str">
        <f>IF('Organizational Unit Summary'!$S$21="OoS","OoS",IF(AND(F274=1,G274=1,NOT(ISTEXT(I274))),4,IF(AND(F274=1,G274=1,ISTEXT(I274)),3,IF(AND(OR(F274=1,G274=1),ISTEXT(I274)),2,1))))</f>
        <v>OoS</v>
      </c>
      <c r="E274" s="57" t="b">
        <f t="shared" si="6"/>
        <v>1</v>
      </c>
      <c r="F274" s="59"/>
      <c r="G274" s="59"/>
      <c r="H274" s="59"/>
      <c r="I274" s="59"/>
      <c r="J274" s="59"/>
      <c r="K274" s="59"/>
      <c r="L274" s="59"/>
      <c r="M274" s="59"/>
      <c r="N274" s="63"/>
      <c r="O274" s="370"/>
      <c r="P274" s="264"/>
      <c r="Q274" s="364"/>
    </row>
    <row r="275" spans="1:17" ht="13" x14ac:dyDescent="0.25">
      <c r="A275" s="352"/>
      <c r="B275" s="54" t="str">
        <f>IF(ISTEXT('Organizational Unit Summary'!$B$53),'Organizational Unit Summary'!$B$53,"")</f>
        <v>P-14</v>
      </c>
      <c r="C275" s="51" t="str">
        <f>IF(AND(F275="NY",G275="NY"),"NY",IF('Organizational Unit Summary'!$B$24="Benchmark or Sustainment",IF(D275="OoS","OoS",IF(D275=1,"DM",IF(D275=2,"PM",IF(D275=3,"LM",IF(D275=4,"FM"))))),IF(D275="OoS","OoS",IF(D275&lt;=2,"H",IF(D275=3,"M",IF(D275=4,"L"))))))</f>
        <v>OoS</v>
      </c>
      <c r="D275" s="58" t="str">
        <f>IF('Organizational Unit Summary'!$T$21="OoS","OoS",IF(AND(F275=1,G275=1,NOT(ISTEXT(I275))),4,IF(AND(F275=1,G275=1,ISTEXT(I275)),3,IF(AND(OR(F275=1,G275=1),ISTEXT(I275)),2,1))))</f>
        <v>OoS</v>
      </c>
      <c r="E275" s="57" t="b">
        <f t="shared" si="6"/>
        <v>1</v>
      </c>
      <c r="F275" s="59"/>
      <c r="G275" s="59"/>
      <c r="H275" s="59"/>
      <c r="I275" s="59"/>
      <c r="J275" s="59"/>
      <c r="K275" s="59"/>
      <c r="L275" s="59"/>
      <c r="M275" s="59"/>
      <c r="N275" s="63"/>
      <c r="O275" s="370"/>
      <c r="P275" s="264"/>
      <c r="Q275" s="364"/>
    </row>
    <row r="276" spans="1:17" ht="13" x14ac:dyDescent="0.25">
      <c r="A276" s="352"/>
      <c r="B276" s="54" t="str">
        <f>IF(ISTEXT('Organizational Unit Summary'!$B$54),'Organizational Unit Summary'!$B$54,"")</f>
        <v>P-15</v>
      </c>
      <c r="C276" s="51" t="str">
        <f>IF(AND(F276="NY",G276="NY"),"NY",IF('Organizational Unit Summary'!$B$24="Benchmark or Sustainment",IF(D276="OoS","OoS",IF(D276=1,"DM",IF(D276=2,"PM",IF(D276=3,"LM",IF(D276=4,"FM"))))),IF(D276="OoS","OoS",IF(D276&lt;=2,"H",IF(D276=3,"M",IF(D276=4,"L"))))))</f>
        <v>OoS</v>
      </c>
      <c r="D276" s="58" t="str">
        <f>IF('Organizational Unit Summary'!$U$21="OoS","OoS",IF(AND(F276=1,G276=1,NOT(ISTEXT(I276))),4,IF(AND(F276=1,G276=1,ISTEXT(I276)),3,IF(AND(OR(F276=1,G276=1),ISTEXT(I276)),2,1))))</f>
        <v>OoS</v>
      </c>
      <c r="E276" s="57" t="b">
        <f t="shared" si="6"/>
        <v>1</v>
      </c>
      <c r="F276" s="59"/>
      <c r="G276" s="59"/>
      <c r="H276" s="59"/>
      <c r="I276" s="59"/>
      <c r="J276" s="59"/>
      <c r="K276" s="59"/>
      <c r="L276" s="59"/>
      <c r="M276" s="59"/>
      <c r="N276" s="63"/>
      <c r="O276" s="370"/>
      <c r="P276" s="264"/>
      <c r="Q276" s="364"/>
    </row>
    <row r="277" spans="1:17" ht="13" x14ac:dyDescent="0.25">
      <c r="A277" s="352"/>
      <c r="B277" s="54" t="str">
        <f>IF(ISTEXT('Organizational Unit Summary'!$B$55),'Organizational Unit Summary'!$B$55,"")</f>
        <v>P-16</v>
      </c>
      <c r="C277" s="51" t="str">
        <f>IF(AND(F277="NY",G277="NY"),"NY",IF('Organizational Unit Summary'!$B$24="Benchmark or Sustainment",IF(D277="OoS","OoS",IF(D277=1,"DM",IF(D277=2,"PM",IF(D277=3,"LM",IF(D277=4,"FM"))))),IF(D277="OoS","OoS",IF(D277&lt;=2,"H",IF(D277=3,"M",IF(D277=4,"L"))))))</f>
        <v>OoS</v>
      </c>
      <c r="D277" s="58" t="str">
        <f>IF('Organizational Unit Summary'!$V$21="OoS","OoS",IF(AND(F277=1,G277=1,NOT(ISTEXT(I277))),4,IF(AND(F277=1,G277=1,ISTEXT(I277)),3,IF(AND(OR(F277=1,G277=1),ISTEXT(I277)),2,1))))</f>
        <v>OoS</v>
      </c>
      <c r="E277" s="57" t="b">
        <f t="shared" si="6"/>
        <v>1</v>
      </c>
      <c r="F277" s="59"/>
      <c r="G277" s="59"/>
      <c r="H277" s="59"/>
      <c r="I277" s="59"/>
      <c r="J277" s="59"/>
      <c r="K277" s="59"/>
      <c r="L277" s="59"/>
      <c r="M277" s="59"/>
      <c r="N277" s="63"/>
      <c r="O277" s="370"/>
      <c r="P277" s="264"/>
      <c r="Q277" s="364"/>
    </row>
    <row r="278" spans="1:17" ht="13" x14ac:dyDescent="0.25">
      <c r="A278" s="352"/>
      <c r="B278" s="54" t="str">
        <f>IF(ISTEXT('Organizational Unit Summary'!$B$56),'Organizational Unit Summary'!$B$56,"")</f>
        <v>P-17</v>
      </c>
      <c r="C278" s="51" t="str">
        <f>IF(AND(F278="NY",G278="NY"),"NY",IF('Organizational Unit Summary'!$B$24="Benchmark or Sustainment",IF(D278="OoS","OoS",IF(D278=1,"DM",IF(D278=2,"PM",IF(D278=3,"LM",IF(D278=4,"FM"))))),IF(D278="OoS","OoS",IF(D278&lt;=2,"H",IF(D278=3,"M",IF(D278=4,"L"))))))</f>
        <v>OoS</v>
      </c>
      <c r="D278" s="58" t="str">
        <f>IF('Organizational Unit Summary'!$W$21="OoS","OoS",IF(AND(F278=1,G278=1,NOT(ISTEXT(I278))),4,IF(AND(F278=1,G278=1,ISTEXT(I278)),3,IF(AND(OR(F278=1,G278=1),ISTEXT(I278)),2,1))))</f>
        <v>OoS</v>
      </c>
      <c r="E278" s="57" t="b">
        <f t="shared" si="6"/>
        <v>1</v>
      </c>
      <c r="F278" s="59"/>
      <c r="G278" s="59"/>
      <c r="H278" s="59"/>
      <c r="I278" s="59"/>
      <c r="J278" s="59"/>
      <c r="K278" s="59"/>
      <c r="L278" s="59"/>
      <c r="M278" s="59"/>
      <c r="N278" s="63"/>
      <c r="O278" s="370"/>
      <c r="P278" s="264"/>
      <c r="Q278" s="364"/>
    </row>
    <row r="279" spans="1:17" ht="13" x14ac:dyDescent="0.25">
      <c r="A279" s="352"/>
      <c r="B279" s="54" t="str">
        <f>IF(ISTEXT('Organizational Unit Summary'!$B$57),'Organizational Unit Summary'!$B$57,"")</f>
        <v>P-18</v>
      </c>
      <c r="C279" s="51" t="str">
        <f>IF(AND(F279="NY",G279="NY"),"NY",IF('Organizational Unit Summary'!$B$24="Benchmark or Sustainment",IF(D279="OoS","OoS",IF(D279=1,"DM",IF(D279=2,"PM",IF(D279=3,"LM",IF(D279=4,"FM"))))),IF(D279="OoS","OoS",IF(D279&lt;=2,"H",IF(D279=3,"M",IF(D279=4,"L"))))))</f>
        <v>OoS</v>
      </c>
      <c r="D279" s="58" t="str">
        <f>IF('Organizational Unit Summary'!$X$21="OoS","OoS",IF(AND(F279=1,G279=1,NOT(ISTEXT(I279))),4,IF(AND(F279=1,G279=1,ISTEXT(I279)),3,IF(AND(OR(F279=1,G279=1),ISTEXT(I279)),2,1))))</f>
        <v>OoS</v>
      </c>
      <c r="E279" s="57" t="b">
        <f t="shared" si="6"/>
        <v>1</v>
      </c>
      <c r="F279" s="59"/>
      <c r="G279" s="59"/>
      <c r="H279" s="59"/>
      <c r="I279" s="59"/>
      <c r="J279" s="59"/>
      <c r="K279" s="59"/>
      <c r="L279" s="59"/>
      <c r="M279" s="59"/>
      <c r="N279" s="63"/>
      <c r="O279" s="370"/>
      <c r="P279" s="264"/>
      <c r="Q279" s="364"/>
    </row>
    <row r="280" spans="1:17" ht="13" x14ac:dyDescent="0.25">
      <c r="A280" s="352"/>
      <c r="B280" s="54" t="str">
        <f>IF(ISTEXT('Organizational Unit Summary'!$B$58),'Organizational Unit Summary'!$B$58,"")</f>
        <v>P-19</v>
      </c>
      <c r="C280" s="51" t="str">
        <f>IF(AND(F280="NY",G280="NY"),"NY",IF('Organizational Unit Summary'!$B$24="Benchmark or Sustainment",IF(D280="OoS","OoS",IF(D280=1,"DM",IF(D280=2,"PM",IF(D280=3,"LM",IF(D280=4,"FM"))))),IF(D280="OoS","OoS",IF(D280&lt;=2,"H",IF(D280=3,"M",IF(D280=4,"L"))))))</f>
        <v>OoS</v>
      </c>
      <c r="D280" s="58" t="str">
        <f>IF('Organizational Unit Summary'!$Y$21="OoS","OoS",IF(AND(F280=1,G280=1,NOT(ISTEXT(I280))),4,IF(AND(F280=1,G280=1,ISTEXT(I280)),3,IF(AND(OR(F280=1,G280=1),ISTEXT(I280)),2,1))))</f>
        <v>OoS</v>
      </c>
      <c r="E280" s="57" t="b">
        <f t="shared" si="6"/>
        <v>1</v>
      </c>
      <c r="F280" s="59"/>
      <c r="G280" s="59"/>
      <c r="H280" s="59"/>
      <c r="I280" s="59"/>
      <c r="J280" s="59"/>
      <c r="K280" s="59"/>
      <c r="L280" s="59"/>
      <c r="M280" s="59"/>
      <c r="N280" s="63"/>
      <c r="O280" s="370"/>
      <c r="P280" s="264"/>
      <c r="Q280" s="364"/>
    </row>
    <row r="281" spans="1:17" ht="13.5" thickBot="1" x14ac:dyDescent="0.3">
      <c r="A281" s="353"/>
      <c r="B281" s="54" t="str">
        <f>IF(ISTEXT('Organizational Unit Summary'!$B$59),'Organizational Unit Summary'!$B$59,"")</f>
        <v>P-20</v>
      </c>
      <c r="C281" s="51" t="str">
        <f>IF(AND(F281="NY",G281="NY"),"NY",IF('Organizational Unit Summary'!$B$24="Benchmark or Sustainment",IF(D281="OoS","OoS",IF(D281=1,"DM",IF(D281=2,"PM",IF(D281=3,"LM",IF(D281=4,"FM"))))),IF(D281="OoS","OoS",IF(D281&lt;=2,"H",IF(D281=3,"M",IF(D281=4,"L"))))))</f>
        <v>OoS</v>
      </c>
      <c r="D281" s="58" t="str">
        <f>IF('Organizational Unit Summary'!$Z$21="OoS","OoS",IF(AND(F281=1,G281=1,NOT(ISTEXT(I281))),4,IF(AND(F281=1,G281=1,ISTEXT(I281)),3,IF(AND(OR(F281=1,G281=1),ISTEXT(I281)),2,1))))</f>
        <v>OoS</v>
      </c>
      <c r="E281" s="57" t="b">
        <f t="shared" si="6"/>
        <v>1</v>
      </c>
      <c r="F281" s="59"/>
      <c r="G281" s="59"/>
      <c r="H281" s="59"/>
      <c r="I281" s="59"/>
      <c r="J281" s="59"/>
      <c r="K281" s="59"/>
      <c r="L281" s="59"/>
      <c r="M281" s="59"/>
      <c r="N281" s="63"/>
      <c r="O281" s="371"/>
      <c r="P281" s="264"/>
      <c r="Q281" s="365"/>
    </row>
    <row r="282" spans="1:17" ht="13" hidden="1" x14ac:dyDescent="0.25">
      <c r="A282" s="351" t="s">
        <v>113</v>
      </c>
      <c r="B282" s="54" t="str">
        <f>IF(ISTEXT('Organizational Unit Summary'!$B$40),'Organizational Unit Summary'!$B$40,"")</f>
        <v>P-1</v>
      </c>
      <c r="C282" s="51" t="str">
        <f>IF(AND(F282="NY",G282="NY"),"NY",IF('Organizational Unit Summary'!$B$24="Benchmark or Sustainment",IF(D282="OoS","OoS",IF(D282=1,"DM",IF(D282=2,"PM",IF(D282=3,"LM",IF(D282=4,"FM"))))),IF(D282="OoS","OoS",IF(D282&lt;=2,"H",IF(D282=3,"M",IF(D282=4,"L"))))))</f>
        <v>OoS</v>
      </c>
      <c r="D282" s="58" t="str">
        <f>IF('Organizational Unit Summary'!$G$21="OoS","OoS",IF(AND(F282=1,G282=1,NOT(ISTEXT(I282))),4,IF(AND(F282=1,G282=1,ISTEXT(I282)),3,IF(AND(OR(F282=1,G282=1),ISTEXT(I282)),2,1))))</f>
        <v>OoS</v>
      </c>
      <c r="E282" s="57" t="b">
        <f t="shared" si="6"/>
        <v>1</v>
      </c>
      <c r="F282" s="59"/>
      <c r="G282" s="59"/>
      <c r="H282" s="59"/>
      <c r="I282" s="59"/>
      <c r="J282" s="59"/>
      <c r="K282" s="59"/>
      <c r="L282" s="59"/>
      <c r="M282" s="59"/>
      <c r="N282" s="63"/>
      <c r="O282" s="369"/>
      <c r="P282" s="100"/>
      <c r="Q282" s="357"/>
    </row>
    <row r="283" spans="1:17" ht="13" hidden="1" x14ac:dyDescent="0.25">
      <c r="A283" s="352"/>
      <c r="B283" s="54" t="str">
        <f>IF(ISTEXT('Organizational Unit Summary'!$B$41),'Organizational Unit Summary'!$B$41,"")</f>
        <v>P-2</v>
      </c>
      <c r="C283" s="51" t="str">
        <f>IF(AND(F283="NY",G283="NY"),"NY",IF('Organizational Unit Summary'!$B$24="Benchmark or Sustainment",IF(D283="OoS","OoS",IF(D283=1,"DM",IF(D283=2,"PM",IF(D283=3,"LM",IF(D283=4,"FM"))))),IF(D283="OoS","OoS",IF(D283&lt;=2,"H",IF(D283=3,"M",IF(D283=4,"L"))))))</f>
        <v>OoS</v>
      </c>
      <c r="D283" s="58" t="str">
        <f>IF('Organizational Unit Summary'!$H$21="OoS","OoS",IF(AND(F283=1,G283=1,NOT(ISTEXT(I283))),4,IF(AND(F283=1,G283=1,ISTEXT(I283)),3,IF(AND(OR(F283=1,G283=1),ISTEXT(I283)),2,1))))</f>
        <v>OoS</v>
      </c>
      <c r="E283" s="57" t="b">
        <f t="shared" si="6"/>
        <v>1</v>
      </c>
      <c r="F283" s="59"/>
      <c r="G283" s="59"/>
      <c r="H283" s="59"/>
      <c r="I283" s="59"/>
      <c r="J283" s="59"/>
      <c r="K283" s="59"/>
      <c r="L283" s="59"/>
      <c r="M283" s="59"/>
      <c r="N283" s="63"/>
      <c r="O283" s="370"/>
      <c r="P283" s="100"/>
      <c r="Q283" s="358"/>
    </row>
    <row r="284" spans="1:17" ht="13" hidden="1" x14ac:dyDescent="0.25">
      <c r="A284" s="352"/>
      <c r="B284" s="54" t="str">
        <f>IF(ISTEXT('Organizational Unit Summary'!$B$42),'Organizational Unit Summary'!$B$42,"")</f>
        <v>P-3</v>
      </c>
      <c r="C284" s="51" t="str">
        <f>IF(AND(F284="NY",G284="NY"),"NY",IF('Organizational Unit Summary'!$B$24="Benchmark or Sustainment",IF(D284="OoS","OoS",IF(D284=1,"DM",IF(D284=2,"PM",IF(D284=3,"LM",IF(D284=4,"FM"))))),IF(D284="OoS","OoS",IF(D284&lt;=2,"H",IF(D284=3,"M",IF(D284=4,"L"))))))</f>
        <v>OoS</v>
      </c>
      <c r="D284" s="58" t="str">
        <f>IF('Organizational Unit Summary'!$I$21="OoS","OoS",IF(AND(F284=1,G284=1,NOT(ISTEXT(I284))),4,IF(AND(F284=1,G284=1,ISTEXT(I284)),3,IF(AND(OR(F284=1,G284=1),ISTEXT(I284)),2,1))))</f>
        <v>OoS</v>
      </c>
      <c r="E284" s="57" t="b">
        <f t="shared" si="6"/>
        <v>1</v>
      </c>
      <c r="F284" s="59"/>
      <c r="G284" s="59"/>
      <c r="H284" s="59"/>
      <c r="I284" s="59"/>
      <c r="J284" s="59"/>
      <c r="K284" s="59"/>
      <c r="L284" s="59"/>
      <c r="M284" s="59"/>
      <c r="N284" s="63"/>
      <c r="O284" s="370"/>
      <c r="P284" s="100"/>
      <c r="Q284" s="358"/>
    </row>
    <row r="285" spans="1:17" ht="13" hidden="1" x14ac:dyDescent="0.25">
      <c r="A285" s="352"/>
      <c r="B285" s="54" t="str">
        <f>IF(ISTEXT('Organizational Unit Summary'!$B$43),'Organizational Unit Summary'!$B$43,"")</f>
        <v>P-4</v>
      </c>
      <c r="C285" s="51" t="str">
        <f>IF(AND(F285="NY",G285="NY"),"NY",IF('Organizational Unit Summary'!$B$24="Benchmark or Sustainment",IF(D285="OoS","OoS",IF(D285=1,"DM",IF(D285=2,"PM",IF(D285=3,"LM",IF(D285=4,"FM"))))),IF(D285="OoS","OoS",IF(D285&lt;=2,"H",IF(D285=3,"M",IF(D285=4,"L"))))))</f>
        <v>OoS</v>
      </c>
      <c r="D285" s="58" t="str">
        <f>IF('Organizational Unit Summary'!$J$21="OoS","OoS",IF(AND(F285=1,G285=1,NOT(ISTEXT(I285))),4,IF(AND(F285=1,G285=1,ISTEXT(I285)),3,IF(AND(OR(F285=1,G285=1),ISTEXT(I285)),2,1))))</f>
        <v>OoS</v>
      </c>
      <c r="E285" s="57" t="b">
        <f t="shared" si="6"/>
        <v>1</v>
      </c>
      <c r="F285" s="59"/>
      <c r="G285" s="59"/>
      <c r="H285" s="59"/>
      <c r="I285" s="59"/>
      <c r="J285" s="59"/>
      <c r="K285" s="59"/>
      <c r="L285" s="59"/>
      <c r="M285" s="59"/>
      <c r="N285" s="63"/>
      <c r="O285" s="370"/>
      <c r="P285" s="100"/>
      <c r="Q285" s="358"/>
    </row>
    <row r="286" spans="1:17" ht="13" hidden="1" x14ac:dyDescent="0.25">
      <c r="A286" s="352"/>
      <c r="B286" s="54" t="str">
        <f>IF(ISTEXT('Organizational Unit Summary'!$B$44),'Organizational Unit Summary'!$B$44,"")</f>
        <v>P-5</v>
      </c>
      <c r="C286" s="51" t="str">
        <f>IF(AND(F286="NY",G286="NY"),"NY",IF('Organizational Unit Summary'!$B$24="Benchmark or Sustainment",IF(D286="OoS","OoS",IF(D286=1,"DM",IF(D286=2,"PM",IF(D286=3,"LM",IF(D286=4,"FM"))))),IF(D286="OoS","OoS",IF(D286&lt;=2,"H",IF(D286=3,"M",IF(D286=4,"L"))))))</f>
        <v>OoS</v>
      </c>
      <c r="D286" s="58" t="str">
        <f>IF('Organizational Unit Summary'!$K$21="OoS","OoS",IF(AND(F286=1,G286=1,NOT(ISTEXT(I286))),4,IF(AND(F286=1,G286=1,ISTEXT(I286)),3,IF(AND(OR(F286=1,G286=1),ISTEXT(I286)),2,1))))</f>
        <v>OoS</v>
      </c>
      <c r="E286" s="57" t="b">
        <f t="shared" si="6"/>
        <v>1</v>
      </c>
      <c r="F286" s="59"/>
      <c r="G286" s="59"/>
      <c r="H286" s="59"/>
      <c r="I286" s="59"/>
      <c r="J286" s="59"/>
      <c r="K286" s="59"/>
      <c r="L286" s="59"/>
      <c r="M286" s="59"/>
      <c r="N286" s="63"/>
      <c r="O286" s="370"/>
      <c r="P286" s="100"/>
      <c r="Q286" s="358"/>
    </row>
    <row r="287" spans="1:17" ht="13" hidden="1" x14ac:dyDescent="0.25">
      <c r="A287" s="352"/>
      <c r="B287" s="54" t="str">
        <f>IF(ISTEXT('Organizational Unit Summary'!$B$45),'Organizational Unit Summary'!$B$45,"")</f>
        <v>P-6</v>
      </c>
      <c r="C287" s="51" t="str">
        <f>IF(AND(F287="NY",G287="NY"),"NY",IF('Organizational Unit Summary'!$B$24="Benchmark or Sustainment",IF(D287="OoS","OoS",IF(D287=1,"DM",IF(D287=2,"PM",IF(D287=3,"LM",IF(D287=4,"FM"))))),IF(D287="OoS","OoS",IF(D287&lt;=2,"H",IF(D287=3,"M",IF(D287=4,"L"))))))</f>
        <v>OoS</v>
      </c>
      <c r="D287" s="58" t="str">
        <f>IF('Organizational Unit Summary'!$L$21="OoS","OoS",IF(AND(F287=1,G287=1,NOT(ISTEXT(I287))),4,IF(AND(F287=1,G287=1,ISTEXT(I287)),3,IF(AND(OR(F287=1,G287=1),ISTEXT(I287)),2,1))))</f>
        <v>OoS</v>
      </c>
      <c r="E287" s="57" t="b">
        <f t="shared" si="6"/>
        <v>1</v>
      </c>
      <c r="F287" s="59"/>
      <c r="G287" s="59"/>
      <c r="H287" s="59"/>
      <c r="I287" s="59"/>
      <c r="J287" s="59"/>
      <c r="K287" s="59"/>
      <c r="L287" s="59"/>
      <c r="M287" s="59"/>
      <c r="N287" s="63"/>
      <c r="O287" s="370"/>
      <c r="P287" s="100"/>
      <c r="Q287" s="358"/>
    </row>
    <row r="288" spans="1:17" ht="13" hidden="1" x14ac:dyDescent="0.25">
      <c r="A288" s="352"/>
      <c r="B288" s="54" t="str">
        <f>IF(ISTEXT('Organizational Unit Summary'!$B$46),'Organizational Unit Summary'!$B$46,"")</f>
        <v>P-7</v>
      </c>
      <c r="C288" s="51" t="str">
        <f>IF(AND(F288="NY",G288="NY"),"NY",IF('Organizational Unit Summary'!$B$24="Benchmark or Sustainment",IF(D288="OoS","OoS",IF(D288=1,"DM",IF(D288=2,"PM",IF(D288=3,"LM",IF(D288=4,"FM"))))),IF(D288="OoS","OoS",IF(D288&lt;=2,"H",IF(D288=3,"M",IF(D288=4,"L"))))))</f>
        <v>OoS</v>
      </c>
      <c r="D288" s="58" t="str">
        <f>IF('Organizational Unit Summary'!$M$21="OoS","OoS",IF(AND(F288=1,G288=1,NOT(ISTEXT(I288))),4,IF(AND(F288=1,G288=1,ISTEXT(I288)),3,IF(AND(OR(F288=1,G288=1),ISTEXT(I288)),2,1))))</f>
        <v>OoS</v>
      </c>
      <c r="E288" s="57" t="b">
        <f t="shared" si="6"/>
        <v>1</v>
      </c>
      <c r="F288" s="59"/>
      <c r="G288" s="59"/>
      <c r="H288" s="59"/>
      <c r="I288" s="59"/>
      <c r="J288" s="59"/>
      <c r="K288" s="59"/>
      <c r="L288" s="59"/>
      <c r="M288" s="59"/>
      <c r="N288" s="63"/>
      <c r="O288" s="370"/>
      <c r="P288" s="100"/>
      <c r="Q288" s="358"/>
    </row>
    <row r="289" spans="1:17" ht="13" hidden="1" x14ac:dyDescent="0.25">
      <c r="A289" s="352"/>
      <c r="B289" s="54" t="str">
        <f>IF(ISTEXT('Organizational Unit Summary'!$B$47),'Organizational Unit Summary'!$B$47,"")</f>
        <v>P-8</v>
      </c>
      <c r="C289" s="51" t="str">
        <f>IF(AND(F289="NY",G289="NY"),"NY",IF('Organizational Unit Summary'!$B$24="Benchmark or Sustainment",IF(D289="OoS","OoS",IF(D289=1,"DM",IF(D289=2,"PM",IF(D289=3,"LM",IF(D289=4,"FM"))))),IF(D289="OoS","OoS",IF(D289&lt;=2,"H",IF(D289=3,"M",IF(D289=4,"L"))))))</f>
        <v>OoS</v>
      </c>
      <c r="D289" s="58" t="str">
        <f>IF('Organizational Unit Summary'!$N$21="OoS","OoS",IF(AND(F289=1,G289=1,NOT(ISTEXT(I289))),4,IF(AND(F289=1,G289=1,ISTEXT(I289)),3,IF(AND(OR(F289=1,G289=1),ISTEXT(I289)),2,1))))</f>
        <v>OoS</v>
      </c>
      <c r="E289" s="57" t="b">
        <f t="shared" si="6"/>
        <v>1</v>
      </c>
      <c r="F289" s="59"/>
      <c r="G289" s="59"/>
      <c r="H289" s="59"/>
      <c r="I289" s="59"/>
      <c r="J289" s="59"/>
      <c r="K289" s="59"/>
      <c r="L289" s="59"/>
      <c r="M289" s="59"/>
      <c r="N289" s="63"/>
      <c r="O289" s="370"/>
      <c r="P289" s="100"/>
      <c r="Q289" s="358"/>
    </row>
    <row r="290" spans="1:17" ht="13" hidden="1" x14ac:dyDescent="0.25">
      <c r="A290" s="352"/>
      <c r="B290" s="54" t="str">
        <f>IF(ISTEXT('Organizational Unit Summary'!$B$48),'Organizational Unit Summary'!$B$48,"")</f>
        <v>P-9</v>
      </c>
      <c r="C290" s="51" t="str">
        <f>IF(AND(F290="NY",G290="NY"),"NY",IF('Organizational Unit Summary'!$B$24="Benchmark or Sustainment",IF(D290="OoS","OoS",IF(D290=1,"DM",IF(D290=2,"PM",IF(D290=3,"LM",IF(D290=4,"FM"))))),IF(D290="OoS","OoS",IF(D290&lt;=2,"H",IF(D290=3,"M",IF(D290=4,"L"))))))</f>
        <v>OoS</v>
      </c>
      <c r="D290" s="58" t="str">
        <f>IF('Organizational Unit Summary'!$O$21="OoS","OoS",IF(AND(F290=1,G290=1,NOT(ISTEXT(I290))),4,IF(AND(F290=1,G290=1,ISTEXT(I290)),3,IF(AND(OR(F290=1,G290=1),ISTEXT(I290)),2,1))))</f>
        <v>OoS</v>
      </c>
      <c r="E290" s="57" t="b">
        <f t="shared" si="6"/>
        <v>1</v>
      </c>
      <c r="F290" s="59"/>
      <c r="G290" s="59"/>
      <c r="H290" s="59"/>
      <c r="I290" s="59"/>
      <c r="J290" s="59"/>
      <c r="K290" s="59"/>
      <c r="L290" s="59"/>
      <c r="M290" s="59"/>
      <c r="N290" s="63"/>
      <c r="O290" s="370"/>
      <c r="P290" s="100"/>
      <c r="Q290" s="358"/>
    </row>
    <row r="291" spans="1:17" ht="13" hidden="1" x14ac:dyDescent="0.25">
      <c r="A291" s="352"/>
      <c r="B291" s="54" t="str">
        <f>IF(ISTEXT('Organizational Unit Summary'!$B$49),'Organizational Unit Summary'!$B$49,"")</f>
        <v>P-10</v>
      </c>
      <c r="C291" s="51" t="str">
        <f>IF(AND(F291="NY",G291="NY"),"NY",IF('Organizational Unit Summary'!$B$24="Benchmark or Sustainment",IF(D291="OoS","OoS",IF(D291=1,"DM",IF(D291=2,"PM",IF(D291=3,"LM",IF(D291=4,"FM"))))),IF(D291="OoS","OoS",IF(D291&lt;=2,"H",IF(D291=3,"M",IF(D291=4,"L"))))))</f>
        <v>OoS</v>
      </c>
      <c r="D291" s="58" t="str">
        <f>IF('Organizational Unit Summary'!$P$21="OoS","OoS",IF(AND(F291=1,G291=1,NOT(ISTEXT(I291))),4,IF(AND(F291=1,G291=1,ISTEXT(I291)),3,IF(AND(OR(F291=1,G291=1),ISTEXT(I291)),2,1))))</f>
        <v>OoS</v>
      </c>
      <c r="E291" s="57" t="b">
        <f t="shared" si="6"/>
        <v>1</v>
      </c>
      <c r="F291" s="59"/>
      <c r="G291" s="59"/>
      <c r="H291" s="59"/>
      <c r="I291" s="59"/>
      <c r="J291" s="59"/>
      <c r="K291" s="59"/>
      <c r="L291" s="59"/>
      <c r="M291" s="59"/>
      <c r="N291" s="63"/>
      <c r="O291" s="370"/>
      <c r="P291" s="100"/>
      <c r="Q291" s="358"/>
    </row>
    <row r="292" spans="1:17" ht="13" hidden="1" x14ac:dyDescent="0.25">
      <c r="A292" s="352"/>
      <c r="B292" s="54" t="str">
        <f>IF(ISTEXT('Organizational Unit Summary'!$B$50),'Organizational Unit Summary'!$B$50,"")</f>
        <v>P-11</v>
      </c>
      <c r="C292" s="51" t="str">
        <f>IF(AND(F292="NY",G292="NY"),"NY",IF('Organizational Unit Summary'!$B$24="Benchmark or Sustainment",IF(D292="OoS","OoS",IF(D292=1,"DM",IF(D292=2,"PM",IF(D292=3,"LM",IF(D292=4,"FM"))))),IF(D292="OoS","OoS",IF(D292&lt;=2,"H",IF(D292=3,"M",IF(D292=4,"L"))))))</f>
        <v>OoS</v>
      </c>
      <c r="D292" s="58" t="str">
        <f>IF('Organizational Unit Summary'!$Q$21="OoS","OoS",IF(AND(F292=1,G292=1,NOT(ISTEXT(I292))),4,IF(AND(F292=1,G292=1,ISTEXT(I292)),3,IF(AND(OR(F292=1,G292=1),ISTEXT(I292)),2,1))))</f>
        <v>OoS</v>
      </c>
      <c r="E292" s="57" t="b">
        <f t="shared" si="6"/>
        <v>1</v>
      </c>
      <c r="F292" s="59"/>
      <c r="G292" s="59"/>
      <c r="H292" s="59"/>
      <c r="I292" s="59"/>
      <c r="J292" s="59"/>
      <c r="K292" s="59"/>
      <c r="L292" s="59"/>
      <c r="M292" s="59"/>
      <c r="N292" s="63"/>
      <c r="O292" s="370"/>
      <c r="P292" s="100"/>
      <c r="Q292" s="358"/>
    </row>
    <row r="293" spans="1:17" ht="13" hidden="1" x14ac:dyDescent="0.25">
      <c r="A293" s="352"/>
      <c r="B293" s="54" t="str">
        <f>IF(ISTEXT('Organizational Unit Summary'!$B$51),'Organizational Unit Summary'!$B$51,"")</f>
        <v>P-12</v>
      </c>
      <c r="C293" s="51" t="str">
        <f>IF(AND(F293="NY",G293="NY"),"NY",IF('Organizational Unit Summary'!$B$24="Benchmark or Sustainment",IF(D293="OoS","OoS",IF(D293=1,"DM",IF(D293=2,"PM",IF(D293=3,"LM",IF(D293=4,"FM"))))),IF(D293="OoS","OoS",IF(D293&lt;=2,"H",IF(D293=3,"M",IF(D293=4,"L"))))))</f>
        <v>OoS</v>
      </c>
      <c r="D293" s="58" t="str">
        <f>IF('Organizational Unit Summary'!$R$21="OoS","OoS",IF(AND(F293=1,G293=1,NOT(ISTEXT(I293))),4,IF(AND(F293=1,G293=1,ISTEXT(I293)),3,IF(AND(OR(F293=1,G293=1),ISTEXT(I293)),2,1))))</f>
        <v>OoS</v>
      </c>
      <c r="E293" s="57" t="b">
        <f t="shared" si="6"/>
        <v>1</v>
      </c>
      <c r="F293" s="59"/>
      <c r="G293" s="59"/>
      <c r="H293" s="59"/>
      <c r="I293" s="59"/>
      <c r="J293" s="59"/>
      <c r="K293" s="59"/>
      <c r="L293" s="59"/>
      <c r="M293" s="59"/>
      <c r="N293" s="63"/>
      <c r="O293" s="370"/>
      <c r="P293" s="100"/>
      <c r="Q293" s="358"/>
    </row>
    <row r="294" spans="1:17" ht="13" hidden="1" x14ac:dyDescent="0.25">
      <c r="A294" s="352"/>
      <c r="B294" s="54" t="str">
        <f>IF(ISTEXT('Organizational Unit Summary'!$B$52),'Organizational Unit Summary'!$B$52,"")</f>
        <v>P-13</v>
      </c>
      <c r="C294" s="51" t="str">
        <f>IF(AND(F294="NY",G294="NY"),"NY",IF('Organizational Unit Summary'!$B$24="Benchmark or Sustainment",IF(D294="OoS","OoS",IF(D294=1,"DM",IF(D294=2,"PM",IF(D294=3,"LM",IF(D294=4,"FM"))))),IF(D294="OoS","OoS",IF(D294&lt;=2,"H",IF(D294=3,"M",IF(D294=4,"L"))))))</f>
        <v>OoS</v>
      </c>
      <c r="D294" s="58" t="str">
        <f>IF('Organizational Unit Summary'!$S$21="OoS","OoS",IF(AND(F294=1,G294=1,NOT(ISTEXT(I294))),4,IF(AND(F294=1,G294=1,ISTEXT(I294)),3,IF(AND(OR(F294=1,G294=1),ISTEXT(I294)),2,1))))</f>
        <v>OoS</v>
      </c>
      <c r="E294" s="57" t="b">
        <f t="shared" si="6"/>
        <v>1</v>
      </c>
      <c r="F294" s="59"/>
      <c r="G294" s="59"/>
      <c r="H294" s="59"/>
      <c r="I294" s="59"/>
      <c r="J294" s="59"/>
      <c r="K294" s="59"/>
      <c r="L294" s="59"/>
      <c r="M294" s="59"/>
      <c r="N294" s="63"/>
      <c r="O294" s="370"/>
      <c r="P294" s="100"/>
      <c r="Q294" s="358"/>
    </row>
    <row r="295" spans="1:17" ht="13" hidden="1" x14ac:dyDescent="0.25">
      <c r="A295" s="352"/>
      <c r="B295" s="54" t="str">
        <f>IF(ISTEXT('Organizational Unit Summary'!$B$53),'Organizational Unit Summary'!$B$53,"")</f>
        <v>P-14</v>
      </c>
      <c r="C295" s="51" t="str">
        <f>IF(AND(F295="NY",G295="NY"),"NY",IF('Organizational Unit Summary'!$B$24="Benchmark or Sustainment",IF(D295="OoS","OoS",IF(D295=1,"DM",IF(D295=2,"PM",IF(D295=3,"LM",IF(D295=4,"FM"))))),IF(D295="OoS","OoS",IF(D295&lt;=2,"H",IF(D295=3,"M",IF(D295=4,"L"))))))</f>
        <v>OoS</v>
      </c>
      <c r="D295" s="58" t="str">
        <f>IF('Organizational Unit Summary'!$T$21="OoS","OoS",IF(AND(F295=1,G295=1,NOT(ISTEXT(I295))),4,IF(AND(F295=1,G295=1,ISTEXT(I295)),3,IF(AND(OR(F295=1,G295=1),ISTEXT(I295)),2,1))))</f>
        <v>OoS</v>
      </c>
      <c r="E295" s="57" t="b">
        <f t="shared" si="6"/>
        <v>1</v>
      </c>
      <c r="F295" s="59"/>
      <c r="G295" s="59"/>
      <c r="H295" s="59"/>
      <c r="I295" s="59"/>
      <c r="J295" s="59"/>
      <c r="K295" s="59"/>
      <c r="L295" s="59"/>
      <c r="M295" s="59"/>
      <c r="N295" s="63"/>
      <c r="O295" s="370"/>
      <c r="P295" s="100"/>
      <c r="Q295" s="358"/>
    </row>
    <row r="296" spans="1:17" ht="13" hidden="1" x14ac:dyDescent="0.25">
      <c r="A296" s="352"/>
      <c r="B296" s="54" t="str">
        <f>IF(ISTEXT('Organizational Unit Summary'!$B$54),'Organizational Unit Summary'!$B$54,"")</f>
        <v>P-15</v>
      </c>
      <c r="C296" s="51" t="str">
        <f>IF(AND(F296="NY",G296="NY"),"NY",IF('Organizational Unit Summary'!$B$24="Benchmark or Sustainment",IF(D296="OoS","OoS",IF(D296=1,"DM",IF(D296=2,"PM",IF(D296=3,"LM",IF(D296=4,"FM"))))),IF(D296="OoS","OoS",IF(D296&lt;=2,"H",IF(D296=3,"M",IF(D296=4,"L"))))))</f>
        <v>OoS</v>
      </c>
      <c r="D296" s="58" t="str">
        <f>IF('Organizational Unit Summary'!$U$21="OoS","OoS",IF(AND(F296=1,G296=1,NOT(ISTEXT(I296))),4,IF(AND(F296=1,G296=1,ISTEXT(I296)),3,IF(AND(OR(F296=1,G296=1),ISTEXT(I296)),2,1))))</f>
        <v>OoS</v>
      </c>
      <c r="E296" s="57" t="b">
        <f t="shared" si="6"/>
        <v>1</v>
      </c>
      <c r="F296" s="59"/>
      <c r="G296" s="59"/>
      <c r="H296" s="59"/>
      <c r="I296" s="59"/>
      <c r="J296" s="59"/>
      <c r="K296" s="59"/>
      <c r="L296" s="59"/>
      <c r="M296" s="59"/>
      <c r="N296" s="63"/>
      <c r="O296" s="370"/>
      <c r="P296" s="100"/>
      <c r="Q296" s="358"/>
    </row>
    <row r="297" spans="1:17" ht="13" hidden="1" x14ac:dyDescent="0.25">
      <c r="A297" s="352"/>
      <c r="B297" s="54" t="str">
        <f>IF(ISTEXT('Organizational Unit Summary'!$B$55),'Organizational Unit Summary'!$B$55,"")</f>
        <v>P-16</v>
      </c>
      <c r="C297" s="51" t="str">
        <f>IF(AND(F297="NY",G297="NY"),"NY",IF('Organizational Unit Summary'!$B$24="Benchmark or Sustainment",IF(D297="OoS","OoS",IF(D297=1,"DM",IF(D297=2,"PM",IF(D297=3,"LM",IF(D297=4,"FM"))))),IF(D297="OoS","OoS",IF(D297&lt;=2,"H",IF(D297=3,"M",IF(D297=4,"L"))))))</f>
        <v>OoS</v>
      </c>
      <c r="D297" s="58" t="str">
        <f>IF('Organizational Unit Summary'!$V$21="OoS","OoS",IF(AND(F297=1,G297=1,NOT(ISTEXT(I297))),4,IF(AND(F297=1,G297=1,ISTEXT(I297)),3,IF(AND(OR(F297=1,G297=1),ISTEXT(I297)),2,1))))</f>
        <v>OoS</v>
      </c>
      <c r="E297" s="57" t="b">
        <f t="shared" si="6"/>
        <v>1</v>
      </c>
      <c r="F297" s="59"/>
      <c r="G297" s="59"/>
      <c r="H297" s="59"/>
      <c r="I297" s="59"/>
      <c r="J297" s="59"/>
      <c r="K297" s="59"/>
      <c r="L297" s="59"/>
      <c r="M297" s="59"/>
      <c r="N297" s="63"/>
      <c r="O297" s="370"/>
      <c r="P297" s="100"/>
      <c r="Q297" s="358"/>
    </row>
    <row r="298" spans="1:17" ht="13" hidden="1" x14ac:dyDescent="0.25">
      <c r="A298" s="352"/>
      <c r="B298" s="54" t="str">
        <f>IF(ISTEXT('Organizational Unit Summary'!$B$56),'Organizational Unit Summary'!$B$56,"")</f>
        <v>P-17</v>
      </c>
      <c r="C298" s="51" t="str">
        <f>IF(AND(F298="NY",G298="NY"),"NY",IF('Organizational Unit Summary'!$B$24="Benchmark or Sustainment",IF(D298="OoS","OoS",IF(D298=1,"DM",IF(D298=2,"PM",IF(D298=3,"LM",IF(D298=4,"FM"))))),IF(D298="OoS","OoS",IF(D298&lt;=2,"H",IF(D298=3,"M",IF(D298=4,"L"))))))</f>
        <v>OoS</v>
      </c>
      <c r="D298" s="58" t="str">
        <f>IF('Organizational Unit Summary'!$W$21="OoS","OoS",IF(AND(F298=1,G298=1,NOT(ISTEXT(I298))),4,IF(AND(F298=1,G298=1,ISTEXT(I298)),3,IF(AND(OR(F298=1,G298=1),ISTEXT(I298)),2,1))))</f>
        <v>OoS</v>
      </c>
      <c r="E298" s="57" t="b">
        <f t="shared" si="6"/>
        <v>1</v>
      </c>
      <c r="F298" s="59"/>
      <c r="G298" s="59"/>
      <c r="H298" s="59"/>
      <c r="I298" s="59"/>
      <c r="J298" s="59"/>
      <c r="K298" s="59"/>
      <c r="L298" s="59"/>
      <c r="M298" s="59"/>
      <c r="N298" s="63"/>
      <c r="O298" s="370"/>
      <c r="P298" s="100"/>
      <c r="Q298" s="358"/>
    </row>
    <row r="299" spans="1:17" ht="13" hidden="1" x14ac:dyDescent="0.25">
      <c r="A299" s="352"/>
      <c r="B299" s="54" t="str">
        <f>IF(ISTEXT('Organizational Unit Summary'!$B$57),'Organizational Unit Summary'!$B$57,"")</f>
        <v>P-18</v>
      </c>
      <c r="C299" s="51" t="str">
        <f>IF(AND(F299="NY",G299="NY"),"NY",IF('Organizational Unit Summary'!$B$24="Benchmark or Sustainment",IF(D299="OoS","OoS",IF(D299=1,"DM",IF(D299=2,"PM",IF(D299=3,"LM",IF(D299=4,"FM"))))),IF(D299="OoS","OoS",IF(D299&lt;=2,"H",IF(D299=3,"M",IF(D299=4,"L"))))))</f>
        <v>OoS</v>
      </c>
      <c r="D299" s="58" t="str">
        <f>IF('Organizational Unit Summary'!$X$21="OoS","OoS",IF(AND(F299=1,G299=1,NOT(ISTEXT(I299))),4,IF(AND(F299=1,G299=1,ISTEXT(I299)),3,IF(AND(OR(F299=1,G299=1),ISTEXT(I299)),2,1))))</f>
        <v>OoS</v>
      </c>
      <c r="E299" s="57" t="b">
        <f t="shared" si="6"/>
        <v>1</v>
      </c>
      <c r="F299" s="59"/>
      <c r="G299" s="59"/>
      <c r="H299" s="59"/>
      <c r="I299" s="59"/>
      <c r="J299" s="59"/>
      <c r="K299" s="59"/>
      <c r="L299" s="59"/>
      <c r="M299" s="59"/>
      <c r="N299" s="63"/>
      <c r="O299" s="370"/>
      <c r="P299" s="100"/>
      <c r="Q299" s="358"/>
    </row>
    <row r="300" spans="1:17" ht="13" hidden="1" x14ac:dyDescent="0.25">
      <c r="A300" s="352"/>
      <c r="B300" s="54" t="str">
        <f>IF(ISTEXT('Organizational Unit Summary'!$B$58),'Organizational Unit Summary'!$B$58,"")</f>
        <v>P-19</v>
      </c>
      <c r="C300" s="51" t="str">
        <f>IF(AND(F300="NY",G300="NY"),"NY",IF('Organizational Unit Summary'!$B$24="Benchmark or Sustainment",IF(D300="OoS","OoS",IF(D300=1,"DM",IF(D300=2,"PM",IF(D300=3,"LM",IF(D300=4,"FM"))))),IF(D300="OoS","OoS",IF(D300&lt;=2,"H",IF(D300=3,"M",IF(D300=4,"L"))))))</f>
        <v>OoS</v>
      </c>
      <c r="D300" s="58" t="str">
        <f>IF('Organizational Unit Summary'!$Y$21="OoS","OoS",IF(AND(F300=1,G300=1,NOT(ISTEXT(I300))),4,IF(AND(F300=1,G300=1,ISTEXT(I300)),3,IF(AND(OR(F300=1,G300=1),ISTEXT(I300)),2,1))))</f>
        <v>OoS</v>
      </c>
      <c r="E300" s="57" t="b">
        <f t="shared" si="6"/>
        <v>1</v>
      </c>
      <c r="F300" s="59"/>
      <c r="G300" s="59"/>
      <c r="H300" s="59"/>
      <c r="I300" s="59"/>
      <c r="J300" s="59"/>
      <c r="K300" s="59"/>
      <c r="L300" s="59"/>
      <c r="M300" s="59"/>
      <c r="N300" s="63"/>
      <c r="O300" s="370"/>
      <c r="P300" s="100"/>
      <c r="Q300" s="358"/>
    </row>
    <row r="301" spans="1:17" ht="13.5" hidden="1" thickBot="1" x14ac:dyDescent="0.3">
      <c r="A301" s="353"/>
      <c r="B301" s="54" t="str">
        <f>IF(ISTEXT('Organizational Unit Summary'!$B$59),'Organizational Unit Summary'!$B$59,"")</f>
        <v>P-20</v>
      </c>
      <c r="C301" s="51" t="str">
        <f>IF(AND(F301="NY",G301="NY"),"NY",IF('Organizational Unit Summary'!$B$24="Benchmark or Sustainment",IF(D301="OoS","OoS",IF(D301=1,"DM",IF(D301=2,"PM",IF(D301=3,"LM",IF(D301=4,"FM"))))),IF(D301="OoS","OoS",IF(D301&lt;=2,"H",IF(D301=3,"M",IF(D301=4,"L"))))))</f>
        <v>OoS</v>
      </c>
      <c r="D301" s="58" t="str">
        <f>IF('Organizational Unit Summary'!$Z$21="OoS","OoS",IF(AND(F301=1,G301=1,NOT(ISTEXT(I301))),4,IF(AND(F301=1,G301=1,ISTEXT(I301)),3,IF(AND(OR(F301=1,G301=1),ISTEXT(I301)),2,1))))</f>
        <v>OoS</v>
      </c>
      <c r="E301" s="57" t="b">
        <f t="shared" si="6"/>
        <v>1</v>
      </c>
      <c r="F301" s="59"/>
      <c r="G301" s="59"/>
      <c r="H301" s="59"/>
      <c r="I301" s="59"/>
      <c r="J301" s="59"/>
      <c r="K301" s="59"/>
      <c r="L301" s="59"/>
      <c r="M301" s="59"/>
      <c r="N301" s="63"/>
      <c r="O301" s="371"/>
      <c r="P301" s="100"/>
      <c r="Q301" s="359"/>
    </row>
    <row r="302" spans="1:17" ht="12.65" hidden="1" customHeight="1" thickBot="1" x14ac:dyDescent="0.3"/>
    <row r="303" spans="1:17" ht="12.65" hidden="1" customHeight="1" x14ac:dyDescent="0.25"/>
    <row r="304" spans="1:17"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spans="1:17" hidden="1" x14ac:dyDescent="0.25"/>
    <row r="674" spans="1:17" hidden="1" x14ac:dyDescent="0.25"/>
    <row r="675" spans="1:17" hidden="1" x14ac:dyDescent="0.25"/>
    <row r="676" spans="1:17" hidden="1" x14ac:dyDescent="0.25"/>
    <row r="677" spans="1:17" hidden="1" x14ac:dyDescent="0.25"/>
    <row r="678" spans="1:17" hidden="1" x14ac:dyDescent="0.25"/>
    <row r="679" spans="1:17" hidden="1" x14ac:dyDescent="0.25"/>
    <row r="680" spans="1:17" hidden="1" x14ac:dyDescent="0.25"/>
    <row r="681" spans="1:17" hidden="1" x14ac:dyDescent="0.25"/>
    <row r="682" spans="1:17" ht="13" thickTop="1" x14ac:dyDescent="0.25">
      <c r="A682" s="140"/>
      <c r="B682" s="140"/>
      <c r="C682" s="141"/>
      <c r="D682" s="140"/>
      <c r="E682" s="140"/>
      <c r="F682" s="140"/>
      <c r="G682" s="140"/>
      <c r="H682" s="140"/>
      <c r="I682" s="140"/>
      <c r="J682" s="140"/>
      <c r="K682" s="140"/>
      <c r="L682" s="140"/>
      <c r="M682" s="140"/>
      <c r="N682" s="140"/>
      <c r="O682" s="142"/>
      <c r="P682" s="140"/>
      <c r="Q682" s="141"/>
    </row>
    <row r="683" spans="1:17" hidden="1" x14ac:dyDescent="0.25"/>
    <row r="684" spans="1:17" hidden="1" x14ac:dyDescent="0.25"/>
    <row r="685" spans="1:17" hidden="1" x14ac:dyDescent="0.25"/>
    <row r="686" spans="1:17" hidden="1" x14ac:dyDescent="0.25"/>
    <row r="687" spans="1:17" hidden="1" x14ac:dyDescent="0.25"/>
    <row r="688" spans="1:17"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sheetData>
  <sheetProtection sheet="1" objects="1" formatColumns="0" formatRows="0"/>
  <autoFilter ref="A1:N301" xr:uid="{DC88284D-F4F2-4316-83D4-02C827897A98}"/>
  <customSheetViews>
    <customSheetView guid="{F76BC29A-0A9C-41DD-B7BE-86D7BCE1FD7E}" showRuler="0">
      <pane xSplit="5" ySplit="3" topLeftCell="G245" activePane="bottomRight" state="frozenSplit"/>
      <selection pane="bottomRight" activeCell="L146" sqref="L146"/>
      <pageMargins left="0" right="0" top="0" bottom="0" header="0" footer="0"/>
    </customSheetView>
    <customSheetView guid="{F216E611-95A8-4BBB-A2D0-A05645A4F810}" showRuler="0">
      <pane xSplit="5" ySplit="3" topLeftCell="G32" activePane="bottomRight" state="frozenSplit"/>
      <selection pane="bottomRight" activeCell="I44" sqref="I44"/>
      <pageMargins left="0" right="0" top="0" bottom="0" header="0" footer="0"/>
    </customSheetView>
    <customSheetView guid="{D23FD9BC-A501-4E36-8884-84F753B0CB15}" showRuler="0">
      <pane xSplit="5" ySplit="3" topLeftCell="G186" activePane="bottomRight" state="frozenSplit"/>
      <selection pane="bottomRight" activeCell="K196" sqref="K196"/>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34">
    <mergeCell ref="O62:O81"/>
    <mergeCell ref="O82:O101"/>
    <mergeCell ref="O102:O121"/>
    <mergeCell ref="O122:O141"/>
    <mergeCell ref="O142:O161"/>
    <mergeCell ref="Q2:Q41"/>
    <mergeCell ref="Q42:Q201"/>
    <mergeCell ref="Q202:Q281"/>
    <mergeCell ref="A242:A261"/>
    <mergeCell ref="A262:A281"/>
    <mergeCell ref="A2:A21"/>
    <mergeCell ref="A22:A41"/>
    <mergeCell ref="A42:A61"/>
    <mergeCell ref="A62:A81"/>
    <mergeCell ref="A82:A101"/>
    <mergeCell ref="A102:A121"/>
    <mergeCell ref="A122:A141"/>
    <mergeCell ref="A142:A161"/>
    <mergeCell ref="O2:O21"/>
    <mergeCell ref="O22:O41"/>
    <mergeCell ref="O42:O61"/>
    <mergeCell ref="A162:A181"/>
    <mergeCell ref="A182:A201"/>
    <mergeCell ref="A202:A221"/>
    <mergeCell ref="A222:A241"/>
    <mergeCell ref="Q282:Q301"/>
    <mergeCell ref="A282:A301"/>
    <mergeCell ref="O162:O181"/>
    <mergeCell ref="O182:O201"/>
    <mergeCell ref="O202:O221"/>
    <mergeCell ref="O222:O241"/>
    <mergeCell ref="O242:O261"/>
    <mergeCell ref="O262:O281"/>
    <mergeCell ref="O282:O301"/>
  </mergeCells>
  <phoneticPr fontId="9" type="noConversion"/>
  <conditionalFormatting sqref="Q2 Q42 Q202 Q282">
    <cfRule type="cellIs" dxfId="611" priority="471" stopIfTrue="1" operator="equal">
      <formula>"S"</formula>
    </cfRule>
    <cfRule type="cellIs" dxfId="610" priority="472" stopIfTrue="1" operator="equal">
      <formula>"NR"</formula>
    </cfRule>
    <cfRule type="cellIs" dxfId="609" priority="473" stopIfTrue="1" operator="equal">
      <formula>"U"</formula>
    </cfRule>
  </conditionalFormatting>
  <conditionalFormatting sqref="D2:E301">
    <cfRule type="cellIs" dxfId="608" priority="63" stopIfTrue="1" operator="equal">
      <formula>"L"</formula>
    </cfRule>
    <cfRule type="cellIs" dxfId="607" priority="64" stopIfTrue="1" operator="equal">
      <formula>"M"</formula>
    </cfRule>
    <cfRule type="cellIs" dxfId="606" priority="65" stopIfTrue="1" operator="equal">
      <formula>"H"</formula>
    </cfRule>
  </conditionalFormatting>
  <conditionalFormatting sqref="C2:C301">
    <cfRule type="expression" dxfId="605" priority="8" stopIfTrue="1">
      <formula>D2=4</formula>
    </cfRule>
    <cfRule type="expression" dxfId="604" priority="9" stopIfTrue="1">
      <formula>D2=3</formula>
    </cfRule>
    <cfRule type="expression" dxfId="603" priority="10" stopIfTrue="1">
      <formula>OR(D2=1,D2=2)</formula>
    </cfRule>
  </conditionalFormatting>
  <conditionalFormatting sqref="C2:C301">
    <cfRule type="cellIs" dxfId="602" priority="6" stopIfTrue="1" operator="equal">
      <formula>"NC"</formula>
    </cfRule>
    <cfRule type="cellIs" dxfId="601" priority="7" stopIfTrue="1" operator="equal">
      <formula>"NY"</formula>
    </cfRule>
  </conditionalFormatting>
  <conditionalFormatting sqref="O2 O22 O42 O62 O82 O102 O122 O142 O162 O182 O202 O222 O242 O262 O282">
    <cfRule type="expression" dxfId="600" priority="1" stopIfTrue="1">
      <formula>OR(O2="L",O2="FM")</formula>
    </cfRule>
    <cfRule type="expression" dxfId="599" priority="2" stopIfTrue="1">
      <formula>OR(O2="M",O2="LM")</formula>
    </cfRule>
    <cfRule type="expression" dxfId="598" priority="3" stopIfTrue="1">
      <formula>OR(O2="H",O2="PM",O2="NM",O2="DM")</formula>
    </cfRule>
    <cfRule type="expression" dxfId="597" priority="4" stopIfTrue="1">
      <formula>OR(O2="NC")</formula>
    </cfRule>
    <cfRule type="expression" dxfId="596" priority="5" stopIfTrue="1">
      <formula>OR(O2="NY")</formula>
    </cfRule>
  </conditionalFormatting>
  <dataValidations count="2">
    <dataValidation type="whole" operator="greaterThanOrEqual" allowBlank="1" showInputMessage="1" showErrorMessage="1" error="Only numeric entries allowed" sqref="H2:H301 J2:J301" xr:uid="{46858912-FA06-4595-9382-8E340AEB16A3}">
      <formula1>0</formula1>
    </dataValidation>
    <dataValidation type="list" allowBlank="1" showInputMessage="1" showErrorMessage="1" sqref="F2:G301" xr:uid="{A18127CD-3EA3-4563-96DF-576971267BD0}">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4C34AEA4-2A1E-4477-AAD6-268772EE45DA}">
          <x14:formula1>
            <xm:f>'Organizational Unit Summary'!$AL$22:$AL$24</xm:f>
          </x14:formula1>
          <xm:sqref>Q2 Q42 Q202 Q282</xm:sqref>
        </x14:dataValidation>
        <x14:dataValidation type="list" allowBlank="1" showInputMessage="1" showErrorMessage="1" xr:uid="{DD5A7DB8-E6A0-4B18-B193-B4E31B73D88F}">
          <x14:formula1>
            <xm:f>IF('Organizational Unit Summary'!$B$24="Evaluation", Eval_Char, Benchmark_Char)</xm:f>
          </x14:formula1>
          <xm:sqref>O2 O22 O42 O62 O82 O102 O122 O142 O162 O182 O202 O222 O242 O262 O282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19.179687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210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Summary'!$G$22="OoS","OoS",IF(AND(F2=1,G2=1,NOT(ISTEXT(I2))),4,IF(AND(F2=1,G2=1,ISTEXT(I2)),3,IF(AND(OR(F2=1,G2=1),ISTEXT(I2)),2,1))))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Summary'!$H$22="OoS","OoS",IF(AND(F3=1,G3=1,NOT(ISTEXT(I3))),4,IF(AND(F3=1,G3=1,ISTEXT(I3)),3,IF(AND(OR(F3=1,G3=1),ISTEXT(I3)),2,1))))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Summary'!$I$22="OoS","OoS",IF(AND(F4=1,G4=1,NOT(ISTEXT(I4))),4,IF(AND(F4=1,G4=1,ISTEXT(I4)),3,IF(AND(OR(F4=1,G4=1),ISTEXT(I4)),2,1))))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Summary'!$J$22="OoS","OoS",IF(AND(F5=1,G5=1,NOT(ISTEXT(I5))),4,IF(AND(F5=1,G5=1,ISTEXT(I5)),3,IF(AND(OR(F5=1,G5=1),ISTEXT(I5)),2,1))))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Summary'!$K$22="OoS","OoS",IF(AND(F6=1,G6=1,NOT(ISTEXT(I6))),4,IF(AND(F6=1,G6=1,ISTEXT(I6)),3,IF(AND(OR(F6=1,G6=1),ISTEXT(I6)),2,1))))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Summary'!$L$22="OoS","OoS",IF(AND(F7=1,G7=1,NOT(ISTEXT(I7))),4,IF(AND(F7=1,G7=1,ISTEXT(I7)),3,IF(AND(OR(F7=1,G7=1),ISTEXT(I7)),2,1))))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Summary'!$M$22="OoS","OoS",IF(AND(F8=1,G8=1,NOT(ISTEXT(I8))),4,IF(AND(F8=1,G8=1,ISTEXT(I8)),3,IF(AND(OR(F8=1,G8=1),ISTEXT(I8)),2,1))))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Summary'!$N$22="OoS","OoS",IF(AND(F9=1,G9=1,NOT(ISTEXT(I9))),4,IF(AND(F9=1,G9=1,ISTEXT(I9)),3,IF(AND(OR(F9=1,G9=1),ISTEXT(I9)),2,1))))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Summary'!$Z$22="OoS","OoS",IF(AND(F21=1,G21=1,NOT(ISTEXT(I21))),4,IF(AND(F21=1,G21=1,ISTEXT(I21)),3,IF(AND(OR(F21=1,G21=1),ISTEXT(I21)),2,1))))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211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Summary'!$G$22="OoS","OoS",IF(AND(F22=1,G22=1,NOT(ISTEXT(I22))),4,IF(AND(F22=1,G22=1,ISTEXT(I22)),3,IF(AND(OR(F22=1,G22=1),ISTEXT(I22)),2,1))))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Summary'!$H$22="OoS","OoS",IF(AND(F23=1,G23=1,NOT(ISTEXT(I23))),4,IF(AND(F23=1,G23=1,ISTEXT(I23)),3,IF(AND(OR(F23=1,G23=1),ISTEXT(I23)),2,1))))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Summary'!$I$22="OoS","OoS",IF(AND(F24=1,G24=1,NOT(ISTEXT(I24))),4,IF(AND(F24=1,G24=1,ISTEXT(I24)),3,IF(AND(OR(F24=1,G24=1),ISTEXT(I24)),2,1))))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Summary'!$J$22="OoS","OoS",IF(AND(F25=1,G25=1,NOT(ISTEXT(I25))),4,IF(AND(F25=1,G25=1,ISTEXT(I25)),3,IF(AND(OR(F25=1,G25=1),ISTEXT(I25)),2,1))))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Summary'!$K$22="OoS","OoS",IF(AND(F26=1,G26=1,NOT(ISTEXT(I26))),4,IF(AND(F26=1,G26=1,ISTEXT(I26)),3,IF(AND(OR(F26=1,G26=1),ISTEXT(I26)),2,1))))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Summary'!$L$22="OoS","OoS",IF(AND(F27=1,G27=1,NOT(ISTEXT(I27))),4,IF(AND(F27=1,G27=1,ISTEXT(I27)),3,IF(AND(OR(F27=1,G27=1),ISTEXT(I27)),2,1))))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Summary'!$M$22="OoS","OoS",IF(AND(F28=1,G28=1,NOT(ISTEXT(I28))),4,IF(AND(F28=1,G28=1,ISTEXT(I28)),3,IF(AND(OR(F28=1,G28=1),ISTEXT(I28)),2,1))))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Summary'!$N$22="OoS","OoS",IF(AND(F29=1,G29=1,NOT(ISTEXT(I29))),4,IF(AND(F29=1,G29=1,ISTEXT(I29)),3,IF(AND(OR(F29=1,G29=1),ISTEXT(I29)),2,1))))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Summary'!$O$22="OoS","OoS",IF(AND(F30=1,G30=1,NOT(ISTEXT(I30))),4,IF(AND(F30=1,G30=1,ISTEXT(I30)),3,IF(AND(OR(F30=1,G30=1),ISTEXT(I30)),2,1))))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Summary'!$P$22="OoS","OoS",IF(AND(F31=1,G31=1,NOT(ISTEXT(I31))),4,IF(AND(F31=1,G31=1,ISTEXT(I31)),3,IF(AND(OR(F31=1,G31=1),ISTEXT(I31)),2,1))))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Summary'!$Q$22="OoS","OoS",IF(AND(F32=1,G32=1,NOT(ISTEXT(I32))),4,IF(AND(F32=1,G32=1,ISTEXT(I32)),3,IF(AND(OR(F32=1,G32=1),ISTEXT(I32)),2,1))))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Summary'!$R$22="OoS","OoS",IF(AND(F33=1,G33=1,NOT(ISTEXT(I33))),4,IF(AND(F33=1,G33=1,ISTEXT(I33)),3,IF(AND(OR(F33=1,G33=1),ISTEXT(I33)),2,1))))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Summary'!$S$22="OoS","OoS",IF(AND(F34=1,G34=1,NOT(ISTEXT(I34))),4,IF(AND(F34=1,G34=1,ISTEXT(I34)),3,IF(AND(OR(F34=1,G34=1),ISTEXT(I34)),2,1))))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Summary'!$T$22="OoS","OoS",IF(AND(F35=1,G35=1,NOT(ISTEXT(I35))),4,IF(AND(F35=1,G35=1,ISTEXT(I35)),3,IF(AND(OR(F35=1,G35=1),ISTEXT(I35)),2,1))))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Summary'!$U$22="OoS","OoS",IF(AND(F36=1,G36=1,NOT(ISTEXT(I36))),4,IF(AND(F36=1,G36=1,ISTEXT(I36)),3,IF(AND(OR(F36=1,G36=1),ISTEXT(I36)),2,1))))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Summary'!$V$22="OoS","OoS",IF(AND(F37=1,G37=1,NOT(ISTEXT(I37))),4,IF(AND(F37=1,G37=1,ISTEXT(I37)),3,IF(AND(OR(F37=1,G37=1),ISTEXT(I37)),2,1))))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Summary'!$W$22="OoS","OoS",IF(AND(F38=1,G38=1,NOT(ISTEXT(I38))),4,IF(AND(F38=1,G38=1,ISTEXT(I38)),3,IF(AND(OR(F38=1,G38=1),ISTEXT(I38)),2,1))))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Summary'!$X$22="OoS","OoS",IF(AND(F39=1,G39=1,NOT(ISTEXT(I39))),4,IF(AND(F39=1,G39=1,ISTEXT(I39)),3,IF(AND(OR(F39=1,G39=1),ISTEXT(I39)),2,1))))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Summary'!$Y$22="OoS","OoS",IF(AND(F40=1,G40=1,NOT(ISTEXT(I40))),4,IF(AND(F40=1,G40=1,ISTEXT(I40)),3,IF(AND(OR(F40=1,G40=1),ISTEXT(I40)),2,1))))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Summary'!$Z$22="OoS","OoS",IF(AND(F41=1,G41=1,NOT(ISTEXT(I41))),4,IF(AND(F41=1,G41=1,ISTEXT(I41)),3,IF(AND(OR(F41=1,G41=1),ISTEXT(I41)),2,1))))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212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Summary'!$G$22="OoS","OoS",IF(AND(F42=1,G42=1,NOT(ISTEXT(I42))),4,IF(AND(F42=1,G42=1,ISTEXT(I42)),3,IF(AND(OR(F42=1,G42=1),ISTEXT(I42)),2,1))))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Summary'!$H$22="OoS","OoS",IF(AND(F43=1,G43=1,NOT(ISTEXT(I43))),4,IF(AND(F43=1,G43=1,ISTEXT(I43)),3,IF(AND(OR(F43=1,G43=1),ISTEXT(I43)),2,1))))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Summary'!$I$22="OoS","OoS",IF(AND(F44=1,G44=1,NOT(ISTEXT(I44))),4,IF(AND(F44=1,G44=1,ISTEXT(I44)),3,IF(AND(OR(F44=1,G44=1),ISTEXT(I44)),2,1))))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Summary'!$J$22="OoS","OoS",IF(AND(F45=1,G45=1,NOT(ISTEXT(I45))),4,IF(AND(F45=1,G45=1,ISTEXT(I45)),3,IF(AND(OR(F45=1,G45=1),ISTEXT(I45)),2,1))))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Summary'!$K$22="OoS","OoS",IF(AND(F46=1,G46=1,NOT(ISTEXT(I46))),4,IF(AND(F46=1,G46=1,ISTEXT(I46)),3,IF(AND(OR(F46=1,G46=1),ISTEXT(I46)),2,1))))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Summary'!$L$22="OoS","OoS",IF(AND(F47=1,G47=1,NOT(ISTEXT(I47))),4,IF(AND(F47=1,G47=1,ISTEXT(I47)),3,IF(AND(OR(F47=1,G47=1),ISTEXT(I47)),2,1))))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213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Summary'!$H$22="OoS","OoS",IF(AND(F63=1,G63=1,NOT(ISTEXT(I63))),4,IF(AND(F63=1,G63=1,ISTEXT(I63)),3,IF(AND(OR(F63=1,G63=1),ISTEXT(I63)),2,1))))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Summary'!$L$22="OoS","OoS",IF(AND(F67=1,G67=1,NOT(ISTEXT(I67))),4,IF(AND(F67=1,G67=1,ISTEXT(I67)),3,IF(AND(OR(F67=1,G67=1),ISTEXT(I67)),2,1))))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Summary'!$M$22="OoS","OoS",IF(AND(F68=1,G68=1,NOT(ISTEXT(I68))),4,IF(AND(F68=1,G68=1,ISTEXT(I68)),3,IF(AND(OR(F68=1,G68=1),ISTEXT(I68)),2,1))))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Summary'!$N$22="OoS","OoS",IF(AND(F69=1,G69=1,NOT(ISTEXT(I69))),4,IF(AND(F69=1,G69=1,ISTEXT(I69)),3,IF(AND(OR(F69=1,G69=1),ISTEXT(I69)),2,1))))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Summary'!$O$22="OoS","OoS",IF(AND(F70=1,G70=1,NOT(ISTEXT(I70))),4,IF(AND(F70=1,G70=1,ISTEXT(I70)),3,IF(AND(OR(F70=1,G70=1),ISTEXT(I70)),2,1))))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Summary'!$P$22="OoS","OoS",IF(AND(F71=1,G71=1,NOT(ISTEXT(I71))),4,IF(AND(F71=1,G71=1,ISTEXT(I71)),3,IF(AND(OR(F71=1,G71=1),ISTEXT(I71)),2,1))))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Summary'!$Q$22="OoS","OoS",IF(AND(F72=1,G72=1,NOT(ISTEXT(I72))),4,IF(AND(F72=1,G72=1,ISTEXT(I72)),3,IF(AND(OR(F72=1,G72=1),ISTEXT(I72)),2,1))))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Summary'!$R$22="OoS","OoS",IF(AND(F73=1,G73=1,NOT(ISTEXT(I73))),4,IF(AND(F73=1,G73=1,ISTEXT(I73)),3,IF(AND(OR(F73=1,G73=1),ISTEXT(I73)),2,1))))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Summary'!$S$22="OoS","OoS",IF(AND(F74=1,G74=1,NOT(ISTEXT(I74))),4,IF(AND(F74=1,G74=1,ISTEXT(I74)),3,IF(AND(OR(F74=1,G74=1),ISTEXT(I74)),2,1))))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Summary'!$T$22="OoS","OoS",IF(AND(F75=1,G75=1,NOT(ISTEXT(I75))),4,IF(AND(F75=1,G75=1,ISTEXT(I75)),3,IF(AND(OR(F75=1,G75=1),ISTEXT(I75)),2,1))))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Summary'!$U$22="OoS","OoS",IF(AND(F76=1,G76=1,NOT(ISTEXT(I76))),4,IF(AND(F76=1,G76=1,ISTEXT(I76)),3,IF(AND(OR(F76=1,G76=1),ISTEXT(I76)),2,1))))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Summary'!$V$22="OoS","OoS",IF(AND(F77=1,G77=1,NOT(ISTEXT(I77))),4,IF(AND(F77=1,G77=1,ISTEXT(I77)),3,IF(AND(OR(F77=1,G77=1),ISTEXT(I77)),2,1))))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Summary'!$W$22="OoS","OoS",IF(AND(F78=1,G78=1,NOT(ISTEXT(I78))),4,IF(AND(F78=1,G78=1,ISTEXT(I78)),3,IF(AND(OR(F78=1,G78=1),ISTEXT(I78)),2,1))))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Summary'!$X$22="OoS","OoS",IF(AND(F79=1,G79=1,NOT(ISTEXT(I79))),4,IF(AND(F79=1,G79=1,ISTEXT(I79)),3,IF(AND(OR(F79=1,G79=1),ISTEXT(I79)),2,1))))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Summary'!$Y$22="OoS","OoS",IF(AND(F80=1,G80=1,NOT(ISTEXT(I80))),4,IF(AND(F80=1,G80=1,ISTEXT(I80)),3,IF(AND(OR(F80=1,G80=1),ISTEXT(I80)),2,1))))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Summary'!$Z$22="OoS","OoS",IF(AND(F81=1,G81=1,NOT(ISTEXT(I81))),4,IF(AND(F81=1,G81=1,ISTEXT(I81)),3,IF(AND(OR(F81=1,G81=1),ISTEXT(I81)),2,1))))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214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Summary'!$G$22="OoS","OoS",IF(AND(F82=1,G82=1,NOT(ISTEXT(I82))),4,IF(AND(F82=1,G82=1,ISTEXT(I82)),3,IF(AND(OR(F82=1,G82=1),ISTEXT(I82)),2,1))))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Summary'!$H$22="OoS","OoS",IF(AND(F83=1,G83=1,NOT(ISTEXT(I83))),4,IF(AND(F83=1,G83=1,ISTEXT(I83)),3,IF(AND(OR(F83=1,G83=1),ISTEXT(I83)),2,1))))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Summary'!$I$22="OoS","OoS",IF(AND(F84=1,G84=1,NOT(ISTEXT(I84))),4,IF(AND(F84=1,G84=1,ISTEXT(I84)),3,IF(AND(OR(F84=1,G84=1),ISTEXT(I84)),2,1))))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Summary'!$J$22="OoS","OoS",IF(AND(F85=1,G85=1,NOT(ISTEXT(I85))),4,IF(AND(F85=1,G85=1,ISTEXT(I85)),3,IF(AND(OR(F85=1,G85=1),ISTEXT(I85)),2,1))))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Summary'!$K$22="OoS","OoS",IF(AND(F86=1,G86=1,NOT(ISTEXT(I86))),4,IF(AND(F86=1,G86=1,ISTEXT(I86)),3,IF(AND(OR(F86=1,G86=1),ISTEXT(I86)),2,1))))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Summary'!$L$22="OoS","OoS",IF(AND(F87=1,G87=1,NOT(ISTEXT(I87))),4,IF(AND(F87=1,G87=1,ISTEXT(I87)),3,IF(AND(OR(F87=1,G87=1),ISTEXT(I87)),2,1))))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Summary'!$M$22="OoS","OoS",IF(AND(F88=1,G88=1,NOT(ISTEXT(I88))),4,IF(AND(F88=1,G88=1,ISTEXT(I88)),3,IF(AND(OR(F88=1,G88=1),ISTEXT(I88)),2,1))))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Summary'!$N$22="OoS","OoS",IF(AND(F89=1,G89=1,NOT(ISTEXT(I89))),4,IF(AND(F89=1,G89=1,ISTEXT(I89)),3,IF(AND(OR(F89=1,G89=1),ISTEXT(I89)),2,1))))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Summary'!$O$22="OoS","OoS",IF(AND(F90=1,G90=1,NOT(ISTEXT(I90))),4,IF(AND(F90=1,G90=1,ISTEXT(I90)),3,IF(AND(OR(F90=1,G90=1),ISTEXT(I90)),2,1))))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Summary'!$P$22="OoS","OoS",IF(AND(F91=1,G91=1,NOT(ISTEXT(I91))),4,IF(AND(F91=1,G91=1,ISTEXT(I91)),3,IF(AND(OR(F91=1,G91=1),ISTEXT(I91)),2,1))))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215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Summary'!$P$22="OoS","OoS",IF(AND(F111=1,G111=1,NOT(ISTEXT(I111))),4,IF(AND(F111=1,G111=1,ISTEXT(I111)),3,IF(AND(OR(F111=1,G111=1),ISTEXT(I111)),2,1))))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Summary'!$Q$22="OoS","OoS",IF(AND(F112=1,G112=1,NOT(ISTEXT(I112))),4,IF(AND(F112=1,G112=1,ISTEXT(I112)),3,IF(AND(OR(F112=1,G112=1),ISTEXT(I112)),2,1))))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Summary'!$R$22="OoS","OoS",IF(AND(F113=1,G113=1,NOT(ISTEXT(I113))),4,IF(AND(F113=1,G113=1,ISTEXT(I113)),3,IF(AND(OR(F113=1,G113=1),ISTEXT(I113)),2,1))))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Summary'!$S$22="OoS","OoS",IF(AND(F114=1,G114=1,NOT(ISTEXT(I114))),4,IF(AND(F114=1,G114=1,ISTEXT(I114)),3,IF(AND(OR(F114=1,G114=1),ISTEXT(I114)),2,1))))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Summary'!$T$22="OoS","OoS",IF(AND(F115=1,G115=1,NOT(ISTEXT(I115))),4,IF(AND(F115=1,G115=1,ISTEXT(I115)),3,IF(AND(OR(F115=1,G115=1),ISTEXT(I115)),2,1))))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Summary'!$U$22="OoS","OoS",IF(AND(F116=1,G116=1,NOT(ISTEXT(I116))),4,IF(AND(F116=1,G116=1,ISTEXT(I116)),3,IF(AND(OR(F116=1,G116=1),ISTEXT(I116)),2,1))))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Summary'!$V$22="OoS","OoS",IF(AND(F117=1,G117=1,NOT(ISTEXT(I117))),4,IF(AND(F117=1,G117=1,ISTEXT(I117)),3,IF(AND(OR(F117=1,G117=1),ISTEXT(I117)),2,1))))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Summary'!$W$22="OoS","OoS",IF(AND(F118=1,G118=1,NOT(ISTEXT(I118))),4,IF(AND(F118=1,G118=1,ISTEXT(I118)),3,IF(AND(OR(F118=1,G118=1),ISTEXT(I118)),2,1))))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Summary'!$X$22="OoS","OoS",IF(AND(F119=1,G119=1,NOT(ISTEXT(I119))),4,IF(AND(F119=1,G119=1,ISTEXT(I119)),3,IF(AND(OR(F119=1,G119=1),ISTEXT(I119)),2,1))))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Summary'!$Y$22="OoS","OoS",IF(AND(F120=1,G120=1,NOT(ISTEXT(I120))),4,IF(AND(F120=1,G120=1,ISTEXT(I120)),3,IF(AND(OR(F120=1,G120=1),ISTEXT(I120)),2,1))))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Summary'!$Z$22="OoS","OoS",IF(AND(F121=1,G121=1,NOT(ISTEXT(I121))),4,IF(AND(F121=1,G121=1,ISTEXT(I121)),3,IF(AND(OR(F121=1,G121=1),ISTEXT(I121)),2,1))))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3" hidden="1" thickBot="1" x14ac:dyDescent="0.3"/>
    <row r="123" spans="1:17" hidden="1" x14ac:dyDescent="0.25"/>
    <row r="124" spans="1:17" hidden="1" x14ac:dyDescent="0.25"/>
    <row r="125" spans="1:17" hidden="1" x14ac:dyDescent="0.25"/>
    <row r="126" spans="1:17" hidden="1" x14ac:dyDescent="0.25"/>
    <row r="127" spans="1:17" hidden="1" x14ac:dyDescent="0.25"/>
    <row r="128" spans="1:17"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21" xr:uid="{7DACDA1E-A8BC-461C-BD21-5670497AC73E}"/>
  <customSheetViews>
    <customSheetView guid="{F76BC29A-0A9C-41DD-B7BE-86D7BCE1FD7E}" showRuler="0">
      <pane xSplit="5" ySplit="3" topLeftCell="G4" activePane="bottomRight" state="frozenSplit"/>
      <selection pane="bottomRight" activeCell="A264" sqref="A264:XFD264"/>
      <pageMargins left="0" right="0" top="0" bottom="0" header="0" footer="0"/>
    </customSheetView>
    <customSheetView guid="{F216E611-95A8-4BBB-A2D0-A05645A4F810}" showRuler="0">
      <pane xSplit="5" ySplit="3" topLeftCell="G4" activePane="bottomRight" state="frozenSplit"/>
      <selection pane="bottomRight" activeCell="H15" sqref="H15"/>
      <pageMargins left="0" right="0" top="0" bottom="0" header="0" footer="0"/>
    </customSheetView>
    <customSheetView guid="{D23FD9BC-A501-4E36-8884-84F753B0CB15}" scale="75" showRuler="0">
      <pane xSplit="5" ySplit="3" topLeftCell="G4" activePane="bottomRight" state="frozenSplit"/>
      <selection pane="bottomRight" activeCell="A264" sqref="A264:XFD264"/>
      <pageMargins left="0" right="0" top="0" bottom="0" header="0" footer="0"/>
    </customSheetView>
    <customSheetView guid="{DDF300A0-CE9B-449D-94F9-8F1A3C59150B}" showRuler="0">
      <pane xSplit="5" ySplit="3" topLeftCell="G4" activePane="bottomRight" state="frozenSplit"/>
      <selection pane="bottomRight" activeCell="H15" sqref="H15"/>
      <pageMargins left="0" right="0" top="0" bottom="0" header="0" footer="0"/>
    </customSheetView>
    <customSheetView guid="{1C702F2C-5DC6-417A-8CD9-6D4AA137478A}" showRuler="0">
      <pane xSplit="5" ySplit="3" topLeftCell="F79" activePane="bottomRight" state="frozenSplit"/>
      <selection pane="bottomRight" activeCell="K84" sqref="K84"/>
      <pageMargins left="0" right="0" top="0" bottom="0" header="0" footer="0"/>
    </customSheetView>
    <customSheetView guid="{AE579642-8CB2-4C1F-9885-F92B415EB3B5}" showRuler="0">
      <pane xSplit="5" ySplit="3" topLeftCell="G4" activePane="bottomRight" state="frozenSplit"/>
      <selection pane="bottomRight" activeCell="J4" sqref="J4"/>
      <pageMargins left="0" right="0" top="0" bottom="0" header="0" footer="0"/>
    </customSheetView>
    <customSheetView guid="{2E7CA037-26FA-443C-B70C-6F6A6CE18D00}" hiddenColumns="1" showRuler="0">
      <pane xSplit="5" ySplit="3" topLeftCell="G93" activePane="bottomRight" state="frozenSplit"/>
      <selection pane="bottomRight" activeCell="I84" sqref="I84"/>
      <pageMargins left="0" right="0" top="0" bottom="0" header="0" footer="0"/>
    </customSheetView>
    <customSheetView guid="{C4DE3436-463F-4F15-BE64-618A981EC133}" showRuler="0">
      <pane xSplit="5" ySplit="3" topLeftCell="G4" activePane="bottomRight" state="frozenSplit"/>
      <selection pane="bottomRight" activeCell="H15" sqref="H15"/>
      <pageMargins left="0" right="0" top="0" bottom="0" header="0" footer="0"/>
    </customSheetView>
    <customSheetView guid="{330F078C-0C81-4FF0-ACEE-6341F89270AB}" hiddenColumns="1" showRuler="0">
      <pageMargins left="0" right="0" top="0" bottom="0" header="0" footer="0"/>
    </customSheetView>
  </customSheetViews>
  <mergeCells count="15">
    <mergeCell ref="Q2:Q21"/>
    <mergeCell ref="A2:A21"/>
    <mergeCell ref="Q102:Q121"/>
    <mergeCell ref="Q22:Q101"/>
    <mergeCell ref="A22:A41"/>
    <mergeCell ref="A42:A61"/>
    <mergeCell ref="A62:A81"/>
    <mergeCell ref="A82:A101"/>
    <mergeCell ref="A102:A121"/>
    <mergeCell ref="O2:O21"/>
    <mergeCell ref="O22:O41"/>
    <mergeCell ref="O42:O61"/>
    <mergeCell ref="O62:O81"/>
    <mergeCell ref="O82:O101"/>
    <mergeCell ref="O102:O121"/>
  </mergeCells>
  <phoneticPr fontId="9" type="noConversion"/>
  <conditionalFormatting sqref="Q2">
    <cfRule type="expression" dxfId="595" priority="213" stopIfTrue="1">
      <formula>OR(Q2="L",Q2="FM",Q2="S")</formula>
    </cfRule>
    <cfRule type="expression" dxfId="594" priority="214" stopIfTrue="1">
      <formula>OR(Q2="M",Q2="LM",Q2="NR")</formula>
    </cfRule>
    <cfRule type="expression" dxfId="593" priority="215" stopIfTrue="1">
      <formula>OR(Q2="H",Q2="PM",Q2="NM",Q2="DM",Q2="U")</formula>
    </cfRule>
  </conditionalFormatting>
  <conditionalFormatting sqref="Q2 Q22 Q102">
    <cfRule type="cellIs" dxfId="592" priority="207" stopIfTrue="1" operator="equal">
      <formula>"S"</formula>
    </cfRule>
    <cfRule type="cellIs" dxfId="591" priority="208" stopIfTrue="1" operator="equal">
      <formula>"NR"</formula>
    </cfRule>
    <cfRule type="cellIs" dxfId="590" priority="209" stopIfTrue="1" operator="equal">
      <formula>"U"</formula>
    </cfRule>
  </conditionalFormatting>
  <conditionalFormatting sqref="D2:E121">
    <cfRule type="cellIs" dxfId="589" priority="36" stopIfTrue="1" operator="equal">
      <formula>"L"</formula>
    </cfRule>
    <cfRule type="cellIs" dxfId="588" priority="37" stopIfTrue="1" operator="equal">
      <formula>"M"</formula>
    </cfRule>
    <cfRule type="cellIs" dxfId="587" priority="38" stopIfTrue="1" operator="equal">
      <formula>"H"</formula>
    </cfRule>
  </conditionalFormatting>
  <conditionalFormatting sqref="C2:C121">
    <cfRule type="expression" dxfId="586" priority="8" stopIfTrue="1">
      <formula>D2=4</formula>
    </cfRule>
    <cfRule type="expression" dxfId="585" priority="9" stopIfTrue="1">
      <formula>D2=3</formula>
    </cfRule>
    <cfRule type="expression" dxfId="584" priority="10" stopIfTrue="1">
      <formula>OR(D2=1,D2=2)</formula>
    </cfRule>
  </conditionalFormatting>
  <conditionalFormatting sqref="C2:C121">
    <cfRule type="cellIs" dxfId="583" priority="6" stopIfTrue="1" operator="equal">
      <formula>"NC"</formula>
    </cfRule>
    <cfRule type="cellIs" dxfId="582" priority="7" stopIfTrue="1" operator="equal">
      <formula>"NY"</formula>
    </cfRule>
  </conditionalFormatting>
  <conditionalFormatting sqref="O2 O22 O42 O62 O82 O102">
    <cfRule type="expression" dxfId="581" priority="1" stopIfTrue="1">
      <formula>OR(O2="L",O2="FM")</formula>
    </cfRule>
    <cfRule type="expression" dxfId="580" priority="2" stopIfTrue="1">
      <formula>OR(O2="M",O2="LM")</formula>
    </cfRule>
    <cfRule type="expression" dxfId="579" priority="3" stopIfTrue="1">
      <formula>OR(O2="H",O2="PM",O2="NM",O2="DM")</formula>
    </cfRule>
    <cfRule type="expression" dxfId="578" priority="4" stopIfTrue="1">
      <formula>OR(O2="NC")</formula>
    </cfRule>
    <cfRule type="expression" dxfId="577" priority="5" stopIfTrue="1">
      <formula>OR(O2="NY")</formula>
    </cfRule>
  </conditionalFormatting>
  <dataValidations count="2">
    <dataValidation type="whole" operator="greaterThanOrEqual" allowBlank="1" showInputMessage="1" showErrorMessage="1" error="Only numeric entries allowed" sqref="J2:J121 H2:H121" xr:uid="{7D44D4C5-22E9-4732-BCB6-72830823C102}">
      <formula1>0</formula1>
    </dataValidation>
    <dataValidation type="list" allowBlank="1" showInputMessage="1" showErrorMessage="1" sqref="F2:G121" xr:uid="{373BC25B-962F-4E5F-97A0-C306E435A524}">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BCF2867C-F2A7-4939-AB7E-B4110C1D1C7E}">
          <x14:formula1>
            <xm:f>'Organizational Unit Summary'!$AL$22:$AL$24</xm:f>
          </x14:formula1>
          <xm:sqref>Q2 Q22 Q102</xm:sqref>
        </x14:dataValidation>
        <x14:dataValidation type="list" allowBlank="1" showInputMessage="1" showErrorMessage="1" xr:uid="{BEF4E0BB-C7AC-4658-9A98-2B54F3CEE3D5}">
          <x14:formula1>
            <xm:f>IF('Organizational Unit Summary'!$B$24="Evaluation", Eval_Char, Benchmark_Char)</xm:f>
          </x14:formula1>
          <xm:sqref>O2 O22 O42 O62 O82 O102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225</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Summary'!$G$23="OoS","OoS",IF(AND(F2=1,G2=1,NOT(ISTEXT(I2))),4,IF(AND(F2=1,G2=1,ISTEXT(I2)),3,IF(AND(OR(F2=1,G2=1),ISTEXT(I2)),2,1))))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Summary'!$H$23="OoS","OoS",IF(AND(F3=1,G3=1,NOT(ISTEXT(I3))),4,IF(AND(F3=1,G3=1,ISTEXT(I3)),3,IF(AND(OR(F3=1,G3=1),ISTEXT(I3)),2,1))))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Summary'!$I$23="OoS","OoS",IF(AND(F4=1,G4=1,NOT(ISTEXT(I4))),4,IF(AND(F4=1,G4=1,ISTEXT(I4)),3,IF(AND(OR(F4=1,G4=1),ISTEXT(I4)),2,1))))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Summary'!$J$23="OoS","OoS",IF(AND(F5=1,G5=1,NOT(ISTEXT(I5))),4,IF(AND(F5=1,G5=1,ISTEXT(I5)),3,IF(AND(OR(F5=1,G5=1),ISTEXT(I5)),2,1))))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Summary'!$K$23="OoS","OoS",IF(AND(F6=1,G6=1,NOT(ISTEXT(I6))),4,IF(AND(F6=1,G6=1,ISTEXT(I6)),3,IF(AND(OR(F6=1,G6=1),ISTEXT(I6)),2,1))))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Summary'!$L$23="OoS","OoS",IF(AND(F7=1,G7=1,NOT(ISTEXT(I7))),4,IF(AND(F7=1,G7=1,ISTEXT(I7)),3,IF(AND(OR(F7=1,G7=1),ISTEXT(I7)),2,1))))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Summary'!$M$23="OoS","OoS",IF(AND(F8=1,G8=1,NOT(ISTEXT(I8))),4,IF(AND(F8=1,G8=1,ISTEXT(I8)),3,IF(AND(OR(F8=1,G8=1),ISTEXT(I8)),2,1))))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Summary'!$N$23="OoS","OoS",IF(AND(F9=1,G9=1,NOT(ISTEXT(I9))),4,IF(AND(F9=1,G9=1,ISTEXT(I9)),3,IF(AND(OR(F9=1,G9=1),ISTEXT(I9)),2,1))))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Summary'!$O$23="OoS","OoS",IF(AND(F10=1,G10=1,NOT(ISTEXT(I10))),4,IF(AND(F10=1,G10=1,ISTEXT(I10)),3,IF(AND(OR(F10=1,G10=1),ISTEXT(I10)),2,1))))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Summary'!$P$23="OoS","OoS",IF(AND(F11=1,G11=1,NOT(ISTEXT(I11))),4,IF(AND(F11=1,G11=1,ISTEXT(I11)),3,IF(AND(OR(F11=1,G11=1),ISTEXT(I11)),2,1))))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Summary'!$Q$23="OoS","OoS",IF(AND(F12=1,G12=1,NOT(ISTEXT(I12))),4,IF(AND(F12=1,G12=1,ISTEXT(I12)),3,IF(AND(OR(F12=1,G12=1),ISTEXT(I12)),2,1))))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Summary'!$R$23="OoS","OoS",IF(AND(F13=1,G13=1,NOT(ISTEXT(I13))),4,IF(AND(F13=1,G13=1,ISTEXT(I13)),3,IF(AND(OR(F13=1,G13=1),ISTEXT(I13)),2,1))))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Summary'!$S$23="OoS","OoS",IF(AND(F14=1,G14=1,NOT(ISTEXT(I14))),4,IF(AND(F14=1,G14=1,ISTEXT(I14)),3,IF(AND(OR(F14=1,G14=1),ISTEXT(I14)),2,1))))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Summary'!$T$23="OoS","OoS",IF(AND(F15=1,G15=1,NOT(ISTEXT(I15))),4,IF(AND(F15=1,G15=1,ISTEXT(I15)),3,IF(AND(OR(F15=1,G15=1),ISTEXT(I15)),2,1))))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Summary'!$U$23="OoS","OoS",IF(AND(F16=1,G16=1,NOT(ISTEXT(I16))),4,IF(AND(F16=1,G16=1,ISTEXT(I16)),3,IF(AND(OR(F16=1,G16=1),ISTEXT(I16)),2,1))))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Summary'!$V$23="OoS","OoS",IF(AND(F17=1,G17=1,NOT(ISTEXT(I17))),4,IF(AND(F17=1,G17=1,ISTEXT(I17)),3,IF(AND(OR(F17=1,G17=1),ISTEXT(I17)),2,1))))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Summary'!$W$23="OoS","OoS",IF(AND(F18=1,G18=1,NOT(ISTEXT(I18))),4,IF(AND(F18=1,G18=1,ISTEXT(I18)),3,IF(AND(OR(F18=1,G18=1),ISTEXT(I18)),2,1))))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Summary'!$X$23="OoS","OoS",IF(AND(F19=1,G19=1,NOT(ISTEXT(I19))),4,IF(AND(F19=1,G19=1,ISTEXT(I19)),3,IF(AND(OR(F19=1,G19=1),ISTEXT(I19)),2,1))))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Summary'!$Y$23="OoS","OoS",IF(AND(F20=1,G20=1,NOT(ISTEXT(I20))),4,IF(AND(F20=1,G20=1,ISTEXT(I20)),3,IF(AND(OR(F20=1,G20=1),ISTEXT(I20)),2,1))))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Summary'!$Z$23="OoS","OoS",IF(AND(F21=1,G21=1,NOT(ISTEXT(I21))),4,IF(AND(F21=1,G21=1,ISTEXT(I21)),3,IF(AND(OR(F21=1,G21=1),ISTEXT(I21)),2,1))))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226</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Summary'!$G$23="OoS","OoS",IF(AND(F22=1,G22=1,NOT(ISTEXT(I22))),4,IF(AND(F22=1,G22=1,ISTEXT(I22)),3,IF(AND(OR(F22=1,G22=1),ISTEXT(I22)),2,1))))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Summary'!$H$23="OoS","OoS",IF(AND(F23=1,G23=1,NOT(ISTEXT(I23))),4,IF(AND(F23=1,G23=1,ISTEXT(I23)),3,IF(AND(OR(F23=1,G23=1),ISTEXT(I23)),2,1))))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Summary'!$I$23="OoS","OoS",IF(AND(F24=1,G24=1,NOT(ISTEXT(I24))),4,IF(AND(F24=1,G24=1,ISTEXT(I24)),3,IF(AND(OR(F24=1,G24=1),ISTEXT(I24)),2,1))))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Summary'!$J$23="OoS","OoS",IF(AND(F25=1,G25=1,NOT(ISTEXT(I25))),4,IF(AND(F25=1,G25=1,ISTEXT(I25)),3,IF(AND(OR(F25=1,G25=1),ISTEXT(I25)),2,1))))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Summary'!$K$23="OoS","OoS",IF(AND(F26=1,G26=1,NOT(ISTEXT(I26))),4,IF(AND(F26=1,G26=1,ISTEXT(I26)),3,IF(AND(OR(F26=1,G26=1),ISTEXT(I26)),2,1))))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Summary'!$L$23="OoS","OoS",IF(AND(F27=1,G27=1,NOT(ISTEXT(I27))),4,IF(AND(F27=1,G27=1,ISTEXT(I27)),3,IF(AND(OR(F27=1,G27=1),ISTEXT(I27)),2,1))))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Summary'!$M$23="OoS","OoS",IF(AND(F28=1,G28=1,NOT(ISTEXT(I28))),4,IF(AND(F28=1,G28=1,ISTEXT(I28)),3,IF(AND(OR(F28=1,G28=1),ISTEXT(I28)),2,1))))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Summary'!$N$23="OoS","OoS",IF(AND(F29=1,G29=1,NOT(ISTEXT(I29))),4,IF(AND(F29=1,G29=1,ISTEXT(I29)),3,IF(AND(OR(F29=1,G29=1),ISTEXT(I29)),2,1))))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Summary'!$O$23="OoS","OoS",IF(AND(F30=1,G30=1,NOT(ISTEXT(I30))),4,IF(AND(F30=1,G30=1,ISTEXT(I30)),3,IF(AND(OR(F30=1,G30=1),ISTEXT(I30)),2,1))))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Summary'!$P$23="OoS","OoS",IF(AND(F31=1,G31=1,NOT(ISTEXT(I31))),4,IF(AND(F31=1,G31=1,ISTEXT(I31)),3,IF(AND(OR(F31=1,G31=1),ISTEXT(I31)),2,1))))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Summary'!$Q$23="OoS","OoS",IF(AND(F32=1,G32=1,NOT(ISTEXT(I32))),4,IF(AND(F32=1,G32=1,ISTEXT(I32)),3,IF(AND(OR(F32=1,G32=1),ISTEXT(I32)),2,1))))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Summary'!$R$23="OoS","OoS",IF(AND(F33=1,G33=1,NOT(ISTEXT(I33))),4,IF(AND(F33=1,G33=1,ISTEXT(I33)),3,IF(AND(OR(F33=1,G33=1),ISTEXT(I33)),2,1))))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Summary'!$S$23="OoS","OoS",IF(AND(F34=1,G34=1,NOT(ISTEXT(I34))),4,IF(AND(F34=1,G34=1,ISTEXT(I34)),3,IF(AND(OR(F34=1,G34=1),ISTEXT(I34)),2,1))))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Summary'!$T$23="OoS","OoS",IF(AND(F35=1,G35=1,NOT(ISTEXT(I35))),4,IF(AND(F35=1,G35=1,ISTEXT(I35)),3,IF(AND(OR(F35=1,G35=1),ISTEXT(I35)),2,1))))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Summary'!$U$23="OoS","OoS",IF(AND(F36=1,G36=1,NOT(ISTEXT(I36))),4,IF(AND(F36=1,G36=1,ISTEXT(I36)),3,IF(AND(OR(F36=1,G36=1),ISTEXT(I36)),2,1))))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Summary'!$V$23="OoS","OoS",IF(AND(F37=1,G37=1,NOT(ISTEXT(I37))),4,IF(AND(F37=1,G37=1,ISTEXT(I37)),3,IF(AND(OR(F37=1,G37=1),ISTEXT(I37)),2,1))))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Summary'!$W$23="OoS","OoS",IF(AND(F38=1,G38=1,NOT(ISTEXT(I38))),4,IF(AND(F38=1,G38=1,ISTEXT(I38)),3,IF(AND(OR(F38=1,G38=1),ISTEXT(I38)),2,1))))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Summary'!$X$23="OoS","OoS",IF(AND(F39=1,G39=1,NOT(ISTEXT(I39))),4,IF(AND(F39=1,G39=1,ISTEXT(I39)),3,IF(AND(OR(F39=1,G39=1),ISTEXT(I39)),2,1))))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Summary'!$Y$23="OoS","OoS",IF(AND(F40=1,G40=1,NOT(ISTEXT(I40))),4,IF(AND(F40=1,G40=1,ISTEXT(I40)),3,IF(AND(OR(F40=1,G40=1),ISTEXT(I40)),2,1))))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Summary'!$Z$23="OoS","OoS",IF(AND(F41=1,G41=1,NOT(ISTEXT(I41))),4,IF(AND(F41=1,G41=1,ISTEXT(I41)),3,IF(AND(OR(F41=1,G41=1),ISTEXT(I41)),2,1))))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227</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Summary'!$G$23="OoS","OoS",IF(AND(F42=1,G42=1,NOT(ISTEXT(I42))),4,IF(AND(F42=1,G42=1,ISTEXT(I42)),3,IF(AND(OR(F42=1,G42=1),ISTEXT(I42)),2,1))))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Summary'!$H$23="OoS","OoS",IF(AND(F43=1,G43=1,NOT(ISTEXT(I43))),4,IF(AND(F43=1,G43=1,ISTEXT(I43)),3,IF(AND(OR(F43=1,G43=1),ISTEXT(I43)),2,1))))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Summary'!$I$23="OoS","OoS",IF(AND(F44=1,G44=1,NOT(ISTEXT(I44))),4,IF(AND(F44=1,G44=1,ISTEXT(I44)),3,IF(AND(OR(F44=1,G44=1),ISTEXT(I44)),2,1))))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Summary'!$J$23="OoS","OoS",IF(AND(F45=1,G45=1,NOT(ISTEXT(I45))),4,IF(AND(F45=1,G45=1,ISTEXT(I45)),3,IF(AND(OR(F45=1,G45=1),ISTEXT(I45)),2,1))))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Summary'!$K$23="OoS","OoS",IF(AND(F46=1,G46=1,NOT(ISTEXT(I46))),4,IF(AND(F46=1,G46=1,ISTEXT(I46)),3,IF(AND(OR(F46=1,G46=1),ISTEXT(I46)),2,1))))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Summary'!$L$23="OoS","OoS",IF(AND(F47=1,G47=1,NOT(ISTEXT(I47))),4,IF(AND(F47=1,G47=1,ISTEXT(I47)),3,IF(AND(OR(F47=1,G47=1),ISTEXT(I47)),2,1))))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Summary'!$M$23="OoS","OoS",IF(AND(F48=1,G48=1,NOT(ISTEXT(I48))),4,IF(AND(F48=1,G48=1,ISTEXT(I48)),3,IF(AND(OR(F48=1,G48=1),ISTEXT(I48)),2,1))))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Summary'!$N$23="OoS","OoS",IF(AND(F49=1,G49=1,NOT(ISTEXT(I49))),4,IF(AND(F49=1,G49=1,ISTEXT(I49)),3,IF(AND(OR(F49=1,G49=1),ISTEXT(I49)),2,1))))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Summary'!$O$23="OoS","OoS",IF(AND(F50=1,G50=1,NOT(ISTEXT(I50))),4,IF(AND(F50=1,G50=1,ISTEXT(I50)),3,IF(AND(OR(F50=1,G50=1),ISTEXT(I50)),2,1))))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Summary'!$P$23="OoS","OoS",IF(AND(F51=1,G51=1,NOT(ISTEXT(I51))),4,IF(AND(F51=1,G51=1,ISTEXT(I51)),3,IF(AND(OR(F51=1,G51=1),ISTEXT(I51)),2,1))))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Summary'!$Q$23="OoS","OoS",IF(AND(F52=1,G52=1,NOT(ISTEXT(I52))),4,IF(AND(F52=1,G52=1,ISTEXT(I52)),3,IF(AND(OR(F52=1,G52=1),ISTEXT(I52)),2,1))))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Summary'!$R$23="OoS","OoS",IF(AND(F53=1,G53=1,NOT(ISTEXT(I53))),4,IF(AND(F53=1,G53=1,ISTEXT(I53)),3,IF(AND(OR(F53=1,G53=1),ISTEXT(I53)),2,1))))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Summary'!$S$23="OoS","OoS",IF(AND(F54=1,G54=1,NOT(ISTEXT(I54))),4,IF(AND(F54=1,G54=1,ISTEXT(I54)),3,IF(AND(OR(F54=1,G54=1),ISTEXT(I54)),2,1))))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Summary'!$T$23="OoS","OoS",IF(AND(F55=1,G55=1,NOT(ISTEXT(I55))),4,IF(AND(F55=1,G55=1,ISTEXT(I55)),3,IF(AND(OR(F55=1,G55=1),ISTEXT(I55)),2,1))))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Summary'!$U$23="OoS","OoS",IF(AND(F56=1,G56=1,NOT(ISTEXT(I56))),4,IF(AND(F56=1,G56=1,ISTEXT(I56)),3,IF(AND(OR(F56=1,G56=1),ISTEXT(I56)),2,1))))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Summary'!$V$23="OoS","OoS",IF(AND(F57=1,G57=1,NOT(ISTEXT(I57))),4,IF(AND(F57=1,G57=1,ISTEXT(I57)),3,IF(AND(OR(F57=1,G57=1),ISTEXT(I57)),2,1))))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Summary'!$W$23="OoS","OoS",IF(AND(F58=1,G58=1,NOT(ISTEXT(I58))),4,IF(AND(F58=1,G58=1,ISTEXT(I58)),3,IF(AND(OR(F58=1,G58=1),ISTEXT(I58)),2,1))))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Summary'!$X$23="OoS","OoS",IF(AND(F59=1,G59=1,NOT(ISTEXT(I59))),4,IF(AND(F59=1,G59=1,ISTEXT(I59)),3,IF(AND(OR(F59=1,G59=1),ISTEXT(I59)),2,1))))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Summary'!$Y$23="OoS","OoS",IF(AND(F60=1,G60=1,NOT(ISTEXT(I60))),4,IF(AND(F60=1,G60=1,ISTEXT(I60)),3,IF(AND(OR(F60=1,G60=1),ISTEXT(I60)),2,1))))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Summary'!$Z$23="OoS","OoS",IF(AND(F61=1,G61=1,NOT(ISTEXT(I61))),4,IF(AND(F61=1,G61=1,ISTEXT(I61)),3,IF(AND(OR(F61=1,G61=1),ISTEXT(I61)),2,1))))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228</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Summary'!$G$23="OoS","OoS",IF(AND(F62=1,G62=1,NOT(ISTEXT(I62))),4,IF(AND(F62=1,G62=1,ISTEXT(I62)),3,IF(AND(OR(F62=1,G62=1),ISTEXT(I62)),2,1))))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Summary'!$H$23="OoS","OoS",IF(AND(F63=1,G63=1,NOT(ISTEXT(I63))),4,IF(AND(F63=1,G63=1,ISTEXT(I63)),3,IF(AND(OR(F63=1,G63=1),ISTEXT(I63)),2,1))))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Summary'!$I$23="OoS","OoS",IF(AND(F64=1,G64=1,NOT(ISTEXT(I64))),4,IF(AND(F64=1,G64=1,ISTEXT(I64)),3,IF(AND(OR(F64=1,G64=1),ISTEXT(I64)),2,1))))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Summary'!$J$23="OoS","OoS",IF(AND(F65=1,G65=1,NOT(ISTEXT(I65))),4,IF(AND(F65=1,G65=1,ISTEXT(I65)),3,IF(AND(OR(F65=1,G65=1),ISTEXT(I65)),2,1))))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Summary'!$K$23="OoS","OoS",IF(AND(F66=1,G66=1,NOT(ISTEXT(I66))),4,IF(AND(F66=1,G66=1,ISTEXT(I66)),3,IF(AND(OR(F66=1,G66=1),ISTEXT(I66)),2,1))))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Summary'!$L$23="OoS","OoS",IF(AND(F67=1,G67=1,NOT(ISTEXT(I67))),4,IF(AND(F67=1,G67=1,ISTEXT(I67)),3,IF(AND(OR(F67=1,G67=1),ISTEXT(I67)),2,1))))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Summary'!$M$23="OoS","OoS",IF(AND(F68=1,G68=1,NOT(ISTEXT(I68))),4,IF(AND(F68=1,G68=1,ISTEXT(I68)),3,IF(AND(OR(F68=1,G68=1),ISTEXT(I68)),2,1))))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Summary'!$N$23="OoS","OoS",IF(AND(F69=1,G69=1,NOT(ISTEXT(I69))),4,IF(AND(F69=1,G69=1,ISTEXT(I69)),3,IF(AND(OR(F69=1,G69=1),ISTEXT(I69)),2,1))))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Summary'!$O$23="OoS","OoS",IF(AND(F70=1,G70=1,NOT(ISTEXT(I70))),4,IF(AND(F70=1,G70=1,ISTEXT(I70)),3,IF(AND(OR(F70=1,G70=1),ISTEXT(I70)),2,1))))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Summary'!$P$23="OoS","OoS",IF(AND(F71=1,G71=1,NOT(ISTEXT(I71))),4,IF(AND(F71=1,G71=1,ISTEXT(I71)),3,IF(AND(OR(F71=1,G71=1),ISTEXT(I71)),2,1))))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Summary'!$Q$23="OoS","OoS",IF(AND(F72=1,G72=1,NOT(ISTEXT(I72))),4,IF(AND(F72=1,G72=1,ISTEXT(I72)),3,IF(AND(OR(F72=1,G72=1),ISTEXT(I72)),2,1))))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Summary'!$R$23="OoS","OoS",IF(AND(F73=1,G73=1,NOT(ISTEXT(I73))),4,IF(AND(F73=1,G73=1,ISTEXT(I73)),3,IF(AND(OR(F73=1,G73=1),ISTEXT(I73)),2,1))))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Summary'!$S$23="OoS","OoS",IF(AND(F74=1,G74=1,NOT(ISTEXT(I74))),4,IF(AND(F74=1,G74=1,ISTEXT(I74)),3,IF(AND(OR(F74=1,G74=1),ISTEXT(I74)),2,1))))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Summary'!$T$23="OoS","OoS",IF(AND(F75=1,G75=1,NOT(ISTEXT(I75))),4,IF(AND(F75=1,G75=1,ISTEXT(I75)),3,IF(AND(OR(F75=1,G75=1),ISTEXT(I75)),2,1))))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Summary'!$U$23="OoS","OoS",IF(AND(F76=1,G76=1,NOT(ISTEXT(I76))),4,IF(AND(F76=1,G76=1,ISTEXT(I76)),3,IF(AND(OR(F76=1,G76=1),ISTEXT(I76)),2,1))))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Summary'!$V$23="OoS","OoS",IF(AND(F77=1,G77=1,NOT(ISTEXT(I77))),4,IF(AND(F77=1,G77=1,ISTEXT(I77)),3,IF(AND(OR(F77=1,G77=1),ISTEXT(I77)),2,1))))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Summary'!$W$23="OoS","OoS",IF(AND(F78=1,G78=1,NOT(ISTEXT(I78))),4,IF(AND(F78=1,G78=1,ISTEXT(I78)),3,IF(AND(OR(F78=1,G78=1),ISTEXT(I78)),2,1))))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Summary'!$X$23="OoS","OoS",IF(AND(F79=1,G79=1,NOT(ISTEXT(I79))),4,IF(AND(F79=1,G79=1,ISTEXT(I79)),3,IF(AND(OR(F79=1,G79=1),ISTEXT(I79)),2,1))))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Summary'!$Y$23="OoS","OoS",IF(AND(F80=1,G80=1,NOT(ISTEXT(I80))),4,IF(AND(F80=1,G80=1,ISTEXT(I80)),3,IF(AND(OR(F80=1,G80=1),ISTEXT(I80)),2,1))))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Summary'!$Z$23="OoS","OoS",IF(AND(F81=1,G81=1,NOT(ISTEXT(I81))),4,IF(AND(F81=1,G81=1,ISTEXT(I81)),3,IF(AND(OR(F81=1,G81=1),ISTEXT(I81)),2,1))))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229</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Summary'!$G$23="OoS","OoS",IF(AND(F82=1,G82=1,NOT(ISTEXT(I82))),4,IF(AND(F82=1,G82=1,ISTEXT(I82)),3,IF(AND(OR(F82=1,G82=1),ISTEXT(I82)),2,1))))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Summary'!$H$23="OoS","OoS",IF(AND(F83=1,G83=1,NOT(ISTEXT(I83))),4,IF(AND(F83=1,G83=1,ISTEXT(I83)),3,IF(AND(OR(F83=1,G83=1),ISTEXT(I83)),2,1))))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Summary'!$I$23="OoS","OoS",IF(AND(F84=1,G84=1,NOT(ISTEXT(I84))),4,IF(AND(F84=1,G84=1,ISTEXT(I84)),3,IF(AND(OR(F84=1,G84=1),ISTEXT(I84)),2,1))))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Summary'!$J$23="OoS","OoS",IF(AND(F85=1,G85=1,NOT(ISTEXT(I85))),4,IF(AND(F85=1,G85=1,ISTEXT(I85)),3,IF(AND(OR(F85=1,G85=1),ISTEXT(I85)),2,1))))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Summary'!$K$23="OoS","OoS",IF(AND(F86=1,G86=1,NOT(ISTEXT(I86))),4,IF(AND(F86=1,G86=1,ISTEXT(I86)),3,IF(AND(OR(F86=1,G86=1),ISTEXT(I86)),2,1))))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Summary'!$L$23="OoS","OoS",IF(AND(F87=1,G87=1,NOT(ISTEXT(I87))),4,IF(AND(F87=1,G87=1,ISTEXT(I87)),3,IF(AND(OR(F87=1,G87=1),ISTEXT(I87)),2,1))))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Summary'!$M$23="OoS","OoS",IF(AND(F88=1,G88=1,NOT(ISTEXT(I88))),4,IF(AND(F88=1,G88=1,ISTEXT(I88)),3,IF(AND(OR(F88=1,G88=1),ISTEXT(I88)),2,1))))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Summary'!$N$23="OoS","OoS",IF(AND(F89=1,G89=1,NOT(ISTEXT(I89))),4,IF(AND(F89=1,G89=1,ISTEXT(I89)),3,IF(AND(OR(F89=1,G89=1),ISTEXT(I89)),2,1))))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Summary'!$O$23="OoS","OoS",IF(AND(F90=1,G90=1,NOT(ISTEXT(I90))),4,IF(AND(F90=1,G90=1,ISTEXT(I90)),3,IF(AND(OR(F90=1,G90=1),ISTEXT(I90)),2,1))))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Summary'!$P$23="OoS","OoS",IF(AND(F91=1,G91=1,NOT(ISTEXT(I91))),4,IF(AND(F91=1,G91=1,ISTEXT(I91)),3,IF(AND(OR(F91=1,G91=1),ISTEXT(I91)),2,1))))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Summary'!$Q$23="OoS","OoS",IF(AND(F92=1,G92=1,NOT(ISTEXT(I92))),4,IF(AND(F92=1,G92=1,ISTEXT(I92)),3,IF(AND(OR(F92=1,G92=1),ISTEXT(I92)),2,1))))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Summary'!$R$23="OoS","OoS",IF(AND(F93=1,G93=1,NOT(ISTEXT(I93))),4,IF(AND(F93=1,G93=1,ISTEXT(I93)),3,IF(AND(OR(F93=1,G93=1),ISTEXT(I93)),2,1))))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Summary'!$S$23="OoS","OoS",IF(AND(F94=1,G94=1,NOT(ISTEXT(I94))),4,IF(AND(F94=1,G94=1,ISTEXT(I94)),3,IF(AND(OR(F94=1,G94=1),ISTEXT(I94)),2,1))))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Summary'!$T$23="OoS","OoS",IF(AND(F95=1,G95=1,NOT(ISTEXT(I95))),4,IF(AND(F95=1,G95=1,ISTEXT(I95)),3,IF(AND(OR(F95=1,G95=1),ISTEXT(I95)),2,1))))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Summary'!$U$23="OoS","OoS",IF(AND(F96=1,G96=1,NOT(ISTEXT(I96))),4,IF(AND(F96=1,G96=1,ISTEXT(I96)),3,IF(AND(OR(F96=1,G96=1),ISTEXT(I96)),2,1))))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Summary'!$V$23="OoS","OoS",IF(AND(F97=1,G97=1,NOT(ISTEXT(I97))),4,IF(AND(F97=1,G97=1,ISTEXT(I97)),3,IF(AND(OR(F97=1,G97=1),ISTEXT(I97)),2,1))))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Summary'!$W$23="OoS","OoS",IF(AND(F98=1,G98=1,NOT(ISTEXT(I98))),4,IF(AND(F98=1,G98=1,ISTEXT(I98)),3,IF(AND(OR(F98=1,G98=1),ISTEXT(I98)),2,1))))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Summary'!$X$23="OoS","OoS",IF(AND(F99=1,G99=1,NOT(ISTEXT(I99))),4,IF(AND(F99=1,G99=1,ISTEXT(I99)),3,IF(AND(OR(F99=1,G99=1),ISTEXT(I99)),2,1))))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Summary'!$Y$23="OoS","OoS",IF(AND(F100=1,G100=1,NOT(ISTEXT(I100))),4,IF(AND(F100=1,G100=1,ISTEXT(I100)),3,IF(AND(OR(F100=1,G100=1),ISTEXT(I100)),2,1))))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Summary'!$Z$23="OoS","OoS",IF(AND(F101=1,G101=1,NOT(ISTEXT(I101))),4,IF(AND(F101=1,G101=1,ISTEXT(I101)),3,IF(AND(OR(F101=1,G101=1),ISTEXT(I101)),2,1))))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230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Summary'!$G$23="OoS","OoS",IF(AND(F102=1,G102=1,NOT(ISTEXT(I102))),4,IF(AND(F102=1,G102=1,ISTEXT(I102)),3,IF(AND(OR(F102=1,G102=1),ISTEXT(I102)),2,1))))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Summary'!$H$23="OoS","OoS",IF(AND(F103=1,G103=1,NOT(ISTEXT(I103))),4,IF(AND(F103=1,G103=1,ISTEXT(I103)),3,IF(AND(OR(F103=1,G103=1),ISTEXT(I103)),2,1))))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Summary'!$I$23="OoS","OoS",IF(AND(F104=1,G104=1,NOT(ISTEXT(I104))),4,IF(AND(F104=1,G104=1,ISTEXT(I104)),3,IF(AND(OR(F104=1,G104=1),ISTEXT(I104)),2,1))))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Summary'!$J$23="OoS","OoS",IF(AND(F105=1,G105=1,NOT(ISTEXT(I105))),4,IF(AND(F105=1,G105=1,ISTEXT(I105)),3,IF(AND(OR(F105=1,G105=1),ISTEXT(I105)),2,1))))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Summary'!$K$23="OoS","OoS",IF(AND(F106=1,G106=1,NOT(ISTEXT(I106))),4,IF(AND(F106=1,G106=1,ISTEXT(I106)),3,IF(AND(OR(F106=1,G106=1),ISTEXT(I106)),2,1))))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Summary'!$L$23="OoS","OoS",IF(AND(F107=1,G107=1,NOT(ISTEXT(I107))),4,IF(AND(F107=1,G107=1,ISTEXT(I107)),3,IF(AND(OR(F107=1,G107=1),ISTEXT(I107)),2,1))))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Summary'!$M$23="OoS","OoS",IF(AND(F108=1,G108=1,NOT(ISTEXT(I108))),4,IF(AND(F108=1,G108=1,ISTEXT(I108)),3,IF(AND(OR(F108=1,G108=1),ISTEXT(I108)),2,1))))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Summary'!$N$23="OoS","OoS",IF(AND(F109=1,G109=1,NOT(ISTEXT(I109))),4,IF(AND(F109=1,G109=1,ISTEXT(I109)),3,IF(AND(OR(F109=1,G109=1),ISTEXT(I109)),2,1))))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Summary'!$O$23="OoS","OoS",IF(AND(F110=1,G110=1,NOT(ISTEXT(I110))),4,IF(AND(F110=1,G110=1,ISTEXT(I110)),3,IF(AND(OR(F110=1,G110=1),ISTEXT(I110)),2,1))))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Summary'!$P$23="OoS","OoS",IF(AND(F111=1,G111=1,NOT(ISTEXT(I111))),4,IF(AND(F111=1,G111=1,ISTEXT(I111)),3,IF(AND(OR(F111=1,G111=1),ISTEXT(I111)),2,1))))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Summary'!$Q$23="OoS","OoS",IF(AND(F112=1,G112=1,NOT(ISTEXT(I112))),4,IF(AND(F112=1,G112=1,ISTEXT(I112)),3,IF(AND(OR(F112=1,G112=1),ISTEXT(I112)),2,1))))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Summary'!$R$23="OoS","OoS",IF(AND(F113=1,G113=1,NOT(ISTEXT(I113))),4,IF(AND(F113=1,G113=1,ISTEXT(I113)),3,IF(AND(OR(F113=1,G113=1),ISTEXT(I113)),2,1))))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Summary'!$S$23="OoS","OoS",IF(AND(F114=1,G114=1,NOT(ISTEXT(I114))),4,IF(AND(F114=1,G114=1,ISTEXT(I114)),3,IF(AND(OR(F114=1,G114=1),ISTEXT(I114)),2,1))))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Summary'!$T$23="OoS","OoS",IF(AND(F115=1,G115=1,NOT(ISTEXT(I115))),4,IF(AND(F115=1,G115=1,ISTEXT(I115)),3,IF(AND(OR(F115=1,G115=1),ISTEXT(I115)),2,1))))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Summary'!$U$23="OoS","OoS",IF(AND(F116=1,G116=1,NOT(ISTEXT(I116))),4,IF(AND(F116=1,G116=1,ISTEXT(I116)),3,IF(AND(OR(F116=1,G116=1),ISTEXT(I116)),2,1))))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Summary'!$V$23="OoS","OoS",IF(AND(F117=1,G117=1,NOT(ISTEXT(I117))),4,IF(AND(F117=1,G117=1,ISTEXT(I117)),3,IF(AND(OR(F117=1,G117=1),ISTEXT(I117)),2,1))))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Summary'!$W$23="OoS","OoS",IF(AND(F118=1,G118=1,NOT(ISTEXT(I118))),4,IF(AND(F118=1,G118=1,ISTEXT(I118)),3,IF(AND(OR(F118=1,G118=1),ISTEXT(I118)),2,1))))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Summary'!$X$23="OoS","OoS",IF(AND(F119=1,G119=1,NOT(ISTEXT(I119))),4,IF(AND(F119=1,G119=1,ISTEXT(I119)),3,IF(AND(OR(F119=1,G119=1),ISTEXT(I119)),2,1))))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Summary'!$Y$23="OoS","OoS",IF(AND(F120=1,G120=1,NOT(ISTEXT(I120))),4,IF(AND(F120=1,G120=1,ISTEXT(I120)),3,IF(AND(OR(F120=1,G120=1),ISTEXT(I120)),2,1))))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Summary'!$Z$23="OoS","OoS",IF(AND(F121=1,G121=1,NOT(ISTEXT(I121))),4,IF(AND(F121=1,G121=1,ISTEXT(I121)),3,IF(AND(OR(F121=1,G121=1),ISTEXT(I121)),2,1))))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3" hidden="1" thickBot="1" x14ac:dyDescent="0.3"/>
    <row r="123" spans="1:17" hidden="1" x14ac:dyDescent="0.25"/>
    <row r="124" spans="1:17" hidden="1" x14ac:dyDescent="0.25"/>
    <row r="125" spans="1:17" hidden="1" x14ac:dyDescent="0.25"/>
    <row r="126" spans="1:17" hidden="1" x14ac:dyDescent="0.25"/>
    <row r="127" spans="1:17" hidden="1" x14ac:dyDescent="0.25"/>
    <row r="128" spans="1:17"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21" xr:uid="{00000000-0009-0000-0000-000011000000}"/>
  <customSheetViews>
    <customSheetView guid="{F76BC29A-0A9C-41DD-B7BE-86D7BCE1FD7E}" showRuler="0">
      <pane xSplit="5" ySplit="3" topLeftCell="G4" activePane="bottomRight" state="frozenSplit"/>
      <selection pane="bottomRight" activeCell="A224" sqref="A224:XFD224"/>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cale="75" showRuler="0">
      <pane xSplit="5" ySplit="3" topLeftCell="P4" activePane="bottomRight" state="frozenSplit"/>
      <selection pane="bottomRight" activeCell="A224" sqref="A224:XFD22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F34" activePane="bottomRight" state="frozenSplit"/>
      <selection pane="bottomRight" activeCell="K3" sqref="K3"/>
      <pageMargins left="0" right="0" top="0" bottom="0" header="0" footer="0"/>
    </customSheetView>
    <customSheetView guid="{AE579642-8CB2-4C1F-9885-F92B415EB3B5}" showRuler="0">
      <pane xSplit="5" ySplit="3" topLeftCell="G29" activePane="bottomRight" state="frozenSplit"/>
      <selection pane="bottomRight" activeCell="J52" sqref="J52"/>
      <pageMargins left="0" right="0" top="0" bottom="0" header="0" footer="0"/>
    </customSheetView>
    <customSheetView guid="{2E7CA037-26FA-443C-B70C-6F6A6CE18D00}" hiddenColumns="1" showRuler="0">
      <pane xSplit="5" ySplit="3" topLeftCell="G40" activePane="bottomRight" state="frozenSplit"/>
      <selection pane="bottomRight" activeCell="K40" sqref="K40"/>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5">
    <mergeCell ref="A82:A101"/>
    <mergeCell ref="A102:A121"/>
    <mergeCell ref="Q102:Q121"/>
    <mergeCell ref="Q2:Q21"/>
    <mergeCell ref="Q22:Q101"/>
    <mergeCell ref="A2:A21"/>
    <mergeCell ref="A22:A41"/>
    <mergeCell ref="A42:A61"/>
    <mergeCell ref="A62:A81"/>
    <mergeCell ref="O2:O21"/>
    <mergeCell ref="O22:O41"/>
    <mergeCell ref="O42:O61"/>
    <mergeCell ref="O62:O81"/>
    <mergeCell ref="O82:O101"/>
    <mergeCell ref="O102:O121"/>
  </mergeCells>
  <phoneticPr fontId="9" type="noConversion"/>
  <conditionalFormatting sqref="Q2">
    <cfRule type="expression" dxfId="576" priority="213" stopIfTrue="1">
      <formula>OR(Q2="L",Q2="FM",Q2="S")</formula>
    </cfRule>
    <cfRule type="expression" dxfId="575" priority="214" stopIfTrue="1">
      <formula>OR(Q2="M",Q2="LM",Q2="NR")</formula>
    </cfRule>
    <cfRule type="expression" dxfId="574" priority="215" stopIfTrue="1">
      <formula>OR(Q2="H",Q2="PM",Q2="NM",Q2="DM",Q2="U")</formula>
    </cfRule>
  </conditionalFormatting>
  <conditionalFormatting sqref="Q2 Q22 Q102">
    <cfRule type="cellIs" dxfId="573" priority="207" stopIfTrue="1" operator="equal">
      <formula>"S"</formula>
    </cfRule>
    <cfRule type="cellIs" dxfId="572" priority="208" stopIfTrue="1" operator="equal">
      <formula>"NR"</formula>
    </cfRule>
    <cfRule type="cellIs" dxfId="571" priority="209" stopIfTrue="1" operator="equal">
      <formula>"U"</formula>
    </cfRule>
  </conditionalFormatting>
  <conditionalFormatting sqref="D2:E121">
    <cfRule type="cellIs" dxfId="570" priority="36" stopIfTrue="1" operator="equal">
      <formula>"L"</formula>
    </cfRule>
    <cfRule type="cellIs" dxfId="569" priority="37" stopIfTrue="1" operator="equal">
      <formula>"M"</formula>
    </cfRule>
    <cfRule type="cellIs" dxfId="568" priority="38" stopIfTrue="1" operator="equal">
      <formula>"H"</formula>
    </cfRule>
  </conditionalFormatting>
  <conditionalFormatting sqref="C2:C121">
    <cfRule type="expression" dxfId="567" priority="8" stopIfTrue="1">
      <formula>D2=4</formula>
    </cfRule>
    <cfRule type="expression" dxfId="566" priority="9" stopIfTrue="1">
      <formula>D2=3</formula>
    </cfRule>
    <cfRule type="expression" dxfId="565" priority="10" stopIfTrue="1">
      <formula>OR(D2=1,D2=2)</formula>
    </cfRule>
  </conditionalFormatting>
  <conditionalFormatting sqref="C2:C121">
    <cfRule type="cellIs" dxfId="564" priority="6" stopIfTrue="1" operator="equal">
      <formula>"NC"</formula>
    </cfRule>
    <cfRule type="cellIs" dxfId="563" priority="7" stopIfTrue="1" operator="equal">
      <formula>"NY"</formula>
    </cfRule>
  </conditionalFormatting>
  <conditionalFormatting sqref="O2 O22 O42 O62 O82 O102">
    <cfRule type="expression" dxfId="562" priority="1" stopIfTrue="1">
      <formula>OR(O2="L",O2="FM")</formula>
    </cfRule>
    <cfRule type="expression" dxfId="561" priority="2" stopIfTrue="1">
      <formula>OR(O2="M",O2="LM")</formula>
    </cfRule>
    <cfRule type="expression" dxfId="560" priority="3" stopIfTrue="1">
      <formula>OR(O2="H",O2="PM",O2="NM",O2="DM")</formula>
    </cfRule>
    <cfRule type="expression" dxfId="559" priority="4" stopIfTrue="1">
      <formula>OR(O2="NC")</formula>
    </cfRule>
    <cfRule type="expression" dxfId="558" priority="5" stopIfTrue="1">
      <formula>OR(O2="NY")</formula>
    </cfRule>
  </conditionalFormatting>
  <dataValidations count="2">
    <dataValidation type="whole" operator="greaterThanOrEqual" allowBlank="1" showInputMessage="1" showErrorMessage="1" error="Only numeric entries allowed" sqref="J2:J121 H2:H121" xr:uid="{F86E6275-7F42-4DFB-AA97-84AA159A0A60}">
      <formula1>0</formula1>
    </dataValidation>
    <dataValidation type="list" allowBlank="1" showInputMessage="1" showErrorMessage="1" sqref="F2:G121" xr:uid="{C8D77C0A-9C53-4BE1-B1F4-384D87A4DB24}">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E975D44E-C84F-445C-88D9-23203E509249}">
          <x14:formula1>
            <xm:f>'Organizational Unit Summary'!$AL$22:$AL$24</xm:f>
          </x14:formula1>
          <xm:sqref>Q2 Q22 Q102</xm:sqref>
        </x14:dataValidation>
        <x14:dataValidation type="list" allowBlank="1" showInputMessage="1" showErrorMessage="1" xr:uid="{D2826F67-3F81-45EC-B5FB-F881D0A50785}">
          <x14:formula1>
            <xm:f>IF('Organizational Unit Summary'!$B$24="Evaluation", Eval_Char, Benchmark_Char)</xm:f>
          </x14:formula1>
          <xm:sqref>O2 O22 O42 O62 O82 O102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0070C0"/>
  </sheetPr>
  <dimension ref="A1:Q74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76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Summary'!$G$24="OoS","OoS",IF(AND(F2=1,G2=1,NOT(ISTEXT(I2))),4,IF(AND(F2=1,G2=1,ISTEXT(I2)),3,IF(AND(OR(F2=1,G2=1),ISTEXT(I2)),2,1))))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Summary'!$H$24="OoS","OoS",IF(AND(F3=1,G3=1,NOT(ISTEXT(I3))),4,IF(AND(F3=1,G3=1,ISTEXT(I3)),3,IF(AND(OR(F3=1,G3=1),ISTEXT(I3)),2,1))))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Summary'!$I$24="OoS","OoS",IF(AND(F4=1,G4=1,NOT(ISTEXT(I4))),4,IF(AND(F4=1,G4=1,ISTEXT(I4)),3,IF(AND(OR(F4=1,G4=1),ISTEXT(I4)),2,1))))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Summary'!$J$24="OoS","OoS",IF(AND(F5=1,G5=1,NOT(ISTEXT(I5))),4,IF(AND(F5=1,G5=1,ISTEXT(I5)),3,IF(AND(OR(F5=1,G5=1),ISTEXT(I5)),2,1))))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Summary'!$K$24="OoS","OoS",IF(AND(F6=1,G6=1,NOT(ISTEXT(I6))),4,IF(AND(F6=1,G6=1,ISTEXT(I6)),3,IF(AND(OR(F6=1,G6=1),ISTEXT(I6)),2,1))))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Summary'!$L$24="OoS","OoS",IF(AND(F7=1,G7=1,NOT(ISTEXT(I7))),4,IF(AND(F7=1,G7=1,ISTEXT(I7)),3,IF(AND(OR(F7=1,G7=1),ISTEXT(I7)),2,1))))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Summary'!$M$24="OoS","OoS",IF(AND(F8=1,G8=1,NOT(ISTEXT(I8))),4,IF(AND(F8=1,G8=1,ISTEXT(I8)),3,IF(AND(OR(F8=1,G8=1),ISTEXT(I8)),2,1))))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Summary'!$N$24="OoS","OoS",IF(AND(F9=1,G9=1,NOT(ISTEXT(I9))),4,IF(AND(F9=1,G9=1,ISTEXT(I9)),3,IF(AND(OR(F9=1,G9=1),ISTEXT(I9)),2,1))))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Summary'!$O$24="OoS","OoS",IF(AND(F10=1,G10=1,NOT(ISTEXT(I10))),4,IF(AND(F10=1,G10=1,ISTEXT(I10)),3,IF(AND(OR(F10=1,G10=1),ISTEXT(I10)),2,1))))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Summary'!$P$24="OoS","OoS",IF(AND(F11=1,G11=1,NOT(ISTEXT(I11))),4,IF(AND(F11=1,G11=1,ISTEXT(I11)),3,IF(AND(OR(F11=1,G11=1),ISTEXT(I11)),2,1))))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Summary'!$Q$24="OoS","OoS",IF(AND(F12=1,G12=1,NOT(ISTEXT(I12))),4,IF(AND(F12=1,G12=1,ISTEXT(I12)),3,IF(AND(OR(F12=1,G12=1),ISTEXT(I12)),2,1))))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Summary'!$R$24="OoS","OoS",IF(AND(F13=1,G13=1,NOT(ISTEXT(I13))),4,IF(AND(F13=1,G13=1,ISTEXT(I13)),3,IF(AND(OR(F13=1,G13=1),ISTEXT(I13)),2,1))))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Summary'!$S$24="OoS","OoS",IF(AND(F14=1,G14=1,NOT(ISTEXT(I14))),4,IF(AND(F14=1,G14=1,ISTEXT(I14)),3,IF(AND(OR(F14=1,G14=1),ISTEXT(I14)),2,1))))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Summary'!$T$24="OoS","OoS",IF(AND(F15=1,G15=1,NOT(ISTEXT(I15))),4,IF(AND(F15=1,G15=1,ISTEXT(I15)),3,IF(AND(OR(F15=1,G15=1),ISTEXT(I15)),2,1))))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Summary'!$U$24="OoS","OoS",IF(AND(F16=1,G16=1,NOT(ISTEXT(I16))),4,IF(AND(F16=1,G16=1,ISTEXT(I16)),3,IF(AND(OR(F16=1,G16=1),ISTEXT(I16)),2,1))))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Summary'!$V$24="OoS","OoS",IF(AND(F17=1,G17=1,NOT(ISTEXT(I17))),4,IF(AND(F17=1,G17=1,ISTEXT(I17)),3,IF(AND(OR(F17=1,G17=1),ISTEXT(I17)),2,1))))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Summary'!$W$24="OoS","OoS",IF(AND(F18=1,G18=1,NOT(ISTEXT(I18))),4,IF(AND(F18=1,G18=1,ISTEXT(I18)),3,IF(AND(OR(F18=1,G18=1),ISTEXT(I18)),2,1))))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Summary'!$X$24="OoS","OoS",IF(AND(F19=1,G19=1,NOT(ISTEXT(I19))),4,IF(AND(F19=1,G19=1,ISTEXT(I19)),3,IF(AND(OR(F19=1,G19=1),ISTEXT(I19)),2,1))))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Summary'!$Y$24="OoS","OoS",IF(AND(F20=1,G20=1,NOT(ISTEXT(I20))),4,IF(AND(F20=1,G20=1,ISTEXT(I20)),3,IF(AND(OR(F20=1,G20=1),ISTEXT(I20)),2,1))))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Summary'!$Z$24="OoS","OoS",IF(AND(F21=1,G21=1,NOT(ISTEXT(I21))),4,IF(AND(F21=1,G21=1,ISTEXT(I21)),3,IF(AND(OR(F21=1,G21=1),ISTEXT(I21)),2,1))))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77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Summary'!$G$24="OoS","OoS",IF(AND(F22=1,G22=1,NOT(ISTEXT(I22))),4,IF(AND(F22=1,G22=1,ISTEXT(I22)),3,IF(AND(OR(F22=1,G22=1),ISTEXT(I22)),2,1))))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Summary'!$H$24="OoS","OoS",IF(AND(F23=1,G23=1,NOT(ISTEXT(I23))),4,IF(AND(F23=1,G23=1,ISTEXT(I23)),3,IF(AND(OR(F23=1,G23=1),ISTEXT(I23)),2,1))))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Summary'!$I$24="OoS","OoS",IF(AND(F24=1,G24=1,NOT(ISTEXT(I24))),4,IF(AND(F24=1,G24=1,ISTEXT(I24)),3,IF(AND(OR(F24=1,G24=1),ISTEXT(I24)),2,1))))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Summary'!$J$24="OoS","OoS",IF(AND(F25=1,G25=1,NOT(ISTEXT(I25))),4,IF(AND(F25=1,G25=1,ISTEXT(I25)),3,IF(AND(OR(F25=1,G25=1),ISTEXT(I25)),2,1))))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Summary'!$K$24="OoS","OoS",IF(AND(F26=1,G26=1,NOT(ISTEXT(I26))),4,IF(AND(F26=1,G26=1,ISTEXT(I26)),3,IF(AND(OR(F26=1,G26=1),ISTEXT(I26)),2,1))))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Summary'!$L$24="OoS","OoS",IF(AND(F27=1,G27=1,NOT(ISTEXT(I27))),4,IF(AND(F27=1,G27=1,ISTEXT(I27)),3,IF(AND(OR(F27=1,G27=1),ISTEXT(I27)),2,1))))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Summary'!$M$24="OoS","OoS",IF(AND(F28=1,G28=1,NOT(ISTEXT(I28))),4,IF(AND(F28=1,G28=1,ISTEXT(I28)),3,IF(AND(OR(F28=1,G28=1),ISTEXT(I28)),2,1))))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Summary'!$N$24="OoS","OoS",IF(AND(F29=1,G29=1,NOT(ISTEXT(I29))),4,IF(AND(F29=1,G29=1,ISTEXT(I29)),3,IF(AND(OR(F29=1,G29=1),ISTEXT(I29)),2,1))))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Summary'!$O$24="OoS","OoS",IF(AND(F30=1,G30=1,NOT(ISTEXT(I30))),4,IF(AND(F30=1,G30=1,ISTEXT(I30)),3,IF(AND(OR(F30=1,G30=1),ISTEXT(I30)),2,1))))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Summary'!$P$24="OoS","OoS",IF(AND(F31=1,G31=1,NOT(ISTEXT(I31))),4,IF(AND(F31=1,G31=1,ISTEXT(I31)),3,IF(AND(OR(F31=1,G31=1),ISTEXT(I31)),2,1))))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Summary'!$Q$24="OoS","OoS",IF(AND(F32=1,G32=1,NOT(ISTEXT(I32))),4,IF(AND(F32=1,G32=1,ISTEXT(I32)),3,IF(AND(OR(F32=1,G32=1),ISTEXT(I32)),2,1))))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Summary'!$R$24="OoS","OoS",IF(AND(F33=1,G33=1,NOT(ISTEXT(I33))),4,IF(AND(F33=1,G33=1,ISTEXT(I33)),3,IF(AND(OR(F33=1,G33=1),ISTEXT(I33)),2,1))))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Summary'!$S$24="OoS","OoS",IF(AND(F34=1,G34=1,NOT(ISTEXT(I34))),4,IF(AND(F34=1,G34=1,ISTEXT(I34)),3,IF(AND(OR(F34=1,G34=1),ISTEXT(I34)),2,1))))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Summary'!$T$24="OoS","OoS",IF(AND(F35=1,G35=1,NOT(ISTEXT(I35))),4,IF(AND(F35=1,G35=1,ISTEXT(I35)),3,IF(AND(OR(F35=1,G35=1),ISTEXT(I35)),2,1))))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Summary'!$U$24="OoS","OoS",IF(AND(F36=1,G36=1,NOT(ISTEXT(I36))),4,IF(AND(F36=1,G36=1,ISTEXT(I36)),3,IF(AND(OR(F36=1,G36=1),ISTEXT(I36)),2,1))))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Summary'!$V$24="OoS","OoS",IF(AND(F37=1,G37=1,NOT(ISTEXT(I37))),4,IF(AND(F37=1,G37=1,ISTEXT(I37)),3,IF(AND(OR(F37=1,G37=1),ISTEXT(I37)),2,1))))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Summary'!$W$24="OoS","OoS",IF(AND(F38=1,G38=1,NOT(ISTEXT(I38))),4,IF(AND(F38=1,G38=1,ISTEXT(I38)),3,IF(AND(OR(F38=1,G38=1),ISTEXT(I38)),2,1))))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Summary'!$X$24="OoS","OoS",IF(AND(F39=1,G39=1,NOT(ISTEXT(I39))),4,IF(AND(F39=1,G39=1,ISTEXT(I39)),3,IF(AND(OR(F39=1,G39=1),ISTEXT(I39)),2,1))))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Summary'!$Y$24="OoS","OoS",IF(AND(F40=1,G40=1,NOT(ISTEXT(I40))),4,IF(AND(F40=1,G40=1,ISTEXT(I40)),3,IF(AND(OR(F40=1,G40=1),ISTEXT(I40)),2,1))))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Summary'!$Z$24="OoS","OoS",IF(AND(F41=1,G41=1,NOT(ISTEXT(I41))),4,IF(AND(F41=1,G41=1,ISTEXT(I41)),3,IF(AND(OR(F41=1,G41=1),ISTEXT(I41)),2,1))))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78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Summary'!$G$24="OoS","OoS",IF(AND(F42=1,G42=1,NOT(ISTEXT(I42))),4,IF(AND(F42=1,G42=1,ISTEXT(I42)),3,IF(AND(OR(F42=1,G42=1),ISTEXT(I42)),2,1))))</f>
        <v>OoS</v>
      </c>
      <c r="E42" s="57" t="b">
        <f t="shared" si="0"/>
        <v>1</v>
      </c>
      <c r="F42" s="59"/>
      <c r="G42" s="59"/>
      <c r="H42" s="59"/>
      <c r="I42" s="59"/>
      <c r="J42" s="59"/>
      <c r="K42" s="59"/>
      <c r="L42" s="59"/>
      <c r="M42" s="67"/>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Summary'!$H$24="OoS","OoS",IF(AND(F43=1,G43=1,NOT(ISTEXT(I43))),4,IF(AND(F43=1,G43=1,ISTEXT(I43)),3,IF(AND(OR(F43=1,G43=1),ISTEXT(I43)),2,1))))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Summary'!$I$24="OoS","OoS",IF(AND(F44=1,G44=1,NOT(ISTEXT(I44))),4,IF(AND(F44=1,G44=1,ISTEXT(I44)),3,IF(AND(OR(F44=1,G44=1),ISTEXT(I44)),2,1))))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Summary'!$J$24="OoS","OoS",IF(AND(F45=1,G45=1,NOT(ISTEXT(I45))),4,IF(AND(F45=1,G45=1,ISTEXT(I45)),3,IF(AND(OR(F45=1,G45=1),ISTEXT(I45)),2,1))))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Summary'!$K$24="OoS","OoS",IF(AND(F46=1,G46=1,NOT(ISTEXT(I46))),4,IF(AND(F46=1,G46=1,ISTEXT(I46)),3,IF(AND(OR(F46=1,G46=1),ISTEXT(I46)),2,1))))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Summary'!$L$24="OoS","OoS",IF(AND(F47=1,G47=1,NOT(ISTEXT(I47))),4,IF(AND(F47=1,G47=1,ISTEXT(I47)),3,IF(AND(OR(F47=1,G47=1),ISTEXT(I47)),2,1))))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Summary'!$M$24="OoS","OoS",IF(AND(F48=1,G48=1,NOT(ISTEXT(I48))),4,IF(AND(F48=1,G48=1,ISTEXT(I48)),3,IF(AND(OR(F48=1,G48=1),ISTEXT(I48)),2,1))))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Summary'!$N$24="OoS","OoS",IF(AND(F49=1,G49=1,NOT(ISTEXT(I49))),4,IF(AND(F49=1,G49=1,ISTEXT(I49)),3,IF(AND(OR(F49=1,G49=1),ISTEXT(I49)),2,1))))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Summary'!$O$24="OoS","OoS",IF(AND(F50=1,G50=1,NOT(ISTEXT(I50))),4,IF(AND(F50=1,G50=1,ISTEXT(I50)),3,IF(AND(OR(F50=1,G50=1),ISTEXT(I50)),2,1))))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Summary'!$P$24="OoS","OoS",IF(AND(F51=1,G51=1,NOT(ISTEXT(I51))),4,IF(AND(F51=1,G51=1,ISTEXT(I51)),3,IF(AND(OR(F51=1,G51=1),ISTEXT(I51)),2,1))))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Summary'!$Q$24="OoS","OoS",IF(AND(F52=1,G52=1,NOT(ISTEXT(I52))),4,IF(AND(F52=1,G52=1,ISTEXT(I52)),3,IF(AND(OR(F52=1,G52=1),ISTEXT(I52)),2,1))))</f>
        <v>OoS</v>
      </c>
      <c r="E52" s="57" t="b">
        <f t="shared" si="1"/>
        <v>1</v>
      </c>
      <c r="F52" s="59"/>
      <c r="G52" s="59"/>
      <c r="H52" s="59"/>
      <c r="I52" s="59"/>
      <c r="J52" s="59"/>
      <c r="K52" s="59"/>
      <c r="L52" s="59"/>
      <c r="M52" s="67"/>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Summary'!$R$24="OoS","OoS",IF(AND(F53=1,G53=1,NOT(ISTEXT(I53))),4,IF(AND(F53=1,G53=1,ISTEXT(I53)),3,IF(AND(OR(F53=1,G53=1),ISTEXT(I53)),2,1))))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Summary'!$S$24="OoS","OoS",IF(AND(F54=1,G54=1,NOT(ISTEXT(I54))),4,IF(AND(F54=1,G54=1,ISTEXT(I54)),3,IF(AND(OR(F54=1,G54=1),ISTEXT(I54)),2,1))))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Summary'!$T$24="OoS","OoS",IF(AND(F55=1,G55=1,NOT(ISTEXT(I55))),4,IF(AND(F55=1,G55=1,ISTEXT(I55)),3,IF(AND(OR(F55=1,G55=1),ISTEXT(I55)),2,1))))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Summary'!$U$24="OoS","OoS",IF(AND(F56=1,G56=1,NOT(ISTEXT(I56))),4,IF(AND(F56=1,G56=1,ISTEXT(I56)),3,IF(AND(OR(F56=1,G56=1),ISTEXT(I56)),2,1))))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Summary'!$V$24="OoS","OoS",IF(AND(F57=1,G57=1,NOT(ISTEXT(I57))),4,IF(AND(F57=1,G57=1,ISTEXT(I57)),3,IF(AND(OR(F57=1,G57=1),ISTEXT(I57)),2,1))))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Summary'!$W$24="OoS","OoS",IF(AND(F58=1,G58=1,NOT(ISTEXT(I58))),4,IF(AND(F58=1,G58=1,ISTEXT(I58)),3,IF(AND(OR(F58=1,G58=1),ISTEXT(I58)),2,1))))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Summary'!$X$24="OoS","OoS",IF(AND(F59=1,G59=1,NOT(ISTEXT(I59))),4,IF(AND(F59=1,G59=1,ISTEXT(I59)),3,IF(AND(OR(F59=1,G59=1),ISTEXT(I59)),2,1))))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Summary'!$Y$24="OoS","OoS",IF(AND(F60=1,G60=1,NOT(ISTEXT(I60))),4,IF(AND(F60=1,G60=1,ISTEXT(I60)),3,IF(AND(OR(F60=1,G60=1),ISTEXT(I60)),2,1))))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Summary'!$Z$24="OoS","OoS",IF(AND(F61=1,G61=1,NOT(ISTEXT(I61))),4,IF(AND(F61=1,G61=1,ISTEXT(I61)),3,IF(AND(OR(F61=1,G61=1),ISTEXT(I61)),2,1))))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79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Summary'!$G$24="OoS","OoS",IF(AND(F62=1,G62=1,NOT(ISTEXT(I62))),4,IF(AND(F62=1,G62=1,ISTEXT(I62)),3,IF(AND(OR(F62=1,G62=1),ISTEXT(I62)),2,1))))</f>
        <v>OoS</v>
      </c>
      <c r="E62" s="57" t="b">
        <f t="shared" si="1"/>
        <v>1</v>
      </c>
      <c r="F62" s="59"/>
      <c r="G62" s="59"/>
      <c r="H62" s="59"/>
      <c r="I62" s="59"/>
      <c r="J62" s="59"/>
      <c r="K62" s="59"/>
      <c r="L62" s="59"/>
      <c r="M62" s="67"/>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Summary'!$H$24="OoS","OoS",IF(AND(F63=1,G63=1,NOT(ISTEXT(I63))),4,IF(AND(F63=1,G63=1,ISTEXT(I63)),3,IF(AND(OR(F63=1,G63=1),ISTEXT(I63)),2,1))))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Summary'!$I$24="OoS","OoS",IF(AND(F64=1,G64=1,NOT(ISTEXT(I64))),4,IF(AND(F64=1,G64=1,ISTEXT(I64)),3,IF(AND(OR(F64=1,G64=1),ISTEXT(I64)),2,1))))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Summary'!$J$24="OoS","OoS",IF(AND(F65=1,G65=1,NOT(ISTEXT(I65))),4,IF(AND(F65=1,G65=1,ISTEXT(I65)),3,IF(AND(OR(F65=1,G65=1),ISTEXT(I65)),2,1))))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Summary'!$K$24="OoS","OoS",IF(AND(F66=1,G66=1,NOT(ISTEXT(I66))),4,IF(AND(F66=1,G66=1,ISTEXT(I66)),3,IF(AND(OR(F66=1,G66=1),ISTEXT(I66)),2,1))))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Summary'!$L$24="OoS","OoS",IF(AND(F67=1,G67=1,NOT(ISTEXT(I67))),4,IF(AND(F67=1,G67=1,ISTEXT(I67)),3,IF(AND(OR(F67=1,G67=1),ISTEXT(I67)),2,1))))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Summary'!$M$24="OoS","OoS",IF(AND(F68=1,G68=1,NOT(ISTEXT(I68))),4,IF(AND(F68=1,G68=1,ISTEXT(I68)),3,IF(AND(OR(F68=1,G68=1),ISTEXT(I68)),2,1))))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Summary'!$N$24="OoS","OoS",IF(AND(F69=1,G69=1,NOT(ISTEXT(I69))),4,IF(AND(F69=1,G69=1,ISTEXT(I69)),3,IF(AND(OR(F69=1,G69=1),ISTEXT(I69)),2,1))))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Summary'!$O$24="OoS","OoS",IF(AND(F70=1,G70=1,NOT(ISTEXT(I70))),4,IF(AND(F70=1,G70=1,ISTEXT(I70)),3,IF(AND(OR(F70=1,G70=1),ISTEXT(I70)),2,1))))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Summary'!$P$24="OoS","OoS",IF(AND(F71=1,G71=1,NOT(ISTEXT(I71))),4,IF(AND(F71=1,G71=1,ISTEXT(I71)),3,IF(AND(OR(F71=1,G71=1),ISTEXT(I71)),2,1))))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Summary'!$Q$24="OoS","OoS",IF(AND(F72=1,G72=1,NOT(ISTEXT(I72))),4,IF(AND(F72=1,G72=1,ISTEXT(I72)),3,IF(AND(OR(F72=1,G72=1),ISTEXT(I72)),2,1))))</f>
        <v>OoS</v>
      </c>
      <c r="E72" s="57" t="b">
        <f t="shared" si="1"/>
        <v>1</v>
      </c>
      <c r="F72" s="59"/>
      <c r="G72" s="59"/>
      <c r="H72" s="59"/>
      <c r="I72" s="59"/>
      <c r="J72" s="59"/>
      <c r="K72" s="59"/>
      <c r="L72" s="59"/>
      <c r="M72" s="67"/>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Summary'!$R$24="OoS","OoS",IF(AND(F73=1,G73=1,NOT(ISTEXT(I73))),4,IF(AND(F73=1,G73=1,ISTEXT(I73)),3,IF(AND(OR(F73=1,G73=1),ISTEXT(I73)),2,1))))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Summary'!$S$24="OoS","OoS",IF(AND(F74=1,G74=1,NOT(ISTEXT(I74))),4,IF(AND(F74=1,G74=1,ISTEXT(I74)),3,IF(AND(OR(F74=1,G74=1),ISTEXT(I74)),2,1))))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Summary'!$T$24="OoS","OoS",IF(AND(F75=1,G75=1,NOT(ISTEXT(I75))),4,IF(AND(F75=1,G75=1,ISTEXT(I75)),3,IF(AND(OR(F75=1,G75=1),ISTEXT(I75)),2,1))))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Summary'!$U$24="OoS","OoS",IF(AND(F76=1,G76=1,NOT(ISTEXT(I76))),4,IF(AND(F76=1,G76=1,ISTEXT(I76)),3,IF(AND(OR(F76=1,G76=1),ISTEXT(I76)),2,1))))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Summary'!$V$24="OoS","OoS",IF(AND(F77=1,G77=1,NOT(ISTEXT(I77))),4,IF(AND(F77=1,G77=1,ISTEXT(I77)),3,IF(AND(OR(F77=1,G77=1),ISTEXT(I77)),2,1))))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Summary'!$W$24="OoS","OoS",IF(AND(F78=1,G78=1,NOT(ISTEXT(I78))),4,IF(AND(F78=1,G78=1,ISTEXT(I78)),3,IF(AND(OR(F78=1,G78=1),ISTEXT(I78)),2,1))))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Summary'!$X$24="OoS","OoS",IF(AND(F79=1,G79=1,NOT(ISTEXT(I79))),4,IF(AND(F79=1,G79=1,ISTEXT(I79)),3,IF(AND(OR(F79=1,G79=1),ISTEXT(I79)),2,1))))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Summary'!$Y$24="OoS","OoS",IF(AND(F80=1,G80=1,NOT(ISTEXT(I80))),4,IF(AND(F80=1,G80=1,ISTEXT(I80)),3,IF(AND(OR(F80=1,G80=1),ISTEXT(I80)),2,1))))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Summary'!$Z$24="OoS","OoS",IF(AND(F81=1,G81=1,NOT(ISTEXT(I81))),4,IF(AND(F81=1,G81=1,ISTEXT(I81)),3,IF(AND(OR(F81=1,G81=1),ISTEXT(I81)),2,1))))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80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Summary'!$G$24="OoS","OoS",IF(AND(F82=1,G82=1,NOT(ISTEXT(I82))),4,IF(AND(F82=1,G82=1,ISTEXT(I82)),3,IF(AND(OR(F82=1,G82=1),ISTEXT(I82)),2,1))))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Summary'!$H$24="OoS","OoS",IF(AND(F83=1,G83=1,NOT(ISTEXT(I83))),4,IF(AND(F83=1,G83=1,ISTEXT(I83)),3,IF(AND(OR(F83=1,G83=1),ISTEXT(I83)),2,1))))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Summary'!$I$24="OoS","OoS",IF(AND(F84=1,G84=1,NOT(ISTEXT(I84))),4,IF(AND(F84=1,G84=1,ISTEXT(I84)),3,IF(AND(OR(F84=1,G84=1),ISTEXT(I84)),2,1))))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Summary'!$J$24="OoS","OoS",IF(AND(F85=1,G85=1,NOT(ISTEXT(I85))),4,IF(AND(F85=1,G85=1,ISTEXT(I85)),3,IF(AND(OR(F85=1,G85=1),ISTEXT(I85)),2,1))))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Summary'!$K$24="OoS","OoS",IF(AND(F86=1,G86=1,NOT(ISTEXT(I86))),4,IF(AND(F86=1,G86=1,ISTEXT(I86)),3,IF(AND(OR(F86=1,G86=1),ISTEXT(I86)),2,1))))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Summary'!$L$24="OoS","OoS",IF(AND(F87=1,G87=1,NOT(ISTEXT(I87))),4,IF(AND(F87=1,G87=1,ISTEXT(I87)),3,IF(AND(OR(F87=1,G87=1),ISTEXT(I87)),2,1))))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Summary'!$M$24="OoS","OoS",IF(AND(F88=1,G88=1,NOT(ISTEXT(I88))),4,IF(AND(F88=1,G88=1,ISTEXT(I88)),3,IF(AND(OR(F88=1,G88=1),ISTEXT(I88)),2,1))))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Summary'!$N$24="OoS","OoS",IF(AND(F89=1,G89=1,NOT(ISTEXT(I89))),4,IF(AND(F89=1,G89=1,ISTEXT(I89)),3,IF(AND(OR(F89=1,G89=1),ISTEXT(I89)),2,1))))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Summary'!$O$24="OoS","OoS",IF(AND(F90=1,G90=1,NOT(ISTEXT(I90))),4,IF(AND(F90=1,G90=1,ISTEXT(I90)),3,IF(AND(OR(F90=1,G90=1),ISTEXT(I90)),2,1))))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Summary'!$P$24="OoS","OoS",IF(AND(F91=1,G91=1,NOT(ISTEXT(I91))),4,IF(AND(F91=1,G91=1,ISTEXT(I91)),3,IF(AND(OR(F91=1,G91=1),ISTEXT(I91)),2,1))))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Summary'!$Q$24="OoS","OoS",IF(AND(F92=1,G92=1,NOT(ISTEXT(I92))),4,IF(AND(F92=1,G92=1,ISTEXT(I92)),3,IF(AND(OR(F92=1,G92=1),ISTEXT(I92)),2,1))))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Summary'!$R$24="OoS","OoS",IF(AND(F93=1,G93=1,NOT(ISTEXT(I93))),4,IF(AND(F93=1,G93=1,ISTEXT(I93)),3,IF(AND(OR(F93=1,G93=1),ISTEXT(I93)),2,1))))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Summary'!$S$24="OoS","OoS",IF(AND(F94=1,G94=1,NOT(ISTEXT(I94))),4,IF(AND(F94=1,G94=1,ISTEXT(I94)),3,IF(AND(OR(F94=1,G94=1),ISTEXT(I94)),2,1))))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Summary'!$T$24="OoS","OoS",IF(AND(F95=1,G95=1,NOT(ISTEXT(I95))),4,IF(AND(F95=1,G95=1,ISTEXT(I95)),3,IF(AND(OR(F95=1,G95=1),ISTEXT(I95)),2,1))))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Summary'!$U$24="OoS","OoS",IF(AND(F96=1,G96=1,NOT(ISTEXT(I96))),4,IF(AND(F96=1,G96=1,ISTEXT(I96)),3,IF(AND(OR(F96=1,G96=1),ISTEXT(I96)),2,1))))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Summary'!$V$24="OoS","OoS",IF(AND(F97=1,G97=1,NOT(ISTEXT(I97))),4,IF(AND(F97=1,G97=1,ISTEXT(I97)),3,IF(AND(OR(F97=1,G97=1),ISTEXT(I97)),2,1))))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Summary'!$W$24="OoS","OoS",IF(AND(F98=1,G98=1,NOT(ISTEXT(I98))),4,IF(AND(F98=1,G98=1,ISTEXT(I98)),3,IF(AND(OR(F98=1,G98=1),ISTEXT(I98)),2,1))))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Summary'!$X$24="OoS","OoS",IF(AND(F99=1,G99=1,NOT(ISTEXT(I99))),4,IF(AND(F99=1,G99=1,ISTEXT(I99)),3,IF(AND(OR(F99=1,G99=1),ISTEXT(I99)),2,1))))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Summary'!$Y$24="OoS","OoS",IF(AND(F100=1,G100=1,NOT(ISTEXT(I100))),4,IF(AND(F100=1,G100=1,ISTEXT(I100)),3,IF(AND(OR(F100=1,G100=1),ISTEXT(I100)),2,1))))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Summary'!$Z$24="OoS","OoS",IF(AND(F101=1,G101=1,NOT(ISTEXT(I101))),4,IF(AND(F101=1,G101=1,ISTEXT(I101)),3,IF(AND(OR(F101=1,G101=1),ISTEXT(I101)),2,1))))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81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Summary'!$G$24="OoS","OoS",IF(AND(F102=1,G102=1,NOT(ISTEXT(I102))),4,IF(AND(F102=1,G102=1,ISTEXT(I102)),3,IF(AND(OR(F102=1,G102=1),ISTEXT(I102)),2,1))))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Summary'!$H$24="OoS","OoS",IF(AND(F103=1,G103=1,NOT(ISTEXT(I103))),4,IF(AND(F103=1,G103=1,ISTEXT(I103)),3,IF(AND(OR(F103=1,G103=1),ISTEXT(I103)),2,1))))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Summary'!$I$24="OoS","OoS",IF(AND(F104=1,G104=1,NOT(ISTEXT(I104))),4,IF(AND(F104=1,G104=1,ISTEXT(I104)),3,IF(AND(OR(F104=1,G104=1),ISTEXT(I104)),2,1))))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Summary'!$J$24="OoS","OoS",IF(AND(F105=1,G105=1,NOT(ISTEXT(I105))),4,IF(AND(F105=1,G105=1,ISTEXT(I105)),3,IF(AND(OR(F105=1,G105=1),ISTEXT(I105)),2,1))))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Summary'!$K$24="OoS","OoS",IF(AND(F106=1,G106=1,NOT(ISTEXT(I106))),4,IF(AND(F106=1,G106=1,ISTEXT(I106)),3,IF(AND(OR(F106=1,G106=1),ISTEXT(I106)),2,1))))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Summary'!$L$24="OoS","OoS",IF(AND(F107=1,G107=1,NOT(ISTEXT(I107))),4,IF(AND(F107=1,G107=1,ISTEXT(I107)),3,IF(AND(OR(F107=1,G107=1),ISTEXT(I107)),2,1))))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Summary'!$M$24="OoS","OoS",IF(AND(F108=1,G108=1,NOT(ISTEXT(I108))),4,IF(AND(F108=1,G108=1,ISTEXT(I108)),3,IF(AND(OR(F108=1,G108=1),ISTEXT(I108)),2,1))))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Summary'!$N$24="OoS","OoS",IF(AND(F109=1,G109=1,NOT(ISTEXT(I109))),4,IF(AND(F109=1,G109=1,ISTEXT(I109)),3,IF(AND(OR(F109=1,G109=1),ISTEXT(I109)),2,1))))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Summary'!$O$24="OoS","OoS",IF(AND(F110=1,G110=1,NOT(ISTEXT(I110))),4,IF(AND(F110=1,G110=1,ISTEXT(I110)),3,IF(AND(OR(F110=1,G110=1),ISTEXT(I110)),2,1))))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Summary'!$P$24="OoS","OoS",IF(AND(F111=1,G111=1,NOT(ISTEXT(I111))),4,IF(AND(F111=1,G111=1,ISTEXT(I111)),3,IF(AND(OR(F111=1,G111=1),ISTEXT(I111)),2,1))))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Summary'!$Q$24="OoS","OoS",IF(AND(F112=1,G112=1,NOT(ISTEXT(I112))),4,IF(AND(F112=1,G112=1,ISTEXT(I112)),3,IF(AND(OR(F112=1,G112=1),ISTEXT(I112)),2,1))))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Summary'!$R$24="OoS","OoS",IF(AND(F113=1,G113=1,NOT(ISTEXT(I113))),4,IF(AND(F113=1,G113=1,ISTEXT(I113)),3,IF(AND(OR(F113=1,G113=1),ISTEXT(I113)),2,1))))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Summary'!$S$24="OoS","OoS",IF(AND(F114=1,G114=1,NOT(ISTEXT(I114))),4,IF(AND(F114=1,G114=1,ISTEXT(I114)),3,IF(AND(OR(F114=1,G114=1),ISTEXT(I114)),2,1))))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Summary'!$T$24="OoS","OoS",IF(AND(F115=1,G115=1,NOT(ISTEXT(I115))),4,IF(AND(F115=1,G115=1,ISTEXT(I115)),3,IF(AND(OR(F115=1,G115=1),ISTEXT(I115)),2,1))))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Summary'!$U$24="OoS","OoS",IF(AND(F116=1,G116=1,NOT(ISTEXT(I116))),4,IF(AND(F116=1,G116=1,ISTEXT(I116)),3,IF(AND(OR(F116=1,G116=1),ISTEXT(I116)),2,1))))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Summary'!$V$24="OoS","OoS",IF(AND(F117=1,G117=1,NOT(ISTEXT(I117))),4,IF(AND(F117=1,G117=1,ISTEXT(I117)),3,IF(AND(OR(F117=1,G117=1),ISTEXT(I117)),2,1))))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Summary'!$W$24="OoS","OoS",IF(AND(F118=1,G118=1,NOT(ISTEXT(I118))),4,IF(AND(F118=1,G118=1,ISTEXT(I118)),3,IF(AND(OR(F118=1,G118=1),ISTEXT(I118)),2,1))))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Summary'!$X$24="OoS","OoS",IF(AND(F119=1,G119=1,NOT(ISTEXT(I119))),4,IF(AND(F119=1,G119=1,ISTEXT(I119)),3,IF(AND(OR(F119=1,G119=1),ISTEXT(I119)),2,1))))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Summary'!$Y$24="OoS","OoS",IF(AND(F120=1,G120=1,NOT(ISTEXT(I120))),4,IF(AND(F120=1,G120=1,ISTEXT(I120)),3,IF(AND(OR(F120=1,G120=1),ISTEXT(I120)),2,1))))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Summary'!$Z$24="OoS","OoS",IF(AND(F121=1,G121=1,NOT(ISTEXT(I121))),4,IF(AND(F121=1,G121=1,ISTEXT(I121)),3,IF(AND(OR(F121=1,G121=1),ISTEXT(I121)),2,1))))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3" x14ac:dyDescent="0.25">
      <c r="A122" s="351" t="s">
        <v>82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Summary'!$G$24="OoS","OoS",IF(AND(F122=1,G122=1,NOT(ISTEXT(I122))),4,IF(AND(F122=1,G122=1,ISTEXT(I122)),3,IF(AND(OR(F122=1,G122=1),ISTEXT(I122)),2,1))))</f>
        <v>OoS</v>
      </c>
      <c r="E122" s="57" t="b">
        <f t="shared" ref="E122:E158" si="3">OR(NOT(ISBLANK(F122)),OR(C122="OoS"))</f>
        <v>1</v>
      </c>
      <c r="F122" s="59"/>
      <c r="G122" s="59"/>
      <c r="H122" s="59"/>
      <c r="I122" s="59"/>
      <c r="J122" s="59"/>
      <c r="K122" s="59"/>
      <c r="L122" s="59"/>
      <c r="M122" s="59"/>
      <c r="N122" s="63"/>
      <c r="O122" s="369"/>
      <c r="P122" s="264"/>
      <c r="Q122" s="363"/>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Summary'!$H$24="OoS","OoS",IF(AND(F123=1,G123=1,NOT(ISTEXT(I123))),4,IF(AND(F123=1,G123=1,ISTEXT(I123)),3,IF(AND(OR(F123=1,G123=1),ISTEXT(I123)),2,1))))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Summary'!$I$24="OoS","OoS",IF(AND(F124=1,G124=1,NOT(ISTEXT(I124))),4,IF(AND(F124=1,G124=1,ISTEXT(I124)),3,IF(AND(OR(F124=1,G124=1),ISTEXT(I124)),2,1))))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Summary'!$J$24="OoS","OoS",IF(AND(F125=1,G125=1,NOT(ISTEXT(I125))),4,IF(AND(F125=1,G125=1,ISTEXT(I125)),3,IF(AND(OR(F125=1,G125=1),ISTEXT(I125)),2,1))))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Summary'!$K$24="OoS","OoS",IF(AND(F126=1,G126=1,NOT(ISTEXT(I126))),4,IF(AND(F126=1,G126=1,ISTEXT(I126)),3,IF(AND(OR(F126=1,G126=1),ISTEXT(I126)),2,1))))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Summary'!$L$24="OoS","OoS",IF(AND(F127=1,G127=1,NOT(ISTEXT(I127))),4,IF(AND(F127=1,G127=1,ISTEXT(I127)),3,IF(AND(OR(F127=1,G127=1),ISTEXT(I127)),2,1))))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Summary'!$M$24="OoS","OoS",IF(AND(F128=1,G128=1,NOT(ISTEXT(I128))),4,IF(AND(F128=1,G128=1,ISTEXT(I128)),3,IF(AND(OR(F128=1,G128=1),ISTEXT(I128)),2,1))))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Summary'!$N$24="OoS","OoS",IF(AND(F129=1,G129=1,NOT(ISTEXT(I129))),4,IF(AND(F129=1,G129=1,ISTEXT(I129)),3,IF(AND(OR(F129=1,G129=1),ISTEXT(I129)),2,1))))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Summary'!$O$24="OoS","OoS",IF(AND(F130=1,G130=1,NOT(ISTEXT(I130))),4,IF(AND(F130=1,G130=1,ISTEXT(I130)),3,IF(AND(OR(F130=1,G130=1),ISTEXT(I130)),2,1))))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Summary'!$P$24="OoS","OoS",IF(AND(F131=1,G131=1,NOT(ISTEXT(I131))),4,IF(AND(F131=1,G131=1,ISTEXT(I131)),3,IF(AND(OR(F131=1,G131=1),ISTEXT(I131)),2,1))))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Summary'!$Q$24="OoS","OoS",IF(AND(F132=1,G132=1,NOT(ISTEXT(I132))),4,IF(AND(F132=1,G132=1,ISTEXT(I132)),3,IF(AND(OR(F132=1,G132=1),ISTEXT(I132)),2,1))))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Summary'!$R$24="OoS","OoS",IF(AND(F133=1,G133=1,NOT(ISTEXT(I133))),4,IF(AND(F133=1,G133=1,ISTEXT(I133)),3,IF(AND(OR(F133=1,G133=1),ISTEXT(I133)),2,1))))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Summary'!$S$24="OoS","OoS",IF(AND(F134=1,G134=1,NOT(ISTEXT(I134))),4,IF(AND(F134=1,G134=1,ISTEXT(I134)),3,IF(AND(OR(F134=1,G134=1),ISTEXT(I134)),2,1))))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Summary'!$T$24="OoS","OoS",IF(AND(F135=1,G135=1,NOT(ISTEXT(I135))),4,IF(AND(F135=1,G135=1,ISTEXT(I135)),3,IF(AND(OR(F135=1,G135=1),ISTEXT(I135)),2,1))))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Summary'!$U$24="OoS","OoS",IF(AND(F136=1,G136=1,NOT(ISTEXT(I136))),4,IF(AND(F136=1,G136=1,ISTEXT(I136)),3,IF(AND(OR(F136=1,G136=1),ISTEXT(I136)),2,1))))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Summary'!$V$24="OoS","OoS",IF(AND(F137=1,G137=1,NOT(ISTEXT(I137))),4,IF(AND(F137=1,G137=1,ISTEXT(I137)),3,IF(AND(OR(F137=1,G137=1),ISTEXT(I137)),2,1))))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Summary'!$W$24="OoS","OoS",IF(AND(F138=1,G138=1,NOT(ISTEXT(I138))),4,IF(AND(F138=1,G138=1,ISTEXT(I138)),3,IF(AND(OR(F138=1,G138=1),ISTEXT(I138)),2,1))))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Summary'!$X$24="OoS","OoS",IF(AND(F139=1,G139=1,NOT(ISTEXT(I139))),4,IF(AND(F139=1,G139=1,ISTEXT(I139)),3,IF(AND(OR(F139=1,G139=1),ISTEXT(I139)),2,1))))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Summary'!$Y$24="OoS","OoS",IF(AND(F140=1,G140=1,NOT(ISTEXT(I140))),4,IF(AND(F140=1,G140=1,ISTEXT(I140)),3,IF(AND(OR(F140=1,G140=1),ISTEXT(I140)),2,1))))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Summary'!$Z$24="OoS","OoS",IF(AND(F141=1,G141=1,NOT(ISTEXT(I141))),4,IF(AND(F141=1,G141=1,ISTEXT(I141)),3,IF(AND(OR(F141=1,G141=1),ISTEXT(I141)),2,1))))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83</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Summary'!$G$24="OoS","OoS",IF(AND(F142=1,G142=1,NOT(ISTEXT(I142))),4,IF(AND(F142=1,G142=1,ISTEXT(I142)),3,IF(AND(OR(F142=1,G142=1),ISTEXT(I142)),2,1))))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Summary'!$H$24="OoS","OoS",IF(AND(F143=1,G143=1,NOT(ISTEXT(I143))),4,IF(AND(F143=1,G143=1,ISTEXT(I143)),3,IF(AND(OR(F143=1,G143=1),ISTEXT(I143)),2,1))))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Summary'!$I$24="OoS","OoS",IF(AND(F144=1,G144=1,NOT(ISTEXT(I144))),4,IF(AND(F144=1,G144=1,ISTEXT(I144)),3,IF(AND(OR(F144=1,G144=1),ISTEXT(I144)),2,1))))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Summary'!$J$24="OoS","OoS",IF(AND(F145=1,G145=1,NOT(ISTEXT(I145))),4,IF(AND(F145=1,G145=1,ISTEXT(I145)),3,IF(AND(OR(F145=1,G145=1),ISTEXT(I145)),2,1))))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Summary'!$K$24="OoS","OoS",IF(AND(F146=1,G146=1,NOT(ISTEXT(I146))),4,IF(AND(F146=1,G146=1,ISTEXT(I146)),3,IF(AND(OR(F146=1,G146=1),ISTEXT(I146)),2,1))))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Summary'!$L$24="OoS","OoS",IF(AND(F147=1,G147=1,NOT(ISTEXT(I147))),4,IF(AND(F147=1,G147=1,ISTEXT(I147)),3,IF(AND(OR(F147=1,G147=1),ISTEXT(I147)),2,1))))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Summary'!$M$24="OoS","OoS",IF(AND(F148=1,G148=1,NOT(ISTEXT(I148))),4,IF(AND(F148=1,G148=1,ISTEXT(I148)),3,IF(AND(OR(F148=1,G148=1),ISTEXT(I148)),2,1))))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Summary'!$N$24="OoS","OoS",IF(AND(F149=1,G149=1,NOT(ISTEXT(I149))),4,IF(AND(F149=1,G149=1,ISTEXT(I149)),3,IF(AND(OR(F149=1,G149=1),ISTEXT(I149)),2,1))))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Summary'!$O$24="OoS","OoS",IF(AND(F150=1,G150=1,NOT(ISTEXT(I150))),4,IF(AND(F150=1,G150=1,ISTEXT(I150)),3,IF(AND(OR(F150=1,G150=1),ISTEXT(I150)),2,1))))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Summary'!$P$24="OoS","OoS",IF(AND(F151=1,G151=1,NOT(ISTEXT(I151))),4,IF(AND(F151=1,G151=1,ISTEXT(I151)),3,IF(AND(OR(F151=1,G151=1),ISTEXT(I151)),2,1))))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Summary'!$Q$24="OoS","OoS",IF(AND(F152=1,G152=1,NOT(ISTEXT(I152))),4,IF(AND(F152=1,G152=1,ISTEXT(I152)),3,IF(AND(OR(F152=1,G152=1),ISTEXT(I152)),2,1))))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Summary'!$R$24="OoS","OoS",IF(AND(F153=1,G153=1,NOT(ISTEXT(I153))),4,IF(AND(F153=1,G153=1,ISTEXT(I153)),3,IF(AND(OR(F153=1,G153=1),ISTEXT(I153)),2,1))))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Summary'!$S$24="OoS","OoS",IF(AND(F154=1,G154=1,NOT(ISTEXT(I154))),4,IF(AND(F154=1,G154=1,ISTEXT(I154)),3,IF(AND(OR(F154=1,G154=1),ISTEXT(I154)),2,1))))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Summary'!$T$24="OoS","OoS",IF(AND(F155=1,G155=1,NOT(ISTEXT(I155))),4,IF(AND(F155=1,G155=1,ISTEXT(I155)),3,IF(AND(OR(F155=1,G155=1),ISTEXT(I155)),2,1))))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Summary'!$U$24="OoS","OoS",IF(AND(F156=1,G156=1,NOT(ISTEXT(I156))),4,IF(AND(F156=1,G156=1,ISTEXT(I156)),3,IF(AND(OR(F156=1,G156=1),ISTEXT(I156)),2,1))))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Summary'!$V$24="OoS","OoS",IF(AND(F157=1,G157=1,NOT(ISTEXT(I157))),4,IF(AND(F157=1,G157=1,ISTEXT(I157)),3,IF(AND(OR(F157=1,G157=1),ISTEXT(I157)),2,1))))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Summary'!$W$24="OoS","OoS",IF(AND(F158=1,G158=1,NOT(ISTEXT(I158))),4,IF(AND(F158=1,G158=1,ISTEXT(I158)),3,IF(AND(OR(F158=1,G158=1),ISTEXT(I158)),2,1))))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Summary'!$X$24="OoS","OoS",IF(AND(F159=1,G159=1,NOT(ISTEXT(I159))),4,IF(AND(F159=1,G159=1,ISTEXT(I159)),3,IF(AND(OR(F159=1,G159=1),ISTEXT(I159)),2,1))))</f>
        <v>OoS</v>
      </c>
      <c r="E159" s="57" t="b">
        <f t="shared" ref="E159:E201" si="4">OR(NOT(ISBLANK(F159)),OR(C159="OoS"))</f>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Summary'!$Y$24="OoS","OoS",IF(AND(F160=1,G160=1,NOT(ISTEXT(I160))),4,IF(AND(F160=1,G160=1,ISTEXT(I160)),3,IF(AND(OR(F160=1,G160=1),ISTEXT(I160)),2,1))))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Summary'!$Z$24="OoS","OoS",IF(AND(F161=1,G161=1,NOT(ISTEXT(I161))),4,IF(AND(F161=1,G161=1,ISTEXT(I161)),3,IF(AND(OR(F161=1,G161=1),ISTEXT(I161)),2,1))))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4"/>
    </row>
    <row r="162" spans="1:17" ht="13" x14ac:dyDescent="0.25">
      <c r="A162" s="351" t="s">
        <v>84</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Summary'!$G$24="OoS","OoS",IF(AND(F162=1,G162=1,NOT(ISTEXT(I162))),4,IF(AND(F162=1,G162=1,ISTEXT(I162)),3,IF(AND(OR(F162=1,G162=1),ISTEXT(I162)),2,1))))</f>
        <v>OoS</v>
      </c>
      <c r="E162" s="57" t="b">
        <f t="shared" si="4"/>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Summary'!$H$24="OoS","OoS",IF(AND(F163=1,G163=1,NOT(ISTEXT(I163))),4,IF(AND(F163=1,G163=1,ISTEXT(I163)),3,IF(AND(OR(F163=1,G163=1),ISTEXT(I163)),2,1))))</f>
        <v>OoS</v>
      </c>
      <c r="E163" s="57" t="b">
        <f t="shared" si="4"/>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Summary'!$I$24="OoS","OoS",IF(AND(F164=1,G164=1,NOT(ISTEXT(I164))),4,IF(AND(F164=1,G164=1,ISTEXT(I164)),3,IF(AND(OR(F164=1,G164=1),ISTEXT(I164)),2,1))))</f>
        <v>OoS</v>
      </c>
      <c r="E164" s="57" t="b">
        <f t="shared" si="4"/>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Summary'!$J$24="OoS","OoS",IF(AND(F165=1,G165=1,NOT(ISTEXT(I165))),4,IF(AND(F165=1,G165=1,ISTEXT(I165)),3,IF(AND(OR(F165=1,G165=1),ISTEXT(I165)),2,1))))</f>
        <v>OoS</v>
      </c>
      <c r="E165" s="57" t="b">
        <f t="shared" si="4"/>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Summary'!$K$24="OoS","OoS",IF(AND(F166=1,G166=1,NOT(ISTEXT(I166))),4,IF(AND(F166=1,G166=1,ISTEXT(I166)),3,IF(AND(OR(F166=1,G166=1),ISTEXT(I166)),2,1))))</f>
        <v>OoS</v>
      </c>
      <c r="E166" s="57" t="b">
        <f t="shared" si="4"/>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Summary'!$L$24="OoS","OoS",IF(AND(F167=1,G167=1,NOT(ISTEXT(I167))),4,IF(AND(F167=1,G167=1,ISTEXT(I167)),3,IF(AND(OR(F167=1,G167=1),ISTEXT(I167)),2,1))))</f>
        <v>OoS</v>
      </c>
      <c r="E167" s="57" t="b">
        <f t="shared" si="4"/>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Summary'!$M$24="OoS","OoS",IF(AND(F168=1,G168=1,NOT(ISTEXT(I168))),4,IF(AND(F168=1,G168=1,ISTEXT(I168)),3,IF(AND(OR(F168=1,G168=1),ISTEXT(I168)),2,1))))</f>
        <v>OoS</v>
      </c>
      <c r="E168" s="57" t="b">
        <f t="shared" si="4"/>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Summary'!$N$24="OoS","OoS",IF(AND(F169=1,G169=1,NOT(ISTEXT(I169))),4,IF(AND(F169=1,G169=1,ISTEXT(I169)),3,IF(AND(OR(F169=1,G169=1),ISTEXT(I169)),2,1))))</f>
        <v>OoS</v>
      </c>
      <c r="E169" s="57" t="b">
        <f t="shared" si="4"/>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Summary'!$O$24="OoS","OoS",IF(AND(F170=1,G170=1,NOT(ISTEXT(I170))),4,IF(AND(F170=1,G170=1,ISTEXT(I170)),3,IF(AND(OR(F170=1,G170=1),ISTEXT(I170)),2,1))))</f>
        <v>OoS</v>
      </c>
      <c r="E170" s="57" t="b">
        <f t="shared" si="4"/>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Summary'!$P$24="OoS","OoS",IF(AND(F171=1,G171=1,NOT(ISTEXT(I171))),4,IF(AND(F171=1,G171=1,ISTEXT(I171)),3,IF(AND(OR(F171=1,G171=1),ISTEXT(I171)),2,1))))</f>
        <v>OoS</v>
      </c>
      <c r="E171" s="57" t="b">
        <f t="shared" si="4"/>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Summary'!$Q$24="OoS","OoS",IF(AND(F172=1,G172=1,NOT(ISTEXT(I172))),4,IF(AND(F172=1,G172=1,ISTEXT(I172)),3,IF(AND(OR(F172=1,G172=1),ISTEXT(I172)),2,1))))</f>
        <v>OoS</v>
      </c>
      <c r="E172" s="57" t="b">
        <f t="shared" si="4"/>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Summary'!$R$24="OoS","OoS",IF(AND(F173=1,G173=1,NOT(ISTEXT(I173))),4,IF(AND(F173=1,G173=1,ISTEXT(I173)),3,IF(AND(OR(F173=1,G173=1),ISTEXT(I173)),2,1))))</f>
        <v>OoS</v>
      </c>
      <c r="E173" s="57" t="b">
        <f t="shared" si="4"/>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Summary'!$S$24="OoS","OoS",IF(AND(F174=1,G174=1,NOT(ISTEXT(I174))),4,IF(AND(F174=1,G174=1,ISTEXT(I174)),3,IF(AND(OR(F174=1,G174=1),ISTEXT(I174)),2,1))))</f>
        <v>OoS</v>
      </c>
      <c r="E174" s="57" t="b">
        <f t="shared" si="4"/>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Summary'!$T$24="OoS","OoS",IF(AND(F175=1,G175=1,NOT(ISTEXT(I175))),4,IF(AND(F175=1,G175=1,ISTEXT(I175)),3,IF(AND(OR(F175=1,G175=1),ISTEXT(I175)),2,1))))</f>
        <v>OoS</v>
      </c>
      <c r="E175" s="57" t="b">
        <f t="shared" si="4"/>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Summary'!$U$24="OoS","OoS",IF(AND(F176=1,G176=1,NOT(ISTEXT(I176))),4,IF(AND(F176=1,G176=1,ISTEXT(I176)),3,IF(AND(OR(F176=1,G176=1),ISTEXT(I176)),2,1))))</f>
        <v>OoS</v>
      </c>
      <c r="E176" s="57" t="b">
        <f t="shared" si="4"/>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Summary'!$V$24="OoS","OoS",IF(AND(F177=1,G177=1,NOT(ISTEXT(I177))),4,IF(AND(F177=1,G177=1,ISTEXT(I177)),3,IF(AND(OR(F177=1,G177=1),ISTEXT(I177)),2,1))))</f>
        <v>OoS</v>
      </c>
      <c r="E177" s="57" t="b">
        <f t="shared" si="4"/>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Summary'!$W$24="OoS","OoS",IF(AND(F178=1,G178=1,NOT(ISTEXT(I178))),4,IF(AND(F178=1,G178=1,ISTEXT(I178)),3,IF(AND(OR(F178=1,G178=1),ISTEXT(I178)),2,1))))</f>
        <v>OoS</v>
      </c>
      <c r="E178" s="57" t="b">
        <f t="shared" si="4"/>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Summary'!$X$24="OoS","OoS",IF(AND(F179=1,G179=1,NOT(ISTEXT(I179))),4,IF(AND(F179=1,G179=1,ISTEXT(I179)),3,IF(AND(OR(F179=1,G179=1),ISTEXT(I179)),2,1))))</f>
        <v>OoS</v>
      </c>
      <c r="E179" s="57" t="b">
        <f t="shared" si="4"/>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Summary'!$Y$24="OoS","OoS",IF(AND(F180=1,G180=1,NOT(ISTEXT(I180))),4,IF(AND(F180=1,G180=1,ISTEXT(I180)),3,IF(AND(OR(F180=1,G180=1),ISTEXT(I180)),2,1))))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Summary'!$Z$24="OoS","OoS",IF(AND(F181=1,G181=1,NOT(ISTEXT(I181))),4,IF(AND(F181=1,G181=1,ISTEXT(I181)),3,IF(AND(OR(F181=1,G181=1),ISTEXT(I181)),2,1))))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85</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Summary'!$G$24="OoS","OoS",IF(AND(F182=1,G182=1,NOT(ISTEXT(I182))),4,IF(AND(F182=1,G182=1,ISTEXT(I182)),3,IF(AND(OR(F182=1,G182=1),ISTEXT(I182)),2,1))))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Summary'!$H$24="OoS","OoS",IF(AND(F183=1,G183=1,NOT(ISTEXT(I183))),4,IF(AND(F183=1,G183=1,ISTEXT(I183)),3,IF(AND(OR(F183=1,G183=1),ISTEXT(I183)),2,1))))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Summary'!$I$24="OoS","OoS",IF(AND(F184=1,G184=1,NOT(ISTEXT(I184))),4,IF(AND(F184=1,G184=1,ISTEXT(I184)),3,IF(AND(OR(F184=1,G184=1),ISTEXT(I184)),2,1))))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Summary'!$J$24="OoS","OoS",IF(AND(F185=1,G185=1,NOT(ISTEXT(I185))),4,IF(AND(F185=1,G185=1,ISTEXT(I185)),3,IF(AND(OR(F185=1,G185=1),ISTEXT(I185)),2,1))))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Summary'!$K$24="OoS","OoS",IF(AND(F186=1,G186=1,NOT(ISTEXT(I186))),4,IF(AND(F186=1,G186=1,ISTEXT(I186)),3,IF(AND(OR(F186=1,G186=1),ISTEXT(I186)),2,1))))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Summary'!$L$24="OoS","OoS",IF(AND(F187=1,G187=1,NOT(ISTEXT(I187))),4,IF(AND(F187=1,G187=1,ISTEXT(I187)),3,IF(AND(OR(F187=1,G187=1),ISTEXT(I187)),2,1))))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Summary'!$M$24="OoS","OoS",IF(AND(F188=1,G188=1,NOT(ISTEXT(I188))),4,IF(AND(F188=1,G188=1,ISTEXT(I188)),3,IF(AND(OR(F188=1,G188=1),ISTEXT(I188)),2,1))))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Summary'!$N$24="OoS","OoS",IF(AND(F189=1,G189=1,NOT(ISTEXT(I189))),4,IF(AND(F189=1,G189=1,ISTEXT(I189)),3,IF(AND(OR(F189=1,G189=1),ISTEXT(I189)),2,1))))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Summary'!$O$24="OoS","OoS",IF(AND(F190=1,G190=1,NOT(ISTEXT(I190))),4,IF(AND(F190=1,G190=1,ISTEXT(I190)),3,IF(AND(OR(F190=1,G190=1),ISTEXT(I190)),2,1))))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Summary'!$P$24="OoS","OoS",IF(AND(F191=1,G191=1,NOT(ISTEXT(I191))),4,IF(AND(F191=1,G191=1,ISTEXT(I191)),3,IF(AND(OR(F191=1,G191=1),ISTEXT(I191)),2,1))))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Summary'!$Q$24="OoS","OoS",IF(AND(F192=1,G192=1,NOT(ISTEXT(I192))),4,IF(AND(F192=1,G192=1,ISTEXT(I192)),3,IF(AND(OR(F192=1,G192=1),ISTEXT(I192)),2,1))))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Summary'!$R$24="OoS","OoS",IF(AND(F193=1,G193=1,NOT(ISTEXT(I193))),4,IF(AND(F193=1,G193=1,ISTEXT(I193)),3,IF(AND(OR(F193=1,G193=1),ISTEXT(I193)),2,1))))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Summary'!$S$24="OoS","OoS",IF(AND(F194=1,G194=1,NOT(ISTEXT(I194))),4,IF(AND(F194=1,G194=1,ISTEXT(I194)),3,IF(AND(OR(F194=1,G194=1),ISTEXT(I194)),2,1))))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Summary'!$T$24="OoS","OoS",IF(AND(F195=1,G195=1,NOT(ISTEXT(I195))),4,IF(AND(F195=1,G195=1,ISTEXT(I195)),3,IF(AND(OR(F195=1,G195=1),ISTEXT(I195)),2,1))))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Summary'!$U$24="OoS","OoS",IF(AND(F196=1,G196=1,NOT(ISTEXT(I196))),4,IF(AND(F196=1,G196=1,ISTEXT(I196)),3,IF(AND(OR(F196=1,G196=1),ISTEXT(I196)),2,1))))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Summary'!$V$24="OoS","OoS",IF(AND(F197=1,G197=1,NOT(ISTEXT(I197))),4,IF(AND(F197=1,G197=1,ISTEXT(I197)),3,IF(AND(OR(F197=1,G197=1),ISTEXT(I197)),2,1))))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Summary'!$W$24="OoS","OoS",IF(AND(F198=1,G198=1,NOT(ISTEXT(I198))),4,IF(AND(F198=1,G198=1,ISTEXT(I198)),3,IF(AND(OR(F198=1,G198=1),ISTEXT(I198)),2,1))))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Summary'!$X$24="OoS","OoS",IF(AND(F199=1,G199=1,NOT(ISTEXT(I199))),4,IF(AND(F199=1,G199=1,ISTEXT(I199)),3,IF(AND(OR(F199=1,G199=1),ISTEXT(I199)),2,1))))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Summary'!$Y$24="OoS","OoS",IF(AND(F200=1,G200=1,NOT(ISTEXT(I200))),4,IF(AND(F200=1,G200=1,ISTEXT(I200)),3,IF(AND(OR(F200=1,G200=1),ISTEXT(I200)),2,1))))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Summary'!$Z$24="OoS","OoS",IF(AND(F201=1,G201=1,NOT(ISTEXT(I201))),4,IF(AND(F201=1,G201=1,ISTEXT(I201)),3,IF(AND(OR(F201=1,G201=1),ISTEXT(I201)),2,1))))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4"/>
    </row>
    <row r="202" spans="1:17" ht="13" x14ac:dyDescent="0.25">
      <c r="A202" s="351" t="s">
        <v>86</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Summary'!$G$24="OoS","OoS",IF(AND(F202=1,G202=1,NOT(ISTEXT(I202))),4,IF(AND(F202=1,G202=1,ISTEXT(I202)),3,IF(AND(OR(F202=1,G202=1),ISTEXT(I202)),2,1))))</f>
        <v>OoS</v>
      </c>
      <c r="E202" s="57" t="b">
        <f t="shared" ref="E202:E241" si="5">OR(NOT(ISBLANK(F202)),OR(C202="OoS"))</f>
        <v>1</v>
      </c>
      <c r="F202" s="59"/>
      <c r="G202" s="59"/>
      <c r="H202" s="59"/>
      <c r="I202" s="59"/>
      <c r="J202" s="59"/>
      <c r="K202" s="59"/>
      <c r="L202" s="59"/>
      <c r="M202" s="59"/>
      <c r="N202" s="63"/>
      <c r="O202" s="369"/>
      <c r="P202" s="264"/>
      <c r="Q202" s="364"/>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Summary'!$H$24="OoS","OoS",IF(AND(F203=1,G203=1,NOT(ISTEXT(I203))),4,IF(AND(F203=1,G203=1,ISTEXT(I203)),3,IF(AND(OR(F203=1,G203=1),ISTEXT(I203)),2,1))))</f>
        <v>OoS</v>
      </c>
      <c r="E203" s="57" t="b">
        <f t="shared" si="5"/>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Summary'!$I$24="OoS","OoS",IF(AND(F204=1,G204=1,NOT(ISTEXT(I204))),4,IF(AND(F204=1,G204=1,ISTEXT(I204)),3,IF(AND(OR(F204=1,G204=1),ISTEXT(I204)),2,1))))</f>
        <v>OoS</v>
      </c>
      <c r="E204" s="57" t="b">
        <f t="shared" si="5"/>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Summary'!$J$24="OoS","OoS",IF(AND(F205=1,G205=1,NOT(ISTEXT(I205))),4,IF(AND(F205=1,G205=1,ISTEXT(I205)),3,IF(AND(OR(F205=1,G205=1),ISTEXT(I205)),2,1))))</f>
        <v>OoS</v>
      </c>
      <c r="E205" s="57" t="b">
        <f t="shared" si="5"/>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Summary'!$K$24="OoS","OoS",IF(AND(F206=1,G206=1,NOT(ISTEXT(I206))),4,IF(AND(F206=1,G206=1,ISTEXT(I206)),3,IF(AND(OR(F206=1,G206=1),ISTEXT(I206)),2,1))))</f>
        <v>OoS</v>
      </c>
      <c r="E206" s="57" t="b">
        <f t="shared" si="5"/>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Summary'!$L$24="OoS","OoS",IF(AND(F207=1,G207=1,NOT(ISTEXT(I207))),4,IF(AND(F207=1,G207=1,ISTEXT(I207)),3,IF(AND(OR(F207=1,G207=1),ISTEXT(I207)),2,1))))</f>
        <v>OoS</v>
      </c>
      <c r="E207" s="57" t="b">
        <f t="shared" si="5"/>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Summary'!$M$24="OoS","OoS",IF(AND(F208=1,G208=1,NOT(ISTEXT(I208))),4,IF(AND(F208=1,G208=1,ISTEXT(I208)),3,IF(AND(OR(F208=1,G208=1),ISTEXT(I208)),2,1))))</f>
        <v>OoS</v>
      </c>
      <c r="E208" s="57" t="b">
        <f t="shared" si="5"/>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Summary'!$N$24="OoS","OoS",IF(AND(F209=1,G209=1,NOT(ISTEXT(I209))),4,IF(AND(F209=1,G209=1,ISTEXT(I209)),3,IF(AND(OR(F209=1,G209=1),ISTEXT(I209)),2,1))))</f>
        <v>OoS</v>
      </c>
      <c r="E209" s="57" t="b">
        <f t="shared" si="5"/>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Summary'!$O$24="OoS","OoS",IF(AND(F210=1,G210=1,NOT(ISTEXT(I210))),4,IF(AND(F210=1,G210=1,ISTEXT(I210)),3,IF(AND(OR(F210=1,G210=1),ISTEXT(I210)),2,1))))</f>
        <v>OoS</v>
      </c>
      <c r="E210" s="57" t="b">
        <f t="shared" si="5"/>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Summary'!$P$24="OoS","OoS",IF(AND(F211=1,G211=1,NOT(ISTEXT(I211))),4,IF(AND(F211=1,G211=1,ISTEXT(I211)),3,IF(AND(OR(F211=1,G211=1),ISTEXT(I211)),2,1))))</f>
        <v>OoS</v>
      </c>
      <c r="E211" s="57" t="b">
        <f t="shared" si="5"/>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Summary'!$Q$24="OoS","OoS",IF(AND(F212=1,G212=1,NOT(ISTEXT(I212))),4,IF(AND(F212=1,G212=1,ISTEXT(I212)),3,IF(AND(OR(F212=1,G212=1),ISTEXT(I212)),2,1))))</f>
        <v>OoS</v>
      </c>
      <c r="E212" s="57" t="b">
        <f t="shared" si="5"/>
        <v>1</v>
      </c>
      <c r="F212" s="59"/>
      <c r="G212" s="59"/>
      <c r="H212" s="59"/>
      <c r="I212" s="59"/>
      <c r="J212" s="59"/>
      <c r="K212" s="59"/>
      <c r="L212" s="59"/>
      <c r="M212" s="5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Summary'!$R$24="OoS","OoS",IF(AND(F213=1,G213=1,NOT(ISTEXT(I213))),4,IF(AND(F213=1,G213=1,ISTEXT(I213)),3,IF(AND(OR(F213=1,G213=1),ISTEXT(I213)),2,1))))</f>
        <v>OoS</v>
      </c>
      <c r="E213" s="57" t="b">
        <f t="shared" si="5"/>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Summary'!$S$24="OoS","OoS",IF(AND(F214=1,G214=1,NOT(ISTEXT(I214))),4,IF(AND(F214=1,G214=1,ISTEXT(I214)),3,IF(AND(OR(F214=1,G214=1),ISTEXT(I214)),2,1))))</f>
        <v>OoS</v>
      </c>
      <c r="E214" s="57" t="b">
        <f t="shared" si="5"/>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Summary'!$T$24="OoS","OoS",IF(AND(F215=1,G215=1,NOT(ISTEXT(I215))),4,IF(AND(F215=1,G215=1,ISTEXT(I215)),3,IF(AND(OR(F215=1,G215=1),ISTEXT(I215)),2,1))))</f>
        <v>OoS</v>
      </c>
      <c r="E215" s="57" t="b">
        <f t="shared" si="5"/>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Summary'!$U$24="OoS","OoS",IF(AND(F216=1,G216=1,NOT(ISTEXT(I216))),4,IF(AND(F216=1,G216=1,ISTEXT(I216)),3,IF(AND(OR(F216=1,G216=1),ISTEXT(I216)),2,1))))</f>
        <v>OoS</v>
      </c>
      <c r="E216" s="57" t="b">
        <f t="shared" si="5"/>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Summary'!$V$24="OoS","OoS",IF(AND(F217=1,G217=1,NOT(ISTEXT(I217))),4,IF(AND(F217=1,G217=1,ISTEXT(I217)),3,IF(AND(OR(F217=1,G217=1),ISTEXT(I217)),2,1))))</f>
        <v>OoS</v>
      </c>
      <c r="E217" s="57" t="b">
        <f t="shared" si="5"/>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Summary'!$W$24="OoS","OoS",IF(AND(F218=1,G218=1,NOT(ISTEXT(I218))),4,IF(AND(F218=1,G218=1,ISTEXT(I218)),3,IF(AND(OR(F218=1,G218=1),ISTEXT(I218)),2,1))))</f>
        <v>OoS</v>
      </c>
      <c r="E218" s="57" t="b">
        <f t="shared" si="5"/>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Summary'!$X$24="OoS","OoS",IF(AND(F219=1,G219=1,NOT(ISTEXT(I219))),4,IF(AND(F219=1,G219=1,ISTEXT(I219)),3,IF(AND(OR(F219=1,G219=1),ISTEXT(I219)),2,1))))</f>
        <v>OoS</v>
      </c>
      <c r="E219" s="57" t="b">
        <f t="shared" si="5"/>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Summary'!$Y$24="OoS","OoS",IF(AND(F220=1,G220=1,NOT(ISTEXT(I220))),4,IF(AND(F220=1,G220=1,ISTEXT(I220)),3,IF(AND(OR(F220=1,G220=1),ISTEXT(I220)),2,1))))</f>
        <v>OoS</v>
      </c>
      <c r="E220" s="57" t="b">
        <f t="shared" si="5"/>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Summary'!$Z$24="OoS","OoS",IF(AND(F221=1,G221=1,NOT(ISTEXT(I221))),4,IF(AND(F221=1,G221=1,ISTEXT(I221)),3,IF(AND(OR(F221=1,G221=1),ISTEXT(I221)),2,1))))</f>
        <v>OoS</v>
      </c>
      <c r="E221" s="57" t="b">
        <f t="shared" si="5"/>
        <v>1</v>
      </c>
      <c r="F221" s="59"/>
      <c r="G221" s="59"/>
      <c r="H221" s="59"/>
      <c r="I221" s="59"/>
      <c r="J221" s="59"/>
      <c r="K221" s="59"/>
      <c r="L221" s="59"/>
      <c r="M221" s="59"/>
      <c r="N221" s="63"/>
      <c r="O221" s="371"/>
      <c r="P221" s="264"/>
      <c r="Q221" s="364"/>
    </row>
    <row r="222" spans="1:17" ht="13" x14ac:dyDescent="0.25">
      <c r="A222" s="351" t="s">
        <v>87</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Summary'!$G$24="OoS","OoS",IF(AND(F222=1,G222=1,NOT(ISTEXT(I222))),4,IF(AND(F222=1,G222=1,ISTEXT(I222)),3,IF(AND(OR(F222=1,G222=1),ISTEXT(I222)),2,1))))</f>
        <v>OoS</v>
      </c>
      <c r="E222" s="57" t="b">
        <f t="shared" si="5"/>
        <v>1</v>
      </c>
      <c r="F222" s="59"/>
      <c r="G222" s="59"/>
      <c r="H222" s="59"/>
      <c r="I222" s="59"/>
      <c r="J222" s="59"/>
      <c r="K222" s="59"/>
      <c r="L222" s="59"/>
      <c r="M222" s="59"/>
      <c r="N222" s="63"/>
      <c r="O222" s="369"/>
      <c r="P222" s="264"/>
      <c r="Q222" s="364"/>
    </row>
    <row r="223" spans="1:17" ht="13"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Summary'!$H$24="OoS","OoS",IF(AND(F223=1,G223=1,NOT(ISTEXT(I223))),4,IF(AND(F223=1,G223=1,ISTEXT(I223)),3,IF(AND(OR(F223=1,G223=1),ISTEXT(I223)),2,1))))</f>
        <v>OoS</v>
      </c>
      <c r="E223" s="57" t="b">
        <f t="shared" si="5"/>
        <v>1</v>
      </c>
      <c r="F223" s="59"/>
      <c r="G223" s="59"/>
      <c r="H223" s="59"/>
      <c r="I223" s="59"/>
      <c r="J223" s="59"/>
      <c r="K223" s="59"/>
      <c r="L223" s="59"/>
      <c r="M223" s="59"/>
      <c r="N223" s="63"/>
      <c r="O223" s="370"/>
      <c r="P223" s="264"/>
      <c r="Q223" s="364"/>
    </row>
    <row r="224" spans="1:17" ht="13"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Summary'!$I$24="OoS","OoS",IF(AND(F224=1,G224=1,NOT(ISTEXT(I224))),4,IF(AND(F224=1,G224=1,ISTEXT(I224)),3,IF(AND(OR(F224=1,G224=1),ISTEXT(I224)),2,1))))</f>
        <v>OoS</v>
      </c>
      <c r="E224" s="57" t="b">
        <f t="shared" si="5"/>
        <v>1</v>
      </c>
      <c r="F224" s="59"/>
      <c r="G224" s="59"/>
      <c r="H224" s="59"/>
      <c r="I224" s="59"/>
      <c r="J224" s="59"/>
      <c r="K224" s="59"/>
      <c r="L224" s="59"/>
      <c r="M224" s="59"/>
      <c r="N224" s="63"/>
      <c r="O224" s="370"/>
      <c r="P224" s="264"/>
      <c r="Q224" s="364"/>
    </row>
    <row r="225" spans="1:17" ht="13"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Summary'!$J$24="OoS","OoS",IF(AND(F225=1,G225=1,NOT(ISTEXT(I225))),4,IF(AND(F225=1,G225=1,ISTEXT(I225)),3,IF(AND(OR(F225=1,G225=1),ISTEXT(I225)),2,1))))</f>
        <v>OoS</v>
      </c>
      <c r="E225" s="57" t="b">
        <f t="shared" si="5"/>
        <v>1</v>
      </c>
      <c r="F225" s="59"/>
      <c r="G225" s="59"/>
      <c r="H225" s="59"/>
      <c r="I225" s="59"/>
      <c r="J225" s="59"/>
      <c r="K225" s="59"/>
      <c r="L225" s="59"/>
      <c r="M225" s="59"/>
      <c r="N225" s="63"/>
      <c r="O225" s="370"/>
      <c r="P225" s="264"/>
      <c r="Q225" s="364"/>
    </row>
    <row r="226" spans="1:17" ht="13"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Summary'!$K$24="OoS","OoS",IF(AND(F226=1,G226=1,NOT(ISTEXT(I226))),4,IF(AND(F226=1,G226=1,ISTEXT(I226)),3,IF(AND(OR(F226=1,G226=1),ISTEXT(I226)),2,1))))</f>
        <v>OoS</v>
      </c>
      <c r="E226" s="57" t="b">
        <f t="shared" si="5"/>
        <v>1</v>
      </c>
      <c r="F226" s="59"/>
      <c r="G226" s="59"/>
      <c r="H226" s="59"/>
      <c r="I226" s="59"/>
      <c r="J226" s="59"/>
      <c r="K226" s="59"/>
      <c r="L226" s="59"/>
      <c r="M226" s="59"/>
      <c r="N226" s="63"/>
      <c r="O226" s="370"/>
      <c r="P226" s="264"/>
      <c r="Q226" s="364"/>
    </row>
    <row r="227" spans="1:17" ht="13"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Summary'!$L$24="OoS","OoS",IF(AND(F227=1,G227=1,NOT(ISTEXT(I227))),4,IF(AND(F227=1,G227=1,ISTEXT(I227)),3,IF(AND(OR(F227=1,G227=1),ISTEXT(I227)),2,1))))</f>
        <v>OoS</v>
      </c>
      <c r="E227" s="57" t="b">
        <f t="shared" si="5"/>
        <v>1</v>
      </c>
      <c r="F227" s="59"/>
      <c r="G227" s="59"/>
      <c r="H227" s="59"/>
      <c r="I227" s="59"/>
      <c r="J227" s="59"/>
      <c r="K227" s="59"/>
      <c r="L227" s="59"/>
      <c r="M227" s="59"/>
      <c r="N227" s="63"/>
      <c r="O227" s="370"/>
      <c r="P227" s="264"/>
      <c r="Q227" s="364"/>
    </row>
    <row r="228" spans="1:17" ht="13"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Summary'!$M$24="OoS","OoS",IF(AND(F228=1,G228=1,NOT(ISTEXT(I228))),4,IF(AND(F228=1,G228=1,ISTEXT(I228)),3,IF(AND(OR(F228=1,G228=1),ISTEXT(I228)),2,1))))</f>
        <v>OoS</v>
      </c>
      <c r="E228" s="57" t="b">
        <f t="shared" si="5"/>
        <v>1</v>
      </c>
      <c r="F228" s="59"/>
      <c r="G228" s="59"/>
      <c r="H228" s="59"/>
      <c r="I228" s="59"/>
      <c r="J228" s="59"/>
      <c r="K228" s="59"/>
      <c r="L228" s="59"/>
      <c r="M228" s="59"/>
      <c r="N228" s="63"/>
      <c r="O228" s="370"/>
      <c r="P228" s="264"/>
      <c r="Q228" s="364"/>
    </row>
    <row r="229" spans="1:17" ht="13"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Summary'!$N$24="OoS","OoS",IF(AND(F229=1,G229=1,NOT(ISTEXT(I229))),4,IF(AND(F229=1,G229=1,ISTEXT(I229)),3,IF(AND(OR(F229=1,G229=1),ISTEXT(I229)),2,1))))</f>
        <v>OoS</v>
      </c>
      <c r="E229" s="57" t="b">
        <f t="shared" si="5"/>
        <v>1</v>
      </c>
      <c r="F229" s="59"/>
      <c r="G229" s="59"/>
      <c r="H229" s="59"/>
      <c r="I229" s="59"/>
      <c r="J229" s="59"/>
      <c r="K229" s="59"/>
      <c r="L229" s="59"/>
      <c r="M229" s="59"/>
      <c r="N229" s="63"/>
      <c r="O229" s="370"/>
      <c r="P229" s="264"/>
      <c r="Q229" s="364"/>
    </row>
    <row r="230" spans="1:17" ht="13"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Summary'!$O$24="OoS","OoS",IF(AND(F230=1,G230=1,NOT(ISTEXT(I230))),4,IF(AND(F230=1,G230=1,ISTEXT(I230)),3,IF(AND(OR(F230=1,G230=1),ISTEXT(I230)),2,1))))</f>
        <v>OoS</v>
      </c>
      <c r="E230" s="57" t="b">
        <f t="shared" si="5"/>
        <v>1</v>
      </c>
      <c r="F230" s="59"/>
      <c r="G230" s="59"/>
      <c r="H230" s="59"/>
      <c r="I230" s="59"/>
      <c r="J230" s="59"/>
      <c r="K230" s="59"/>
      <c r="L230" s="59"/>
      <c r="M230" s="59"/>
      <c r="N230" s="63"/>
      <c r="O230" s="370"/>
      <c r="P230" s="264"/>
      <c r="Q230" s="364"/>
    </row>
    <row r="231" spans="1:17" ht="13"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Summary'!$P$24="OoS","OoS",IF(AND(F231=1,G231=1,NOT(ISTEXT(I231))),4,IF(AND(F231=1,G231=1,ISTEXT(I231)),3,IF(AND(OR(F231=1,G231=1),ISTEXT(I231)),2,1))))</f>
        <v>OoS</v>
      </c>
      <c r="E231" s="57" t="b">
        <f t="shared" si="5"/>
        <v>1</v>
      </c>
      <c r="F231" s="59"/>
      <c r="G231" s="59"/>
      <c r="H231" s="59"/>
      <c r="I231" s="59"/>
      <c r="J231" s="59"/>
      <c r="K231" s="59"/>
      <c r="L231" s="59"/>
      <c r="M231" s="59"/>
      <c r="N231" s="63"/>
      <c r="O231" s="370"/>
      <c r="P231" s="264"/>
      <c r="Q231" s="364"/>
    </row>
    <row r="232" spans="1:17" ht="13"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Summary'!$Q$24="OoS","OoS",IF(AND(F232=1,G232=1,NOT(ISTEXT(I232))),4,IF(AND(F232=1,G232=1,ISTEXT(I232)),3,IF(AND(OR(F232=1,G232=1),ISTEXT(I232)),2,1))))</f>
        <v>OoS</v>
      </c>
      <c r="E232" s="57" t="b">
        <f t="shared" si="5"/>
        <v>1</v>
      </c>
      <c r="F232" s="59"/>
      <c r="G232" s="59"/>
      <c r="H232" s="59"/>
      <c r="I232" s="59"/>
      <c r="J232" s="59"/>
      <c r="K232" s="59"/>
      <c r="L232" s="59"/>
      <c r="M232" s="59"/>
      <c r="N232" s="63"/>
      <c r="O232" s="370"/>
      <c r="P232" s="264"/>
      <c r="Q232" s="364"/>
    </row>
    <row r="233" spans="1:17" ht="13"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Summary'!$R$24="OoS","OoS",IF(AND(F233=1,G233=1,NOT(ISTEXT(I233))),4,IF(AND(F233=1,G233=1,ISTEXT(I233)),3,IF(AND(OR(F233=1,G233=1),ISTEXT(I233)),2,1))))</f>
        <v>OoS</v>
      </c>
      <c r="E233" s="57" t="b">
        <f t="shared" si="5"/>
        <v>1</v>
      </c>
      <c r="F233" s="59"/>
      <c r="G233" s="59"/>
      <c r="H233" s="59"/>
      <c r="I233" s="59"/>
      <c r="J233" s="59"/>
      <c r="K233" s="59"/>
      <c r="L233" s="59"/>
      <c r="M233" s="59"/>
      <c r="N233" s="63"/>
      <c r="O233" s="370"/>
      <c r="P233" s="264"/>
      <c r="Q233" s="364"/>
    </row>
    <row r="234" spans="1:17" ht="13"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Summary'!$S$24="OoS","OoS",IF(AND(F234=1,G234=1,NOT(ISTEXT(I234))),4,IF(AND(F234=1,G234=1,ISTEXT(I234)),3,IF(AND(OR(F234=1,G234=1),ISTEXT(I234)),2,1))))</f>
        <v>OoS</v>
      </c>
      <c r="E234" s="57" t="b">
        <f t="shared" si="5"/>
        <v>1</v>
      </c>
      <c r="F234" s="59"/>
      <c r="G234" s="59"/>
      <c r="H234" s="59"/>
      <c r="I234" s="59"/>
      <c r="J234" s="59"/>
      <c r="K234" s="59"/>
      <c r="L234" s="59"/>
      <c r="M234" s="59"/>
      <c r="N234" s="63"/>
      <c r="O234" s="370"/>
      <c r="P234" s="264"/>
      <c r="Q234" s="364"/>
    </row>
    <row r="235" spans="1:17" ht="13"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Summary'!$T$24="OoS","OoS",IF(AND(F235=1,G235=1,NOT(ISTEXT(I235))),4,IF(AND(F235=1,G235=1,ISTEXT(I235)),3,IF(AND(OR(F235=1,G235=1),ISTEXT(I235)),2,1))))</f>
        <v>OoS</v>
      </c>
      <c r="E235" s="57" t="b">
        <f t="shared" si="5"/>
        <v>1</v>
      </c>
      <c r="F235" s="59"/>
      <c r="G235" s="59"/>
      <c r="H235" s="59"/>
      <c r="I235" s="59"/>
      <c r="J235" s="59"/>
      <c r="K235" s="59"/>
      <c r="L235" s="59"/>
      <c r="M235" s="59"/>
      <c r="N235" s="63"/>
      <c r="O235" s="370"/>
      <c r="P235" s="264"/>
      <c r="Q235" s="364"/>
    </row>
    <row r="236" spans="1:17" ht="13"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Summary'!$U$24="OoS","OoS",IF(AND(F236=1,G236=1,NOT(ISTEXT(I236))),4,IF(AND(F236=1,G236=1,ISTEXT(I236)),3,IF(AND(OR(F236=1,G236=1),ISTEXT(I236)),2,1))))</f>
        <v>OoS</v>
      </c>
      <c r="E236" s="57" t="b">
        <f t="shared" si="5"/>
        <v>1</v>
      </c>
      <c r="F236" s="59"/>
      <c r="G236" s="59"/>
      <c r="H236" s="59"/>
      <c r="I236" s="59"/>
      <c r="J236" s="59"/>
      <c r="K236" s="59"/>
      <c r="L236" s="59"/>
      <c r="M236" s="59"/>
      <c r="N236" s="63"/>
      <c r="O236" s="370"/>
      <c r="P236" s="264"/>
      <c r="Q236" s="364"/>
    </row>
    <row r="237" spans="1:17" ht="13"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Summary'!$V$24="OoS","OoS",IF(AND(F237=1,G237=1,NOT(ISTEXT(I237))),4,IF(AND(F237=1,G237=1,ISTEXT(I237)),3,IF(AND(OR(F237=1,G237=1),ISTEXT(I237)),2,1))))</f>
        <v>OoS</v>
      </c>
      <c r="E237" s="57" t="b">
        <f t="shared" si="5"/>
        <v>1</v>
      </c>
      <c r="F237" s="59"/>
      <c r="G237" s="59"/>
      <c r="H237" s="59"/>
      <c r="I237" s="59"/>
      <c r="J237" s="59"/>
      <c r="K237" s="59"/>
      <c r="L237" s="59"/>
      <c r="M237" s="59"/>
      <c r="N237" s="63"/>
      <c r="O237" s="370"/>
      <c r="P237" s="264"/>
      <c r="Q237" s="364"/>
    </row>
    <row r="238" spans="1:17" ht="13"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Summary'!$W$24="OoS","OoS",IF(AND(F238=1,G238=1,NOT(ISTEXT(I238))),4,IF(AND(F238=1,G238=1,ISTEXT(I238)),3,IF(AND(OR(F238=1,G238=1),ISTEXT(I238)),2,1))))</f>
        <v>OoS</v>
      </c>
      <c r="E238" s="57" t="b">
        <f t="shared" si="5"/>
        <v>1</v>
      </c>
      <c r="F238" s="59"/>
      <c r="G238" s="59"/>
      <c r="H238" s="59"/>
      <c r="I238" s="59"/>
      <c r="J238" s="59"/>
      <c r="K238" s="59"/>
      <c r="L238" s="59"/>
      <c r="M238" s="59"/>
      <c r="N238" s="63"/>
      <c r="O238" s="370"/>
      <c r="P238" s="264"/>
      <c r="Q238" s="364"/>
    </row>
    <row r="239" spans="1:17" ht="13"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Summary'!$X$24="OoS","OoS",IF(AND(F239=1,G239=1,NOT(ISTEXT(I239))),4,IF(AND(F239=1,G239=1,ISTEXT(I239)),3,IF(AND(OR(F239=1,G239=1),ISTEXT(I239)),2,1))))</f>
        <v>OoS</v>
      </c>
      <c r="E239" s="57" t="b">
        <f t="shared" si="5"/>
        <v>1</v>
      </c>
      <c r="F239" s="59"/>
      <c r="G239" s="59"/>
      <c r="H239" s="59"/>
      <c r="I239" s="59"/>
      <c r="J239" s="59"/>
      <c r="K239" s="59"/>
      <c r="L239" s="59"/>
      <c r="M239" s="59"/>
      <c r="N239" s="63"/>
      <c r="O239" s="370"/>
      <c r="P239" s="264"/>
      <c r="Q239" s="364"/>
    </row>
    <row r="240" spans="1:17" ht="13"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Summary'!$Y$24="OoS","OoS",IF(AND(F240=1,G240=1,NOT(ISTEXT(I240))),4,IF(AND(F240=1,G240=1,ISTEXT(I240)),3,IF(AND(OR(F240=1,G240=1),ISTEXT(I240)),2,1))))</f>
        <v>OoS</v>
      </c>
      <c r="E240" s="57" t="b">
        <f t="shared" si="5"/>
        <v>1</v>
      </c>
      <c r="F240" s="59"/>
      <c r="G240" s="59"/>
      <c r="H240" s="59"/>
      <c r="I240" s="59"/>
      <c r="J240" s="59"/>
      <c r="K240" s="59"/>
      <c r="L240" s="59"/>
      <c r="M240" s="59"/>
      <c r="N240" s="63"/>
      <c r="O240" s="370"/>
      <c r="P240" s="264"/>
      <c r="Q240" s="364"/>
    </row>
    <row r="241" spans="1:17" ht="13.5"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Summary'!$Z$24="OoS","OoS",IF(AND(F241=1,G241=1,NOT(ISTEXT(I241))),4,IF(AND(F241=1,G241=1,ISTEXT(I241)),3,IF(AND(OR(F241=1,G241=1),ISTEXT(I241)),2,1))))</f>
        <v>OoS</v>
      </c>
      <c r="E241" s="57" t="b">
        <f t="shared" si="5"/>
        <v>1</v>
      </c>
      <c r="F241" s="59"/>
      <c r="G241" s="59"/>
      <c r="H241" s="59"/>
      <c r="I241" s="59"/>
      <c r="J241" s="59"/>
      <c r="K241" s="59"/>
      <c r="L241" s="59"/>
      <c r="M241" s="59"/>
      <c r="N241" s="63"/>
      <c r="O241" s="371"/>
      <c r="P241" s="264"/>
      <c r="Q241" s="364"/>
    </row>
    <row r="242" spans="1:17" ht="13" x14ac:dyDescent="0.25">
      <c r="A242" s="351" t="s">
        <v>337</v>
      </c>
      <c r="B242" s="54" t="str">
        <f>IF(ISTEXT('Organizational Unit Summary'!$B$40),'Organizational Unit Summary'!$B$40,"")</f>
        <v>P-1</v>
      </c>
      <c r="C242" s="51" t="str">
        <f>IF(AND(F242="NY",G242="NY"),"NY",IF('Organizational Unit Summary'!$B$24="Benchmark or Sustainment",IF(D242="OoS","OoS",IF(D242=1,"DM",IF(D242=2,"PM",IF(D242=3,"LM",IF(D242=4,"FM"))))),IF(D242="OoS","OoS",IF(D242&lt;=2,"H",IF(D242=3,"M",IF(D242=4,"L"))))))</f>
        <v>OoS</v>
      </c>
      <c r="D242" s="58" t="str">
        <f>IF('Organizational Unit Summary'!$G$24="OoS","OoS",IF(AND(F242=1,G242=1,NOT(ISTEXT(I242))),4,IF(AND(F242=1,G242=1,ISTEXT(I242)),3,IF(AND(OR(F242=1,G242=1),ISTEXT(I242)),2,1))))</f>
        <v>OoS</v>
      </c>
      <c r="E242" s="57" t="b">
        <f t="shared" ref="E242:E261" si="6">OR(NOT(ISBLANK(F242)),OR(C242="OoS"))</f>
        <v>1</v>
      </c>
      <c r="F242" s="59"/>
      <c r="G242" s="59"/>
      <c r="H242" s="59"/>
      <c r="I242" s="59"/>
      <c r="J242" s="59"/>
      <c r="K242" s="59"/>
      <c r="L242" s="59"/>
      <c r="M242" s="59"/>
      <c r="N242" s="63"/>
      <c r="O242" s="369"/>
      <c r="P242" s="264"/>
      <c r="Q242" s="364"/>
    </row>
    <row r="243" spans="1:17" ht="13" x14ac:dyDescent="0.25">
      <c r="A243" s="352"/>
      <c r="B243" s="54" t="str">
        <f>IF(ISTEXT('Organizational Unit Summary'!$B$41),'Organizational Unit Summary'!$B$41,"")</f>
        <v>P-2</v>
      </c>
      <c r="C243" s="51" t="str">
        <f>IF(AND(F243="NY",G243="NY"),"NY",IF('Organizational Unit Summary'!$B$24="Benchmark or Sustainment",IF(D243="OoS","OoS",IF(D243=1,"DM",IF(D243=2,"PM",IF(D243=3,"LM",IF(D243=4,"FM"))))),IF(D243="OoS","OoS",IF(D243&lt;=2,"H",IF(D243=3,"M",IF(D243=4,"L"))))))</f>
        <v>OoS</v>
      </c>
      <c r="D243" s="58" t="str">
        <f>IF('Organizational Unit Summary'!$H$24="OoS","OoS",IF(AND(F243=1,G243=1,NOT(ISTEXT(I243))),4,IF(AND(F243=1,G243=1,ISTEXT(I243)),3,IF(AND(OR(F243=1,G243=1),ISTEXT(I243)),2,1))))</f>
        <v>OoS</v>
      </c>
      <c r="E243" s="57" t="b">
        <f t="shared" si="6"/>
        <v>1</v>
      </c>
      <c r="F243" s="59"/>
      <c r="G243" s="59"/>
      <c r="H243" s="59"/>
      <c r="I243" s="59"/>
      <c r="J243" s="59"/>
      <c r="K243" s="59"/>
      <c r="L243" s="59"/>
      <c r="M243" s="59"/>
      <c r="N243" s="63"/>
      <c r="O243" s="370"/>
      <c r="P243" s="264"/>
      <c r="Q243" s="364"/>
    </row>
    <row r="244" spans="1:17" ht="13" x14ac:dyDescent="0.25">
      <c r="A244" s="352"/>
      <c r="B244" s="54" t="str">
        <f>IF(ISTEXT('Organizational Unit Summary'!$B$42),'Organizational Unit Summary'!$B$42,"")</f>
        <v>P-3</v>
      </c>
      <c r="C244" s="51" t="str">
        <f>IF(AND(F244="NY",G244="NY"),"NY",IF('Organizational Unit Summary'!$B$24="Benchmark or Sustainment",IF(D244="OoS","OoS",IF(D244=1,"DM",IF(D244=2,"PM",IF(D244=3,"LM",IF(D244=4,"FM"))))),IF(D244="OoS","OoS",IF(D244&lt;=2,"H",IF(D244=3,"M",IF(D244=4,"L"))))))</f>
        <v>OoS</v>
      </c>
      <c r="D244" s="58" t="str">
        <f>IF('Organizational Unit Summary'!$I$24="OoS","OoS",IF(AND(F244=1,G244=1,NOT(ISTEXT(I244))),4,IF(AND(F244=1,G244=1,ISTEXT(I244)),3,IF(AND(OR(F244=1,G244=1),ISTEXT(I244)),2,1))))</f>
        <v>OoS</v>
      </c>
      <c r="E244" s="57" t="b">
        <f t="shared" si="6"/>
        <v>1</v>
      </c>
      <c r="F244" s="59"/>
      <c r="G244" s="59"/>
      <c r="H244" s="59"/>
      <c r="I244" s="59"/>
      <c r="J244" s="59"/>
      <c r="K244" s="59"/>
      <c r="L244" s="59"/>
      <c r="M244" s="59"/>
      <c r="N244" s="63"/>
      <c r="O244" s="370"/>
      <c r="P244" s="264"/>
      <c r="Q244" s="364"/>
    </row>
    <row r="245" spans="1:17" ht="13" x14ac:dyDescent="0.25">
      <c r="A245" s="352"/>
      <c r="B245" s="54" t="str">
        <f>IF(ISTEXT('Organizational Unit Summary'!$B$43),'Organizational Unit Summary'!$B$43,"")</f>
        <v>P-4</v>
      </c>
      <c r="C245" s="51" t="str">
        <f>IF(AND(F245="NY",G245="NY"),"NY",IF('Organizational Unit Summary'!$B$24="Benchmark or Sustainment",IF(D245="OoS","OoS",IF(D245=1,"DM",IF(D245=2,"PM",IF(D245=3,"LM",IF(D245=4,"FM"))))),IF(D245="OoS","OoS",IF(D245&lt;=2,"H",IF(D245=3,"M",IF(D245=4,"L"))))))</f>
        <v>OoS</v>
      </c>
      <c r="D245" s="58" t="str">
        <f>IF('Organizational Unit Summary'!$J$24="OoS","OoS",IF(AND(F245=1,G245=1,NOT(ISTEXT(I245))),4,IF(AND(F245=1,G245=1,ISTEXT(I245)),3,IF(AND(OR(F245=1,G245=1),ISTEXT(I245)),2,1))))</f>
        <v>OoS</v>
      </c>
      <c r="E245" s="57" t="b">
        <f t="shared" si="6"/>
        <v>1</v>
      </c>
      <c r="F245" s="59"/>
      <c r="G245" s="59"/>
      <c r="H245" s="59"/>
      <c r="I245" s="59"/>
      <c r="J245" s="59"/>
      <c r="K245" s="59"/>
      <c r="L245" s="59"/>
      <c r="M245" s="59"/>
      <c r="N245" s="63"/>
      <c r="O245" s="370"/>
      <c r="P245" s="264"/>
      <c r="Q245" s="364"/>
    </row>
    <row r="246" spans="1:17" ht="13" x14ac:dyDescent="0.25">
      <c r="A246" s="352"/>
      <c r="B246" s="54" t="str">
        <f>IF(ISTEXT('Organizational Unit Summary'!$B$44),'Organizational Unit Summary'!$B$44,"")</f>
        <v>P-5</v>
      </c>
      <c r="C246" s="51" t="str">
        <f>IF(AND(F246="NY",G246="NY"),"NY",IF('Organizational Unit Summary'!$B$24="Benchmark or Sustainment",IF(D246="OoS","OoS",IF(D246=1,"DM",IF(D246=2,"PM",IF(D246=3,"LM",IF(D246=4,"FM"))))),IF(D246="OoS","OoS",IF(D246&lt;=2,"H",IF(D246=3,"M",IF(D246=4,"L"))))))</f>
        <v>OoS</v>
      </c>
      <c r="D246" s="58" t="str">
        <f>IF('Organizational Unit Summary'!$K$24="OoS","OoS",IF(AND(F246=1,G246=1,NOT(ISTEXT(I246))),4,IF(AND(F246=1,G246=1,ISTEXT(I246)),3,IF(AND(OR(F246=1,G246=1),ISTEXT(I246)),2,1))))</f>
        <v>OoS</v>
      </c>
      <c r="E246" s="57" t="b">
        <f t="shared" si="6"/>
        <v>1</v>
      </c>
      <c r="F246" s="59"/>
      <c r="G246" s="59"/>
      <c r="H246" s="59"/>
      <c r="I246" s="59"/>
      <c r="J246" s="59"/>
      <c r="K246" s="59"/>
      <c r="L246" s="59"/>
      <c r="M246" s="59"/>
      <c r="N246" s="63"/>
      <c r="O246" s="370"/>
      <c r="P246" s="264"/>
      <c r="Q246" s="364"/>
    </row>
    <row r="247" spans="1:17" ht="13" x14ac:dyDescent="0.25">
      <c r="A247" s="352"/>
      <c r="B247" s="54" t="str">
        <f>IF(ISTEXT('Organizational Unit Summary'!$B$45),'Organizational Unit Summary'!$B$45,"")</f>
        <v>P-6</v>
      </c>
      <c r="C247" s="51" t="str">
        <f>IF(AND(F247="NY",G247="NY"),"NY",IF('Organizational Unit Summary'!$B$24="Benchmark or Sustainment",IF(D247="OoS","OoS",IF(D247=1,"DM",IF(D247=2,"PM",IF(D247=3,"LM",IF(D247=4,"FM"))))),IF(D247="OoS","OoS",IF(D247&lt;=2,"H",IF(D247=3,"M",IF(D247=4,"L"))))))</f>
        <v>OoS</v>
      </c>
      <c r="D247" s="58" t="str">
        <f>IF('Organizational Unit Summary'!$L$24="OoS","OoS",IF(AND(F247=1,G247=1,NOT(ISTEXT(I247))),4,IF(AND(F247=1,G247=1,ISTEXT(I247)),3,IF(AND(OR(F247=1,G247=1),ISTEXT(I247)),2,1))))</f>
        <v>OoS</v>
      </c>
      <c r="E247" s="57" t="b">
        <f t="shared" si="6"/>
        <v>1</v>
      </c>
      <c r="F247" s="59"/>
      <c r="G247" s="59"/>
      <c r="H247" s="59"/>
      <c r="I247" s="59"/>
      <c r="J247" s="59"/>
      <c r="K247" s="59"/>
      <c r="L247" s="59"/>
      <c r="M247" s="59"/>
      <c r="N247" s="63"/>
      <c r="O247" s="370"/>
      <c r="P247" s="264"/>
      <c r="Q247" s="364"/>
    </row>
    <row r="248" spans="1:17" ht="13" x14ac:dyDescent="0.25">
      <c r="A248" s="352"/>
      <c r="B248" s="54" t="str">
        <f>IF(ISTEXT('Organizational Unit Summary'!$B$46),'Organizational Unit Summary'!$B$46,"")</f>
        <v>P-7</v>
      </c>
      <c r="C248" s="51" t="str">
        <f>IF(AND(F248="NY",G248="NY"),"NY",IF('Organizational Unit Summary'!$B$24="Benchmark or Sustainment",IF(D248="OoS","OoS",IF(D248=1,"DM",IF(D248=2,"PM",IF(D248=3,"LM",IF(D248=4,"FM"))))),IF(D248="OoS","OoS",IF(D248&lt;=2,"H",IF(D248=3,"M",IF(D248=4,"L"))))))</f>
        <v>OoS</v>
      </c>
      <c r="D248" s="58" t="str">
        <f>IF('Organizational Unit Summary'!$M$24="OoS","OoS",IF(AND(F248=1,G248=1,NOT(ISTEXT(I248))),4,IF(AND(F248=1,G248=1,ISTEXT(I248)),3,IF(AND(OR(F248=1,G248=1),ISTEXT(I248)),2,1))))</f>
        <v>OoS</v>
      </c>
      <c r="E248" s="57" t="b">
        <f t="shared" si="6"/>
        <v>1</v>
      </c>
      <c r="F248" s="59"/>
      <c r="G248" s="59"/>
      <c r="H248" s="59"/>
      <c r="I248" s="59"/>
      <c r="J248" s="59"/>
      <c r="K248" s="59"/>
      <c r="L248" s="59"/>
      <c r="M248" s="59"/>
      <c r="N248" s="63"/>
      <c r="O248" s="370"/>
      <c r="P248" s="264"/>
      <c r="Q248" s="364"/>
    </row>
    <row r="249" spans="1:17" ht="13" x14ac:dyDescent="0.25">
      <c r="A249" s="352"/>
      <c r="B249" s="54" t="str">
        <f>IF(ISTEXT('Organizational Unit Summary'!$B$47),'Organizational Unit Summary'!$B$47,"")</f>
        <v>P-8</v>
      </c>
      <c r="C249" s="51" t="str">
        <f>IF(AND(F249="NY",G249="NY"),"NY",IF('Organizational Unit Summary'!$B$24="Benchmark or Sustainment",IF(D249="OoS","OoS",IF(D249=1,"DM",IF(D249=2,"PM",IF(D249=3,"LM",IF(D249=4,"FM"))))),IF(D249="OoS","OoS",IF(D249&lt;=2,"H",IF(D249=3,"M",IF(D249=4,"L"))))))</f>
        <v>OoS</v>
      </c>
      <c r="D249" s="58" t="str">
        <f>IF('Organizational Unit Summary'!$N$24="OoS","OoS",IF(AND(F249=1,G249=1,NOT(ISTEXT(I249))),4,IF(AND(F249=1,G249=1,ISTEXT(I249)),3,IF(AND(OR(F249=1,G249=1),ISTEXT(I249)),2,1))))</f>
        <v>OoS</v>
      </c>
      <c r="E249" s="57" t="b">
        <f t="shared" si="6"/>
        <v>1</v>
      </c>
      <c r="F249" s="59"/>
      <c r="G249" s="59"/>
      <c r="H249" s="59"/>
      <c r="I249" s="59"/>
      <c r="J249" s="59"/>
      <c r="K249" s="59"/>
      <c r="L249" s="59"/>
      <c r="M249" s="59"/>
      <c r="N249" s="63"/>
      <c r="O249" s="370"/>
      <c r="P249" s="264"/>
      <c r="Q249" s="364"/>
    </row>
    <row r="250" spans="1:17" ht="13" x14ac:dyDescent="0.25">
      <c r="A250" s="352"/>
      <c r="B250" s="54" t="str">
        <f>IF(ISTEXT('Organizational Unit Summary'!$B$48),'Organizational Unit Summary'!$B$48,"")</f>
        <v>P-9</v>
      </c>
      <c r="C250" s="51" t="str">
        <f>IF(AND(F250="NY",G250="NY"),"NY",IF('Organizational Unit Summary'!$B$24="Benchmark or Sustainment",IF(D250="OoS","OoS",IF(D250=1,"DM",IF(D250=2,"PM",IF(D250=3,"LM",IF(D250=4,"FM"))))),IF(D250="OoS","OoS",IF(D250&lt;=2,"H",IF(D250=3,"M",IF(D250=4,"L"))))))</f>
        <v>OoS</v>
      </c>
      <c r="D250" s="58" t="str">
        <f>IF('Organizational Unit Summary'!$O$24="OoS","OoS",IF(AND(F250=1,G250=1,NOT(ISTEXT(I250))),4,IF(AND(F250=1,G250=1,ISTEXT(I250)),3,IF(AND(OR(F250=1,G250=1),ISTEXT(I250)),2,1))))</f>
        <v>OoS</v>
      </c>
      <c r="E250" s="57" t="b">
        <f t="shared" si="6"/>
        <v>1</v>
      </c>
      <c r="F250" s="59"/>
      <c r="G250" s="59"/>
      <c r="H250" s="59"/>
      <c r="I250" s="59"/>
      <c r="J250" s="59"/>
      <c r="K250" s="59"/>
      <c r="L250" s="59"/>
      <c r="M250" s="59"/>
      <c r="N250" s="63"/>
      <c r="O250" s="370"/>
      <c r="P250" s="264"/>
      <c r="Q250" s="364"/>
    </row>
    <row r="251" spans="1:17" ht="13" x14ac:dyDescent="0.25">
      <c r="A251" s="352"/>
      <c r="B251" s="54" t="str">
        <f>IF(ISTEXT('Organizational Unit Summary'!$B$49),'Organizational Unit Summary'!$B$49,"")</f>
        <v>P-10</v>
      </c>
      <c r="C251" s="51" t="str">
        <f>IF(AND(F251="NY",G251="NY"),"NY",IF('Organizational Unit Summary'!$B$24="Benchmark or Sustainment",IF(D251="OoS","OoS",IF(D251=1,"DM",IF(D251=2,"PM",IF(D251=3,"LM",IF(D251=4,"FM"))))),IF(D251="OoS","OoS",IF(D251&lt;=2,"H",IF(D251=3,"M",IF(D251=4,"L"))))))</f>
        <v>OoS</v>
      </c>
      <c r="D251" s="58" t="str">
        <f>IF('Organizational Unit Summary'!$P$24="OoS","OoS",IF(AND(F251=1,G251=1,NOT(ISTEXT(I251))),4,IF(AND(F251=1,G251=1,ISTEXT(I251)),3,IF(AND(OR(F251=1,G251=1),ISTEXT(I251)),2,1))))</f>
        <v>OoS</v>
      </c>
      <c r="E251" s="57" t="b">
        <f t="shared" si="6"/>
        <v>1</v>
      </c>
      <c r="F251" s="59"/>
      <c r="G251" s="59"/>
      <c r="H251" s="59"/>
      <c r="I251" s="59"/>
      <c r="J251" s="59"/>
      <c r="K251" s="59"/>
      <c r="L251" s="59"/>
      <c r="M251" s="59"/>
      <c r="N251" s="63"/>
      <c r="O251" s="370"/>
      <c r="P251" s="264"/>
      <c r="Q251" s="364"/>
    </row>
    <row r="252" spans="1:17" ht="13" x14ac:dyDescent="0.25">
      <c r="A252" s="352"/>
      <c r="B252" s="54" t="str">
        <f>IF(ISTEXT('Organizational Unit Summary'!$B$50),'Organizational Unit Summary'!$B$50,"")</f>
        <v>P-11</v>
      </c>
      <c r="C252" s="51" t="str">
        <f>IF(AND(F252="NY",G252="NY"),"NY",IF('Organizational Unit Summary'!$B$24="Benchmark or Sustainment",IF(D252="OoS","OoS",IF(D252=1,"DM",IF(D252=2,"PM",IF(D252=3,"LM",IF(D252=4,"FM"))))),IF(D252="OoS","OoS",IF(D252&lt;=2,"H",IF(D252=3,"M",IF(D252=4,"L"))))))</f>
        <v>OoS</v>
      </c>
      <c r="D252" s="58" t="str">
        <f>IF('Organizational Unit Summary'!$Q$24="OoS","OoS",IF(AND(F252=1,G252=1,NOT(ISTEXT(I252))),4,IF(AND(F252=1,G252=1,ISTEXT(I252)),3,IF(AND(OR(F252=1,G252=1),ISTEXT(I252)),2,1))))</f>
        <v>OoS</v>
      </c>
      <c r="E252" s="57" t="b">
        <f t="shared" si="6"/>
        <v>1</v>
      </c>
      <c r="F252" s="59"/>
      <c r="G252" s="59"/>
      <c r="H252" s="59"/>
      <c r="I252" s="59"/>
      <c r="J252" s="59"/>
      <c r="K252" s="59"/>
      <c r="L252" s="59"/>
      <c r="M252" s="59"/>
      <c r="N252" s="63"/>
      <c r="O252" s="370"/>
      <c r="P252" s="264"/>
      <c r="Q252" s="364"/>
    </row>
    <row r="253" spans="1:17" ht="13" x14ac:dyDescent="0.25">
      <c r="A253" s="352"/>
      <c r="B253" s="54" t="str">
        <f>IF(ISTEXT('Organizational Unit Summary'!$B$51),'Organizational Unit Summary'!$B$51,"")</f>
        <v>P-12</v>
      </c>
      <c r="C253" s="51" t="str">
        <f>IF(AND(F253="NY",G253="NY"),"NY",IF('Organizational Unit Summary'!$B$24="Benchmark or Sustainment",IF(D253="OoS","OoS",IF(D253=1,"DM",IF(D253=2,"PM",IF(D253=3,"LM",IF(D253=4,"FM"))))),IF(D253="OoS","OoS",IF(D253&lt;=2,"H",IF(D253=3,"M",IF(D253=4,"L"))))))</f>
        <v>OoS</v>
      </c>
      <c r="D253" s="58" t="str">
        <f>IF('Organizational Unit Summary'!$R$24="OoS","OoS",IF(AND(F253=1,G253=1,NOT(ISTEXT(I253))),4,IF(AND(F253=1,G253=1,ISTEXT(I253)),3,IF(AND(OR(F253=1,G253=1),ISTEXT(I253)),2,1))))</f>
        <v>OoS</v>
      </c>
      <c r="E253" s="57" t="b">
        <f t="shared" si="6"/>
        <v>1</v>
      </c>
      <c r="F253" s="59"/>
      <c r="G253" s="59"/>
      <c r="H253" s="59"/>
      <c r="I253" s="59"/>
      <c r="J253" s="59"/>
      <c r="K253" s="59"/>
      <c r="L253" s="59"/>
      <c r="M253" s="59"/>
      <c r="N253" s="63"/>
      <c r="O253" s="370"/>
      <c r="P253" s="264"/>
      <c r="Q253" s="364"/>
    </row>
    <row r="254" spans="1:17" ht="13" x14ac:dyDescent="0.25">
      <c r="A254" s="352"/>
      <c r="B254" s="54" t="str">
        <f>IF(ISTEXT('Organizational Unit Summary'!$B$52),'Organizational Unit Summary'!$B$52,"")</f>
        <v>P-13</v>
      </c>
      <c r="C254" s="51" t="str">
        <f>IF(AND(F254="NY",G254="NY"),"NY",IF('Organizational Unit Summary'!$B$24="Benchmark or Sustainment",IF(D254="OoS","OoS",IF(D254=1,"DM",IF(D254=2,"PM",IF(D254=3,"LM",IF(D254=4,"FM"))))),IF(D254="OoS","OoS",IF(D254&lt;=2,"H",IF(D254=3,"M",IF(D254=4,"L"))))))</f>
        <v>OoS</v>
      </c>
      <c r="D254" s="58" t="str">
        <f>IF('Organizational Unit Summary'!$S$24="OoS","OoS",IF(AND(F254=1,G254=1,NOT(ISTEXT(I254))),4,IF(AND(F254=1,G254=1,ISTEXT(I254)),3,IF(AND(OR(F254=1,G254=1),ISTEXT(I254)),2,1))))</f>
        <v>OoS</v>
      </c>
      <c r="E254" s="57" t="b">
        <f t="shared" si="6"/>
        <v>1</v>
      </c>
      <c r="F254" s="59"/>
      <c r="G254" s="59"/>
      <c r="H254" s="59"/>
      <c r="I254" s="59"/>
      <c r="J254" s="59"/>
      <c r="K254" s="59"/>
      <c r="L254" s="59"/>
      <c r="M254" s="59"/>
      <c r="N254" s="63"/>
      <c r="O254" s="370"/>
      <c r="P254" s="264"/>
      <c r="Q254" s="364"/>
    </row>
    <row r="255" spans="1:17" ht="13" x14ac:dyDescent="0.25">
      <c r="A255" s="352"/>
      <c r="B255" s="54" t="str">
        <f>IF(ISTEXT('Organizational Unit Summary'!$B$53),'Organizational Unit Summary'!$B$53,"")</f>
        <v>P-14</v>
      </c>
      <c r="C255" s="51" t="str">
        <f>IF(AND(F255="NY",G255="NY"),"NY",IF('Organizational Unit Summary'!$B$24="Benchmark or Sustainment",IF(D255="OoS","OoS",IF(D255=1,"DM",IF(D255=2,"PM",IF(D255=3,"LM",IF(D255=4,"FM"))))),IF(D255="OoS","OoS",IF(D255&lt;=2,"H",IF(D255=3,"M",IF(D255=4,"L"))))))</f>
        <v>OoS</v>
      </c>
      <c r="D255" s="58" t="str">
        <f>IF('Organizational Unit Summary'!$T$24="OoS","OoS",IF(AND(F255=1,G255=1,NOT(ISTEXT(I255))),4,IF(AND(F255=1,G255=1,ISTEXT(I255)),3,IF(AND(OR(F255=1,G255=1),ISTEXT(I255)),2,1))))</f>
        <v>OoS</v>
      </c>
      <c r="E255" s="57" t="b">
        <f t="shared" si="6"/>
        <v>1</v>
      </c>
      <c r="F255" s="59"/>
      <c r="G255" s="59"/>
      <c r="H255" s="59"/>
      <c r="I255" s="59"/>
      <c r="J255" s="59"/>
      <c r="K255" s="59"/>
      <c r="L255" s="59"/>
      <c r="M255" s="59"/>
      <c r="N255" s="63"/>
      <c r="O255" s="370"/>
      <c r="P255" s="264"/>
      <c r="Q255" s="364"/>
    </row>
    <row r="256" spans="1:17" ht="13" x14ac:dyDescent="0.25">
      <c r="A256" s="352"/>
      <c r="B256" s="54" t="str">
        <f>IF(ISTEXT('Organizational Unit Summary'!$B$54),'Organizational Unit Summary'!$B$54,"")</f>
        <v>P-15</v>
      </c>
      <c r="C256" s="51" t="str">
        <f>IF(AND(F256="NY",G256="NY"),"NY",IF('Organizational Unit Summary'!$B$24="Benchmark or Sustainment",IF(D256="OoS","OoS",IF(D256=1,"DM",IF(D256=2,"PM",IF(D256=3,"LM",IF(D256=4,"FM"))))),IF(D256="OoS","OoS",IF(D256&lt;=2,"H",IF(D256=3,"M",IF(D256=4,"L"))))))</f>
        <v>OoS</v>
      </c>
      <c r="D256" s="58" t="str">
        <f>IF('Organizational Unit Summary'!$U$24="OoS","OoS",IF(AND(F256=1,G256=1,NOT(ISTEXT(I256))),4,IF(AND(F256=1,G256=1,ISTEXT(I256)),3,IF(AND(OR(F256=1,G256=1),ISTEXT(I256)),2,1))))</f>
        <v>OoS</v>
      </c>
      <c r="E256" s="57" t="b">
        <f t="shared" si="6"/>
        <v>1</v>
      </c>
      <c r="F256" s="59"/>
      <c r="G256" s="59"/>
      <c r="H256" s="59"/>
      <c r="I256" s="59"/>
      <c r="J256" s="59"/>
      <c r="K256" s="59"/>
      <c r="L256" s="59"/>
      <c r="M256" s="59"/>
      <c r="N256" s="63"/>
      <c r="O256" s="370"/>
      <c r="P256" s="264"/>
      <c r="Q256" s="364"/>
    </row>
    <row r="257" spans="1:17" ht="13" x14ac:dyDescent="0.25">
      <c r="A257" s="352"/>
      <c r="B257" s="54" t="str">
        <f>IF(ISTEXT('Organizational Unit Summary'!$B$55),'Organizational Unit Summary'!$B$55,"")</f>
        <v>P-16</v>
      </c>
      <c r="C257" s="51" t="str">
        <f>IF(AND(F257="NY",G257="NY"),"NY",IF('Organizational Unit Summary'!$B$24="Benchmark or Sustainment",IF(D257="OoS","OoS",IF(D257=1,"DM",IF(D257=2,"PM",IF(D257=3,"LM",IF(D257=4,"FM"))))),IF(D257="OoS","OoS",IF(D257&lt;=2,"H",IF(D257=3,"M",IF(D257=4,"L"))))))</f>
        <v>OoS</v>
      </c>
      <c r="D257" s="58" t="str">
        <f>IF('Organizational Unit Summary'!$V$24="OoS","OoS",IF(AND(F257=1,G257=1,NOT(ISTEXT(I257))),4,IF(AND(F257=1,G257=1,ISTEXT(I257)),3,IF(AND(OR(F257=1,G257=1),ISTEXT(I257)),2,1))))</f>
        <v>OoS</v>
      </c>
      <c r="E257" s="57" t="b">
        <f t="shared" si="6"/>
        <v>1</v>
      </c>
      <c r="F257" s="59"/>
      <c r="G257" s="59"/>
      <c r="H257" s="59"/>
      <c r="I257" s="59"/>
      <c r="J257" s="59"/>
      <c r="K257" s="59"/>
      <c r="L257" s="59"/>
      <c r="M257" s="59"/>
      <c r="N257" s="63"/>
      <c r="O257" s="370"/>
      <c r="P257" s="264"/>
      <c r="Q257" s="364"/>
    </row>
    <row r="258" spans="1:17" ht="13" x14ac:dyDescent="0.25">
      <c r="A258" s="352"/>
      <c r="B258" s="54" t="str">
        <f>IF(ISTEXT('Organizational Unit Summary'!$B$56),'Organizational Unit Summary'!$B$56,"")</f>
        <v>P-17</v>
      </c>
      <c r="C258" s="51" t="str">
        <f>IF(AND(F258="NY",G258="NY"),"NY",IF('Organizational Unit Summary'!$B$24="Benchmark or Sustainment",IF(D258="OoS","OoS",IF(D258=1,"DM",IF(D258=2,"PM",IF(D258=3,"LM",IF(D258=4,"FM"))))),IF(D258="OoS","OoS",IF(D258&lt;=2,"H",IF(D258=3,"M",IF(D258=4,"L"))))))</f>
        <v>OoS</v>
      </c>
      <c r="D258" s="58" t="str">
        <f>IF('Organizational Unit Summary'!$W$24="OoS","OoS",IF(AND(F258=1,G258=1,NOT(ISTEXT(I258))),4,IF(AND(F258=1,G258=1,ISTEXT(I258)),3,IF(AND(OR(F258=1,G258=1),ISTEXT(I258)),2,1))))</f>
        <v>OoS</v>
      </c>
      <c r="E258" s="57" t="b">
        <f t="shared" si="6"/>
        <v>1</v>
      </c>
      <c r="F258" s="59"/>
      <c r="G258" s="59"/>
      <c r="H258" s="59"/>
      <c r="I258" s="59"/>
      <c r="J258" s="59"/>
      <c r="K258" s="59"/>
      <c r="L258" s="59"/>
      <c r="M258" s="59"/>
      <c r="N258" s="63"/>
      <c r="O258" s="370"/>
      <c r="P258" s="264"/>
      <c r="Q258" s="364"/>
    </row>
    <row r="259" spans="1:17" ht="13" x14ac:dyDescent="0.25">
      <c r="A259" s="352"/>
      <c r="B259" s="54" t="str">
        <f>IF(ISTEXT('Organizational Unit Summary'!$B$57),'Organizational Unit Summary'!$B$57,"")</f>
        <v>P-18</v>
      </c>
      <c r="C259" s="51" t="str">
        <f>IF(AND(F259="NY",G259="NY"),"NY",IF('Organizational Unit Summary'!$B$24="Benchmark or Sustainment",IF(D259="OoS","OoS",IF(D259=1,"DM",IF(D259=2,"PM",IF(D259=3,"LM",IF(D259=4,"FM"))))),IF(D259="OoS","OoS",IF(D259&lt;=2,"H",IF(D259=3,"M",IF(D259=4,"L"))))))</f>
        <v>OoS</v>
      </c>
      <c r="D259" s="58" t="str">
        <f>IF('Organizational Unit Summary'!$X$24="OoS","OoS",IF(AND(F259=1,G259=1,NOT(ISTEXT(I259))),4,IF(AND(F259=1,G259=1,ISTEXT(I259)),3,IF(AND(OR(F259=1,G259=1),ISTEXT(I259)),2,1))))</f>
        <v>OoS</v>
      </c>
      <c r="E259" s="57" t="b">
        <f t="shared" si="6"/>
        <v>1</v>
      </c>
      <c r="F259" s="59"/>
      <c r="G259" s="59"/>
      <c r="H259" s="59"/>
      <c r="I259" s="59"/>
      <c r="J259" s="59"/>
      <c r="K259" s="59"/>
      <c r="L259" s="59"/>
      <c r="M259" s="59"/>
      <c r="N259" s="63"/>
      <c r="O259" s="370"/>
      <c r="P259" s="264"/>
      <c r="Q259" s="364"/>
    </row>
    <row r="260" spans="1:17" ht="13" x14ac:dyDescent="0.25">
      <c r="A260" s="352"/>
      <c r="B260" s="54" t="str">
        <f>IF(ISTEXT('Organizational Unit Summary'!$B$58),'Organizational Unit Summary'!$B$58,"")</f>
        <v>P-19</v>
      </c>
      <c r="C260" s="51" t="str">
        <f>IF(AND(F260="NY",G260="NY"),"NY",IF('Organizational Unit Summary'!$B$24="Benchmark or Sustainment",IF(D260="OoS","OoS",IF(D260=1,"DM",IF(D260=2,"PM",IF(D260=3,"LM",IF(D260=4,"FM"))))),IF(D260="OoS","OoS",IF(D260&lt;=2,"H",IF(D260=3,"M",IF(D260=4,"L"))))))</f>
        <v>OoS</v>
      </c>
      <c r="D260" s="58" t="str">
        <f>IF('Organizational Unit Summary'!$Y$24="OoS","OoS",IF(AND(F260=1,G260=1,NOT(ISTEXT(I260))),4,IF(AND(F260=1,G260=1,ISTEXT(I260)),3,IF(AND(OR(F260=1,G260=1),ISTEXT(I260)),2,1))))</f>
        <v>OoS</v>
      </c>
      <c r="E260" s="57" t="b">
        <f t="shared" si="6"/>
        <v>1</v>
      </c>
      <c r="F260" s="59"/>
      <c r="G260" s="59"/>
      <c r="H260" s="59"/>
      <c r="I260" s="59"/>
      <c r="J260" s="59"/>
      <c r="K260" s="59"/>
      <c r="L260" s="59"/>
      <c r="M260" s="59"/>
      <c r="N260" s="63"/>
      <c r="O260" s="370"/>
      <c r="P260" s="264"/>
      <c r="Q260" s="364"/>
    </row>
    <row r="261" spans="1:17" ht="13.5" thickBot="1" x14ac:dyDescent="0.3">
      <c r="A261" s="353"/>
      <c r="B261" s="54" t="str">
        <f>IF(ISTEXT('Organizational Unit Summary'!$B$59),'Organizational Unit Summary'!$B$59,"")</f>
        <v>P-20</v>
      </c>
      <c r="C261" s="51" t="str">
        <f>IF(AND(F261="NY",G261="NY"),"NY",IF('Organizational Unit Summary'!$B$24="Benchmark or Sustainment",IF(D261="OoS","OoS",IF(D261=1,"DM",IF(D261=2,"PM",IF(D261=3,"LM",IF(D261=4,"FM"))))),IF(D261="OoS","OoS",IF(D261&lt;=2,"H",IF(D261=3,"M",IF(D261=4,"L"))))))</f>
        <v>OoS</v>
      </c>
      <c r="D261" s="58" t="str">
        <f>IF('Organizational Unit Summary'!$Z$24="OoS","OoS",IF(AND(F261=1,G261=1,NOT(ISTEXT(I261))),4,IF(AND(F261=1,G261=1,ISTEXT(I261)),3,IF(AND(OR(F261=1,G261=1),ISTEXT(I261)),2,1))))</f>
        <v>OoS</v>
      </c>
      <c r="E261" s="57" t="b">
        <f t="shared" si="6"/>
        <v>1</v>
      </c>
      <c r="F261" s="59"/>
      <c r="G261" s="59"/>
      <c r="H261" s="59"/>
      <c r="I261" s="59"/>
      <c r="J261" s="59"/>
      <c r="K261" s="59"/>
      <c r="L261" s="59"/>
      <c r="M261" s="59"/>
      <c r="N261" s="63"/>
      <c r="O261" s="371"/>
      <c r="P261" s="264"/>
      <c r="Q261" s="365"/>
    </row>
    <row r="262" spans="1:17" ht="12.65" hidden="1" customHeight="1" x14ac:dyDescent="0.25"/>
    <row r="263" spans="1:17" ht="12.65" hidden="1" customHeight="1" x14ac:dyDescent="0.25"/>
    <row r="264" spans="1:17" ht="12.65" hidden="1" customHeight="1" x14ac:dyDescent="0.25"/>
    <row r="265" spans="1:17" ht="12.65" hidden="1" customHeight="1" x14ac:dyDescent="0.25"/>
    <row r="266" spans="1:17" ht="12.65" hidden="1" customHeight="1" x14ac:dyDescent="0.25"/>
    <row r="267" spans="1:17" ht="12.65" hidden="1" customHeight="1" x14ac:dyDescent="0.25"/>
    <row r="268" spans="1:17" ht="12.65" hidden="1" customHeight="1" x14ac:dyDescent="0.25"/>
    <row r="269" spans="1:17" ht="12.65" hidden="1" customHeight="1" x14ac:dyDescent="0.25"/>
    <row r="270" spans="1:17" ht="12.65" hidden="1" customHeight="1" x14ac:dyDescent="0.25"/>
    <row r="271" spans="1:17" ht="12.65" hidden="1" customHeight="1" x14ac:dyDescent="0.25"/>
    <row r="272" spans="1:17"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sheetData>
  <sheetProtection sheet="1" objects="1" formatColumns="0" formatRows="0"/>
  <autoFilter ref="A1:N261" xr:uid="{00000000-0009-0000-0000-00000E000000}"/>
  <customSheetViews>
    <customSheetView guid="{F76BC29A-0A9C-41DD-B7BE-86D7BCE1FD7E}" showRuler="0">
      <pane xSplit="5" ySplit="3" topLeftCell="G4" activePane="bottomRight" state="frozenSplit"/>
      <selection pane="bottomRight" activeCell="A284" sqref="A284:XFD284"/>
      <pageMargins left="0" right="0" top="0" bottom="0" header="0" footer="0"/>
    </customSheetView>
    <customSheetView guid="{F216E611-95A8-4BBB-A2D0-A05645A4F810}" showRuler="0">
      <pane xSplit="5" ySplit="3" topLeftCell="G4" activePane="bottomRight" state="frozenSplit"/>
      <selection pane="bottomRight" activeCell="H4" sqref="H4"/>
      <pageMargins left="0" right="0" top="0" bottom="0" header="0" footer="0"/>
    </customSheetView>
    <customSheetView guid="{D23FD9BC-A501-4E36-8884-84F753B0CB15}" scale="75" showRuler="0">
      <pane xSplit="5" ySplit="3" topLeftCell="O4" activePane="bottomRight" state="frozenSplit"/>
      <selection pane="bottomRight" activeCell="A284" sqref="A284:XFD284"/>
      <pageMargins left="0" right="0" top="0" bottom="0" header="0" footer="0"/>
    </customSheetView>
    <customSheetView guid="{DDF300A0-CE9B-449D-94F9-8F1A3C59150B}" showRuler="0">
      <pane xSplit="5" ySplit="3" topLeftCell="F194" activePane="bottomRight" state="frozenSplit"/>
      <selection pane="bottomRight" activeCell="G214" sqref="G214:K214"/>
      <pageMargins left="0" right="0" top="0" bottom="0" header="0" footer="0"/>
    </customSheetView>
    <customSheetView guid="{1C702F2C-5DC6-417A-8CD9-6D4AA137478A}" showRuler="0">
      <pane xSplit="5" ySplit="3" topLeftCell="F99"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I4" sqref="I4"/>
      <pageMargins left="0" right="0" top="0" bottom="0" header="0" footer="0"/>
    </customSheetView>
    <customSheetView guid="{2E7CA037-26FA-443C-B70C-6F6A6CE18D00}" hiddenColumns="1" showRuler="0">
      <pane xSplit="5" ySplit="3" topLeftCell="G4" activePane="bottomRight" state="frozenSplit"/>
      <selection pane="bottomRight" activeCell="H4" sqref="H4"/>
      <pageMargins left="0" right="0" top="0" bottom="0" header="0" footer="0"/>
    </customSheetView>
    <customSheetView guid="{C4DE3436-463F-4F15-BE64-618A981EC133}" showRuler="0">
      <pane xSplit="5" ySplit="3" topLeftCell="F24" activePane="bottomRight" state="frozenSplit"/>
      <selection pane="bottomRight" activeCell="O34" sqref="O34"/>
      <pageMargins left="0" right="0" top="0" bottom="0" header="0" footer="0"/>
    </customSheetView>
    <customSheetView guid="{330F078C-0C81-4FF0-ACEE-6341F89270AB}" hiddenColumns="1" showRuler="0">
      <pageMargins left="0" right="0" top="0" bottom="0" header="0" footer="0"/>
    </customSheetView>
  </customSheetViews>
  <mergeCells count="29">
    <mergeCell ref="O202:O221"/>
    <mergeCell ref="O222:O241"/>
    <mergeCell ref="O242:O261"/>
    <mergeCell ref="O102:O121"/>
    <mergeCell ref="O122:O141"/>
    <mergeCell ref="O142:O161"/>
    <mergeCell ref="O162:O181"/>
    <mergeCell ref="O182:O201"/>
    <mergeCell ref="O2:O21"/>
    <mergeCell ref="O22:O41"/>
    <mergeCell ref="O42:O61"/>
    <mergeCell ref="O62:O81"/>
    <mergeCell ref="O82:O101"/>
    <mergeCell ref="A122:A141"/>
    <mergeCell ref="A142:A161"/>
    <mergeCell ref="A162:A181"/>
    <mergeCell ref="Q22:Q121"/>
    <mergeCell ref="Q2:Q21"/>
    <mergeCell ref="Q122:Q261"/>
    <mergeCell ref="A2:A21"/>
    <mergeCell ref="A22:A41"/>
    <mergeCell ref="A42:A61"/>
    <mergeCell ref="A62:A81"/>
    <mergeCell ref="A82:A101"/>
    <mergeCell ref="A182:A201"/>
    <mergeCell ref="A202:A221"/>
    <mergeCell ref="A222:A241"/>
    <mergeCell ref="A242:A261"/>
    <mergeCell ref="A102:A121"/>
  </mergeCells>
  <phoneticPr fontId="9" type="noConversion"/>
  <conditionalFormatting sqref="Q2 Q22 Q122">
    <cfRule type="cellIs" dxfId="557" priority="426" stopIfTrue="1" operator="equal">
      <formula>"S"</formula>
    </cfRule>
    <cfRule type="cellIs" dxfId="556" priority="427" stopIfTrue="1" operator="equal">
      <formula>"NR"</formula>
    </cfRule>
    <cfRule type="cellIs" dxfId="555" priority="428" stopIfTrue="1" operator="equal">
      <formula>"U"</formula>
    </cfRule>
  </conditionalFormatting>
  <conditionalFormatting sqref="D2:E261">
    <cfRule type="cellIs" dxfId="554" priority="60" stopIfTrue="1" operator="equal">
      <formula>"L"</formula>
    </cfRule>
    <cfRule type="cellIs" dxfId="553" priority="61" stopIfTrue="1" operator="equal">
      <formula>"M"</formula>
    </cfRule>
    <cfRule type="cellIs" dxfId="552" priority="62" stopIfTrue="1" operator="equal">
      <formula>"H"</formula>
    </cfRule>
  </conditionalFormatting>
  <conditionalFormatting sqref="C2:C261">
    <cfRule type="expression" dxfId="551" priority="8" stopIfTrue="1">
      <formula>D2=4</formula>
    </cfRule>
    <cfRule type="expression" dxfId="550" priority="9" stopIfTrue="1">
      <formula>D2=3</formula>
    </cfRule>
    <cfRule type="expression" dxfId="549" priority="10" stopIfTrue="1">
      <formula>OR(D2=1,D2=2)</formula>
    </cfRule>
  </conditionalFormatting>
  <conditionalFormatting sqref="C2:C261">
    <cfRule type="cellIs" dxfId="548" priority="6" stopIfTrue="1" operator="equal">
      <formula>"NC"</formula>
    </cfRule>
    <cfRule type="cellIs" dxfId="547" priority="7" stopIfTrue="1" operator="equal">
      <formula>"NY"</formula>
    </cfRule>
  </conditionalFormatting>
  <conditionalFormatting sqref="O2 O22 O42 O62 O82 O102 O122 O142 O162 O182 O202 O222 O242">
    <cfRule type="expression" dxfId="546" priority="1" stopIfTrue="1">
      <formula>OR(O2="L",O2="FM")</formula>
    </cfRule>
    <cfRule type="expression" dxfId="545" priority="2" stopIfTrue="1">
      <formula>OR(O2="M",O2="LM")</formula>
    </cfRule>
    <cfRule type="expression" dxfId="544" priority="3" stopIfTrue="1">
      <formula>OR(O2="H",O2="PM",O2="NM",O2="DM")</formula>
    </cfRule>
    <cfRule type="expression" dxfId="543" priority="4" stopIfTrue="1">
      <formula>OR(O2="NC")</formula>
    </cfRule>
    <cfRule type="expression" dxfId="542" priority="5" stopIfTrue="1">
      <formula>OR(O2="NY")</formula>
    </cfRule>
  </conditionalFormatting>
  <dataValidations count="2">
    <dataValidation type="whole" operator="greaterThanOrEqual" allowBlank="1" showInputMessage="1" showErrorMessage="1" error="Only numeric entries allowed" sqref="J2:J261 H2:H261" xr:uid="{F26269E5-48A1-47B3-8F5B-B50E968B8E47}">
      <formula1>0</formula1>
    </dataValidation>
    <dataValidation type="list" allowBlank="1" showInputMessage="1" showErrorMessage="1" sqref="F2:G261" xr:uid="{239B3A10-01EF-4559-A341-3A2FF2C9148A}">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C594561E-51E9-4466-ADF8-C37A28A3CE07}">
          <x14:formula1>
            <xm:f>'Organizational Unit Summary'!$AL$22:$AL$24</xm:f>
          </x14:formula1>
          <xm:sqref>Q2 Q22 Q122</xm:sqref>
        </x14:dataValidation>
        <x14:dataValidation type="list" allowBlank="1" showInputMessage="1" showErrorMessage="1" xr:uid="{18BC8B82-2682-4A14-9B79-7A5098AD63D2}">
          <x14:formula1>
            <xm:f>IF('Organizational Unit Summary'!$B$24="Evaluation", Eval_Char, Benchmark_Char)</xm:f>
          </x14:formula1>
          <xm:sqref>O2 O22 O42 O62 O82 O102 O122 O142 O162 O182 O202 O222 O242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0070C0"/>
    <pageSetUpPr fitToPage="1"/>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623</v>
      </c>
      <c r="M1" s="178" t="s">
        <v>68</v>
      </c>
      <c r="N1" s="178" t="s">
        <v>496</v>
      </c>
      <c r="O1" s="179" t="s">
        <v>69</v>
      </c>
      <c r="P1" s="178" t="s">
        <v>484</v>
      </c>
      <c r="Q1" s="263" t="s">
        <v>325</v>
      </c>
    </row>
    <row r="2" spans="1:17" ht="13" x14ac:dyDescent="0.25">
      <c r="A2" s="351" t="s">
        <v>232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Summary'!$G$25="OoS","OoS",IF(AND(F2=1,G2=1,NOT(ISTEXT(I2))),4,IF(AND(F2=1,G2=1,ISTEXT(I2)),3,IF(AND(OR(F2=1,G2=1),ISTEXT(I2)),2,1))))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Summary'!$H$25="OoS","OoS",IF(AND(F3=1,G3=1,NOT(ISTEXT(I3))),4,IF(AND(F3=1,G3=1,ISTEXT(I3)),3,IF(AND(OR(F3=1,G3=1),ISTEXT(I3)),2,1))))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Summary'!$I$25="OoS","OoS",IF(AND(F4=1,G4=1,NOT(ISTEXT(I4))),4,IF(AND(F4=1,G4=1,ISTEXT(I4)),3,IF(AND(OR(F4=1,G4=1),ISTEXT(I4)),2,1))))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Summary'!$J$25="OoS","OoS",IF(AND(F5=1,G5=1,NOT(ISTEXT(I5))),4,IF(AND(F5=1,G5=1,ISTEXT(I5)),3,IF(AND(OR(F5=1,G5=1),ISTEXT(I5)),2,1))))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Summary'!$K$25="OoS","OoS",IF(AND(F6=1,G6=1,NOT(ISTEXT(I6))),4,IF(AND(F6=1,G6=1,ISTEXT(I6)),3,IF(AND(OR(F6=1,G6=1),ISTEXT(I6)),2,1))))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Summary'!$L$25="OoS","OoS",IF(AND(F7=1,G7=1,NOT(ISTEXT(I7))),4,IF(AND(F7=1,G7=1,ISTEXT(I7)),3,IF(AND(OR(F7=1,G7=1),ISTEXT(I7)),2,1))))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Summary'!$M$25="OoS","OoS",IF(AND(F8=1,G8=1,NOT(ISTEXT(I8))),4,IF(AND(F8=1,G8=1,ISTEXT(I8)),3,IF(AND(OR(F8=1,G8=1),ISTEXT(I8)),2,1))))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Summary'!$N$25="OoS","OoS",IF(AND(F9=1,G9=1,NOT(ISTEXT(I9))),4,IF(AND(F9=1,G9=1,ISTEXT(I9)),3,IF(AND(OR(F9=1,G9=1),ISTEXT(I9)),2,1))))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Summary'!$O$25="OoS","OoS",IF(AND(F10=1,G10=1,NOT(ISTEXT(I10))),4,IF(AND(F10=1,G10=1,ISTEXT(I10)),3,IF(AND(OR(F10=1,G10=1),ISTEXT(I10)),2,1))))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Summary'!$P$25="OoS","OoS",IF(AND(F11=1,G11=1,NOT(ISTEXT(I11))),4,IF(AND(F11=1,G11=1,ISTEXT(I11)),3,IF(AND(OR(F11=1,G11=1),ISTEXT(I11)),2,1))))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Summary'!$Q$25="OoS","OoS",IF(AND(F12=1,G12=1,NOT(ISTEXT(I12))),4,IF(AND(F12=1,G12=1,ISTEXT(I12)),3,IF(AND(OR(F12=1,G12=1),ISTEXT(I12)),2,1))))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Summary'!$R$25="OoS","OoS",IF(AND(F13=1,G13=1,NOT(ISTEXT(I13))),4,IF(AND(F13=1,G13=1,ISTEXT(I13)),3,IF(AND(OR(F13=1,G13=1),ISTEXT(I13)),2,1))))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Summary'!$S$25="OoS","OoS",IF(AND(F14=1,G14=1,NOT(ISTEXT(I14))),4,IF(AND(F14=1,G14=1,ISTEXT(I14)),3,IF(AND(OR(F14=1,G14=1),ISTEXT(I14)),2,1))))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Summary'!$T$25="OoS","OoS",IF(AND(F15=1,G15=1,NOT(ISTEXT(I15))),4,IF(AND(F15=1,G15=1,ISTEXT(I15)),3,IF(AND(OR(F15=1,G15=1),ISTEXT(I15)),2,1))))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Summary'!$U$25="OoS","OoS",IF(AND(F16=1,G16=1,NOT(ISTEXT(I16))),4,IF(AND(F16=1,G16=1,ISTEXT(I16)),3,IF(AND(OR(F16=1,G16=1),ISTEXT(I16)),2,1))))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Summary'!$V$25="OoS","OoS",IF(AND(F17=1,G17=1,NOT(ISTEXT(I17))),4,IF(AND(F17=1,G17=1,ISTEXT(I17)),3,IF(AND(OR(F17=1,G17=1),ISTEXT(I17)),2,1))))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Summary'!$W$25="OoS","OoS",IF(AND(F18=1,G18=1,NOT(ISTEXT(I18))),4,IF(AND(F18=1,G18=1,ISTEXT(I18)),3,IF(AND(OR(F18=1,G18=1),ISTEXT(I18)),2,1))))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Summary'!$X$25="OoS","OoS",IF(AND(F19=1,G19=1,NOT(ISTEXT(I19))),4,IF(AND(F19=1,G19=1,ISTEXT(I19)),3,IF(AND(OR(F19=1,G19=1),ISTEXT(I19)),2,1))))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Summary'!$Y$25="OoS","OoS",IF(AND(F20=1,G20=1,NOT(ISTEXT(I20))),4,IF(AND(F20=1,G20=1,ISTEXT(I20)),3,IF(AND(OR(F20=1,G20=1),ISTEXT(I20)),2,1))))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Summary'!$Z$25="OoS","OoS",IF(AND(F21=1,G21=1,NOT(ISTEXT(I21))),4,IF(AND(F21=1,G21=1,ISTEXT(I21)),3,IF(AND(OR(F21=1,G21=1),ISTEXT(I21)),2,1))))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233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Summary'!$G$25="OoS","OoS",IF(AND(F22=1,G22=1,NOT(ISTEXT(I22))),4,IF(AND(F22=1,G22=1,ISTEXT(I22)),3,IF(AND(OR(F22=1,G22=1),ISTEXT(I22)),2,1))))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Summary'!$H$25="OoS","OoS",IF(AND(F23=1,G23=1,NOT(ISTEXT(I23))),4,IF(AND(F23=1,G23=1,ISTEXT(I23)),3,IF(AND(OR(F23=1,G23=1),ISTEXT(I23)),2,1))))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Summary'!$I$25="OoS","OoS",IF(AND(F24=1,G24=1,NOT(ISTEXT(I24))),4,IF(AND(F24=1,G24=1,ISTEXT(I24)),3,IF(AND(OR(F24=1,G24=1),ISTEXT(I24)),2,1))))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Summary'!$J$25="OoS","OoS",IF(AND(F25=1,G25=1,NOT(ISTEXT(I25))),4,IF(AND(F25=1,G25=1,ISTEXT(I25)),3,IF(AND(OR(F25=1,G25=1),ISTEXT(I25)),2,1))))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Summary'!$K$25="OoS","OoS",IF(AND(F26=1,G26=1,NOT(ISTEXT(I26))),4,IF(AND(F26=1,G26=1,ISTEXT(I26)),3,IF(AND(OR(F26=1,G26=1),ISTEXT(I26)),2,1))))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Summary'!$L$25="OoS","OoS",IF(AND(F27=1,G27=1,NOT(ISTEXT(I27))),4,IF(AND(F27=1,G27=1,ISTEXT(I27)),3,IF(AND(OR(F27=1,G27=1),ISTEXT(I27)),2,1))))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Summary'!$M$25="OoS","OoS",IF(AND(F28=1,G28=1,NOT(ISTEXT(I28))),4,IF(AND(F28=1,G28=1,ISTEXT(I28)),3,IF(AND(OR(F28=1,G28=1),ISTEXT(I28)),2,1))))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Summary'!$N$25="OoS","OoS",IF(AND(F29=1,G29=1,NOT(ISTEXT(I29))),4,IF(AND(F29=1,G29=1,ISTEXT(I29)),3,IF(AND(OR(F29=1,G29=1),ISTEXT(I29)),2,1))))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Summary'!$O$25="OoS","OoS",IF(AND(F30=1,G30=1,NOT(ISTEXT(I30))),4,IF(AND(F30=1,G30=1,ISTEXT(I30)),3,IF(AND(OR(F30=1,G30=1),ISTEXT(I30)),2,1))))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Summary'!$P$25="OoS","OoS",IF(AND(F31=1,G31=1,NOT(ISTEXT(I31))),4,IF(AND(F31=1,G31=1,ISTEXT(I31)),3,IF(AND(OR(F31=1,G31=1),ISTEXT(I31)),2,1))))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Summary'!$Q$25="OoS","OoS",IF(AND(F32=1,G32=1,NOT(ISTEXT(I32))),4,IF(AND(F32=1,G32=1,ISTEXT(I32)),3,IF(AND(OR(F32=1,G32=1),ISTEXT(I32)),2,1))))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Summary'!$R$25="OoS","OoS",IF(AND(F33=1,G33=1,NOT(ISTEXT(I33))),4,IF(AND(F33=1,G33=1,ISTEXT(I33)),3,IF(AND(OR(F33=1,G33=1),ISTEXT(I33)),2,1))))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Summary'!$S$25="OoS","OoS",IF(AND(F34=1,G34=1,NOT(ISTEXT(I34))),4,IF(AND(F34=1,G34=1,ISTEXT(I34)),3,IF(AND(OR(F34=1,G34=1),ISTEXT(I34)),2,1))))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Summary'!$T$25="OoS","OoS",IF(AND(F35=1,G35=1,NOT(ISTEXT(I35))),4,IF(AND(F35=1,G35=1,ISTEXT(I35)),3,IF(AND(OR(F35=1,G35=1),ISTEXT(I35)),2,1))))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Summary'!$U$25="OoS","OoS",IF(AND(F36=1,G36=1,NOT(ISTEXT(I36))),4,IF(AND(F36=1,G36=1,ISTEXT(I36)),3,IF(AND(OR(F36=1,G36=1),ISTEXT(I36)),2,1))))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Summary'!$V$25="OoS","OoS",IF(AND(F37=1,G37=1,NOT(ISTEXT(I37))),4,IF(AND(F37=1,G37=1,ISTEXT(I37)),3,IF(AND(OR(F37=1,G37=1),ISTEXT(I37)),2,1))))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Summary'!$W$25="OoS","OoS",IF(AND(F38=1,G38=1,NOT(ISTEXT(I38))),4,IF(AND(F38=1,G38=1,ISTEXT(I38)),3,IF(AND(OR(F38=1,G38=1),ISTEXT(I38)),2,1))))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Summary'!$X$25="OoS","OoS",IF(AND(F39=1,G39=1,NOT(ISTEXT(I39))),4,IF(AND(F39=1,G39=1,ISTEXT(I39)),3,IF(AND(OR(F39=1,G39=1),ISTEXT(I39)),2,1))))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Summary'!$Y$25="OoS","OoS",IF(AND(F40=1,G40=1,NOT(ISTEXT(I40))),4,IF(AND(F40=1,G40=1,ISTEXT(I40)),3,IF(AND(OR(F40=1,G40=1),ISTEXT(I40)),2,1))))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Summary'!$Z$25="OoS","OoS",IF(AND(F41=1,G41=1,NOT(ISTEXT(I41))),4,IF(AND(F41=1,G41=1,ISTEXT(I41)),3,IF(AND(OR(F41=1,G41=1),ISTEXT(I41)),2,1))))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234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Summary'!$G$25="OoS","OoS",IF(AND(F42=1,G42=1,NOT(ISTEXT(I42))),4,IF(AND(F42=1,G42=1,ISTEXT(I42)),3,IF(AND(OR(F42=1,G42=1),ISTEXT(I42)),2,1))))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Summary'!$H$25="OoS","OoS",IF(AND(F43=1,G43=1,NOT(ISTEXT(I43))),4,IF(AND(F43=1,G43=1,ISTEXT(I43)),3,IF(AND(OR(F43=1,G43=1),ISTEXT(I43)),2,1))))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Summary'!$I$25="OoS","OoS",IF(AND(F44=1,G44=1,NOT(ISTEXT(I44))),4,IF(AND(F44=1,G44=1,ISTEXT(I44)),3,IF(AND(OR(F44=1,G44=1),ISTEXT(I44)),2,1))))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Summary'!$J$25="OoS","OoS",IF(AND(F45=1,G45=1,NOT(ISTEXT(I45))),4,IF(AND(F45=1,G45=1,ISTEXT(I45)),3,IF(AND(OR(F45=1,G45=1),ISTEXT(I45)),2,1))))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Summary'!$K$25="OoS","OoS",IF(AND(F46=1,G46=1,NOT(ISTEXT(I46))),4,IF(AND(F46=1,G46=1,ISTEXT(I46)),3,IF(AND(OR(F46=1,G46=1),ISTEXT(I46)),2,1))))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Summary'!$L$25="OoS","OoS",IF(AND(F47=1,G47=1,NOT(ISTEXT(I47))),4,IF(AND(F47=1,G47=1,ISTEXT(I47)),3,IF(AND(OR(F47=1,G47=1),ISTEXT(I47)),2,1))))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Summary'!$M$25="OoS","OoS",IF(AND(F48=1,G48=1,NOT(ISTEXT(I48))),4,IF(AND(F48=1,G48=1,ISTEXT(I48)),3,IF(AND(OR(F48=1,G48=1),ISTEXT(I48)),2,1))))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Summary'!$N$25="OoS","OoS",IF(AND(F49=1,G49=1,NOT(ISTEXT(I49))),4,IF(AND(F49=1,G49=1,ISTEXT(I49)),3,IF(AND(OR(F49=1,G49=1),ISTEXT(I49)),2,1))))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Summary'!$O$25="OoS","OoS",IF(AND(F50=1,G50=1,NOT(ISTEXT(I50))),4,IF(AND(F50=1,G50=1,ISTEXT(I50)),3,IF(AND(OR(F50=1,G50=1),ISTEXT(I50)),2,1))))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Summary'!$P$25="OoS","OoS",IF(AND(F51=1,G51=1,NOT(ISTEXT(I51))),4,IF(AND(F51=1,G51=1,ISTEXT(I51)),3,IF(AND(OR(F51=1,G51=1),ISTEXT(I51)),2,1))))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Summary'!$Q$25="OoS","OoS",IF(AND(F52=1,G52=1,NOT(ISTEXT(I52))),4,IF(AND(F52=1,G52=1,ISTEXT(I52)),3,IF(AND(OR(F52=1,G52=1),ISTEXT(I52)),2,1))))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Summary'!$R$25="OoS","OoS",IF(AND(F53=1,G53=1,NOT(ISTEXT(I53))),4,IF(AND(F53=1,G53=1,ISTEXT(I53)),3,IF(AND(OR(F53=1,G53=1),ISTEXT(I53)),2,1))))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Summary'!$S$25="OoS","OoS",IF(AND(F54=1,G54=1,NOT(ISTEXT(I54))),4,IF(AND(F54=1,G54=1,ISTEXT(I54)),3,IF(AND(OR(F54=1,G54=1),ISTEXT(I54)),2,1))))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Summary'!$T$25="OoS","OoS",IF(AND(F55=1,G55=1,NOT(ISTEXT(I55))),4,IF(AND(F55=1,G55=1,ISTEXT(I55)),3,IF(AND(OR(F55=1,G55=1),ISTEXT(I55)),2,1))))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Summary'!$U$25="OoS","OoS",IF(AND(F56=1,G56=1,NOT(ISTEXT(I56))),4,IF(AND(F56=1,G56=1,ISTEXT(I56)),3,IF(AND(OR(F56=1,G56=1),ISTEXT(I56)),2,1))))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Summary'!$V$25="OoS","OoS",IF(AND(F57=1,G57=1,NOT(ISTEXT(I57))),4,IF(AND(F57=1,G57=1,ISTEXT(I57)),3,IF(AND(OR(F57=1,G57=1),ISTEXT(I57)),2,1))))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Summary'!$W$25="OoS","OoS",IF(AND(F58=1,G58=1,NOT(ISTEXT(I58))),4,IF(AND(F58=1,G58=1,ISTEXT(I58)),3,IF(AND(OR(F58=1,G58=1),ISTEXT(I58)),2,1))))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Summary'!$X$25="OoS","OoS",IF(AND(F59=1,G59=1,NOT(ISTEXT(I59))),4,IF(AND(F59=1,G59=1,ISTEXT(I59)),3,IF(AND(OR(F59=1,G59=1),ISTEXT(I59)),2,1))))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Summary'!$Y$25="OoS","OoS",IF(AND(F60=1,G60=1,NOT(ISTEXT(I60))),4,IF(AND(F60=1,G60=1,ISTEXT(I60)),3,IF(AND(OR(F60=1,G60=1),ISTEXT(I60)),2,1))))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Summary'!$Z$25="OoS","OoS",IF(AND(F61=1,G61=1,NOT(ISTEXT(I61))),4,IF(AND(F61=1,G61=1,ISTEXT(I61)),3,IF(AND(OR(F61=1,G61=1),ISTEXT(I61)),2,1))))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235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Summary'!$G$25="OoS","OoS",IF(AND(F62=1,G62=1,NOT(ISTEXT(I62))),4,IF(AND(F62=1,G62=1,ISTEXT(I62)),3,IF(AND(OR(F62=1,G62=1),ISTEXT(I62)),2,1))))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Summary'!$H$25="OoS","OoS",IF(AND(F63=1,G63=1,NOT(ISTEXT(I63))),4,IF(AND(F63=1,G63=1,ISTEXT(I63)),3,IF(AND(OR(F63=1,G63=1),ISTEXT(I63)),2,1))))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Summary'!$I$25="OoS","OoS",IF(AND(F64=1,G64=1,NOT(ISTEXT(I64))),4,IF(AND(F64=1,G64=1,ISTEXT(I64)),3,IF(AND(OR(F64=1,G64=1),ISTEXT(I64)),2,1))))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Summary'!$J$25="OoS","OoS",IF(AND(F65=1,G65=1,NOT(ISTEXT(I65))),4,IF(AND(F65=1,G65=1,ISTEXT(I65)),3,IF(AND(OR(F65=1,G65=1),ISTEXT(I65)),2,1))))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Summary'!$K$25="OoS","OoS",IF(AND(F66=1,G66=1,NOT(ISTEXT(I66))),4,IF(AND(F66=1,G66=1,ISTEXT(I66)),3,IF(AND(OR(F66=1,G66=1),ISTEXT(I66)),2,1))))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Summary'!$L$25="OoS","OoS",IF(AND(F67=1,G67=1,NOT(ISTEXT(I67))),4,IF(AND(F67=1,G67=1,ISTEXT(I67)),3,IF(AND(OR(F67=1,G67=1),ISTEXT(I67)),2,1))))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Summary'!$M$25="OoS","OoS",IF(AND(F68=1,G68=1,NOT(ISTEXT(I68))),4,IF(AND(F68=1,G68=1,ISTEXT(I68)),3,IF(AND(OR(F68=1,G68=1),ISTEXT(I68)),2,1))))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Summary'!$N$25="OoS","OoS",IF(AND(F69=1,G69=1,NOT(ISTEXT(I69))),4,IF(AND(F69=1,G69=1,ISTEXT(I69)),3,IF(AND(OR(F69=1,G69=1),ISTEXT(I69)),2,1))))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Summary'!$O$25="OoS","OoS",IF(AND(F70=1,G70=1,NOT(ISTEXT(I70))),4,IF(AND(F70=1,G70=1,ISTEXT(I70)),3,IF(AND(OR(F70=1,G70=1),ISTEXT(I70)),2,1))))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Summary'!$P$25="OoS","OoS",IF(AND(F71=1,G71=1,NOT(ISTEXT(I71))),4,IF(AND(F71=1,G71=1,ISTEXT(I71)),3,IF(AND(OR(F71=1,G71=1),ISTEXT(I71)),2,1))))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Summary'!$Q$25="OoS","OoS",IF(AND(F72=1,G72=1,NOT(ISTEXT(I72))),4,IF(AND(F72=1,G72=1,ISTEXT(I72)),3,IF(AND(OR(F72=1,G72=1),ISTEXT(I72)),2,1))))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Summary'!$R$25="OoS","OoS",IF(AND(F73=1,G73=1,NOT(ISTEXT(I73))),4,IF(AND(F73=1,G73=1,ISTEXT(I73)),3,IF(AND(OR(F73=1,G73=1),ISTEXT(I73)),2,1))))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Summary'!$S$25="OoS","OoS",IF(AND(F74=1,G74=1,NOT(ISTEXT(I74))),4,IF(AND(F74=1,G74=1,ISTEXT(I74)),3,IF(AND(OR(F74=1,G74=1),ISTEXT(I74)),2,1))))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Summary'!$T$25="OoS","OoS",IF(AND(F75=1,G75=1,NOT(ISTEXT(I75))),4,IF(AND(F75=1,G75=1,ISTEXT(I75)),3,IF(AND(OR(F75=1,G75=1),ISTEXT(I75)),2,1))))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Summary'!$U$25="OoS","OoS",IF(AND(F76=1,G76=1,NOT(ISTEXT(I76))),4,IF(AND(F76=1,G76=1,ISTEXT(I76)),3,IF(AND(OR(F76=1,G76=1),ISTEXT(I76)),2,1))))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Summary'!$V$25="OoS","OoS",IF(AND(F77=1,G77=1,NOT(ISTEXT(I77))),4,IF(AND(F77=1,G77=1,ISTEXT(I77)),3,IF(AND(OR(F77=1,G77=1),ISTEXT(I77)),2,1))))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Summary'!$W$25="OoS","OoS",IF(AND(F78=1,G78=1,NOT(ISTEXT(I78))),4,IF(AND(F78=1,G78=1,ISTEXT(I78)),3,IF(AND(OR(F78=1,G78=1),ISTEXT(I78)),2,1))))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Summary'!$X$25="OoS","OoS",IF(AND(F79=1,G79=1,NOT(ISTEXT(I79))),4,IF(AND(F79=1,G79=1,ISTEXT(I79)),3,IF(AND(OR(F79=1,G79=1),ISTEXT(I79)),2,1))))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Summary'!$Y$25="OoS","OoS",IF(AND(F80=1,G80=1,NOT(ISTEXT(I80))),4,IF(AND(F80=1,G80=1,ISTEXT(I80)),3,IF(AND(OR(F80=1,G80=1),ISTEXT(I80)),2,1))))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Summary'!$Z$25="OoS","OoS",IF(AND(F81=1,G81=1,NOT(ISTEXT(I81))),4,IF(AND(F81=1,G81=1,ISTEXT(I81)),3,IF(AND(OR(F81=1,G81=1),ISTEXT(I81)),2,1))))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236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Summary'!$G$25="OoS","OoS",IF(AND(F82=1,G82=1,NOT(ISTEXT(I82))),4,IF(AND(F82=1,G82=1,ISTEXT(I82)),3,IF(AND(OR(F82=1,G82=1),ISTEXT(I82)),2,1))))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Summary'!$H$25="OoS","OoS",IF(AND(F83=1,G83=1,NOT(ISTEXT(I83))),4,IF(AND(F83=1,G83=1,ISTEXT(I83)),3,IF(AND(OR(F83=1,G83=1),ISTEXT(I83)),2,1))))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Summary'!$I$25="OoS","OoS",IF(AND(F84=1,G84=1,NOT(ISTEXT(I84))),4,IF(AND(F84=1,G84=1,ISTEXT(I84)),3,IF(AND(OR(F84=1,G84=1),ISTEXT(I84)),2,1))))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Summary'!$J$25="OoS","OoS",IF(AND(F85=1,G85=1,NOT(ISTEXT(I85))),4,IF(AND(F85=1,G85=1,ISTEXT(I85)),3,IF(AND(OR(F85=1,G85=1),ISTEXT(I85)),2,1))))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Summary'!$K$25="OoS","OoS",IF(AND(F86=1,G86=1,NOT(ISTEXT(I86))),4,IF(AND(F86=1,G86=1,ISTEXT(I86)),3,IF(AND(OR(F86=1,G86=1),ISTEXT(I86)),2,1))))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Summary'!$L$25="OoS","OoS",IF(AND(F87=1,G87=1,NOT(ISTEXT(I87))),4,IF(AND(F87=1,G87=1,ISTEXT(I87)),3,IF(AND(OR(F87=1,G87=1),ISTEXT(I87)),2,1))))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Summary'!$M$25="OoS","OoS",IF(AND(F88=1,G88=1,NOT(ISTEXT(I88))),4,IF(AND(F88=1,G88=1,ISTEXT(I88)),3,IF(AND(OR(F88=1,G88=1),ISTEXT(I88)),2,1))))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Summary'!$N$25="OoS","OoS",IF(AND(F89=1,G89=1,NOT(ISTEXT(I89))),4,IF(AND(F89=1,G89=1,ISTEXT(I89)),3,IF(AND(OR(F89=1,G89=1),ISTEXT(I89)),2,1))))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Summary'!$O$25="OoS","OoS",IF(AND(F90=1,G90=1,NOT(ISTEXT(I90))),4,IF(AND(F90=1,G90=1,ISTEXT(I90)),3,IF(AND(OR(F90=1,G90=1),ISTEXT(I90)),2,1))))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Summary'!$P$25="OoS","OoS",IF(AND(F91=1,G91=1,NOT(ISTEXT(I91))),4,IF(AND(F91=1,G91=1,ISTEXT(I91)),3,IF(AND(OR(F91=1,G91=1),ISTEXT(I91)),2,1))))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Summary'!$Q$25="OoS","OoS",IF(AND(F92=1,G92=1,NOT(ISTEXT(I92))),4,IF(AND(F92=1,G92=1,ISTEXT(I92)),3,IF(AND(OR(F92=1,G92=1),ISTEXT(I92)),2,1))))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Summary'!$R$25="OoS","OoS",IF(AND(F93=1,G93=1,NOT(ISTEXT(I93))),4,IF(AND(F93=1,G93=1,ISTEXT(I93)),3,IF(AND(OR(F93=1,G93=1),ISTEXT(I93)),2,1))))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Summary'!$S$25="OoS","OoS",IF(AND(F94=1,G94=1,NOT(ISTEXT(I94))),4,IF(AND(F94=1,G94=1,ISTEXT(I94)),3,IF(AND(OR(F94=1,G94=1),ISTEXT(I94)),2,1))))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Summary'!$T$25="OoS","OoS",IF(AND(F95=1,G95=1,NOT(ISTEXT(I95))),4,IF(AND(F95=1,G95=1,ISTEXT(I95)),3,IF(AND(OR(F95=1,G95=1),ISTEXT(I95)),2,1))))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Summary'!$U$25="OoS","OoS",IF(AND(F96=1,G96=1,NOT(ISTEXT(I96))),4,IF(AND(F96=1,G96=1,ISTEXT(I96)),3,IF(AND(OR(F96=1,G96=1),ISTEXT(I96)),2,1))))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Summary'!$V$25="OoS","OoS",IF(AND(F97=1,G97=1,NOT(ISTEXT(I97))),4,IF(AND(F97=1,G97=1,ISTEXT(I97)),3,IF(AND(OR(F97=1,G97=1),ISTEXT(I97)),2,1))))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Summary'!$W$25="OoS","OoS",IF(AND(F98=1,G98=1,NOT(ISTEXT(I98))),4,IF(AND(F98=1,G98=1,ISTEXT(I98)),3,IF(AND(OR(F98=1,G98=1),ISTEXT(I98)),2,1))))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Summary'!$X$25="OoS","OoS",IF(AND(F99=1,G99=1,NOT(ISTEXT(I99))),4,IF(AND(F99=1,G99=1,ISTEXT(I99)),3,IF(AND(OR(F99=1,G99=1),ISTEXT(I99)),2,1))))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Summary'!$Y$25="OoS","OoS",IF(AND(F100=1,G100=1,NOT(ISTEXT(I100))),4,IF(AND(F100=1,G100=1,ISTEXT(I100)),3,IF(AND(OR(F100=1,G100=1),ISTEXT(I100)),2,1))))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Summary'!$Z$25="OoS","OoS",IF(AND(F101=1,G101=1,NOT(ISTEXT(I101))),4,IF(AND(F101=1,G101=1,ISTEXT(I101)),3,IF(AND(OR(F101=1,G101=1),ISTEXT(I101)),2,1))))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237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Summary'!$G$25="OoS","OoS",IF(AND(F102=1,G102=1,NOT(ISTEXT(I102))),4,IF(AND(F102=1,G102=1,ISTEXT(I102)),3,IF(AND(OR(F102=1,G102=1),ISTEXT(I102)),2,1))))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Summary'!$H$25="OoS","OoS",IF(AND(F103=1,G103=1,NOT(ISTEXT(I103))),4,IF(AND(F103=1,G103=1,ISTEXT(I103)),3,IF(AND(OR(F103=1,G103=1),ISTEXT(I103)),2,1))))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Summary'!$I$25="OoS","OoS",IF(AND(F104=1,G104=1,NOT(ISTEXT(I104))),4,IF(AND(F104=1,G104=1,ISTEXT(I104)),3,IF(AND(OR(F104=1,G104=1),ISTEXT(I104)),2,1))))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Summary'!$J$25="OoS","OoS",IF(AND(F105=1,G105=1,NOT(ISTEXT(I105))),4,IF(AND(F105=1,G105=1,ISTEXT(I105)),3,IF(AND(OR(F105=1,G105=1),ISTEXT(I105)),2,1))))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Summary'!$K$25="OoS","OoS",IF(AND(F106=1,G106=1,NOT(ISTEXT(I106))),4,IF(AND(F106=1,G106=1,ISTEXT(I106)),3,IF(AND(OR(F106=1,G106=1),ISTEXT(I106)),2,1))))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Summary'!$L$25="OoS","OoS",IF(AND(F107=1,G107=1,NOT(ISTEXT(I107))),4,IF(AND(F107=1,G107=1,ISTEXT(I107)),3,IF(AND(OR(F107=1,G107=1),ISTEXT(I107)),2,1))))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Summary'!$M$25="OoS","OoS",IF(AND(F108=1,G108=1,NOT(ISTEXT(I108))),4,IF(AND(F108=1,G108=1,ISTEXT(I108)),3,IF(AND(OR(F108=1,G108=1),ISTEXT(I108)),2,1))))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Summary'!$N$25="OoS","OoS",IF(AND(F109=1,G109=1,NOT(ISTEXT(I109))),4,IF(AND(F109=1,G109=1,ISTEXT(I109)),3,IF(AND(OR(F109=1,G109=1),ISTEXT(I109)),2,1))))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Summary'!$O$25="OoS","OoS",IF(AND(F110=1,G110=1,NOT(ISTEXT(I110))),4,IF(AND(F110=1,G110=1,ISTEXT(I110)),3,IF(AND(OR(F110=1,G110=1),ISTEXT(I110)),2,1))))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Summary'!$P$25="OoS","OoS",IF(AND(F111=1,G111=1,NOT(ISTEXT(I111))),4,IF(AND(F111=1,G111=1,ISTEXT(I111)),3,IF(AND(OR(F111=1,G111=1),ISTEXT(I111)),2,1))))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Summary'!$Q$25="OoS","OoS",IF(AND(F112=1,G112=1,NOT(ISTEXT(I112))),4,IF(AND(F112=1,G112=1,ISTEXT(I112)),3,IF(AND(OR(F112=1,G112=1),ISTEXT(I112)),2,1))))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Summary'!$R$25="OoS","OoS",IF(AND(F113=1,G113=1,NOT(ISTEXT(I113))),4,IF(AND(F113=1,G113=1,ISTEXT(I113)),3,IF(AND(OR(F113=1,G113=1),ISTEXT(I113)),2,1))))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Summary'!$S$25="OoS","OoS",IF(AND(F114=1,G114=1,NOT(ISTEXT(I114))),4,IF(AND(F114=1,G114=1,ISTEXT(I114)),3,IF(AND(OR(F114=1,G114=1),ISTEXT(I114)),2,1))))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Summary'!$T$25="OoS","OoS",IF(AND(F115=1,G115=1,NOT(ISTEXT(I115))),4,IF(AND(F115=1,G115=1,ISTEXT(I115)),3,IF(AND(OR(F115=1,G115=1),ISTEXT(I115)),2,1))))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Summary'!$U$25="OoS","OoS",IF(AND(F116=1,G116=1,NOT(ISTEXT(I116))),4,IF(AND(F116=1,G116=1,ISTEXT(I116)),3,IF(AND(OR(F116=1,G116=1),ISTEXT(I116)),2,1))))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Summary'!$V$25="OoS","OoS",IF(AND(F117=1,G117=1,NOT(ISTEXT(I117))),4,IF(AND(F117=1,G117=1,ISTEXT(I117)),3,IF(AND(OR(F117=1,G117=1),ISTEXT(I117)),2,1))))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Summary'!$W$25="OoS","OoS",IF(AND(F118=1,G118=1,NOT(ISTEXT(I118))),4,IF(AND(F118=1,G118=1,ISTEXT(I118)),3,IF(AND(OR(F118=1,G118=1),ISTEXT(I118)),2,1))))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Summary'!$X$25="OoS","OoS",IF(AND(F119=1,G119=1,NOT(ISTEXT(I119))),4,IF(AND(F119=1,G119=1,ISTEXT(I119)),3,IF(AND(OR(F119=1,G119=1),ISTEXT(I119)),2,1))))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Summary'!$Y$25="OoS","OoS",IF(AND(F120=1,G120=1,NOT(ISTEXT(I120))),4,IF(AND(F120=1,G120=1,ISTEXT(I120)),3,IF(AND(OR(F120=1,G120=1),ISTEXT(I120)),2,1))))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Summary'!$Z$25="OoS","OoS",IF(AND(F121=1,G121=1,NOT(ISTEXT(I121))),4,IF(AND(F121=1,G121=1,ISTEXT(I121)),3,IF(AND(OR(F121=1,G121=1),ISTEXT(I121)),2,1))))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238</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Summary'!$G$25="OoS","OoS",IF(AND(F122=1,G122=1,NOT(ISTEXT(I122))),4,IF(AND(F122=1,G122=1,ISTEXT(I122)),3,IF(AND(OR(F122=1,G122=1),ISTEXT(I122)),2,1))))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Summary'!$H$25="OoS","OoS",IF(AND(F123=1,G123=1,NOT(ISTEXT(I123))),4,IF(AND(F123=1,G123=1,ISTEXT(I123)),3,IF(AND(OR(F123=1,G123=1),ISTEXT(I123)),2,1))))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Summary'!$I$25="OoS","OoS",IF(AND(F124=1,G124=1,NOT(ISTEXT(I124))),4,IF(AND(F124=1,G124=1,ISTEXT(I124)),3,IF(AND(OR(F124=1,G124=1),ISTEXT(I124)),2,1))))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Summary'!$J$25="OoS","OoS",IF(AND(F125=1,G125=1,NOT(ISTEXT(I125))),4,IF(AND(F125=1,G125=1,ISTEXT(I125)),3,IF(AND(OR(F125=1,G125=1),ISTEXT(I125)),2,1))))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Summary'!$K$25="OoS","OoS",IF(AND(F126=1,G126=1,NOT(ISTEXT(I126))),4,IF(AND(F126=1,G126=1,ISTEXT(I126)),3,IF(AND(OR(F126=1,G126=1),ISTEXT(I126)),2,1))))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Summary'!$L$25="OoS","OoS",IF(AND(F127=1,G127=1,NOT(ISTEXT(I127))),4,IF(AND(F127=1,G127=1,ISTEXT(I127)),3,IF(AND(OR(F127=1,G127=1),ISTEXT(I127)),2,1))))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Summary'!$M$25="OoS","OoS",IF(AND(F128=1,G128=1,NOT(ISTEXT(I128))),4,IF(AND(F128=1,G128=1,ISTEXT(I128)),3,IF(AND(OR(F128=1,G128=1),ISTEXT(I128)),2,1))))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Summary'!$N$25="OoS","OoS",IF(AND(F129=1,G129=1,NOT(ISTEXT(I129))),4,IF(AND(F129=1,G129=1,ISTEXT(I129)),3,IF(AND(OR(F129=1,G129=1),ISTEXT(I129)),2,1))))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Summary'!$O$25="OoS","OoS",IF(AND(F130=1,G130=1,NOT(ISTEXT(I130))),4,IF(AND(F130=1,G130=1,ISTEXT(I130)),3,IF(AND(OR(F130=1,G130=1),ISTEXT(I130)),2,1))))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Summary'!$P$25="OoS","OoS",IF(AND(F131=1,G131=1,NOT(ISTEXT(I131))),4,IF(AND(F131=1,G131=1,ISTEXT(I131)),3,IF(AND(OR(F131=1,G131=1),ISTEXT(I131)),2,1))))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Summary'!$Q$25="OoS","OoS",IF(AND(F132=1,G132=1,NOT(ISTEXT(I132))),4,IF(AND(F132=1,G132=1,ISTEXT(I132)),3,IF(AND(OR(F132=1,G132=1),ISTEXT(I132)),2,1))))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Summary'!$R$25="OoS","OoS",IF(AND(F133=1,G133=1,NOT(ISTEXT(I133))),4,IF(AND(F133=1,G133=1,ISTEXT(I133)),3,IF(AND(OR(F133=1,G133=1),ISTEXT(I133)),2,1))))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Summary'!$S$25="OoS","OoS",IF(AND(F134=1,G134=1,NOT(ISTEXT(I134))),4,IF(AND(F134=1,G134=1,ISTEXT(I134)),3,IF(AND(OR(F134=1,G134=1),ISTEXT(I134)),2,1))))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Summary'!$T$25="OoS","OoS",IF(AND(F135=1,G135=1,NOT(ISTEXT(I135))),4,IF(AND(F135=1,G135=1,ISTEXT(I135)),3,IF(AND(OR(F135=1,G135=1),ISTEXT(I135)),2,1))))</f>
        <v>OoS</v>
      </c>
      <c r="E135" s="57" t="b">
        <f t="shared" ref="E135:E161"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Summary'!$U$25="OoS","OoS",IF(AND(F136=1,G136=1,NOT(ISTEXT(I136))),4,IF(AND(F136=1,G136=1,ISTEXT(I136)),3,IF(AND(OR(F136=1,G136=1),ISTEXT(I136)),2,1))))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Summary'!$V$25="OoS","OoS",IF(AND(F137=1,G137=1,NOT(ISTEXT(I137))),4,IF(AND(F137=1,G137=1,ISTEXT(I137)),3,IF(AND(OR(F137=1,G137=1),ISTEXT(I137)),2,1))))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Summary'!$W$25="OoS","OoS",IF(AND(F138=1,G138=1,NOT(ISTEXT(I138))),4,IF(AND(F138=1,G138=1,ISTEXT(I138)),3,IF(AND(OR(F138=1,G138=1),ISTEXT(I138)),2,1))))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Summary'!$X$25="OoS","OoS",IF(AND(F139=1,G139=1,NOT(ISTEXT(I139))),4,IF(AND(F139=1,G139=1,ISTEXT(I139)),3,IF(AND(OR(F139=1,G139=1),ISTEXT(I139)),2,1))))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Summary'!$Y$25="OoS","OoS",IF(AND(F140=1,G140=1,NOT(ISTEXT(I140))),4,IF(AND(F140=1,G140=1,ISTEXT(I140)),3,IF(AND(OR(F140=1,G140=1),ISTEXT(I140)),2,1))))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Summary'!$Z$25="OoS","OoS",IF(AND(F141=1,G141=1,NOT(ISTEXT(I141))),4,IF(AND(F141=1,G141=1,ISTEXT(I141)),3,IF(AND(OR(F141=1,G141=1),ISTEXT(I141)),2,1))))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239</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Summary'!$G$25="OoS","OoS",IF(AND(F142=1,G142=1,NOT(ISTEXT(I142))),4,IF(AND(F142=1,G142=1,ISTEXT(I142)),3,IF(AND(OR(F142=1,G142=1),ISTEXT(I142)),2,1))))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Summary'!$H$25="OoS","OoS",IF(AND(F143=1,G143=1,NOT(ISTEXT(I143))),4,IF(AND(F143=1,G143=1,ISTEXT(I143)),3,IF(AND(OR(F143=1,G143=1),ISTEXT(I143)),2,1))))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Summary'!$I$25="OoS","OoS",IF(AND(F144=1,G144=1,NOT(ISTEXT(I144))),4,IF(AND(F144=1,G144=1,ISTEXT(I144)),3,IF(AND(OR(F144=1,G144=1),ISTEXT(I144)),2,1))))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Summary'!$J$25="OoS","OoS",IF(AND(F145=1,G145=1,NOT(ISTEXT(I145))),4,IF(AND(F145=1,G145=1,ISTEXT(I145)),3,IF(AND(OR(F145=1,G145=1),ISTEXT(I145)),2,1))))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Summary'!$K$25="OoS","OoS",IF(AND(F146=1,G146=1,NOT(ISTEXT(I146))),4,IF(AND(F146=1,G146=1,ISTEXT(I146)),3,IF(AND(OR(F146=1,G146=1),ISTEXT(I146)),2,1))))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Summary'!$L$25="OoS","OoS",IF(AND(F147=1,G147=1,NOT(ISTEXT(I147))),4,IF(AND(F147=1,G147=1,ISTEXT(I147)),3,IF(AND(OR(F147=1,G147=1),ISTEXT(I147)),2,1))))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Summary'!$M$25="OoS","OoS",IF(AND(F148=1,G148=1,NOT(ISTEXT(I148))),4,IF(AND(F148=1,G148=1,ISTEXT(I148)),3,IF(AND(OR(F148=1,G148=1),ISTEXT(I148)),2,1))))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Summary'!$N$25="OoS","OoS",IF(AND(F149=1,G149=1,NOT(ISTEXT(I149))),4,IF(AND(F149=1,G149=1,ISTEXT(I149)),3,IF(AND(OR(F149=1,G149=1),ISTEXT(I149)),2,1))))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Summary'!$O$25="OoS","OoS",IF(AND(F150=1,G150=1,NOT(ISTEXT(I150))),4,IF(AND(F150=1,G150=1,ISTEXT(I150)),3,IF(AND(OR(F150=1,G150=1),ISTEXT(I150)),2,1))))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Summary'!$P$25="OoS","OoS",IF(AND(F151=1,G151=1,NOT(ISTEXT(I151))),4,IF(AND(F151=1,G151=1,ISTEXT(I151)),3,IF(AND(OR(F151=1,G151=1),ISTEXT(I151)),2,1))))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Summary'!$Q$25="OoS","OoS",IF(AND(F152=1,G152=1,NOT(ISTEXT(I152))),4,IF(AND(F152=1,G152=1,ISTEXT(I152)),3,IF(AND(OR(F152=1,G152=1),ISTEXT(I152)),2,1))))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Summary'!$R$25="OoS","OoS",IF(AND(F153=1,G153=1,NOT(ISTEXT(I153))),4,IF(AND(F153=1,G153=1,ISTEXT(I153)),3,IF(AND(OR(F153=1,G153=1),ISTEXT(I153)),2,1))))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Summary'!$S$25="OoS","OoS",IF(AND(F154=1,G154=1,NOT(ISTEXT(I154))),4,IF(AND(F154=1,G154=1,ISTEXT(I154)),3,IF(AND(OR(F154=1,G154=1),ISTEXT(I154)),2,1))))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Summary'!$T$25="OoS","OoS",IF(AND(F155=1,G155=1,NOT(ISTEXT(I155))),4,IF(AND(F155=1,G155=1,ISTEXT(I155)),3,IF(AND(OR(F155=1,G155=1),ISTEXT(I155)),2,1))))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Summary'!$U$25="OoS","OoS",IF(AND(F156=1,G156=1,NOT(ISTEXT(I156))),4,IF(AND(F156=1,G156=1,ISTEXT(I156)),3,IF(AND(OR(F156=1,G156=1),ISTEXT(I156)),2,1))))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Summary'!$V$25="OoS","OoS",IF(AND(F157=1,G157=1,NOT(ISTEXT(I157))),4,IF(AND(F157=1,G157=1,ISTEXT(I157)),3,IF(AND(OR(F157=1,G157=1),ISTEXT(I157)),2,1))))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Summary'!$W$25="OoS","OoS",IF(AND(F158=1,G158=1,NOT(ISTEXT(I158))),4,IF(AND(F158=1,G158=1,ISTEXT(I158)),3,IF(AND(OR(F158=1,G158=1),ISTEXT(I158)),2,1))))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Summary'!$X$25="OoS","OoS",IF(AND(F159=1,G159=1,NOT(ISTEXT(I159))),4,IF(AND(F159=1,G159=1,ISTEXT(I159)),3,IF(AND(OR(F159=1,G159=1),ISTEXT(I159)),2,1))))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Summary'!$Y$25="OoS","OoS",IF(AND(F160=1,G160=1,NOT(ISTEXT(I160))),4,IF(AND(F160=1,G160=1,ISTEXT(I160)),3,IF(AND(OR(F160=1,G160=1),ISTEXT(I160)),2,1))))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Summary'!$Z$25="OoS","OoS",IF(AND(F161=1,G161=1,NOT(ISTEXT(I161))),4,IF(AND(F161=1,G161=1,ISTEXT(I161)),3,IF(AND(OR(F161=1,G161=1),ISTEXT(I161)),2,1))))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5"/>
    </row>
    <row r="162" spans="1:17" ht="12.65" hidden="1" customHeight="1" thickBot="1" x14ac:dyDescent="0.3"/>
    <row r="163" spans="1:17" ht="12.65" hidden="1" customHeight="1" x14ac:dyDescent="0.25"/>
    <row r="164" spans="1:17" ht="12.65" hidden="1" customHeight="1" x14ac:dyDescent="0.25"/>
    <row r="165" spans="1:17" ht="12.65" hidden="1" customHeight="1" x14ac:dyDescent="0.25"/>
    <row r="166" spans="1:17" ht="12.65" hidden="1" customHeight="1" x14ac:dyDescent="0.25"/>
    <row r="167" spans="1:17" ht="12.65" hidden="1" customHeight="1" x14ac:dyDescent="0.25"/>
    <row r="168" spans="1:17" ht="12.65" hidden="1" customHeight="1" x14ac:dyDescent="0.25"/>
    <row r="169" spans="1:17" ht="12.65" hidden="1" customHeight="1" x14ac:dyDescent="0.25"/>
    <row r="170" spans="1:17" ht="12.65" hidden="1" customHeight="1" x14ac:dyDescent="0.25"/>
    <row r="171" spans="1:17" ht="12.65" hidden="1" customHeight="1" x14ac:dyDescent="0.25"/>
    <row r="172" spans="1:17" ht="12.65" hidden="1" customHeight="1" x14ac:dyDescent="0.25"/>
    <row r="173" spans="1:17" ht="12.65" hidden="1" customHeight="1" x14ac:dyDescent="0.25"/>
    <row r="174" spans="1:17" ht="12.65" hidden="1" customHeight="1" x14ac:dyDescent="0.25"/>
    <row r="175" spans="1:17" ht="12.65" hidden="1" customHeight="1" x14ac:dyDescent="0.25"/>
    <row r="176" spans="1:17"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61" xr:uid="{00000000-0009-0000-0000-000012000000}"/>
  <customSheetViews>
    <customSheetView guid="{F76BC29A-0A9C-41DD-B7BE-86D7BCE1FD7E}" fitToPage="1" showRuler="0">
      <pane xSplit="5" ySplit="3" topLeftCell="G4" activePane="bottomRight" state="frozenSplit"/>
      <selection pane="bottomRight" activeCell="A244" sqref="A244:XFD244"/>
      <pageMargins left="0" right="0" top="0" bottom="0" header="0" footer="0"/>
    </customSheetView>
    <customSheetView guid="{F216E611-95A8-4BBB-A2D0-A05645A4F810}" fitToPage="1" showRuler="0">
      <pane xSplit="5" ySplit="3" topLeftCell="G4" activePane="bottomRight" state="frozenSplit"/>
      <selection pane="bottomRight" activeCell="N9" sqref="N9"/>
      <pageMargins left="0" right="0" top="0" bottom="0" header="0" footer="0"/>
    </customSheetView>
    <customSheetView guid="{D23FD9BC-A501-4E36-8884-84F753B0CB15}" fitToPage="1" showRuler="0">
      <pane xSplit="5" ySplit="3" topLeftCell="G4" activePane="bottomRight" state="frozenSplit"/>
      <selection pane="bottomRight" activeCell="A244" sqref="A244:XFD244"/>
      <pageMargins left="0" right="0" top="0" bottom="0" header="0" footer="0"/>
    </customSheetView>
    <customSheetView guid="{DDF300A0-CE9B-449D-94F9-8F1A3C59150B}" fitToPage="1" showRuler="0">
      <pane xSplit="5" ySplit="3" topLeftCell="G4" activePane="bottomRight" state="frozenSplit"/>
      <selection pane="bottomRight" activeCell="N9" sqref="N9"/>
      <pageMargins left="0" right="0" top="0" bottom="0" header="0" footer="0"/>
    </customSheetView>
    <customSheetView guid="{1C702F2C-5DC6-417A-8CD9-6D4AA137478A}" fitToPage="1" showRuler="0">
      <pane xSplit="5" ySplit="3" topLeftCell="G4" activePane="bottomRight" state="frozenSplit"/>
      <selection pane="bottomRight" activeCell="K3" sqref="K3"/>
      <pageMargins left="0" right="0" top="0" bottom="0" header="0" footer="0"/>
    </customSheetView>
    <customSheetView guid="{AE579642-8CB2-4C1F-9885-F92B415EB3B5}" fitToPage="1" showRuler="0">
      <pane xSplit="5" ySplit="3" topLeftCell="G4" activePane="bottomRight" state="frozenSplit"/>
      <selection pane="bottomRight" activeCell="N9" sqref="N9"/>
      <pageMargins left="0" right="0" top="0" bottom="0" header="0" footer="0"/>
    </customSheetView>
    <customSheetView guid="{2E7CA037-26FA-443C-B70C-6F6A6CE18D00}" fitToPage="1" hiddenColumns="1" showRuler="0">
      <pane xSplit="5" ySplit="3" topLeftCell="G4" activePane="bottomRight" state="frozenSplit"/>
      <selection pane="bottomRight" activeCell="N9" sqref="N9"/>
      <pageMargins left="0" right="0" top="0" bottom="0" header="0" footer="0"/>
    </customSheetView>
    <customSheetView guid="{C4DE3436-463F-4F15-BE64-618A981EC133}" fitToPage="1" showRuler="0">
      <pane xSplit="5" ySplit="3" topLeftCell="G4" activePane="bottomRight" state="frozenSplit"/>
      <selection pane="bottomRight" activeCell="N9" sqref="N9"/>
      <pageMargins left="0" right="0" top="0" bottom="0" header="0" footer="0"/>
    </customSheetView>
    <customSheetView guid="{330F078C-0C81-4FF0-ACEE-6341F89270AB}" fitToPage="1" hiddenColumns="1" showRuler="0">
      <pageMargins left="0" right="0" top="0" bottom="0" header="0" footer="0"/>
    </customSheetView>
  </customSheetViews>
  <mergeCells count="19">
    <mergeCell ref="Q2:Q21"/>
    <mergeCell ref="O2:O21"/>
    <mergeCell ref="A2:A21"/>
    <mergeCell ref="A102:A121"/>
    <mergeCell ref="A122:A141"/>
    <mergeCell ref="A142:A161"/>
    <mergeCell ref="Q22:Q61"/>
    <mergeCell ref="Q62:Q161"/>
    <mergeCell ref="O22:O41"/>
    <mergeCell ref="O42:O61"/>
    <mergeCell ref="O62:O81"/>
    <mergeCell ref="O82:O101"/>
    <mergeCell ref="O102:O121"/>
    <mergeCell ref="O122:O141"/>
    <mergeCell ref="O142:O161"/>
    <mergeCell ref="A22:A41"/>
    <mergeCell ref="A42:A61"/>
    <mergeCell ref="A62:A81"/>
    <mergeCell ref="A82:A101"/>
  </mergeCells>
  <phoneticPr fontId="9" type="noConversion"/>
  <conditionalFormatting sqref="Q2 Q22 Q62">
    <cfRule type="cellIs" dxfId="541" priority="237" stopIfTrue="1" operator="equal">
      <formula>"S"</formula>
    </cfRule>
    <cfRule type="cellIs" dxfId="540" priority="238" stopIfTrue="1" operator="equal">
      <formula>"NR"</formula>
    </cfRule>
    <cfRule type="cellIs" dxfId="539" priority="239" stopIfTrue="1" operator="equal">
      <formula>"U"</formula>
    </cfRule>
  </conditionalFormatting>
  <conditionalFormatting sqref="D2:E161">
    <cfRule type="cellIs" dxfId="538" priority="42" stopIfTrue="1" operator="equal">
      <formula>"L"</formula>
    </cfRule>
    <cfRule type="cellIs" dxfId="537" priority="43" stopIfTrue="1" operator="equal">
      <formula>"M"</formula>
    </cfRule>
    <cfRule type="cellIs" dxfId="536" priority="44" stopIfTrue="1" operator="equal">
      <formula>"H"</formula>
    </cfRule>
  </conditionalFormatting>
  <conditionalFormatting sqref="C2:C161">
    <cfRule type="expression" dxfId="535" priority="8" stopIfTrue="1">
      <formula>D2=4</formula>
    </cfRule>
    <cfRule type="expression" dxfId="534" priority="9" stopIfTrue="1">
      <formula>D2=3</formula>
    </cfRule>
    <cfRule type="expression" dxfId="533" priority="10" stopIfTrue="1">
      <formula>OR(D2=1,D2=2)</formula>
    </cfRule>
  </conditionalFormatting>
  <conditionalFormatting sqref="C2:C161">
    <cfRule type="cellIs" dxfId="532" priority="6" stopIfTrue="1" operator="equal">
      <formula>"NC"</formula>
    </cfRule>
    <cfRule type="cellIs" dxfId="531" priority="7" stopIfTrue="1" operator="equal">
      <formula>"NY"</formula>
    </cfRule>
  </conditionalFormatting>
  <conditionalFormatting sqref="O2 O22 O42 O62 O82 O102 O122 O142">
    <cfRule type="expression" dxfId="530" priority="1" stopIfTrue="1">
      <formula>OR(O2="L",O2="FM")</formula>
    </cfRule>
    <cfRule type="expression" dxfId="529" priority="2" stopIfTrue="1">
      <formula>OR(O2="M",O2="LM")</formula>
    </cfRule>
    <cfRule type="expression" dxfId="528" priority="3" stopIfTrue="1">
      <formula>OR(O2="H",O2="PM",O2="NM",O2="DM")</formula>
    </cfRule>
    <cfRule type="expression" dxfId="527" priority="4" stopIfTrue="1">
      <formula>OR(O2="NC")</formula>
    </cfRule>
    <cfRule type="expression" dxfId="526" priority="5" stopIfTrue="1">
      <formula>OR(O2="NY")</formula>
    </cfRule>
  </conditionalFormatting>
  <dataValidations count="2">
    <dataValidation type="whole" operator="greaterThanOrEqual" allowBlank="1" showInputMessage="1" showErrorMessage="1" error="Only numeric entries allowed" sqref="J2:J161 H2:H161" xr:uid="{D1C25D41-50FC-4B48-AE61-63FFCC0CF6D4}">
      <formula1>0</formula1>
    </dataValidation>
    <dataValidation type="list" allowBlank="1" showInputMessage="1" showErrorMessage="1" sqref="F2:G161" xr:uid="{2D7EEE4D-56B8-4C2F-B68D-2A046CED8B0F}">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87A81DBD-CE99-4B0E-AA5A-807FB5C0A33C}">
          <x14:formula1>
            <xm:f>'Organizational Unit Summary'!$AL$22:$AL$24</xm:f>
          </x14:formula1>
          <xm:sqref>Q2 Q22 Q62</xm:sqref>
        </x14:dataValidation>
        <x14:dataValidation type="list" allowBlank="1" showInputMessage="1" showErrorMessage="1" xr:uid="{BBFA7ED4-0107-4A51-96D3-9A782E2165EC}">
          <x14:formula1>
            <xm:f>IF('Organizational Unit Summary'!$B$24="Evaluation", Eval_Char, Benchmark_Char)</xm:f>
          </x14:formula1>
          <xm:sqref>O2 O22 O42 O62 O82 O102 O122 O142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623</v>
      </c>
      <c r="M1" s="178" t="s">
        <v>68</v>
      </c>
      <c r="N1" s="178" t="s">
        <v>496</v>
      </c>
      <c r="O1" s="179" t="s">
        <v>69</v>
      </c>
      <c r="P1" s="178" t="s">
        <v>484</v>
      </c>
      <c r="Q1" s="263" t="s">
        <v>325</v>
      </c>
    </row>
    <row r="2" spans="1:17" ht="13" x14ac:dyDescent="0.25">
      <c r="A2" s="351" t="s">
        <v>217</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Summary'!$G$26="OoS","OoS",IF(AND(F2=1,G2=1,NOT(ISTEXT(I2))),4,IF(AND(F2=1,G2=1,ISTEXT(I2)),3,IF(AND(OR(F2=1,G2=1),ISTEXT(I2)),2,1))))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Summary'!$H$26="OoS","OoS",IF(AND(F3=1,G3=1,NOT(ISTEXT(I3))),4,IF(AND(F3=1,G3=1,ISTEXT(I3)),3,IF(AND(OR(F3=1,G3=1),ISTEXT(I3)),2,1))))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Summary'!$I$26="OoS","OoS",IF(AND(F4=1,G4=1,NOT(ISTEXT(I4))),4,IF(AND(F4=1,G4=1,ISTEXT(I4)),3,IF(AND(OR(F4=1,G4=1),ISTEXT(I4)),2,1))))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Summary'!$J$26="OoS","OoS",IF(AND(F5=1,G5=1,NOT(ISTEXT(I5))),4,IF(AND(F5=1,G5=1,ISTEXT(I5)),3,IF(AND(OR(F5=1,G5=1),ISTEXT(I5)),2,1))))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Summary'!$K$26="OoS","OoS",IF(AND(F6=1,G6=1,NOT(ISTEXT(I6))),4,IF(AND(F6=1,G6=1,ISTEXT(I6)),3,IF(AND(OR(F6=1,G6=1),ISTEXT(I6)),2,1))))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Summary'!$L$26="OoS","OoS",IF(AND(F7=1,G7=1,NOT(ISTEXT(I7))),4,IF(AND(F7=1,G7=1,ISTEXT(I7)),3,IF(AND(OR(F7=1,G7=1),ISTEXT(I7)),2,1))))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Summary'!$M$26="OoS","OoS",IF(AND(F8=1,G8=1,NOT(ISTEXT(I8))),4,IF(AND(F8=1,G8=1,ISTEXT(I8)),3,IF(AND(OR(F8=1,G8=1),ISTEXT(I8)),2,1))))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Summary'!$N$26="OoS","OoS",IF(AND(F9=1,G9=1,NOT(ISTEXT(I9))),4,IF(AND(F9=1,G9=1,ISTEXT(I9)),3,IF(AND(OR(F9=1,G9=1),ISTEXT(I9)),2,1))))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Summary'!$O$26="OoS","OoS",IF(AND(F10=1,G10=1,NOT(ISTEXT(I10))),4,IF(AND(F10=1,G10=1,ISTEXT(I10)),3,IF(AND(OR(F10=1,G10=1),ISTEXT(I10)),2,1))))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Summary'!$P$26="OoS","OoS",IF(AND(F11=1,G11=1,NOT(ISTEXT(I11))),4,IF(AND(F11=1,G11=1,ISTEXT(I11)),3,IF(AND(OR(F11=1,G11=1),ISTEXT(I11)),2,1))))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Summary'!$Q$26="OoS","OoS",IF(AND(F12=1,G12=1,NOT(ISTEXT(I12))),4,IF(AND(F12=1,G12=1,ISTEXT(I12)),3,IF(AND(OR(F12=1,G12=1),ISTEXT(I12)),2,1))))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Summary'!$R$26="OoS","OoS",IF(AND(F13=1,G13=1,NOT(ISTEXT(I13))),4,IF(AND(F13=1,G13=1,ISTEXT(I13)),3,IF(AND(OR(F13=1,G13=1),ISTEXT(I13)),2,1))))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Summary'!$S$26="OoS","OoS",IF(AND(F14=1,G14=1,NOT(ISTEXT(I14))),4,IF(AND(F14=1,G14=1,ISTEXT(I14)),3,IF(AND(OR(F14=1,G14=1),ISTEXT(I14)),2,1))))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Summary'!$T$26="OoS","OoS",IF(AND(F15=1,G15=1,NOT(ISTEXT(I15))),4,IF(AND(F15=1,G15=1,ISTEXT(I15)),3,IF(AND(OR(F15=1,G15=1),ISTEXT(I15)),2,1))))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Summary'!$U$26="OoS","OoS",IF(AND(F16=1,G16=1,NOT(ISTEXT(I16))),4,IF(AND(F16=1,G16=1,ISTEXT(I16)),3,IF(AND(OR(F16=1,G16=1),ISTEXT(I16)),2,1))))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Summary'!$V$26="OoS","OoS",IF(AND(F17=1,G17=1,NOT(ISTEXT(I17))),4,IF(AND(F17=1,G17=1,ISTEXT(I17)),3,IF(AND(OR(F17=1,G17=1),ISTEXT(I17)),2,1))))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Summary'!$W$26="OoS","OoS",IF(AND(F18=1,G18=1,NOT(ISTEXT(I18))),4,IF(AND(F18=1,G18=1,ISTEXT(I18)),3,IF(AND(OR(F18=1,G18=1),ISTEXT(I18)),2,1))))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Summary'!$X$26="OoS","OoS",IF(AND(F19=1,G19=1,NOT(ISTEXT(I19))),4,IF(AND(F19=1,G19=1,ISTEXT(I19)),3,IF(AND(OR(F19=1,G19=1),ISTEXT(I19)),2,1))))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Summary'!$Y$26="OoS","OoS",IF(AND(F20=1,G20=1,NOT(ISTEXT(I20))),4,IF(AND(F20=1,G20=1,ISTEXT(I20)),3,IF(AND(OR(F20=1,G20=1),ISTEXT(I20)),2,1))))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Summary'!$Z$26="OoS","OoS",IF(AND(F21=1,G21=1,NOT(ISTEXT(I21))),4,IF(AND(F21=1,G21=1,ISTEXT(I21)),3,IF(AND(OR(F21=1,G21=1),ISTEXT(I21)),2,1))))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218</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Summary'!$G$26="OoS","OoS",IF(AND(F22=1,G22=1,NOT(ISTEXT(I22))),4,IF(AND(F22=1,G22=1,ISTEXT(I22)),3,IF(AND(OR(F22=1,G22=1),ISTEXT(I22)),2,1))))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Summary'!$H$26="OoS","OoS",IF(AND(F23=1,G23=1,NOT(ISTEXT(I23))),4,IF(AND(F23=1,G23=1,ISTEXT(I23)),3,IF(AND(OR(F23=1,G23=1),ISTEXT(I23)),2,1))))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Summary'!$I$26="OoS","OoS",IF(AND(F24=1,G24=1,NOT(ISTEXT(I24))),4,IF(AND(F24=1,G24=1,ISTEXT(I24)),3,IF(AND(OR(F24=1,G24=1),ISTEXT(I24)),2,1))))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Summary'!$J$26="OoS","OoS",IF(AND(F25=1,G25=1,NOT(ISTEXT(I25))),4,IF(AND(F25=1,G25=1,ISTEXT(I25)),3,IF(AND(OR(F25=1,G25=1),ISTEXT(I25)),2,1))))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Summary'!$K$26="OoS","OoS",IF(AND(F26=1,G26=1,NOT(ISTEXT(I26))),4,IF(AND(F26=1,G26=1,ISTEXT(I26)),3,IF(AND(OR(F26=1,G26=1),ISTEXT(I26)),2,1))))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Summary'!$L$26="OoS","OoS",IF(AND(F27=1,G27=1,NOT(ISTEXT(I27))),4,IF(AND(F27=1,G27=1,ISTEXT(I27)),3,IF(AND(OR(F27=1,G27=1),ISTEXT(I27)),2,1))))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Summary'!$M$26="OoS","OoS",IF(AND(F28=1,G28=1,NOT(ISTEXT(I28))),4,IF(AND(F28=1,G28=1,ISTEXT(I28)),3,IF(AND(OR(F28=1,G28=1),ISTEXT(I28)),2,1))))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Summary'!$N$26="OoS","OoS",IF(AND(F29=1,G29=1,NOT(ISTEXT(I29))),4,IF(AND(F29=1,G29=1,ISTEXT(I29)),3,IF(AND(OR(F29=1,G29=1),ISTEXT(I29)),2,1))))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Summary'!$O$26="OoS","OoS",IF(AND(F30=1,G30=1,NOT(ISTEXT(I30))),4,IF(AND(F30=1,G30=1,ISTEXT(I30)),3,IF(AND(OR(F30=1,G30=1),ISTEXT(I30)),2,1))))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Summary'!$P$26="OoS","OoS",IF(AND(F31=1,G31=1,NOT(ISTEXT(I31))),4,IF(AND(F31=1,G31=1,ISTEXT(I31)),3,IF(AND(OR(F31=1,G31=1),ISTEXT(I31)),2,1))))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Summary'!$Q$26="OoS","OoS",IF(AND(F32=1,G32=1,NOT(ISTEXT(I32))),4,IF(AND(F32=1,G32=1,ISTEXT(I32)),3,IF(AND(OR(F32=1,G32=1),ISTEXT(I32)),2,1))))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Summary'!$R$26="OoS","OoS",IF(AND(F33=1,G33=1,NOT(ISTEXT(I33))),4,IF(AND(F33=1,G33=1,ISTEXT(I33)),3,IF(AND(OR(F33=1,G33=1),ISTEXT(I33)),2,1))))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Summary'!$S$26="OoS","OoS",IF(AND(F34=1,G34=1,NOT(ISTEXT(I34))),4,IF(AND(F34=1,G34=1,ISTEXT(I34)),3,IF(AND(OR(F34=1,G34=1),ISTEXT(I34)),2,1))))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Summary'!$T$26="OoS","OoS",IF(AND(F35=1,G35=1,NOT(ISTEXT(I35))),4,IF(AND(F35=1,G35=1,ISTEXT(I35)),3,IF(AND(OR(F35=1,G35=1),ISTEXT(I35)),2,1))))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Summary'!$U$26="OoS","OoS",IF(AND(F36=1,G36=1,NOT(ISTEXT(I36))),4,IF(AND(F36=1,G36=1,ISTEXT(I36)),3,IF(AND(OR(F36=1,G36=1),ISTEXT(I36)),2,1))))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Summary'!$V$26="OoS","OoS",IF(AND(F37=1,G37=1,NOT(ISTEXT(I37))),4,IF(AND(F37=1,G37=1,ISTEXT(I37)),3,IF(AND(OR(F37=1,G37=1),ISTEXT(I37)),2,1))))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Summary'!$W$26="OoS","OoS",IF(AND(F38=1,G38=1,NOT(ISTEXT(I38))),4,IF(AND(F38=1,G38=1,ISTEXT(I38)),3,IF(AND(OR(F38=1,G38=1),ISTEXT(I38)),2,1))))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Summary'!$X$26="OoS","OoS",IF(AND(F39=1,G39=1,NOT(ISTEXT(I39))),4,IF(AND(F39=1,G39=1,ISTEXT(I39)),3,IF(AND(OR(F39=1,G39=1),ISTEXT(I39)),2,1))))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Summary'!$Y$26="OoS","OoS",IF(AND(F40=1,G40=1,NOT(ISTEXT(I40))),4,IF(AND(F40=1,G40=1,ISTEXT(I40)),3,IF(AND(OR(F40=1,G40=1),ISTEXT(I40)),2,1))))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Summary'!$Z$26="OoS","OoS",IF(AND(F41=1,G41=1,NOT(ISTEXT(I41))),4,IF(AND(F41=1,G41=1,ISTEXT(I41)),3,IF(AND(OR(F41=1,G41=1),ISTEXT(I41)),2,1))))</f>
        <v>OoS</v>
      </c>
      <c r="E41" s="57" t="b">
        <f t="shared" si="0"/>
        <v>1</v>
      </c>
      <c r="F41" s="59"/>
      <c r="G41" s="59"/>
      <c r="H41" s="59"/>
      <c r="I41" s="59"/>
      <c r="J41" s="59"/>
      <c r="K41" s="59"/>
      <c r="L41" s="59"/>
      <c r="M41" s="59"/>
      <c r="N41" s="63"/>
      <c r="O41" s="371"/>
      <c r="P41" s="264"/>
      <c r="Q41" s="365"/>
    </row>
    <row r="42" spans="1:17" ht="13" x14ac:dyDescent="0.25">
      <c r="A42" s="351" t="s">
        <v>219</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Summary'!$G$26="OoS","OoS",IF(AND(F42=1,G42=1,NOT(ISTEXT(I42))),4,IF(AND(F42=1,G42=1,ISTEXT(I42)),3,IF(AND(OR(F42=1,G42=1),ISTEXT(I42)),2,1))))</f>
        <v>OoS</v>
      </c>
      <c r="E42" s="57" t="b">
        <f t="shared" si="0"/>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Summary'!$H$26="OoS","OoS",IF(AND(F43=1,G43=1,NOT(ISTEXT(I43))),4,IF(AND(F43=1,G43=1,ISTEXT(I43)),3,IF(AND(OR(F43=1,G43=1),ISTEXT(I43)),2,1))))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Summary'!$I$26="OoS","OoS",IF(AND(F44=1,G44=1,NOT(ISTEXT(I44))),4,IF(AND(F44=1,G44=1,ISTEXT(I44)),3,IF(AND(OR(F44=1,G44=1),ISTEXT(I44)),2,1))))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Summary'!$J$26="OoS","OoS",IF(AND(F45=1,G45=1,NOT(ISTEXT(I45))),4,IF(AND(F45=1,G45=1,ISTEXT(I45)),3,IF(AND(OR(F45=1,G45=1),ISTEXT(I45)),2,1))))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Summary'!$K$26="OoS","OoS",IF(AND(F46=1,G46=1,NOT(ISTEXT(I46))),4,IF(AND(F46=1,G46=1,ISTEXT(I46)),3,IF(AND(OR(F46=1,G46=1),ISTEXT(I46)),2,1))))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Summary'!$L$26="OoS","OoS",IF(AND(F47=1,G47=1,NOT(ISTEXT(I47))),4,IF(AND(F47=1,G47=1,ISTEXT(I47)),3,IF(AND(OR(F47=1,G47=1),ISTEXT(I47)),2,1))))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Summary'!$M$26="OoS","OoS",IF(AND(F48=1,G48=1,NOT(ISTEXT(I48))),4,IF(AND(F48=1,G48=1,ISTEXT(I48)),3,IF(AND(OR(F48=1,G48=1),ISTEXT(I48)),2,1))))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Summary'!$N$26="OoS","OoS",IF(AND(F49=1,G49=1,NOT(ISTEXT(I49))),4,IF(AND(F49=1,G49=1,ISTEXT(I49)),3,IF(AND(OR(F49=1,G49=1),ISTEXT(I49)),2,1))))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Summary'!$O$26="OoS","OoS",IF(AND(F50=1,G50=1,NOT(ISTEXT(I50))),4,IF(AND(F50=1,G50=1,ISTEXT(I50)),3,IF(AND(OR(F50=1,G50=1),ISTEXT(I50)),2,1))))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Summary'!$P$26="OoS","OoS",IF(AND(F51=1,G51=1,NOT(ISTEXT(I51))),4,IF(AND(F51=1,G51=1,ISTEXT(I51)),3,IF(AND(OR(F51=1,G51=1),ISTEXT(I51)),2,1))))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Summary'!$Q$26="OoS","OoS",IF(AND(F52=1,G52=1,NOT(ISTEXT(I52))),4,IF(AND(F52=1,G52=1,ISTEXT(I52)),3,IF(AND(OR(F52=1,G52=1),ISTEXT(I52)),2,1))))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Summary'!$R$26="OoS","OoS",IF(AND(F53=1,G53=1,NOT(ISTEXT(I53))),4,IF(AND(F53=1,G53=1,ISTEXT(I53)),3,IF(AND(OR(F53=1,G53=1),ISTEXT(I53)),2,1))))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Summary'!$S$26="OoS","OoS",IF(AND(F54=1,G54=1,NOT(ISTEXT(I54))),4,IF(AND(F54=1,G54=1,ISTEXT(I54)),3,IF(AND(OR(F54=1,G54=1),ISTEXT(I54)),2,1))))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Summary'!$T$26="OoS","OoS",IF(AND(F55=1,G55=1,NOT(ISTEXT(I55))),4,IF(AND(F55=1,G55=1,ISTEXT(I55)),3,IF(AND(OR(F55=1,G55=1),ISTEXT(I55)),2,1))))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Summary'!$U$26="OoS","OoS",IF(AND(F56=1,G56=1,NOT(ISTEXT(I56))),4,IF(AND(F56=1,G56=1,ISTEXT(I56)),3,IF(AND(OR(F56=1,G56=1),ISTEXT(I56)),2,1))))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Summary'!$V$26="OoS","OoS",IF(AND(F57=1,G57=1,NOT(ISTEXT(I57))),4,IF(AND(F57=1,G57=1,ISTEXT(I57)),3,IF(AND(OR(F57=1,G57=1),ISTEXT(I57)),2,1))))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Summary'!$W$26="OoS","OoS",IF(AND(F58=1,G58=1,NOT(ISTEXT(I58))),4,IF(AND(F58=1,G58=1,ISTEXT(I58)),3,IF(AND(OR(F58=1,G58=1),ISTEXT(I58)),2,1))))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Summary'!$X$26="OoS","OoS",IF(AND(F59=1,G59=1,NOT(ISTEXT(I59))),4,IF(AND(F59=1,G59=1,ISTEXT(I59)),3,IF(AND(OR(F59=1,G59=1),ISTEXT(I59)),2,1))))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Summary'!$Y$26="OoS","OoS",IF(AND(F60=1,G60=1,NOT(ISTEXT(I60))),4,IF(AND(F60=1,G60=1,ISTEXT(I60)),3,IF(AND(OR(F60=1,G60=1),ISTEXT(I60)),2,1))))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Summary'!$Z$26="OoS","OoS",IF(AND(F61=1,G61=1,NOT(ISTEXT(I61))),4,IF(AND(F61=1,G61=1,ISTEXT(I61)),3,IF(AND(OR(F61=1,G61=1),ISTEXT(I61)),2,1))))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220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Summary'!$G$26="OoS","OoS",IF(AND(F62=1,G62=1,NOT(ISTEXT(I62))),4,IF(AND(F62=1,G62=1,ISTEXT(I62)),3,IF(AND(OR(F62=1,G62=1),ISTEXT(I62)),2,1))))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Summary'!$H$26="OoS","OoS",IF(AND(F63=1,G63=1,NOT(ISTEXT(I63))),4,IF(AND(F63=1,G63=1,ISTEXT(I63)),3,IF(AND(OR(F63=1,G63=1),ISTEXT(I63)),2,1))))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Summary'!$I$26="OoS","OoS",IF(AND(F64=1,G64=1,NOT(ISTEXT(I64))),4,IF(AND(F64=1,G64=1,ISTEXT(I64)),3,IF(AND(OR(F64=1,G64=1),ISTEXT(I64)),2,1))))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Summary'!$J$26="OoS","OoS",IF(AND(F65=1,G65=1,NOT(ISTEXT(I65))),4,IF(AND(F65=1,G65=1,ISTEXT(I65)),3,IF(AND(OR(F65=1,G65=1),ISTEXT(I65)),2,1))))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Summary'!$K$26="OoS","OoS",IF(AND(F66=1,G66=1,NOT(ISTEXT(I66))),4,IF(AND(F66=1,G66=1,ISTEXT(I66)),3,IF(AND(OR(F66=1,G66=1),ISTEXT(I66)),2,1))))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Summary'!$L$26="OoS","OoS",IF(AND(F67=1,G67=1,NOT(ISTEXT(I67))),4,IF(AND(F67=1,G67=1,ISTEXT(I67)),3,IF(AND(OR(F67=1,G67=1),ISTEXT(I67)),2,1))))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Summary'!$M$26="OoS","OoS",IF(AND(F68=1,G68=1,NOT(ISTEXT(I68))),4,IF(AND(F68=1,G68=1,ISTEXT(I68)),3,IF(AND(OR(F68=1,G68=1),ISTEXT(I68)),2,1))))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Summary'!$N$26="OoS","OoS",IF(AND(F69=1,G69=1,NOT(ISTEXT(I69))),4,IF(AND(F69=1,G69=1,ISTEXT(I69)),3,IF(AND(OR(F69=1,G69=1),ISTEXT(I69)),2,1))))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Summary'!$O$26="OoS","OoS",IF(AND(F70=1,G70=1,NOT(ISTEXT(I70))),4,IF(AND(F70=1,G70=1,ISTEXT(I70)),3,IF(AND(OR(F70=1,G70=1),ISTEXT(I70)),2,1))))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Summary'!$P$26="OoS","OoS",IF(AND(F71=1,G71=1,NOT(ISTEXT(I71))),4,IF(AND(F71=1,G71=1,ISTEXT(I71)),3,IF(AND(OR(F71=1,G71=1),ISTEXT(I71)),2,1))))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Summary'!$Q$26="OoS","OoS",IF(AND(F72=1,G72=1,NOT(ISTEXT(I72))),4,IF(AND(F72=1,G72=1,ISTEXT(I72)),3,IF(AND(OR(F72=1,G72=1),ISTEXT(I72)),2,1))))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Summary'!$R$26="OoS","OoS",IF(AND(F73=1,G73=1,NOT(ISTEXT(I73))),4,IF(AND(F73=1,G73=1,ISTEXT(I73)),3,IF(AND(OR(F73=1,G73=1),ISTEXT(I73)),2,1))))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Summary'!$S$26="OoS","OoS",IF(AND(F74=1,G74=1,NOT(ISTEXT(I74))),4,IF(AND(F74=1,G74=1,ISTEXT(I74)),3,IF(AND(OR(F74=1,G74=1),ISTEXT(I74)),2,1))))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Summary'!$T$26="OoS","OoS",IF(AND(F75=1,G75=1,NOT(ISTEXT(I75))),4,IF(AND(F75=1,G75=1,ISTEXT(I75)),3,IF(AND(OR(F75=1,G75=1),ISTEXT(I75)),2,1))))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Summary'!$U$26="OoS","OoS",IF(AND(F76=1,G76=1,NOT(ISTEXT(I76))),4,IF(AND(F76=1,G76=1,ISTEXT(I76)),3,IF(AND(OR(F76=1,G76=1),ISTEXT(I76)),2,1))))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Summary'!$V$26="OoS","OoS",IF(AND(F77=1,G77=1,NOT(ISTEXT(I77))),4,IF(AND(F77=1,G77=1,ISTEXT(I77)),3,IF(AND(OR(F77=1,G77=1),ISTEXT(I77)),2,1))))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Summary'!$W$26="OoS","OoS",IF(AND(F78=1,G78=1,NOT(ISTEXT(I78))),4,IF(AND(F78=1,G78=1,ISTEXT(I78)),3,IF(AND(OR(F78=1,G78=1),ISTEXT(I78)),2,1))))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Summary'!$X$26="OoS","OoS",IF(AND(F79=1,G79=1,NOT(ISTEXT(I79))),4,IF(AND(F79=1,G79=1,ISTEXT(I79)),3,IF(AND(OR(F79=1,G79=1),ISTEXT(I79)),2,1))))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Summary'!$Y$26="OoS","OoS",IF(AND(F80=1,G80=1,NOT(ISTEXT(I80))),4,IF(AND(F80=1,G80=1,ISTEXT(I80)),3,IF(AND(OR(F80=1,G80=1),ISTEXT(I80)),2,1))))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Summary'!$Z$26="OoS","OoS",IF(AND(F81=1,G81=1,NOT(ISTEXT(I81))),4,IF(AND(F81=1,G81=1,ISTEXT(I81)),3,IF(AND(OR(F81=1,G81=1),ISTEXT(I81)),2,1))))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221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Summary'!$G$26="OoS","OoS",IF(AND(F82=1,G82=1,NOT(ISTEXT(I82))),4,IF(AND(F82=1,G82=1,ISTEXT(I82)),3,IF(AND(OR(F82=1,G82=1),ISTEXT(I82)),2,1))))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Summary'!$H$26="OoS","OoS",IF(AND(F83=1,G83=1,NOT(ISTEXT(I83))),4,IF(AND(F83=1,G83=1,ISTEXT(I83)),3,IF(AND(OR(F83=1,G83=1),ISTEXT(I83)),2,1))))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Summary'!$I$26="OoS","OoS",IF(AND(F84=1,G84=1,NOT(ISTEXT(I84))),4,IF(AND(F84=1,G84=1,ISTEXT(I84)),3,IF(AND(OR(F84=1,G84=1),ISTEXT(I84)),2,1))))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Summary'!$J$26="OoS","OoS",IF(AND(F85=1,G85=1,NOT(ISTEXT(I85))),4,IF(AND(F85=1,G85=1,ISTEXT(I85)),3,IF(AND(OR(F85=1,G85=1),ISTEXT(I85)),2,1))))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Summary'!$K$26="OoS","OoS",IF(AND(F86=1,G86=1,NOT(ISTEXT(I86))),4,IF(AND(F86=1,G86=1,ISTEXT(I86)),3,IF(AND(OR(F86=1,G86=1),ISTEXT(I86)),2,1))))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Summary'!$L$26="OoS","OoS",IF(AND(F87=1,G87=1,NOT(ISTEXT(I87))),4,IF(AND(F87=1,G87=1,ISTEXT(I87)),3,IF(AND(OR(F87=1,G87=1),ISTEXT(I87)),2,1))))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Summary'!$M$26="OoS","OoS",IF(AND(F88=1,G88=1,NOT(ISTEXT(I88))),4,IF(AND(F88=1,G88=1,ISTEXT(I88)),3,IF(AND(OR(F88=1,G88=1),ISTEXT(I88)),2,1))))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Summary'!$N$26="OoS","OoS",IF(AND(F89=1,G89=1,NOT(ISTEXT(I89))),4,IF(AND(F89=1,G89=1,ISTEXT(I89)),3,IF(AND(OR(F89=1,G89=1),ISTEXT(I89)),2,1))))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Summary'!$O$26="OoS","OoS",IF(AND(F90=1,G90=1,NOT(ISTEXT(I90))),4,IF(AND(F90=1,G90=1,ISTEXT(I90)),3,IF(AND(OR(F90=1,G90=1),ISTEXT(I90)),2,1))))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Summary'!$P$26="OoS","OoS",IF(AND(F91=1,G91=1,NOT(ISTEXT(I91))),4,IF(AND(F91=1,G91=1,ISTEXT(I91)),3,IF(AND(OR(F91=1,G91=1),ISTEXT(I91)),2,1))))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Summary'!$Q$26="OoS","OoS",IF(AND(F92=1,G92=1,NOT(ISTEXT(I92))),4,IF(AND(F92=1,G92=1,ISTEXT(I92)),3,IF(AND(OR(F92=1,G92=1),ISTEXT(I92)),2,1))))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Summary'!$R$26="OoS","OoS",IF(AND(F93=1,G93=1,NOT(ISTEXT(I93))),4,IF(AND(F93=1,G93=1,ISTEXT(I93)),3,IF(AND(OR(F93=1,G93=1),ISTEXT(I93)),2,1))))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Summary'!$S$26="OoS","OoS",IF(AND(F94=1,G94=1,NOT(ISTEXT(I94))),4,IF(AND(F94=1,G94=1,ISTEXT(I94)),3,IF(AND(OR(F94=1,G94=1),ISTEXT(I94)),2,1))))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Summary'!$T$26="OoS","OoS",IF(AND(F95=1,G95=1,NOT(ISTEXT(I95))),4,IF(AND(F95=1,G95=1,ISTEXT(I95)),3,IF(AND(OR(F95=1,G95=1),ISTEXT(I95)),2,1))))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Summary'!$U$26="OoS","OoS",IF(AND(F96=1,G96=1,NOT(ISTEXT(I96))),4,IF(AND(F96=1,G96=1,ISTEXT(I96)),3,IF(AND(OR(F96=1,G96=1),ISTEXT(I96)),2,1))))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Summary'!$V$26="OoS","OoS",IF(AND(F97=1,G97=1,NOT(ISTEXT(I97))),4,IF(AND(F97=1,G97=1,ISTEXT(I97)),3,IF(AND(OR(F97=1,G97=1),ISTEXT(I97)),2,1))))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Summary'!$W$26="OoS","OoS",IF(AND(F98=1,G98=1,NOT(ISTEXT(I98))),4,IF(AND(F98=1,G98=1,ISTEXT(I98)),3,IF(AND(OR(F98=1,G98=1),ISTEXT(I98)),2,1))))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Summary'!$X$26="OoS","OoS",IF(AND(F99=1,G99=1,NOT(ISTEXT(I99))),4,IF(AND(F99=1,G99=1,ISTEXT(I99)),3,IF(AND(OR(F99=1,G99=1),ISTEXT(I99)),2,1))))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Summary'!$Y$26="OoS","OoS",IF(AND(F100=1,G100=1,NOT(ISTEXT(I100))),4,IF(AND(F100=1,G100=1,ISTEXT(I100)),3,IF(AND(OR(F100=1,G100=1),ISTEXT(I100)),2,1))))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Summary'!$Z$26="OoS","OoS",IF(AND(F101=1,G101=1,NOT(ISTEXT(I101))),4,IF(AND(F101=1,G101=1,ISTEXT(I101)),3,IF(AND(OR(F101=1,G101=1),ISTEXT(I101)),2,1))))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222</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Summary'!$G$26="OoS","OoS",IF(AND(F102=1,G102=1,NOT(ISTEXT(I102))),4,IF(AND(F102=1,G102=1,ISTEXT(I102)),3,IF(AND(OR(F102=1,G102=1),ISTEXT(I102)),2,1))))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Summary'!$H$26="OoS","OoS",IF(AND(F103=1,G103=1,NOT(ISTEXT(I103))),4,IF(AND(F103=1,G103=1,ISTEXT(I103)),3,IF(AND(OR(F103=1,G103=1),ISTEXT(I103)),2,1))))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Summary'!$I$26="OoS","OoS",IF(AND(F104=1,G104=1,NOT(ISTEXT(I104))),4,IF(AND(F104=1,G104=1,ISTEXT(I104)),3,IF(AND(OR(F104=1,G104=1),ISTEXT(I104)),2,1))))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Summary'!$J$26="OoS","OoS",IF(AND(F105=1,G105=1,NOT(ISTEXT(I105))),4,IF(AND(F105=1,G105=1,ISTEXT(I105)),3,IF(AND(OR(F105=1,G105=1),ISTEXT(I105)),2,1))))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Summary'!$K$26="OoS","OoS",IF(AND(F106=1,G106=1,NOT(ISTEXT(I106))),4,IF(AND(F106=1,G106=1,ISTEXT(I106)),3,IF(AND(OR(F106=1,G106=1),ISTEXT(I106)),2,1))))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Summary'!$L$26="OoS","OoS",IF(AND(F107=1,G107=1,NOT(ISTEXT(I107))),4,IF(AND(F107=1,G107=1,ISTEXT(I107)),3,IF(AND(OR(F107=1,G107=1),ISTEXT(I107)),2,1))))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Summary'!$M$26="OoS","OoS",IF(AND(F108=1,G108=1,NOT(ISTEXT(I108))),4,IF(AND(F108=1,G108=1,ISTEXT(I108)),3,IF(AND(OR(F108=1,G108=1),ISTEXT(I108)),2,1))))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Summary'!$N$26="OoS","OoS",IF(AND(F109=1,G109=1,NOT(ISTEXT(I109))),4,IF(AND(F109=1,G109=1,ISTEXT(I109)),3,IF(AND(OR(F109=1,G109=1),ISTEXT(I109)),2,1))))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Summary'!$O$26="OoS","OoS",IF(AND(F110=1,G110=1,NOT(ISTEXT(I110))),4,IF(AND(F110=1,G110=1,ISTEXT(I110)),3,IF(AND(OR(F110=1,G110=1),ISTEXT(I110)),2,1))))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Summary'!$P$26="OoS","OoS",IF(AND(F111=1,G111=1,NOT(ISTEXT(I111))),4,IF(AND(F111=1,G111=1,ISTEXT(I111)),3,IF(AND(OR(F111=1,G111=1),ISTEXT(I111)),2,1))))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Summary'!$Q$26="OoS","OoS",IF(AND(F112=1,G112=1,NOT(ISTEXT(I112))),4,IF(AND(F112=1,G112=1,ISTEXT(I112)),3,IF(AND(OR(F112=1,G112=1),ISTEXT(I112)),2,1))))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Summary'!$R$26="OoS","OoS",IF(AND(F113=1,G113=1,NOT(ISTEXT(I113))),4,IF(AND(F113=1,G113=1,ISTEXT(I113)),3,IF(AND(OR(F113=1,G113=1),ISTEXT(I113)),2,1))))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Summary'!$S$26="OoS","OoS",IF(AND(F114=1,G114=1,NOT(ISTEXT(I114))),4,IF(AND(F114=1,G114=1,ISTEXT(I114)),3,IF(AND(OR(F114=1,G114=1),ISTEXT(I114)),2,1))))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Summary'!$T$26="OoS","OoS",IF(AND(F115=1,G115=1,NOT(ISTEXT(I115))),4,IF(AND(F115=1,G115=1,ISTEXT(I115)),3,IF(AND(OR(F115=1,G115=1),ISTEXT(I115)),2,1))))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Summary'!$U$26="OoS","OoS",IF(AND(F116=1,G116=1,NOT(ISTEXT(I116))),4,IF(AND(F116=1,G116=1,ISTEXT(I116)),3,IF(AND(OR(F116=1,G116=1),ISTEXT(I116)),2,1))))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Summary'!$V$26="OoS","OoS",IF(AND(F117=1,G117=1,NOT(ISTEXT(I117))),4,IF(AND(F117=1,G117=1,ISTEXT(I117)),3,IF(AND(OR(F117=1,G117=1),ISTEXT(I117)),2,1))))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Summary'!$W$26="OoS","OoS",IF(AND(F118=1,G118=1,NOT(ISTEXT(I118))),4,IF(AND(F118=1,G118=1,ISTEXT(I118)),3,IF(AND(OR(F118=1,G118=1),ISTEXT(I118)),2,1))))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Summary'!$X$26="OoS","OoS",IF(AND(F119=1,G119=1,NOT(ISTEXT(I119))),4,IF(AND(F119=1,G119=1,ISTEXT(I119)),3,IF(AND(OR(F119=1,G119=1),ISTEXT(I119)),2,1))))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Summary'!$Y$26="OoS","OoS",IF(AND(F120=1,G120=1,NOT(ISTEXT(I120))),4,IF(AND(F120=1,G120=1,ISTEXT(I120)),3,IF(AND(OR(F120=1,G120=1),ISTEXT(I120)),2,1))))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Summary'!$Z$26="OoS","OoS",IF(AND(F121=1,G121=1,NOT(ISTEXT(I121))),4,IF(AND(F121=1,G121=1,ISTEXT(I121)),3,IF(AND(OR(F121=1,G121=1),ISTEXT(I121)),2,1))))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223</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Summary'!$G$26="OoS","OoS",IF(AND(F122=1,G122=1,NOT(ISTEXT(I122))),4,IF(AND(F122=1,G122=1,ISTEXT(I122)),3,IF(AND(OR(F122=1,G122=1),ISTEXT(I122)),2,1))))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Summary'!$H$26="OoS","OoS",IF(AND(F123=1,G123=1,NOT(ISTEXT(I123))),4,IF(AND(F123=1,G123=1,ISTEXT(I123)),3,IF(AND(OR(F123=1,G123=1),ISTEXT(I123)),2,1))))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Summary'!$I$26="OoS","OoS",IF(AND(F124=1,G124=1,NOT(ISTEXT(I124))),4,IF(AND(F124=1,G124=1,ISTEXT(I124)),3,IF(AND(OR(F124=1,G124=1),ISTEXT(I124)),2,1))))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Summary'!$J$26="OoS","OoS",IF(AND(F125=1,G125=1,NOT(ISTEXT(I125))),4,IF(AND(F125=1,G125=1,ISTEXT(I125)),3,IF(AND(OR(F125=1,G125=1),ISTEXT(I125)),2,1))))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Summary'!$K$26="OoS","OoS",IF(AND(F126=1,G126=1,NOT(ISTEXT(I126))),4,IF(AND(F126=1,G126=1,ISTEXT(I126)),3,IF(AND(OR(F126=1,G126=1),ISTEXT(I126)),2,1))))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Summary'!$L$26="OoS","OoS",IF(AND(F127=1,G127=1,NOT(ISTEXT(I127))),4,IF(AND(F127=1,G127=1,ISTEXT(I127)),3,IF(AND(OR(F127=1,G127=1),ISTEXT(I127)),2,1))))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Summary'!$M$26="OoS","OoS",IF(AND(F128=1,G128=1,NOT(ISTEXT(I128))),4,IF(AND(F128=1,G128=1,ISTEXT(I128)),3,IF(AND(OR(F128=1,G128=1),ISTEXT(I128)),2,1))))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Summary'!$N$26="OoS","OoS",IF(AND(F129=1,G129=1,NOT(ISTEXT(I129))),4,IF(AND(F129=1,G129=1,ISTEXT(I129)),3,IF(AND(OR(F129=1,G129=1),ISTEXT(I129)),2,1))))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Summary'!$O$26="OoS","OoS",IF(AND(F130=1,G130=1,NOT(ISTEXT(I130))),4,IF(AND(F130=1,G130=1,ISTEXT(I130)),3,IF(AND(OR(F130=1,G130=1),ISTEXT(I130)),2,1))))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Summary'!$P$26="OoS","OoS",IF(AND(F131=1,G131=1,NOT(ISTEXT(I131))),4,IF(AND(F131=1,G131=1,ISTEXT(I131)),3,IF(AND(OR(F131=1,G131=1),ISTEXT(I131)),2,1))))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Summary'!$Q$26="OoS","OoS",IF(AND(F132=1,G132=1,NOT(ISTEXT(I132))),4,IF(AND(F132=1,G132=1,ISTEXT(I132)),3,IF(AND(OR(F132=1,G132=1),ISTEXT(I132)),2,1))))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Summary'!$R$26="OoS","OoS",IF(AND(F133=1,G133=1,NOT(ISTEXT(I133))),4,IF(AND(F133=1,G133=1,ISTEXT(I133)),3,IF(AND(OR(F133=1,G133=1),ISTEXT(I133)),2,1))))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Summary'!$S$26="OoS","OoS",IF(AND(F134=1,G134=1,NOT(ISTEXT(I134))),4,IF(AND(F134=1,G134=1,ISTEXT(I134)),3,IF(AND(OR(F134=1,G134=1),ISTEXT(I134)),2,1))))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Summary'!$T$26="OoS","OoS",IF(AND(F135=1,G135=1,NOT(ISTEXT(I135))),4,IF(AND(F135=1,G135=1,ISTEXT(I135)),3,IF(AND(OR(F135=1,G135=1),ISTEXT(I135)),2,1))))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Summary'!$U$26="OoS","OoS",IF(AND(F136=1,G136=1,NOT(ISTEXT(I136))),4,IF(AND(F136=1,G136=1,ISTEXT(I136)),3,IF(AND(OR(F136=1,G136=1),ISTEXT(I136)),2,1))))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Summary'!$V$26="OoS","OoS",IF(AND(F137=1,G137=1,NOT(ISTEXT(I137))),4,IF(AND(F137=1,G137=1,ISTEXT(I137)),3,IF(AND(OR(F137=1,G137=1),ISTEXT(I137)),2,1))))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Summary'!$W$26="OoS","OoS",IF(AND(F138=1,G138=1,NOT(ISTEXT(I138))),4,IF(AND(F138=1,G138=1,ISTEXT(I138)),3,IF(AND(OR(F138=1,G138=1),ISTEXT(I138)),2,1))))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Summary'!$X$26="OoS","OoS",IF(AND(F139=1,G139=1,NOT(ISTEXT(I139))),4,IF(AND(F139=1,G139=1,ISTEXT(I139)),3,IF(AND(OR(F139=1,G139=1),ISTEXT(I139)),2,1))))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Summary'!$Y$26="OoS","OoS",IF(AND(F140=1,G140=1,NOT(ISTEXT(I140))),4,IF(AND(F140=1,G140=1,ISTEXT(I140)),3,IF(AND(OR(F140=1,G140=1),ISTEXT(I140)),2,1))))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Summary'!$Z$26="OoS","OoS",IF(AND(F141=1,G141=1,NOT(ISTEXT(I141))),4,IF(AND(F141=1,G141=1,ISTEXT(I141)),3,IF(AND(OR(F141=1,G141=1),ISTEXT(I141)),2,1))))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hidden="1" thickBot="1" x14ac:dyDescent="0.3"/>
    <row r="143" spans="1:17" hidden="1" x14ac:dyDescent="0.25"/>
    <row r="144" spans="1:17"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41" xr:uid="{00000000-0009-0000-0000-000010000000}"/>
  <customSheetViews>
    <customSheetView guid="{F76BC29A-0A9C-41DD-B7BE-86D7BCE1FD7E}" showRuler="0">
      <pane xSplit="5" ySplit="3" topLeftCell="G4" activePane="bottomRight" state="frozenSplit"/>
      <selection pane="bottomRight" activeCell="A254" sqref="A254:XFD254"/>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cale="75" showRuler="0">
      <pane xSplit="5" ySplit="3" topLeftCell="F4" activePane="bottomRight" state="frozenSplit"/>
      <selection pane="bottomRight" activeCell="A254" sqref="A254:XFD25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F6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J4" sqref="J4"/>
      <pageMargins left="0" right="0" top="0" bottom="0" header="0" footer="0"/>
    </customSheetView>
    <customSheetView guid="{2E7CA037-26FA-443C-B70C-6F6A6CE18D00}" hiddenColumns="1" showRuler="0">
      <pane xSplit="5" ySplit="3" topLeftCell="G70" activePane="bottomRight" state="frozenSplit"/>
      <selection pane="bottomRight" activeCell="H75" sqref="H75"/>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7">
    <mergeCell ref="A102:A121"/>
    <mergeCell ref="A122:A141"/>
    <mergeCell ref="A2:A21"/>
    <mergeCell ref="A22:A41"/>
    <mergeCell ref="A42:A61"/>
    <mergeCell ref="A62:A81"/>
    <mergeCell ref="A82:A101"/>
    <mergeCell ref="O102:O121"/>
    <mergeCell ref="O122:O141"/>
    <mergeCell ref="Q42:Q101"/>
    <mergeCell ref="Q2:Q41"/>
    <mergeCell ref="Q102:Q141"/>
    <mergeCell ref="O2:O21"/>
    <mergeCell ref="O22:O41"/>
    <mergeCell ref="O42:O61"/>
    <mergeCell ref="O62:O81"/>
    <mergeCell ref="O82:O101"/>
  </mergeCells>
  <phoneticPr fontId="9" type="noConversion"/>
  <conditionalFormatting sqref="Q2 Q42 Q102">
    <cfRule type="cellIs" dxfId="525" priority="273" stopIfTrue="1" operator="equal">
      <formula>"S"</formula>
    </cfRule>
    <cfRule type="cellIs" dxfId="524" priority="274" stopIfTrue="1" operator="equal">
      <formula>"NR"</formula>
    </cfRule>
    <cfRule type="cellIs" dxfId="523" priority="275" stopIfTrue="1" operator="equal">
      <formula>"U"</formula>
    </cfRule>
  </conditionalFormatting>
  <conditionalFormatting sqref="D2:E141">
    <cfRule type="cellIs" dxfId="522" priority="39" stopIfTrue="1" operator="equal">
      <formula>"L"</formula>
    </cfRule>
    <cfRule type="cellIs" dxfId="521" priority="40" stopIfTrue="1" operator="equal">
      <formula>"M"</formula>
    </cfRule>
    <cfRule type="cellIs" dxfId="520" priority="41" stopIfTrue="1" operator="equal">
      <formula>"H"</formula>
    </cfRule>
  </conditionalFormatting>
  <conditionalFormatting sqref="C2:C141">
    <cfRule type="expression" dxfId="519" priority="8" stopIfTrue="1">
      <formula>D2=4</formula>
    </cfRule>
    <cfRule type="expression" dxfId="518" priority="9" stopIfTrue="1">
      <formula>D2=3</formula>
    </cfRule>
    <cfRule type="expression" dxfId="517" priority="10" stopIfTrue="1">
      <formula>OR(D2=1,D2=2)</formula>
    </cfRule>
  </conditionalFormatting>
  <conditionalFormatting sqref="C2:C141">
    <cfRule type="cellIs" dxfId="516" priority="6" stopIfTrue="1" operator="equal">
      <formula>"NC"</formula>
    </cfRule>
    <cfRule type="cellIs" dxfId="515" priority="7" stopIfTrue="1" operator="equal">
      <formula>"NY"</formula>
    </cfRule>
  </conditionalFormatting>
  <conditionalFormatting sqref="O2 O22 O42 O62 O82 O102 O122">
    <cfRule type="expression" dxfId="514" priority="1" stopIfTrue="1">
      <formula>OR(O2="L",O2="FM")</formula>
    </cfRule>
    <cfRule type="expression" dxfId="513" priority="2" stopIfTrue="1">
      <formula>OR(O2="M",O2="LM")</formula>
    </cfRule>
    <cfRule type="expression" dxfId="512" priority="3" stopIfTrue="1">
      <formula>OR(O2="H",O2="PM",O2="NM",O2="DM")</formula>
    </cfRule>
    <cfRule type="expression" dxfId="511" priority="4" stopIfTrue="1">
      <formula>OR(O2="NC")</formula>
    </cfRule>
    <cfRule type="expression" dxfId="510" priority="5" stopIfTrue="1">
      <formula>OR(O2="NY")</formula>
    </cfRule>
  </conditionalFormatting>
  <dataValidations count="2">
    <dataValidation type="whole" operator="greaterThanOrEqual" allowBlank="1" showInputMessage="1" showErrorMessage="1" error="Only numeric entries allowed" sqref="H2:H141 J2:J141" xr:uid="{73E36B1F-6849-434F-8978-926642366A6A}">
      <formula1>0</formula1>
    </dataValidation>
    <dataValidation type="list" allowBlank="1" showInputMessage="1" showErrorMessage="1" sqref="F2:G141" xr:uid="{861B68EB-E863-49BD-9A39-1296B922B9BF}">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727BFE9C-F4F6-485F-A4C2-37A4F75DE4DF}">
          <x14:formula1>
            <xm:f>'Organizational Unit Summary'!$AL$22:$AL$24</xm:f>
          </x14:formula1>
          <xm:sqref>Q2 Q42 Q102</xm:sqref>
        </x14:dataValidation>
        <x14:dataValidation type="list" allowBlank="1" showInputMessage="1" showErrorMessage="1" xr:uid="{2BA2AE47-10C2-455D-BC6B-ECAC7E1B796F}">
          <x14:formula1>
            <xm:f>IF('Organizational Unit Summary'!$B$24="Evaluation", Eval_Char, Benchmark_Char)</xm:f>
          </x14:formula1>
          <xm:sqref>O2 O22 O42 O62 O82 O102 O122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F9774-E630-4428-917A-7D275BE18DE3}">
  <sheetPr codeName="Sheet24">
    <tabColor rgb="FF33CCCC"/>
  </sheetPr>
  <dimension ref="A1:Q663"/>
  <sheetViews>
    <sheetView zoomScale="80" zoomScaleNormal="80" workbookViewId="0">
      <selection activeCell="M677" sqref="M677"/>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6384" width="8.81640625" style="56"/>
  </cols>
  <sheetData>
    <row r="1" spans="1:17" s="73" customFormat="1" ht="38" thickBot="1" x14ac:dyDescent="0.3">
      <c r="A1" s="185" t="s">
        <v>59</v>
      </c>
      <c r="B1" s="185" t="s">
        <v>60</v>
      </c>
      <c r="C1" s="185" t="s">
        <v>332</v>
      </c>
      <c r="D1" s="185" t="s">
        <v>61</v>
      </c>
      <c r="E1" s="185" t="s">
        <v>62</v>
      </c>
      <c r="F1" s="185" t="s">
        <v>63</v>
      </c>
      <c r="G1" s="185" t="s">
        <v>64</v>
      </c>
      <c r="H1" s="185" t="s">
        <v>65</v>
      </c>
      <c r="I1" s="185" t="s">
        <v>497</v>
      </c>
      <c r="J1" s="185" t="s">
        <v>66</v>
      </c>
      <c r="K1" s="185" t="s">
        <v>323</v>
      </c>
      <c r="L1" s="185" t="s">
        <v>624</v>
      </c>
      <c r="M1" s="185" t="s">
        <v>68</v>
      </c>
      <c r="N1" s="185" t="s">
        <v>496</v>
      </c>
      <c r="O1" s="186" t="s">
        <v>69</v>
      </c>
      <c r="P1" s="185" t="s">
        <v>484</v>
      </c>
      <c r="Q1" s="265" t="s">
        <v>325</v>
      </c>
    </row>
    <row r="2" spans="1:17" ht="13" x14ac:dyDescent="0.25">
      <c r="A2" s="351" t="s">
        <v>463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Summary'!$G$28="OoS","OoS",IF(AND(F2=1,G2=1,NOT(ISTEXT(I2))),4,IF(AND(F2=1,G2=1,ISTEXT(I2)),3,IF(AND(OR(F2=1,G2=1),ISTEXT(I2)),2,1))))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Summary'!$H$28="OoS","OoS",IF(AND(F3=1,G3=1,NOT(ISTEXT(I3))),4,IF(AND(F3=1,G3=1,ISTEXT(I3)),3,IF(AND(OR(F3=1,G3=1),ISTEXT(I3)),2,1))))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Summary'!$I$28="OoS","OoS",IF(AND(F4=1,G4=1,NOT(ISTEXT(I4))),4,IF(AND(F4=1,G4=1,ISTEXT(I4)),3,IF(AND(OR(F4=1,G4=1),ISTEXT(I4)),2,1))))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Summary'!$J$28="OoS","OoS",IF(AND(F5=1,G5=1,NOT(ISTEXT(I5))),4,IF(AND(F5=1,G5=1,ISTEXT(I5)),3,IF(AND(OR(F5=1,G5=1),ISTEXT(I5)),2,1))))</f>
        <v>OoS</v>
      </c>
      <c r="E5" s="57" t="b">
        <f t="shared" si="0"/>
        <v>1</v>
      </c>
      <c r="F5" s="59"/>
      <c r="G5" s="59"/>
      <c r="H5" s="59"/>
      <c r="I5" s="59"/>
      <c r="J5" s="59"/>
      <c r="K5" s="64"/>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Summary'!$K$28="OoS","OoS",IF(AND(F6=1,G6=1,NOT(ISTEXT(I6))),4,IF(AND(F6=1,G6=1,ISTEXT(I6)),3,IF(AND(OR(F6=1,G6=1),ISTEXT(I6)),2,1))))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Summary'!$L$28="OoS","OoS",IF(AND(F7=1,G7=1,NOT(ISTEXT(I7))),4,IF(AND(F7=1,G7=1,ISTEXT(I7)),3,IF(AND(OR(F7=1,G7=1),ISTEXT(I7)),2,1))))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Summary'!$M$28="OoS","OoS",IF(AND(F8=1,G8=1,NOT(ISTEXT(I8))),4,IF(AND(F8=1,G8=1,ISTEXT(I8)),3,IF(AND(OR(F8=1,G8=1),ISTEXT(I8)),2,1))))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Summary'!$N$28="OoS","OoS",IF(AND(F9=1,G9=1,NOT(ISTEXT(I9))),4,IF(AND(F9=1,G9=1,ISTEXT(I9)),3,IF(AND(OR(F9=1,G9=1),ISTEXT(I9)),2,1))))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Summary'!$O$28="OoS","OoS",IF(AND(F10=1,G10=1,NOT(ISTEXT(I10))),4,IF(AND(F10=1,G10=1,ISTEXT(I10)),3,IF(AND(OR(F10=1,G10=1),ISTEXT(I10)),2,1))))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Summary'!$P$28="OoS","OoS",IF(AND(F11=1,G11=1,NOT(ISTEXT(I11))),4,IF(AND(F11=1,G11=1,ISTEXT(I11)),3,IF(AND(OR(F11=1,G11=1),ISTEXT(I11)),2,1))))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Summary'!$Q$28="OoS","OoS",IF(AND(F12=1,G12=1,NOT(ISTEXT(I12))),4,IF(AND(F12=1,G12=1,ISTEXT(I12)),3,IF(AND(OR(F12=1,G12=1),ISTEXT(I12)),2,1))))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Summary'!$R$28="OoS","OoS",IF(AND(F13=1,G13=1,NOT(ISTEXT(I13))),4,IF(AND(F13=1,G13=1,ISTEXT(I13)),3,IF(AND(OR(F13=1,G13=1),ISTEXT(I13)),2,1))))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Summary'!$S$28="OoS","OoS",IF(AND(F14=1,G14=1,NOT(ISTEXT(I14))),4,IF(AND(F14=1,G14=1,ISTEXT(I14)),3,IF(AND(OR(F14=1,G14=1),ISTEXT(I14)),2,1))))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Summary'!$T$28="OoS","OoS",IF(AND(F15=1,G15=1,NOT(ISTEXT(I15))),4,IF(AND(F15=1,G15=1,ISTEXT(I15)),3,IF(AND(OR(F15=1,G15=1),ISTEXT(I15)),2,1))))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Summary'!$U$28="OoS","OoS",IF(AND(F16=1,G16=1,NOT(ISTEXT(I16))),4,IF(AND(F16=1,G16=1,ISTEXT(I16)),3,IF(AND(OR(F16=1,G16=1),ISTEXT(I16)),2,1))))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Summary'!$V$28="OoS","OoS",IF(AND(F17=1,G17=1,NOT(ISTEXT(I17))),4,IF(AND(F17=1,G17=1,ISTEXT(I17)),3,IF(AND(OR(F17=1,G17=1),ISTEXT(I17)),2,1))))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Summary'!$W$28="OoS","OoS",IF(AND(F18=1,G18=1,NOT(ISTEXT(I18))),4,IF(AND(F18=1,G18=1,ISTEXT(I18)),3,IF(AND(OR(F18=1,G18=1),ISTEXT(I18)),2,1))))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Summary'!$X$28="OoS","OoS",IF(AND(F19=1,G19=1,NOT(ISTEXT(I19))),4,IF(AND(F19=1,G19=1,ISTEXT(I19)),3,IF(AND(OR(F19=1,G19=1),ISTEXT(I19)),2,1))))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Summary'!$Y$28="OoS","OoS",IF(AND(F20=1,G20=1,NOT(ISTEXT(I20))),4,IF(AND(F20=1,G20=1,ISTEXT(I20)),3,IF(AND(OR(F20=1,G20=1),ISTEXT(I20)),2,1))))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Summary'!$Z$28="OoS","OoS",IF(AND(F21=1,G21=1,NOT(ISTEXT(I21))),4,IF(AND(F21=1,G21=1,ISTEXT(I21)),3,IF(AND(OR(F21=1,G21=1),ISTEXT(I21)),2,1))))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4" t="s">
        <v>479</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Summary'!$G$28="OoS","OoS",IF(AND(F22=1,G22=1,NOT(ISTEXT(I22))),4,IF(AND(F22=1,G22=1,ISTEXT(I22)),3,IF(AND(OR(F22=1,G22=1),ISTEXT(I22)),2,1))))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Summary'!$H$28="OoS","OoS",IF(AND(F23=1,G23=1,NOT(ISTEXT(I23))),4,IF(AND(F23=1,G23=1,ISTEXT(I23)),3,IF(AND(OR(F23=1,G23=1),ISTEXT(I23)),2,1))))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Summary'!$I$28="OoS","OoS",IF(AND(F24=1,G24=1,NOT(ISTEXT(I24))),4,IF(AND(F24=1,G24=1,ISTEXT(I24)),3,IF(AND(OR(F24=1,G24=1),ISTEXT(I24)),2,1))))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Summary'!$J$28="OoS","OoS",IF(AND(F25=1,G25=1,NOT(ISTEXT(I25))),4,IF(AND(F25=1,G25=1,ISTEXT(I25)),3,IF(AND(OR(F25=1,G25=1),ISTEXT(I25)),2,1))))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Summary'!$K$28="OoS","OoS",IF(AND(F26=1,G26=1,NOT(ISTEXT(I26))),4,IF(AND(F26=1,G26=1,ISTEXT(I26)),3,IF(AND(OR(F26=1,G26=1),ISTEXT(I26)),2,1))))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Summary'!$L$28="OoS","OoS",IF(AND(F27=1,G27=1,NOT(ISTEXT(I27))),4,IF(AND(F27=1,G27=1,ISTEXT(I27)),3,IF(AND(OR(F27=1,G27=1),ISTEXT(I27)),2,1))))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Summary'!$M$28="OoS","OoS",IF(AND(F28=1,G28=1,NOT(ISTEXT(I28))),4,IF(AND(F28=1,G28=1,ISTEXT(I28)),3,IF(AND(OR(F28=1,G28=1),ISTEXT(I28)),2,1))))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Summary'!$N$28="OoS","OoS",IF(AND(F29=1,G29=1,NOT(ISTEXT(I29))),4,IF(AND(F29=1,G29=1,ISTEXT(I29)),3,IF(AND(OR(F29=1,G29=1),ISTEXT(I29)),2,1))))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Summary'!$O$28="OoS","OoS",IF(AND(F30=1,G30=1,NOT(ISTEXT(I30))),4,IF(AND(F30=1,G30=1,ISTEXT(I30)),3,IF(AND(OR(F30=1,G30=1),ISTEXT(I30)),2,1))))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Summary'!$P$28="OoS","OoS",IF(AND(F31=1,G31=1,NOT(ISTEXT(I31))),4,IF(AND(F31=1,G31=1,ISTEXT(I31)),3,IF(AND(OR(F31=1,G31=1),ISTEXT(I31)),2,1))))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Summary'!$Q$28="OoS","OoS",IF(AND(F32=1,G32=1,NOT(ISTEXT(I32))),4,IF(AND(F32=1,G32=1,ISTEXT(I32)),3,IF(AND(OR(F32=1,G32=1),ISTEXT(I32)),2,1))))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Summary'!$R$28="OoS","OoS",IF(AND(F33=1,G33=1,NOT(ISTEXT(I33))),4,IF(AND(F33=1,G33=1,ISTEXT(I33)),3,IF(AND(OR(F33=1,G33=1),ISTEXT(I33)),2,1))))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Summary'!$S$28="OoS","OoS",IF(AND(F34=1,G34=1,NOT(ISTEXT(I34))),4,IF(AND(F34=1,G34=1,ISTEXT(I34)),3,IF(AND(OR(F34=1,G34=1),ISTEXT(I34)),2,1))))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Summary'!$T$28="OoS","OoS",IF(AND(F35=1,G35=1,NOT(ISTEXT(I35))),4,IF(AND(F35=1,G35=1,ISTEXT(I35)),3,IF(AND(OR(F35=1,G35=1),ISTEXT(I35)),2,1))))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Summary'!$U$28="OoS","OoS",IF(AND(F36=1,G36=1,NOT(ISTEXT(I36))),4,IF(AND(F36=1,G36=1,ISTEXT(I36)),3,IF(AND(OR(F36=1,G36=1),ISTEXT(I36)),2,1))))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Summary'!$V$28="OoS","OoS",IF(AND(F37=1,G37=1,NOT(ISTEXT(I37))),4,IF(AND(F37=1,G37=1,ISTEXT(I37)),3,IF(AND(OR(F37=1,G37=1),ISTEXT(I37)),2,1))))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Summary'!$W$28="OoS","OoS",IF(AND(F38=1,G38=1,NOT(ISTEXT(I38))),4,IF(AND(F38=1,G38=1,ISTEXT(I38)),3,IF(AND(OR(F38=1,G38=1),ISTEXT(I38)),2,1))))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Summary'!$X$28="OoS","OoS",IF(AND(F39=1,G39=1,NOT(ISTEXT(I39))),4,IF(AND(F39=1,G39=1,ISTEXT(I39)),3,IF(AND(OR(F39=1,G39=1),ISTEXT(I39)),2,1))))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Summary'!$Y$28="OoS","OoS",IF(AND(F40=1,G40=1,NOT(ISTEXT(I40))),4,IF(AND(F40=1,G40=1,ISTEXT(I40)),3,IF(AND(OR(F40=1,G40=1),ISTEXT(I40)),2,1))))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Summary'!$Z$28="OoS","OoS",IF(AND(F41=1,G41=1,NOT(ISTEXT(I41))),4,IF(AND(F41=1,G41=1,ISTEXT(I41)),3,IF(AND(OR(F41=1,G41=1),ISTEXT(I41)),2,1))))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464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Summary'!$G$28="OoS","OoS",IF(AND(F42=1,G42=1,NOT(ISTEXT(I42))),4,IF(AND(F42=1,G42=1,ISTEXT(I42)),3,IF(AND(OR(F42=1,G42=1),ISTEXT(I42)),2,1))))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Summary'!$H$28="OoS","OoS",IF(AND(F43=1,G43=1,NOT(ISTEXT(I43))),4,IF(AND(F43=1,G43=1,ISTEXT(I43)),3,IF(AND(OR(F43=1,G43=1),ISTEXT(I43)),2,1))))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Summary'!$I$28="OoS","OoS",IF(AND(F44=1,G44=1,NOT(ISTEXT(I44))),4,IF(AND(F44=1,G44=1,ISTEXT(I44)),3,IF(AND(OR(F44=1,G44=1),ISTEXT(I44)),2,1))))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Summary'!$J$28="OoS","OoS",IF(AND(F45=1,G45=1,NOT(ISTEXT(I45))),4,IF(AND(F45=1,G45=1,ISTEXT(I45)),3,IF(AND(OR(F45=1,G45=1),ISTEXT(I45)),2,1))))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Summary'!$K$28="OoS","OoS",IF(AND(F46=1,G46=1,NOT(ISTEXT(I46))),4,IF(AND(F46=1,G46=1,ISTEXT(I46)),3,IF(AND(OR(F46=1,G46=1),ISTEXT(I46)),2,1))))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Summary'!$L$28="OoS","OoS",IF(AND(F47=1,G47=1,NOT(ISTEXT(I47))),4,IF(AND(F47=1,G47=1,ISTEXT(I47)),3,IF(AND(OR(F47=1,G47=1),ISTEXT(I47)),2,1))))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Summary'!$M$28="OoS","OoS",IF(AND(F48=1,G48=1,NOT(ISTEXT(I48))),4,IF(AND(F48=1,G48=1,ISTEXT(I48)),3,IF(AND(OR(F48=1,G48=1),ISTEXT(I48)),2,1))))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Summary'!$N$28="OoS","OoS",IF(AND(F49=1,G49=1,NOT(ISTEXT(I49))),4,IF(AND(F49=1,G49=1,ISTEXT(I49)),3,IF(AND(OR(F49=1,G49=1),ISTEXT(I49)),2,1))))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Summary'!$O$28="OoS","OoS",IF(AND(F50=1,G50=1,NOT(ISTEXT(I50))),4,IF(AND(F50=1,G50=1,ISTEXT(I50)),3,IF(AND(OR(F50=1,G50=1),ISTEXT(I50)),2,1))))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Summary'!$P$28="OoS","OoS",IF(AND(F51=1,G51=1,NOT(ISTEXT(I51))),4,IF(AND(F51=1,G51=1,ISTEXT(I51)),3,IF(AND(OR(F51=1,G51=1),ISTEXT(I51)),2,1))))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Summary'!$Q$28="OoS","OoS",IF(AND(F52=1,G52=1,NOT(ISTEXT(I52))),4,IF(AND(F52=1,G52=1,ISTEXT(I52)),3,IF(AND(OR(F52=1,G52=1),ISTEXT(I52)),2,1))))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Summary'!$R$28="OoS","OoS",IF(AND(F53=1,G53=1,NOT(ISTEXT(I53))),4,IF(AND(F53=1,G53=1,ISTEXT(I53)),3,IF(AND(OR(F53=1,G53=1),ISTEXT(I53)),2,1))))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Summary'!$S$28="OoS","OoS",IF(AND(F54=1,G54=1,NOT(ISTEXT(I54))),4,IF(AND(F54=1,G54=1,ISTEXT(I54)),3,IF(AND(OR(F54=1,G54=1),ISTEXT(I54)),2,1))))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Summary'!$T$28="OoS","OoS",IF(AND(F55=1,G55=1,NOT(ISTEXT(I55))),4,IF(AND(F55=1,G55=1,ISTEXT(I55)),3,IF(AND(OR(F55=1,G55=1),ISTEXT(I55)),2,1))))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Summary'!$U$28="OoS","OoS",IF(AND(F56=1,G56=1,NOT(ISTEXT(I56))),4,IF(AND(F56=1,G56=1,ISTEXT(I56)),3,IF(AND(OR(F56=1,G56=1),ISTEXT(I56)),2,1))))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Summary'!$V$28="OoS","OoS",IF(AND(F57=1,G57=1,NOT(ISTEXT(I57))),4,IF(AND(F57=1,G57=1,ISTEXT(I57)),3,IF(AND(OR(F57=1,G57=1),ISTEXT(I57)),2,1))))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Summary'!$W$28="OoS","OoS",IF(AND(F58=1,G58=1,NOT(ISTEXT(I58))),4,IF(AND(F58=1,G58=1,ISTEXT(I58)),3,IF(AND(OR(F58=1,G58=1),ISTEXT(I58)),2,1))))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Summary'!$X$28="OoS","OoS",IF(AND(F59=1,G59=1,NOT(ISTEXT(I59))),4,IF(AND(F59=1,G59=1,ISTEXT(I59)),3,IF(AND(OR(F59=1,G59=1),ISTEXT(I59)),2,1))))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Summary'!$Y$28="OoS","OoS",IF(AND(F60=1,G60=1,NOT(ISTEXT(I60))),4,IF(AND(F60=1,G60=1,ISTEXT(I60)),3,IF(AND(OR(F60=1,G60=1),ISTEXT(I60)),2,1))))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Summary'!$Z$28="OoS","OoS",IF(AND(F61=1,G61=1,NOT(ISTEXT(I61))),4,IF(AND(F61=1,G61=1,ISTEXT(I61)),3,IF(AND(OR(F61=1,G61=1),ISTEXT(I61)),2,1))))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465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Summary'!$G$28="OoS","OoS",IF(AND(F62=1,G62=1,NOT(ISTEXT(I62))),4,IF(AND(F62=1,G62=1,ISTEXT(I62)),3,IF(AND(OR(F62=1,G62=1),ISTEXT(I62)),2,1))))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Summary'!$H$28="OoS","OoS",IF(AND(F63=1,G63=1,NOT(ISTEXT(I63))),4,IF(AND(F63=1,G63=1,ISTEXT(I63)),3,IF(AND(OR(F63=1,G63=1),ISTEXT(I63)),2,1))))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Summary'!$I$28="OoS","OoS",IF(AND(F64=1,G64=1,NOT(ISTEXT(I64))),4,IF(AND(F64=1,G64=1,ISTEXT(I64)),3,IF(AND(OR(F64=1,G64=1),ISTEXT(I64)),2,1))))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Summary'!$J$28="OoS","OoS",IF(AND(F65=1,G65=1,NOT(ISTEXT(I65))),4,IF(AND(F65=1,G65=1,ISTEXT(I65)),3,IF(AND(OR(F65=1,G65=1),ISTEXT(I65)),2,1))))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Summary'!$K$28="OoS","OoS",IF(AND(F66=1,G66=1,NOT(ISTEXT(I66))),4,IF(AND(F66=1,G66=1,ISTEXT(I66)),3,IF(AND(OR(F66=1,G66=1),ISTEXT(I66)),2,1))))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Summary'!$L$28="OoS","OoS",IF(AND(F67=1,G67=1,NOT(ISTEXT(I67))),4,IF(AND(F67=1,G67=1,ISTEXT(I67)),3,IF(AND(OR(F67=1,G67=1),ISTEXT(I67)),2,1))))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Summary'!$M$28="OoS","OoS",IF(AND(F68=1,G68=1,NOT(ISTEXT(I68))),4,IF(AND(F68=1,G68=1,ISTEXT(I68)),3,IF(AND(OR(F68=1,G68=1),ISTEXT(I68)),2,1))))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Summary'!$N$28="OoS","OoS",IF(AND(F69=1,G69=1,NOT(ISTEXT(I69))),4,IF(AND(F69=1,G69=1,ISTEXT(I69)),3,IF(AND(OR(F69=1,G69=1),ISTEXT(I69)),2,1))))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Summary'!$O$28="OoS","OoS",IF(AND(F70=1,G70=1,NOT(ISTEXT(I70))),4,IF(AND(F70=1,G70=1,ISTEXT(I70)),3,IF(AND(OR(F70=1,G70=1),ISTEXT(I70)),2,1))))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Summary'!$P$28="OoS","OoS",IF(AND(F71=1,G71=1,NOT(ISTEXT(I71))),4,IF(AND(F71=1,G71=1,ISTEXT(I71)),3,IF(AND(OR(F71=1,G71=1),ISTEXT(I71)),2,1))))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Summary'!$Q$28="OoS","OoS",IF(AND(F72=1,G72=1,NOT(ISTEXT(I72))),4,IF(AND(F72=1,G72=1,ISTEXT(I72)),3,IF(AND(OR(F72=1,G72=1),ISTEXT(I72)),2,1))))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Summary'!$R$28="OoS","OoS",IF(AND(F73=1,G73=1,NOT(ISTEXT(I73))),4,IF(AND(F73=1,G73=1,ISTEXT(I73)),3,IF(AND(OR(F73=1,G73=1),ISTEXT(I73)),2,1))))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Summary'!$S$28="OoS","OoS",IF(AND(F74=1,G74=1,NOT(ISTEXT(I74))),4,IF(AND(F74=1,G74=1,ISTEXT(I74)),3,IF(AND(OR(F74=1,G74=1),ISTEXT(I74)),2,1))))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Summary'!$T$28="OoS","OoS",IF(AND(F75=1,G75=1,NOT(ISTEXT(I75))),4,IF(AND(F75=1,G75=1,ISTEXT(I75)),3,IF(AND(OR(F75=1,G75=1),ISTEXT(I75)),2,1))))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Summary'!$U$28="OoS","OoS",IF(AND(F76=1,G76=1,NOT(ISTEXT(I76))),4,IF(AND(F76=1,G76=1,ISTEXT(I76)),3,IF(AND(OR(F76=1,G76=1),ISTEXT(I76)),2,1))))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Summary'!$V$28="OoS","OoS",IF(AND(F77=1,G77=1,NOT(ISTEXT(I77))),4,IF(AND(F77=1,G77=1,ISTEXT(I77)),3,IF(AND(OR(F77=1,G77=1),ISTEXT(I77)),2,1))))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Summary'!$W$28="OoS","OoS",IF(AND(F78=1,G78=1,NOT(ISTEXT(I78))),4,IF(AND(F78=1,G78=1,ISTEXT(I78)),3,IF(AND(OR(F78=1,G78=1),ISTEXT(I78)),2,1))))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Summary'!$X$28="OoS","OoS",IF(AND(F79=1,G79=1,NOT(ISTEXT(I79))),4,IF(AND(F79=1,G79=1,ISTEXT(I79)),3,IF(AND(OR(F79=1,G79=1),ISTEXT(I79)),2,1))))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Summary'!$Y$28="OoS","OoS",IF(AND(F80=1,G80=1,NOT(ISTEXT(I80))),4,IF(AND(F80=1,G80=1,ISTEXT(I80)),3,IF(AND(OR(F80=1,G80=1),ISTEXT(I80)),2,1))))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Summary'!$Z$28="OoS","OoS",IF(AND(F81=1,G81=1,NOT(ISTEXT(I81))),4,IF(AND(F81=1,G81=1,ISTEXT(I81)),3,IF(AND(OR(F81=1,G81=1),ISTEXT(I81)),2,1))))</f>
        <v>OoS</v>
      </c>
      <c r="E81" s="57" t="b">
        <f t="shared" si="1"/>
        <v>1</v>
      </c>
      <c r="F81" s="59"/>
      <c r="G81" s="59"/>
      <c r="H81" s="59"/>
      <c r="I81" s="59"/>
      <c r="J81" s="59"/>
      <c r="K81" s="59"/>
      <c r="L81" s="59"/>
      <c r="M81" s="59"/>
      <c r="N81" s="63"/>
      <c r="O81" s="371"/>
      <c r="P81" s="264"/>
      <c r="Q81" s="368"/>
    </row>
    <row r="82" spans="1:17" ht="13" x14ac:dyDescent="0.25">
      <c r="A82" s="351" t="s">
        <v>466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Summary'!$G$28="OoS","OoS",IF(AND(F82=1,G82=1,NOT(ISTEXT(I82))),4,IF(AND(F82=1,G82=1,ISTEXT(I82)),3,IF(AND(OR(F82=1,G82=1),ISTEXT(I82)),2,1))))</f>
        <v>OoS</v>
      </c>
      <c r="E82" s="57" t="b">
        <f t="shared" si="1"/>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Summary'!$H$28="OoS","OoS",IF(AND(F83=1,G83=1,NOT(ISTEXT(I83))),4,IF(AND(F83=1,G83=1,ISTEXT(I83)),3,IF(AND(OR(F83=1,G83=1),ISTEXT(I83)),2,1))))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Summary'!$I$28="OoS","OoS",IF(AND(F84=1,G84=1,NOT(ISTEXT(I84))),4,IF(AND(F84=1,G84=1,ISTEXT(I84)),3,IF(AND(OR(F84=1,G84=1),ISTEXT(I84)),2,1))))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Summary'!$J$28="OoS","OoS",IF(AND(F85=1,G85=1,NOT(ISTEXT(I85))),4,IF(AND(F85=1,G85=1,ISTEXT(I85)),3,IF(AND(OR(F85=1,G85=1),ISTEXT(I85)),2,1))))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Summary'!$K$28="OoS","OoS",IF(AND(F86=1,G86=1,NOT(ISTEXT(I86))),4,IF(AND(F86=1,G86=1,ISTEXT(I86)),3,IF(AND(OR(F86=1,G86=1),ISTEXT(I86)),2,1))))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Summary'!$L$28="OoS","OoS",IF(AND(F87=1,G87=1,NOT(ISTEXT(I87))),4,IF(AND(F87=1,G87=1,ISTEXT(I87)),3,IF(AND(OR(F87=1,G87=1),ISTEXT(I87)),2,1))))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Summary'!$M$28="OoS","OoS",IF(AND(F88=1,G88=1,NOT(ISTEXT(I88))),4,IF(AND(F88=1,G88=1,ISTEXT(I88)),3,IF(AND(OR(F88=1,G88=1),ISTEXT(I88)),2,1))))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Summary'!$N$28="OoS","OoS",IF(AND(F89=1,G89=1,NOT(ISTEXT(I89))),4,IF(AND(F89=1,G89=1,ISTEXT(I89)),3,IF(AND(OR(F89=1,G89=1),ISTEXT(I89)),2,1))))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Summary'!$O$28="OoS","OoS",IF(AND(F90=1,G90=1,NOT(ISTEXT(I90))),4,IF(AND(F90=1,G90=1,ISTEXT(I90)),3,IF(AND(OR(F90=1,G90=1),ISTEXT(I90)),2,1))))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Summary'!$P$28="OoS","OoS",IF(AND(F91=1,G91=1,NOT(ISTEXT(I91))),4,IF(AND(F91=1,G91=1,ISTEXT(I91)),3,IF(AND(OR(F91=1,G91=1),ISTEXT(I91)),2,1))))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Summary'!$Q$28="OoS","OoS",IF(AND(F92=1,G92=1,NOT(ISTEXT(I92))),4,IF(AND(F92=1,G92=1,ISTEXT(I92)),3,IF(AND(OR(F92=1,G92=1),ISTEXT(I92)),2,1))))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Summary'!$R$28="OoS","OoS",IF(AND(F93=1,G93=1,NOT(ISTEXT(I93))),4,IF(AND(F93=1,G93=1,ISTEXT(I93)),3,IF(AND(OR(F93=1,G93=1),ISTEXT(I93)),2,1))))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Summary'!$S$28="OoS","OoS",IF(AND(F94=1,G94=1,NOT(ISTEXT(I94))),4,IF(AND(F94=1,G94=1,ISTEXT(I94)),3,IF(AND(OR(F94=1,G94=1),ISTEXT(I94)),2,1))))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Summary'!$T$28="OoS","OoS",IF(AND(F95=1,G95=1,NOT(ISTEXT(I95))),4,IF(AND(F95=1,G95=1,ISTEXT(I95)),3,IF(AND(OR(F95=1,G95=1),ISTEXT(I95)),2,1))))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Summary'!$U$28="OoS","OoS",IF(AND(F96=1,G96=1,NOT(ISTEXT(I96))),4,IF(AND(F96=1,G96=1,ISTEXT(I96)),3,IF(AND(OR(F96=1,G96=1),ISTEXT(I96)),2,1))))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Summary'!$V$28="OoS","OoS",IF(AND(F97=1,G97=1,NOT(ISTEXT(I97))),4,IF(AND(F97=1,G97=1,ISTEXT(I97)),3,IF(AND(OR(F97=1,G97=1),ISTEXT(I97)),2,1))))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Summary'!$W$28="OoS","OoS",IF(AND(F98=1,G98=1,NOT(ISTEXT(I98))),4,IF(AND(F98=1,G98=1,ISTEXT(I98)),3,IF(AND(OR(F98=1,G98=1),ISTEXT(I98)),2,1))))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Summary'!$X$28="OoS","OoS",IF(AND(F99=1,G99=1,NOT(ISTEXT(I99))),4,IF(AND(F99=1,G99=1,ISTEXT(I99)),3,IF(AND(OR(F99=1,G99=1),ISTEXT(I99)),2,1))))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Summary'!$Y$28="OoS","OoS",IF(AND(F100=1,G100=1,NOT(ISTEXT(I100))),4,IF(AND(F100=1,G100=1,ISTEXT(I100)),3,IF(AND(OR(F100=1,G100=1),ISTEXT(I100)),2,1))))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Summary'!$Z$28="OoS","OoS",IF(AND(F101=1,G101=1,NOT(ISTEXT(I101))),4,IF(AND(F101=1,G101=1,ISTEXT(I101)),3,IF(AND(OR(F101=1,G101=1),ISTEXT(I101)),2,1))))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467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Summary'!$G$28="OoS","OoS",IF(AND(F102=1,G102=1,NOT(ISTEXT(I102))),4,IF(AND(F102=1,G102=1,ISTEXT(I102)),3,IF(AND(OR(F102=1,G102=1),ISTEXT(I102)),2,1))))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ht="12.65" hidden="1" customHeight="1" thickBot="1" x14ac:dyDescent="0.3"/>
    <row r="123" spans="1:17" ht="12.65" hidden="1" customHeight="1" x14ac:dyDescent="0.25"/>
    <row r="124" spans="1:17" ht="12.65" hidden="1" customHeight="1" x14ac:dyDescent="0.25"/>
    <row r="125" spans="1:17" ht="12.65" hidden="1" customHeight="1" x14ac:dyDescent="0.25"/>
    <row r="126" spans="1:17" ht="12.65" hidden="1" customHeight="1" x14ac:dyDescent="0.25"/>
    <row r="127" spans="1:17" ht="12.65" hidden="1" customHeight="1" x14ac:dyDescent="0.25"/>
    <row r="128" spans="1:17" ht="12.65" hidden="1" customHeight="1" x14ac:dyDescent="0.25"/>
    <row r="129" ht="12.65" hidden="1" customHeight="1" x14ac:dyDescent="0.25"/>
    <row r="130" ht="12.65" hidden="1" customHeight="1" x14ac:dyDescent="0.25"/>
    <row r="131" ht="12.65" hidden="1" customHeight="1" x14ac:dyDescent="0.25"/>
    <row r="132" ht="12.65" hidden="1" customHeight="1" x14ac:dyDescent="0.25"/>
    <row r="133" ht="12.65" hidden="1" customHeight="1" x14ac:dyDescent="0.25"/>
    <row r="134" ht="12.65" hidden="1" customHeight="1" x14ac:dyDescent="0.25"/>
    <row r="135" ht="12.65" hidden="1" customHeight="1" x14ac:dyDescent="0.25"/>
    <row r="136" ht="12.65" hidden="1" customHeight="1" x14ac:dyDescent="0.25"/>
    <row r="137" ht="12.65" hidden="1" customHeight="1" x14ac:dyDescent="0.25"/>
    <row r="138" ht="12.65" hidden="1" customHeight="1" x14ac:dyDescent="0.25"/>
    <row r="139" ht="12.65" hidden="1" customHeight="1" x14ac:dyDescent="0.25"/>
    <row r="140" ht="12.65" hidden="1" customHeight="1" x14ac:dyDescent="0.25"/>
    <row r="14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spans="17:17" ht="12.65" hidden="1" customHeight="1" x14ac:dyDescent="0.25"/>
    <row r="178" spans="17:17" ht="12.65" hidden="1" customHeight="1" x14ac:dyDescent="0.25"/>
    <row r="179" spans="17:17" ht="12.65" hidden="1" customHeight="1" x14ac:dyDescent="0.25"/>
    <row r="180" spans="17:17" ht="12.65" hidden="1" customHeight="1" x14ac:dyDescent="0.25"/>
    <row r="181" spans="17:17" ht="12.65" hidden="1" customHeight="1" x14ac:dyDescent="0.25"/>
    <row r="182" spans="17:17" ht="12.65" hidden="1" customHeight="1" x14ac:dyDescent="0.25">
      <c r="Q182" s="86"/>
    </row>
    <row r="183" spans="17:17" ht="12.65" hidden="1" customHeight="1" x14ac:dyDescent="0.25">
      <c r="Q183" s="86"/>
    </row>
    <row r="184" spans="17:17" ht="12.65" hidden="1" customHeight="1" x14ac:dyDescent="0.25">
      <c r="Q184" s="86"/>
    </row>
    <row r="185" spans="17:17" ht="12.65" hidden="1" customHeight="1" x14ac:dyDescent="0.25">
      <c r="Q185" s="86"/>
    </row>
    <row r="186" spans="17:17" ht="12.65" hidden="1" customHeight="1" x14ac:dyDescent="0.25">
      <c r="Q186" s="86"/>
    </row>
    <row r="187" spans="17:17" ht="12.65" hidden="1" customHeight="1" x14ac:dyDescent="0.25">
      <c r="Q187" s="86"/>
    </row>
    <row r="188" spans="17:17" ht="12.65" hidden="1" customHeight="1" x14ac:dyDescent="0.25">
      <c r="Q188" s="86"/>
    </row>
    <row r="189" spans="17:17" ht="12.65" hidden="1" customHeight="1" x14ac:dyDescent="0.25">
      <c r="Q189" s="86"/>
    </row>
    <row r="190" spans="17:17" ht="12.65" hidden="1" customHeight="1" x14ac:dyDescent="0.25">
      <c r="Q190" s="86"/>
    </row>
    <row r="191" spans="17:17" ht="12.65" hidden="1" customHeight="1" x14ac:dyDescent="0.25">
      <c r="Q191" s="86"/>
    </row>
    <row r="192" spans="17:17" ht="12.65" hidden="1" customHeight="1" x14ac:dyDescent="0.25">
      <c r="Q192" s="86"/>
    </row>
    <row r="193" spans="17:17" ht="12.65" hidden="1" customHeight="1" x14ac:dyDescent="0.25">
      <c r="Q193" s="86"/>
    </row>
    <row r="194" spans="17:17" ht="12.65" hidden="1" customHeight="1" x14ac:dyDescent="0.25">
      <c r="Q194" s="86"/>
    </row>
    <row r="195" spans="17:17" ht="12.65" hidden="1" customHeight="1" x14ac:dyDescent="0.25">
      <c r="Q195" s="86"/>
    </row>
    <row r="196" spans="17:17" ht="12.65" hidden="1" customHeight="1" x14ac:dyDescent="0.25">
      <c r="Q196" s="86"/>
    </row>
    <row r="197" spans="17:17" ht="12.65" hidden="1" customHeight="1" x14ac:dyDescent="0.25">
      <c r="Q197" s="86"/>
    </row>
    <row r="198" spans="17:17" ht="12.65" hidden="1" customHeight="1" x14ac:dyDescent="0.25">
      <c r="Q198" s="86"/>
    </row>
    <row r="199" spans="17:17" ht="12.65" hidden="1" customHeight="1" x14ac:dyDescent="0.25">
      <c r="Q199" s="86"/>
    </row>
    <row r="200" spans="17:17" ht="12.65" hidden="1" customHeight="1" x14ac:dyDescent="0.25">
      <c r="Q200" s="86"/>
    </row>
    <row r="201" spans="17:17" ht="12.65" hidden="1" customHeight="1" x14ac:dyDescent="0.25">
      <c r="Q201" s="86"/>
    </row>
    <row r="202" spans="17:17" ht="12.65" hidden="1" customHeight="1" x14ac:dyDescent="0.25">
      <c r="Q202" s="86"/>
    </row>
    <row r="203" spans="17:17" ht="12.65" hidden="1" customHeight="1" x14ac:dyDescent="0.25">
      <c r="Q203" s="86"/>
    </row>
    <row r="204" spans="17:17" ht="12.65" hidden="1" customHeight="1" x14ac:dyDescent="0.25">
      <c r="Q204" s="86"/>
    </row>
    <row r="205" spans="17:17" ht="12.65" hidden="1" customHeight="1" x14ac:dyDescent="0.25">
      <c r="Q205" s="86"/>
    </row>
    <row r="206" spans="17:17" ht="12.65" hidden="1" customHeight="1" x14ac:dyDescent="0.25">
      <c r="Q206" s="86"/>
    </row>
    <row r="207" spans="17:17" ht="12.65" hidden="1" customHeight="1" x14ac:dyDescent="0.25">
      <c r="Q207" s="86"/>
    </row>
    <row r="208" spans="17:17" ht="12.65" hidden="1" customHeight="1" x14ac:dyDescent="0.25">
      <c r="Q208" s="86"/>
    </row>
    <row r="209" spans="17:17" ht="12.65" hidden="1" customHeight="1" x14ac:dyDescent="0.25">
      <c r="Q209" s="86"/>
    </row>
    <row r="210" spans="17:17" ht="12.65" hidden="1" customHeight="1" x14ac:dyDescent="0.25">
      <c r="Q210" s="86"/>
    </row>
    <row r="211" spans="17:17" ht="12.65" hidden="1" customHeight="1" x14ac:dyDescent="0.25">
      <c r="Q211" s="86"/>
    </row>
    <row r="212" spans="17:17" ht="12.65" hidden="1" customHeight="1" x14ac:dyDescent="0.25">
      <c r="Q212" s="86"/>
    </row>
    <row r="213" spans="17:17" ht="12.65" hidden="1" customHeight="1" x14ac:dyDescent="0.25">
      <c r="Q213" s="86"/>
    </row>
    <row r="214" spans="17:17" ht="12.65" hidden="1" customHeight="1" x14ac:dyDescent="0.25">
      <c r="Q214" s="86"/>
    </row>
    <row r="215" spans="17:17" ht="12.65" hidden="1" customHeight="1" x14ac:dyDescent="0.25">
      <c r="Q215" s="86"/>
    </row>
    <row r="216" spans="17:17" ht="12.65" hidden="1" customHeight="1" x14ac:dyDescent="0.25">
      <c r="Q216" s="86"/>
    </row>
    <row r="217" spans="17:17" ht="12.65" hidden="1" customHeight="1" x14ac:dyDescent="0.25">
      <c r="Q217" s="86"/>
    </row>
    <row r="218" spans="17:17" ht="12.65" hidden="1" customHeight="1" x14ac:dyDescent="0.25">
      <c r="Q218" s="86"/>
    </row>
    <row r="219" spans="17:17" ht="12.65" hidden="1" customHeight="1" x14ac:dyDescent="0.25">
      <c r="Q219" s="86"/>
    </row>
    <row r="220" spans="17:17" ht="12.65" hidden="1" customHeight="1" x14ac:dyDescent="0.25">
      <c r="Q220" s="86"/>
    </row>
    <row r="221" spans="17:17" ht="12.65" hidden="1" customHeight="1" x14ac:dyDescent="0.25">
      <c r="Q221" s="86"/>
    </row>
    <row r="222" spans="17:17" ht="12.65" hidden="1" customHeight="1" x14ac:dyDescent="0.25">
      <c r="Q222" s="86"/>
    </row>
    <row r="223" spans="17:17" ht="12.65" hidden="1" customHeight="1" x14ac:dyDescent="0.25">
      <c r="Q223" s="86"/>
    </row>
    <row r="224" spans="17:17" ht="12.65" hidden="1" customHeight="1" x14ac:dyDescent="0.25">
      <c r="Q224" s="86"/>
    </row>
    <row r="225" spans="17:17" ht="12.65" hidden="1" customHeight="1" x14ac:dyDescent="0.25">
      <c r="Q225" s="86"/>
    </row>
    <row r="226" spans="17:17" ht="12.65" hidden="1" customHeight="1" x14ac:dyDescent="0.25">
      <c r="Q226" s="86"/>
    </row>
    <row r="227" spans="17:17" ht="12.65" hidden="1" customHeight="1" x14ac:dyDescent="0.25">
      <c r="Q227" s="86"/>
    </row>
    <row r="228" spans="17:17" ht="12.65" hidden="1" customHeight="1" x14ac:dyDescent="0.25">
      <c r="Q228" s="86"/>
    </row>
    <row r="229" spans="17:17" ht="12.65" hidden="1" customHeight="1" x14ac:dyDescent="0.25">
      <c r="Q229" s="86"/>
    </row>
    <row r="230" spans="17:17" ht="12.65" hidden="1" customHeight="1" x14ac:dyDescent="0.25">
      <c r="Q230" s="86"/>
    </row>
    <row r="231" spans="17:17" ht="12.65" hidden="1" customHeight="1" x14ac:dyDescent="0.25">
      <c r="Q231" s="86"/>
    </row>
    <row r="232" spans="17:17" ht="12.65" hidden="1" customHeight="1" x14ac:dyDescent="0.25"/>
    <row r="233" spans="17:17" ht="12.65" hidden="1" customHeight="1" x14ac:dyDescent="0.25"/>
    <row r="234" spans="17:17" ht="12.65" hidden="1" customHeight="1" x14ac:dyDescent="0.25"/>
    <row r="235" spans="17:17" ht="12.65" hidden="1" customHeight="1" x14ac:dyDescent="0.25"/>
    <row r="236" spans="17:17" ht="12.65" hidden="1" customHeight="1" x14ac:dyDescent="0.25"/>
    <row r="237" spans="17:17" ht="12.65" hidden="1" customHeight="1" x14ac:dyDescent="0.25"/>
    <row r="238" spans="17:17" ht="12.65" hidden="1" customHeight="1" x14ac:dyDescent="0.25"/>
    <row r="239" spans="17:17" ht="12.65" hidden="1" customHeight="1" x14ac:dyDescent="0.25"/>
    <row r="240" spans="17:17" ht="12.65" hidden="1" customHeight="1" x14ac:dyDescent="0.25"/>
    <row r="241" spans="17:17" ht="12.65" hidden="1" customHeight="1" x14ac:dyDescent="0.25"/>
    <row r="242" spans="17:17" ht="12.65" hidden="1" customHeight="1" x14ac:dyDescent="0.25">
      <c r="Q242" s="86"/>
    </row>
    <row r="243" spans="17:17" ht="12.65" hidden="1" customHeight="1" x14ac:dyDescent="0.25">
      <c r="Q243" s="86"/>
    </row>
    <row r="244" spans="17:17" ht="12.65" hidden="1" customHeight="1" x14ac:dyDescent="0.25">
      <c r="Q244" s="86"/>
    </row>
    <row r="245" spans="17:17" ht="12.65" hidden="1" customHeight="1" x14ac:dyDescent="0.25">
      <c r="Q245" s="86"/>
    </row>
    <row r="246" spans="17:17" ht="12.65" hidden="1" customHeight="1" x14ac:dyDescent="0.25">
      <c r="Q246" s="86"/>
    </row>
    <row r="247" spans="17:17" ht="12.65" hidden="1" customHeight="1" x14ac:dyDescent="0.25">
      <c r="Q247" s="86"/>
    </row>
    <row r="248" spans="17:17" ht="12.65" hidden="1" customHeight="1" x14ac:dyDescent="0.25">
      <c r="Q248" s="86"/>
    </row>
    <row r="249" spans="17:17" ht="12.65" hidden="1" customHeight="1" x14ac:dyDescent="0.25">
      <c r="Q249" s="86"/>
    </row>
    <row r="250" spans="17:17" ht="12.65" hidden="1" customHeight="1" x14ac:dyDescent="0.25">
      <c r="Q250" s="86"/>
    </row>
    <row r="251" spans="17:17" ht="12.65" hidden="1" customHeight="1" x14ac:dyDescent="0.25">
      <c r="Q251" s="86"/>
    </row>
    <row r="252" spans="17:17" ht="12.65" hidden="1" customHeight="1" x14ac:dyDescent="0.25">
      <c r="Q252" s="86"/>
    </row>
    <row r="253" spans="17:17" ht="12.65" hidden="1" customHeight="1" x14ac:dyDescent="0.25">
      <c r="Q253" s="86"/>
    </row>
    <row r="254" spans="17:17" ht="12.65" hidden="1" customHeight="1" x14ac:dyDescent="0.25">
      <c r="Q254" s="86"/>
    </row>
    <row r="255" spans="17:17" ht="12.65" hidden="1" customHeight="1" x14ac:dyDescent="0.25">
      <c r="Q255" s="86"/>
    </row>
    <row r="256" spans="17:17" ht="12.65" hidden="1" customHeight="1" x14ac:dyDescent="0.25">
      <c r="Q256" s="86"/>
    </row>
    <row r="257" spans="17:17" ht="12.65" hidden="1" customHeight="1" x14ac:dyDescent="0.25">
      <c r="Q257" s="86"/>
    </row>
    <row r="258" spans="17:17" ht="12.65" hidden="1" customHeight="1" x14ac:dyDescent="0.25">
      <c r="Q258" s="86"/>
    </row>
    <row r="259" spans="17:17" ht="12.65" hidden="1" customHeight="1" x14ac:dyDescent="0.25">
      <c r="Q259" s="86"/>
    </row>
    <row r="260" spans="17:17" ht="12.65" hidden="1" customHeight="1" x14ac:dyDescent="0.25">
      <c r="Q260" s="86"/>
    </row>
    <row r="261" spans="17:17" ht="12.65" hidden="1" customHeight="1" x14ac:dyDescent="0.25">
      <c r="Q261" s="86"/>
    </row>
    <row r="262" spans="17:17" ht="12.65" hidden="1" customHeight="1" x14ac:dyDescent="0.25"/>
    <row r="263" spans="17:17" ht="12.65" hidden="1" customHeight="1" x14ac:dyDescent="0.25"/>
    <row r="264" spans="17:17" ht="12.65" hidden="1" customHeight="1" x14ac:dyDescent="0.25"/>
    <row r="265" spans="17:17" ht="12.65" hidden="1" customHeight="1" x14ac:dyDescent="0.25"/>
    <row r="266" spans="17:17" ht="12.65" hidden="1" customHeight="1" x14ac:dyDescent="0.25"/>
    <row r="267" spans="17:17" ht="12.65" hidden="1" customHeight="1" x14ac:dyDescent="0.25"/>
    <row r="268" spans="17:17" ht="12.65" hidden="1" customHeight="1" x14ac:dyDescent="0.25"/>
    <row r="269" spans="17:17" ht="12.65" hidden="1" customHeight="1" x14ac:dyDescent="0.25"/>
    <row r="270" spans="17:17" ht="12.65" hidden="1" customHeight="1" x14ac:dyDescent="0.25"/>
    <row r="271" spans="17:17" ht="12.65" hidden="1" customHeight="1" x14ac:dyDescent="0.25"/>
    <row r="272" spans="17:17"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autoFilter ref="A1:N462" xr:uid="{CF6F9774-E630-4428-917A-7D275BE18DE3}"/>
  <mergeCells count="15">
    <mergeCell ref="A82:A101"/>
    <mergeCell ref="A102:A121"/>
    <mergeCell ref="Q82:Q121"/>
    <mergeCell ref="Q42:Q81"/>
    <mergeCell ref="A2:A21"/>
    <mergeCell ref="A22:A41"/>
    <mergeCell ref="A42:A61"/>
    <mergeCell ref="Q2:Q41"/>
    <mergeCell ref="A62:A81"/>
    <mergeCell ref="O2:O21"/>
    <mergeCell ref="O22:O41"/>
    <mergeCell ref="O42:O61"/>
    <mergeCell ref="O62:O81"/>
    <mergeCell ref="O82:O101"/>
    <mergeCell ref="O102:O121"/>
  </mergeCells>
  <conditionalFormatting sqref="Q2">
    <cfRule type="cellIs" dxfId="509" priority="27" stopIfTrue="1" operator="equal">
      <formula>"S"</formula>
    </cfRule>
    <cfRule type="cellIs" dxfId="508" priority="28" stopIfTrue="1" operator="equal">
      <formula>"NR"</formula>
    </cfRule>
    <cfRule type="cellIs" dxfId="507" priority="29" stopIfTrue="1" operator="equal">
      <formula>"U"</formula>
    </cfRule>
  </conditionalFormatting>
  <conditionalFormatting sqref="D2:E121">
    <cfRule type="cellIs" dxfId="506" priority="21" stopIfTrue="1" operator="equal">
      <formula>"L"</formula>
    </cfRule>
    <cfRule type="cellIs" dxfId="505" priority="22" stopIfTrue="1" operator="equal">
      <formula>"M"</formula>
    </cfRule>
    <cfRule type="cellIs" dxfId="504" priority="23" stopIfTrue="1" operator="equal">
      <formula>"H"</formula>
    </cfRule>
  </conditionalFormatting>
  <conditionalFormatting sqref="Q42">
    <cfRule type="cellIs" dxfId="503" priority="14" stopIfTrue="1" operator="equal">
      <formula>"S"</formula>
    </cfRule>
    <cfRule type="cellIs" dxfId="502" priority="15" stopIfTrue="1" operator="equal">
      <formula>"NR"</formula>
    </cfRule>
    <cfRule type="cellIs" dxfId="501" priority="16" stopIfTrue="1" operator="equal">
      <formula>"U"</formula>
    </cfRule>
  </conditionalFormatting>
  <conditionalFormatting sqref="Q82">
    <cfRule type="cellIs" dxfId="500" priority="11" stopIfTrue="1" operator="equal">
      <formula>"S"</formula>
    </cfRule>
    <cfRule type="cellIs" dxfId="499" priority="12" stopIfTrue="1" operator="equal">
      <formula>"NR"</formula>
    </cfRule>
    <cfRule type="cellIs" dxfId="498" priority="13" stopIfTrue="1" operator="equal">
      <formula>"U"</formula>
    </cfRule>
  </conditionalFormatting>
  <conditionalFormatting sqref="C2:C121">
    <cfRule type="expression" dxfId="497" priority="8" stopIfTrue="1">
      <formula>D2=4</formula>
    </cfRule>
    <cfRule type="expression" dxfId="496" priority="9" stopIfTrue="1">
      <formula>D2=3</formula>
    </cfRule>
    <cfRule type="expression" dxfId="495" priority="10" stopIfTrue="1">
      <formula>OR(D2=1,D2=2)</formula>
    </cfRule>
  </conditionalFormatting>
  <conditionalFormatting sqref="C2:C121">
    <cfRule type="cellIs" dxfId="494" priority="6" stopIfTrue="1" operator="equal">
      <formula>"NC"</formula>
    </cfRule>
    <cfRule type="cellIs" dxfId="493" priority="7" stopIfTrue="1" operator="equal">
      <formula>"NY"</formula>
    </cfRule>
  </conditionalFormatting>
  <conditionalFormatting sqref="O2 O22 O42 O62 O82 O102">
    <cfRule type="expression" dxfId="492" priority="1" stopIfTrue="1">
      <formula>OR(O2="L",O2="FM")</formula>
    </cfRule>
    <cfRule type="expression" dxfId="491" priority="2" stopIfTrue="1">
      <formula>OR(O2="M",O2="LM")</formula>
    </cfRule>
    <cfRule type="expression" dxfId="490" priority="3" stopIfTrue="1">
      <formula>OR(O2="H",O2="PM",O2="NM",O2="DM")</formula>
    </cfRule>
    <cfRule type="expression" dxfId="489" priority="4" stopIfTrue="1">
      <formula>OR(O2="NC")</formula>
    </cfRule>
    <cfRule type="expression" dxfId="488" priority="5" stopIfTrue="1">
      <formula>OR(O2="NY")</formula>
    </cfRule>
  </conditionalFormatting>
  <dataValidations count="2">
    <dataValidation type="whole" operator="greaterThanOrEqual" allowBlank="1" showInputMessage="1" showErrorMessage="1" error="Only numeric entries allowed" sqref="J42:J121 H2:H121 J2:J30" xr:uid="{D23259B6-6A20-4355-A013-7241D6DF0CFF}">
      <formula1>0</formula1>
    </dataValidation>
    <dataValidation type="list" allowBlank="1" showInputMessage="1" showErrorMessage="1" sqref="F2:G121" xr:uid="{E422182B-BA0B-4428-8FA2-F205216336FE}">
      <formula1>"1,0,NY"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DDF2775-2B89-46CC-8C6F-952E4FE558B5}">
          <x14:formula1>
            <xm:f>'Organizational Unit Summary'!$AL$22:$AL$24</xm:f>
          </x14:formula1>
          <xm:sqref>Q2 Q42 Q82</xm:sqref>
        </x14:dataValidation>
        <x14:dataValidation type="list" allowBlank="1" showInputMessage="1" showErrorMessage="1" xr:uid="{60A2D5EE-2E08-483D-95EF-98C0777AD8D4}">
          <x14:formula1>
            <xm:f>IF('Organizational Unit Summary'!$B$24="Evaluation", Eval_Char, Benchmark_Char)</xm:f>
          </x14:formula1>
          <xm:sqref>O2 O22 O42 O62 O82 O102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C6C4A-A2F9-4A53-A027-4B39B0EAEDED}">
  <sheetPr codeName="Sheet33">
    <tabColor rgb="FF33CCCC"/>
  </sheetPr>
  <dimension ref="A1:Q663"/>
  <sheetViews>
    <sheetView zoomScale="80" zoomScaleNormal="80" workbookViewId="0">
      <selection activeCell="K666" sqref="K666"/>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6384" width="8.81640625" style="56"/>
  </cols>
  <sheetData>
    <row r="1" spans="1:17" s="73" customFormat="1" ht="38" thickBot="1" x14ac:dyDescent="0.3">
      <c r="A1" s="183" t="s">
        <v>59</v>
      </c>
      <c r="B1" s="183" t="s">
        <v>60</v>
      </c>
      <c r="C1" s="183" t="s">
        <v>332</v>
      </c>
      <c r="D1" s="183" t="s">
        <v>61</v>
      </c>
      <c r="E1" s="183" t="s">
        <v>62</v>
      </c>
      <c r="F1" s="183" t="s">
        <v>63</v>
      </c>
      <c r="G1" s="183" t="s">
        <v>64</v>
      </c>
      <c r="H1" s="183" t="s">
        <v>65</v>
      </c>
      <c r="I1" s="183" t="s">
        <v>497</v>
      </c>
      <c r="J1" s="183" t="s">
        <v>66</v>
      </c>
      <c r="K1" s="183" t="s">
        <v>323</v>
      </c>
      <c r="L1" s="183" t="s">
        <v>624</v>
      </c>
      <c r="M1" s="183" t="s">
        <v>68</v>
      </c>
      <c r="N1" s="183" t="s">
        <v>496</v>
      </c>
      <c r="O1" s="184" t="s">
        <v>69</v>
      </c>
      <c r="P1" s="183" t="s">
        <v>484</v>
      </c>
      <c r="Q1" s="266" t="s">
        <v>325</v>
      </c>
    </row>
    <row r="2" spans="1:17" ht="13" x14ac:dyDescent="0.25">
      <c r="A2" s="351" t="s">
        <v>468</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Summary'!$G$29="OoS","OoS",IF(AND(F2=1,G2=1,NOT(ISTEXT(I2))),4,IF(AND(F2=1,G2=1,ISTEXT(I2)),3,IF(AND(OR(F2=1,G2=1),ISTEXT(I2)),2,1))))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Summary'!$H$29="OoS","OoS",IF(AND(F3=1,G3=1,NOT(ISTEXT(I3))),4,IF(AND(F3=1,G3=1,ISTEXT(I3)),3,IF(AND(OR(F3=1,G3=1),ISTEXT(I3)),2,1))))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Summary'!$I$29="OoS","OoS",IF(AND(F4=1,G4=1,NOT(ISTEXT(I4))),4,IF(AND(F4=1,G4=1,ISTEXT(I4)),3,IF(AND(OR(F4=1,G4=1),ISTEXT(I4)),2,1))))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Summary'!$J$29="OoS","OoS",IF(AND(F5=1,G5=1,NOT(ISTEXT(I5))),4,IF(AND(F5=1,G5=1,ISTEXT(I5)),3,IF(AND(OR(F5=1,G5=1),ISTEXT(I5)),2,1))))</f>
        <v>OoS</v>
      </c>
      <c r="E5" s="57" t="b">
        <f t="shared" si="0"/>
        <v>1</v>
      </c>
      <c r="F5" s="59"/>
      <c r="G5" s="59"/>
      <c r="H5" s="59"/>
      <c r="I5" s="59"/>
      <c r="J5" s="59"/>
      <c r="K5" s="64"/>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Summary'!$K$29="OoS","OoS",IF(AND(F6=1,G6=1,NOT(ISTEXT(I6))),4,IF(AND(F6=1,G6=1,ISTEXT(I6)),3,IF(AND(OR(F6=1,G6=1),ISTEXT(I6)),2,1))))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Summary'!$L$29="OoS","OoS",IF(AND(F7=1,G7=1,NOT(ISTEXT(I7))),4,IF(AND(F7=1,G7=1,ISTEXT(I7)),3,IF(AND(OR(F7=1,G7=1),ISTEXT(I7)),2,1))))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Summary'!$M$29="OoS","OoS",IF(AND(F8=1,G8=1,NOT(ISTEXT(I8))),4,IF(AND(F8=1,G8=1,ISTEXT(I8)),3,IF(AND(OR(F8=1,G8=1),ISTEXT(I8)),2,1))))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Summary'!$N$29="OoS","OoS",IF(AND(F9=1,G9=1,NOT(ISTEXT(I9))),4,IF(AND(F9=1,G9=1,ISTEXT(I9)),3,IF(AND(OR(F9=1,G9=1),ISTEXT(I9)),2,1))))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Summary'!$O$29="OoS","OoS",IF(AND(F10=1,G10=1,NOT(ISTEXT(I10))),4,IF(AND(F10=1,G10=1,ISTEXT(I10)),3,IF(AND(OR(F10=1,G10=1),ISTEXT(I10)),2,1))))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Summary'!$P$29="OoS","OoS",IF(AND(F11=1,G11=1,NOT(ISTEXT(I11))),4,IF(AND(F11=1,G11=1,ISTEXT(I11)),3,IF(AND(OR(F11=1,G11=1),ISTEXT(I11)),2,1))))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Summary'!$Q$29="OoS","OoS",IF(AND(F12=1,G12=1,NOT(ISTEXT(I12))),4,IF(AND(F12=1,G12=1,ISTEXT(I12)),3,IF(AND(OR(F12=1,G12=1),ISTEXT(I12)),2,1))))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Summary'!$R$29="OoS","OoS",IF(AND(F13=1,G13=1,NOT(ISTEXT(I13))),4,IF(AND(F13=1,G13=1,ISTEXT(I13)),3,IF(AND(OR(F13=1,G13=1),ISTEXT(I13)),2,1))))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Summary'!$S$29="OoS","OoS",IF(AND(F14=1,G14=1,NOT(ISTEXT(I14))),4,IF(AND(F14=1,G14=1,ISTEXT(I14)),3,IF(AND(OR(F14=1,G14=1),ISTEXT(I14)),2,1))))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Summary'!$T$29="OoS","OoS",IF(AND(F15=1,G15=1,NOT(ISTEXT(I15))),4,IF(AND(F15=1,G15=1,ISTEXT(I15)),3,IF(AND(OR(F15=1,G15=1),ISTEXT(I15)),2,1))))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Summary'!$U$29="OoS","OoS",IF(AND(F16=1,G16=1,NOT(ISTEXT(I16))),4,IF(AND(F16=1,G16=1,ISTEXT(I16)),3,IF(AND(OR(F16=1,G16=1),ISTEXT(I16)),2,1))))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Summary'!$V$29="OoS","OoS",IF(AND(F17=1,G17=1,NOT(ISTEXT(I17))),4,IF(AND(F17=1,G17=1,ISTEXT(I17)),3,IF(AND(OR(F17=1,G17=1),ISTEXT(I17)),2,1))))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Summary'!$W$29="OoS","OoS",IF(AND(F18=1,G18=1,NOT(ISTEXT(I18))),4,IF(AND(F18=1,G18=1,ISTEXT(I18)),3,IF(AND(OR(F18=1,G18=1),ISTEXT(I18)),2,1))))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Summary'!$X$29="OoS","OoS",IF(AND(F19=1,G19=1,NOT(ISTEXT(I19))),4,IF(AND(F19=1,G19=1,ISTEXT(I19)),3,IF(AND(OR(F19=1,G19=1),ISTEXT(I19)),2,1))))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Summary'!$Y$29="OoS","OoS",IF(AND(F20=1,G20=1,NOT(ISTEXT(I20))),4,IF(AND(F20=1,G20=1,ISTEXT(I20)),3,IF(AND(OR(F20=1,G20=1),ISTEXT(I20)),2,1))))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Summary'!$Z$29="OoS","OoS",IF(AND(F21=1,G21=1,NOT(ISTEXT(I21))),4,IF(AND(F21=1,G21=1,ISTEXT(I21)),3,IF(AND(OR(F21=1,G21=1),ISTEXT(I21)),2,1))))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4" t="s">
        <v>480</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Summary'!$G$29="OoS","OoS",IF(AND(F22=1,G22=1,NOT(ISTEXT(I22))),4,IF(AND(F22=1,G22=1,ISTEXT(I22)),3,IF(AND(OR(F22=1,G22=1),ISTEXT(I22)),2,1))))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Summary'!$H$29="OoS","OoS",IF(AND(F23=1,G23=1,NOT(ISTEXT(I23))),4,IF(AND(F23=1,G23=1,ISTEXT(I23)),3,IF(AND(OR(F23=1,G23=1),ISTEXT(I23)),2,1))))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Summary'!$I$29="OoS","OoS",IF(AND(F24=1,G24=1,NOT(ISTEXT(I24))),4,IF(AND(F24=1,G24=1,ISTEXT(I24)),3,IF(AND(OR(F24=1,G24=1),ISTEXT(I24)),2,1))))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Summary'!$J$29="OoS","OoS",IF(AND(F25=1,G25=1,NOT(ISTEXT(I25))),4,IF(AND(F25=1,G25=1,ISTEXT(I25)),3,IF(AND(OR(F25=1,G25=1),ISTEXT(I25)),2,1))))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Summary'!$K$29="OoS","OoS",IF(AND(F26=1,G26=1,NOT(ISTEXT(I26))),4,IF(AND(F26=1,G26=1,ISTEXT(I26)),3,IF(AND(OR(F26=1,G26=1),ISTEXT(I26)),2,1))))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Summary'!$L$29="OoS","OoS",IF(AND(F27=1,G27=1,NOT(ISTEXT(I27))),4,IF(AND(F27=1,G27=1,ISTEXT(I27)),3,IF(AND(OR(F27=1,G27=1),ISTEXT(I27)),2,1))))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Summary'!$M$29="OoS","OoS",IF(AND(F28=1,G28=1,NOT(ISTEXT(I28))),4,IF(AND(F28=1,G28=1,ISTEXT(I28)),3,IF(AND(OR(F28=1,G28=1),ISTEXT(I28)),2,1))))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Summary'!$N$29="OoS","OoS",IF(AND(F29=1,G29=1,NOT(ISTEXT(I29))),4,IF(AND(F29=1,G29=1,ISTEXT(I29)),3,IF(AND(OR(F29=1,G29=1),ISTEXT(I29)),2,1))))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Summary'!$O$29="OoS","OoS",IF(AND(F30=1,G30=1,NOT(ISTEXT(I30))),4,IF(AND(F30=1,G30=1,ISTEXT(I30)),3,IF(AND(OR(F30=1,G30=1),ISTEXT(I30)),2,1))))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Summary'!$P$29="OoS","OoS",IF(AND(F31=1,G31=1,NOT(ISTEXT(I31))),4,IF(AND(F31=1,G31=1,ISTEXT(I31)),3,IF(AND(OR(F31=1,G31=1),ISTEXT(I31)),2,1))))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Summary'!$Q$29="OoS","OoS",IF(AND(F32=1,G32=1,NOT(ISTEXT(I32))),4,IF(AND(F32=1,G32=1,ISTEXT(I32)),3,IF(AND(OR(F32=1,G32=1),ISTEXT(I32)),2,1))))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Summary'!$R$29="OoS","OoS",IF(AND(F33=1,G33=1,NOT(ISTEXT(I33))),4,IF(AND(F33=1,G33=1,ISTEXT(I33)),3,IF(AND(OR(F33=1,G33=1),ISTEXT(I33)),2,1))))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Summary'!$S$29="OoS","OoS",IF(AND(F34=1,G34=1,NOT(ISTEXT(I34))),4,IF(AND(F34=1,G34=1,ISTEXT(I34)),3,IF(AND(OR(F34=1,G34=1),ISTEXT(I34)),2,1))))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Summary'!$T$29="OoS","OoS",IF(AND(F35=1,G35=1,NOT(ISTEXT(I35))),4,IF(AND(F35=1,G35=1,ISTEXT(I35)),3,IF(AND(OR(F35=1,G35=1),ISTEXT(I35)),2,1))))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Summary'!$U$29="OoS","OoS",IF(AND(F36=1,G36=1,NOT(ISTEXT(I36))),4,IF(AND(F36=1,G36=1,ISTEXT(I36)),3,IF(AND(OR(F36=1,G36=1),ISTEXT(I36)),2,1))))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Summary'!$V$29="OoS","OoS",IF(AND(F37=1,G37=1,NOT(ISTEXT(I37))),4,IF(AND(F37=1,G37=1,ISTEXT(I37)),3,IF(AND(OR(F37=1,G37=1),ISTEXT(I37)),2,1))))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Summary'!$W$29="OoS","OoS",IF(AND(F38=1,G38=1,NOT(ISTEXT(I38))),4,IF(AND(F38=1,G38=1,ISTEXT(I38)),3,IF(AND(OR(F38=1,G38=1),ISTEXT(I38)),2,1))))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Summary'!$X$29="OoS","OoS",IF(AND(F39=1,G39=1,NOT(ISTEXT(I39))),4,IF(AND(F39=1,G39=1,ISTEXT(I39)),3,IF(AND(OR(F39=1,G39=1),ISTEXT(I39)),2,1))))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Summary'!$Y$29="OoS","OoS",IF(AND(F40=1,G40=1,NOT(ISTEXT(I40))),4,IF(AND(F40=1,G40=1,ISTEXT(I40)),3,IF(AND(OR(F40=1,G40=1),ISTEXT(I40)),2,1))))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Summary'!$Z$29="OoS","OoS",IF(AND(F41=1,G41=1,NOT(ISTEXT(I41))),4,IF(AND(F41=1,G41=1,ISTEXT(I41)),3,IF(AND(OR(F41=1,G41=1),ISTEXT(I41)),2,1))))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469</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Summary'!$G$29="OoS","OoS",IF(AND(F42=1,G42=1,NOT(ISTEXT(I42))),4,IF(AND(F42=1,G42=1,ISTEXT(I42)),3,IF(AND(OR(F42=1,G42=1),ISTEXT(I42)),2,1))))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Summary'!$H$29="OoS","OoS",IF(AND(F43=1,G43=1,NOT(ISTEXT(I43))),4,IF(AND(F43=1,G43=1,ISTEXT(I43)),3,IF(AND(OR(F43=1,G43=1),ISTEXT(I43)),2,1))))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Summary'!$I$29="OoS","OoS",IF(AND(F44=1,G44=1,NOT(ISTEXT(I44))),4,IF(AND(F44=1,G44=1,ISTEXT(I44)),3,IF(AND(OR(F44=1,G44=1),ISTEXT(I44)),2,1))))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Summary'!$J$29="OoS","OoS",IF(AND(F45=1,G45=1,NOT(ISTEXT(I45))),4,IF(AND(F45=1,G45=1,ISTEXT(I45)),3,IF(AND(OR(F45=1,G45=1),ISTEXT(I45)),2,1))))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Summary'!$K$29="OoS","OoS",IF(AND(F46=1,G46=1,NOT(ISTEXT(I46))),4,IF(AND(F46=1,G46=1,ISTEXT(I46)),3,IF(AND(OR(F46=1,G46=1),ISTEXT(I46)),2,1))))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Summary'!$L$29="OoS","OoS",IF(AND(F47=1,G47=1,NOT(ISTEXT(I47))),4,IF(AND(F47=1,G47=1,ISTEXT(I47)),3,IF(AND(OR(F47=1,G47=1),ISTEXT(I47)),2,1))))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Summary'!$M$29="OoS","OoS",IF(AND(F48=1,G48=1,NOT(ISTEXT(I48))),4,IF(AND(F48=1,G48=1,ISTEXT(I48)),3,IF(AND(OR(F48=1,G48=1),ISTEXT(I48)),2,1))))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Summary'!$N$29="OoS","OoS",IF(AND(F49=1,G49=1,NOT(ISTEXT(I49))),4,IF(AND(F49=1,G49=1,ISTEXT(I49)),3,IF(AND(OR(F49=1,G49=1),ISTEXT(I49)),2,1))))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Summary'!$O$29="OoS","OoS",IF(AND(F50=1,G50=1,NOT(ISTEXT(I50))),4,IF(AND(F50=1,G50=1,ISTEXT(I50)),3,IF(AND(OR(F50=1,G50=1),ISTEXT(I50)),2,1))))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Summary'!$P$29="OoS","OoS",IF(AND(F51=1,G51=1,NOT(ISTEXT(I51))),4,IF(AND(F51=1,G51=1,ISTEXT(I51)),3,IF(AND(OR(F51=1,G51=1),ISTEXT(I51)),2,1))))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Summary'!$Q$29="OoS","OoS",IF(AND(F52=1,G52=1,NOT(ISTEXT(I52))),4,IF(AND(F52=1,G52=1,ISTEXT(I52)),3,IF(AND(OR(F52=1,G52=1),ISTEXT(I52)),2,1))))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Summary'!$R$29="OoS","OoS",IF(AND(F53=1,G53=1,NOT(ISTEXT(I53))),4,IF(AND(F53=1,G53=1,ISTEXT(I53)),3,IF(AND(OR(F53=1,G53=1),ISTEXT(I53)),2,1))))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Summary'!$S$29="OoS","OoS",IF(AND(F54=1,G54=1,NOT(ISTEXT(I54))),4,IF(AND(F54=1,G54=1,ISTEXT(I54)),3,IF(AND(OR(F54=1,G54=1),ISTEXT(I54)),2,1))))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Summary'!$T$29="OoS","OoS",IF(AND(F55=1,G55=1,NOT(ISTEXT(I55))),4,IF(AND(F55=1,G55=1,ISTEXT(I55)),3,IF(AND(OR(F55=1,G55=1),ISTEXT(I55)),2,1))))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Summary'!$U$29="OoS","OoS",IF(AND(F56=1,G56=1,NOT(ISTEXT(I56))),4,IF(AND(F56=1,G56=1,ISTEXT(I56)),3,IF(AND(OR(F56=1,G56=1),ISTEXT(I56)),2,1))))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Summary'!$V$29="OoS","OoS",IF(AND(F57=1,G57=1,NOT(ISTEXT(I57))),4,IF(AND(F57=1,G57=1,ISTEXT(I57)),3,IF(AND(OR(F57=1,G57=1),ISTEXT(I57)),2,1))))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Summary'!$W$29="OoS","OoS",IF(AND(F58=1,G58=1,NOT(ISTEXT(I58))),4,IF(AND(F58=1,G58=1,ISTEXT(I58)),3,IF(AND(OR(F58=1,G58=1),ISTEXT(I58)),2,1))))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Summary'!$X$29="OoS","OoS",IF(AND(F59=1,G59=1,NOT(ISTEXT(I59))),4,IF(AND(F59=1,G59=1,ISTEXT(I59)),3,IF(AND(OR(F59=1,G59=1),ISTEXT(I59)),2,1))))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Summary'!$Y$29="OoS","OoS",IF(AND(F60=1,G60=1,NOT(ISTEXT(I60))),4,IF(AND(F60=1,G60=1,ISTEXT(I60)),3,IF(AND(OR(F60=1,G60=1),ISTEXT(I60)),2,1))))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Summary'!$Z$29="OoS","OoS",IF(AND(F61=1,G61=1,NOT(ISTEXT(I61))),4,IF(AND(F61=1,G61=1,ISTEXT(I61)),3,IF(AND(OR(F61=1,G61=1),ISTEXT(I61)),2,1))))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470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Summary'!$G$29="OoS","OoS",IF(AND(F62=1,G62=1,NOT(ISTEXT(I62))),4,IF(AND(F62=1,G62=1,ISTEXT(I62)),3,IF(AND(OR(F62=1,G62=1),ISTEXT(I62)),2,1))))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Summary'!$H$29="OoS","OoS",IF(AND(F63=1,G63=1,NOT(ISTEXT(I63))),4,IF(AND(F63=1,G63=1,ISTEXT(I63)),3,IF(AND(OR(F63=1,G63=1),ISTEXT(I63)),2,1))))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Summary'!$I$29="OoS","OoS",IF(AND(F64=1,G64=1,NOT(ISTEXT(I64))),4,IF(AND(F64=1,G64=1,ISTEXT(I64)),3,IF(AND(OR(F64=1,G64=1),ISTEXT(I64)),2,1))))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Summary'!$J$29="OoS","OoS",IF(AND(F65=1,G65=1,NOT(ISTEXT(I65))),4,IF(AND(F65=1,G65=1,ISTEXT(I65)),3,IF(AND(OR(F65=1,G65=1),ISTEXT(I65)),2,1))))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Summary'!$K$29="OoS","OoS",IF(AND(F66=1,G66=1,NOT(ISTEXT(I66))),4,IF(AND(F66=1,G66=1,ISTEXT(I66)),3,IF(AND(OR(F66=1,G66=1),ISTEXT(I66)),2,1))))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Summary'!$L$29="OoS","OoS",IF(AND(F67=1,G67=1,NOT(ISTEXT(I67))),4,IF(AND(F67=1,G67=1,ISTEXT(I67)),3,IF(AND(OR(F67=1,G67=1),ISTEXT(I67)),2,1))))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Summary'!$M$29="OoS","OoS",IF(AND(F68=1,G68=1,NOT(ISTEXT(I68))),4,IF(AND(F68=1,G68=1,ISTEXT(I68)),3,IF(AND(OR(F68=1,G68=1),ISTEXT(I68)),2,1))))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Summary'!$N$29="OoS","OoS",IF(AND(F69=1,G69=1,NOT(ISTEXT(I69))),4,IF(AND(F69=1,G69=1,ISTEXT(I69)),3,IF(AND(OR(F69=1,G69=1),ISTEXT(I69)),2,1))))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Summary'!$O$29="OoS","OoS",IF(AND(F70=1,G70=1,NOT(ISTEXT(I70))),4,IF(AND(F70=1,G70=1,ISTEXT(I70)),3,IF(AND(OR(F70=1,G70=1),ISTEXT(I70)),2,1))))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Summary'!$P$29="OoS","OoS",IF(AND(F71=1,G71=1,NOT(ISTEXT(I71))),4,IF(AND(F71=1,G71=1,ISTEXT(I71)),3,IF(AND(OR(F71=1,G71=1),ISTEXT(I71)),2,1))))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Summary'!$Q$29="OoS","OoS",IF(AND(F72=1,G72=1,NOT(ISTEXT(I72))),4,IF(AND(F72=1,G72=1,ISTEXT(I72)),3,IF(AND(OR(F72=1,G72=1),ISTEXT(I72)),2,1))))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Summary'!$R$29="OoS","OoS",IF(AND(F73=1,G73=1,NOT(ISTEXT(I73))),4,IF(AND(F73=1,G73=1,ISTEXT(I73)),3,IF(AND(OR(F73=1,G73=1),ISTEXT(I73)),2,1))))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Summary'!$S$29="OoS","OoS",IF(AND(F74=1,G74=1,NOT(ISTEXT(I74))),4,IF(AND(F74=1,G74=1,ISTEXT(I74)),3,IF(AND(OR(F74=1,G74=1),ISTEXT(I74)),2,1))))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Summary'!$T$29="OoS","OoS",IF(AND(F75=1,G75=1,NOT(ISTEXT(I75))),4,IF(AND(F75=1,G75=1,ISTEXT(I75)),3,IF(AND(OR(F75=1,G75=1),ISTEXT(I75)),2,1))))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Summary'!$U$29="OoS","OoS",IF(AND(F76=1,G76=1,NOT(ISTEXT(I76))),4,IF(AND(F76=1,G76=1,ISTEXT(I76)),3,IF(AND(OR(F76=1,G76=1),ISTEXT(I76)),2,1))))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Summary'!$V$29="OoS","OoS",IF(AND(F77=1,G77=1,NOT(ISTEXT(I77))),4,IF(AND(F77=1,G77=1,ISTEXT(I77)),3,IF(AND(OR(F77=1,G77=1),ISTEXT(I77)),2,1))))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Summary'!$W$29="OoS","OoS",IF(AND(F78=1,G78=1,NOT(ISTEXT(I78))),4,IF(AND(F78=1,G78=1,ISTEXT(I78)),3,IF(AND(OR(F78=1,G78=1),ISTEXT(I78)),2,1))))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Summary'!$X$29="OoS","OoS",IF(AND(F79=1,G79=1,NOT(ISTEXT(I79))),4,IF(AND(F79=1,G79=1,ISTEXT(I79)),3,IF(AND(OR(F79=1,G79=1),ISTEXT(I79)),2,1))))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Summary'!$Y$29="OoS","OoS",IF(AND(F80=1,G80=1,NOT(ISTEXT(I80))),4,IF(AND(F80=1,G80=1,ISTEXT(I80)),3,IF(AND(OR(F80=1,G80=1),ISTEXT(I80)),2,1))))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Summary'!$Z$29="OoS","OoS",IF(AND(F81=1,G81=1,NOT(ISTEXT(I81))),4,IF(AND(F81=1,G81=1,ISTEXT(I81)),3,IF(AND(OR(F81=1,G81=1),ISTEXT(I81)),2,1))))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481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Summary'!$G$29="OoS","OoS",IF(AND(F82=1,G82=1,NOT(ISTEXT(I82))),4,IF(AND(F82=1,G82=1,ISTEXT(I82)),3,IF(AND(OR(F82=1,G82=1),ISTEXT(I82)),2,1))))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Summary'!$H$29="OoS","OoS",IF(AND(F83=1,G83=1,NOT(ISTEXT(I83))),4,IF(AND(F83=1,G83=1,ISTEXT(I83)),3,IF(AND(OR(F83=1,G83=1),ISTEXT(I83)),2,1))))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Summary'!$I$29="OoS","OoS",IF(AND(F84=1,G84=1,NOT(ISTEXT(I84))),4,IF(AND(F84=1,G84=1,ISTEXT(I84)),3,IF(AND(OR(F84=1,G84=1),ISTEXT(I84)),2,1))))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Summary'!$J$29="OoS","OoS",IF(AND(F85=1,G85=1,NOT(ISTEXT(I85))),4,IF(AND(F85=1,G85=1,ISTEXT(I85)),3,IF(AND(OR(F85=1,G85=1),ISTEXT(I85)),2,1))))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Summary'!$K$29="OoS","OoS",IF(AND(F86=1,G86=1,NOT(ISTEXT(I86))),4,IF(AND(F86=1,G86=1,ISTEXT(I86)),3,IF(AND(OR(F86=1,G86=1),ISTEXT(I86)),2,1))))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Summary'!$L$29="OoS","OoS",IF(AND(F87=1,G87=1,NOT(ISTEXT(I87))),4,IF(AND(F87=1,G87=1,ISTEXT(I87)),3,IF(AND(OR(F87=1,G87=1),ISTEXT(I87)),2,1))))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Summary'!$M$29="OoS","OoS",IF(AND(F88=1,G88=1,NOT(ISTEXT(I88))),4,IF(AND(F88=1,G88=1,ISTEXT(I88)),3,IF(AND(OR(F88=1,G88=1),ISTEXT(I88)),2,1))))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Summary'!$N$29="OoS","OoS",IF(AND(F89=1,G89=1,NOT(ISTEXT(I89))),4,IF(AND(F89=1,G89=1,ISTEXT(I89)),3,IF(AND(OR(F89=1,G89=1),ISTEXT(I89)),2,1))))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Summary'!$O$29="OoS","OoS",IF(AND(F90=1,G90=1,NOT(ISTEXT(I90))),4,IF(AND(F90=1,G90=1,ISTEXT(I90)),3,IF(AND(OR(F90=1,G90=1),ISTEXT(I90)),2,1))))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Summary'!$P$29="OoS","OoS",IF(AND(F91=1,G91=1,NOT(ISTEXT(I91))),4,IF(AND(F91=1,G91=1,ISTEXT(I91)),3,IF(AND(OR(F91=1,G91=1),ISTEXT(I91)),2,1))))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Summary'!$Q$29="OoS","OoS",IF(AND(F92=1,G92=1,NOT(ISTEXT(I92))),4,IF(AND(F92=1,G92=1,ISTEXT(I92)),3,IF(AND(OR(F92=1,G92=1),ISTEXT(I92)),2,1))))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Summary'!$R$29="OoS","OoS",IF(AND(F93=1,G93=1,NOT(ISTEXT(I93))),4,IF(AND(F93=1,G93=1,ISTEXT(I93)),3,IF(AND(OR(F93=1,G93=1),ISTEXT(I93)),2,1))))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Summary'!$S$29="OoS","OoS",IF(AND(F94=1,G94=1,NOT(ISTEXT(I94))),4,IF(AND(F94=1,G94=1,ISTEXT(I94)),3,IF(AND(OR(F94=1,G94=1),ISTEXT(I94)),2,1))))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Summary'!$T$29="OoS","OoS",IF(AND(F95=1,G95=1,NOT(ISTEXT(I95))),4,IF(AND(F95=1,G95=1,ISTEXT(I95)),3,IF(AND(OR(F95=1,G95=1),ISTEXT(I95)),2,1))))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Summary'!$U$29="OoS","OoS",IF(AND(F96=1,G96=1,NOT(ISTEXT(I96))),4,IF(AND(F96=1,G96=1,ISTEXT(I96)),3,IF(AND(OR(F96=1,G96=1),ISTEXT(I96)),2,1))))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Summary'!$V$29="OoS","OoS",IF(AND(F97=1,G97=1,NOT(ISTEXT(I97))),4,IF(AND(F97=1,G97=1,ISTEXT(I97)),3,IF(AND(OR(F97=1,G97=1),ISTEXT(I97)),2,1))))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Summary'!$W$29="OoS","OoS",IF(AND(F98=1,G98=1,NOT(ISTEXT(I98))),4,IF(AND(F98=1,G98=1,ISTEXT(I98)),3,IF(AND(OR(F98=1,G98=1),ISTEXT(I98)),2,1))))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Summary'!$X$29="OoS","OoS",IF(AND(F99=1,G99=1,NOT(ISTEXT(I99))),4,IF(AND(F99=1,G99=1,ISTEXT(I99)),3,IF(AND(OR(F99=1,G99=1),ISTEXT(I99)),2,1))))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Summary'!$Y$29="OoS","OoS",IF(AND(F100=1,G100=1,NOT(ISTEXT(I100))),4,IF(AND(F100=1,G100=1,ISTEXT(I100)),3,IF(AND(OR(F100=1,G100=1),ISTEXT(I100)),2,1))))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Summary'!$Z$29="OoS","OoS",IF(AND(F101=1,G101=1,NOT(ISTEXT(I101))),4,IF(AND(F101=1,G101=1,ISTEXT(I101)),3,IF(AND(OR(F101=1,G101=1),ISTEXT(I101)),2,1))))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8"/>
    </row>
    <row r="102" spans="1:17" ht="13" x14ac:dyDescent="0.25">
      <c r="A102" s="351" t="s">
        <v>471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Summary'!$G$29="OoS","OoS",IF(AND(F102=1,G102=1,NOT(ISTEXT(I102))),4,IF(AND(F102=1,G102=1,ISTEXT(I102)),3,IF(AND(OR(F102=1,G102=1),ISTEXT(I102)),2,1))))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6"/>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Summary'!$H$29="OoS","OoS",IF(AND(F103=1,G103=1,NOT(ISTEXT(I103))),4,IF(AND(F103=1,G103=1,ISTEXT(I103)),3,IF(AND(OR(F103=1,G103=1),ISTEXT(I103)),2,1))))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Summary'!$I$29="OoS","OoS",IF(AND(F104=1,G104=1,NOT(ISTEXT(I104))),4,IF(AND(F104=1,G104=1,ISTEXT(I104)),3,IF(AND(OR(F104=1,G104=1),ISTEXT(I104)),2,1))))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Summary'!$J$29="OoS","OoS",IF(AND(F105=1,G105=1,NOT(ISTEXT(I105))),4,IF(AND(F105=1,G105=1,ISTEXT(I105)),3,IF(AND(OR(F105=1,G105=1),ISTEXT(I105)),2,1))))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Summary'!$K$29="OoS","OoS",IF(AND(F106=1,G106=1,NOT(ISTEXT(I106))),4,IF(AND(F106=1,G106=1,ISTEXT(I106)),3,IF(AND(OR(F106=1,G106=1),ISTEXT(I106)),2,1))))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Summary'!$L$29="OoS","OoS",IF(AND(F107=1,G107=1,NOT(ISTEXT(I107))),4,IF(AND(F107=1,G107=1,ISTEXT(I107)),3,IF(AND(OR(F107=1,G107=1),ISTEXT(I107)),2,1))))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Summary'!$M$29="OoS","OoS",IF(AND(F108=1,G108=1,NOT(ISTEXT(I108))),4,IF(AND(F108=1,G108=1,ISTEXT(I108)),3,IF(AND(OR(F108=1,G108=1),ISTEXT(I108)),2,1))))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Summary'!$N$29="OoS","OoS",IF(AND(F109=1,G109=1,NOT(ISTEXT(I109))),4,IF(AND(F109=1,G109=1,ISTEXT(I109)),3,IF(AND(OR(F109=1,G109=1),ISTEXT(I109)),2,1))))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Summary'!$O$29="OoS","OoS",IF(AND(F110=1,G110=1,NOT(ISTEXT(I110))),4,IF(AND(F110=1,G110=1,ISTEXT(I110)),3,IF(AND(OR(F110=1,G110=1),ISTEXT(I110)),2,1))))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Summary'!$P$29="OoS","OoS",IF(AND(F111=1,G111=1,NOT(ISTEXT(I111))),4,IF(AND(F111=1,G111=1,ISTEXT(I111)),3,IF(AND(OR(F111=1,G111=1),ISTEXT(I111)),2,1))))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Summary'!$Q$29="OoS","OoS",IF(AND(F112=1,G112=1,NOT(ISTEXT(I112))),4,IF(AND(F112=1,G112=1,ISTEXT(I112)),3,IF(AND(OR(F112=1,G112=1),ISTEXT(I112)),2,1))))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Summary'!$R$29="OoS","OoS",IF(AND(F113=1,G113=1,NOT(ISTEXT(I113))),4,IF(AND(F113=1,G113=1,ISTEXT(I113)),3,IF(AND(OR(F113=1,G113=1),ISTEXT(I113)),2,1))))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Summary'!$S$29="OoS","OoS",IF(AND(F114=1,G114=1,NOT(ISTEXT(I114))),4,IF(AND(F114=1,G114=1,ISTEXT(I114)),3,IF(AND(OR(F114=1,G114=1),ISTEXT(I114)),2,1))))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Summary'!$T$29="OoS","OoS",IF(AND(F115=1,G115=1,NOT(ISTEXT(I115))),4,IF(AND(F115=1,G115=1,ISTEXT(I115)),3,IF(AND(OR(F115=1,G115=1),ISTEXT(I115)),2,1))))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Summary'!$U$29="OoS","OoS",IF(AND(F116=1,G116=1,NOT(ISTEXT(I116))),4,IF(AND(F116=1,G116=1,ISTEXT(I116)),3,IF(AND(OR(F116=1,G116=1),ISTEXT(I116)),2,1))))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Summary'!$V$29="OoS","OoS",IF(AND(F117=1,G117=1,NOT(ISTEXT(I117))),4,IF(AND(F117=1,G117=1,ISTEXT(I117)),3,IF(AND(OR(F117=1,G117=1),ISTEXT(I117)),2,1))))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Summary'!$W$29="OoS","OoS",IF(AND(F118=1,G118=1,NOT(ISTEXT(I118))),4,IF(AND(F118=1,G118=1,ISTEXT(I118)),3,IF(AND(OR(F118=1,G118=1),ISTEXT(I118)),2,1))))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Summary'!$X$29="OoS","OoS",IF(AND(F119=1,G119=1,NOT(ISTEXT(I119))),4,IF(AND(F119=1,G119=1,ISTEXT(I119)),3,IF(AND(OR(F119=1,G119=1),ISTEXT(I119)),2,1))))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Summary'!$Y$29="OoS","OoS",IF(AND(F120=1,G120=1,NOT(ISTEXT(I120))),4,IF(AND(F120=1,G120=1,ISTEXT(I120)),3,IF(AND(OR(F120=1,G120=1),ISTEXT(I120)),2,1))))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Summary'!$Z$29="OoS","OoS",IF(AND(F121=1,G121=1,NOT(ISTEXT(I121))),4,IF(AND(F121=1,G121=1,ISTEXT(I121)),3,IF(AND(OR(F121=1,G121=1),ISTEXT(I121)),2,1))))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7"/>
    </row>
    <row r="122" spans="1:17" ht="13" x14ac:dyDescent="0.25">
      <c r="A122" s="351" t="s">
        <v>472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Summary'!$G$29="OoS","OoS",IF(AND(F122=1,G122=1,NOT(ISTEXT(I122))),4,IF(AND(F122=1,G122=1,ISTEXT(I122)),3,IF(AND(OR(F122=1,G122=1),ISTEXT(I122)),2,1))))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Summary'!$H$29="OoS","OoS",IF(AND(F123=1,G123=1,NOT(ISTEXT(I123))),4,IF(AND(F123=1,G123=1,ISTEXT(I123)),3,IF(AND(OR(F123=1,G123=1),ISTEXT(I123)),2,1))))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Summary'!$I$29="OoS","OoS",IF(AND(F124=1,G124=1,NOT(ISTEXT(I124))),4,IF(AND(F124=1,G124=1,ISTEXT(I124)),3,IF(AND(OR(F124=1,G124=1),ISTEXT(I124)),2,1))))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Summary'!$J$29="OoS","OoS",IF(AND(F125=1,G125=1,NOT(ISTEXT(I125))),4,IF(AND(F125=1,G125=1,ISTEXT(I125)),3,IF(AND(OR(F125=1,G125=1),ISTEXT(I125)),2,1))))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Summary'!$K$29="OoS","OoS",IF(AND(F126=1,G126=1,NOT(ISTEXT(I126))),4,IF(AND(F126=1,G126=1,ISTEXT(I126)),3,IF(AND(OR(F126=1,G126=1),ISTEXT(I126)),2,1))))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Summary'!$L$29="OoS","OoS",IF(AND(F127=1,G127=1,NOT(ISTEXT(I127))),4,IF(AND(F127=1,G127=1,ISTEXT(I127)),3,IF(AND(OR(F127=1,G127=1),ISTEXT(I127)),2,1))))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Summary'!$M$29="OoS","OoS",IF(AND(F128=1,G128=1,NOT(ISTEXT(I128))),4,IF(AND(F128=1,G128=1,ISTEXT(I128)),3,IF(AND(OR(F128=1,G128=1),ISTEXT(I128)),2,1))))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Summary'!$N$29="OoS","OoS",IF(AND(F129=1,G129=1,NOT(ISTEXT(I129))),4,IF(AND(F129=1,G129=1,ISTEXT(I129)),3,IF(AND(OR(F129=1,G129=1),ISTEXT(I129)),2,1))))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Summary'!$O$29="OoS","OoS",IF(AND(F130=1,G130=1,NOT(ISTEXT(I130))),4,IF(AND(F130=1,G130=1,ISTEXT(I130)),3,IF(AND(OR(F130=1,G130=1),ISTEXT(I130)),2,1))))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Summary'!$P$29="OoS","OoS",IF(AND(F131=1,G131=1,NOT(ISTEXT(I131))),4,IF(AND(F131=1,G131=1,ISTEXT(I131)),3,IF(AND(OR(F131=1,G131=1),ISTEXT(I131)),2,1))))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Summary'!$Q$29="OoS","OoS",IF(AND(F132=1,G132=1,NOT(ISTEXT(I132))),4,IF(AND(F132=1,G132=1,ISTEXT(I132)),3,IF(AND(OR(F132=1,G132=1),ISTEXT(I132)),2,1))))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Summary'!$R$29="OoS","OoS",IF(AND(F133=1,G133=1,NOT(ISTEXT(I133))),4,IF(AND(F133=1,G133=1,ISTEXT(I133)),3,IF(AND(OR(F133=1,G133=1),ISTEXT(I133)),2,1))))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Summary'!$S$29="OoS","OoS",IF(AND(F134=1,G134=1,NOT(ISTEXT(I134))),4,IF(AND(F134=1,G134=1,ISTEXT(I134)),3,IF(AND(OR(F134=1,G134=1),ISTEXT(I134)),2,1))))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Summary'!$T$29="OoS","OoS",IF(AND(F135=1,G135=1,NOT(ISTEXT(I135))),4,IF(AND(F135=1,G135=1,ISTEXT(I135)),3,IF(AND(OR(F135=1,G135=1),ISTEXT(I135)),2,1))))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Summary'!$U$29="OoS","OoS",IF(AND(F136=1,G136=1,NOT(ISTEXT(I136))),4,IF(AND(F136=1,G136=1,ISTEXT(I136)),3,IF(AND(OR(F136=1,G136=1),ISTEXT(I136)),2,1))))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Summary'!$V$29="OoS","OoS",IF(AND(F137=1,G137=1,NOT(ISTEXT(I137))),4,IF(AND(F137=1,G137=1,ISTEXT(I137)),3,IF(AND(OR(F137=1,G137=1),ISTEXT(I137)),2,1))))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Summary'!$W$29="OoS","OoS",IF(AND(F138=1,G138=1,NOT(ISTEXT(I138))),4,IF(AND(F138=1,G138=1,ISTEXT(I138)),3,IF(AND(OR(F138=1,G138=1),ISTEXT(I138)),2,1))))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Summary'!$X$29="OoS","OoS",IF(AND(F139=1,G139=1,NOT(ISTEXT(I139))),4,IF(AND(F139=1,G139=1,ISTEXT(I139)),3,IF(AND(OR(F139=1,G139=1),ISTEXT(I139)),2,1))))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Summary'!$Y$29="OoS","OoS",IF(AND(F140=1,G140=1,NOT(ISTEXT(I140))),4,IF(AND(F140=1,G140=1,ISTEXT(I140)),3,IF(AND(OR(F140=1,G140=1),ISTEXT(I140)),2,1))))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Summary'!$Z$29="OoS","OoS",IF(AND(F141=1,G141=1,NOT(ISTEXT(I141))),4,IF(AND(F141=1,G141=1,ISTEXT(I141)),3,IF(AND(OR(F141=1,G141=1),ISTEXT(I141)),2,1))))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8"/>
    </row>
    <row r="142" spans="1:17" ht="12.65" hidden="1" customHeight="1" thickBot="1" x14ac:dyDescent="0.3"/>
    <row r="143" spans="1:17" ht="12.65" hidden="1" customHeight="1" x14ac:dyDescent="0.25"/>
    <row r="144" spans="1:17"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spans="17:17" ht="12.65" hidden="1" customHeight="1" x14ac:dyDescent="0.25"/>
    <row r="162" spans="17:17" ht="12.65" hidden="1" customHeight="1" x14ac:dyDescent="0.25"/>
    <row r="163" spans="17:17" ht="12.65" hidden="1" customHeight="1" x14ac:dyDescent="0.25"/>
    <row r="164" spans="17:17" ht="12.65" hidden="1" customHeight="1" x14ac:dyDescent="0.25"/>
    <row r="165" spans="17:17" ht="12.65" hidden="1" customHeight="1" x14ac:dyDescent="0.25"/>
    <row r="166" spans="17:17" ht="12.65" hidden="1" customHeight="1" x14ac:dyDescent="0.25"/>
    <row r="167" spans="17:17" ht="12.65" hidden="1" customHeight="1" x14ac:dyDescent="0.25"/>
    <row r="168" spans="17:17" ht="12.65" hidden="1" customHeight="1" x14ac:dyDescent="0.25"/>
    <row r="169" spans="17:17" ht="12.65" hidden="1" customHeight="1" x14ac:dyDescent="0.25"/>
    <row r="170" spans="17:17" ht="12.65" hidden="1" customHeight="1" x14ac:dyDescent="0.25"/>
    <row r="171" spans="17:17" ht="12.65" hidden="1" customHeight="1" x14ac:dyDescent="0.25"/>
    <row r="172" spans="17:17" ht="12.65" hidden="1" customHeight="1" x14ac:dyDescent="0.25">
      <c r="Q172" s="86"/>
    </row>
    <row r="173" spans="17:17" ht="12.65" hidden="1" customHeight="1" x14ac:dyDescent="0.25">
      <c r="Q173" s="86"/>
    </row>
    <row r="174" spans="17:17" ht="12.65" hidden="1" customHeight="1" x14ac:dyDescent="0.25">
      <c r="Q174" s="86"/>
    </row>
    <row r="175" spans="17:17" ht="12.65" hidden="1" customHeight="1" x14ac:dyDescent="0.25">
      <c r="Q175" s="86"/>
    </row>
    <row r="176" spans="17:17" ht="12.65" hidden="1" customHeight="1" x14ac:dyDescent="0.25">
      <c r="Q176" s="86"/>
    </row>
    <row r="177" spans="17:17" ht="12.65" hidden="1" customHeight="1" x14ac:dyDescent="0.25">
      <c r="Q177" s="86"/>
    </row>
    <row r="178" spans="17:17" ht="12.65" hidden="1" customHeight="1" x14ac:dyDescent="0.25">
      <c r="Q178" s="86"/>
    </row>
    <row r="179" spans="17:17" ht="12.65" hidden="1" customHeight="1" x14ac:dyDescent="0.25">
      <c r="Q179" s="86"/>
    </row>
    <row r="180" spans="17:17" ht="12.65" hidden="1" customHeight="1" x14ac:dyDescent="0.25">
      <c r="Q180" s="86"/>
    </row>
    <row r="181" spans="17:17" ht="12.65" hidden="1" customHeight="1" x14ac:dyDescent="0.25">
      <c r="Q181" s="86"/>
    </row>
    <row r="182" spans="17:17" ht="12.65" hidden="1" customHeight="1" x14ac:dyDescent="0.25">
      <c r="Q182" s="86"/>
    </row>
    <row r="183" spans="17:17" ht="12.65" hidden="1" customHeight="1" x14ac:dyDescent="0.25">
      <c r="Q183" s="86"/>
    </row>
    <row r="184" spans="17:17" ht="12.65" hidden="1" customHeight="1" x14ac:dyDescent="0.25">
      <c r="Q184" s="86"/>
    </row>
    <row r="185" spans="17:17" ht="12.65" hidden="1" customHeight="1" x14ac:dyDescent="0.25">
      <c r="Q185" s="86"/>
    </row>
    <row r="186" spans="17:17" ht="12.65" hidden="1" customHeight="1" x14ac:dyDescent="0.25">
      <c r="Q186" s="86"/>
    </row>
    <row r="187" spans="17:17" ht="12.65" hidden="1" customHeight="1" x14ac:dyDescent="0.25">
      <c r="Q187" s="86"/>
    </row>
    <row r="188" spans="17:17" ht="12.65" hidden="1" customHeight="1" x14ac:dyDescent="0.25">
      <c r="Q188" s="86"/>
    </row>
    <row r="189" spans="17:17" ht="12.65" hidden="1" customHeight="1" x14ac:dyDescent="0.25">
      <c r="Q189" s="86"/>
    </row>
    <row r="190" spans="17:17" ht="12.65" hidden="1" customHeight="1" x14ac:dyDescent="0.25">
      <c r="Q190" s="86"/>
    </row>
    <row r="191" spans="17:17" ht="12.65" hidden="1" customHeight="1" x14ac:dyDescent="0.25">
      <c r="Q191" s="86"/>
    </row>
    <row r="192" spans="17:17" ht="12.65" hidden="1" customHeight="1" x14ac:dyDescent="0.25">
      <c r="Q192" s="86"/>
    </row>
    <row r="193" spans="17:17" ht="12.65" hidden="1" customHeight="1" x14ac:dyDescent="0.25">
      <c r="Q193" s="86"/>
    </row>
    <row r="194" spans="17:17" ht="12.65" hidden="1" customHeight="1" x14ac:dyDescent="0.25">
      <c r="Q194" s="86"/>
    </row>
    <row r="195" spans="17:17" ht="12.65" hidden="1" customHeight="1" x14ac:dyDescent="0.25">
      <c r="Q195" s="86"/>
    </row>
    <row r="196" spans="17:17" ht="12.65" hidden="1" customHeight="1" x14ac:dyDescent="0.25">
      <c r="Q196" s="86"/>
    </row>
    <row r="197" spans="17:17" ht="12.65" hidden="1" customHeight="1" x14ac:dyDescent="0.25">
      <c r="Q197" s="86"/>
    </row>
    <row r="198" spans="17:17" ht="12.65" hidden="1" customHeight="1" x14ac:dyDescent="0.25">
      <c r="Q198" s="86"/>
    </row>
    <row r="199" spans="17:17" ht="12.65" hidden="1" customHeight="1" x14ac:dyDescent="0.25">
      <c r="Q199" s="86"/>
    </row>
    <row r="200" spans="17:17" ht="12.65" hidden="1" customHeight="1" x14ac:dyDescent="0.25">
      <c r="Q200" s="86"/>
    </row>
    <row r="201" spans="17:17" ht="12.65" hidden="1" customHeight="1" x14ac:dyDescent="0.25">
      <c r="Q201" s="86"/>
    </row>
    <row r="202" spans="17:17" ht="12.65" hidden="1" customHeight="1" x14ac:dyDescent="0.25">
      <c r="Q202" s="86"/>
    </row>
    <row r="203" spans="17:17" ht="12.65" hidden="1" customHeight="1" x14ac:dyDescent="0.25">
      <c r="Q203" s="86"/>
    </row>
    <row r="204" spans="17:17" ht="12.65" hidden="1" customHeight="1" x14ac:dyDescent="0.25">
      <c r="Q204" s="86"/>
    </row>
    <row r="205" spans="17:17" ht="12.65" hidden="1" customHeight="1" x14ac:dyDescent="0.25">
      <c r="Q205" s="86"/>
    </row>
    <row r="206" spans="17:17" ht="12.65" hidden="1" customHeight="1" x14ac:dyDescent="0.25">
      <c r="Q206" s="86"/>
    </row>
    <row r="207" spans="17:17" ht="12.65" hidden="1" customHeight="1" x14ac:dyDescent="0.25">
      <c r="Q207" s="86"/>
    </row>
    <row r="208" spans="17:17" ht="12.65" hidden="1" customHeight="1" x14ac:dyDescent="0.25">
      <c r="Q208" s="86"/>
    </row>
    <row r="209" spans="17:17" ht="12.65" hidden="1" customHeight="1" x14ac:dyDescent="0.25">
      <c r="Q209" s="86"/>
    </row>
    <row r="210" spans="17:17" ht="12.65" hidden="1" customHeight="1" x14ac:dyDescent="0.25">
      <c r="Q210" s="86"/>
    </row>
    <row r="211" spans="17:17" ht="12.65" hidden="1" customHeight="1" x14ac:dyDescent="0.25">
      <c r="Q211" s="86"/>
    </row>
    <row r="212" spans="17:17" ht="12.65" hidden="1" customHeight="1" x14ac:dyDescent="0.25">
      <c r="Q212" s="86"/>
    </row>
    <row r="213" spans="17:17" ht="12.65" hidden="1" customHeight="1" x14ac:dyDescent="0.25">
      <c r="Q213" s="86"/>
    </row>
    <row r="214" spans="17:17" ht="12.65" hidden="1" customHeight="1" x14ac:dyDescent="0.25">
      <c r="Q214" s="86"/>
    </row>
    <row r="215" spans="17:17" ht="12.65" hidden="1" customHeight="1" x14ac:dyDescent="0.25">
      <c r="Q215" s="86"/>
    </row>
    <row r="216" spans="17:17" ht="12.65" hidden="1" customHeight="1" x14ac:dyDescent="0.25">
      <c r="Q216" s="86"/>
    </row>
    <row r="217" spans="17:17" ht="12.65" hidden="1" customHeight="1" x14ac:dyDescent="0.25">
      <c r="Q217" s="86"/>
    </row>
    <row r="218" spans="17:17" ht="12.65" hidden="1" customHeight="1" x14ac:dyDescent="0.25">
      <c r="Q218" s="86"/>
    </row>
    <row r="219" spans="17:17" ht="12.65" hidden="1" customHeight="1" x14ac:dyDescent="0.25">
      <c r="Q219" s="86"/>
    </row>
    <row r="220" spans="17:17" ht="12.65" hidden="1" customHeight="1" x14ac:dyDescent="0.25">
      <c r="Q220" s="86"/>
    </row>
    <row r="221" spans="17:17" ht="12.65" hidden="1" customHeight="1" x14ac:dyDescent="0.25">
      <c r="Q221" s="86"/>
    </row>
    <row r="222" spans="17:17" ht="12.65" hidden="1" customHeight="1" x14ac:dyDescent="0.25"/>
    <row r="223" spans="17:17" ht="12.65" hidden="1" customHeight="1" x14ac:dyDescent="0.25"/>
    <row r="224" spans="17:17" ht="12.65" hidden="1" customHeight="1" x14ac:dyDescent="0.25"/>
    <row r="225" spans="17:17" ht="12.65" hidden="1" customHeight="1" x14ac:dyDescent="0.25"/>
    <row r="226" spans="17:17" ht="12.65" hidden="1" customHeight="1" x14ac:dyDescent="0.25"/>
    <row r="227" spans="17:17" ht="12.65" hidden="1" customHeight="1" x14ac:dyDescent="0.25"/>
    <row r="228" spans="17:17" ht="12.65" hidden="1" customHeight="1" x14ac:dyDescent="0.25"/>
    <row r="229" spans="17:17" ht="12.65" hidden="1" customHeight="1" x14ac:dyDescent="0.25"/>
    <row r="230" spans="17:17" ht="12.65" hidden="1" customHeight="1" x14ac:dyDescent="0.25"/>
    <row r="231" spans="17:17" ht="12.65" hidden="1" customHeight="1" x14ac:dyDescent="0.25"/>
    <row r="232" spans="17:17" ht="12.65" hidden="1" customHeight="1" x14ac:dyDescent="0.25">
      <c r="Q232" s="86"/>
    </row>
    <row r="233" spans="17:17" ht="12.65" hidden="1" customHeight="1" x14ac:dyDescent="0.25">
      <c r="Q233" s="86"/>
    </row>
    <row r="234" spans="17:17" ht="12.65" hidden="1" customHeight="1" x14ac:dyDescent="0.25">
      <c r="Q234" s="86"/>
    </row>
    <row r="235" spans="17:17" ht="12.65" hidden="1" customHeight="1" x14ac:dyDescent="0.25">
      <c r="Q235" s="86"/>
    </row>
    <row r="236" spans="17:17" ht="12.65" hidden="1" customHeight="1" x14ac:dyDescent="0.25">
      <c r="Q236" s="86"/>
    </row>
    <row r="237" spans="17:17" ht="12.65" hidden="1" customHeight="1" x14ac:dyDescent="0.25">
      <c r="Q237" s="86"/>
    </row>
    <row r="238" spans="17:17" ht="12.65" hidden="1" customHeight="1" x14ac:dyDescent="0.25">
      <c r="Q238" s="86"/>
    </row>
    <row r="239" spans="17:17" ht="12.65" hidden="1" customHeight="1" x14ac:dyDescent="0.25">
      <c r="Q239" s="86"/>
    </row>
    <row r="240" spans="17:17" ht="12.65" hidden="1" customHeight="1" x14ac:dyDescent="0.25">
      <c r="Q240" s="86"/>
    </row>
    <row r="241" spans="17:17" ht="12.65" hidden="1" customHeight="1" x14ac:dyDescent="0.25">
      <c r="Q241" s="86"/>
    </row>
    <row r="242" spans="17:17" ht="12.65" hidden="1" customHeight="1" x14ac:dyDescent="0.25">
      <c r="Q242" s="86"/>
    </row>
    <row r="243" spans="17:17" ht="12.65" hidden="1" customHeight="1" x14ac:dyDescent="0.25">
      <c r="Q243" s="86"/>
    </row>
    <row r="244" spans="17:17" ht="12.65" hidden="1" customHeight="1" x14ac:dyDescent="0.25">
      <c r="Q244" s="86"/>
    </row>
    <row r="245" spans="17:17" ht="12.65" hidden="1" customHeight="1" x14ac:dyDescent="0.25">
      <c r="Q245" s="86"/>
    </row>
    <row r="246" spans="17:17" ht="12.65" hidden="1" customHeight="1" x14ac:dyDescent="0.25">
      <c r="Q246" s="86"/>
    </row>
    <row r="247" spans="17:17" ht="12.65" hidden="1" customHeight="1" x14ac:dyDescent="0.25">
      <c r="Q247" s="86"/>
    </row>
    <row r="248" spans="17:17" ht="12.65" hidden="1" customHeight="1" x14ac:dyDescent="0.25">
      <c r="Q248" s="86"/>
    </row>
    <row r="249" spans="17:17" ht="12.65" hidden="1" customHeight="1" x14ac:dyDescent="0.25">
      <c r="Q249" s="86"/>
    </row>
    <row r="250" spans="17:17" ht="12.65" hidden="1" customHeight="1" x14ac:dyDescent="0.25">
      <c r="Q250" s="86"/>
    </row>
    <row r="251" spans="17:17" ht="12.65" hidden="1" customHeight="1" x14ac:dyDescent="0.25">
      <c r="Q251" s="86"/>
    </row>
    <row r="252" spans="17:17" ht="12.65" hidden="1" customHeight="1" x14ac:dyDescent="0.25"/>
    <row r="253" spans="17:17" ht="12.65" hidden="1" customHeight="1" x14ac:dyDescent="0.25"/>
    <row r="254" spans="17:17" ht="12.65" hidden="1" customHeight="1" x14ac:dyDescent="0.25"/>
    <row r="255" spans="17:17" ht="12.65" hidden="1" customHeight="1" x14ac:dyDescent="0.25"/>
    <row r="256" spans="17: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autoFilter ref="A1:N482" xr:uid="{BAAC6C4A-A2F9-4A53-A027-4B39B0EAEDED}"/>
  <mergeCells count="17">
    <mergeCell ref="O102:O121"/>
    <mergeCell ref="O122:O141"/>
    <mergeCell ref="Q102:Q141"/>
    <mergeCell ref="Q42:Q101"/>
    <mergeCell ref="Q2:Q41"/>
    <mergeCell ref="O2:O21"/>
    <mergeCell ref="O22:O41"/>
    <mergeCell ref="O42:O61"/>
    <mergeCell ref="O62:O81"/>
    <mergeCell ref="O82:O101"/>
    <mergeCell ref="A62:A81"/>
    <mergeCell ref="A82:A101"/>
    <mergeCell ref="A102:A121"/>
    <mergeCell ref="A122:A141"/>
    <mergeCell ref="A2:A21"/>
    <mergeCell ref="A22:A41"/>
    <mergeCell ref="A42:A61"/>
  </mergeCells>
  <conditionalFormatting sqref="Q2 Q42">
    <cfRule type="cellIs" dxfId="487" priority="24" stopIfTrue="1" operator="equal">
      <formula>"S"</formula>
    </cfRule>
    <cfRule type="cellIs" dxfId="486" priority="25" stopIfTrue="1" operator="equal">
      <formula>"NR"</formula>
    </cfRule>
    <cfRule type="cellIs" dxfId="485" priority="26" stopIfTrue="1" operator="equal">
      <formula>"U"</formula>
    </cfRule>
  </conditionalFormatting>
  <conditionalFormatting sqref="D2:E141">
    <cfRule type="cellIs" dxfId="484" priority="18" stopIfTrue="1" operator="equal">
      <formula>"L"</formula>
    </cfRule>
    <cfRule type="cellIs" dxfId="483" priority="19" stopIfTrue="1" operator="equal">
      <formula>"M"</formula>
    </cfRule>
    <cfRule type="cellIs" dxfId="482" priority="20" stopIfTrue="1" operator="equal">
      <formula>"H"</formula>
    </cfRule>
  </conditionalFormatting>
  <conditionalFormatting sqref="Q102">
    <cfRule type="cellIs" dxfId="481" priority="11" stopIfTrue="1" operator="equal">
      <formula>"S"</formula>
    </cfRule>
    <cfRule type="cellIs" dxfId="480" priority="12" stopIfTrue="1" operator="equal">
      <formula>"NR"</formula>
    </cfRule>
    <cfRule type="cellIs" dxfId="479" priority="13" stopIfTrue="1" operator="equal">
      <formula>"U"</formula>
    </cfRule>
  </conditionalFormatting>
  <conditionalFormatting sqref="C2:C141">
    <cfRule type="expression" dxfId="478" priority="8" stopIfTrue="1">
      <formula>D2=4</formula>
    </cfRule>
    <cfRule type="expression" dxfId="477" priority="9" stopIfTrue="1">
      <formula>D2=3</formula>
    </cfRule>
    <cfRule type="expression" dxfId="476" priority="10" stopIfTrue="1">
      <formula>OR(D2=1,D2=2)</formula>
    </cfRule>
  </conditionalFormatting>
  <conditionalFormatting sqref="C2:C141">
    <cfRule type="cellIs" dxfId="475" priority="6" stopIfTrue="1" operator="equal">
      <formula>"NC"</formula>
    </cfRule>
    <cfRule type="cellIs" dxfId="474" priority="7" stopIfTrue="1" operator="equal">
      <formula>"NY"</formula>
    </cfRule>
  </conditionalFormatting>
  <conditionalFormatting sqref="O2 O22 O42 O62 O82 O102 O122">
    <cfRule type="expression" dxfId="473" priority="1" stopIfTrue="1">
      <formula>OR(O2="L",O2="FM")</formula>
    </cfRule>
    <cfRule type="expression" dxfId="472" priority="2" stopIfTrue="1">
      <formula>OR(O2="M",O2="LM")</formula>
    </cfRule>
    <cfRule type="expression" dxfId="471" priority="3" stopIfTrue="1">
      <formula>OR(O2="H",O2="PM",O2="NM",O2="DM")</formula>
    </cfRule>
    <cfRule type="expression" dxfId="470" priority="4" stopIfTrue="1">
      <formula>OR(O2="NC")</formula>
    </cfRule>
    <cfRule type="expression" dxfId="469" priority="5" stopIfTrue="1">
      <formula>OR(O2="NY")</formula>
    </cfRule>
  </conditionalFormatting>
  <dataValidations count="2">
    <dataValidation type="whole" operator="greaterThanOrEqual" allowBlank="1" showInputMessage="1" showErrorMessage="1" error="Only numeric entries allowed" sqref="J42:J141 H2:H141 J2:J30" xr:uid="{B2BF68D4-2C3E-470C-BE66-81260D33B612}">
      <formula1>0</formula1>
    </dataValidation>
    <dataValidation type="list" allowBlank="1" showInputMessage="1" showErrorMessage="1" sqref="F2:G141" xr:uid="{3C5A87FE-6348-43D5-9E18-3C496DD4E4FB}">
      <formula1>"1,0,NY"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A5DAB57-03D2-4A3D-AAF0-0962D30C3F4C}">
          <x14:formula1>
            <xm:f>'Organizational Unit Summary'!$AL$22:$AL$24</xm:f>
          </x14:formula1>
          <xm:sqref>Q2 Q102 Q42</xm:sqref>
        </x14:dataValidation>
        <x14:dataValidation type="list" allowBlank="1" showInputMessage="1" showErrorMessage="1" xr:uid="{3625169F-D04D-4A28-84F1-FA44AFE984E9}">
          <x14:formula1>
            <xm:f>IF('Organizational Unit Summary'!$B$24="Evaluation", Eval_Char, Benchmark_Char)</xm:f>
          </x14:formula1>
          <xm:sqref>O2 O22 O42 O62 O82 O102 O122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rgb="FFB1A0C7"/>
  </sheetPr>
  <dimension ref="A1:Q681"/>
  <sheetViews>
    <sheetView zoomScale="80" zoomScaleNormal="80" workbookViewId="0">
      <pane ySplit="1" topLeftCell="A2" activePane="bottomLeft" state="frozen"/>
      <selection pane="bottomLeft" activeCell="M686" sqref="M686"/>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87" t="s">
        <v>59</v>
      </c>
      <c r="B1" s="187" t="s">
        <v>60</v>
      </c>
      <c r="C1" s="187" t="s">
        <v>332</v>
      </c>
      <c r="D1" s="187" t="s">
        <v>61</v>
      </c>
      <c r="E1" s="187" t="s">
        <v>62</v>
      </c>
      <c r="F1" s="187" t="s">
        <v>63</v>
      </c>
      <c r="G1" s="187" t="s">
        <v>64</v>
      </c>
      <c r="H1" s="187" t="s">
        <v>65</v>
      </c>
      <c r="I1" s="187" t="s">
        <v>497</v>
      </c>
      <c r="J1" s="187" t="s">
        <v>66</v>
      </c>
      <c r="K1" s="187" t="s">
        <v>323</v>
      </c>
      <c r="L1" s="187" t="s">
        <v>624</v>
      </c>
      <c r="M1" s="187" t="s">
        <v>68</v>
      </c>
      <c r="N1" s="187" t="s">
        <v>496</v>
      </c>
      <c r="O1" s="188" t="s">
        <v>69</v>
      </c>
      <c r="P1" s="187" t="s">
        <v>484</v>
      </c>
      <c r="Q1" s="267" t="s">
        <v>325</v>
      </c>
    </row>
    <row r="2" spans="1:17" ht="13" x14ac:dyDescent="0.25">
      <c r="A2" s="351" t="s">
        <v>260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Summary'!$G$31="OoS","OoS",IF(AND(F2=1,G2=1,NOT(ISTEXT(I2))),4,IF(AND(F2=1,G2=1,ISTEXT(I2)),3,IF(AND(OR(F2=1,G2=1),ISTEXT(I2)),2,1))))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Summary'!$H$31="OoS","OoS",IF(AND(F3=1,G3=1,NOT(ISTEXT(I3))),4,IF(AND(F3=1,G3=1,ISTEXT(I3)),3,IF(AND(OR(F3=1,G3=1),ISTEXT(I3)),2,1))))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Summary'!$I$31="OoS","OoS",IF(AND(F4=1,G4=1,NOT(ISTEXT(I4))),4,IF(AND(F4=1,G4=1,ISTEXT(I4)),3,IF(AND(OR(F4=1,G4=1),ISTEXT(I4)),2,1))))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Summary'!$J$31="OoS","OoS",IF(AND(F5=1,G5=1,NOT(ISTEXT(I5))),4,IF(AND(F5=1,G5=1,ISTEXT(I5)),3,IF(AND(OR(F5=1,G5=1),ISTEXT(I5)),2,1))))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Summary'!$K$31="OoS","OoS",IF(AND(F6=1,G6=1,NOT(ISTEXT(I6))),4,IF(AND(F6=1,G6=1,ISTEXT(I6)),3,IF(AND(OR(F6=1,G6=1),ISTEXT(I6)),2,1))))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Summary'!$L$31="OoS","OoS",IF(AND(F7=1,G7=1,NOT(ISTEXT(I7))),4,IF(AND(F7=1,G7=1,ISTEXT(I7)),3,IF(AND(OR(F7=1,G7=1),ISTEXT(I7)),2,1))))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Summary'!$M$31="OoS","OoS",IF(AND(F8=1,G8=1,NOT(ISTEXT(I8))),4,IF(AND(F8=1,G8=1,ISTEXT(I8)),3,IF(AND(OR(F8=1,G8=1),ISTEXT(I8)),2,1))))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Summary'!$N$31="OoS","OoS",IF(AND(F9=1,G9=1,NOT(ISTEXT(I9))),4,IF(AND(F9=1,G9=1,ISTEXT(I9)),3,IF(AND(OR(F9=1,G9=1),ISTEXT(I9)),2,1))))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Summary'!$Z$31="OoS","OoS",IF(AND(F21=1,G21=1,NOT(ISTEXT(I21))),4,IF(AND(F21=1,G21=1,ISTEXT(I21)),3,IF(AND(OR(F21=1,G21=1),ISTEXT(I21)),2,1))))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261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Summary'!$G$31="OoS","OoS",IF(AND(F22=1,G22=1,NOT(ISTEXT(I22))),4,IF(AND(F22=1,G22=1,ISTEXT(I22)),3,IF(AND(OR(F22=1,G22=1),ISTEXT(I22)),2,1))))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Summary'!$H$31="OoS","OoS",IF(AND(F23=1,G23=1,NOT(ISTEXT(I23))),4,IF(AND(F23=1,G23=1,ISTEXT(I23)),3,IF(AND(OR(F23=1,G23=1),ISTEXT(I23)),2,1))))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Summary'!$I$31="OoS","OoS",IF(AND(F24=1,G24=1,NOT(ISTEXT(I24))),4,IF(AND(F24=1,G24=1,ISTEXT(I24)),3,IF(AND(OR(F24=1,G24=1),ISTEXT(I24)),2,1))))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Summary'!$J$31="OoS","OoS",IF(AND(F25=1,G25=1,NOT(ISTEXT(I25))),4,IF(AND(F25=1,G25=1,ISTEXT(I25)),3,IF(AND(OR(F25=1,G25=1),ISTEXT(I25)),2,1))))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Summary'!$K$31="OoS","OoS",IF(AND(F26=1,G26=1,NOT(ISTEXT(I26))),4,IF(AND(F26=1,G26=1,ISTEXT(I26)),3,IF(AND(OR(F26=1,G26=1),ISTEXT(I26)),2,1))))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Summary'!$L$31="OoS","OoS",IF(AND(F27=1,G27=1,NOT(ISTEXT(I27))),4,IF(AND(F27=1,G27=1,ISTEXT(I27)),3,IF(AND(OR(F27=1,G27=1),ISTEXT(I27)),2,1))))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Summary'!$M$31="OoS","OoS",IF(AND(F28=1,G28=1,NOT(ISTEXT(I28))),4,IF(AND(F28=1,G28=1,ISTEXT(I28)),3,IF(AND(OR(F28=1,G28=1),ISTEXT(I28)),2,1))))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Summary'!$N$31="OoS","OoS",IF(AND(F29=1,G29=1,NOT(ISTEXT(I29))),4,IF(AND(F29=1,G29=1,ISTEXT(I29)),3,IF(AND(OR(F29=1,G29=1),ISTEXT(I29)),2,1))))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Summary'!$O$31="OoS","OoS",IF(AND(F30=1,G30=1,NOT(ISTEXT(I30))),4,IF(AND(F30=1,G30=1,ISTEXT(I30)),3,IF(AND(OR(F30=1,G30=1),ISTEXT(I30)),2,1))))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Summary'!$P$31="OoS","OoS",IF(AND(F31=1,G31=1,NOT(ISTEXT(I31))),4,IF(AND(F31=1,G31=1,ISTEXT(I31)),3,IF(AND(OR(F31=1,G31=1),ISTEXT(I31)),2,1))))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Summary'!$Q$31="OoS","OoS",IF(AND(F32=1,G32=1,NOT(ISTEXT(I32))),4,IF(AND(F32=1,G32=1,ISTEXT(I32)),3,IF(AND(OR(F32=1,G32=1),ISTEXT(I32)),2,1))))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Summary'!$R$31="OoS","OoS",IF(AND(F33=1,G33=1,NOT(ISTEXT(I33))),4,IF(AND(F33=1,G33=1,ISTEXT(I33)),3,IF(AND(OR(F33=1,G33=1),ISTEXT(I33)),2,1))))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Summary'!$S$31="OoS","OoS",IF(AND(F34=1,G34=1,NOT(ISTEXT(I34))),4,IF(AND(F34=1,G34=1,ISTEXT(I34)),3,IF(AND(OR(F34=1,G34=1),ISTEXT(I34)),2,1))))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Summary'!$T$31="OoS","OoS",IF(AND(F35=1,G35=1,NOT(ISTEXT(I35))),4,IF(AND(F35=1,G35=1,ISTEXT(I35)),3,IF(AND(OR(F35=1,G35=1),ISTEXT(I35)),2,1))))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Summary'!$U$31="OoS","OoS",IF(AND(F36=1,G36=1,NOT(ISTEXT(I36))),4,IF(AND(F36=1,G36=1,ISTEXT(I36)),3,IF(AND(OR(F36=1,G36=1),ISTEXT(I36)),2,1))))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Summary'!$V$31="OoS","OoS",IF(AND(F37=1,G37=1,NOT(ISTEXT(I37))),4,IF(AND(F37=1,G37=1,ISTEXT(I37)),3,IF(AND(OR(F37=1,G37=1),ISTEXT(I37)),2,1))))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Summary'!$W$31="OoS","OoS",IF(AND(F38=1,G38=1,NOT(ISTEXT(I38))),4,IF(AND(F38=1,G38=1,ISTEXT(I38)),3,IF(AND(OR(F38=1,G38=1),ISTEXT(I38)),2,1))))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Summary'!$X$31="OoS","OoS",IF(AND(F39=1,G39=1,NOT(ISTEXT(I39))),4,IF(AND(F39=1,G39=1,ISTEXT(I39)),3,IF(AND(OR(F39=1,G39=1),ISTEXT(I39)),2,1))))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Summary'!$Y$31="OoS","OoS",IF(AND(F40=1,G40=1,NOT(ISTEXT(I40))),4,IF(AND(F40=1,G40=1,ISTEXT(I40)),3,IF(AND(OR(F40=1,G40=1),ISTEXT(I40)),2,1))))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Summary'!$Z$31="OoS","OoS",IF(AND(F41=1,G41=1,NOT(ISTEXT(I41))),4,IF(AND(F41=1,G41=1,ISTEXT(I41)),3,IF(AND(OR(F41=1,G41=1),ISTEXT(I41)),2,1))))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262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Summary'!$G$31="OoS","OoS",IF(AND(F42=1,G42=1,NOT(ISTEXT(I42))),4,IF(AND(F42=1,G42=1,ISTEXT(I42)),3,IF(AND(OR(F42=1,G42=1),ISTEXT(I42)),2,1))))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Summary'!$H$31="OoS","OoS",IF(AND(F43=1,G43=1,NOT(ISTEXT(I43))),4,IF(AND(F43=1,G43=1,ISTEXT(I43)),3,IF(AND(OR(F43=1,G43=1),ISTEXT(I43)),2,1))))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Summary'!$I$31="OoS","OoS",IF(AND(F44=1,G44=1,NOT(ISTEXT(I44))),4,IF(AND(F44=1,G44=1,ISTEXT(I44)),3,IF(AND(OR(F44=1,G44=1),ISTEXT(I44)),2,1))))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Summary'!$J$31="OoS","OoS",IF(AND(F45=1,G45=1,NOT(ISTEXT(I45))),4,IF(AND(F45=1,G45=1,ISTEXT(I45)),3,IF(AND(OR(F45=1,G45=1),ISTEXT(I45)),2,1))))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Summary'!$K$31="OoS","OoS",IF(AND(F46=1,G46=1,NOT(ISTEXT(I46))),4,IF(AND(F46=1,G46=1,ISTEXT(I46)),3,IF(AND(OR(F46=1,G46=1),ISTEXT(I46)),2,1))))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Summary'!$L$31="OoS","OoS",IF(AND(F47=1,G47=1,NOT(ISTEXT(I47))),4,IF(AND(F47=1,G47=1,ISTEXT(I47)),3,IF(AND(OR(F47=1,G47=1),ISTEXT(I47)),2,1))))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Summary'!$M$31="OoS","OoS",IF(AND(F48=1,G48=1,NOT(ISTEXT(I48))),4,IF(AND(F48=1,G48=1,ISTEXT(I48)),3,IF(AND(OR(F48=1,G48=1),ISTEXT(I48)),2,1))))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Summary'!$N$31="OoS","OoS",IF(AND(F49=1,G49=1,NOT(ISTEXT(I49))),4,IF(AND(F49=1,G49=1,ISTEXT(I49)),3,IF(AND(OR(F49=1,G49=1),ISTEXT(I49)),2,1))))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Summary'!$O$31="OoS","OoS",IF(AND(F50=1,G50=1,NOT(ISTEXT(I50))),4,IF(AND(F50=1,G50=1,ISTEXT(I50)),3,IF(AND(OR(F50=1,G50=1),ISTEXT(I50)),2,1))))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Summary'!$P$31="OoS","OoS",IF(AND(F51=1,G51=1,NOT(ISTEXT(I51))),4,IF(AND(F51=1,G51=1,ISTEXT(I51)),3,IF(AND(OR(F51=1,G51=1),ISTEXT(I51)),2,1))))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Summary'!$Q$31="OoS","OoS",IF(AND(F52=1,G52=1,NOT(ISTEXT(I52))),4,IF(AND(F52=1,G52=1,ISTEXT(I52)),3,IF(AND(OR(F52=1,G52=1),ISTEXT(I52)),2,1))))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Summary'!$R$31="OoS","OoS",IF(AND(F53=1,G53=1,NOT(ISTEXT(I53))),4,IF(AND(F53=1,G53=1,ISTEXT(I53)),3,IF(AND(OR(F53=1,G53=1),ISTEXT(I53)),2,1))))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Summary'!$S$31="OoS","OoS",IF(AND(F54=1,G54=1,NOT(ISTEXT(I54))),4,IF(AND(F54=1,G54=1,ISTEXT(I54)),3,IF(AND(OR(F54=1,G54=1),ISTEXT(I54)),2,1))))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Summary'!$T$31="OoS","OoS",IF(AND(F55=1,G55=1,NOT(ISTEXT(I55))),4,IF(AND(F55=1,G55=1,ISTEXT(I55)),3,IF(AND(OR(F55=1,G55=1),ISTEXT(I55)),2,1))))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Summary'!$U$31="OoS","OoS",IF(AND(F56=1,G56=1,NOT(ISTEXT(I56))),4,IF(AND(F56=1,G56=1,ISTEXT(I56)),3,IF(AND(OR(F56=1,G56=1),ISTEXT(I56)),2,1))))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Summary'!$V$31="OoS","OoS",IF(AND(F57=1,G57=1,NOT(ISTEXT(I57))),4,IF(AND(F57=1,G57=1,ISTEXT(I57)),3,IF(AND(OR(F57=1,G57=1),ISTEXT(I57)),2,1))))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Summary'!$W$31="OoS","OoS",IF(AND(F58=1,G58=1,NOT(ISTEXT(I58))),4,IF(AND(F58=1,G58=1,ISTEXT(I58)),3,IF(AND(OR(F58=1,G58=1),ISTEXT(I58)),2,1))))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Summary'!$X$31="OoS","OoS",IF(AND(F59=1,G59=1,NOT(ISTEXT(I59))),4,IF(AND(F59=1,G59=1,ISTEXT(I59)),3,IF(AND(OR(F59=1,G59=1),ISTEXT(I59)),2,1))))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Summary'!$Y$31="OoS","OoS",IF(AND(F60=1,G60=1,NOT(ISTEXT(I60))),4,IF(AND(F60=1,G60=1,ISTEXT(I60)),3,IF(AND(OR(F60=1,G60=1),ISTEXT(I60)),2,1))))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Summary'!$Z$31="OoS","OoS",IF(AND(F61=1,G61=1,NOT(ISTEXT(I61))),4,IF(AND(F61=1,G61=1,ISTEXT(I61)),3,IF(AND(OR(F61=1,G61=1),ISTEXT(I61)),2,1))))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263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Summary'!$G$31="OoS","OoS",IF(AND(F62=1,G62=1,NOT(ISTEXT(I62))),4,IF(AND(F62=1,G62=1,ISTEXT(I62)),3,IF(AND(OR(F62=1,G62=1),ISTEXT(I62)),2,1))))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Summary'!$H$31="OoS","OoS",IF(AND(F63=1,G63=1,NOT(ISTEXT(I63))),4,IF(AND(F63=1,G63=1,ISTEXT(I63)),3,IF(AND(OR(F63=1,G63=1),ISTEXT(I63)),2,1))))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Summary'!$I$31="OoS","OoS",IF(AND(F64=1,G64=1,NOT(ISTEXT(I64))),4,IF(AND(F64=1,G64=1,ISTEXT(I64)),3,IF(AND(OR(F64=1,G64=1),ISTEXT(I64)),2,1))))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Summary'!$J$31="OoS","OoS",IF(AND(F65=1,G65=1,NOT(ISTEXT(I65))),4,IF(AND(F65=1,G65=1,ISTEXT(I65)),3,IF(AND(OR(F65=1,G65=1),ISTEXT(I65)),2,1))))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Summary'!$K$31="OoS","OoS",IF(AND(F66=1,G66=1,NOT(ISTEXT(I66))),4,IF(AND(F66=1,G66=1,ISTEXT(I66)),3,IF(AND(OR(F66=1,G66=1),ISTEXT(I66)),2,1))))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Summary'!$L$31="OoS","OoS",IF(AND(F67=1,G67=1,NOT(ISTEXT(I67))),4,IF(AND(F67=1,G67=1,ISTEXT(I67)),3,IF(AND(OR(F67=1,G67=1),ISTEXT(I67)),2,1))))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Summary'!$M$31="OoS","OoS",IF(AND(F68=1,G68=1,NOT(ISTEXT(I68))),4,IF(AND(F68=1,G68=1,ISTEXT(I68)),3,IF(AND(OR(F68=1,G68=1),ISTEXT(I68)),2,1))))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Summary'!$N$31="OoS","OoS",IF(AND(F69=1,G69=1,NOT(ISTEXT(I69))),4,IF(AND(F69=1,G69=1,ISTEXT(I69)),3,IF(AND(OR(F69=1,G69=1),ISTEXT(I69)),2,1))))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Summary'!$O$31="OoS","OoS",IF(AND(F70=1,G70=1,NOT(ISTEXT(I70))),4,IF(AND(F70=1,G70=1,ISTEXT(I70)),3,IF(AND(OR(F70=1,G70=1),ISTEXT(I70)),2,1))))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Summary'!$P$31="OoS","OoS",IF(AND(F71=1,G71=1,NOT(ISTEXT(I71))),4,IF(AND(F71=1,G71=1,ISTEXT(I71)),3,IF(AND(OR(F71=1,G71=1),ISTEXT(I71)),2,1))))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Summary'!$Q$31="OoS","OoS",IF(AND(F72=1,G72=1,NOT(ISTEXT(I72))),4,IF(AND(F72=1,G72=1,ISTEXT(I72)),3,IF(AND(OR(F72=1,G72=1),ISTEXT(I72)),2,1))))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Summary'!$R$31="OoS","OoS",IF(AND(F73=1,G73=1,NOT(ISTEXT(I73))),4,IF(AND(F73=1,G73=1,ISTEXT(I73)),3,IF(AND(OR(F73=1,G73=1),ISTEXT(I73)),2,1))))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Summary'!$S$31="OoS","OoS",IF(AND(F74=1,G74=1,NOT(ISTEXT(I74))),4,IF(AND(F74=1,G74=1,ISTEXT(I74)),3,IF(AND(OR(F74=1,G74=1),ISTEXT(I74)),2,1))))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Summary'!$T$31="OoS","OoS",IF(AND(F75=1,G75=1,NOT(ISTEXT(I75))),4,IF(AND(F75=1,G75=1,ISTEXT(I75)),3,IF(AND(OR(F75=1,G75=1),ISTEXT(I75)),2,1))))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Summary'!$U$31="OoS","OoS",IF(AND(F76=1,G76=1,NOT(ISTEXT(I76))),4,IF(AND(F76=1,G76=1,ISTEXT(I76)),3,IF(AND(OR(F76=1,G76=1),ISTEXT(I76)),2,1))))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Summary'!$V$31="OoS","OoS",IF(AND(F77=1,G77=1,NOT(ISTEXT(I77))),4,IF(AND(F77=1,G77=1,ISTEXT(I77)),3,IF(AND(OR(F77=1,G77=1),ISTEXT(I77)),2,1))))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Summary'!$W$31="OoS","OoS",IF(AND(F78=1,G78=1,NOT(ISTEXT(I78))),4,IF(AND(F78=1,G78=1,ISTEXT(I78)),3,IF(AND(OR(F78=1,G78=1),ISTEXT(I78)),2,1))))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Summary'!$X$31="OoS","OoS",IF(AND(F79=1,G79=1,NOT(ISTEXT(I79))),4,IF(AND(F79=1,G79=1,ISTEXT(I79)),3,IF(AND(OR(F79=1,G79=1),ISTEXT(I79)),2,1))))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Summary'!$Y$31="OoS","OoS",IF(AND(F80=1,G80=1,NOT(ISTEXT(I80))),4,IF(AND(F80=1,G80=1,ISTEXT(I80)),3,IF(AND(OR(F80=1,G80=1),ISTEXT(I80)),2,1))))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Summary'!$Z$31="OoS","OoS",IF(AND(F81=1,G81=1,NOT(ISTEXT(I81))),4,IF(AND(F81=1,G81=1,ISTEXT(I81)),3,IF(AND(OR(F81=1,G81=1),ISTEXT(I81)),2,1))))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264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Summary'!$G$31="OoS","OoS",IF(AND(F82=1,G82=1,NOT(ISTEXT(I82))),4,IF(AND(F82=1,G82=1,ISTEXT(I82)),3,IF(AND(OR(F82=1,G82=1),ISTEXT(I82)),2,1))))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Summary'!$H$31="OoS","OoS",IF(AND(F83=1,G83=1,NOT(ISTEXT(I83))),4,IF(AND(F83=1,G83=1,ISTEXT(I83)),3,IF(AND(OR(F83=1,G83=1),ISTEXT(I83)),2,1))))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Summary'!$I$31="OoS","OoS",IF(AND(F84=1,G84=1,NOT(ISTEXT(I84))),4,IF(AND(F84=1,G84=1,ISTEXT(I84)),3,IF(AND(OR(F84=1,G84=1),ISTEXT(I84)),2,1))))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Summary'!$J$31="OoS","OoS",IF(AND(F85=1,G85=1,NOT(ISTEXT(I85))),4,IF(AND(F85=1,G85=1,ISTEXT(I85)),3,IF(AND(OR(F85=1,G85=1),ISTEXT(I85)),2,1))))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Summary'!$K$31="OoS","OoS",IF(AND(F86=1,G86=1,NOT(ISTEXT(I86))),4,IF(AND(F86=1,G86=1,ISTEXT(I86)),3,IF(AND(OR(F86=1,G86=1),ISTEXT(I86)),2,1))))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Summary'!$L$31="OoS","OoS",IF(AND(F87=1,G87=1,NOT(ISTEXT(I87))),4,IF(AND(F87=1,G87=1,ISTEXT(I87)),3,IF(AND(OR(F87=1,G87=1),ISTEXT(I87)),2,1))))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Summary'!$M$31="OoS","OoS",IF(AND(F88=1,G88=1,NOT(ISTEXT(I88))),4,IF(AND(F88=1,G88=1,ISTEXT(I88)),3,IF(AND(OR(F88=1,G88=1),ISTEXT(I88)),2,1))))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Summary'!$N$31="OoS","OoS",IF(AND(F89=1,G89=1,NOT(ISTEXT(I89))),4,IF(AND(F89=1,G89=1,ISTEXT(I89)),3,IF(AND(OR(F89=1,G89=1),ISTEXT(I89)),2,1))))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Summary'!$O$31="OoS","OoS",IF(AND(F90=1,G90=1,NOT(ISTEXT(I90))),4,IF(AND(F90=1,G90=1,ISTEXT(I90)),3,IF(AND(OR(F90=1,G90=1),ISTEXT(I90)),2,1))))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Summary'!$P$31="OoS","OoS",IF(AND(F91=1,G91=1,NOT(ISTEXT(I91))),4,IF(AND(F91=1,G91=1,ISTEXT(I91)),3,IF(AND(OR(F91=1,G91=1),ISTEXT(I91)),2,1))))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Summary'!$Q$31="OoS","OoS",IF(AND(F92=1,G92=1,NOT(ISTEXT(I92))),4,IF(AND(F92=1,G92=1,ISTEXT(I92)),3,IF(AND(OR(F92=1,G92=1),ISTEXT(I92)),2,1))))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Summary'!$R$31="OoS","OoS",IF(AND(F93=1,G93=1,NOT(ISTEXT(I93))),4,IF(AND(F93=1,G93=1,ISTEXT(I93)),3,IF(AND(OR(F93=1,G93=1),ISTEXT(I93)),2,1))))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Summary'!$S$31="OoS","OoS",IF(AND(F94=1,G94=1,NOT(ISTEXT(I94))),4,IF(AND(F94=1,G94=1,ISTEXT(I94)),3,IF(AND(OR(F94=1,G94=1),ISTEXT(I94)),2,1))))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Summary'!$T$31="OoS","OoS",IF(AND(F95=1,G95=1,NOT(ISTEXT(I95))),4,IF(AND(F95=1,G95=1,ISTEXT(I95)),3,IF(AND(OR(F95=1,G95=1),ISTEXT(I95)),2,1))))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Summary'!$U$31="OoS","OoS",IF(AND(F96=1,G96=1,NOT(ISTEXT(I96))),4,IF(AND(F96=1,G96=1,ISTEXT(I96)),3,IF(AND(OR(F96=1,G96=1),ISTEXT(I96)),2,1))))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Summary'!$V$31="OoS","OoS",IF(AND(F97=1,G97=1,NOT(ISTEXT(I97))),4,IF(AND(F97=1,G97=1,ISTEXT(I97)),3,IF(AND(OR(F97=1,G97=1),ISTEXT(I97)),2,1))))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Summary'!$W$31="OoS","OoS",IF(AND(F98=1,G98=1,NOT(ISTEXT(I98))),4,IF(AND(F98=1,G98=1,ISTEXT(I98)),3,IF(AND(OR(F98=1,G98=1),ISTEXT(I98)),2,1))))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Summary'!$X$31="OoS","OoS",IF(AND(F99=1,G99=1,NOT(ISTEXT(I99))),4,IF(AND(F99=1,G99=1,ISTEXT(I99)),3,IF(AND(OR(F99=1,G99=1),ISTEXT(I99)),2,1))))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265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Summary'!$P$31="OoS","OoS",IF(AND(F111=1,G111=1,NOT(ISTEXT(I111))),4,IF(AND(F111=1,G111=1,ISTEXT(I111)),3,IF(AND(OR(F111=1,G111=1),ISTEXT(I111)),2,1))))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Summary'!$Q$31="OoS","OoS",IF(AND(F112=1,G112=1,NOT(ISTEXT(I112))),4,IF(AND(F112=1,G112=1,ISTEXT(I112)),3,IF(AND(OR(F112=1,G112=1),ISTEXT(I112)),2,1))))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Summary'!$R$31="OoS","OoS",IF(AND(F113=1,G113=1,NOT(ISTEXT(I113))),4,IF(AND(F113=1,G113=1,ISTEXT(I113)),3,IF(AND(OR(F113=1,G113=1),ISTEXT(I113)),2,1))))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Summary'!$S$31="OoS","OoS",IF(AND(F114=1,G114=1,NOT(ISTEXT(I114))),4,IF(AND(F114=1,G114=1,ISTEXT(I114)),3,IF(AND(OR(F114=1,G114=1),ISTEXT(I114)),2,1))))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Summary'!$T$31="OoS","OoS",IF(AND(F115=1,G115=1,NOT(ISTEXT(I115))),4,IF(AND(F115=1,G115=1,ISTEXT(I115)),3,IF(AND(OR(F115=1,G115=1),ISTEXT(I115)),2,1))))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Summary'!$U$31="OoS","OoS",IF(AND(F116=1,G116=1,NOT(ISTEXT(I116))),4,IF(AND(F116=1,G116=1,ISTEXT(I116)),3,IF(AND(OR(F116=1,G116=1),ISTEXT(I116)),2,1))))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Summary'!$V$31="OoS","OoS",IF(AND(F117=1,G117=1,NOT(ISTEXT(I117))),4,IF(AND(F117=1,G117=1,ISTEXT(I117)),3,IF(AND(OR(F117=1,G117=1),ISTEXT(I117)),2,1))))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Summary'!$W$31="OoS","OoS",IF(AND(F118=1,G118=1,NOT(ISTEXT(I118))),4,IF(AND(F118=1,G118=1,ISTEXT(I118)),3,IF(AND(OR(F118=1,G118=1),ISTEXT(I118)),2,1))))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Summary'!$X$31="OoS","OoS",IF(AND(F119=1,G119=1,NOT(ISTEXT(I119))),4,IF(AND(F119=1,G119=1,ISTEXT(I119)),3,IF(AND(OR(F119=1,G119=1),ISTEXT(I119)),2,1))))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Summary'!$Y$31="OoS","OoS",IF(AND(F120=1,G120=1,NOT(ISTEXT(I120))),4,IF(AND(F120=1,G120=1,ISTEXT(I120)),3,IF(AND(OR(F120=1,G120=1),ISTEXT(I120)),2,1))))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Summary'!$Z$31="OoS","OoS",IF(AND(F121=1,G121=1,NOT(ISTEXT(I121))),4,IF(AND(F121=1,G121=1,ISTEXT(I121)),3,IF(AND(OR(F121=1,G121=1),ISTEXT(I121)),2,1))))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266</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Summary'!$G$31="OoS","OoS",IF(AND(F122=1,G122=1,NOT(ISTEXT(I122))),4,IF(AND(F122=1,G122=1,ISTEXT(I122)),3,IF(AND(OR(F122=1,G122=1),ISTEXT(I122)),2,1))))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Summary'!$H$31="OoS","OoS",IF(AND(F123=1,G123=1,NOT(ISTEXT(I123))),4,IF(AND(F123=1,G123=1,ISTEXT(I123)),3,IF(AND(OR(F123=1,G123=1),ISTEXT(I123)),2,1))))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Summary'!$I$31="OoS","OoS",IF(AND(F124=1,G124=1,NOT(ISTEXT(I124))),4,IF(AND(F124=1,G124=1,ISTEXT(I124)),3,IF(AND(OR(F124=1,G124=1),ISTEXT(I124)),2,1))))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Summary'!$J$31="OoS","OoS",IF(AND(F125=1,G125=1,NOT(ISTEXT(I125))),4,IF(AND(F125=1,G125=1,ISTEXT(I125)),3,IF(AND(OR(F125=1,G125=1),ISTEXT(I125)),2,1))))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Summary'!$K$31="OoS","OoS",IF(AND(F126=1,G126=1,NOT(ISTEXT(I126))),4,IF(AND(F126=1,G126=1,ISTEXT(I126)),3,IF(AND(OR(F126=1,G126=1),ISTEXT(I126)),2,1))))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Summary'!$L$31="OoS","OoS",IF(AND(F127=1,G127=1,NOT(ISTEXT(I127))),4,IF(AND(F127=1,G127=1,ISTEXT(I127)),3,IF(AND(OR(F127=1,G127=1),ISTEXT(I127)),2,1))))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Summary'!$M$31="OoS","OoS",IF(AND(F128=1,G128=1,NOT(ISTEXT(I128))),4,IF(AND(F128=1,G128=1,ISTEXT(I128)),3,IF(AND(OR(F128=1,G128=1),ISTEXT(I128)),2,1))))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Summary'!$N$31="OoS","OoS",IF(AND(F129=1,G129=1,NOT(ISTEXT(I129))),4,IF(AND(F129=1,G129=1,ISTEXT(I129)),3,IF(AND(OR(F129=1,G129=1),ISTEXT(I129)),2,1))))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Summary'!$O$31="OoS","OoS",IF(AND(F130=1,G130=1,NOT(ISTEXT(I130))),4,IF(AND(F130=1,G130=1,ISTEXT(I130)),3,IF(AND(OR(F130=1,G130=1),ISTEXT(I130)),2,1))))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Summary'!$P$31="OoS","OoS",IF(AND(F131=1,G131=1,NOT(ISTEXT(I131))),4,IF(AND(F131=1,G131=1,ISTEXT(I131)),3,IF(AND(OR(F131=1,G131=1),ISTEXT(I131)),2,1))))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Summary'!$Q$31="OoS","OoS",IF(AND(F132=1,G132=1,NOT(ISTEXT(I132))),4,IF(AND(F132=1,G132=1,ISTEXT(I132)),3,IF(AND(OR(F132=1,G132=1),ISTEXT(I132)),2,1))))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Summary'!$R$31="OoS","OoS",IF(AND(F133=1,G133=1,NOT(ISTEXT(I133))),4,IF(AND(F133=1,G133=1,ISTEXT(I133)),3,IF(AND(OR(F133=1,G133=1),ISTEXT(I133)),2,1))))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Summary'!$S$31="OoS","OoS",IF(AND(F134=1,G134=1,NOT(ISTEXT(I134))),4,IF(AND(F134=1,G134=1,ISTEXT(I134)),3,IF(AND(OR(F134=1,G134=1),ISTEXT(I134)),2,1))))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Summary'!$T$31="OoS","OoS",IF(AND(F135=1,G135=1,NOT(ISTEXT(I135))),4,IF(AND(F135=1,G135=1,ISTEXT(I135)),3,IF(AND(OR(F135=1,G135=1),ISTEXT(I135)),2,1))))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x14ac:dyDescent="0.25">
      <c r="A142" s="351" t="s">
        <v>267</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Summary'!$G$31="OoS","OoS",IF(AND(F142=1,G142=1,NOT(ISTEXT(I142))),4,IF(AND(F142=1,G142=1,ISTEXT(I142)),3,IF(AND(OR(F142=1,G142=1),ISTEXT(I142)),2,1))))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3"/>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Summary'!$H$31="OoS","OoS",IF(AND(F143=1,G143=1,NOT(ISTEXT(I143))),4,IF(AND(F143=1,G143=1,ISTEXT(I143)),3,IF(AND(OR(F143=1,G143=1),ISTEXT(I143)),2,1))))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Summary'!$I$31="OoS","OoS",IF(AND(F144=1,G144=1,NOT(ISTEXT(I144))),4,IF(AND(F144=1,G144=1,ISTEXT(I144)),3,IF(AND(OR(F144=1,G144=1),ISTEXT(I144)),2,1))))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Summary'!$J$31="OoS","OoS",IF(AND(F145=1,G145=1,NOT(ISTEXT(I145))),4,IF(AND(F145=1,G145=1,ISTEXT(I145)),3,IF(AND(OR(F145=1,G145=1),ISTEXT(I145)),2,1))))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Summary'!$K$31="OoS","OoS",IF(AND(F146=1,G146=1,NOT(ISTEXT(I146))),4,IF(AND(F146=1,G146=1,ISTEXT(I146)),3,IF(AND(OR(F146=1,G146=1),ISTEXT(I146)),2,1))))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Summary'!$L$31="OoS","OoS",IF(AND(F147=1,G147=1,NOT(ISTEXT(I147))),4,IF(AND(F147=1,G147=1,ISTEXT(I147)),3,IF(AND(OR(F147=1,G147=1),ISTEXT(I147)),2,1))))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Summary'!$M$31="OoS","OoS",IF(AND(F148=1,G148=1,NOT(ISTEXT(I148))),4,IF(AND(F148=1,G148=1,ISTEXT(I148)),3,IF(AND(OR(F148=1,G148=1),ISTEXT(I148)),2,1))))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Summary'!$N$31="OoS","OoS",IF(AND(F149=1,G149=1,NOT(ISTEXT(I149))),4,IF(AND(F149=1,G149=1,ISTEXT(I149)),3,IF(AND(OR(F149=1,G149=1),ISTEXT(I149)),2,1))))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Summary'!$O$31="OoS","OoS",IF(AND(F150=1,G150=1,NOT(ISTEXT(I150))),4,IF(AND(F150=1,G150=1,ISTEXT(I150)),3,IF(AND(OR(F150=1,G150=1),ISTEXT(I150)),2,1))))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Summary'!$P$31="OoS","OoS",IF(AND(F151=1,G151=1,NOT(ISTEXT(I151))),4,IF(AND(F151=1,G151=1,ISTEXT(I151)),3,IF(AND(OR(F151=1,G151=1),ISTEXT(I151)),2,1))))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Summary'!$Q$31="OoS","OoS",IF(AND(F152=1,G152=1,NOT(ISTEXT(I152))),4,IF(AND(F152=1,G152=1,ISTEXT(I152)),3,IF(AND(OR(F152=1,G152=1),ISTEXT(I152)),2,1))))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Summary'!$R$31="OoS","OoS",IF(AND(F153=1,G153=1,NOT(ISTEXT(I153))),4,IF(AND(F153=1,G153=1,ISTEXT(I153)),3,IF(AND(OR(F153=1,G153=1),ISTEXT(I153)),2,1))))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Summary'!$S$31="OoS","OoS",IF(AND(F154=1,G154=1,NOT(ISTEXT(I154))),4,IF(AND(F154=1,G154=1,ISTEXT(I154)),3,IF(AND(OR(F154=1,G154=1),ISTEXT(I154)),2,1))))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Summary'!$T$31="OoS","OoS",IF(AND(F155=1,G155=1,NOT(ISTEXT(I155))),4,IF(AND(F155=1,G155=1,ISTEXT(I155)),3,IF(AND(OR(F155=1,G155=1),ISTEXT(I155)),2,1))))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Summary'!$U$31="OoS","OoS",IF(AND(F156=1,G156=1,NOT(ISTEXT(I156))),4,IF(AND(F156=1,G156=1,ISTEXT(I156)),3,IF(AND(OR(F156=1,G156=1),ISTEXT(I156)),2,1))))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Summary'!$V$31="OoS","OoS",IF(AND(F157=1,G157=1,NOT(ISTEXT(I157))),4,IF(AND(F157=1,G157=1,ISTEXT(I157)),3,IF(AND(OR(F157=1,G157=1),ISTEXT(I157)),2,1))))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Summary'!$W$31="OoS","OoS",IF(AND(F158=1,G158=1,NOT(ISTEXT(I158))),4,IF(AND(F158=1,G158=1,ISTEXT(I158)),3,IF(AND(OR(F158=1,G158=1),ISTEXT(I158)),2,1))))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Summary'!$X$31="OoS","OoS",IF(AND(F159=1,G159=1,NOT(ISTEXT(I159))),4,IF(AND(F159=1,G159=1,ISTEXT(I159)),3,IF(AND(OR(F159=1,G159=1),ISTEXT(I159)),2,1))))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Summary'!$Y$31="OoS","OoS",IF(AND(F160=1,G160=1,NOT(ISTEXT(I160))),4,IF(AND(F160=1,G160=1,ISTEXT(I160)),3,IF(AND(OR(F160=1,G160=1),ISTEXT(I160)),2,1))))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Summary'!$Z$31="OoS","OoS",IF(AND(F161=1,G161=1,NOT(ISTEXT(I161))),4,IF(AND(F161=1,G161=1,ISTEXT(I161)),3,IF(AND(OR(F161=1,G161=1),ISTEXT(I161)),2,1))))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268</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Summary'!$G$31="OoS","OoS",IF(AND(F162=1,G162=1,NOT(ISTEXT(I162))),4,IF(AND(F162=1,G162=1,ISTEXT(I162)),3,IF(AND(OR(F162=1,G162=1),ISTEXT(I162)),2,1))))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Summary'!$H$31="OoS","OoS",IF(AND(F163=1,G163=1,NOT(ISTEXT(I163))),4,IF(AND(F163=1,G163=1,ISTEXT(I163)),3,IF(AND(OR(F163=1,G163=1),ISTEXT(I163)),2,1))))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Summary'!$I$31="OoS","OoS",IF(AND(F164=1,G164=1,NOT(ISTEXT(I164))),4,IF(AND(F164=1,G164=1,ISTEXT(I164)),3,IF(AND(OR(F164=1,G164=1),ISTEXT(I164)),2,1))))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Summary'!$J$31="OoS","OoS",IF(AND(F165=1,G165=1,NOT(ISTEXT(I165))),4,IF(AND(F165=1,G165=1,ISTEXT(I165)),3,IF(AND(OR(F165=1,G165=1),ISTEXT(I165)),2,1))))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Summary'!$K$31="OoS","OoS",IF(AND(F166=1,G166=1,NOT(ISTEXT(I166))),4,IF(AND(F166=1,G166=1,ISTEXT(I166)),3,IF(AND(OR(F166=1,G166=1),ISTEXT(I166)),2,1))))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Summary'!$L$31="OoS","OoS",IF(AND(F167=1,G167=1,NOT(ISTEXT(I167))),4,IF(AND(F167=1,G167=1,ISTEXT(I167)),3,IF(AND(OR(F167=1,G167=1),ISTEXT(I167)),2,1))))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Summary'!$M$31="OoS","OoS",IF(AND(F168=1,G168=1,NOT(ISTEXT(I168))),4,IF(AND(F168=1,G168=1,ISTEXT(I168)),3,IF(AND(OR(F168=1,G168=1),ISTEXT(I168)),2,1))))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Summary'!$N$31="OoS","OoS",IF(AND(F169=1,G169=1,NOT(ISTEXT(I169))),4,IF(AND(F169=1,G169=1,ISTEXT(I169)),3,IF(AND(OR(F169=1,G169=1),ISTEXT(I169)),2,1))))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Summary'!$O$31="OoS","OoS",IF(AND(F170=1,G170=1,NOT(ISTEXT(I170))),4,IF(AND(F170=1,G170=1,ISTEXT(I170)),3,IF(AND(OR(F170=1,G170=1),ISTEXT(I170)),2,1))))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Summary'!$P$31="OoS","OoS",IF(AND(F171=1,G171=1,NOT(ISTEXT(I171))),4,IF(AND(F171=1,G171=1,ISTEXT(I171)),3,IF(AND(OR(F171=1,G171=1),ISTEXT(I171)),2,1))))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Summary'!$Q$31="OoS","OoS",IF(AND(F172=1,G172=1,NOT(ISTEXT(I172))),4,IF(AND(F172=1,G172=1,ISTEXT(I172)),3,IF(AND(OR(F172=1,G172=1),ISTEXT(I172)),2,1))))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Summary'!$R$31="OoS","OoS",IF(AND(F173=1,G173=1,NOT(ISTEXT(I173))),4,IF(AND(F173=1,G173=1,ISTEXT(I173)),3,IF(AND(OR(F173=1,G173=1),ISTEXT(I173)),2,1))))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Summary'!$S$31="OoS","OoS",IF(AND(F174=1,G174=1,NOT(ISTEXT(I174))),4,IF(AND(F174=1,G174=1,ISTEXT(I174)),3,IF(AND(OR(F174=1,G174=1),ISTEXT(I174)),2,1))))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Summary'!$T$31="OoS","OoS",IF(AND(F175=1,G175=1,NOT(ISTEXT(I175))),4,IF(AND(F175=1,G175=1,ISTEXT(I175)),3,IF(AND(OR(F175=1,G175=1),ISTEXT(I175)),2,1))))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Summary'!$U$31="OoS","OoS",IF(AND(F176=1,G176=1,NOT(ISTEXT(I176))),4,IF(AND(F176=1,G176=1,ISTEXT(I176)),3,IF(AND(OR(F176=1,G176=1),ISTEXT(I176)),2,1))))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Summary'!$V$31="OoS","OoS",IF(AND(F177=1,G177=1,NOT(ISTEXT(I177))),4,IF(AND(F177=1,G177=1,ISTEXT(I177)),3,IF(AND(OR(F177=1,G177=1),ISTEXT(I177)),2,1))))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Summary'!$W$31="OoS","OoS",IF(AND(F178=1,G178=1,NOT(ISTEXT(I178))),4,IF(AND(F178=1,G178=1,ISTEXT(I178)),3,IF(AND(OR(F178=1,G178=1),ISTEXT(I178)),2,1))))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Summary'!$X$31="OoS","OoS",IF(AND(F179=1,G179=1,NOT(ISTEXT(I179))),4,IF(AND(F179=1,G179=1,ISTEXT(I179)),3,IF(AND(OR(F179=1,G179=1),ISTEXT(I179)),2,1))))</f>
        <v>OoS</v>
      </c>
      <c r="E179" s="57" t="b">
        <f t="shared" ref="E179:E20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Summary'!$Y$31="OoS","OoS",IF(AND(F180=1,G180=1,NOT(ISTEXT(I180))),4,IF(AND(F180=1,G180=1,ISTEXT(I180)),3,IF(AND(OR(F180=1,G180=1),ISTEXT(I180)),2,1))))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Summary'!$Z$31="OoS","OoS",IF(AND(F181=1,G181=1,NOT(ISTEXT(I181))),4,IF(AND(F181=1,G181=1,ISTEXT(I181)),3,IF(AND(OR(F181=1,G181=1),ISTEXT(I181)),2,1))))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269</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Summary'!$G$31="OoS","OoS",IF(AND(F182=1,G182=1,NOT(ISTEXT(I182))),4,IF(AND(F182=1,G182=1,ISTEXT(I182)),3,IF(AND(OR(F182=1,G182=1),ISTEXT(I182)),2,1))))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Summary'!$H$31="OoS","OoS",IF(AND(F183=1,G183=1,NOT(ISTEXT(I183))),4,IF(AND(F183=1,G183=1,ISTEXT(I183)),3,IF(AND(OR(F183=1,G183=1),ISTEXT(I183)),2,1))))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Summary'!$I$31="OoS","OoS",IF(AND(F184=1,G184=1,NOT(ISTEXT(I184))),4,IF(AND(F184=1,G184=1,ISTEXT(I184)),3,IF(AND(OR(F184=1,G184=1),ISTEXT(I184)),2,1))))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Summary'!$J$31="OoS","OoS",IF(AND(F185=1,G185=1,NOT(ISTEXT(I185))),4,IF(AND(F185=1,G185=1,ISTEXT(I185)),3,IF(AND(OR(F185=1,G185=1),ISTEXT(I185)),2,1))))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Summary'!$K$31="OoS","OoS",IF(AND(F186=1,G186=1,NOT(ISTEXT(I186))),4,IF(AND(F186=1,G186=1,ISTEXT(I186)),3,IF(AND(OR(F186=1,G186=1),ISTEXT(I186)),2,1))))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Summary'!$L$31="OoS","OoS",IF(AND(F187=1,G187=1,NOT(ISTEXT(I187))),4,IF(AND(F187=1,G187=1,ISTEXT(I187)),3,IF(AND(OR(F187=1,G187=1),ISTEXT(I187)),2,1))))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Summary'!$M$31="OoS","OoS",IF(AND(F188=1,G188=1,NOT(ISTEXT(I188))),4,IF(AND(F188=1,G188=1,ISTEXT(I188)),3,IF(AND(OR(F188=1,G188=1),ISTEXT(I188)),2,1))))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Summary'!$N$31="OoS","OoS",IF(AND(F189=1,G189=1,NOT(ISTEXT(I189))),4,IF(AND(F189=1,G189=1,ISTEXT(I189)),3,IF(AND(OR(F189=1,G189=1),ISTEXT(I189)),2,1))))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Summary'!$O$31="OoS","OoS",IF(AND(F190=1,G190=1,NOT(ISTEXT(I190))),4,IF(AND(F190=1,G190=1,ISTEXT(I190)),3,IF(AND(OR(F190=1,G190=1),ISTEXT(I190)),2,1))))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Summary'!$P$31="OoS","OoS",IF(AND(F191=1,G191=1,NOT(ISTEXT(I191))),4,IF(AND(F191=1,G191=1,ISTEXT(I191)),3,IF(AND(OR(F191=1,G191=1),ISTEXT(I191)),2,1))))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Summary'!$Q$31="OoS","OoS",IF(AND(F192=1,G192=1,NOT(ISTEXT(I192))),4,IF(AND(F192=1,G192=1,ISTEXT(I192)),3,IF(AND(OR(F192=1,G192=1),ISTEXT(I192)),2,1))))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Summary'!$R$31="OoS","OoS",IF(AND(F193=1,G193=1,NOT(ISTEXT(I193))),4,IF(AND(F193=1,G193=1,ISTEXT(I193)),3,IF(AND(OR(F193=1,G193=1),ISTEXT(I193)),2,1))))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Summary'!$S$31="OoS","OoS",IF(AND(F194=1,G194=1,NOT(ISTEXT(I194))),4,IF(AND(F194=1,G194=1,ISTEXT(I194)),3,IF(AND(OR(F194=1,G194=1),ISTEXT(I194)),2,1))))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Summary'!$T$31="OoS","OoS",IF(AND(F195=1,G195=1,NOT(ISTEXT(I195))),4,IF(AND(F195=1,G195=1,ISTEXT(I195)),3,IF(AND(OR(F195=1,G195=1),ISTEXT(I195)),2,1))))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Summary'!$U$31="OoS","OoS",IF(AND(F196=1,G196=1,NOT(ISTEXT(I196))),4,IF(AND(F196=1,G196=1,ISTEXT(I196)),3,IF(AND(OR(F196=1,G196=1),ISTEXT(I196)),2,1))))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Summary'!$V$31="OoS","OoS",IF(AND(F197=1,G197=1,NOT(ISTEXT(I197))),4,IF(AND(F197=1,G197=1,ISTEXT(I197)),3,IF(AND(OR(F197=1,G197=1),ISTEXT(I197)),2,1))))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Summary'!$W$31="OoS","OoS",IF(AND(F198=1,G198=1,NOT(ISTEXT(I198))),4,IF(AND(F198=1,G198=1,ISTEXT(I198)),3,IF(AND(OR(F198=1,G198=1),ISTEXT(I198)),2,1))))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Summary'!$X$31="OoS","OoS",IF(AND(F199=1,G199=1,NOT(ISTEXT(I199))),4,IF(AND(F199=1,G199=1,ISTEXT(I199)),3,IF(AND(OR(F199=1,G199=1),ISTEXT(I199)),2,1))))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Summary'!$Y$31="OoS","OoS",IF(AND(F200=1,G200=1,NOT(ISTEXT(I200))),4,IF(AND(F200=1,G200=1,ISTEXT(I200)),3,IF(AND(OR(F200=1,G200=1),ISTEXT(I200)),2,1))))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Summary'!$Z$31="OoS","OoS",IF(AND(F201=1,G201=1,NOT(ISTEXT(I201))),4,IF(AND(F201=1,G201=1,ISTEXT(I201)),3,IF(AND(OR(F201=1,G201=1),ISTEXT(I201)),2,1))))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2.65" hidden="1" customHeight="1" thickBot="1" x14ac:dyDescent="0.3"/>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1" xr:uid="{9160F533-354D-48A0-995C-B449E28132D6}"/>
  <customSheetViews>
    <customSheetView guid="{F76BC29A-0A9C-41DD-B7BE-86D7BCE1FD7E}" showRuler="0">
      <pane xSplit="5" ySplit="3" topLeftCell="M151" activePane="bottomRight" state="frozenSplit"/>
      <selection pane="bottomRight" activeCell="N167" sqref="N167:N168"/>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304" sqref="A304:XFD30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23">
    <mergeCell ref="Q142:Q201"/>
    <mergeCell ref="Q22:Q141"/>
    <mergeCell ref="Q2:Q21"/>
    <mergeCell ref="A2:A21"/>
    <mergeCell ref="A22:A41"/>
    <mergeCell ref="A42:A61"/>
    <mergeCell ref="A62:A81"/>
    <mergeCell ref="A82:A101"/>
    <mergeCell ref="A102:A121"/>
    <mergeCell ref="A122:A141"/>
    <mergeCell ref="A142:A161"/>
    <mergeCell ref="A162:A181"/>
    <mergeCell ref="A182:A201"/>
    <mergeCell ref="O2:O21"/>
    <mergeCell ref="O22:O41"/>
    <mergeCell ref="O42:O61"/>
    <mergeCell ref="O162:O181"/>
    <mergeCell ref="O182:O201"/>
    <mergeCell ref="O62:O81"/>
    <mergeCell ref="O82:O101"/>
    <mergeCell ref="O102:O121"/>
    <mergeCell ref="O122:O141"/>
    <mergeCell ref="O142:O161"/>
  </mergeCells>
  <phoneticPr fontId="9" type="noConversion"/>
  <conditionalFormatting sqref="Q2 Q22 Q142">
    <cfRule type="cellIs" dxfId="468" priority="369" stopIfTrue="1" operator="equal">
      <formula>"S"</formula>
    </cfRule>
    <cfRule type="cellIs" dxfId="467" priority="370" stopIfTrue="1" operator="equal">
      <formula>"NR"</formula>
    </cfRule>
    <cfRule type="cellIs" dxfId="466" priority="371" stopIfTrue="1" operator="equal">
      <formula>"U"</formula>
    </cfRule>
  </conditionalFormatting>
  <conditionalFormatting sqref="D2:E201">
    <cfRule type="cellIs" dxfId="465" priority="48" stopIfTrue="1" operator="equal">
      <formula>"L"</formula>
    </cfRule>
    <cfRule type="cellIs" dxfId="464" priority="49" stopIfTrue="1" operator="equal">
      <formula>"M"</formula>
    </cfRule>
    <cfRule type="cellIs" dxfId="463" priority="50" stopIfTrue="1" operator="equal">
      <formula>"H"</formula>
    </cfRule>
  </conditionalFormatting>
  <conditionalFormatting sqref="C2:C201">
    <cfRule type="expression" dxfId="462" priority="8" stopIfTrue="1">
      <formula>D2=4</formula>
    </cfRule>
    <cfRule type="expression" dxfId="461" priority="9" stopIfTrue="1">
      <formula>D2=3</formula>
    </cfRule>
    <cfRule type="expression" dxfId="460" priority="10" stopIfTrue="1">
      <formula>OR(D2=1,D2=2)</formula>
    </cfRule>
  </conditionalFormatting>
  <conditionalFormatting sqref="C2:C201">
    <cfRule type="cellIs" dxfId="459" priority="6" stopIfTrue="1" operator="equal">
      <formula>"NC"</formula>
    </cfRule>
    <cfRule type="cellIs" dxfId="458" priority="7" stopIfTrue="1" operator="equal">
      <formula>"NY"</formula>
    </cfRule>
  </conditionalFormatting>
  <conditionalFormatting sqref="O2 O22 O42 O62 O82 O102 O122 O142 O162 O182">
    <cfRule type="expression" dxfId="457" priority="1" stopIfTrue="1">
      <formula>OR(O2="L",O2="FM")</formula>
    </cfRule>
    <cfRule type="expression" dxfId="456" priority="2" stopIfTrue="1">
      <formula>OR(O2="M",O2="LM")</formula>
    </cfRule>
    <cfRule type="expression" dxfId="455" priority="3" stopIfTrue="1">
      <formula>OR(O2="H",O2="PM",O2="NM",O2="DM")</formula>
    </cfRule>
    <cfRule type="expression" dxfId="454" priority="4" stopIfTrue="1">
      <formula>OR(O2="NC")</formula>
    </cfRule>
    <cfRule type="expression" dxfId="453" priority="5" stopIfTrue="1">
      <formula>OR(O2="NY")</formula>
    </cfRule>
  </conditionalFormatting>
  <dataValidations count="2">
    <dataValidation type="whole" operator="greaterThanOrEqual" allowBlank="1" showInputMessage="1" showErrorMessage="1" error="Only numeric entries allowed" sqref="J2:J201 H2:H201" xr:uid="{D1DCCC46-154C-4F4D-925A-07EB51E07A93}">
      <formula1>0</formula1>
    </dataValidation>
    <dataValidation type="list" allowBlank="1" showInputMessage="1" showErrorMessage="1" sqref="F2:G201" xr:uid="{93811164-34C3-4966-B5E4-87763A73FEEF}">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754A4732-21AD-4966-B8CF-66FAACE7E173}">
          <x14:formula1>
            <xm:f>'Organizational Unit Summary'!$AL$22:$AL$24</xm:f>
          </x14:formula1>
          <xm:sqref>Q2 Q22 Q142</xm:sqref>
        </x14:dataValidation>
        <x14:dataValidation type="list" allowBlank="1" showInputMessage="1" showErrorMessage="1" xr:uid="{9C2C798E-CC6A-4564-B374-E848832D2BC6}">
          <x14:formula1>
            <xm:f>IF('Organizational Unit Summary'!$B$24="Evaluation", Eval_Char, Benchmark_Char)</xm:f>
          </x14:formula1>
          <xm:sqref>O2 O22 O42 O62 O82 O102 O122 O142 O162 O182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B1A0C7"/>
  </sheetPr>
  <dimension ref="A1:Q681"/>
  <sheetViews>
    <sheetView zoomScale="80" zoomScaleNormal="80" workbookViewId="0">
      <pane ySplit="1" topLeftCell="A2" activePane="bottomLeft" state="frozen"/>
      <selection pane="bottomLeft" activeCell="L2" sqref="L2:L3"/>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87" t="s">
        <v>59</v>
      </c>
      <c r="B1" s="187" t="s">
        <v>60</v>
      </c>
      <c r="C1" s="187" t="s">
        <v>332</v>
      </c>
      <c r="D1" s="187" t="s">
        <v>61</v>
      </c>
      <c r="E1" s="187" t="s">
        <v>62</v>
      </c>
      <c r="F1" s="187" t="s">
        <v>63</v>
      </c>
      <c r="G1" s="187" t="s">
        <v>64</v>
      </c>
      <c r="H1" s="187" t="s">
        <v>65</v>
      </c>
      <c r="I1" s="187" t="s">
        <v>497</v>
      </c>
      <c r="J1" s="187" t="s">
        <v>66</v>
      </c>
      <c r="K1" s="187" t="s">
        <v>323</v>
      </c>
      <c r="L1" s="187" t="s">
        <v>624</v>
      </c>
      <c r="M1" s="187" t="s">
        <v>68</v>
      </c>
      <c r="N1" s="187" t="s">
        <v>496</v>
      </c>
      <c r="O1" s="188" t="s">
        <v>69</v>
      </c>
      <c r="P1" s="187" t="s">
        <v>484</v>
      </c>
      <c r="Q1" s="267" t="s">
        <v>325</v>
      </c>
    </row>
    <row r="2" spans="1:17" ht="13" x14ac:dyDescent="0.25">
      <c r="A2" s="351" t="s">
        <v>250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Summary'!$G$32="OoS","OoS",IF(AND(F2=1,G2=1,NOT(ISTEXT(I2))),4,IF(AND(F2=1,G2=1,ISTEXT(I2)),3,IF(AND(OR(F2=1,G2=1),ISTEXT(I2)),2,1))))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Summary'!$H$32="OoS","OoS",IF(AND(F3=1,G3=1,NOT(ISTEXT(I3))),4,IF(AND(F3=1,G3=1,ISTEXT(I3)),3,IF(AND(OR(F3=1,G3=1),ISTEXT(I3)),2,1))))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Summary'!$I$32="OoS","OoS",IF(AND(F4=1,G4=1,NOT(ISTEXT(I4))),4,IF(AND(F4=1,G4=1,ISTEXT(I4)),3,IF(AND(OR(F4=1,G4=1),ISTEXT(I4)),2,1))))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Summary'!$J$32="OoS","OoS",IF(AND(F5=1,G5=1,NOT(ISTEXT(I5))),4,IF(AND(F5=1,G5=1,ISTEXT(I5)),3,IF(AND(OR(F5=1,G5=1),ISTEXT(I5)),2,1))))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Summary'!$K$32="OoS","OoS",IF(AND(F6=1,G6=1,NOT(ISTEXT(I6))),4,IF(AND(F6=1,G6=1,ISTEXT(I6)),3,IF(AND(OR(F6=1,G6=1),ISTEXT(I6)),2,1))))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Summary'!$L$32="OoS","OoS",IF(AND(F7=1,G7=1,NOT(ISTEXT(I7))),4,IF(AND(F7=1,G7=1,ISTEXT(I7)),3,IF(AND(OR(F7=1,G7=1),ISTEXT(I7)),2,1))))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Summary'!$M$32="OoS","OoS",IF(AND(F8=1,G8=1,NOT(ISTEXT(I8))),4,IF(AND(F8=1,G8=1,ISTEXT(I8)),3,IF(AND(OR(F8=1,G8=1),ISTEXT(I8)),2,1))))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Summary'!$N$32="OoS","OoS",IF(AND(F9=1,G9=1,NOT(ISTEXT(I9))),4,IF(AND(F9=1,G9=1,ISTEXT(I9)),3,IF(AND(OR(F9=1,G9=1),ISTEXT(I9)),2,1))))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Summary'!$Z$32="OoS","OoS",IF(AND(F21=1,G21=1,NOT(ISTEXT(I21))),4,IF(AND(F21=1,G21=1,ISTEXT(I21)),3,IF(AND(OR(F21=1,G21=1),ISTEXT(I21)),2,1))))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251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Summary'!$G$32="OoS","OoS",IF(AND(F22=1,G22=1,NOT(ISTEXT(I22))),4,IF(AND(F22=1,G22=1,ISTEXT(I22)),3,IF(AND(OR(F22=1,G22=1),ISTEXT(I22)),2,1))))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Summary'!$H$32="OoS","OoS",IF(AND(F23=1,G23=1,NOT(ISTEXT(I23))),4,IF(AND(F23=1,G23=1,ISTEXT(I23)),3,IF(AND(OR(F23=1,G23=1),ISTEXT(I23)),2,1))))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Summary'!$I$32="OoS","OoS",IF(AND(F24=1,G24=1,NOT(ISTEXT(I24))),4,IF(AND(F24=1,G24=1,ISTEXT(I24)),3,IF(AND(OR(F24=1,G24=1),ISTEXT(I24)),2,1))))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Summary'!$J$32="OoS","OoS",IF(AND(F25=1,G25=1,NOT(ISTEXT(I25))),4,IF(AND(F25=1,G25=1,ISTEXT(I25)),3,IF(AND(OR(F25=1,G25=1),ISTEXT(I25)),2,1))))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Summary'!$K$32="OoS","OoS",IF(AND(F26=1,G26=1,NOT(ISTEXT(I26))),4,IF(AND(F26=1,G26=1,ISTEXT(I26)),3,IF(AND(OR(F26=1,G26=1),ISTEXT(I26)),2,1))))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Summary'!$L$32="OoS","OoS",IF(AND(F27=1,G27=1,NOT(ISTEXT(I27))),4,IF(AND(F27=1,G27=1,ISTEXT(I27)),3,IF(AND(OR(F27=1,G27=1),ISTEXT(I27)),2,1))))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Summary'!$M$32="OoS","OoS",IF(AND(F28=1,G28=1,NOT(ISTEXT(I28))),4,IF(AND(F28=1,G28=1,ISTEXT(I28)),3,IF(AND(OR(F28=1,G28=1),ISTEXT(I28)),2,1))))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Summary'!$N$32="OoS","OoS",IF(AND(F29=1,G29=1,NOT(ISTEXT(I29))),4,IF(AND(F29=1,G29=1,ISTEXT(I29)),3,IF(AND(OR(F29=1,G29=1),ISTEXT(I29)),2,1))))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Summary'!$O$32="OoS","OoS",IF(AND(F30=1,G30=1,NOT(ISTEXT(I30))),4,IF(AND(F30=1,G30=1,ISTEXT(I30)),3,IF(AND(OR(F30=1,G30=1),ISTEXT(I30)),2,1))))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Summary'!$P$32="OoS","OoS",IF(AND(F31=1,G31=1,NOT(ISTEXT(I31))),4,IF(AND(F31=1,G31=1,ISTEXT(I31)),3,IF(AND(OR(F31=1,G31=1),ISTEXT(I31)),2,1))))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Summary'!$Q$32="OoS","OoS",IF(AND(F32=1,G32=1,NOT(ISTEXT(I32))),4,IF(AND(F32=1,G32=1,ISTEXT(I32)),3,IF(AND(OR(F32=1,G32=1),ISTEXT(I32)),2,1))))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Summary'!$R$32="OoS","OoS",IF(AND(F33=1,G33=1,NOT(ISTEXT(I33))),4,IF(AND(F33=1,G33=1,ISTEXT(I33)),3,IF(AND(OR(F33=1,G33=1),ISTEXT(I33)),2,1))))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Summary'!$S$32="OoS","OoS",IF(AND(F34=1,G34=1,NOT(ISTEXT(I34))),4,IF(AND(F34=1,G34=1,ISTEXT(I34)),3,IF(AND(OR(F34=1,G34=1),ISTEXT(I34)),2,1))))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Summary'!$T$32="OoS","OoS",IF(AND(F35=1,G35=1,NOT(ISTEXT(I35))),4,IF(AND(F35=1,G35=1,ISTEXT(I35)),3,IF(AND(OR(F35=1,G35=1),ISTEXT(I35)),2,1))))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Summary'!$U$32="OoS","OoS",IF(AND(F36=1,G36=1,NOT(ISTEXT(I36))),4,IF(AND(F36=1,G36=1,ISTEXT(I36)),3,IF(AND(OR(F36=1,G36=1),ISTEXT(I36)),2,1))))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Summary'!$V$32="OoS","OoS",IF(AND(F37=1,G37=1,NOT(ISTEXT(I37))),4,IF(AND(F37=1,G37=1,ISTEXT(I37)),3,IF(AND(OR(F37=1,G37=1),ISTEXT(I37)),2,1))))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Summary'!$W$32="OoS","OoS",IF(AND(F38=1,G38=1,NOT(ISTEXT(I38))),4,IF(AND(F38=1,G38=1,ISTEXT(I38)),3,IF(AND(OR(F38=1,G38=1),ISTEXT(I38)),2,1))))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Summary'!$X$32="OoS","OoS",IF(AND(F39=1,G39=1,NOT(ISTEXT(I39))),4,IF(AND(F39=1,G39=1,ISTEXT(I39)),3,IF(AND(OR(F39=1,G39=1),ISTEXT(I39)),2,1))))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Summary'!$Y$32="OoS","OoS",IF(AND(F40=1,G40=1,NOT(ISTEXT(I40))),4,IF(AND(F40=1,G40=1,ISTEXT(I40)),3,IF(AND(OR(F40=1,G40=1),ISTEXT(I40)),2,1))))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Summary'!$Z$32="OoS","OoS",IF(AND(F41=1,G41=1,NOT(ISTEXT(I41))),4,IF(AND(F41=1,G41=1,ISTEXT(I41)),3,IF(AND(OR(F41=1,G41=1),ISTEXT(I41)),2,1))))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252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Summary'!$G$32="OoS","OoS",IF(AND(F42=1,G42=1,NOT(ISTEXT(I42))),4,IF(AND(F42=1,G42=1,ISTEXT(I42)),3,IF(AND(OR(F42=1,G42=1),ISTEXT(I42)),2,1))))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Summary'!$H$32="OoS","OoS",IF(AND(F43=1,G43=1,NOT(ISTEXT(I43))),4,IF(AND(F43=1,G43=1,ISTEXT(I43)),3,IF(AND(OR(F43=1,G43=1),ISTEXT(I43)),2,1))))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Summary'!$I$32="OoS","OoS",IF(AND(F44=1,G44=1,NOT(ISTEXT(I44))),4,IF(AND(F44=1,G44=1,ISTEXT(I44)),3,IF(AND(OR(F44=1,G44=1),ISTEXT(I44)),2,1))))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Summary'!$J$32="OoS","OoS",IF(AND(F45=1,G45=1,NOT(ISTEXT(I45))),4,IF(AND(F45=1,G45=1,ISTEXT(I45)),3,IF(AND(OR(F45=1,G45=1),ISTEXT(I45)),2,1))))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Summary'!$K$32="OoS","OoS",IF(AND(F46=1,G46=1,NOT(ISTEXT(I46))),4,IF(AND(F46=1,G46=1,ISTEXT(I46)),3,IF(AND(OR(F46=1,G46=1),ISTEXT(I46)),2,1))))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Summary'!$L$32="OoS","OoS",IF(AND(F47=1,G47=1,NOT(ISTEXT(I47))),4,IF(AND(F47=1,G47=1,ISTEXT(I47)),3,IF(AND(OR(F47=1,G47=1),ISTEXT(I47)),2,1))))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253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Summary'!$H$32="OoS","OoS",IF(AND(F63=1,G63=1,NOT(ISTEXT(I63))),4,IF(AND(F63=1,G63=1,ISTEXT(I63)),3,IF(AND(OR(F63=1,G63=1),ISTEXT(I63)),2,1))))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Summary'!$L$32="OoS","OoS",IF(AND(F67=1,G67=1,NOT(ISTEXT(I67))),4,IF(AND(F67=1,G67=1,ISTEXT(I67)),3,IF(AND(OR(F67=1,G67=1),ISTEXT(I67)),2,1))))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Summary'!$M$32="OoS","OoS",IF(AND(F68=1,G68=1,NOT(ISTEXT(I68))),4,IF(AND(F68=1,G68=1,ISTEXT(I68)),3,IF(AND(OR(F68=1,G68=1),ISTEXT(I68)),2,1))))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Summary'!$N$32="OoS","OoS",IF(AND(F69=1,G69=1,NOT(ISTEXT(I69))),4,IF(AND(F69=1,G69=1,ISTEXT(I69)),3,IF(AND(OR(F69=1,G69=1),ISTEXT(I69)),2,1))))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Summary'!$O$32="OoS","OoS",IF(AND(F70=1,G70=1,NOT(ISTEXT(I70))),4,IF(AND(F70=1,G70=1,ISTEXT(I70)),3,IF(AND(OR(F70=1,G70=1),ISTEXT(I70)),2,1))))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Summary'!$P$32="OoS","OoS",IF(AND(F71=1,G71=1,NOT(ISTEXT(I71))),4,IF(AND(F71=1,G71=1,ISTEXT(I71)),3,IF(AND(OR(F71=1,G71=1),ISTEXT(I71)),2,1))))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Summary'!$Q$32="OoS","OoS",IF(AND(F72=1,G72=1,NOT(ISTEXT(I72))),4,IF(AND(F72=1,G72=1,ISTEXT(I72)),3,IF(AND(OR(F72=1,G72=1),ISTEXT(I72)),2,1))))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Summary'!$R$32="OoS","OoS",IF(AND(F73=1,G73=1,NOT(ISTEXT(I73))),4,IF(AND(F73=1,G73=1,ISTEXT(I73)),3,IF(AND(OR(F73=1,G73=1),ISTEXT(I73)),2,1))))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Summary'!$S$32="OoS","OoS",IF(AND(F74=1,G74=1,NOT(ISTEXT(I74))),4,IF(AND(F74=1,G74=1,ISTEXT(I74)),3,IF(AND(OR(F74=1,G74=1),ISTEXT(I74)),2,1))))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Summary'!$T$32="OoS","OoS",IF(AND(F75=1,G75=1,NOT(ISTEXT(I75))),4,IF(AND(F75=1,G75=1,ISTEXT(I75)),3,IF(AND(OR(F75=1,G75=1),ISTEXT(I75)),2,1))))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Summary'!$U$32="OoS","OoS",IF(AND(F76=1,G76=1,NOT(ISTEXT(I76))),4,IF(AND(F76=1,G76=1,ISTEXT(I76)),3,IF(AND(OR(F76=1,G76=1),ISTEXT(I76)),2,1))))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Summary'!$V$32="OoS","OoS",IF(AND(F77=1,G77=1,NOT(ISTEXT(I77))),4,IF(AND(F77=1,G77=1,ISTEXT(I77)),3,IF(AND(OR(F77=1,G77=1),ISTEXT(I77)),2,1))))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Summary'!$W$32="OoS","OoS",IF(AND(F78=1,G78=1,NOT(ISTEXT(I78))),4,IF(AND(F78=1,G78=1,ISTEXT(I78)),3,IF(AND(OR(F78=1,G78=1),ISTEXT(I78)),2,1))))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Summary'!$X$32="OoS","OoS",IF(AND(F79=1,G79=1,NOT(ISTEXT(I79))),4,IF(AND(F79=1,G79=1,ISTEXT(I79)),3,IF(AND(OR(F79=1,G79=1),ISTEXT(I79)),2,1))))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Summary'!$Y$32="OoS","OoS",IF(AND(F80=1,G80=1,NOT(ISTEXT(I80))),4,IF(AND(F80=1,G80=1,ISTEXT(I80)),3,IF(AND(OR(F80=1,G80=1),ISTEXT(I80)),2,1))))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Summary'!$Z$32="OoS","OoS",IF(AND(F81=1,G81=1,NOT(ISTEXT(I81))),4,IF(AND(F81=1,G81=1,ISTEXT(I81)),3,IF(AND(OR(F81=1,G81=1),ISTEXT(I81)),2,1))))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254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Summary'!$G$32="OoS","OoS",IF(AND(F82=1,G82=1,NOT(ISTEXT(I82))),4,IF(AND(F82=1,G82=1,ISTEXT(I82)),3,IF(AND(OR(F82=1,G82=1),ISTEXT(I82)),2,1))))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Summary'!$H$32="OoS","OoS",IF(AND(F83=1,G83=1,NOT(ISTEXT(I83))),4,IF(AND(F83=1,G83=1,ISTEXT(I83)),3,IF(AND(OR(F83=1,G83=1),ISTEXT(I83)),2,1))))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Summary'!$I$32="OoS","OoS",IF(AND(F84=1,G84=1,NOT(ISTEXT(I84))),4,IF(AND(F84=1,G84=1,ISTEXT(I84)),3,IF(AND(OR(F84=1,G84=1),ISTEXT(I84)),2,1))))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Summary'!$J$32="OoS","OoS",IF(AND(F85=1,G85=1,NOT(ISTEXT(I85))),4,IF(AND(F85=1,G85=1,ISTEXT(I85)),3,IF(AND(OR(F85=1,G85=1),ISTEXT(I85)),2,1))))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Summary'!$K$32="OoS","OoS",IF(AND(F86=1,G86=1,NOT(ISTEXT(I86))),4,IF(AND(F86=1,G86=1,ISTEXT(I86)),3,IF(AND(OR(F86=1,G86=1),ISTEXT(I86)),2,1))))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Summary'!$L$32="OoS","OoS",IF(AND(F87=1,G87=1,NOT(ISTEXT(I87))),4,IF(AND(F87=1,G87=1,ISTEXT(I87)),3,IF(AND(OR(F87=1,G87=1),ISTEXT(I87)),2,1))))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Summary'!$M$32="OoS","OoS",IF(AND(F88=1,G88=1,NOT(ISTEXT(I88))),4,IF(AND(F88=1,G88=1,ISTEXT(I88)),3,IF(AND(OR(F88=1,G88=1),ISTEXT(I88)),2,1))))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Summary'!$N$32="OoS","OoS",IF(AND(F89=1,G89=1,NOT(ISTEXT(I89))),4,IF(AND(F89=1,G89=1,ISTEXT(I89)),3,IF(AND(OR(F89=1,G89=1),ISTEXT(I89)),2,1))))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Summary'!$O$32="OoS","OoS",IF(AND(F90=1,G90=1,NOT(ISTEXT(I90))),4,IF(AND(F90=1,G90=1,ISTEXT(I90)),3,IF(AND(OR(F90=1,G90=1),ISTEXT(I90)),2,1))))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Summary'!$P$32="OoS","OoS",IF(AND(F91=1,G91=1,NOT(ISTEXT(I91))),4,IF(AND(F91=1,G91=1,ISTEXT(I91)),3,IF(AND(OR(F91=1,G91=1),ISTEXT(I91)),2,1))))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255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Summary'!$P$32="OoS","OoS",IF(AND(F111=1,G111=1,NOT(ISTEXT(I111))),4,IF(AND(F111=1,G111=1,ISTEXT(I111)),3,IF(AND(OR(F111=1,G111=1),ISTEXT(I111)),2,1))))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Summary'!$Q$32="OoS","OoS",IF(AND(F112=1,G112=1,NOT(ISTEXT(I112))),4,IF(AND(F112=1,G112=1,ISTEXT(I112)),3,IF(AND(OR(F112=1,G112=1),ISTEXT(I112)),2,1))))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Summary'!$R$32="OoS","OoS",IF(AND(F113=1,G113=1,NOT(ISTEXT(I113))),4,IF(AND(F113=1,G113=1,ISTEXT(I113)),3,IF(AND(OR(F113=1,G113=1),ISTEXT(I113)),2,1))))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Summary'!$S$32="OoS","OoS",IF(AND(F114=1,G114=1,NOT(ISTEXT(I114))),4,IF(AND(F114=1,G114=1,ISTEXT(I114)),3,IF(AND(OR(F114=1,G114=1),ISTEXT(I114)),2,1))))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Summary'!$T$32="OoS","OoS",IF(AND(F115=1,G115=1,NOT(ISTEXT(I115))),4,IF(AND(F115=1,G115=1,ISTEXT(I115)),3,IF(AND(OR(F115=1,G115=1),ISTEXT(I115)),2,1))))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Summary'!$U$32="OoS","OoS",IF(AND(F116=1,G116=1,NOT(ISTEXT(I116))),4,IF(AND(F116=1,G116=1,ISTEXT(I116)),3,IF(AND(OR(F116=1,G116=1),ISTEXT(I116)),2,1))))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Summary'!$V$32="OoS","OoS",IF(AND(F117=1,G117=1,NOT(ISTEXT(I117))),4,IF(AND(F117=1,G117=1,ISTEXT(I117)),3,IF(AND(OR(F117=1,G117=1),ISTEXT(I117)),2,1))))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Summary'!$W$32="OoS","OoS",IF(AND(F118=1,G118=1,NOT(ISTEXT(I118))),4,IF(AND(F118=1,G118=1,ISTEXT(I118)),3,IF(AND(OR(F118=1,G118=1),ISTEXT(I118)),2,1))))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Summary'!$X$32="OoS","OoS",IF(AND(F119=1,G119=1,NOT(ISTEXT(I119))),4,IF(AND(F119=1,G119=1,ISTEXT(I119)),3,IF(AND(OR(F119=1,G119=1),ISTEXT(I119)),2,1))))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Summary'!$Y$32="OoS","OoS",IF(AND(F120=1,G120=1,NOT(ISTEXT(I120))),4,IF(AND(F120=1,G120=1,ISTEXT(I120)),3,IF(AND(OR(F120=1,G120=1),ISTEXT(I120)),2,1))))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Summary'!$Z$32="OoS","OoS",IF(AND(F121=1,G121=1,NOT(ISTEXT(I121))),4,IF(AND(F121=1,G121=1,ISTEXT(I121)),3,IF(AND(OR(F121=1,G121=1),ISTEXT(I121)),2,1))))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256</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Summary'!$G$32="OoS","OoS",IF(AND(F122=1,G122=1,NOT(ISTEXT(I122))),4,IF(AND(F122=1,G122=1,ISTEXT(I122)),3,IF(AND(OR(F122=1,G122=1),ISTEXT(I122)),2,1))))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Summary'!$H$32="OoS","OoS",IF(AND(F123=1,G123=1,NOT(ISTEXT(I123))),4,IF(AND(F123=1,G123=1,ISTEXT(I123)),3,IF(AND(OR(F123=1,G123=1),ISTEXT(I123)),2,1))))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Summary'!$I$32="OoS","OoS",IF(AND(F124=1,G124=1,NOT(ISTEXT(I124))),4,IF(AND(F124=1,G124=1,ISTEXT(I124)),3,IF(AND(OR(F124=1,G124=1),ISTEXT(I124)),2,1))))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Summary'!$J$32="OoS","OoS",IF(AND(F125=1,G125=1,NOT(ISTEXT(I125))),4,IF(AND(F125=1,G125=1,ISTEXT(I125)),3,IF(AND(OR(F125=1,G125=1),ISTEXT(I125)),2,1))))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Summary'!$K$32="OoS","OoS",IF(AND(F126=1,G126=1,NOT(ISTEXT(I126))),4,IF(AND(F126=1,G126=1,ISTEXT(I126)),3,IF(AND(OR(F126=1,G126=1),ISTEXT(I126)),2,1))))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Summary'!$L$32="OoS","OoS",IF(AND(F127=1,G127=1,NOT(ISTEXT(I127))),4,IF(AND(F127=1,G127=1,ISTEXT(I127)),3,IF(AND(OR(F127=1,G127=1),ISTEXT(I127)),2,1))))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Summary'!$M$32="OoS","OoS",IF(AND(F128=1,G128=1,NOT(ISTEXT(I128))),4,IF(AND(F128=1,G128=1,ISTEXT(I128)),3,IF(AND(OR(F128=1,G128=1),ISTEXT(I128)),2,1))))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Summary'!$N$32="OoS","OoS",IF(AND(F129=1,G129=1,NOT(ISTEXT(I129))),4,IF(AND(F129=1,G129=1,ISTEXT(I129)),3,IF(AND(OR(F129=1,G129=1),ISTEXT(I129)),2,1))))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Summary'!$O$32="OoS","OoS",IF(AND(F130=1,G130=1,NOT(ISTEXT(I130))),4,IF(AND(F130=1,G130=1,ISTEXT(I130)),3,IF(AND(OR(F130=1,G130=1),ISTEXT(I130)),2,1))))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Summary'!$P$32="OoS","OoS",IF(AND(F131=1,G131=1,NOT(ISTEXT(I131))),4,IF(AND(F131=1,G131=1,ISTEXT(I131)),3,IF(AND(OR(F131=1,G131=1),ISTEXT(I131)),2,1))))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Summary'!$Q$32="OoS","OoS",IF(AND(F132=1,G132=1,NOT(ISTEXT(I132))),4,IF(AND(F132=1,G132=1,ISTEXT(I132)),3,IF(AND(OR(F132=1,G132=1),ISTEXT(I132)),2,1))))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Summary'!$R$32="OoS","OoS",IF(AND(F133=1,G133=1,NOT(ISTEXT(I133))),4,IF(AND(F133=1,G133=1,ISTEXT(I133)),3,IF(AND(OR(F133=1,G133=1),ISTEXT(I133)),2,1))))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Summary'!$S$32="OoS","OoS",IF(AND(F134=1,G134=1,NOT(ISTEXT(I134))),4,IF(AND(F134=1,G134=1,ISTEXT(I134)),3,IF(AND(OR(F134=1,G134=1),ISTEXT(I134)),2,1))))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Summary'!$T$32="OoS","OoS",IF(AND(F135=1,G135=1,NOT(ISTEXT(I135))),4,IF(AND(F135=1,G135=1,ISTEXT(I135)),3,IF(AND(OR(F135=1,G135=1),ISTEXT(I135)),2,1))))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Summary'!$U$32="OoS","OoS",IF(AND(F136=1,G136=1,NOT(ISTEXT(I136))),4,IF(AND(F136=1,G136=1,ISTEXT(I136)),3,IF(AND(OR(F136=1,G136=1),ISTEXT(I136)),2,1))))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Summary'!$V$32="OoS","OoS",IF(AND(F137=1,G137=1,NOT(ISTEXT(I137))),4,IF(AND(F137=1,G137=1,ISTEXT(I137)),3,IF(AND(OR(F137=1,G137=1),ISTEXT(I137)),2,1))))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Summary'!$W$32="OoS","OoS",IF(AND(F138=1,G138=1,NOT(ISTEXT(I138))),4,IF(AND(F138=1,G138=1,ISTEXT(I138)),3,IF(AND(OR(F138=1,G138=1),ISTEXT(I138)),2,1))))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Summary'!$X$32="OoS","OoS",IF(AND(F139=1,G139=1,NOT(ISTEXT(I139))),4,IF(AND(F139=1,G139=1,ISTEXT(I139)),3,IF(AND(OR(F139=1,G139=1),ISTEXT(I139)),2,1))))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Summary'!$Y$32="OoS","OoS",IF(AND(F140=1,G140=1,NOT(ISTEXT(I140))),4,IF(AND(F140=1,G140=1,ISTEXT(I140)),3,IF(AND(OR(F140=1,G140=1),ISTEXT(I140)),2,1))))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Summary'!$Z$32="OoS","OoS",IF(AND(F141=1,G141=1,NOT(ISTEXT(I141))),4,IF(AND(F141=1,G141=1,ISTEXT(I141)),3,IF(AND(OR(F141=1,G141=1),ISTEXT(I141)),2,1))))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257</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Summary'!$G$32="OoS","OoS",IF(AND(F142=1,G142=1,NOT(ISTEXT(I142))),4,IF(AND(F142=1,G142=1,ISTEXT(I142)),3,IF(AND(OR(F142=1,G142=1),ISTEXT(I142)),2,1))))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Summary'!$H$32="OoS","OoS",IF(AND(F143=1,G143=1,NOT(ISTEXT(I143))),4,IF(AND(F143=1,G143=1,ISTEXT(I143)),3,IF(AND(OR(F143=1,G143=1),ISTEXT(I143)),2,1))))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Summary'!$I$32="OoS","OoS",IF(AND(F144=1,G144=1,NOT(ISTEXT(I144))),4,IF(AND(F144=1,G144=1,ISTEXT(I144)),3,IF(AND(OR(F144=1,G144=1),ISTEXT(I144)),2,1))))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Summary'!$J$32="OoS","OoS",IF(AND(F145=1,G145=1,NOT(ISTEXT(I145))),4,IF(AND(F145=1,G145=1,ISTEXT(I145)),3,IF(AND(OR(F145=1,G145=1),ISTEXT(I145)),2,1))))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Summary'!$K$32="OoS","OoS",IF(AND(F146=1,G146=1,NOT(ISTEXT(I146))),4,IF(AND(F146=1,G146=1,ISTEXT(I146)),3,IF(AND(OR(F146=1,G146=1),ISTEXT(I146)),2,1))))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Summary'!$L$32="OoS","OoS",IF(AND(F147=1,G147=1,NOT(ISTEXT(I147))),4,IF(AND(F147=1,G147=1,ISTEXT(I147)),3,IF(AND(OR(F147=1,G147=1),ISTEXT(I147)),2,1))))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Summary'!$M$32="OoS","OoS",IF(AND(F148=1,G148=1,NOT(ISTEXT(I148))),4,IF(AND(F148=1,G148=1,ISTEXT(I148)),3,IF(AND(OR(F148=1,G148=1),ISTEXT(I148)),2,1))))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Summary'!$N$32="OoS","OoS",IF(AND(F149=1,G149=1,NOT(ISTEXT(I149))),4,IF(AND(F149=1,G149=1,ISTEXT(I149)),3,IF(AND(OR(F149=1,G149=1),ISTEXT(I149)),2,1))))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Summary'!$O$32="OoS","OoS",IF(AND(F150=1,G150=1,NOT(ISTEXT(I150))),4,IF(AND(F150=1,G150=1,ISTEXT(I150)),3,IF(AND(OR(F150=1,G150=1),ISTEXT(I150)),2,1))))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Summary'!$P$32="OoS","OoS",IF(AND(F151=1,G151=1,NOT(ISTEXT(I151))),4,IF(AND(F151=1,G151=1,ISTEXT(I151)),3,IF(AND(OR(F151=1,G151=1),ISTEXT(I151)),2,1))))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Summary'!$Q$32="OoS","OoS",IF(AND(F152=1,G152=1,NOT(ISTEXT(I152))),4,IF(AND(F152=1,G152=1,ISTEXT(I152)),3,IF(AND(OR(F152=1,G152=1),ISTEXT(I152)),2,1))))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Summary'!$R$32="OoS","OoS",IF(AND(F153=1,G153=1,NOT(ISTEXT(I153))),4,IF(AND(F153=1,G153=1,ISTEXT(I153)),3,IF(AND(OR(F153=1,G153=1),ISTEXT(I153)),2,1))))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Summary'!$S$32="OoS","OoS",IF(AND(F154=1,G154=1,NOT(ISTEXT(I154))),4,IF(AND(F154=1,G154=1,ISTEXT(I154)),3,IF(AND(OR(F154=1,G154=1),ISTEXT(I154)),2,1))))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Summary'!$T$32="OoS","OoS",IF(AND(F155=1,G155=1,NOT(ISTEXT(I155))),4,IF(AND(F155=1,G155=1,ISTEXT(I155)),3,IF(AND(OR(F155=1,G155=1),ISTEXT(I155)),2,1))))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Summary'!$U$32="OoS","OoS",IF(AND(F156=1,G156=1,NOT(ISTEXT(I156))),4,IF(AND(F156=1,G156=1,ISTEXT(I156)),3,IF(AND(OR(F156=1,G156=1),ISTEXT(I156)),2,1))))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Summary'!$V$32="OoS","OoS",IF(AND(F157=1,G157=1,NOT(ISTEXT(I157))),4,IF(AND(F157=1,G157=1,ISTEXT(I157)),3,IF(AND(OR(F157=1,G157=1),ISTEXT(I157)),2,1))))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Summary'!$W$32="OoS","OoS",IF(AND(F158=1,G158=1,NOT(ISTEXT(I158))),4,IF(AND(F158=1,G158=1,ISTEXT(I158)),3,IF(AND(OR(F158=1,G158=1),ISTEXT(I158)),2,1))))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Summary'!$X$32="OoS","OoS",IF(AND(F159=1,G159=1,NOT(ISTEXT(I159))),4,IF(AND(F159=1,G159=1,ISTEXT(I159)),3,IF(AND(OR(F159=1,G159=1),ISTEXT(I159)),2,1))))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Summary'!$Y$32="OoS","OoS",IF(AND(F160=1,G160=1,NOT(ISTEXT(I160))),4,IF(AND(F160=1,G160=1,ISTEXT(I160)),3,IF(AND(OR(F160=1,G160=1),ISTEXT(I160)),2,1))))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Summary'!$Z$32="OoS","OoS",IF(AND(F161=1,G161=1,NOT(ISTEXT(I161))),4,IF(AND(F161=1,G161=1,ISTEXT(I161)),3,IF(AND(OR(F161=1,G161=1),ISTEXT(I161)),2,1))))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258</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Summary'!$G$32="OoS","OoS",IF(AND(F162=1,G162=1,NOT(ISTEXT(I162))),4,IF(AND(F162=1,G162=1,ISTEXT(I162)),3,IF(AND(OR(F162=1,G162=1),ISTEXT(I162)),2,1))))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Summary'!$H$32="OoS","OoS",IF(AND(F163=1,G163=1,NOT(ISTEXT(I163))),4,IF(AND(F163=1,G163=1,ISTEXT(I163)),3,IF(AND(OR(F163=1,G163=1),ISTEXT(I163)),2,1))))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Summary'!$I$32="OoS","OoS",IF(AND(F164=1,G164=1,NOT(ISTEXT(I164))),4,IF(AND(F164=1,G164=1,ISTEXT(I164)),3,IF(AND(OR(F164=1,G164=1),ISTEXT(I164)),2,1))))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Summary'!$J$32="OoS","OoS",IF(AND(F165=1,G165=1,NOT(ISTEXT(I165))),4,IF(AND(F165=1,G165=1,ISTEXT(I165)),3,IF(AND(OR(F165=1,G165=1),ISTEXT(I165)),2,1))))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Summary'!$K$32="OoS","OoS",IF(AND(F166=1,G166=1,NOT(ISTEXT(I166))),4,IF(AND(F166=1,G166=1,ISTEXT(I166)),3,IF(AND(OR(F166=1,G166=1),ISTEXT(I166)),2,1))))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Summary'!$L$32="OoS","OoS",IF(AND(F167=1,G167=1,NOT(ISTEXT(I167))),4,IF(AND(F167=1,G167=1,ISTEXT(I167)),3,IF(AND(OR(F167=1,G167=1),ISTEXT(I167)),2,1))))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Summary'!$M$32="OoS","OoS",IF(AND(F168=1,G168=1,NOT(ISTEXT(I168))),4,IF(AND(F168=1,G168=1,ISTEXT(I168)),3,IF(AND(OR(F168=1,G168=1),ISTEXT(I168)),2,1))))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Summary'!$N$32="OoS","OoS",IF(AND(F169=1,G169=1,NOT(ISTEXT(I169))),4,IF(AND(F169=1,G169=1,ISTEXT(I169)),3,IF(AND(OR(F169=1,G169=1),ISTEXT(I169)),2,1))))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Summary'!$O$32="OoS","OoS",IF(AND(F170=1,G170=1,NOT(ISTEXT(I170))),4,IF(AND(F170=1,G170=1,ISTEXT(I170)),3,IF(AND(OR(F170=1,G170=1),ISTEXT(I170)),2,1))))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Summary'!$P$32="OoS","OoS",IF(AND(F171=1,G171=1,NOT(ISTEXT(I171))),4,IF(AND(F171=1,G171=1,ISTEXT(I171)),3,IF(AND(OR(F171=1,G171=1),ISTEXT(I171)),2,1))))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Summary'!$Q$32="OoS","OoS",IF(AND(F172=1,G172=1,NOT(ISTEXT(I172))),4,IF(AND(F172=1,G172=1,ISTEXT(I172)),3,IF(AND(OR(F172=1,G172=1),ISTEXT(I172)),2,1))))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Summary'!$R$32="OoS","OoS",IF(AND(F173=1,G173=1,NOT(ISTEXT(I173))),4,IF(AND(F173=1,G173=1,ISTEXT(I173)),3,IF(AND(OR(F173=1,G173=1),ISTEXT(I173)),2,1))))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Summary'!$S$32="OoS","OoS",IF(AND(F174=1,G174=1,NOT(ISTEXT(I174))),4,IF(AND(F174=1,G174=1,ISTEXT(I174)),3,IF(AND(OR(F174=1,G174=1),ISTEXT(I174)),2,1))))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Summary'!$T$32="OoS","OoS",IF(AND(F175=1,G175=1,NOT(ISTEXT(I175))),4,IF(AND(F175=1,G175=1,ISTEXT(I175)),3,IF(AND(OR(F175=1,G175=1),ISTEXT(I175)),2,1))))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Summary'!$U$32="OoS","OoS",IF(AND(F176=1,G176=1,NOT(ISTEXT(I176))),4,IF(AND(F176=1,G176=1,ISTEXT(I176)),3,IF(AND(OR(F176=1,G176=1),ISTEXT(I176)),2,1))))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Summary'!$V$32="OoS","OoS",IF(AND(F177=1,G177=1,NOT(ISTEXT(I177))),4,IF(AND(F177=1,G177=1,ISTEXT(I177)),3,IF(AND(OR(F177=1,G177=1),ISTEXT(I177)),2,1))))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Summary'!$W$32="OoS","OoS",IF(AND(F178=1,G178=1,NOT(ISTEXT(I178))),4,IF(AND(F178=1,G178=1,ISTEXT(I178)),3,IF(AND(OR(F178=1,G178=1),ISTEXT(I178)),2,1))))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Summary'!$X$32="OoS","OoS",IF(AND(F179=1,G179=1,NOT(ISTEXT(I179))),4,IF(AND(F179=1,G179=1,ISTEXT(I179)),3,IF(AND(OR(F179=1,G179=1),ISTEXT(I179)),2,1))))</f>
        <v>OoS</v>
      </c>
      <c r="E179" s="57" t="b">
        <f t="shared" ref="E179:E20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Summary'!$Y$32="OoS","OoS",IF(AND(F180=1,G180=1,NOT(ISTEXT(I180))),4,IF(AND(F180=1,G180=1,ISTEXT(I180)),3,IF(AND(OR(F180=1,G180=1),ISTEXT(I180)),2,1))))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Summary'!$Z$32="OoS","OoS",IF(AND(F181=1,G181=1,NOT(ISTEXT(I181))),4,IF(AND(F181=1,G181=1,ISTEXT(I181)),3,IF(AND(OR(F181=1,G181=1),ISTEXT(I181)),2,1))))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259</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Summary'!$G$32="OoS","OoS",IF(AND(F182=1,G182=1,NOT(ISTEXT(I182))),4,IF(AND(F182=1,G182=1,ISTEXT(I182)),3,IF(AND(OR(F182=1,G182=1),ISTEXT(I182)),2,1))))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Summary'!$H$32="OoS","OoS",IF(AND(F183=1,G183=1,NOT(ISTEXT(I183))),4,IF(AND(F183=1,G183=1,ISTEXT(I183)),3,IF(AND(OR(F183=1,G183=1),ISTEXT(I183)),2,1))))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Summary'!$I$32="OoS","OoS",IF(AND(F184=1,G184=1,NOT(ISTEXT(I184))),4,IF(AND(F184=1,G184=1,ISTEXT(I184)),3,IF(AND(OR(F184=1,G184=1),ISTEXT(I184)),2,1))))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Summary'!$J$32="OoS","OoS",IF(AND(F185=1,G185=1,NOT(ISTEXT(I185))),4,IF(AND(F185=1,G185=1,ISTEXT(I185)),3,IF(AND(OR(F185=1,G185=1),ISTEXT(I185)),2,1))))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Summary'!$K$32="OoS","OoS",IF(AND(F186=1,G186=1,NOT(ISTEXT(I186))),4,IF(AND(F186=1,G186=1,ISTEXT(I186)),3,IF(AND(OR(F186=1,G186=1),ISTEXT(I186)),2,1))))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Summary'!$L$32="OoS","OoS",IF(AND(F187=1,G187=1,NOT(ISTEXT(I187))),4,IF(AND(F187=1,G187=1,ISTEXT(I187)),3,IF(AND(OR(F187=1,G187=1),ISTEXT(I187)),2,1))))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Summary'!$M$32="OoS","OoS",IF(AND(F188=1,G188=1,NOT(ISTEXT(I188))),4,IF(AND(F188=1,G188=1,ISTEXT(I188)),3,IF(AND(OR(F188=1,G188=1),ISTEXT(I188)),2,1))))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Summary'!$N$32="OoS","OoS",IF(AND(F189=1,G189=1,NOT(ISTEXT(I189))),4,IF(AND(F189=1,G189=1,ISTEXT(I189)),3,IF(AND(OR(F189=1,G189=1),ISTEXT(I189)),2,1))))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Summary'!$O$32="OoS","OoS",IF(AND(F190=1,G190=1,NOT(ISTEXT(I190))),4,IF(AND(F190=1,G190=1,ISTEXT(I190)),3,IF(AND(OR(F190=1,G190=1),ISTEXT(I190)),2,1))))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Summary'!$P$32="OoS","OoS",IF(AND(F191=1,G191=1,NOT(ISTEXT(I191))),4,IF(AND(F191=1,G191=1,ISTEXT(I191)),3,IF(AND(OR(F191=1,G191=1),ISTEXT(I191)),2,1))))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Summary'!$Q$32="OoS","OoS",IF(AND(F192=1,G192=1,NOT(ISTEXT(I192))),4,IF(AND(F192=1,G192=1,ISTEXT(I192)),3,IF(AND(OR(F192=1,G192=1),ISTEXT(I192)),2,1))))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Summary'!$R$32="OoS","OoS",IF(AND(F193=1,G193=1,NOT(ISTEXT(I193))),4,IF(AND(F193=1,G193=1,ISTEXT(I193)),3,IF(AND(OR(F193=1,G193=1),ISTEXT(I193)),2,1))))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Summary'!$S$32="OoS","OoS",IF(AND(F194=1,G194=1,NOT(ISTEXT(I194))),4,IF(AND(F194=1,G194=1,ISTEXT(I194)),3,IF(AND(OR(F194=1,G194=1),ISTEXT(I194)),2,1))))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Summary'!$T$32="OoS","OoS",IF(AND(F195=1,G195=1,NOT(ISTEXT(I195))),4,IF(AND(F195=1,G195=1,ISTEXT(I195)),3,IF(AND(OR(F195=1,G195=1),ISTEXT(I195)),2,1))))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Summary'!$U$32="OoS","OoS",IF(AND(F196=1,G196=1,NOT(ISTEXT(I196))),4,IF(AND(F196=1,G196=1,ISTEXT(I196)),3,IF(AND(OR(F196=1,G196=1),ISTEXT(I196)),2,1))))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Summary'!$V$32="OoS","OoS",IF(AND(F197=1,G197=1,NOT(ISTEXT(I197))),4,IF(AND(F197=1,G197=1,ISTEXT(I197)),3,IF(AND(OR(F197=1,G197=1),ISTEXT(I197)),2,1))))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Summary'!$W$32="OoS","OoS",IF(AND(F198=1,G198=1,NOT(ISTEXT(I198))),4,IF(AND(F198=1,G198=1,ISTEXT(I198)),3,IF(AND(OR(F198=1,G198=1),ISTEXT(I198)),2,1))))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Summary'!$X$32="OoS","OoS",IF(AND(F199=1,G199=1,NOT(ISTEXT(I199))),4,IF(AND(F199=1,G199=1,ISTEXT(I199)),3,IF(AND(OR(F199=1,G199=1),ISTEXT(I199)),2,1))))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Summary'!$Y$32="OoS","OoS",IF(AND(F200=1,G200=1,NOT(ISTEXT(I200))),4,IF(AND(F200=1,G200=1,ISTEXT(I200)),3,IF(AND(OR(F200=1,G200=1),ISTEXT(I200)),2,1))))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Summary'!$Z$32="OoS","OoS",IF(AND(F201=1,G201=1,NOT(ISTEXT(I201))),4,IF(AND(F201=1,G201=1,ISTEXT(I201)),3,IF(AND(OR(F201=1,G201=1),ISTEXT(I201)),2,1))))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2.65" hidden="1" customHeight="1" thickBot="1" x14ac:dyDescent="0.3"/>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201" xr:uid="{00000000-0009-0000-0000-000014000000}"/>
  <customSheetViews>
    <customSheetView guid="{F76BC29A-0A9C-41DD-B7BE-86D7BCE1FD7E}" showRuler="0">
      <pane xSplit="5" ySplit="3" topLeftCell="G4" activePane="bottomRight" state="frozenSplit"/>
      <selection pane="bottomRight" activeCell="A244" sqref="A244:XFD244"/>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44" sqref="A244:XFD24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23">
    <mergeCell ref="A122:A141"/>
    <mergeCell ref="A142:A161"/>
    <mergeCell ref="A162:A181"/>
    <mergeCell ref="A182:A201"/>
    <mergeCell ref="Q2:Q21"/>
    <mergeCell ref="A2:A21"/>
    <mergeCell ref="A22:A41"/>
    <mergeCell ref="A42:A61"/>
    <mergeCell ref="A62:A81"/>
    <mergeCell ref="A82:A101"/>
    <mergeCell ref="A102:A121"/>
    <mergeCell ref="Q22:Q81"/>
    <mergeCell ref="Q82:Q201"/>
    <mergeCell ref="O2:O21"/>
    <mergeCell ref="O22:O41"/>
    <mergeCell ref="O42:O61"/>
    <mergeCell ref="O162:O181"/>
    <mergeCell ref="O182:O201"/>
    <mergeCell ref="O62:O81"/>
    <mergeCell ref="O82:O101"/>
    <mergeCell ref="O102:O121"/>
    <mergeCell ref="O122:O141"/>
    <mergeCell ref="O142:O161"/>
  </mergeCells>
  <phoneticPr fontId="9" type="noConversion"/>
  <conditionalFormatting sqref="Q2 Q22 Q82">
    <cfRule type="cellIs" dxfId="452" priority="381" stopIfTrue="1" operator="equal">
      <formula>"S"</formula>
    </cfRule>
    <cfRule type="cellIs" dxfId="451" priority="382" stopIfTrue="1" operator="equal">
      <formula>"NR"</formula>
    </cfRule>
    <cfRule type="cellIs" dxfId="450" priority="383" stopIfTrue="1" operator="equal">
      <formula>"U"</formula>
    </cfRule>
  </conditionalFormatting>
  <conditionalFormatting sqref="D2:E201">
    <cfRule type="cellIs" dxfId="449" priority="48" stopIfTrue="1" operator="equal">
      <formula>"L"</formula>
    </cfRule>
    <cfRule type="cellIs" dxfId="448" priority="49" stopIfTrue="1" operator="equal">
      <formula>"M"</formula>
    </cfRule>
    <cfRule type="cellIs" dxfId="447" priority="50" stopIfTrue="1" operator="equal">
      <formula>"H"</formula>
    </cfRule>
  </conditionalFormatting>
  <conditionalFormatting sqref="C2:C201">
    <cfRule type="expression" dxfId="446" priority="8" stopIfTrue="1">
      <formula>D2=4</formula>
    </cfRule>
    <cfRule type="expression" dxfId="445" priority="9" stopIfTrue="1">
      <formula>D2=3</formula>
    </cfRule>
    <cfRule type="expression" dxfId="444" priority="10" stopIfTrue="1">
      <formula>OR(D2=1,D2=2)</formula>
    </cfRule>
  </conditionalFormatting>
  <conditionalFormatting sqref="C2:C201">
    <cfRule type="cellIs" dxfId="443" priority="6" stopIfTrue="1" operator="equal">
      <formula>"NC"</formula>
    </cfRule>
    <cfRule type="cellIs" dxfId="442" priority="7" stopIfTrue="1" operator="equal">
      <formula>"NY"</formula>
    </cfRule>
  </conditionalFormatting>
  <conditionalFormatting sqref="O2 O22 O42 O62 O82 O102 O122 O142 O162 O182">
    <cfRule type="expression" dxfId="441" priority="1" stopIfTrue="1">
      <formula>OR(O2="L",O2="FM")</formula>
    </cfRule>
    <cfRule type="expression" dxfId="440" priority="2" stopIfTrue="1">
      <formula>OR(O2="M",O2="LM")</formula>
    </cfRule>
    <cfRule type="expression" dxfId="439" priority="3" stopIfTrue="1">
      <formula>OR(O2="H",O2="PM",O2="NM",O2="DM")</formula>
    </cfRule>
    <cfRule type="expression" dxfId="438" priority="4" stopIfTrue="1">
      <formula>OR(O2="NC")</formula>
    </cfRule>
    <cfRule type="expression" dxfId="437" priority="5" stopIfTrue="1">
      <formula>OR(O2="NY")</formula>
    </cfRule>
  </conditionalFormatting>
  <dataValidations count="2">
    <dataValidation type="whole" operator="greaterThanOrEqual" allowBlank="1" showInputMessage="1" showErrorMessage="1" error="Only numeric entries allowed" sqref="J2:J201 H2:H201" xr:uid="{41C7CE96-0C3B-4E42-9384-DAD2846A6E9F}">
      <formula1>0</formula1>
    </dataValidation>
    <dataValidation type="list" allowBlank="1" showInputMessage="1" showErrorMessage="1" sqref="F2:G201" xr:uid="{A8DEE9ED-B216-426E-AA53-4811F5EE035D}">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9F7BD7E2-7E5E-44EE-B08B-C54565273896}">
          <x14:formula1>
            <xm:f>'Organizational Unit Summary'!$AL$22:$AL$24</xm:f>
          </x14:formula1>
          <xm:sqref>Q2 Q22 Q82</xm:sqref>
        </x14:dataValidation>
        <x14:dataValidation type="list" allowBlank="1" showInputMessage="1" showErrorMessage="1" xr:uid="{1E967AD9-0CA4-4BA4-B37B-81E09141AF06}">
          <x14:formula1>
            <xm:f>IF('Organizational Unit Summary'!$B$24="Evaluation", Eval_Char, Benchmark_Char)</xm:f>
          </x14:formula1>
          <xm:sqref>O2 O22 O42 O62 O82 O102 O122 O142 O162 O182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24D7F-2AA1-4DC8-89E3-40C950A41479}">
  <sheetPr codeName="Sheet37">
    <tabColor rgb="FF00FF00"/>
  </sheetPr>
  <dimension ref="A1:Q663"/>
  <sheetViews>
    <sheetView zoomScale="80" zoomScaleNormal="80" workbookViewId="0">
      <selection activeCell="L42" sqref="L42"/>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6384" width="8.81640625" style="56"/>
  </cols>
  <sheetData>
    <row r="1" spans="1:17" s="73" customFormat="1" ht="38" thickBot="1" x14ac:dyDescent="0.3">
      <c r="A1" s="189" t="s">
        <v>59</v>
      </c>
      <c r="B1" s="189" t="s">
        <v>60</v>
      </c>
      <c r="C1" s="189" t="s">
        <v>332</v>
      </c>
      <c r="D1" s="189" t="s">
        <v>61</v>
      </c>
      <c r="E1" s="189" t="s">
        <v>62</v>
      </c>
      <c r="F1" s="189" t="s">
        <v>63</v>
      </c>
      <c r="G1" s="189" t="s">
        <v>64</v>
      </c>
      <c r="H1" s="189" t="s">
        <v>65</v>
      </c>
      <c r="I1" s="189" t="s">
        <v>497</v>
      </c>
      <c r="J1" s="189" t="s">
        <v>66</v>
      </c>
      <c r="K1" s="189" t="s">
        <v>323</v>
      </c>
      <c r="L1" s="189" t="s">
        <v>624</v>
      </c>
      <c r="M1" s="189" t="s">
        <v>68</v>
      </c>
      <c r="N1" s="189" t="s">
        <v>496</v>
      </c>
      <c r="O1" s="190" t="s">
        <v>69</v>
      </c>
      <c r="P1" s="189" t="s">
        <v>484</v>
      </c>
      <c r="Q1" s="268" t="s">
        <v>325</v>
      </c>
    </row>
    <row r="2" spans="1:17" ht="13" x14ac:dyDescent="0.25">
      <c r="A2" s="351" t="s">
        <v>473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Summary'!$G$34="OoS","OoS",IF(AND(F2=1,G2=1,NOT(ISTEXT(I2))),4,IF(AND(F2=1,G2=1,ISTEXT(I2)),3,IF(AND(OR(F2=1,G2=1),ISTEXT(I2)),2,1))))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Summary'!$H$34="OoS","OoS",IF(AND(F3=1,G3=1,NOT(ISTEXT(I3))),4,IF(AND(F3=1,G3=1,ISTEXT(I3)),3,IF(AND(OR(F3=1,G3=1),ISTEXT(I3)),2,1))))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Summary'!$I$34="OoS","OoS",IF(AND(F4=1,G4=1,NOT(ISTEXT(I4))),4,IF(AND(F4=1,G4=1,ISTEXT(I4)),3,IF(AND(OR(F4=1,G4=1),ISTEXT(I4)),2,1))))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Summary'!$J$34="OoS","OoS",IF(AND(F5=1,G5=1,NOT(ISTEXT(I5))),4,IF(AND(F5=1,G5=1,ISTEXT(I5)),3,IF(AND(OR(F5=1,G5=1),ISTEXT(I5)),2,1))))</f>
        <v>OoS</v>
      </c>
      <c r="E5" s="57" t="b">
        <f t="shared" si="0"/>
        <v>1</v>
      </c>
      <c r="F5" s="59"/>
      <c r="G5" s="59"/>
      <c r="H5" s="59"/>
      <c r="I5" s="59"/>
      <c r="J5" s="59"/>
      <c r="K5" s="64"/>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Summary'!$K$34="OoS","OoS",IF(AND(F6=1,G6=1,NOT(ISTEXT(I6))),4,IF(AND(F6=1,G6=1,ISTEXT(I6)),3,IF(AND(OR(F6=1,G6=1),ISTEXT(I6)),2,1))))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Summary'!$L$34="OoS","OoS",IF(AND(F7=1,G7=1,NOT(ISTEXT(I7))),4,IF(AND(F7=1,G7=1,ISTEXT(I7)),3,IF(AND(OR(F7=1,G7=1),ISTEXT(I7)),2,1))))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Summary'!$M$34="OoS","OoS",IF(AND(F8=1,G8=1,NOT(ISTEXT(I8))),4,IF(AND(F8=1,G8=1,ISTEXT(I8)),3,IF(AND(OR(F8=1,G8=1),ISTEXT(I8)),2,1))))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Summary'!$N$34="OoS","OoS",IF(AND(F9=1,G9=1,NOT(ISTEXT(I9))),4,IF(AND(F9=1,G9=1,ISTEXT(I9)),3,IF(AND(OR(F9=1,G9=1),ISTEXT(I9)),2,1))))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Summary'!$O$34="OoS","OoS",IF(AND(F10=1,G10=1,NOT(ISTEXT(I10))),4,IF(AND(F10=1,G10=1,ISTEXT(I10)),3,IF(AND(OR(F10=1,G10=1),ISTEXT(I10)),2,1))))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Summary'!$P$34="OoS","OoS",IF(AND(F11=1,G11=1,NOT(ISTEXT(I11))),4,IF(AND(F11=1,G11=1,ISTEXT(I11)),3,IF(AND(OR(F11=1,G11=1),ISTEXT(I11)),2,1))))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Summary'!$Q$34="OoS","OoS",IF(AND(F12=1,G12=1,NOT(ISTEXT(I12))),4,IF(AND(F12=1,G12=1,ISTEXT(I12)),3,IF(AND(OR(F12=1,G12=1),ISTEXT(I12)),2,1))))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Summary'!$R$34="OoS","OoS",IF(AND(F13=1,G13=1,NOT(ISTEXT(I13))),4,IF(AND(F13=1,G13=1,ISTEXT(I13)),3,IF(AND(OR(F13=1,G13=1),ISTEXT(I13)),2,1))))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Summary'!$S$34="OoS","OoS",IF(AND(F14=1,G14=1,NOT(ISTEXT(I14))),4,IF(AND(F14=1,G14=1,ISTEXT(I14)),3,IF(AND(OR(F14=1,G14=1),ISTEXT(I14)),2,1))))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Summary'!$T$34="OoS","OoS",IF(AND(F15=1,G15=1,NOT(ISTEXT(I15))),4,IF(AND(F15=1,G15=1,ISTEXT(I15)),3,IF(AND(OR(F15=1,G15=1),ISTEXT(I15)),2,1))))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Summary'!$U$34="OoS","OoS",IF(AND(F16=1,G16=1,NOT(ISTEXT(I16))),4,IF(AND(F16=1,G16=1,ISTEXT(I16)),3,IF(AND(OR(F16=1,G16=1),ISTEXT(I16)),2,1))))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Summary'!$V$34="OoS","OoS",IF(AND(F17=1,G17=1,NOT(ISTEXT(I17))),4,IF(AND(F17=1,G17=1,ISTEXT(I17)),3,IF(AND(OR(F17=1,G17=1),ISTEXT(I17)),2,1))))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Summary'!$W$34="OoS","OoS",IF(AND(F18=1,G18=1,NOT(ISTEXT(I18))),4,IF(AND(F18=1,G18=1,ISTEXT(I18)),3,IF(AND(OR(F18=1,G18=1),ISTEXT(I18)),2,1))))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Summary'!$X$34="OoS","OoS",IF(AND(F19=1,G19=1,NOT(ISTEXT(I19))),4,IF(AND(F19=1,G19=1,ISTEXT(I19)),3,IF(AND(OR(F19=1,G19=1),ISTEXT(I19)),2,1))))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Summary'!$Y$34="OoS","OoS",IF(AND(F20=1,G20=1,NOT(ISTEXT(I20))),4,IF(AND(F20=1,G20=1,ISTEXT(I20)),3,IF(AND(OR(F20=1,G20=1),ISTEXT(I20)),2,1))))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Summary'!$Z$34="OoS","OoS",IF(AND(F21=1,G21=1,NOT(ISTEXT(I21))),4,IF(AND(F21=1,G21=1,ISTEXT(I21)),3,IF(AND(OR(F21=1,G21=1),ISTEXT(I21)),2,1))))</f>
        <v>OoS</v>
      </c>
      <c r="E21" s="57" t="b">
        <f t="shared" si="0"/>
        <v>1</v>
      </c>
      <c r="F21" s="59"/>
      <c r="G21" s="59"/>
      <c r="H21" s="59"/>
      <c r="I21" s="59"/>
      <c r="J21" s="59"/>
      <c r="K21" s="59"/>
      <c r="L21" s="59"/>
      <c r="M21" s="59"/>
      <c r="N21" s="63"/>
      <c r="O21" s="371"/>
      <c r="P21" s="264"/>
      <c r="Q21" s="368"/>
    </row>
    <row r="22" spans="1:17" ht="13" x14ac:dyDescent="0.25">
      <c r="A22" s="354" t="s">
        <v>474</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Summary'!$G$34="OoS","OoS",IF(AND(F22=1,G22=1,NOT(ISTEXT(I22))),4,IF(AND(F22=1,G22=1,ISTEXT(I22)),3,IF(AND(OR(F22=1,G22=1),ISTEXT(I22)),2,1))))</f>
        <v>OoS</v>
      </c>
      <c r="E22" s="57" t="b">
        <f t="shared" si="0"/>
        <v>1</v>
      </c>
      <c r="F22" s="59"/>
      <c r="G22" s="59"/>
      <c r="H22" s="59"/>
      <c r="I22" s="59"/>
      <c r="J22" s="59"/>
      <c r="K22" s="59"/>
      <c r="L22" s="59"/>
      <c r="M22" s="59"/>
      <c r="N22" s="63"/>
      <c r="O22" s="369"/>
      <c r="P22" s="264"/>
      <c r="Q22" s="366"/>
    </row>
    <row r="23" spans="1:17" ht="13.5" thickBot="1" x14ac:dyDescent="0.3">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Summary'!$H$34="OoS","OoS",IF(AND(F23=1,G23=1,NOT(ISTEXT(I23))),4,IF(AND(F23=1,G23=1,ISTEXT(I23)),3,IF(AND(OR(F23=1,G23=1),ISTEXT(I23)),2,1))))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Summary'!$I$34="OoS","OoS",IF(AND(F24=1,G24=1,NOT(ISTEXT(I24))),4,IF(AND(F24=1,G24=1,ISTEXT(I24)),3,IF(AND(OR(F24=1,G24=1),ISTEXT(I24)),2,1))))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Summary'!$J$34="OoS","OoS",IF(AND(F25=1,G25=1,NOT(ISTEXT(I25))),4,IF(AND(F25=1,G25=1,ISTEXT(I25)),3,IF(AND(OR(F25=1,G25=1),ISTEXT(I25)),2,1))))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Summary'!$K$34="OoS","OoS",IF(AND(F26=1,G26=1,NOT(ISTEXT(I26))),4,IF(AND(F26=1,G26=1,ISTEXT(I26)),3,IF(AND(OR(F26=1,G26=1),ISTEXT(I26)),2,1))))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Summary'!$L$34="OoS","OoS",IF(AND(F27=1,G27=1,NOT(ISTEXT(I27))),4,IF(AND(F27=1,G27=1,ISTEXT(I27)),3,IF(AND(OR(F27=1,G27=1),ISTEXT(I27)),2,1))))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Summary'!$M$34="OoS","OoS",IF(AND(F28=1,G28=1,NOT(ISTEXT(I28))),4,IF(AND(F28=1,G28=1,ISTEXT(I28)),3,IF(AND(OR(F28=1,G28=1),ISTEXT(I28)),2,1))))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Summary'!$N$34="OoS","OoS",IF(AND(F29=1,G29=1,NOT(ISTEXT(I29))),4,IF(AND(F29=1,G29=1,ISTEXT(I29)),3,IF(AND(OR(F29=1,G29=1),ISTEXT(I29)),2,1))))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Summary'!$O$34="OoS","OoS",IF(AND(F30=1,G30=1,NOT(ISTEXT(I30))),4,IF(AND(F30=1,G30=1,ISTEXT(I30)),3,IF(AND(OR(F30=1,G30=1),ISTEXT(I30)),2,1))))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Summary'!$P$34="OoS","OoS",IF(AND(F31=1,G31=1,NOT(ISTEXT(I31))),4,IF(AND(F31=1,G31=1,ISTEXT(I31)),3,IF(AND(OR(F31=1,G31=1),ISTEXT(I31)),2,1))))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Summary'!$Q$34="OoS","OoS",IF(AND(F32=1,G32=1,NOT(ISTEXT(I32))),4,IF(AND(F32=1,G32=1,ISTEXT(I32)),3,IF(AND(OR(F32=1,G32=1),ISTEXT(I32)),2,1))))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Summary'!$R$34="OoS","OoS",IF(AND(F33=1,G33=1,NOT(ISTEXT(I33))),4,IF(AND(F33=1,G33=1,ISTEXT(I33)),3,IF(AND(OR(F33=1,G33=1),ISTEXT(I33)),2,1))))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Summary'!$S$34="OoS","OoS",IF(AND(F34=1,G34=1,NOT(ISTEXT(I34))),4,IF(AND(F34=1,G34=1,ISTEXT(I34)),3,IF(AND(OR(F34=1,G34=1),ISTEXT(I34)),2,1))))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Summary'!$T$34="OoS","OoS",IF(AND(F35=1,G35=1,NOT(ISTEXT(I35))),4,IF(AND(F35=1,G35=1,ISTEXT(I35)),3,IF(AND(OR(F35=1,G35=1),ISTEXT(I35)),2,1))))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Summary'!$U$34="OoS","OoS",IF(AND(F36=1,G36=1,NOT(ISTEXT(I36))),4,IF(AND(F36=1,G36=1,ISTEXT(I36)),3,IF(AND(OR(F36=1,G36=1),ISTEXT(I36)),2,1))))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Summary'!$V$34="OoS","OoS",IF(AND(F37=1,G37=1,NOT(ISTEXT(I37))),4,IF(AND(F37=1,G37=1,ISTEXT(I37)),3,IF(AND(OR(F37=1,G37=1),ISTEXT(I37)),2,1))))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Summary'!$W$34="OoS","OoS",IF(AND(F38=1,G38=1,NOT(ISTEXT(I38))),4,IF(AND(F38=1,G38=1,ISTEXT(I38)),3,IF(AND(OR(F38=1,G38=1),ISTEXT(I38)),2,1))))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Summary'!$X$34="OoS","OoS",IF(AND(F39=1,G39=1,NOT(ISTEXT(I39))),4,IF(AND(F39=1,G39=1,ISTEXT(I39)),3,IF(AND(OR(F39=1,G39=1),ISTEXT(I39)),2,1))))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Summary'!$Y$34="OoS","OoS",IF(AND(F40=1,G40=1,NOT(ISTEXT(I40))),4,IF(AND(F40=1,G40=1,ISTEXT(I40)),3,IF(AND(OR(F40=1,G40=1),ISTEXT(I40)),2,1))))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Summary'!$Z$34="OoS","OoS",IF(AND(F41=1,G41=1,NOT(ISTEXT(I41))),4,IF(AND(F41=1,G41=1,ISTEXT(I41)),3,IF(AND(OR(F41=1,G41=1),ISTEXT(I41)),2,1))))</f>
        <v>OoS</v>
      </c>
      <c r="E41" s="57" t="b">
        <f t="shared" si="0"/>
        <v>1</v>
      </c>
      <c r="F41" s="59"/>
      <c r="G41" s="59"/>
      <c r="H41" s="59"/>
      <c r="I41" s="59"/>
      <c r="J41" s="59"/>
      <c r="K41" s="59"/>
      <c r="L41" s="59"/>
      <c r="M41" s="59"/>
      <c r="N41" s="63"/>
      <c r="O41" s="371"/>
      <c r="P41" s="264"/>
      <c r="Q41" s="367"/>
    </row>
    <row r="42" spans="1:17" ht="13" x14ac:dyDescent="0.25">
      <c r="A42" s="351" t="s">
        <v>475</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Summary'!$G$34="OoS","OoS",IF(AND(F42=1,G42=1,NOT(ISTEXT(I42))),4,IF(AND(F42=1,G42=1,ISTEXT(I42)),3,IF(AND(OR(F42=1,G42=1),ISTEXT(I42)),2,1))))</f>
        <v>OoS</v>
      </c>
      <c r="E42" s="57" t="b">
        <f t="shared" si="0"/>
        <v>1</v>
      </c>
      <c r="F42" s="59"/>
      <c r="G42" s="59"/>
      <c r="H42" s="59"/>
      <c r="I42" s="59"/>
      <c r="J42" s="59"/>
      <c r="K42" s="59"/>
      <c r="L42" s="59"/>
      <c r="M42" s="59"/>
      <c r="N42" s="63"/>
      <c r="O42" s="369"/>
      <c r="P42" s="264"/>
      <c r="Q42" s="367"/>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Summary'!$H$34="OoS","OoS",IF(AND(F43=1,G43=1,NOT(ISTEXT(I43))),4,IF(AND(F43=1,G43=1,ISTEXT(I43)),3,IF(AND(OR(F43=1,G43=1),ISTEXT(I43)),2,1))))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Summary'!$I$34="OoS","OoS",IF(AND(F44=1,G44=1,NOT(ISTEXT(I44))),4,IF(AND(F44=1,G44=1,ISTEXT(I44)),3,IF(AND(OR(F44=1,G44=1),ISTEXT(I44)),2,1))))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Summary'!$J$34="OoS","OoS",IF(AND(F45=1,G45=1,NOT(ISTEXT(I45))),4,IF(AND(F45=1,G45=1,ISTEXT(I45)),3,IF(AND(OR(F45=1,G45=1),ISTEXT(I45)),2,1))))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Summary'!$K$34="OoS","OoS",IF(AND(F46=1,G46=1,NOT(ISTEXT(I46))),4,IF(AND(F46=1,G46=1,ISTEXT(I46)),3,IF(AND(OR(F46=1,G46=1),ISTEXT(I46)),2,1))))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Summary'!$L$34="OoS","OoS",IF(AND(F47=1,G47=1,NOT(ISTEXT(I47))),4,IF(AND(F47=1,G47=1,ISTEXT(I47)),3,IF(AND(OR(F47=1,G47=1),ISTEXT(I47)),2,1))))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Summary'!$M$34="OoS","OoS",IF(AND(F48=1,G48=1,NOT(ISTEXT(I48))),4,IF(AND(F48=1,G48=1,ISTEXT(I48)),3,IF(AND(OR(F48=1,G48=1),ISTEXT(I48)),2,1))))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Summary'!$N$34="OoS","OoS",IF(AND(F49=1,G49=1,NOT(ISTEXT(I49))),4,IF(AND(F49=1,G49=1,ISTEXT(I49)),3,IF(AND(OR(F49=1,G49=1),ISTEXT(I49)),2,1))))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Summary'!$O$34="OoS","OoS",IF(AND(F50=1,G50=1,NOT(ISTEXT(I50))),4,IF(AND(F50=1,G50=1,ISTEXT(I50)),3,IF(AND(OR(F50=1,G50=1),ISTEXT(I50)),2,1))))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Summary'!$P$34="OoS","OoS",IF(AND(F51=1,G51=1,NOT(ISTEXT(I51))),4,IF(AND(F51=1,G51=1,ISTEXT(I51)),3,IF(AND(OR(F51=1,G51=1),ISTEXT(I51)),2,1))))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Summary'!$Q$34="OoS","OoS",IF(AND(F52=1,G52=1,NOT(ISTEXT(I52))),4,IF(AND(F52=1,G52=1,ISTEXT(I52)),3,IF(AND(OR(F52=1,G52=1),ISTEXT(I52)),2,1))))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Summary'!$R$34="OoS","OoS",IF(AND(F53=1,G53=1,NOT(ISTEXT(I53))),4,IF(AND(F53=1,G53=1,ISTEXT(I53)),3,IF(AND(OR(F53=1,G53=1),ISTEXT(I53)),2,1))))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Summary'!$S$34="OoS","OoS",IF(AND(F54=1,G54=1,NOT(ISTEXT(I54))),4,IF(AND(F54=1,G54=1,ISTEXT(I54)),3,IF(AND(OR(F54=1,G54=1),ISTEXT(I54)),2,1))))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Summary'!$T$34="OoS","OoS",IF(AND(F55=1,G55=1,NOT(ISTEXT(I55))),4,IF(AND(F55=1,G55=1,ISTEXT(I55)),3,IF(AND(OR(F55=1,G55=1),ISTEXT(I55)),2,1))))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Summary'!$U$34="OoS","OoS",IF(AND(F56=1,G56=1,NOT(ISTEXT(I56))),4,IF(AND(F56=1,G56=1,ISTEXT(I56)),3,IF(AND(OR(F56=1,G56=1),ISTEXT(I56)),2,1))))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Summary'!$V$34="OoS","OoS",IF(AND(F57=1,G57=1,NOT(ISTEXT(I57))),4,IF(AND(F57=1,G57=1,ISTEXT(I57)),3,IF(AND(OR(F57=1,G57=1),ISTEXT(I57)),2,1))))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Summary'!$W$34="OoS","OoS",IF(AND(F58=1,G58=1,NOT(ISTEXT(I58))),4,IF(AND(F58=1,G58=1,ISTEXT(I58)),3,IF(AND(OR(F58=1,G58=1),ISTEXT(I58)),2,1))))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Summary'!$X$34="OoS","OoS",IF(AND(F59=1,G59=1,NOT(ISTEXT(I59))),4,IF(AND(F59=1,G59=1,ISTEXT(I59)),3,IF(AND(OR(F59=1,G59=1),ISTEXT(I59)),2,1))))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Summary'!$Y$34="OoS","OoS",IF(AND(F60=1,G60=1,NOT(ISTEXT(I60))),4,IF(AND(F60=1,G60=1,ISTEXT(I60)),3,IF(AND(OR(F60=1,G60=1),ISTEXT(I60)),2,1))))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Summary'!$Z$34="OoS","OoS",IF(AND(F61=1,G61=1,NOT(ISTEXT(I61))),4,IF(AND(F61=1,G61=1,ISTEXT(I61)),3,IF(AND(OR(F61=1,G61=1),ISTEXT(I61)),2,1))))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482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Summary'!$G$34="OoS","OoS",IF(AND(F62=1,G62=1,NOT(ISTEXT(I62))),4,IF(AND(F62=1,G62=1,ISTEXT(I62)),3,IF(AND(OR(F62=1,G62=1),ISTEXT(I62)),2,1))))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Summary'!$H$34="OoS","OoS",IF(AND(F63=1,G63=1,NOT(ISTEXT(I63))),4,IF(AND(F63=1,G63=1,ISTEXT(I63)),3,IF(AND(OR(F63=1,G63=1),ISTEXT(I63)),2,1))))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Summary'!$I$34="OoS","OoS",IF(AND(F64=1,G64=1,NOT(ISTEXT(I64))),4,IF(AND(F64=1,G64=1,ISTEXT(I64)),3,IF(AND(OR(F64=1,G64=1),ISTEXT(I64)),2,1))))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Summary'!$J$34="OoS","OoS",IF(AND(F65=1,G65=1,NOT(ISTEXT(I65))),4,IF(AND(F65=1,G65=1,ISTEXT(I65)),3,IF(AND(OR(F65=1,G65=1),ISTEXT(I65)),2,1))))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Summary'!$K$34="OoS","OoS",IF(AND(F66=1,G66=1,NOT(ISTEXT(I66))),4,IF(AND(F66=1,G66=1,ISTEXT(I66)),3,IF(AND(OR(F66=1,G66=1),ISTEXT(I66)),2,1))))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Summary'!$L$34="OoS","OoS",IF(AND(F67=1,G67=1,NOT(ISTEXT(I67))),4,IF(AND(F67=1,G67=1,ISTEXT(I67)),3,IF(AND(OR(F67=1,G67=1),ISTEXT(I67)),2,1))))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Summary'!$M$34="OoS","OoS",IF(AND(F68=1,G68=1,NOT(ISTEXT(I68))),4,IF(AND(F68=1,G68=1,ISTEXT(I68)),3,IF(AND(OR(F68=1,G68=1),ISTEXT(I68)),2,1))))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Summary'!$N$34="OoS","OoS",IF(AND(F69=1,G69=1,NOT(ISTEXT(I69))),4,IF(AND(F69=1,G69=1,ISTEXT(I69)),3,IF(AND(OR(F69=1,G69=1),ISTEXT(I69)),2,1))))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Summary'!$O$34="OoS","OoS",IF(AND(F70=1,G70=1,NOT(ISTEXT(I70))),4,IF(AND(F70=1,G70=1,ISTEXT(I70)),3,IF(AND(OR(F70=1,G70=1),ISTEXT(I70)),2,1))))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Summary'!$P$34="OoS","OoS",IF(AND(F71=1,G71=1,NOT(ISTEXT(I71))),4,IF(AND(F71=1,G71=1,ISTEXT(I71)),3,IF(AND(OR(F71=1,G71=1),ISTEXT(I71)),2,1))))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Summary'!$Q$34="OoS","OoS",IF(AND(F72=1,G72=1,NOT(ISTEXT(I72))),4,IF(AND(F72=1,G72=1,ISTEXT(I72)),3,IF(AND(OR(F72=1,G72=1),ISTEXT(I72)),2,1))))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Summary'!$R$34="OoS","OoS",IF(AND(F73=1,G73=1,NOT(ISTEXT(I73))),4,IF(AND(F73=1,G73=1,ISTEXT(I73)),3,IF(AND(OR(F73=1,G73=1),ISTEXT(I73)),2,1))))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Summary'!$S$34="OoS","OoS",IF(AND(F74=1,G74=1,NOT(ISTEXT(I74))),4,IF(AND(F74=1,G74=1,ISTEXT(I74)),3,IF(AND(OR(F74=1,G74=1),ISTEXT(I74)),2,1))))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Summary'!$T$34="OoS","OoS",IF(AND(F75=1,G75=1,NOT(ISTEXT(I75))),4,IF(AND(F75=1,G75=1,ISTEXT(I75)),3,IF(AND(OR(F75=1,G75=1),ISTEXT(I75)),2,1))))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Summary'!$U$34="OoS","OoS",IF(AND(F76=1,G76=1,NOT(ISTEXT(I76))),4,IF(AND(F76=1,G76=1,ISTEXT(I76)),3,IF(AND(OR(F76=1,G76=1),ISTEXT(I76)),2,1))))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Summary'!$V$34="OoS","OoS",IF(AND(F77=1,G77=1,NOT(ISTEXT(I77))),4,IF(AND(F77=1,G77=1,ISTEXT(I77)),3,IF(AND(OR(F77=1,G77=1),ISTEXT(I77)),2,1))))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Summary'!$W$34="OoS","OoS",IF(AND(F78=1,G78=1,NOT(ISTEXT(I78))),4,IF(AND(F78=1,G78=1,ISTEXT(I78)),3,IF(AND(OR(F78=1,G78=1),ISTEXT(I78)),2,1))))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Summary'!$X$34="OoS","OoS",IF(AND(F79=1,G79=1,NOT(ISTEXT(I79))),4,IF(AND(F79=1,G79=1,ISTEXT(I79)),3,IF(AND(OR(F79=1,G79=1),ISTEXT(I79)),2,1))))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Summary'!$Y$34="OoS","OoS",IF(AND(F80=1,G80=1,NOT(ISTEXT(I80))),4,IF(AND(F80=1,G80=1,ISTEXT(I80)),3,IF(AND(OR(F80=1,G80=1),ISTEXT(I80)),2,1))))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Summary'!$Z$34="OoS","OoS",IF(AND(F81=1,G81=1,NOT(ISTEXT(I81))),4,IF(AND(F81=1,G81=1,ISTEXT(I81)),3,IF(AND(OR(F81=1,G81=1),ISTEXT(I81)),2,1))))</f>
        <v>OoS</v>
      </c>
      <c r="E81" s="57" t="b">
        <f t="shared" si="1"/>
        <v>1</v>
      </c>
      <c r="F81" s="59"/>
      <c r="G81" s="59"/>
      <c r="H81" s="59"/>
      <c r="I81" s="59"/>
      <c r="J81" s="59"/>
      <c r="K81" s="59"/>
      <c r="L81" s="59"/>
      <c r="M81" s="59"/>
      <c r="N81" s="63"/>
      <c r="O81" s="371"/>
      <c r="P81" s="264"/>
      <c r="Q81" s="368"/>
    </row>
    <row r="82" spans="1:17" ht="13" x14ac:dyDescent="0.25">
      <c r="A82" s="351" t="s">
        <v>476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Summary'!$G$34="OoS","OoS",IF(AND(F82=1,G82=1,NOT(ISTEXT(I82))),4,IF(AND(F82=1,G82=1,ISTEXT(I82)),3,IF(AND(OR(F82=1,G82=1),ISTEXT(I82)),2,1))))</f>
        <v>OoS</v>
      </c>
      <c r="E82" s="57" t="b">
        <f t="shared" si="1"/>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Summary'!$H$34="OoS","OoS",IF(AND(F83=1,G83=1,NOT(ISTEXT(I83))),4,IF(AND(F83=1,G83=1,ISTEXT(I83)),3,IF(AND(OR(F83=1,G83=1),ISTEXT(I83)),2,1))))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Summary'!$I$34="OoS","OoS",IF(AND(F84=1,G84=1,NOT(ISTEXT(I84))),4,IF(AND(F84=1,G84=1,ISTEXT(I84)),3,IF(AND(OR(F84=1,G84=1),ISTEXT(I84)),2,1))))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Summary'!$J$34="OoS","OoS",IF(AND(F85=1,G85=1,NOT(ISTEXT(I85))),4,IF(AND(F85=1,G85=1,ISTEXT(I85)),3,IF(AND(OR(F85=1,G85=1),ISTEXT(I85)),2,1))))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Summary'!$K$34="OoS","OoS",IF(AND(F86=1,G86=1,NOT(ISTEXT(I86))),4,IF(AND(F86=1,G86=1,ISTEXT(I86)),3,IF(AND(OR(F86=1,G86=1),ISTEXT(I86)),2,1))))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Summary'!$L$34="OoS","OoS",IF(AND(F87=1,G87=1,NOT(ISTEXT(I87))),4,IF(AND(F87=1,G87=1,ISTEXT(I87)),3,IF(AND(OR(F87=1,G87=1),ISTEXT(I87)),2,1))))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Summary'!$M$34="OoS","OoS",IF(AND(F88=1,G88=1,NOT(ISTEXT(I88))),4,IF(AND(F88=1,G88=1,ISTEXT(I88)),3,IF(AND(OR(F88=1,G88=1),ISTEXT(I88)),2,1))))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Summary'!$N$34="OoS","OoS",IF(AND(F89=1,G89=1,NOT(ISTEXT(I89))),4,IF(AND(F89=1,G89=1,ISTEXT(I89)),3,IF(AND(OR(F89=1,G89=1),ISTEXT(I89)),2,1))))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Summary'!$O$34="OoS","OoS",IF(AND(F90=1,G90=1,NOT(ISTEXT(I90))),4,IF(AND(F90=1,G90=1,ISTEXT(I90)),3,IF(AND(OR(F90=1,G90=1),ISTEXT(I90)),2,1))))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Summary'!$P$34="OoS","OoS",IF(AND(F91=1,G91=1,NOT(ISTEXT(I91))),4,IF(AND(F91=1,G91=1,ISTEXT(I91)),3,IF(AND(OR(F91=1,G91=1),ISTEXT(I91)),2,1))))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Summary'!$Q$34="OoS","OoS",IF(AND(F92=1,G92=1,NOT(ISTEXT(I92))),4,IF(AND(F92=1,G92=1,ISTEXT(I92)),3,IF(AND(OR(F92=1,G92=1),ISTEXT(I92)),2,1))))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Summary'!$R$34="OoS","OoS",IF(AND(F93=1,G93=1,NOT(ISTEXT(I93))),4,IF(AND(F93=1,G93=1,ISTEXT(I93)),3,IF(AND(OR(F93=1,G93=1),ISTEXT(I93)),2,1))))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Summary'!$S$34="OoS","OoS",IF(AND(F94=1,G94=1,NOT(ISTEXT(I94))),4,IF(AND(F94=1,G94=1,ISTEXT(I94)),3,IF(AND(OR(F94=1,G94=1),ISTEXT(I94)),2,1))))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Summary'!$T$34="OoS","OoS",IF(AND(F95=1,G95=1,NOT(ISTEXT(I95))),4,IF(AND(F95=1,G95=1,ISTEXT(I95)),3,IF(AND(OR(F95=1,G95=1),ISTEXT(I95)),2,1))))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Summary'!$U$34="OoS","OoS",IF(AND(F96=1,G96=1,NOT(ISTEXT(I96))),4,IF(AND(F96=1,G96=1,ISTEXT(I96)),3,IF(AND(OR(F96=1,G96=1),ISTEXT(I96)),2,1))))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Summary'!$V$34="OoS","OoS",IF(AND(F97=1,G97=1,NOT(ISTEXT(I97))),4,IF(AND(F97=1,G97=1,ISTEXT(I97)),3,IF(AND(OR(F97=1,G97=1),ISTEXT(I97)),2,1))))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Summary'!$W$34="OoS","OoS",IF(AND(F98=1,G98=1,NOT(ISTEXT(I98))),4,IF(AND(F98=1,G98=1,ISTEXT(I98)),3,IF(AND(OR(F98=1,G98=1),ISTEXT(I98)),2,1))))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Summary'!$X$34="OoS","OoS",IF(AND(F99=1,G99=1,NOT(ISTEXT(I99))),4,IF(AND(F99=1,G99=1,ISTEXT(I99)),3,IF(AND(OR(F99=1,G99=1),ISTEXT(I99)),2,1))))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Summary'!$Y$34="OoS","OoS",IF(AND(F100=1,G100=1,NOT(ISTEXT(I100))),4,IF(AND(F100=1,G100=1,ISTEXT(I100)),3,IF(AND(OR(F100=1,G100=1),ISTEXT(I100)),2,1))))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Summary'!$Z$34="OoS","OoS",IF(AND(F101=1,G101=1,NOT(ISTEXT(I101))),4,IF(AND(F101=1,G101=1,ISTEXT(I101)),3,IF(AND(OR(F101=1,G101=1),ISTEXT(I101)),2,1))))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477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Summary'!$G$34="OoS","OoS",IF(AND(F102=1,G102=1,NOT(ISTEXT(I102))),4,IF(AND(F102=1,G102=1,ISTEXT(I102)),3,IF(AND(OR(F102=1,G102=1),ISTEXT(I102)),2,1))))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Summary'!$H$34="OoS","OoS",IF(AND(F103=1,G103=1,NOT(ISTEXT(I103))),4,IF(AND(F103=1,G103=1,ISTEXT(I103)),3,IF(AND(OR(F103=1,G103=1),ISTEXT(I103)),2,1))))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Summary'!$I$34="OoS","OoS",IF(AND(F104=1,G104=1,NOT(ISTEXT(I104))),4,IF(AND(F104=1,G104=1,ISTEXT(I104)),3,IF(AND(OR(F104=1,G104=1),ISTEXT(I104)),2,1))))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Summary'!$J$34="OoS","OoS",IF(AND(F105=1,G105=1,NOT(ISTEXT(I105))),4,IF(AND(F105=1,G105=1,ISTEXT(I105)),3,IF(AND(OR(F105=1,G105=1),ISTEXT(I105)),2,1))))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Summary'!$K$34="OoS","OoS",IF(AND(F106=1,G106=1,NOT(ISTEXT(I106))),4,IF(AND(F106=1,G106=1,ISTEXT(I106)),3,IF(AND(OR(F106=1,G106=1),ISTEXT(I106)),2,1))))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Summary'!$L$34="OoS","OoS",IF(AND(F107=1,G107=1,NOT(ISTEXT(I107))),4,IF(AND(F107=1,G107=1,ISTEXT(I107)),3,IF(AND(OR(F107=1,G107=1),ISTEXT(I107)),2,1))))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Summary'!$M$34="OoS","OoS",IF(AND(F108=1,G108=1,NOT(ISTEXT(I108))),4,IF(AND(F108=1,G108=1,ISTEXT(I108)),3,IF(AND(OR(F108=1,G108=1),ISTEXT(I108)),2,1))))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Summary'!$N$34="OoS","OoS",IF(AND(F109=1,G109=1,NOT(ISTEXT(I109))),4,IF(AND(F109=1,G109=1,ISTEXT(I109)),3,IF(AND(OR(F109=1,G109=1),ISTEXT(I109)),2,1))))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Summary'!$O$34="OoS","OoS",IF(AND(F110=1,G110=1,NOT(ISTEXT(I110))),4,IF(AND(F110=1,G110=1,ISTEXT(I110)),3,IF(AND(OR(F110=1,G110=1),ISTEXT(I110)),2,1))))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Summary'!$P$34="OoS","OoS",IF(AND(F111=1,G111=1,NOT(ISTEXT(I111))),4,IF(AND(F111=1,G111=1,ISTEXT(I111)),3,IF(AND(OR(F111=1,G111=1),ISTEXT(I111)),2,1))))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Summary'!$Q$34="OoS","OoS",IF(AND(F112=1,G112=1,NOT(ISTEXT(I112))),4,IF(AND(F112=1,G112=1,ISTEXT(I112)),3,IF(AND(OR(F112=1,G112=1),ISTEXT(I112)),2,1))))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Summary'!$R$34="OoS","OoS",IF(AND(F113=1,G113=1,NOT(ISTEXT(I113))),4,IF(AND(F113=1,G113=1,ISTEXT(I113)),3,IF(AND(OR(F113=1,G113=1),ISTEXT(I113)),2,1))))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Summary'!$S$34="OoS","OoS",IF(AND(F114=1,G114=1,NOT(ISTEXT(I114))),4,IF(AND(F114=1,G114=1,ISTEXT(I114)),3,IF(AND(OR(F114=1,G114=1),ISTEXT(I114)),2,1))))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Summary'!$T$34="OoS","OoS",IF(AND(F115=1,G115=1,NOT(ISTEXT(I115))),4,IF(AND(F115=1,G115=1,ISTEXT(I115)),3,IF(AND(OR(F115=1,G115=1),ISTEXT(I115)),2,1))))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Summary'!$U$34="OoS","OoS",IF(AND(F116=1,G116=1,NOT(ISTEXT(I116))),4,IF(AND(F116=1,G116=1,ISTEXT(I116)),3,IF(AND(OR(F116=1,G116=1),ISTEXT(I116)),2,1))))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Summary'!$V$34="OoS","OoS",IF(AND(F117=1,G117=1,NOT(ISTEXT(I117))),4,IF(AND(F117=1,G117=1,ISTEXT(I117)),3,IF(AND(OR(F117=1,G117=1),ISTEXT(I117)),2,1))))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Summary'!$W$34="OoS","OoS",IF(AND(F118=1,G118=1,NOT(ISTEXT(I118))),4,IF(AND(F118=1,G118=1,ISTEXT(I118)),3,IF(AND(OR(F118=1,G118=1),ISTEXT(I118)),2,1))))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Summary'!$X$34="OoS","OoS",IF(AND(F119=1,G119=1,NOT(ISTEXT(I119))),4,IF(AND(F119=1,G119=1,ISTEXT(I119)),3,IF(AND(OR(F119=1,G119=1),ISTEXT(I119)),2,1))))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Summary'!$Y$34="OoS","OoS",IF(AND(F120=1,G120=1,NOT(ISTEXT(I120))),4,IF(AND(F120=1,G120=1,ISTEXT(I120)),3,IF(AND(OR(F120=1,G120=1),ISTEXT(I120)),2,1))))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Summary'!$Z$34="OoS","OoS",IF(AND(F121=1,G121=1,NOT(ISTEXT(I121))),4,IF(AND(F121=1,G121=1,ISTEXT(I121)),3,IF(AND(OR(F121=1,G121=1),ISTEXT(I121)),2,1))))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7"/>
    </row>
    <row r="122" spans="1:17" ht="13" x14ac:dyDescent="0.25">
      <c r="A122" s="351" t="s">
        <v>478</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Summary'!$G$34="OoS","OoS",IF(AND(F122=1,G122=1,NOT(ISTEXT(I122))),4,IF(AND(F122=1,G122=1,ISTEXT(I122)),3,IF(AND(OR(F122=1,G122=1),ISTEXT(I122)),2,1))))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Summary'!$H$34="OoS","OoS",IF(AND(F123=1,G123=1,NOT(ISTEXT(I123))),4,IF(AND(F123=1,G123=1,ISTEXT(I123)),3,IF(AND(OR(F123=1,G123=1),ISTEXT(I123)),2,1))))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Summary'!$I$34="OoS","OoS",IF(AND(F124=1,G124=1,NOT(ISTEXT(I124))),4,IF(AND(F124=1,G124=1,ISTEXT(I124)),3,IF(AND(OR(F124=1,G124=1),ISTEXT(I124)),2,1))))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Summary'!$J$34="OoS","OoS",IF(AND(F125=1,G125=1,NOT(ISTEXT(I125))),4,IF(AND(F125=1,G125=1,ISTEXT(I125)),3,IF(AND(OR(F125=1,G125=1),ISTEXT(I125)),2,1))))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Summary'!$K$34="OoS","OoS",IF(AND(F126=1,G126=1,NOT(ISTEXT(I126))),4,IF(AND(F126=1,G126=1,ISTEXT(I126)),3,IF(AND(OR(F126=1,G126=1),ISTEXT(I126)),2,1))))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Summary'!$L$34="OoS","OoS",IF(AND(F127=1,G127=1,NOT(ISTEXT(I127))),4,IF(AND(F127=1,G127=1,ISTEXT(I127)),3,IF(AND(OR(F127=1,G127=1),ISTEXT(I127)),2,1))))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Summary'!$M$34="OoS","OoS",IF(AND(F128=1,G128=1,NOT(ISTEXT(I128))),4,IF(AND(F128=1,G128=1,ISTEXT(I128)),3,IF(AND(OR(F128=1,G128=1),ISTEXT(I128)),2,1))))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Summary'!$N$34="OoS","OoS",IF(AND(F129=1,G129=1,NOT(ISTEXT(I129))),4,IF(AND(F129=1,G129=1,ISTEXT(I129)),3,IF(AND(OR(F129=1,G129=1),ISTEXT(I129)),2,1))))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Summary'!$O$34="OoS","OoS",IF(AND(F130=1,G130=1,NOT(ISTEXT(I130))),4,IF(AND(F130=1,G130=1,ISTEXT(I130)),3,IF(AND(OR(F130=1,G130=1),ISTEXT(I130)),2,1))))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Summary'!$P$34="OoS","OoS",IF(AND(F131=1,G131=1,NOT(ISTEXT(I131))),4,IF(AND(F131=1,G131=1,ISTEXT(I131)),3,IF(AND(OR(F131=1,G131=1),ISTEXT(I131)),2,1))))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Summary'!$Q$34="OoS","OoS",IF(AND(F132=1,G132=1,NOT(ISTEXT(I132))),4,IF(AND(F132=1,G132=1,ISTEXT(I132)),3,IF(AND(OR(F132=1,G132=1),ISTEXT(I132)),2,1))))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Summary'!$R$34="OoS","OoS",IF(AND(F133=1,G133=1,NOT(ISTEXT(I133))),4,IF(AND(F133=1,G133=1,ISTEXT(I133)),3,IF(AND(OR(F133=1,G133=1),ISTEXT(I133)),2,1))))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Summary'!$S$34="OoS","OoS",IF(AND(F134=1,G134=1,NOT(ISTEXT(I134))),4,IF(AND(F134=1,G134=1,ISTEXT(I134)),3,IF(AND(OR(F134=1,G134=1),ISTEXT(I134)),2,1))))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Summary'!$T$34="OoS","OoS",IF(AND(F135=1,G135=1,NOT(ISTEXT(I135))),4,IF(AND(F135=1,G135=1,ISTEXT(I135)),3,IF(AND(OR(F135=1,G135=1),ISTEXT(I135)),2,1))))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Summary'!$U$34="OoS","OoS",IF(AND(F136=1,G136=1,NOT(ISTEXT(I136))),4,IF(AND(F136=1,G136=1,ISTEXT(I136)),3,IF(AND(OR(F136=1,G136=1),ISTEXT(I136)),2,1))))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Summary'!$V$34="OoS","OoS",IF(AND(F137=1,G137=1,NOT(ISTEXT(I137))),4,IF(AND(F137=1,G137=1,ISTEXT(I137)),3,IF(AND(OR(F137=1,G137=1),ISTEXT(I137)),2,1))))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Summary'!$W$34="OoS","OoS",IF(AND(F138=1,G138=1,NOT(ISTEXT(I138))),4,IF(AND(F138=1,G138=1,ISTEXT(I138)),3,IF(AND(OR(F138=1,G138=1),ISTEXT(I138)),2,1))))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Summary'!$X$34="OoS","OoS",IF(AND(F139=1,G139=1,NOT(ISTEXT(I139))),4,IF(AND(F139=1,G139=1,ISTEXT(I139)),3,IF(AND(OR(F139=1,G139=1),ISTEXT(I139)),2,1))))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Summary'!$Y$34="OoS","OoS",IF(AND(F140=1,G140=1,NOT(ISTEXT(I140))),4,IF(AND(F140=1,G140=1,ISTEXT(I140)),3,IF(AND(OR(F140=1,G140=1),ISTEXT(I140)),2,1))))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Summary'!$Z$34="OoS","OoS",IF(AND(F141=1,G141=1,NOT(ISTEXT(I141))),4,IF(AND(F141=1,G141=1,ISTEXT(I141)),3,IF(AND(OR(F141=1,G141=1),ISTEXT(I141)),2,1))))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8"/>
    </row>
    <row r="142" spans="1:17" ht="12.65" hidden="1" customHeight="1" thickBot="1" x14ac:dyDescent="0.3"/>
    <row r="143" spans="1:17" ht="12.65" hidden="1" customHeight="1" x14ac:dyDescent="0.25"/>
    <row r="144" spans="1:17"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spans="17:17" ht="12.65" hidden="1" customHeight="1" x14ac:dyDescent="0.25"/>
    <row r="162" spans="17:17" ht="12.65" hidden="1" customHeight="1" x14ac:dyDescent="0.25"/>
    <row r="163" spans="17:17" ht="12.65" hidden="1" customHeight="1" x14ac:dyDescent="0.25"/>
    <row r="164" spans="17:17" ht="12.65" hidden="1" customHeight="1" x14ac:dyDescent="0.25"/>
    <row r="165" spans="17:17" ht="12.65" hidden="1" customHeight="1" x14ac:dyDescent="0.25"/>
    <row r="166" spans="17:17" ht="12.65" hidden="1" customHeight="1" x14ac:dyDescent="0.25"/>
    <row r="167" spans="17:17" ht="12.65" hidden="1" customHeight="1" x14ac:dyDescent="0.25"/>
    <row r="168" spans="17:17" ht="12.65" hidden="1" customHeight="1" x14ac:dyDescent="0.25"/>
    <row r="169" spans="17:17" ht="12.65" hidden="1" customHeight="1" x14ac:dyDescent="0.25"/>
    <row r="170" spans="17:17" ht="12.65" hidden="1" customHeight="1" x14ac:dyDescent="0.25"/>
    <row r="171" spans="17:17" ht="12.65" hidden="1" customHeight="1" x14ac:dyDescent="0.25"/>
    <row r="172" spans="17:17" ht="12.65" hidden="1" customHeight="1" x14ac:dyDescent="0.25">
      <c r="Q172" s="86"/>
    </row>
    <row r="173" spans="17:17" ht="12.65" hidden="1" customHeight="1" x14ac:dyDescent="0.25">
      <c r="Q173" s="86"/>
    </row>
    <row r="174" spans="17:17" ht="12.65" hidden="1" customHeight="1" x14ac:dyDescent="0.25">
      <c r="Q174" s="86"/>
    </row>
    <row r="175" spans="17:17" ht="12.65" hidden="1" customHeight="1" x14ac:dyDescent="0.25">
      <c r="Q175" s="86"/>
    </row>
    <row r="176" spans="17:17" ht="12.65" hidden="1" customHeight="1" x14ac:dyDescent="0.25">
      <c r="Q176" s="86"/>
    </row>
    <row r="177" spans="17:17" ht="12.65" hidden="1" customHeight="1" x14ac:dyDescent="0.25">
      <c r="Q177" s="86"/>
    </row>
    <row r="178" spans="17:17" ht="12.65" hidden="1" customHeight="1" x14ac:dyDescent="0.25">
      <c r="Q178" s="86"/>
    </row>
    <row r="179" spans="17:17" ht="12.65" hidden="1" customHeight="1" x14ac:dyDescent="0.25">
      <c r="Q179" s="86"/>
    </row>
    <row r="180" spans="17:17" ht="12.65" hidden="1" customHeight="1" x14ac:dyDescent="0.25">
      <c r="Q180" s="86"/>
    </row>
    <row r="181" spans="17:17" ht="12.65" hidden="1" customHeight="1" x14ac:dyDescent="0.25">
      <c r="Q181" s="86"/>
    </row>
    <row r="182" spans="17:17" ht="12.65" hidden="1" customHeight="1" x14ac:dyDescent="0.25">
      <c r="Q182" s="86"/>
    </row>
    <row r="183" spans="17:17" ht="12.65" hidden="1" customHeight="1" x14ac:dyDescent="0.25">
      <c r="Q183" s="86"/>
    </row>
    <row r="184" spans="17:17" ht="12.65" hidden="1" customHeight="1" x14ac:dyDescent="0.25">
      <c r="Q184" s="86"/>
    </row>
    <row r="185" spans="17:17" ht="12.65" hidden="1" customHeight="1" x14ac:dyDescent="0.25">
      <c r="Q185" s="86"/>
    </row>
    <row r="186" spans="17:17" ht="12.65" hidden="1" customHeight="1" x14ac:dyDescent="0.25">
      <c r="Q186" s="86"/>
    </row>
    <row r="187" spans="17:17" ht="12.65" hidden="1" customHeight="1" x14ac:dyDescent="0.25">
      <c r="Q187" s="86"/>
    </row>
    <row r="188" spans="17:17" ht="12.65" hidden="1" customHeight="1" x14ac:dyDescent="0.25">
      <c r="Q188" s="86"/>
    </row>
    <row r="189" spans="17:17" ht="12.65" hidden="1" customHeight="1" x14ac:dyDescent="0.25">
      <c r="Q189" s="86"/>
    </row>
    <row r="190" spans="17:17" ht="12.65" hidden="1" customHeight="1" x14ac:dyDescent="0.25">
      <c r="Q190" s="86"/>
    </row>
    <row r="191" spans="17:17" ht="12.65" hidden="1" customHeight="1" x14ac:dyDescent="0.25">
      <c r="Q191" s="86"/>
    </row>
    <row r="192" spans="17:17" ht="12.65" hidden="1" customHeight="1" x14ac:dyDescent="0.25">
      <c r="Q192" s="86"/>
    </row>
    <row r="193" spans="17:17" ht="12.65" hidden="1" customHeight="1" x14ac:dyDescent="0.25">
      <c r="Q193" s="86"/>
    </row>
    <row r="194" spans="17:17" ht="12.65" hidden="1" customHeight="1" x14ac:dyDescent="0.25">
      <c r="Q194" s="86"/>
    </row>
    <row r="195" spans="17:17" ht="12.65" hidden="1" customHeight="1" x14ac:dyDescent="0.25">
      <c r="Q195" s="86"/>
    </row>
    <row r="196" spans="17:17" ht="12.65" hidden="1" customHeight="1" x14ac:dyDescent="0.25">
      <c r="Q196" s="86"/>
    </row>
    <row r="197" spans="17:17" ht="12.65" hidden="1" customHeight="1" x14ac:dyDescent="0.25">
      <c r="Q197" s="86"/>
    </row>
    <row r="198" spans="17:17" ht="12.65" hidden="1" customHeight="1" x14ac:dyDescent="0.25">
      <c r="Q198" s="86"/>
    </row>
    <row r="199" spans="17:17" ht="12.65" hidden="1" customHeight="1" x14ac:dyDescent="0.25">
      <c r="Q199" s="86"/>
    </row>
    <row r="200" spans="17:17" ht="12.65" hidden="1" customHeight="1" x14ac:dyDescent="0.25">
      <c r="Q200" s="86"/>
    </row>
    <row r="201" spans="17:17" ht="12.65" hidden="1" customHeight="1" x14ac:dyDescent="0.25">
      <c r="Q201" s="86"/>
    </row>
    <row r="202" spans="17:17" ht="12.65" hidden="1" customHeight="1" x14ac:dyDescent="0.25">
      <c r="Q202" s="86"/>
    </row>
    <row r="203" spans="17:17" ht="12.65" hidden="1" customHeight="1" x14ac:dyDescent="0.25">
      <c r="Q203" s="86"/>
    </row>
    <row r="204" spans="17:17" ht="12.65" hidden="1" customHeight="1" x14ac:dyDescent="0.25">
      <c r="Q204" s="86"/>
    </row>
    <row r="205" spans="17:17" ht="12.65" hidden="1" customHeight="1" x14ac:dyDescent="0.25">
      <c r="Q205" s="86"/>
    </row>
    <row r="206" spans="17:17" ht="12.65" hidden="1" customHeight="1" x14ac:dyDescent="0.25">
      <c r="Q206" s="86"/>
    </row>
    <row r="207" spans="17:17" ht="12.65" hidden="1" customHeight="1" x14ac:dyDescent="0.25">
      <c r="Q207" s="86"/>
    </row>
    <row r="208" spans="17:17" ht="12.65" hidden="1" customHeight="1" x14ac:dyDescent="0.25">
      <c r="Q208" s="86"/>
    </row>
    <row r="209" spans="17:17" ht="12.65" hidden="1" customHeight="1" x14ac:dyDescent="0.25">
      <c r="Q209" s="86"/>
    </row>
    <row r="210" spans="17:17" ht="12.65" hidden="1" customHeight="1" x14ac:dyDescent="0.25">
      <c r="Q210" s="86"/>
    </row>
    <row r="211" spans="17:17" ht="12.65" hidden="1" customHeight="1" x14ac:dyDescent="0.25">
      <c r="Q211" s="86"/>
    </row>
    <row r="212" spans="17:17" ht="12.65" hidden="1" customHeight="1" x14ac:dyDescent="0.25">
      <c r="Q212" s="86"/>
    </row>
    <row r="213" spans="17:17" ht="12.65" hidden="1" customHeight="1" x14ac:dyDescent="0.25">
      <c r="Q213" s="86"/>
    </row>
    <row r="214" spans="17:17" ht="12.65" hidden="1" customHeight="1" x14ac:dyDescent="0.25">
      <c r="Q214" s="86"/>
    </row>
    <row r="215" spans="17:17" ht="12.65" hidden="1" customHeight="1" x14ac:dyDescent="0.25">
      <c r="Q215" s="86"/>
    </row>
    <row r="216" spans="17:17" ht="12.65" hidden="1" customHeight="1" x14ac:dyDescent="0.25">
      <c r="Q216" s="86"/>
    </row>
    <row r="217" spans="17:17" ht="12.65" hidden="1" customHeight="1" x14ac:dyDescent="0.25">
      <c r="Q217" s="86"/>
    </row>
    <row r="218" spans="17:17" ht="12.65" hidden="1" customHeight="1" x14ac:dyDescent="0.25">
      <c r="Q218" s="86"/>
    </row>
    <row r="219" spans="17:17" ht="12.65" hidden="1" customHeight="1" x14ac:dyDescent="0.25">
      <c r="Q219" s="86"/>
    </row>
    <row r="220" spans="17:17" ht="12.65" hidden="1" customHeight="1" x14ac:dyDescent="0.25">
      <c r="Q220" s="86"/>
    </row>
    <row r="221" spans="17:17" ht="12.65" hidden="1" customHeight="1" x14ac:dyDescent="0.25">
      <c r="Q221" s="86"/>
    </row>
    <row r="222" spans="17:17" ht="12.65" hidden="1" customHeight="1" x14ac:dyDescent="0.25"/>
    <row r="223" spans="17:17" ht="12.65" hidden="1" customHeight="1" x14ac:dyDescent="0.25"/>
    <row r="224" spans="17:17" ht="12.65" hidden="1" customHeight="1" x14ac:dyDescent="0.25"/>
    <row r="225" spans="17:17" ht="12.65" hidden="1" customHeight="1" x14ac:dyDescent="0.25"/>
    <row r="226" spans="17:17" ht="12.65" hidden="1" customHeight="1" x14ac:dyDescent="0.25"/>
    <row r="227" spans="17:17" ht="12.65" hidden="1" customHeight="1" x14ac:dyDescent="0.25"/>
    <row r="228" spans="17:17" ht="12.65" hidden="1" customHeight="1" x14ac:dyDescent="0.25"/>
    <row r="229" spans="17:17" ht="12.65" hidden="1" customHeight="1" x14ac:dyDescent="0.25"/>
    <row r="230" spans="17:17" ht="12.65" hidden="1" customHeight="1" x14ac:dyDescent="0.25"/>
    <row r="231" spans="17:17" ht="12.65" hidden="1" customHeight="1" x14ac:dyDescent="0.25"/>
    <row r="232" spans="17:17" ht="12.65" hidden="1" customHeight="1" x14ac:dyDescent="0.25">
      <c r="Q232" s="86"/>
    </row>
    <row r="233" spans="17:17" ht="12.65" hidden="1" customHeight="1" x14ac:dyDescent="0.25">
      <c r="Q233" s="86"/>
    </row>
    <row r="234" spans="17:17" ht="12.65" hidden="1" customHeight="1" x14ac:dyDescent="0.25">
      <c r="Q234" s="86"/>
    </row>
    <row r="235" spans="17:17" ht="12.65" hidden="1" customHeight="1" x14ac:dyDescent="0.25">
      <c r="Q235" s="86"/>
    </row>
    <row r="236" spans="17:17" ht="12.65" hidden="1" customHeight="1" x14ac:dyDescent="0.25">
      <c r="Q236" s="86"/>
    </row>
    <row r="237" spans="17:17" ht="12.65" hidden="1" customHeight="1" x14ac:dyDescent="0.25">
      <c r="Q237" s="86"/>
    </row>
    <row r="238" spans="17:17" ht="12.65" hidden="1" customHeight="1" x14ac:dyDescent="0.25">
      <c r="Q238" s="86"/>
    </row>
    <row r="239" spans="17:17" ht="12.65" hidden="1" customHeight="1" x14ac:dyDescent="0.25">
      <c r="Q239" s="86"/>
    </row>
    <row r="240" spans="17:17" ht="12.65" hidden="1" customHeight="1" x14ac:dyDescent="0.25">
      <c r="Q240" s="86"/>
    </row>
    <row r="241" spans="17:17" ht="12.65" hidden="1" customHeight="1" x14ac:dyDescent="0.25">
      <c r="Q241" s="86"/>
    </row>
    <row r="242" spans="17:17" ht="12.65" hidden="1" customHeight="1" x14ac:dyDescent="0.25">
      <c r="Q242" s="86"/>
    </row>
    <row r="243" spans="17:17" ht="12.65" hidden="1" customHeight="1" x14ac:dyDescent="0.25">
      <c r="Q243" s="86"/>
    </row>
    <row r="244" spans="17:17" ht="12.65" hidden="1" customHeight="1" x14ac:dyDescent="0.25">
      <c r="Q244" s="86"/>
    </row>
    <row r="245" spans="17:17" ht="12.65" hidden="1" customHeight="1" x14ac:dyDescent="0.25">
      <c r="Q245" s="86"/>
    </row>
    <row r="246" spans="17:17" ht="12.65" hidden="1" customHeight="1" x14ac:dyDescent="0.25">
      <c r="Q246" s="86"/>
    </row>
    <row r="247" spans="17:17" ht="12.65" hidden="1" customHeight="1" x14ac:dyDescent="0.25">
      <c r="Q247" s="86"/>
    </row>
    <row r="248" spans="17:17" ht="12.65" hidden="1" customHeight="1" x14ac:dyDescent="0.25">
      <c r="Q248" s="86"/>
    </row>
    <row r="249" spans="17:17" ht="12.65" hidden="1" customHeight="1" x14ac:dyDescent="0.25">
      <c r="Q249" s="86"/>
    </row>
    <row r="250" spans="17:17" ht="12.65" hidden="1" customHeight="1" x14ac:dyDescent="0.25">
      <c r="Q250" s="86"/>
    </row>
    <row r="251" spans="17:17" ht="12.65" hidden="1" customHeight="1" x14ac:dyDescent="0.25">
      <c r="Q251" s="86"/>
    </row>
    <row r="252" spans="17:17" ht="12.65" hidden="1" customHeight="1" x14ac:dyDescent="0.25"/>
    <row r="253" spans="17:17" ht="12.65" hidden="1" customHeight="1" x14ac:dyDescent="0.25"/>
    <row r="254" spans="17:17" ht="12.65" hidden="1" customHeight="1" x14ac:dyDescent="0.25"/>
    <row r="255" spans="17:17" ht="12.65" hidden="1" customHeight="1" x14ac:dyDescent="0.25"/>
    <row r="256" spans="17: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autoFilter ref="A1:N482" xr:uid="{2E524D7F-2AA1-4DC8-89E3-40C950A41479}"/>
  <mergeCells count="17">
    <mergeCell ref="A2:A21"/>
    <mergeCell ref="Q2:Q21"/>
    <mergeCell ref="A22:A41"/>
    <mergeCell ref="A42:A61"/>
    <mergeCell ref="Q22:Q81"/>
    <mergeCell ref="O2:O21"/>
    <mergeCell ref="O22:O41"/>
    <mergeCell ref="O42:O61"/>
    <mergeCell ref="Q82:Q141"/>
    <mergeCell ref="A62:A81"/>
    <mergeCell ref="A82:A101"/>
    <mergeCell ref="A102:A121"/>
    <mergeCell ref="A122:A141"/>
    <mergeCell ref="O62:O81"/>
    <mergeCell ref="O82:O101"/>
    <mergeCell ref="O102:O121"/>
    <mergeCell ref="O122:O141"/>
  </mergeCells>
  <conditionalFormatting sqref="Q22 Q82 Q2">
    <cfRule type="cellIs" dxfId="436" priority="21" stopIfTrue="1" operator="equal">
      <formula>"S"</formula>
    </cfRule>
    <cfRule type="cellIs" dxfId="435" priority="22" stopIfTrue="1" operator="equal">
      <formula>"NR"</formula>
    </cfRule>
    <cfRule type="cellIs" dxfId="434" priority="23" stopIfTrue="1" operator="equal">
      <formula>"U"</formula>
    </cfRule>
  </conditionalFormatting>
  <conditionalFormatting sqref="D2:E141">
    <cfRule type="cellIs" dxfId="433" priority="15" stopIfTrue="1" operator="equal">
      <formula>"L"</formula>
    </cfRule>
    <cfRule type="cellIs" dxfId="432" priority="16" stopIfTrue="1" operator="equal">
      <formula>"M"</formula>
    </cfRule>
    <cfRule type="cellIs" dxfId="431" priority="17" stopIfTrue="1" operator="equal">
      <formula>"H"</formula>
    </cfRule>
  </conditionalFormatting>
  <conditionalFormatting sqref="C2:C141">
    <cfRule type="expression" dxfId="430" priority="8" stopIfTrue="1">
      <formula>D2=4</formula>
    </cfRule>
    <cfRule type="expression" dxfId="429" priority="9" stopIfTrue="1">
      <formula>D2=3</formula>
    </cfRule>
    <cfRule type="expression" dxfId="428" priority="10" stopIfTrue="1">
      <formula>OR(D2=1,D2=2)</formula>
    </cfRule>
  </conditionalFormatting>
  <conditionalFormatting sqref="C2:C141">
    <cfRule type="cellIs" dxfId="427" priority="6" stopIfTrue="1" operator="equal">
      <formula>"NC"</formula>
    </cfRule>
    <cfRule type="cellIs" dxfId="426" priority="7" stopIfTrue="1" operator="equal">
      <formula>"NY"</formula>
    </cfRule>
  </conditionalFormatting>
  <conditionalFormatting sqref="O2 O22 O42 O62 O82 O102 O122">
    <cfRule type="expression" dxfId="425" priority="1" stopIfTrue="1">
      <formula>OR(O2="L",O2="FM")</formula>
    </cfRule>
    <cfRule type="expression" dxfId="424" priority="2" stopIfTrue="1">
      <formula>OR(O2="M",O2="LM")</formula>
    </cfRule>
    <cfRule type="expression" dxfId="423" priority="3" stopIfTrue="1">
      <formula>OR(O2="H",O2="PM",O2="NM",O2="DM")</formula>
    </cfRule>
    <cfRule type="expression" dxfId="422" priority="4" stopIfTrue="1">
      <formula>OR(O2="NC")</formula>
    </cfRule>
    <cfRule type="expression" dxfId="421" priority="5" stopIfTrue="1">
      <formula>OR(O2="NY")</formula>
    </cfRule>
  </conditionalFormatting>
  <dataValidations count="2">
    <dataValidation type="whole" operator="greaterThanOrEqual" allowBlank="1" showInputMessage="1" showErrorMessage="1" error="Only numeric entries allowed" sqref="J42:J141 H2:H141 J2:J30" xr:uid="{1155EC7A-C498-49D3-8963-23FA1B8365E8}">
      <formula1>0</formula1>
    </dataValidation>
    <dataValidation type="list" allowBlank="1" showInputMessage="1" showErrorMessage="1" sqref="F2:G141" xr:uid="{A7E2A95D-D555-47A9-BE71-5BFBE5887AA0}">
      <formula1>"1,0,NY"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C249CF1-46FC-4CC9-8A46-D7FC120C21B8}">
          <x14:formula1>
            <xm:f>'Organizational Unit Summary'!$AL$22:$AL$24</xm:f>
          </x14:formula1>
          <xm:sqref>Q22 Q2 Q82</xm:sqref>
        </x14:dataValidation>
        <x14:dataValidation type="list" allowBlank="1" showInputMessage="1" showErrorMessage="1" xr:uid="{90847728-C90F-42D2-85CB-E761D920884F}">
          <x14:formula1>
            <xm:f>IF('Organizational Unit Summary'!$B$24="Evaluation", Eval_Char, Benchmark_Char)</xm:f>
          </x14:formula1>
          <xm:sqref>O2 O22 O42 O62 O82 O102 O122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98061-0478-4308-8F51-DBB9C790711C}">
  <sheetPr codeName="Sheet28">
    <tabColor rgb="FFE36C09"/>
  </sheetPr>
  <dimension ref="A1:Q663"/>
  <sheetViews>
    <sheetView zoomScale="80" zoomScaleNormal="80" workbookViewId="0">
      <pane ySplit="1" topLeftCell="A2" activePane="bottomLeft" state="frozen"/>
      <selection pane="bottomLeft" activeCell="R682" sqref="R682"/>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91" t="s">
        <v>59</v>
      </c>
      <c r="B1" s="191" t="s">
        <v>60</v>
      </c>
      <c r="C1" s="191" t="s">
        <v>332</v>
      </c>
      <c r="D1" s="191" t="s">
        <v>61</v>
      </c>
      <c r="E1" s="191" t="s">
        <v>62</v>
      </c>
      <c r="F1" s="191" t="s">
        <v>63</v>
      </c>
      <c r="G1" s="191" t="s">
        <v>64</v>
      </c>
      <c r="H1" s="191" t="s">
        <v>65</v>
      </c>
      <c r="I1" s="191" t="s">
        <v>497</v>
      </c>
      <c r="J1" s="191" t="s">
        <v>66</v>
      </c>
      <c r="K1" s="191" t="s">
        <v>323</v>
      </c>
      <c r="L1" s="191" t="s">
        <v>624</v>
      </c>
      <c r="M1" s="191" t="s">
        <v>68</v>
      </c>
      <c r="N1" s="191" t="s">
        <v>496</v>
      </c>
      <c r="O1" s="192" t="s">
        <v>69</v>
      </c>
      <c r="P1" s="191" t="s">
        <v>484</v>
      </c>
      <c r="Q1" s="269" t="s">
        <v>325</v>
      </c>
    </row>
    <row r="2" spans="1:17" ht="13" x14ac:dyDescent="0.25">
      <c r="A2" s="351" t="s">
        <v>405</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Summary'!$G$36="OoS","OoS",IF(AND(F2=1,G2=1,NOT(ISTEXT(I2))),4,IF(AND(F2=1,G2=1,ISTEXT(I2)),3,IF(AND(OR(F2=1,G2=1),ISTEXT(I2)),2,1))))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Summary'!$H$36="OoS","OoS",IF(AND(F3=1,G3=1,NOT(ISTEXT(I3))),4,IF(AND(F3=1,G3=1,ISTEXT(I3)),3,IF(AND(OR(F3=1,G3=1),ISTEXT(I3)),2,1))))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Summary'!$I$36="OoS","OoS",IF(AND(F4=1,G4=1,NOT(ISTEXT(I4))),4,IF(AND(F4=1,G4=1,ISTEXT(I4)),3,IF(AND(OR(F4=1,G4=1),ISTEXT(I4)),2,1))))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Summary'!$J$36="OoS","OoS",IF(AND(F5=1,G5=1,NOT(ISTEXT(I5))),4,IF(AND(F5=1,G5=1,ISTEXT(I5)),3,IF(AND(OR(F5=1,G5=1),ISTEXT(I5)),2,1))))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Summary'!$K$36="OoS","OoS",IF(AND(F6=1,G6=1,NOT(ISTEXT(I6))),4,IF(AND(F6=1,G6=1,ISTEXT(I6)),3,IF(AND(OR(F6=1,G6=1),ISTEXT(I6)),2,1))))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Summary'!$L$36="OoS","OoS",IF(AND(F7=1,G7=1,NOT(ISTEXT(I7))),4,IF(AND(F7=1,G7=1,ISTEXT(I7)),3,IF(AND(OR(F7=1,G7=1),ISTEXT(I7)),2,1))))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Summary'!$M$36="OoS","OoS",IF(AND(F8=1,G8=1,NOT(ISTEXT(I8))),4,IF(AND(F8=1,G8=1,ISTEXT(I8)),3,IF(AND(OR(F8=1,G8=1),ISTEXT(I8)),2,1))))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Summary'!$N$36="OoS","OoS",IF(AND(F9=1,G9=1,NOT(ISTEXT(I9))),4,IF(AND(F9=1,G9=1,ISTEXT(I9)),3,IF(AND(OR(F9=1,G9=1),ISTEXT(I9)),2,1))))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Summary'!$O$36="OoS","OoS",IF(AND(F10=1,G10=1,NOT(ISTEXT(I10))),4,IF(AND(F10=1,G10=1,ISTEXT(I10)),3,IF(AND(OR(F10=1,G10=1),ISTEXT(I10)),2,1))))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Summary'!$P$36="OoS","OoS",IF(AND(F11=1,G11=1,NOT(ISTEXT(I11))),4,IF(AND(F11=1,G11=1,ISTEXT(I11)),3,IF(AND(OR(F11=1,G11=1),ISTEXT(I11)),2,1))))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Summary'!$Q$36="OoS","OoS",IF(AND(F12=1,G12=1,NOT(ISTEXT(I12))),4,IF(AND(F12=1,G12=1,ISTEXT(I12)),3,IF(AND(OR(F12=1,G12=1),ISTEXT(I12)),2,1))))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Summary'!$R$36="OoS","OoS",IF(AND(F13=1,G13=1,NOT(ISTEXT(I13))),4,IF(AND(F13=1,G13=1,ISTEXT(I13)),3,IF(AND(OR(F13=1,G13=1),ISTEXT(I13)),2,1))))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Summary'!$S$36="OoS","OoS",IF(AND(F14=1,G14=1,NOT(ISTEXT(I14))),4,IF(AND(F14=1,G14=1,ISTEXT(I14)),3,IF(AND(OR(F14=1,G14=1),ISTEXT(I14)),2,1))))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Summary'!$T$36="OoS","OoS",IF(AND(F15=1,G15=1,NOT(ISTEXT(I15))),4,IF(AND(F15=1,G15=1,ISTEXT(I15)),3,IF(AND(OR(F15=1,G15=1),ISTEXT(I15)),2,1))))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Summary'!$U$36="OoS","OoS",IF(AND(F16=1,G16=1,NOT(ISTEXT(I16))),4,IF(AND(F16=1,G16=1,ISTEXT(I16)),3,IF(AND(OR(F16=1,G16=1),ISTEXT(I16)),2,1))))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Summary'!$V$36="OoS","OoS",IF(AND(F17=1,G17=1,NOT(ISTEXT(I17))),4,IF(AND(F17=1,G17=1,ISTEXT(I17)),3,IF(AND(OR(F17=1,G17=1),ISTEXT(I17)),2,1))))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Summary'!$W$36="OoS","OoS",IF(AND(F18=1,G18=1,NOT(ISTEXT(I18))),4,IF(AND(F18=1,G18=1,ISTEXT(I18)),3,IF(AND(OR(F18=1,G18=1),ISTEXT(I18)),2,1))))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Summary'!$X$36="OoS","OoS",IF(AND(F19=1,G19=1,NOT(ISTEXT(I19))),4,IF(AND(F19=1,G19=1,ISTEXT(I19)),3,IF(AND(OR(F19=1,G19=1),ISTEXT(I19)),2,1))))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Summary'!$Y$36="OoS","OoS",IF(AND(F20=1,G20=1,NOT(ISTEXT(I20))),4,IF(AND(F20=1,G20=1,ISTEXT(I20)),3,IF(AND(OR(F20=1,G20=1),ISTEXT(I20)),2,1))))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Summary'!$Z$36="OoS","OoS",IF(AND(F21=1,G21=1,NOT(ISTEXT(I21))),4,IF(AND(F21=1,G21=1,ISTEXT(I21)),3,IF(AND(OR(F21=1,G21=1),ISTEXT(I21)),2,1))))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406</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Summary'!$G$36="OoS","OoS",IF(AND(F22=1,G22=1,NOT(ISTEXT(I22))),4,IF(AND(F22=1,G22=1,ISTEXT(I22)),3,IF(AND(OR(F22=1,G22=1),ISTEXT(I22)),2,1))))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Summary'!$H$36="OoS","OoS",IF(AND(F23=1,G23=1,NOT(ISTEXT(I23))),4,IF(AND(F23=1,G23=1,ISTEXT(I23)),3,IF(AND(OR(F23=1,G23=1),ISTEXT(I23)),2,1))))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Summary'!$I$36="OoS","OoS",IF(AND(F24=1,G24=1,NOT(ISTEXT(I24))),4,IF(AND(F24=1,G24=1,ISTEXT(I24)),3,IF(AND(OR(F24=1,G24=1),ISTEXT(I24)),2,1))))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Summary'!$J$36="OoS","OoS",IF(AND(F25=1,G25=1,NOT(ISTEXT(I25))),4,IF(AND(F25=1,G25=1,ISTEXT(I25)),3,IF(AND(OR(F25=1,G25=1),ISTEXT(I25)),2,1))))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Summary'!$K$36="OoS","OoS",IF(AND(F26=1,G26=1,NOT(ISTEXT(I26))),4,IF(AND(F26=1,G26=1,ISTEXT(I26)),3,IF(AND(OR(F26=1,G26=1),ISTEXT(I26)),2,1))))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Summary'!$L$36="OoS","OoS",IF(AND(F27=1,G27=1,NOT(ISTEXT(I27))),4,IF(AND(F27=1,G27=1,ISTEXT(I27)),3,IF(AND(OR(F27=1,G27=1),ISTEXT(I27)),2,1))))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Summary'!$M$36="OoS","OoS",IF(AND(F28=1,G28=1,NOT(ISTEXT(I28))),4,IF(AND(F28=1,G28=1,ISTEXT(I28)),3,IF(AND(OR(F28=1,G28=1),ISTEXT(I28)),2,1))))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Summary'!$N$36="OoS","OoS",IF(AND(F29=1,G29=1,NOT(ISTEXT(I29))),4,IF(AND(F29=1,G29=1,ISTEXT(I29)),3,IF(AND(OR(F29=1,G29=1),ISTEXT(I29)),2,1))))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Summary'!$O$36="OoS","OoS",IF(AND(F30=1,G30=1,NOT(ISTEXT(I30))),4,IF(AND(F30=1,G30=1,ISTEXT(I30)),3,IF(AND(OR(F30=1,G30=1),ISTEXT(I30)),2,1))))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Summary'!$P$36="OoS","OoS",IF(AND(F31=1,G31=1,NOT(ISTEXT(I31))),4,IF(AND(F31=1,G31=1,ISTEXT(I31)),3,IF(AND(OR(F31=1,G31=1),ISTEXT(I31)),2,1))))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Summary'!$Q$36="OoS","OoS",IF(AND(F32=1,G32=1,NOT(ISTEXT(I32))),4,IF(AND(F32=1,G32=1,ISTEXT(I32)),3,IF(AND(OR(F32=1,G32=1),ISTEXT(I32)),2,1))))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Summary'!$R$36="OoS","OoS",IF(AND(F33=1,G33=1,NOT(ISTEXT(I33))),4,IF(AND(F33=1,G33=1,ISTEXT(I33)),3,IF(AND(OR(F33=1,G33=1),ISTEXT(I33)),2,1))))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Summary'!$S$36="OoS","OoS",IF(AND(F34=1,G34=1,NOT(ISTEXT(I34))),4,IF(AND(F34=1,G34=1,ISTEXT(I34)),3,IF(AND(OR(F34=1,G34=1),ISTEXT(I34)),2,1))))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Summary'!$T$36="OoS","OoS",IF(AND(F35=1,G35=1,NOT(ISTEXT(I35))),4,IF(AND(F35=1,G35=1,ISTEXT(I35)),3,IF(AND(OR(F35=1,G35=1),ISTEXT(I35)),2,1))))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Summary'!$U$36="OoS","OoS",IF(AND(F36=1,G36=1,NOT(ISTEXT(I36))),4,IF(AND(F36=1,G36=1,ISTEXT(I36)),3,IF(AND(OR(F36=1,G36=1),ISTEXT(I36)),2,1))))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Summary'!$V$36="OoS","OoS",IF(AND(F37=1,G37=1,NOT(ISTEXT(I37))),4,IF(AND(F37=1,G37=1,ISTEXT(I37)),3,IF(AND(OR(F37=1,G37=1),ISTEXT(I37)),2,1))))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Summary'!$W$36="OoS","OoS",IF(AND(F38=1,G38=1,NOT(ISTEXT(I38))),4,IF(AND(F38=1,G38=1,ISTEXT(I38)),3,IF(AND(OR(F38=1,G38=1),ISTEXT(I38)),2,1))))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Summary'!$X$36="OoS","OoS",IF(AND(F39=1,G39=1,NOT(ISTEXT(I39))),4,IF(AND(F39=1,G39=1,ISTEXT(I39)),3,IF(AND(OR(F39=1,G39=1),ISTEXT(I39)),2,1))))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Summary'!$Y$36="OoS","OoS",IF(AND(F40=1,G40=1,NOT(ISTEXT(I40))),4,IF(AND(F40=1,G40=1,ISTEXT(I40)),3,IF(AND(OR(F40=1,G40=1),ISTEXT(I40)),2,1))))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Summary'!$Z$36="OoS","OoS",IF(AND(F41=1,G41=1,NOT(ISTEXT(I41))),4,IF(AND(F41=1,G41=1,ISTEXT(I41)),3,IF(AND(OR(F41=1,G41=1),ISTEXT(I41)),2,1))))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407</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Summary'!$G$36="OoS","OoS",IF(AND(F42=1,G42=1,NOT(ISTEXT(I42))),4,IF(AND(F42=1,G42=1,ISTEXT(I42)),3,IF(AND(OR(F42=1,G42=1),ISTEXT(I42)),2,1))))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Summary'!$H$36="OoS","OoS",IF(AND(F43=1,G43=1,NOT(ISTEXT(I43))),4,IF(AND(F43=1,G43=1,ISTEXT(I43)),3,IF(AND(OR(F43=1,G43=1),ISTEXT(I43)),2,1))))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Summary'!$I$36="OoS","OoS",IF(AND(F44=1,G44=1,NOT(ISTEXT(I44))),4,IF(AND(F44=1,G44=1,ISTEXT(I44)),3,IF(AND(OR(F44=1,G44=1),ISTEXT(I44)),2,1))))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Summary'!$J$36="OoS","OoS",IF(AND(F45=1,G45=1,NOT(ISTEXT(I45))),4,IF(AND(F45=1,G45=1,ISTEXT(I45)),3,IF(AND(OR(F45=1,G45=1),ISTEXT(I45)),2,1))))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Summary'!$K$36="OoS","OoS",IF(AND(F46=1,G46=1,NOT(ISTEXT(I46))),4,IF(AND(F46=1,G46=1,ISTEXT(I46)),3,IF(AND(OR(F46=1,G46=1),ISTEXT(I46)),2,1))))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Summary'!$L$36="OoS","OoS",IF(AND(F47=1,G47=1,NOT(ISTEXT(I47))),4,IF(AND(F47=1,G47=1,ISTEXT(I47)),3,IF(AND(OR(F47=1,G47=1),ISTEXT(I47)),2,1))))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Summary'!$M$36="OoS","OoS",IF(AND(F48=1,G48=1,NOT(ISTEXT(I48))),4,IF(AND(F48=1,G48=1,ISTEXT(I48)),3,IF(AND(OR(F48=1,G48=1),ISTEXT(I48)),2,1))))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Summary'!$N$36="OoS","OoS",IF(AND(F49=1,G49=1,NOT(ISTEXT(I49))),4,IF(AND(F49=1,G49=1,ISTEXT(I49)),3,IF(AND(OR(F49=1,G49=1),ISTEXT(I49)),2,1))))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Summary'!$O$36="OoS","OoS",IF(AND(F50=1,G50=1,NOT(ISTEXT(I50))),4,IF(AND(F50=1,G50=1,ISTEXT(I50)),3,IF(AND(OR(F50=1,G50=1),ISTEXT(I50)),2,1))))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Summary'!$P$36="OoS","OoS",IF(AND(F51=1,G51=1,NOT(ISTEXT(I51))),4,IF(AND(F51=1,G51=1,ISTEXT(I51)),3,IF(AND(OR(F51=1,G51=1),ISTEXT(I51)),2,1))))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Summary'!$Q$36="OoS","OoS",IF(AND(F52=1,G52=1,NOT(ISTEXT(I52))),4,IF(AND(F52=1,G52=1,ISTEXT(I52)),3,IF(AND(OR(F52=1,G52=1),ISTEXT(I52)),2,1))))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Summary'!$R$36="OoS","OoS",IF(AND(F53=1,G53=1,NOT(ISTEXT(I53))),4,IF(AND(F53=1,G53=1,ISTEXT(I53)),3,IF(AND(OR(F53=1,G53=1),ISTEXT(I53)),2,1))))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Summary'!$S$36="OoS","OoS",IF(AND(F54=1,G54=1,NOT(ISTEXT(I54))),4,IF(AND(F54=1,G54=1,ISTEXT(I54)),3,IF(AND(OR(F54=1,G54=1),ISTEXT(I54)),2,1))))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Summary'!$T$36="OoS","OoS",IF(AND(F55=1,G55=1,NOT(ISTEXT(I55))),4,IF(AND(F55=1,G55=1,ISTEXT(I55)),3,IF(AND(OR(F55=1,G55=1),ISTEXT(I55)),2,1))))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Summary'!$U$36="OoS","OoS",IF(AND(F56=1,G56=1,NOT(ISTEXT(I56))),4,IF(AND(F56=1,G56=1,ISTEXT(I56)),3,IF(AND(OR(F56=1,G56=1),ISTEXT(I56)),2,1))))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Summary'!$V$36="OoS","OoS",IF(AND(F57=1,G57=1,NOT(ISTEXT(I57))),4,IF(AND(F57=1,G57=1,ISTEXT(I57)),3,IF(AND(OR(F57=1,G57=1),ISTEXT(I57)),2,1))))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Summary'!$W$36="OoS","OoS",IF(AND(F58=1,G58=1,NOT(ISTEXT(I58))),4,IF(AND(F58=1,G58=1,ISTEXT(I58)),3,IF(AND(OR(F58=1,G58=1),ISTEXT(I58)),2,1))))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Summary'!$X$36="OoS","OoS",IF(AND(F59=1,G59=1,NOT(ISTEXT(I59))),4,IF(AND(F59=1,G59=1,ISTEXT(I59)),3,IF(AND(OR(F59=1,G59=1),ISTEXT(I59)),2,1))))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Summary'!$Y$36="OoS","OoS",IF(AND(F60=1,G60=1,NOT(ISTEXT(I60))),4,IF(AND(F60=1,G60=1,ISTEXT(I60)),3,IF(AND(OR(F60=1,G60=1),ISTEXT(I60)),2,1))))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Summary'!$Z$36="OoS","OoS",IF(AND(F61=1,G61=1,NOT(ISTEXT(I61))),4,IF(AND(F61=1,G61=1,ISTEXT(I61)),3,IF(AND(OR(F61=1,G61=1),ISTEXT(I61)),2,1))))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408</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Summary'!$G$36="OoS","OoS",IF(AND(F62=1,G62=1,NOT(ISTEXT(I62))),4,IF(AND(F62=1,G62=1,ISTEXT(I62)),3,IF(AND(OR(F62=1,G62=1),ISTEXT(I62)),2,1))))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Summary'!$H$36="OoS","OoS",IF(AND(F63=1,G63=1,NOT(ISTEXT(I63))),4,IF(AND(F63=1,G63=1,ISTEXT(I63)),3,IF(AND(OR(F63=1,G63=1),ISTEXT(I63)),2,1))))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Summary'!$I$36="OoS","OoS",IF(AND(F64=1,G64=1,NOT(ISTEXT(I64))),4,IF(AND(F64=1,G64=1,ISTEXT(I64)),3,IF(AND(OR(F64=1,G64=1),ISTEXT(I64)),2,1))))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Summary'!$J$36="OoS","OoS",IF(AND(F65=1,G65=1,NOT(ISTEXT(I65))),4,IF(AND(F65=1,G65=1,ISTEXT(I65)),3,IF(AND(OR(F65=1,G65=1),ISTEXT(I65)),2,1))))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Summary'!$K$36="OoS","OoS",IF(AND(F66=1,G66=1,NOT(ISTEXT(I66))),4,IF(AND(F66=1,G66=1,ISTEXT(I66)),3,IF(AND(OR(F66=1,G66=1),ISTEXT(I66)),2,1))))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Summary'!$L$36="OoS","OoS",IF(AND(F67=1,G67=1,NOT(ISTEXT(I67))),4,IF(AND(F67=1,G67=1,ISTEXT(I67)),3,IF(AND(OR(F67=1,G67=1),ISTEXT(I67)),2,1))))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Summary'!$M$36="OoS","OoS",IF(AND(F68=1,G68=1,NOT(ISTEXT(I68))),4,IF(AND(F68=1,G68=1,ISTEXT(I68)),3,IF(AND(OR(F68=1,G68=1),ISTEXT(I68)),2,1))))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Summary'!$N$36="OoS","OoS",IF(AND(F69=1,G69=1,NOT(ISTEXT(I69))),4,IF(AND(F69=1,G69=1,ISTEXT(I69)),3,IF(AND(OR(F69=1,G69=1),ISTEXT(I69)),2,1))))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Summary'!$O$36="OoS","OoS",IF(AND(F70=1,G70=1,NOT(ISTEXT(I70))),4,IF(AND(F70=1,G70=1,ISTEXT(I70)),3,IF(AND(OR(F70=1,G70=1),ISTEXT(I70)),2,1))))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Summary'!$P$36="OoS","OoS",IF(AND(F71=1,G71=1,NOT(ISTEXT(I71))),4,IF(AND(F71=1,G71=1,ISTEXT(I71)),3,IF(AND(OR(F71=1,G71=1),ISTEXT(I71)),2,1))))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Summary'!$Q$36="OoS","OoS",IF(AND(F72=1,G72=1,NOT(ISTEXT(I72))),4,IF(AND(F72=1,G72=1,ISTEXT(I72)),3,IF(AND(OR(F72=1,G72=1),ISTEXT(I72)),2,1))))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Summary'!$R$36="OoS","OoS",IF(AND(F73=1,G73=1,NOT(ISTEXT(I73))),4,IF(AND(F73=1,G73=1,ISTEXT(I73)),3,IF(AND(OR(F73=1,G73=1),ISTEXT(I73)),2,1))))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Summary'!$S$36="OoS","OoS",IF(AND(F74=1,G74=1,NOT(ISTEXT(I74))),4,IF(AND(F74=1,G74=1,ISTEXT(I74)),3,IF(AND(OR(F74=1,G74=1),ISTEXT(I74)),2,1))))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Summary'!$T$36="OoS","OoS",IF(AND(F75=1,G75=1,NOT(ISTEXT(I75))),4,IF(AND(F75=1,G75=1,ISTEXT(I75)),3,IF(AND(OR(F75=1,G75=1),ISTEXT(I75)),2,1))))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Summary'!$U$36="OoS","OoS",IF(AND(F76=1,G76=1,NOT(ISTEXT(I76))),4,IF(AND(F76=1,G76=1,ISTEXT(I76)),3,IF(AND(OR(F76=1,G76=1),ISTEXT(I76)),2,1))))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Summary'!$V$36="OoS","OoS",IF(AND(F77=1,G77=1,NOT(ISTEXT(I77))),4,IF(AND(F77=1,G77=1,ISTEXT(I77)),3,IF(AND(OR(F77=1,G77=1),ISTEXT(I77)),2,1))))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Summary'!$W$36="OoS","OoS",IF(AND(F78=1,G78=1,NOT(ISTEXT(I78))),4,IF(AND(F78=1,G78=1,ISTEXT(I78)),3,IF(AND(OR(F78=1,G78=1),ISTEXT(I78)),2,1))))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Summary'!$X$36="OoS","OoS",IF(AND(F79=1,G79=1,NOT(ISTEXT(I79))),4,IF(AND(F79=1,G79=1,ISTEXT(I79)),3,IF(AND(OR(F79=1,G79=1),ISTEXT(I79)),2,1))))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Summary'!$Y$36="OoS","OoS",IF(AND(F80=1,G80=1,NOT(ISTEXT(I80))),4,IF(AND(F80=1,G80=1,ISTEXT(I80)),3,IF(AND(OR(F80=1,G80=1),ISTEXT(I80)),2,1))))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Summary'!$Z$36="OoS","OoS",IF(AND(F81=1,G81=1,NOT(ISTEXT(I81))),4,IF(AND(F81=1,G81=1,ISTEXT(I81)),3,IF(AND(OR(F81=1,G81=1),ISTEXT(I81)),2,1))))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409</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Summary'!$G$36="OoS","OoS",IF(AND(F82=1,G82=1,NOT(ISTEXT(I82))),4,IF(AND(F82=1,G82=1,ISTEXT(I82)),3,IF(AND(OR(F82=1,G82=1),ISTEXT(I82)),2,1))))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Summary'!$H$36="OoS","OoS",IF(AND(F83=1,G83=1,NOT(ISTEXT(I83))),4,IF(AND(F83=1,G83=1,ISTEXT(I83)),3,IF(AND(OR(F83=1,G83=1),ISTEXT(I83)),2,1))))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Summary'!$I$36="OoS","OoS",IF(AND(F84=1,G84=1,NOT(ISTEXT(I84))),4,IF(AND(F84=1,G84=1,ISTEXT(I84)),3,IF(AND(OR(F84=1,G84=1),ISTEXT(I84)),2,1))))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Summary'!$J$36="OoS","OoS",IF(AND(F85=1,G85=1,NOT(ISTEXT(I85))),4,IF(AND(F85=1,G85=1,ISTEXT(I85)),3,IF(AND(OR(F85=1,G85=1),ISTEXT(I85)),2,1))))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Summary'!$K$36="OoS","OoS",IF(AND(F86=1,G86=1,NOT(ISTEXT(I86))),4,IF(AND(F86=1,G86=1,ISTEXT(I86)),3,IF(AND(OR(F86=1,G86=1),ISTEXT(I86)),2,1))))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Summary'!$L$36="OoS","OoS",IF(AND(F87=1,G87=1,NOT(ISTEXT(I87))),4,IF(AND(F87=1,G87=1,ISTEXT(I87)),3,IF(AND(OR(F87=1,G87=1),ISTEXT(I87)),2,1))))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Summary'!$M$36="OoS","OoS",IF(AND(F88=1,G88=1,NOT(ISTEXT(I88))),4,IF(AND(F88=1,G88=1,ISTEXT(I88)),3,IF(AND(OR(F88=1,G88=1),ISTEXT(I88)),2,1))))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Summary'!$N$36="OoS","OoS",IF(AND(F89=1,G89=1,NOT(ISTEXT(I89))),4,IF(AND(F89=1,G89=1,ISTEXT(I89)),3,IF(AND(OR(F89=1,G89=1),ISTEXT(I89)),2,1))))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Summary'!$O$36="OoS","OoS",IF(AND(F90=1,G90=1,NOT(ISTEXT(I90))),4,IF(AND(F90=1,G90=1,ISTEXT(I90)),3,IF(AND(OR(F90=1,G90=1),ISTEXT(I90)),2,1))))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Summary'!$P$36="OoS","OoS",IF(AND(F91=1,G91=1,NOT(ISTEXT(I91))),4,IF(AND(F91=1,G91=1,ISTEXT(I91)),3,IF(AND(OR(F91=1,G91=1),ISTEXT(I91)),2,1))))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Summary'!$Q$36="OoS","OoS",IF(AND(F92=1,G92=1,NOT(ISTEXT(I92))),4,IF(AND(F92=1,G92=1,ISTEXT(I92)),3,IF(AND(OR(F92=1,G92=1),ISTEXT(I92)),2,1))))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Summary'!$R$36="OoS","OoS",IF(AND(F93=1,G93=1,NOT(ISTEXT(I93))),4,IF(AND(F93=1,G93=1,ISTEXT(I93)),3,IF(AND(OR(F93=1,G93=1),ISTEXT(I93)),2,1))))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Summary'!$S$36="OoS","OoS",IF(AND(F94=1,G94=1,NOT(ISTEXT(I94))),4,IF(AND(F94=1,G94=1,ISTEXT(I94)),3,IF(AND(OR(F94=1,G94=1),ISTEXT(I94)),2,1))))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Summary'!$T$36="OoS","OoS",IF(AND(F95=1,G95=1,NOT(ISTEXT(I95))),4,IF(AND(F95=1,G95=1,ISTEXT(I95)),3,IF(AND(OR(F95=1,G95=1),ISTEXT(I95)),2,1))))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Summary'!$U$36="OoS","OoS",IF(AND(F96=1,G96=1,NOT(ISTEXT(I96))),4,IF(AND(F96=1,G96=1,ISTEXT(I96)),3,IF(AND(OR(F96=1,G96=1),ISTEXT(I96)),2,1))))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Summary'!$V$36="OoS","OoS",IF(AND(F97=1,G97=1,NOT(ISTEXT(I97))),4,IF(AND(F97=1,G97=1,ISTEXT(I97)),3,IF(AND(OR(F97=1,G97=1),ISTEXT(I97)),2,1))))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Summary'!$W$36="OoS","OoS",IF(AND(F98=1,G98=1,NOT(ISTEXT(I98))),4,IF(AND(F98=1,G98=1,ISTEXT(I98)),3,IF(AND(OR(F98=1,G98=1),ISTEXT(I98)),2,1))))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Summary'!$X$36="OoS","OoS",IF(AND(F99=1,G99=1,NOT(ISTEXT(I99))),4,IF(AND(F99=1,G99=1,ISTEXT(I99)),3,IF(AND(OR(F99=1,G99=1),ISTEXT(I99)),2,1))))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Summary'!$Y$36="OoS","OoS",IF(AND(F100=1,G100=1,NOT(ISTEXT(I100))),4,IF(AND(F100=1,G100=1,ISTEXT(I100)),3,IF(AND(OR(F100=1,G100=1),ISTEXT(I100)),2,1))))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Summary'!$Z$36="OoS","OoS",IF(AND(F101=1,G101=1,NOT(ISTEXT(I101))),4,IF(AND(F101=1,G101=1,ISTEXT(I101)),3,IF(AND(OR(F101=1,G101=1),ISTEXT(I101)),2,1))))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8"/>
    </row>
    <row r="102" spans="1:17" ht="13" x14ac:dyDescent="0.25">
      <c r="A102" s="351" t="s">
        <v>410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Summary'!$G$36="OoS","OoS",IF(AND(F102=1,G102=1,NOT(ISTEXT(I102))),4,IF(AND(F102=1,G102=1,ISTEXT(I102)),3,IF(AND(OR(F102=1,G102=1),ISTEXT(I102)),2,1))))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6"/>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Summary'!$H$36="OoS","OoS",IF(AND(F103=1,G103=1,NOT(ISTEXT(I103))),4,IF(AND(F103=1,G103=1,ISTEXT(I103)),3,IF(AND(OR(F103=1,G103=1),ISTEXT(I103)),2,1))))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Summary'!$I$36="OoS","OoS",IF(AND(F104=1,G104=1,NOT(ISTEXT(I104))),4,IF(AND(F104=1,G104=1,ISTEXT(I104)),3,IF(AND(OR(F104=1,G104=1),ISTEXT(I104)),2,1))))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Summary'!$J$36="OoS","OoS",IF(AND(F105=1,G105=1,NOT(ISTEXT(I105))),4,IF(AND(F105=1,G105=1,ISTEXT(I105)),3,IF(AND(OR(F105=1,G105=1),ISTEXT(I105)),2,1))))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Summary'!$K$36="OoS","OoS",IF(AND(F106=1,G106=1,NOT(ISTEXT(I106))),4,IF(AND(F106=1,G106=1,ISTEXT(I106)),3,IF(AND(OR(F106=1,G106=1),ISTEXT(I106)),2,1))))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Summary'!$L$36="OoS","OoS",IF(AND(F107=1,G107=1,NOT(ISTEXT(I107))),4,IF(AND(F107=1,G107=1,ISTEXT(I107)),3,IF(AND(OR(F107=1,G107=1),ISTEXT(I107)),2,1))))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Summary'!$M$36="OoS","OoS",IF(AND(F108=1,G108=1,NOT(ISTEXT(I108))),4,IF(AND(F108=1,G108=1,ISTEXT(I108)),3,IF(AND(OR(F108=1,G108=1),ISTEXT(I108)),2,1))))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Summary'!$N$36="OoS","OoS",IF(AND(F109=1,G109=1,NOT(ISTEXT(I109))),4,IF(AND(F109=1,G109=1,ISTEXT(I109)),3,IF(AND(OR(F109=1,G109=1),ISTEXT(I109)),2,1))))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Summary'!$O$36="OoS","OoS",IF(AND(F110=1,G110=1,NOT(ISTEXT(I110))),4,IF(AND(F110=1,G110=1,ISTEXT(I110)),3,IF(AND(OR(F110=1,G110=1),ISTEXT(I110)),2,1))))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Summary'!$P$36="OoS","OoS",IF(AND(F111=1,G111=1,NOT(ISTEXT(I111))),4,IF(AND(F111=1,G111=1,ISTEXT(I111)),3,IF(AND(OR(F111=1,G111=1),ISTEXT(I111)),2,1))))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Summary'!$Q$36="OoS","OoS",IF(AND(F112=1,G112=1,NOT(ISTEXT(I112))),4,IF(AND(F112=1,G112=1,ISTEXT(I112)),3,IF(AND(OR(F112=1,G112=1),ISTEXT(I112)),2,1))))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Summary'!$R$36="OoS","OoS",IF(AND(F113=1,G113=1,NOT(ISTEXT(I113))),4,IF(AND(F113=1,G113=1,ISTEXT(I113)),3,IF(AND(OR(F113=1,G113=1),ISTEXT(I113)),2,1))))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Summary'!$S$36="OoS","OoS",IF(AND(F114=1,G114=1,NOT(ISTEXT(I114))),4,IF(AND(F114=1,G114=1,ISTEXT(I114)),3,IF(AND(OR(F114=1,G114=1),ISTEXT(I114)),2,1))))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Summary'!$T$36="OoS","OoS",IF(AND(F115=1,G115=1,NOT(ISTEXT(I115))),4,IF(AND(F115=1,G115=1,ISTEXT(I115)),3,IF(AND(OR(F115=1,G115=1),ISTEXT(I115)),2,1))))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Summary'!$U$36="OoS","OoS",IF(AND(F116=1,G116=1,NOT(ISTEXT(I116))),4,IF(AND(F116=1,G116=1,ISTEXT(I116)),3,IF(AND(OR(F116=1,G116=1),ISTEXT(I116)),2,1))))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Summary'!$V$36="OoS","OoS",IF(AND(F117=1,G117=1,NOT(ISTEXT(I117))),4,IF(AND(F117=1,G117=1,ISTEXT(I117)),3,IF(AND(OR(F117=1,G117=1),ISTEXT(I117)),2,1))))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Summary'!$W$36="OoS","OoS",IF(AND(F118=1,G118=1,NOT(ISTEXT(I118))),4,IF(AND(F118=1,G118=1,ISTEXT(I118)),3,IF(AND(OR(F118=1,G118=1),ISTEXT(I118)),2,1))))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Summary'!$X$36="OoS","OoS",IF(AND(F119=1,G119=1,NOT(ISTEXT(I119))),4,IF(AND(F119=1,G119=1,ISTEXT(I119)),3,IF(AND(OR(F119=1,G119=1),ISTEXT(I119)),2,1))))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Summary'!$Y$36="OoS","OoS",IF(AND(F120=1,G120=1,NOT(ISTEXT(I120))),4,IF(AND(F120=1,G120=1,ISTEXT(I120)),3,IF(AND(OR(F120=1,G120=1),ISTEXT(I120)),2,1))))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Summary'!$Z$36="OoS","OoS",IF(AND(F121=1,G121=1,NOT(ISTEXT(I121))),4,IF(AND(F121=1,G121=1,ISTEXT(I121)),3,IF(AND(OR(F121=1,G121=1),ISTEXT(I121)),2,1))))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7"/>
    </row>
    <row r="122" spans="1:17" ht="13" x14ac:dyDescent="0.25">
      <c r="A122" s="351" t="s">
        <v>428</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Summary'!$G$36="OoS","OoS",IF(AND(F122=1,G122=1,NOT(ISTEXT(I122))),4,IF(AND(F122=1,G122=1,ISTEXT(I122)),3,IF(AND(OR(F122=1,G122=1),ISTEXT(I122)),2,1))))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Summary'!$H$36="OoS","OoS",IF(AND(F123=1,G123=1,NOT(ISTEXT(I123))),4,IF(AND(F123=1,G123=1,ISTEXT(I123)),3,IF(AND(OR(F123=1,G123=1),ISTEXT(I123)),2,1))))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Summary'!$I$36="OoS","OoS",IF(AND(F124=1,G124=1,NOT(ISTEXT(I124))),4,IF(AND(F124=1,G124=1,ISTEXT(I124)),3,IF(AND(OR(F124=1,G124=1),ISTEXT(I124)),2,1))))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Summary'!$J$36="OoS","OoS",IF(AND(F125=1,G125=1,NOT(ISTEXT(I125))),4,IF(AND(F125=1,G125=1,ISTEXT(I125)),3,IF(AND(OR(F125=1,G125=1),ISTEXT(I125)),2,1))))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Summary'!$K$36="OoS","OoS",IF(AND(F126=1,G126=1,NOT(ISTEXT(I126))),4,IF(AND(F126=1,G126=1,ISTEXT(I126)),3,IF(AND(OR(F126=1,G126=1),ISTEXT(I126)),2,1))))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Summary'!$L$36="OoS","OoS",IF(AND(F127=1,G127=1,NOT(ISTEXT(I127))),4,IF(AND(F127=1,G127=1,ISTEXT(I127)),3,IF(AND(OR(F127=1,G127=1),ISTEXT(I127)),2,1))))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Summary'!$M$36="OoS","OoS",IF(AND(F128=1,G128=1,NOT(ISTEXT(I128))),4,IF(AND(F128=1,G128=1,ISTEXT(I128)),3,IF(AND(OR(F128=1,G128=1),ISTEXT(I128)),2,1))))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Summary'!$N$36="OoS","OoS",IF(AND(F129=1,G129=1,NOT(ISTEXT(I129))),4,IF(AND(F129=1,G129=1,ISTEXT(I129)),3,IF(AND(OR(F129=1,G129=1),ISTEXT(I129)),2,1))))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Summary'!$O$36="OoS","OoS",IF(AND(F130=1,G130=1,NOT(ISTEXT(I130))),4,IF(AND(F130=1,G130=1,ISTEXT(I130)),3,IF(AND(OR(F130=1,G130=1),ISTEXT(I130)),2,1))))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Summary'!$P$36="OoS","OoS",IF(AND(F131=1,G131=1,NOT(ISTEXT(I131))),4,IF(AND(F131=1,G131=1,ISTEXT(I131)),3,IF(AND(OR(F131=1,G131=1),ISTEXT(I131)),2,1))))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Summary'!$Q$36="OoS","OoS",IF(AND(F132=1,G132=1,NOT(ISTEXT(I132))),4,IF(AND(F132=1,G132=1,ISTEXT(I132)),3,IF(AND(OR(F132=1,G132=1),ISTEXT(I132)),2,1))))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Summary'!$R$36="OoS","OoS",IF(AND(F133=1,G133=1,NOT(ISTEXT(I133))),4,IF(AND(F133=1,G133=1,ISTEXT(I133)),3,IF(AND(OR(F133=1,G133=1),ISTEXT(I133)),2,1))))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Summary'!$S$36="OoS","OoS",IF(AND(F134=1,G134=1,NOT(ISTEXT(I134))),4,IF(AND(F134=1,G134=1,ISTEXT(I134)),3,IF(AND(OR(F134=1,G134=1),ISTEXT(I134)),2,1))))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Summary'!$T$36="OoS","OoS",IF(AND(F135=1,G135=1,NOT(ISTEXT(I135))),4,IF(AND(F135=1,G135=1,ISTEXT(I135)),3,IF(AND(OR(F135=1,G135=1),ISTEXT(I135)),2,1))))</f>
        <v>OoS</v>
      </c>
      <c r="E135" s="57" t="b">
        <f t="shared" ref="E135:E154" si="3">OR(NOT(ISBLANK(F135)),OR(C135="OoS"))</f>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Summary'!$U$36="OoS","OoS",IF(AND(F136=1,G136=1,NOT(ISTEXT(I136))),4,IF(AND(F136=1,G136=1,ISTEXT(I136)),3,IF(AND(OR(F136=1,G136=1),ISTEXT(I136)),2,1))))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Summary'!$V$36="OoS","OoS",IF(AND(F137=1,G137=1,NOT(ISTEXT(I137))),4,IF(AND(F137=1,G137=1,ISTEXT(I137)),3,IF(AND(OR(F137=1,G137=1),ISTEXT(I137)),2,1))))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Summary'!$W$36="OoS","OoS",IF(AND(F138=1,G138=1,NOT(ISTEXT(I138))),4,IF(AND(F138=1,G138=1,ISTEXT(I138)),3,IF(AND(OR(F138=1,G138=1),ISTEXT(I138)),2,1))))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Summary'!$X$36="OoS","OoS",IF(AND(F139=1,G139=1,NOT(ISTEXT(I139))),4,IF(AND(F139=1,G139=1,ISTEXT(I139)),3,IF(AND(OR(F139=1,G139=1),ISTEXT(I139)),2,1))))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Summary'!$Y$36="OoS","OoS",IF(AND(F140=1,G140=1,NOT(ISTEXT(I140))),4,IF(AND(F140=1,G140=1,ISTEXT(I140)),3,IF(AND(OR(F140=1,G140=1),ISTEXT(I140)),2,1))))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Summary'!$Z$36="OoS","OoS",IF(AND(F141=1,G141=1,NOT(ISTEXT(I141))),4,IF(AND(F141=1,G141=1,ISTEXT(I141)),3,IF(AND(OR(F141=1,G141=1),ISTEXT(I141)),2,1))))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7"/>
    </row>
    <row r="142" spans="1:17" ht="13" x14ac:dyDescent="0.25">
      <c r="A142" s="351" t="s">
        <v>411</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Summary'!$G$36="OoS","OoS",IF(AND(F142=1,G142=1,NOT(ISTEXT(I142))),4,IF(AND(F142=1,G142=1,ISTEXT(I142)),3,IF(AND(OR(F142=1,G142=1),ISTEXT(I142)),2,1))))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Summary'!$H$36="OoS","OoS",IF(AND(F143=1,G143=1,NOT(ISTEXT(I143))),4,IF(AND(F143=1,G143=1,ISTEXT(I143)),3,IF(AND(OR(F143=1,G143=1),ISTEXT(I143)),2,1))))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Summary'!$I$36="OoS","OoS",IF(AND(F144=1,G144=1,NOT(ISTEXT(I144))),4,IF(AND(F144=1,G144=1,ISTEXT(I144)),3,IF(AND(OR(F144=1,G144=1),ISTEXT(I144)),2,1))))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Summary'!$J$36="OoS","OoS",IF(AND(F145=1,G145=1,NOT(ISTEXT(I145))),4,IF(AND(F145=1,G145=1,ISTEXT(I145)),3,IF(AND(OR(F145=1,G145=1),ISTEXT(I145)),2,1))))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Summary'!$K$36="OoS","OoS",IF(AND(F146=1,G146=1,NOT(ISTEXT(I146))),4,IF(AND(F146=1,G146=1,ISTEXT(I146)),3,IF(AND(OR(F146=1,G146=1),ISTEXT(I146)),2,1))))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Summary'!$L$36="OoS","OoS",IF(AND(F147=1,G147=1,NOT(ISTEXT(I147))),4,IF(AND(F147=1,G147=1,ISTEXT(I147)),3,IF(AND(OR(F147=1,G147=1),ISTEXT(I147)),2,1))))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Summary'!$M$36="OoS","OoS",IF(AND(F148=1,G148=1,NOT(ISTEXT(I148))),4,IF(AND(F148=1,G148=1,ISTEXT(I148)),3,IF(AND(OR(F148=1,G148=1),ISTEXT(I148)),2,1))))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Summary'!$N$36="OoS","OoS",IF(AND(F149=1,G149=1,NOT(ISTEXT(I149))),4,IF(AND(F149=1,G149=1,ISTEXT(I149)),3,IF(AND(OR(F149=1,G149=1),ISTEXT(I149)),2,1))))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Summary'!$O$36="OoS","OoS",IF(AND(F150=1,G150=1,NOT(ISTEXT(I150))),4,IF(AND(F150=1,G150=1,ISTEXT(I150)),3,IF(AND(OR(F150=1,G150=1),ISTEXT(I150)),2,1))))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Summary'!$P$36="OoS","OoS",IF(AND(F151=1,G151=1,NOT(ISTEXT(I151))),4,IF(AND(F151=1,G151=1,ISTEXT(I151)),3,IF(AND(OR(F151=1,G151=1),ISTEXT(I151)),2,1))))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Summary'!$Q$36="OoS","OoS",IF(AND(F152=1,G152=1,NOT(ISTEXT(I152))),4,IF(AND(F152=1,G152=1,ISTEXT(I152)),3,IF(AND(OR(F152=1,G152=1),ISTEXT(I152)),2,1))))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Summary'!$R$36="OoS","OoS",IF(AND(F153=1,G153=1,NOT(ISTEXT(I153))),4,IF(AND(F153=1,G153=1,ISTEXT(I153)),3,IF(AND(OR(F153=1,G153=1),ISTEXT(I153)),2,1))))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Summary'!$S$36="OoS","OoS",IF(AND(F154=1,G154=1,NOT(ISTEXT(I154))),4,IF(AND(F154=1,G154=1,ISTEXT(I154)),3,IF(AND(OR(F154=1,G154=1),ISTEXT(I154)),2,1))))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Summary'!$T$36="OoS","OoS",IF(AND(F155=1,G155=1,NOT(ISTEXT(I155))),4,IF(AND(F155=1,G155=1,ISTEXT(I155)),3,IF(AND(OR(F155=1,G155=1),ISTEXT(I155)),2,1))))</f>
        <v>OoS</v>
      </c>
      <c r="E155" s="57" t="b">
        <f t="shared" ref="E155:E161" si="4">OR(NOT(ISBLANK(F155)),OR(C155="OoS"))</f>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Summary'!$U$36="OoS","OoS",IF(AND(F156=1,G156=1,NOT(ISTEXT(I156))),4,IF(AND(F156=1,G156=1,ISTEXT(I156)),3,IF(AND(OR(F156=1,G156=1),ISTEXT(I156)),2,1))))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Summary'!$V$36="OoS","OoS",IF(AND(F157=1,G157=1,NOT(ISTEXT(I157))),4,IF(AND(F157=1,G157=1,ISTEXT(I157)),3,IF(AND(OR(F157=1,G157=1),ISTEXT(I157)),2,1))))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Summary'!$W$36="OoS","OoS",IF(AND(F158=1,G158=1,NOT(ISTEXT(I158))),4,IF(AND(F158=1,G158=1,ISTEXT(I158)),3,IF(AND(OR(F158=1,G158=1),ISTEXT(I158)),2,1))))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Summary'!$X$36="OoS","OoS",IF(AND(F159=1,G159=1,NOT(ISTEXT(I159))),4,IF(AND(F159=1,G159=1,ISTEXT(I159)),3,IF(AND(OR(F159=1,G159=1),ISTEXT(I159)),2,1))))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Summary'!$Y$36="OoS","OoS",IF(AND(F160=1,G160=1,NOT(ISTEXT(I160))),4,IF(AND(F160=1,G160=1,ISTEXT(I160)),3,IF(AND(OR(F160=1,G160=1),ISTEXT(I160)),2,1))))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Summary'!$Z$36="OoS","OoS",IF(AND(F161=1,G161=1,NOT(ISTEXT(I161))),4,IF(AND(F161=1,G161=1,ISTEXT(I161)),3,IF(AND(OR(F161=1,G161=1),ISTEXT(I161)),2,1))))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8"/>
    </row>
    <row r="162" spans="1:17" ht="13" hidden="1" thickBot="1" x14ac:dyDescent="0.3"/>
    <row r="163" spans="1:17" hidden="1" x14ac:dyDescent="0.25"/>
    <row r="164" spans="1:17" hidden="1" x14ac:dyDescent="0.25"/>
    <row r="165" spans="1:17" hidden="1" x14ac:dyDescent="0.25"/>
    <row r="166" spans="1:17" hidden="1" x14ac:dyDescent="0.25"/>
    <row r="167" spans="1:17" hidden="1" x14ac:dyDescent="0.25"/>
    <row r="168" spans="1:17" hidden="1" x14ac:dyDescent="0.25"/>
    <row r="169" spans="1:17" hidden="1" x14ac:dyDescent="0.25"/>
    <row r="170" spans="1:17" hidden="1" x14ac:dyDescent="0.25"/>
    <row r="171" spans="1:17" hidden="1" x14ac:dyDescent="0.25"/>
    <row r="172" spans="1:17" hidden="1" x14ac:dyDescent="0.25"/>
    <row r="173" spans="1:17" hidden="1" x14ac:dyDescent="0.25"/>
    <row r="174" spans="1:17" hidden="1" x14ac:dyDescent="0.25"/>
    <row r="175" spans="1:17" hidden="1" x14ac:dyDescent="0.25"/>
    <row r="176" spans="1:17" hidden="1" x14ac:dyDescent="0.25"/>
    <row r="177" hidden="1" x14ac:dyDescent="0.25"/>
    <row r="178" hidden="1" x14ac:dyDescent="0.25"/>
    <row r="179" hidden="1" x14ac:dyDescent="0.25"/>
    <row r="180" hidden="1" x14ac:dyDescent="0.25"/>
    <row r="181" hidden="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311" xr:uid="{8D998061-0478-4308-8F51-DBB9C790711C}"/>
  <mergeCells count="19">
    <mergeCell ref="Q2:Q41"/>
    <mergeCell ref="O2:O21"/>
    <mergeCell ref="O22:O41"/>
    <mergeCell ref="A102:A121"/>
    <mergeCell ref="A122:A141"/>
    <mergeCell ref="A2:A21"/>
    <mergeCell ref="A22:A41"/>
    <mergeCell ref="A142:A161"/>
    <mergeCell ref="Q102:Q161"/>
    <mergeCell ref="Q42:Q101"/>
    <mergeCell ref="O42:O61"/>
    <mergeCell ref="O62:O81"/>
    <mergeCell ref="O82:O101"/>
    <mergeCell ref="O102:O121"/>
    <mergeCell ref="O122:O141"/>
    <mergeCell ref="O142:O161"/>
    <mergeCell ref="A42:A61"/>
    <mergeCell ref="A62:A81"/>
    <mergeCell ref="A82:A101"/>
  </mergeCells>
  <conditionalFormatting sqref="Q2 Q42 Q102">
    <cfRule type="cellIs" dxfId="420" priority="71" stopIfTrue="1" operator="equal">
      <formula>"S"</formula>
    </cfRule>
    <cfRule type="cellIs" dxfId="419" priority="72" stopIfTrue="1" operator="equal">
      <formula>"NR"</formula>
    </cfRule>
    <cfRule type="cellIs" dxfId="418" priority="73" stopIfTrue="1" operator="equal">
      <formula>"U"</formula>
    </cfRule>
  </conditionalFormatting>
  <conditionalFormatting sqref="D2:E141">
    <cfRule type="cellIs" dxfId="417" priority="68" stopIfTrue="1" operator="equal">
      <formula>"L"</formula>
    </cfRule>
    <cfRule type="cellIs" dxfId="416" priority="69" stopIfTrue="1" operator="equal">
      <formula>"M"</formula>
    </cfRule>
    <cfRule type="cellIs" dxfId="415" priority="70" stopIfTrue="1" operator="equal">
      <formula>"H"</formula>
    </cfRule>
  </conditionalFormatting>
  <conditionalFormatting sqref="E142:E161">
    <cfRule type="cellIs" dxfId="414" priority="52" stopIfTrue="1" operator="equal">
      <formula>"L"</formula>
    </cfRule>
    <cfRule type="cellIs" dxfId="413" priority="53" stopIfTrue="1" operator="equal">
      <formula>"M"</formula>
    </cfRule>
    <cfRule type="cellIs" dxfId="412" priority="54" stopIfTrue="1" operator="equal">
      <formula>"H"</formula>
    </cfRule>
  </conditionalFormatting>
  <conditionalFormatting sqref="D142:D161">
    <cfRule type="cellIs" dxfId="411" priority="35" stopIfTrue="1" operator="equal">
      <formula>"L"</formula>
    </cfRule>
    <cfRule type="cellIs" dxfId="410" priority="36" stopIfTrue="1" operator="equal">
      <formula>"M"</formula>
    </cfRule>
    <cfRule type="cellIs" dxfId="409" priority="37" stopIfTrue="1" operator="equal">
      <formula>"H"</formula>
    </cfRule>
  </conditionalFormatting>
  <conditionalFormatting sqref="C2:C161">
    <cfRule type="expression" dxfId="408" priority="8" stopIfTrue="1">
      <formula>D2=4</formula>
    </cfRule>
    <cfRule type="expression" dxfId="407" priority="9" stopIfTrue="1">
      <formula>D2=3</formula>
    </cfRule>
    <cfRule type="expression" dxfId="406" priority="10" stopIfTrue="1">
      <formula>OR(D2=1,D2=2)</formula>
    </cfRule>
  </conditionalFormatting>
  <conditionalFormatting sqref="C2:C161">
    <cfRule type="cellIs" dxfId="405" priority="6" stopIfTrue="1" operator="equal">
      <formula>"NC"</formula>
    </cfRule>
    <cfRule type="cellIs" dxfId="404" priority="7" stopIfTrue="1" operator="equal">
      <formula>"NY"</formula>
    </cfRule>
  </conditionalFormatting>
  <conditionalFormatting sqref="O2 O22 O42 O62 O82 O102 O122 O142">
    <cfRule type="expression" dxfId="403" priority="1" stopIfTrue="1">
      <formula>OR(O2="L",O2="FM")</formula>
    </cfRule>
    <cfRule type="expression" dxfId="402" priority="2" stopIfTrue="1">
      <formula>OR(O2="M",O2="LM")</formula>
    </cfRule>
    <cfRule type="expression" dxfId="401" priority="3" stopIfTrue="1">
      <formula>OR(O2="H",O2="PM",O2="NM",O2="DM")</formula>
    </cfRule>
    <cfRule type="expression" dxfId="400" priority="4" stopIfTrue="1">
      <formula>OR(O2="NC")</formula>
    </cfRule>
    <cfRule type="expression" dxfId="399" priority="5" stopIfTrue="1">
      <formula>OR(O2="NY")</formula>
    </cfRule>
  </conditionalFormatting>
  <dataValidations count="2">
    <dataValidation type="whole" operator="greaterThanOrEqual" allowBlank="1" showInputMessage="1" showErrorMessage="1" error="Only numeric entries allowed" sqref="J2:J161 H2:H161" xr:uid="{409765E1-0B23-4FE7-91C2-95AE13B9D7AB}">
      <formula1>0</formula1>
    </dataValidation>
    <dataValidation type="list" allowBlank="1" showInputMessage="1" showErrorMessage="1" sqref="F2:G161" xr:uid="{77DC7A78-A2C0-43EC-A3C4-E744D3E9026D}">
      <formula1>"0,1,NY"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20701936-0D73-4E60-8C70-1CF82ACAF74B}">
          <x14:formula1>
            <xm:f>'Organizational Unit Summary'!$AL$22:$AL$24</xm:f>
          </x14:formula1>
          <xm:sqref>Q2 Q42 Q102</xm:sqref>
        </x14:dataValidation>
        <x14:dataValidation type="list" allowBlank="1" showInputMessage="1" showErrorMessage="1" xr:uid="{A4A23AFA-638C-42C7-8EEF-5A778F00B6FA}">
          <x14:formula1>
            <xm:f>IF('Organizational Unit Summary'!$B$24="Evaluation", Eval_Char, Benchmark_Char)</xm:f>
          </x14:formula1>
          <xm:sqref>O2 O22 O42 O62 O82 O102 O122 O142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A968-9DB2-42E6-A42B-435DAFC81E4A}">
  <sheetPr codeName="Sheet29">
    <tabColor rgb="FF00B0F0"/>
  </sheetPr>
  <dimension ref="A1:Q663"/>
  <sheetViews>
    <sheetView zoomScale="80" zoomScaleNormal="80" workbookViewId="0">
      <pane ySplit="1" topLeftCell="A2" activePane="bottomLeft" state="frozen"/>
      <selection pane="bottomLeft" activeCell="M680" sqref="M680"/>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6384" width="8.81640625" style="56"/>
  </cols>
  <sheetData>
    <row r="1" spans="1:17" s="98" customFormat="1" ht="38" thickBot="1" x14ac:dyDescent="0.3">
      <c r="A1" s="193" t="s">
        <v>59</v>
      </c>
      <c r="B1" s="193" t="s">
        <v>60</v>
      </c>
      <c r="C1" s="193" t="s">
        <v>332</v>
      </c>
      <c r="D1" s="193" t="s">
        <v>61</v>
      </c>
      <c r="E1" s="193" t="s">
        <v>62</v>
      </c>
      <c r="F1" s="193" t="s">
        <v>63</v>
      </c>
      <c r="G1" s="193" t="s">
        <v>64</v>
      </c>
      <c r="H1" s="193" t="s">
        <v>65</v>
      </c>
      <c r="I1" s="193" t="s">
        <v>497</v>
      </c>
      <c r="J1" s="193" t="s">
        <v>66</v>
      </c>
      <c r="K1" s="193" t="s">
        <v>323</v>
      </c>
      <c r="L1" s="193" t="s">
        <v>624</v>
      </c>
      <c r="M1" s="193" t="s">
        <v>68</v>
      </c>
      <c r="N1" s="193" t="s">
        <v>496</v>
      </c>
      <c r="O1" s="194" t="s">
        <v>69</v>
      </c>
      <c r="P1" s="193" t="s">
        <v>484</v>
      </c>
      <c r="Q1" s="270" t="s">
        <v>325</v>
      </c>
    </row>
    <row r="2" spans="1:17" ht="13" x14ac:dyDescent="0.25">
      <c r="A2" s="351" t="s">
        <v>412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Summary'!$G$38="OoS","OoS",IF(AND(F2=1,G2=1,NOT(ISTEXT(I2))),4,IF(AND(F2=1,G2=1,ISTEXT(I2)),3,IF(AND(OR(F2=1,G2=1),ISTEXT(I2)),2,1))))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Summary'!$H$38="OoS","OoS",IF(AND(F3=1,G3=1,NOT(ISTEXT(I3))),4,IF(AND(F3=1,G3=1,ISTEXT(I3)),3,IF(AND(OR(F3=1,G3=1),ISTEXT(I3)),2,1))))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Summary'!$I$38="OoS","OoS",IF(AND(F4=1,G4=1,NOT(ISTEXT(I4))),4,IF(AND(F4=1,G4=1,ISTEXT(I4)),3,IF(AND(OR(F4=1,G4=1),ISTEXT(I4)),2,1))))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Summary'!$J$38="OoS","OoS",IF(AND(F5=1,G5=1,NOT(ISTEXT(I5))),4,IF(AND(F5=1,G5=1,ISTEXT(I5)),3,IF(AND(OR(F5=1,G5=1),ISTEXT(I5)),2,1))))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Summary'!$K$38="OoS","OoS",IF(AND(F6=1,G6=1,NOT(ISTEXT(I6))),4,IF(AND(F6=1,G6=1,ISTEXT(I6)),3,IF(AND(OR(F6=1,G6=1),ISTEXT(I6)),2,1))))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Summary'!$L$38="OoS","OoS",IF(AND(F7=1,G7=1,NOT(ISTEXT(I7))),4,IF(AND(F7=1,G7=1,ISTEXT(I7)),3,IF(AND(OR(F7=1,G7=1),ISTEXT(I7)),2,1))))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Summary'!$M$38="OoS","OoS",IF(AND(F8=1,G8=1,NOT(ISTEXT(I8))),4,IF(AND(F8=1,G8=1,ISTEXT(I8)),3,IF(AND(OR(F8=1,G8=1),ISTEXT(I8)),2,1))))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Summary'!$N$38="OoS","OoS",IF(AND(F9=1,G9=1,NOT(ISTEXT(I9))),4,IF(AND(F9=1,G9=1,ISTEXT(I9)),3,IF(AND(OR(F9=1,G9=1),ISTEXT(I9)),2,1))))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Summary'!$O$38="OoS","OoS",IF(AND(F10=1,G10=1,NOT(ISTEXT(I10))),4,IF(AND(F10=1,G10=1,ISTEXT(I10)),3,IF(AND(OR(F10=1,G10=1),ISTEXT(I10)),2,1))))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Summary'!$P$38="OoS","OoS",IF(AND(F11=1,G11=1,NOT(ISTEXT(I11))),4,IF(AND(F11=1,G11=1,ISTEXT(I11)),3,IF(AND(OR(F11=1,G11=1),ISTEXT(I11)),2,1))))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Summary'!$Q$38="OoS","OoS",IF(AND(F12=1,G12=1,NOT(ISTEXT(I12))),4,IF(AND(F12=1,G12=1,ISTEXT(I12)),3,IF(AND(OR(F12=1,G12=1),ISTEXT(I12)),2,1))))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Summary'!$R$38="OoS","OoS",IF(AND(F13=1,G13=1,NOT(ISTEXT(I13))),4,IF(AND(F13=1,G13=1,ISTEXT(I13)),3,IF(AND(OR(F13=1,G13=1),ISTEXT(I13)),2,1))))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Summary'!$S$38="OoS","OoS",IF(AND(F14=1,G14=1,NOT(ISTEXT(I14))),4,IF(AND(F14=1,G14=1,ISTEXT(I14)),3,IF(AND(OR(F14=1,G14=1),ISTEXT(I14)),2,1))))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Summary'!$T$38="OoS","OoS",IF(AND(F15=1,G15=1,NOT(ISTEXT(I15))),4,IF(AND(F15=1,G15=1,ISTEXT(I15)),3,IF(AND(OR(F15=1,G15=1),ISTEXT(I15)),2,1))))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Summary'!$U$38="OoS","OoS",IF(AND(F16=1,G16=1,NOT(ISTEXT(I16))),4,IF(AND(F16=1,G16=1,ISTEXT(I16)),3,IF(AND(OR(F16=1,G16=1),ISTEXT(I16)),2,1))))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Summary'!$V$38="OoS","OoS",IF(AND(F17=1,G17=1,NOT(ISTEXT(I17))),4,IF(AND(F17=1,G17=1,ISTEXT(I17)),3,IF(AND(OR(F17=1,G17=1),ISTEXT(I17)),2,1))))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Summary'!$W$38="OoS","OoS",IF(AND(F18=1,G18=1,NOT(ISTEXT(I18))),4,IF(AND(F18=1,G18=1,ISTEXT(I18)),3,IF(AND(OR(F18=1,G18=1),ISTEXT(I18)),2,1))))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Summary'!$X$38="OoS","OoS",IF(AND(F19=1,G19=1,NOT(ISTEXT(I19))),4,IF(AND(F19=1,G19=1,ISTEXT(I19)),3,IF(AND(OR(F19=1,G19=1),ISTEXT(I19)),2,1))))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Summary'!$Y$38="OoS","OoS",IF(AND(F20=1,G20=1,NOT(ISTEXT(I20))),4,IF(AND(F20=1,G20=1,ISTEXT(I20)),3,IF(AND(OR(F20=1,G20=1),ISTEXT(I20)),2,1))))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Summary'!$Z$38="OoS","OoS",IF(AND(F21=1,G21=1,NOT(ISTEXT(I21))),4,IF(AND(F21=1,G21=1,ISTEXT(I21)),3,IF(AND(OR(F21=1,G21=1),ISTEXT(I21)),2,1))))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413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Summary'!$G$38="OoS","OoS",IF(AND(F22=1,G22=1,NOT(ISTEXT(I22))),4,IF(AND(F22=1,G22=1,ISTEXT(I22)),3,IF(AND(OR(F22=1,G22=1),ISTEXT(I22)),2,1))))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Summary'!$H$38="OoS","OoS",IF(AND(F23=1,G23=1,NOT(ISTEXT(I23))),4,IF(AND(F23=1,G23=1,ISTEXT(I23)),3,IF(AND(OR(F23=1,G23=1),ISTEXT(I23)),2,1))))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Summary'!$I$38="OoS","OoS",IF(AND(F24=1,G24=1,NOT(ISTEXT(I24))),4,IF(AND(F24=1,G24=1,ISTEXT(I24)),3,IF(AND(OR(F24=1,G24=1),ISTEXT(I24)),2,1))))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Summary'!$J$38="OoS","OoS",IF(AND(F25=1,G25=1,NOT(ISTEXT(I25))),4,IF(AND(F25=1,G25=1,ISTEXT(I25)),3,IF(AND(OR(F25=1,G25=1),ISTEXT(I25)),2,1))))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Summary'!$K$38="OoS","OoS",IF(AND(F26=1,G26=1,NOT(ISTEXT(I26))),4,IF(AND(F26=1,G26=1,ISTEXT(I26)),3,IF(AND(OR(F26=1,G26=1),ISTEXT(I26)),2,1))))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Summary'!$L$38="OoS","OoS",IF(AND(F27=1,G27=1,NOT(ISTEXT(I27))),4,IF(AND(F27=1,G27=1,ISTEXT(I27)),3,IF(AND(OR(F27=1,G27=1),ISTEXT(I27)),2,1))))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Summary'!$M$38="OoS","OoS",IF(AND(F28=1,G28=1,NOT(ISTEXT(I28))),4,IF(AND(F28=1,G28=1,ISTEXT(I28)),3,IF(AND(OR(F28=1,G28=1),ISTEXT(I28)),2,1))))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Summary'!$N$38="OoS","OoS",IF(AND(F29=1,G29=1,NOT(ISTEXT(I29))),4,IF(AND(F29=1,G29=1,ISTEXT(I29)),3,IF(AND(OR(F29=1,G29=1),ISTEXT(I29)),2,1))))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Summary'!$O$38="OoS","OoS",IF(AND(F30=1,G30=1,NOT(ISTEXT(I30))),4,IF(AND(F30=1,G30=1,ISTEXT(I30)),3,IF(AND(OR(F30=1,G30=1),ISTEXT(I30)),2,1))))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Summary'!$P$38="OoS","OoS",IF(AND(F31=1,G31=1,NOT(ISTEXT(I31))),4,IF(AND(F31=1,G31=1,ISTEXT(I31)),3,IF(AND(OR(F31=1,G31=1),ISTEXT(I31)),2,1))))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Summary'!$Q$38="OoS","OoS",IF(AND(F32=1,G32=1,NOT(ISTEXT(I32))),4,IF(AND(F32=1,G32=1,ISTEXT(I32)),3,IF(AND(OR(F32=1,G32=1),ISTEXT(I32)),2,1))))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Summary'!$R$38="OoS","OoS",IF(AND(F33=1,G33=1,NOT(ISTEXT(I33))),4,IF(AND(F33=1,G33=1,ISTEXT(I33)),3,IF(AND(OR(F33=1,G33=1),ISTEXT(I33)),2,1))))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Summary'!$S$38="OoS","OoS",IF(AND(F34=1,G34=1,NOT(ISTEXT(I34))),4,IF(AND(F34=1,G34=1,ISTEXT(I34)),3,IF(AND(OR(F34=1,G34=1),ISTEXT(I34)),2,1))))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Summary'!$T$38="OoS","OoS",IF(AND(F35=1,G35=1,NOT(ISTEXT(I35))),4,IF(AND(F35=1,G35=1,ISTEXT(I35)),3,IF(AND(OR(F35=1,G35=1),ISTEXT(I35)),2,1))))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Summary'!$U$38="OoS","OoS",IF(AND(F36=1,G36=1,NOT(ISTEXT(I36))),4,IF(AND(F36=1,G36=1,ISTEXT(I36)),3,IF(AND(OR(F36=1,G36=1),ISTEXT(I36)),2,1))))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Summary'!$V$38="OoS","OoS",IF(AND(F37=1,G37=1,NOT(ISTEXT(I37))),4,IF(AND(F37=1,G37=1,ISTEXT(I37)),3,IF(AND(OR(F37=1,G37=1),ISTEXT(I37)),2,1))))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Summary'!$W$38="OoS","OoS",IF(AND(F38=1,G38=1,NOT(ISTEXT(I38))),4,IF(AND(F38=1,G38=1,ISTEXT(I38)),3,IF(AND(OR(F38=1,G38=1),ISTEXT(I38)),2,1))))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Summary'!$X$38="OoS","OoS",IF(AND(F39=1,G39=1,NOT(ISTEXT(I39))),4,IF(AND(F39=1,G39=1,ISTEXT(I39)),3,IF(AND(OR(F39=1,G39=1),ISTEXT(I39)),2,1))))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Summary'!$Y$38="OoS","OoS",IF(AND(F40=1,G40=1,NOT(ISTEXT(I40))),4,IF(AND(F40=1,G40=1,ISTEXT(I40)),3,IF(AND(OR(F40=1,G40=1),ISTEXT(I40)),2,1))))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Summary'!$Z$38="OoS","OoS",IF(AND(F41=1,G41=1,NOT(ISTEXT(I41))),4,IF(AND(F41=1,G41=1,ISTEXT(I41)),3,IF(AND(OR(F41=1,G41=1),ISTEXT(I41)),2,1))))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5" customHeight="1" x14ac:dyDescent="0.25">
      <c r="A42" s="351" t="s">
        <v>414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Summary'!$G$38="OoS","OoS",IF(AND(F42=1,G42=1,NOT(ISTEXT(I42))),4,IF(AND(F42=1,G42=1,ISTEXT(I42)),3,IF(AND(OR(F42=1,G42=1),ISTEXT(I42)),2,1))))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Summary'!$H$38="OoS","OoS",IF(AND(F43=1,G43=1,NOT(ISTEXT(I43))),4,IF(AND(F43=1,G43=1,ISTEXT(I43)),3,IF(AND(OR(F43=1,G43=1),ISTEXT(I43)),2,1))))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Summary'!$I$38="OoS","OoS",IF(AND(F44=1,G44=1,NOT(ISTEXT(I44))),4,IF(AND(F44=1,G44=1,ISTEXT(I44)),3,IF(AND(OR(F44=1,G44=1),ISTEXT(I44)),2,1))))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Summary'!$J$38="OoS","OoS",IF(AND(F45=1,G45=1,NOT(ISTEXT(I45))),4,IF(AND(F45=1,G45=1,ISTEXT(I45)),3,IF(AND(OR(F45=1,G45=1),ISTEXT(I45)),2,1))))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Summary'!$K$38="OoS","OoS",IF(AND(F46=1,G46=1,NOT(ISTEXT(I46))),4,IF(AND(F46=1,G46=1,ISTEXT(I46)),3,IF(AND(OR(F46=1,G46=1),ISTEXT(I46)),2,1))))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Summary'!$L$38="OoS","OoS",IF(AND(F47=1,G47=1,NOT(ISTEXT(I47))),4,IF(AND(F47=1,G47=1,ISTEXT(I47)),3,IF(AND(OR(F47=1,G47=1),ISTEXT(I47)),2,1))))</f>
        <v>OoS</v>
      </c>
      <c r="E47" s="57" t="b">
        <f t="shared" ref="E47:E101"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Summary'!$M$38="OoS","OoS",IF(AND(F48=1,G48=1,NOT(ISTEXT(I48))),4,IF(AND(F48=1,G48=1,ISTEXT(I48)),3,IF(AND(OR(F48=1,G48=1),ISTEXT(I48)),2,1))))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Summary'!$N$38="OoS","OoS",IF(AND(F49=1,G49=1,NOT(ISTEXT(I49))),4,IF(AND(F49=1,G49=1,ISTEXT(I49)),3,IF(AND(OR(F49=1,G49=1),ISTEXT(I49)),2,1))))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Summary'!$O$38="OoS","OoS",IF(AND(F50=1,G50=1,NOT(ISTEXT(I50))),4,IF(AND(F50=1,G50=1,ISTEXT(I50)),3,IF(AND(OR(F50=1,G50=1),ISTEXT(I50)),2,1))))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Summary'!$P$38="OoS","OoS",IF(AND(F51=1,G51=1,NOT(ISTEXT(I51))),4,IF(AND(F51=1,G51=1,ISTEXT(I51)),3,IF(AND(OR(F51=1,G51=1),ISTEXT(I51)),2,1))))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Summary'!$Q$38="OoS","OoS",IF(AND(F52=1,G52=1,NOT(ISTEXT(I52))),4,IF(AND(F52=1,G52=1,ISTEXT(I52)),3,IF(AND(OR(F52=1,G52=1),ISTEXT(I52)),2,1))))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Summary'!$R$38="OoS","OoS",IF(AND(F53=1,G53=1,NOT(ISTEXT(I53))),4,IF(AND(F53=1,G53=1,ISTEXT(I53)),3,IF(AND(OR(F53=1,G53=1),ISTEXT(I53)),2,1))))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Summary'!$S$38="OoS","OoS",IF(AND(F54=1,G54=1,NOT(ISTEXT(I54))),4,IF(AND(F54=1,G54=1,ISTEXT(I54)),3,IF(AND(OR(F54=1,G54=1),ISTEXT(I54)),2,1))))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Summary'!$T$38="OoS","OoS",IF(AND(F55=1,G55=1,NOT(ISTEXT(I55))),4,IF(AND(F55=1,G55=1,ISTEXT(I55)),3,IF(AND(OR(F55=1,G55=1),ISTEXT(I55)),2,1))))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Summary'!$U$38="OoS","OoS",IF(AND(F56=1,G56=1,NOT(ISTEXT(I56))),4,IF(AND(F56=1,G56=1,ISTEXT(I56)),3,IF(AND(OR(F56=1,G56=1),ISTEXT(I56)),2,1))))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Summary'!$V$38="OoS","OoS",IF(AND(F57=1,G57=1,NOT(ISTEXT(I57))),4,IF(AND(F57=1,G57=1,ISTEXT(I57)),3,IF(AND(OR(F57=1,G57=1),ISTEXT(I57)),2,1))))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Summary'!$W$38="OoS","OoS",IF(AND(F58=1,G58=1,NOT(ISTEXT(I58))),4,IF(AND(F58=1,G58=1,ISTEXT(I58)),3,IF(AND(OR(F58=1,G58=1),ISTEXT(I58)),2,1))))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Summary'!$X$38="OoS","OoS",IF(AND(F59=1,G59=1,NOT(ISTEXT(I59))),4,IF(AND(F59=1,G59=1,ISTEXT(I59)),3,IF(AND(OR(F59=1,G59=1),ISTEXT(I59)),2,1))))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Summary'!$Y$38="OoS","OoS",IF(AND(F60=1,G60=1,NOT(ISTEXT(I60))),4,IF(AND(F60=1,G60=1,ISTEXT(I60)),3,IF(AND(OR(F60=1,G60=1),ISTEXT(I60)),2,1))))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Summary'!$Z$38="OoS","OoS",IF(AND(F61=1,G61=1,NOT(ISTEXT(I61))),4,IF(AND(F61=1,G61=1,ISTEXT(I61)),3,IF(AND(OR(F61=1,G61=1),ISTEXT(I61)),2,1))))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415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Summary'!$G$38="OoS","OoS",IF(AND(F62=1,G62=1,NOT(ISTEXT(I62))),4,IF(AND(F62=1,G62=1,ISTEXT(I62)),3,IF(AND(OR(F62=1,G62=1),ISTEXT(I62)),2,1))))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Summary'!$H$38="OoS","OoS",IF(AND(F63=1,G63=1,NOT(ISTEXT(I63))),4,IF(AND(F63=1,G63=1,ISTEXT(I63)),3,IF(AND(OR(F63=1,G63=1),ISTEXT(I63)),2,1))))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Summary'!$I$38="OoS","OoS",IF(AND(F64=1,G64=1,NOT(ISTEXT(I64))),4,IF(AND(F64=1,G64=1,ISTEXT(I64)),3,IF(AND(OR(F64=1,G64=1),ISTEXT(I64)),2,1))))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Summary'!$J$38="OoS","OoS",IF(AND(F65=1,G65=1,NOT(ISTEXT(I65))),4,IF(AND(F65=1,G65=1,ISTEXT(I65)),3,IF(AND(OR(F65=1,G65=1),ISTEXT(I65)),2,1))))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Summary'!$K$38="OoS","OoS",IF(AND(F66=1,G66=1,NOT(ISTEXT(I66))),4,IF(AND(F66=1,G66=1,ISTEXT(I66)),3,IF(AND(OR(F66=1,G66=1),ISTEXT(I66)),2,1))))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Summary'!$L$38="OoS","OoS",IF(AND(F67=1,G67=1,NOT(ISTEXT(I67))),4,IF(AND(F67=1,G67=1,ISTEXT(I67)),3,IF(AND(OR(F67=1,G67=1),ISTEXT(I67)),2,1))))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Summary'!$M$38="OoS","OoS",IF(AND(F68=1,G68=1,NOT(ISTEXT(I68))),4,IF(AND(F68=1,G68=1,ISTEXT(I68)),3,IF(AND(OR(F68=1,G68=1),ISTEXT(I68)),2,1))))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Summary'!$N$38="OoS","OoS",IF(AND(F69=1,G69=1,NOT(ISTEXT(I69))),4,IF(AND(F69=1,G69=1,ISTEXT(I69)),3,IF(AND(OR(F69=1,G69=1),ISTEXT(I69)),2,1))))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Summary'!$O$38="OoS","OoS",IF(AND(F70=1,G70=1,NOT(ISTEXT(I70))),4,IF(AND(F70=1,G70=1,ISTEXT(I70)),3,IF(AND(OR(F70=1,G70=1),ISTEXT(I70)),2,1))))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Summary'!$P$38="OoS","OoS",IF(AND(F71=1,G71=1,NOT(ISTEXT(I71))),4,IF(AND(F71=1,G71=1,ISTEXT(I71)),3,IF(AND(OR(F71=1,G71=1),ISTEXT(I71)),2,1))))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Summary'!$Q$38="OoS","OoS",IF(AND(F72=1,G72=1,NOT(ISTEXT(I72))),4,IF(AND(F72=1,G72=1,ISTEXT(I72)),3,IF(AND(OR(F72=1,G72=1),ISTEXT(I72)),2,1))))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Summary'!$R$38="OoS","OoS",IF(AND(F73=1,G73=1,NOT(ISTEXT(I73))),4,IF(AND(F73=1,G73=1,ISTEXT(I73)),3,IF(AND(OR(F73=1,G73=1),ISTEXT(I73)),2,1))))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Summary'!$S$38="OoS","OoS",IF(AND(F74=1,G74=1,NOT(ISTEXT(I74))),4,IF(AND(F74=1,G74=1,ISTEXT(I74)),3,IF(AND(OR(F74=1,G74=1),ISTEXT(I74)),2,1))))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Summary'!$T$38="OoS","OoS",IF(AND(F75=1,G75=1,NOT(ISTEXT(I75))),4,IF(AND(F75=1,G75=1,ISTEXT(I75)),3,IF(AND(OR(F75=1,G75=1),ISTEXT(I75)),2,1))))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Summary'!$U$38="OoS","OoS",IF(AND(F76=1,G76=1,NOT(ISTEXT(I76))),4,IF(AND(F76=1,G76=1,ISTEXT(I76)),3,IF(AND(OR(F76=1,G76=1),ISTEXT(I76)),2,1))))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Summary'!$V$38="OoS","OoS",IF(AND(F77=1,G77=1,NOT(ISTEXT(I77))),4,IF(AND(F77=1,G77=1,ISTEXT(I77)),3,IF(AND(OR(F77=1,G77=1),ISTEXT(I77)),2,1))))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Summary'!$W$38="OoS","OoS",IF(AND(F78=1,G78=1,NOT(ISTEXT(I78))),4,IF(AND(F78=1,G78=1,ISTEXT(I78)),3,IF(AND(OR(F78=1,G78=1),ISTEXT(I78)),2,1))))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Summary'!$X$38="OoS","OoS",IF(AND(F79=1,G79=1,NOT(ISTEXT(I79))),4,IF(AND(F79=1,G79=1,ISTEXT(I79)),3,IF(AND(OR(F79=1,G79=1),ISTEXT(I79)),2,1))))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Summary'!$Y$38="OoS","OoS",IF(AND(F80=1,G80=1,NOT(ISTEXT(I80))),4,IF(AND(F80=1,G80=1,ISTEXT(I80)),3,IF(AND(OR(F80=1,G80=1),ISTEXT(I80)),2,1))))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Summary'!$Z$38="OoS","OoS",IF(AND(F81=1,G81=1,NOT(ISTEXT(I81))),4,IF(AND(F81=1,G81=1,ISTEXT(I81)),3,IF(AND(OR(F81=1,G81=1),ISTEXT(I81)),2,1))))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416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Summary'!$G$38="OoS","OoS",IF(AND(F82=1,G82=1,NOT(ISTEXT(I82))),4,IF(AND(F82=1,G82=1,ISTEXT(I82)),3,IF(AND(OR(F82=1,G82=1),ISTEXT(I82)),2,1))))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Summary'!$H$38="OoS","OoS",IF(AND(F83=1,G83=1,NOT(ISTEXT(I83))),4,IF(AND(F83=1,G83=1,ISTEXT(I83)),3,IF(AND(OR(F83=1,G83=1),ISTEXT(I83)),2,1))))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Summary'!$I$38="OoS","OoS",IF(AND(F84=1,G84=1,NOT(ISTEXT(I84))),4,IF(AND(F84=1,G84=1,ISTEXT(I84)),3,IF(AND(OR(F84=1,G84=1),ISTEXT(I84)),2,1))))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Summary'!$J$38="OoS","OoS",IF(AND(F85=1,G85=1,NOT(ISTEXT(I85))),4,IF(AND(F85=1,G85=1,ISTEXT(I85)),3,IF(AND(OR(F85=1,G85=1),ISTEXT(I85)),2,1))))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Summary'!$K$38="OoS","OoS",IF(AND(F86=1,G86=1,NOT(ISTEXT(I86))),4,IF(AND(F86=1,G86=1,ISTEXT(I86)),3,IF(AND(OR(F86=1,G86=1),ISTEXT(I86)),2,1))))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Summary'!$L$38="OoS","OoS",IF(AND(F87=1,G87=1,NOT(ISTEXT(I87))),4,IF(AND(F87=1,G87=1,ISTEXT(I87)),3,IF(AND(OR(F87=1,G87=1),ISTEXT(I87)),2,1))))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Summary'!$M$38="OoS","OoS",IF(AND(F88=1,G88=1,NOT(ISTEXT(I88))),4,IF(AND(F88=1,G88=1,ISTEXT(I88)),3,IF(AND(OR(F88=1,G88=1),ISTEXT(I88)),2,1))))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Summary'!$N$38="OoS","OoS",IF(AND(F89=1,G89=1,NOT(ISTEXT(I89))),4,IF(AND(F89=1,G89=1,ISTEXT(I89)),3,IF(AND(OR(F89=1,G89=1),ISTEXT(I89)),2,1))))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Summary'!$O$38="OoS","OoS",IF(AND(F90=1,G90=1,NOT(ISTEXT(I90))),4,IF(AND(F90=1,G90=1,ISTEXT(I90)),3,IF(AND(OR(F90=1,G90=1),ISTEXT(I90)),2,1))))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Summary'!$P$38="OoS","OoS",IF(AND(F91=1,G91=1,NOT(ISTEXT(I91))),4,IF(AND(F91=1,G91=1,ISTEXT(I91)),3,IF(AND(OR(F91=1,G91=1),ISTEXT(I91)),2,1))))</f>
        <v>OoS</v>
      </c>
      <c r="E91" s="57" t="b">
        <f t="shared" si="1"/>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Summary'!$Q$38="OoS","OoS",IF(AND(F92=1,G92=1,NOT(ISTEXT(I92))),4,IF(AND(F92=1,G92=1,ISTEXT(I92)),3,IF(AND(OR(F92=1,G92=1),ISTEXT(I92)),2,1))))</f>
        <v>OoS</v>
      </c>
      <c r="E92" s="57" t="b">
        <f t="shared" si="1"/>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Summary'!$R$38="OoS","OoS",IF(AND(F93=1,G93=1,NOT(ISTEXT(I93))),4,IF(AND(F93=1,G93=1,ISTEXT(I93)),3,IF(AND(OR(F93=1,G93=1),ISTEXT(I93)),2,1))))</f>
        <v>OoS</v>
      </c>
      <c r="E93" s="57" t="b">
        <f t="shared" si="1"/>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Summary'!$S$38="OoS","OoS",IF(AND(F94=1,G94=1,NOT(ISTEXT(I94))),4,IF(AND(F94=1,G94=1,ISTEXT(I94)),3,IF(AND(OR(F94=1,G94=1),ISTEXT(I94)),2,1))))</f>
        <v>OoS</v>
      </c>
      <c r="E94" s="57" t="b">
        <f t="shared" si="1"/>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Summary'!$T$38="OoS","OoS",IF(AND(F95=1,G95=1,NOT(ISTEXT(I95))),4,IF(AND(F95=1,G95=1,ISTEXT(I95)),3,IF(AND(OR(F95=1,G95=1),ISTEXT(I95)),2,1))))</f>
        <v>OoS</v>
      </c>
      <c r="E95" s="57" t="b">
        <f t="shared" si="1"/>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Summary'!$U$38="OoS","OoS",IF(AND(F96=1,G96=1,NOT(ISTEXT(I96))),4,IF(AND(F96=1,G96=1,ISTEXT(I96)),3,IF(AND(OR(F96=1,G96=1),ISTEXT(I96)),2,1))))</f>
        <v>OoS</v>
      </c>
      <c r="E96" s="57" t="b">
        <f t="shared" si="1"/>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Summary'!$V$38="OoS","OoS",IF(AND(F97=1,G97=1,NOT(ISTEXT(I97))),4,IF(AND(F97=1,G97=1,ISTEXT(I97)),3,IF(AND(OR(F97=1,G97=1),ISTEXT(I97)),2,1))))</f>
        <v>OoS</v>
      </c>
      <c r="E97" s="57" t="b">
        <f t="shared" si="1"/>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Summary'!$W$38="OoS","OoS",IF(AND(F98=1,G98=1,NOT(ISTEXT(I98))),4,IF(AND(F98=1,G98=1,ISTEXT(I98)),3,IF(AND(OR(F98=1,G98=1),ISTEXT(I98)),2,1))))</f>
        <v>OoS</v>
      </c>
      <c r="E98" s="57" t="b">
        <f t="shared" si="1"/>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Summary'!$X$38="OoS","OoS",IF(AND(F99=1,G99=1,NOT(ISTEXT(I99))),4,IF(AND(F99=1,G99=1,ISTEXT(I99)),3,IF(AND(OR(F99=1,G99=1),ISTEXT(I99)),2,1))))</f>
        <v>OoS</v>
      </c>
      <c r="E99" s="57" t="b">
        <f t="shared" si="1"/>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Summary'!$Y$38="OoS","OoS",IF(AND(F100=1,G100=1,NOT(ISTEXT(I100))),4,IF(AND(F100=1,G100=1,ISTEXT(I100)),3,IF(AND(OR(F100=1,G100=1),ISTEXT(I100)),2,1))))</f>
        <v>OoS</v>
      </c>
      <c r="E100" s="57" t="b">
        <f t="shared" si="1"/>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Summary'!$Z$38="OoS","OoS",IF(AND(F101=1,G101=1,NOT(ISTEXT(I101))),4,IF(AND(F101=1,G101=1,ISTEXT(I101)),3,IF(AND(OR(F101=1,G101=1),ISTEXT(I101)),2,1))))</f>
        <v>OoS</v>
      </c>
      <c r="E101" s="57" t="b">
        <f t="shared" si="1"/>
        <v>1</v>
      </c>
      <c r="F101" s="59"/>
      <c r="G101" s="59"/>
      <c r="H101" s="59"/>
      <c r="I101" s="59"/>
      <c r="J101" s="59"/>
      <c r="K101" s="59"/>
      <c r="L101" s="59"/>
      <c r="M101" s="59"/>
      <c r="N101" s="63"/>
      <c r="O101" s="371"/>
      <c r="P101" s="264"/>
      <c r="Q101" s="367"/>
    </row>
    <row r="102" spans="1:17" ht="13" x14ac:dyDescent="0.25">
      <c r="A102" s="351" t="s">
        <v>430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Summary'!$G$38="OoS","OoS",IF(AND(F102=1,G102=1,NOT(ISTEXT(I102))),4,IF(AND(F102=1,G102=1,ISTEXT(I102)),3,IF(AND(OR(F102=1,G102=1),ISTEXT(I102)),2,1))))</f>
        <v>OoS</v>
      </c>
      <c r="E102" s="57" t="b">
        <f t="shared" ref="E102:E121" si="2">OR(NOT(ISBLANK(F102)),OR(C102="OoS"))</f>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ht="13.4" customHeight="1" x14ac:dyDescent="0.25">
      <c r="A122" s="351" t="s">
        <v>417</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Summary'!$G$38="OoS","OoS",IF(AND(F122=1,G122=1,NOT(ISTEXT(I122))),4,IF(AND(F122=1,G122=1,ISTEXT(I122)),3,IF(AND(OR(F122=1,G122=1),ISTEXT(I122)),2,1))))</f>
        <v>OoS</v>
      </c>
      <c r="E122" s="57" t="b">
        <f t="shared" ref="E122:E181" si="3">OR(NOT(ISBLANK(F122)),OR(C122="OoS"))</f>
        <v>1</v>
      </c>
      <c r="F122" s="59"/>
      <c r="G122" s="59"/>
      <c r="H122" s="59"/>
      <c r="I122" s="59"/>
      <c r="J122" s="59"/>
      <c r="K122" s="59"/>
      <c r="L122" s="59"/>
      <c r="M122" s="59"/>
      <c r="N122" s="63"/>
      <c r="O122" s="369"/>
      <c r="P122" s="264"/>
      <c r="Q122" s="366"/>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Summary'!$H$38="OoS","OoS",IF(AND(F123=1,G123=1,NOT(ISTEXT(I123))),4,IF(AND(F123=1,G123=1,ISTEXT(I123)),3,IF(AND(OR(F123=1,G123=1),ISTEXT(I123)),2,1))))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Summary'!$I$38="OoS","OoS",IF(AND(F124=1,G124=1,NOT(ISTEXT(I124))),4,IF(AND(F124=1,G124=1,ISTEXT(I124)),3,IF(AND(OR(F124=1,G124=1),ISTEXT(I124)),2,1))))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Summary'!$J$38="OoS","OoS",IF(AND(F125=1,G125=1,NOT(ISTEXT(I125))),4,IF(AND(F125=1,G125=1,ISTEXT(I125)),3,IF(AND(OR(F125=1,G125=1),ISTEXT(I125)),2,1))))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Summary'!$K$38="OoS","OoS",IF(AND(F126=1,G126=1,NOT(ISTEXT(I126))),4,IF(AND(F126=1,G126=1,ISTEXT(I126)),3,IF(AND(OR(F126=1,G126=1),ISTEXT(I126)),2,1))))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Summary'!$L$38="OoS","OoS",IF(AND(F127=1,G127=1,NOT(ISTEXT(I127))),4,IF(AND(F127=1,G127=1,ISTEXT(I127)),3,IF(AND(OR(F127=1,G127=1),ISTEXT(I127)),2,1))))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Summary'!$M$38="OoS","OoS",IF(AND(F128=1,G128=1,NOT(ISTEXT(I128))),4,IF(AND(F128=1,G128=1,ISTEXT(I128)),3,IF(AND(OR(F128=1,G128=1),ISTEXT(I128)),2,1))))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Summary'!$N$38="OoS","OoS",IF(AND(F129=1,G129=1,NOT(ISTEXT(I129))),4,IF(AND(F129=1,G129=1,ISTEXT(I129)),3,IF(AND(OR(F129=1,G129=1),ISTEXT(I129)),2,1))))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Summary'!$O$38="OoS","OoS",IF(AND(F130=1,G130=1,NOT(ISTEXT(I130))),4,IF(AND(F130=1,G130=1,ISTEXT(I130)),3,IF(AND(OR(F130=1,G130=1),ISTEXT(I130)),2,1))))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Summary'!$P$38="OoS","OoS",IF(AND(F131=1,G131=1,NOT(ISTEXT(I131))),4,IF(AND(F131=1,G131=1,ISTEXT(I131)),3,IF(AND(OR(F131=1,G131=1),ISTEXT(I131)),2,1))))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Summary'!$Q$38="OoS","OoS",IF(AND(F132=1,G132=1,NOT(ISTEXT(I132))),4,IF(AND(F132=1,G132=1,ISTEXT(I132)),3,IF(AND(OR(F132=1,G132=1),ISTEXT(I132)),2,1))))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Summary'!$R$38="OoS","OoS",IF(AND(F133=1,G133=1,NOT(ISTEXT(I133))),4,IF(AND(F133=1,G133=1,ISTEXT(I133)),3,IF(AND(OR(F133=1,G133=1),ISTEXT(I133)),2,1))))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Summary'!$S$38="OoS","OoS",IF(AND(F134=1,G134=1,NOT(ISTEXT(I134))),4,IF(AND(F134=1,G134=1,ISTEXT(I134)),3,IF(AND(OR(F134=1,G134=1),ISTEXT(I134)),2,1))))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Summary'!$T$38="OoS","OoS",IF(AND(F135=1,G135=1,NOT(ISTEXT(I135))),4,IF(AND(F135=1,G135=1,ISTEXT(I135)),3,IF(AND(OR(F135=1,G135=1),ISTEXT(I135)),2,1))))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Summary'!$U$38="OoS","OoS",IF(AND(F136=1,G136=1,NOT(ISTEXT(I136))),4,IF(AND(F136=1,G136=1,ISTEXT(I136)),3,IF(AND(OR(F136=1,G136=1),ISTEXT(I136)),2,1))))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Summary'!$V$38="OoS","OoS",IF(AND(F137=1,G137=1,NOT(ISTEXT(I137))),4,IF(AND(F137=1,G137=1,ISTEXT(I137)),3,IF(AND(OR(F137=1,G137=1),ISTEXT(I137)),2,1))))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Summary'!$W$38="OoS","OoS",IF(AND(F138=1,G138=1,NOT(ISTEXT(I138))),4,IF(AND(F138=1,G138=1,ISTEXT(I138)),3,IF(AND(OR(F138=1,G138=1),ISTEXT(I138)),2,1))))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Summary'!$X$38="OoS","OoS",IF(AND(F139=1,G139=1,NOT(ISTEXT(I139))),4,IF(AND(F139=1,G139=1,ISTEXT(I139)),3,IF(AND(OR(F139=1,G139=1),ISTEXT(I139)),2,1))))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Summary'!$Y$38="OoS","OoS",IF(AND(F140=1,G140=1,NOT(ISTEXT(I140))),4,IF(AND(F140=1,G140=1,ISTEXT(I140)),3,IF(AND(OR(F140=1,G140=1),ISTEXT(I140)),2,1))))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Summary'!$Z$38="OoS","OoS",IF(AND(F141=1,G141=1,NOT(ISTEXT(I141))),4,IF(AND(F141=1,G141=1,ISTEXT(I141)),3,IF(AND(OR(F141=1,G141=1),ISTEXT(I141)),2,1))))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7"/>
    </row>
    <row r="142" spans="1:17" ht="13" x14ac:dyDescent="0.25">
      <c r="A142" s="351" t="s">
        <v>429</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Summary'!$G$38="OoS","OoS",IF(AND(F142=1,G142=1,NOT(ISTEXT(I142))),4,IF(AND(F142=1,G142=1,ISTEXT(I142)),3,IF(AND(OR(F142=1,G142=1),ISTEXT(I142)),2,1))))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Summary'!$H$38="OoS","OoS",IF(AND(F143=1,G143=1,NOT(ISTEXT(I143))),4,IF(AND(F143=1,G143=1,ISTEXT(I143)),3,IF(AND(OR(F143=1,G143=1),ISTEXT(I143)),2,1))))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Summary'!$I$38="OoS","OoS",IF(AND(F144=1,G144=1,NOT(ISTEXT(I144))),4,IF(AND(F144=1,G144=1,ISTEXT(I144)),3,IF(AND(OR(F144=1,G144=1),ISTEXT(I144)),2,1))))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Summary'!$J$38="OoS","OoS",IF(AND(F145=1,G145=1,NOT(ISTEXT(I145))),4,IF(AND(F145=1,G145=1,ISTEXT(I145)),3,IF(AND(OR(F145=1,G145=1),ISTEXT(I145)),2,1))))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Summary'!$K$38="OoS","OoS",IF(AND(F146=1,G146=1,NOT(ISTEXT(I146))),4,IF(AND(F146=1,G146=1,ISTEXT(I146)),3,IF(AND(OR(F146=1,G146=1),ISTEXT(I146)),2,1))))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Summary'!$L$38="OoS","OoS",IF(AND(F147=1,G147=1,NOT(ISTEXT(I147))),4,IF(AND(F147=1,G147=1,ISTEXT(I147)),3,IF(AND(OR(F147=1,G147=1),ISTEXT(I147)),2,1))))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Summary'!$M$38="OoS","OoS",IF(AND(F148=1,G148=1,NOT(ISTEXT(I148))),4,IF(AND(F148=1,G148=1,ISTEXT(I148)),3,IF(AND(OR(F148=1,G148=1),ISTEXT(I148)),2,1))))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Summary'!$N$38="OoS","OoS",IF(AND(F149=1,G149=1,NOT(ISTEXT(I149))),4,IF(AND(F149=1,G149=1,ISTEXT(I149)),3,IF(AND(OR(F149=1,G149=1),ISTEXT(I149)),2,1))))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Summary'!$O$38="OoS","OoS",IF(AND(F150=1,G150=1,NOT(ISTEXT(I150))),4,IF(AND(F150=1,G150=1,ISTEXT(I150)),3,IF(AND(OR(F150=1,G150=1),ISTEXT(I150)),2,1))))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Summary'!$P$38="OoS","OoS",IF(AND(F151=1,G151=1,NOT(ISTEXT(I151))),4,IF(AND(F151=1,G151=1,ISTEXT(I151)),3,IF(AND(OR(F151=1,G151=1),ISTEXT(I151)),2,1))))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Summary'!$Q$38="OoS","OoS",IF(AND(F152=1,G152=1,NOT(ISTEXT(I152))),4,IF(AND(F152=1,G152=1,ISTEXT(I152)),3,IF(AND(OR(F152=1,G152=1),ISTEXT(I152)),2,1))))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Summary'!$R$38="OoS","OoS",IF(AND(F153=1,G153=1,NOT(ISTEXT(I153))),4,IF(AND(F153=1,G153=1,ISTEXT(I153)),3,IF(AND(OR(F153=1,G153=1),ISTEXT(I153)),2,1))))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Summary'!$S$38="OoS","OoS",IF(AND(F154=1,G154=1,NOT(ISTEXT(I154))),4,IF(AND(F154=1,G154=1,ISTEXT(I154)),3,IF(AND(OR(F154=1,G154=1),ISTEXT(I154)),2,1))))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Summary'!$T$38="OoS","OoS",IF(AND(F155=1,G155=1,NOT(ISTEXT(I155))),4,IF(AND(F155=1,G155=1,ISTEXT(I155)),3,IF(AND(OR(F155=1,G155=1),ISTEXT(I155)),2,1))))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Summary'!$U$38="OoS","OoS",IF(AND(F156=1,G156=1,NOT(ISTEXT(I156))),4,IF(AND(F156=1,G156=1,ISTEXT(I156)),3,IF(AND(OR(F156=1,G156=1),ISTEXT(I156)),2,1))))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Summary'!$V$38="OoS","OoS",IF(AND(F157=1,G157=1,NOT(ISTEXT(I157))),4,IF(AND(F157=1,G157=1,ISTEXT(I157)),3,IF(AND(OR(F157=1,G157=1),ISTEXT(I157)),2,1))))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Summary'!$W$38="OoS","OoS",IF(AND(F158=1,G158=1,NOT(ISTEXT(I158))),4,IF(AND(F158=1,G158=1,ISTEXT(I158)),3,IF(AND(OR(F158=1,G158=1),ISTEXT(I158)),2,1))))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Summary'!$X$38="OoS","OoS",IF(AND(F159=1,G159=1,NOT(ISTEXT(I159))),4,IF(AND(F159=1,G159=1,ISTEXT(I159)),3,IF(AND(OR(F159=1,G159=1),ISTEXT(I159)),2,1))))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Summary'!$Y$38="OoS","OoS",IF(AND(F160=1,G160=1,NOT(ISTEXT(I160))),4,IF(AND(F160=1,G160=1,ISTEXT(I160)),3,IF(AND(OR(F160=1,G160=1),ISTEXT(I160)),2,1))))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Summary'!$Z$38="OoS","OoS",IF(AND(F161=1,G161=1,NOT(ISTEXT(I161))),4,IF(AND(F161=1,G161=1,ISTEXT(I161)),3,IF(AND(OR(F161=1,G161=1),ISTEXT(I161)),2,1))))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7"/>
    </row>
    <row r="162" spans="1:17" ht="13" x14ac:dyDescent="0.25">
      <c r="A162" s="351" t="s">
        <v>418</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Summary'!$G$38="OoS","OoS",IF(AND(F162=1,G162=1,NOT(ISTEXT(I162))),4,IF(AND(F162=1,G162=1,ISTEXT(I162)),3,IF(AND(OR(F162=1,G162=1),ISTEXT(I162)),2,1))))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7"/>
    </row>
    <row r="163" spans="1:17" ht="13.5" thickBot="1" x14ac:dyDescent="0.3">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Summary'!$H$38="OoS","OoS",IF(AND(F163=1,G163=1,NOT(ISTEXT(I163))),4,IF(AND(F163=1,G163=1,ISTEXT(I163)),3,IF(AND(OR(F163=1,G163=1),ISTEXT(I163)),2,1))))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7"/>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Summary'!$I$38="OoS","OoS",IF(AND(F164=1,G164=1,NOT(ISTEXT(I164))),4,IF(AND(F164=1,G164=1,ISTEXT(I164)),3,IF(AND(OR(F164=1,G164=1),ISTEXT(I164)),2,1))))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7"/>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Summary'!$J$38="OoS","OoS",IF(AND(F165=1,G165=1,NOT(ISTEXT(I165))),4,IF(AND(F165=1,G165=1,ISTEXT(I165)),3,IF(AND(OR(F165=1,G165=1),ISTEXT(I165)),2,1))))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7"/>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Summary'!$K$38="OoS","OoS",IF(AND(F166=1,G166=1,NOT(ISTEXT(I166))),4,IF(AND(F166=1,G166=1,ISTEXT(I166)),3,IF(AND(OR(F166=1,G166=1),ISTEXT(I166)),2,1))))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7"/>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Summary'!$L$38="OoS","OoS",IF(AND(F167=1,G167=1,NOT(ISTEXT(I167))),4,IF(AND(F167=1,G167=1,ISTEXT(I167)),3,IF(AND(OR(F167=1,G167=1),ISTEXT(I167)),2,1))))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7"/>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Summary'!$M$38="OoS","OoS",IF(AND(F168=1,G168=1,NOT(ISTEXT(I168))),4,IF(AND(F168=1,G168=1,ISTEXT(I168)),3,IF(AND(OR(F168=1,G168=1),ISTEXT(I168)),2,1))))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7"/>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Summary'!$N$38="OoS","OoS",IF(AND(F169=1,G169=1,NOT(ISTEXT(I169))),4,IF(AND(F169=1,G169=1,ISTEXT(I169)),3,IF(AND(OR(F169=1,G169=1),ISTEXT(I169)),2,1))))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7"/>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Summary'!$O$38="OoS","OoS",IF(AND(F170=1,G170=1,NOT(ISTEXT(I170))),4,IF(AND(F170=1,G170=1,ISTEXT(I170)),3,IF(AND(OR(F170=1,G170=1),ISTEXT(I170)),2,1))))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7"/>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Summary'!$P$38="OoS","OoS",IF(AND(F171=1,G171=1,NOT(ISTEXT(I171))),4,IF(AND(F171=1,G171=1,ISTEXT(I171)),3,IF(AND(OR(F171=1,G171=1),ISTEXT(I171)),2,1))))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7"/>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Summary'!$Q$38="OoS","OoS",IF(AND(F172=1,G172=1,NOT(ISTEXT(I172))),4,IF(AND(F172=1,G172=1,ISTEXT(I172)),3,IF(AND(OR(F172=1,G172=1),ISTEXT(I172)),2,1))))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7"/>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Summary'!$R$38="OoS","OoS",IF(AND(F173=1,G173=1,NOT(ISTEXT(I173))),4,IF(AND(F173=1,G173=1,ISTEXT(I173)),3,IF(AND(OR(F173=1,G173=1),ISTEXT(I173)),2,1))))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7"/>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Summary'!$S$38="OoS","OoS",IF(AND(F174=1,G174=1,NOT(ISTEXT(I174))),4,IF(AND(F174=1,G174=1,ISTEXT(I174)),3,IF(AND(OR(F174=1,G174=1),ISTEXT(I174)),2,1))))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7"/>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Summary'!$T$38="OoS","OoS",IF(AND(F175=1,G175=1,NOT(ISTEXT(I175))),4,IF(AND(F175=1,G175=1,ISTEXT(I175)),3,IF(AND(OR(F175=1,G175=1),ISTEXT(I175)),2,1))))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7"/>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Summary'!$U$38="OoS","OoS",IF(AND(F176=1,G176=1,NOT(ISTEXT(I176))),4,IF(AND(F176=1,G176=1,ISTEXT(I176)),3,IF(AND(OR(F176=1,G176=1),ISTEXT(I176)),2,1))))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7"/>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Summary'!$V$38="OoS","OoS",IF(AND(F177=1,G177=1,NOT(ISTEXT(I177))),4,IF(AND(F177=1,G177=1,ISTEXT(I177)),3,IF(AND(OR(F177=1,G177=1),ISTEXT(I177)),2,1))))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7"/>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Summary'!$W$38="OoS","OoS",IF(AND(F178=1,G178=1,NOT(ISTEXT(I178))),4,IF(AND(F178=1,G178=1,ISTEXT(I178)),3,IF(AND(OR(F178=1,G178=1),ISTEXT(I178)),2,1))))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7"/>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Summary'!$X$38="OoS","OoS",IF(AND(F179=1,G179=1,NOT(ISTEXT(I179))),4,IF(AND(F179=1,G179=1,ISTEXT(I179)),3,IF(AND(OR(F179=1,G179=1),ISTEXT(I179)),2,1))))</f>
        <v>OoS</v>
      </c>
      <c r="E179" s="57" t="b">
        <f t="shared" si="3"/>
        <v>1</v>
      </c>
      <c r="F179" s="59"/>
      <c r="G179" s="59"/>
      <c r="H179" s="59"/>
      <c r="I179" s="59"/>
      <c r="J179" s="59"/>
      <c r="K179" s="59"/>
      <c r="L179" s="59"/>
      <c r="M179" s="59"/>
      <c r="N179" s="63"/>
      <c r="O179" s="370"/>
      <c r="P179" s="264"/>
      <c r="Q179" s="367"/>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Summary'!$Y$38="OoS","OoS",IF(AND(F180=1,G180=1,NOT(ISTEXT(I180))),4,IF(AND(F180=1,G180=1,ISTEXT(I180)),3,IF(AND(OR(F180=1,G180=1),ISTEXT(I180)),2,1))))</f>
        <v>OoS</v>
      </c>
      <c r="E180" s="57" t="b">
        <f t="shared" si="3"/>
        <v>1</v>
      </c>
      <c r="F180" s="59"/>
      <c r="G180" s="59"/>
      <c r="H180" s="59"/>
      <c r="I180" s="59"/>
      <c r="J180" s="59"/>
      <c r="K180" s="59"/>
      <c r="L180" s="59"/>
      <c r="M180" s="59"/>
      <c r="N180" s="63"/>
      <c r="O180" s="370"/>
      <c r="P180" s="264"/>
      <c r="Q180" s="367"/>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Summary'!$Z$38="OoS","OoS",IF(AND(F181=1,G181=1,NOT(ISTEXT(I181))),4,IF(AND(F181=1,G181=1,ISTEXT(I181)),3,IF(AND(OR(F181=1,G181=1),ISTEXT(I181)),2,1))))</f>
        <v>OoS</v>
      </c>
      <c r="E181" s="57" t="b">
        <f t="shared" si="3"/>
        <v>1</v>
      </c>
      <c r="F181" s="59"/>
      <c r="G181" s="59"/>
      <c r="H181" s="59"/>
      <c r="I181" s="59"/>
      <c r="J181" s="59"/>
      <c r="K181" s="59"/>
      <c r="L181" s="59"/>
      <c r="M181" s="59"/>
      <c r="N181" s="63"/>
      <c r="O181" s="371"/>
      <c r="P181" s="264"/>
      <c r="Q181" s="368"/>
    </row>
    <row r="182" spans="1:17" ht="13" hidden="1" thickBot="1" x14ac:dyDescent="0.3"/>
    <row r="183" spans="1:17" ht="12.65" hidden="1" customHeight="1" x14ac:dyDescent="0.25"/>
    <row r="184" spans="1:17" ht="12.65" hidden="1" customHeight="1" x14ac:dyDescent="0.25"/>
    <row r="185" spans="1:17" ht="12.65" hidden="1" customHeight="1" x14ac:dyDescent="0.25"/>
    <row r="186" spans="1:17" ht="12.65" hidden="1" customHeight="1" x14ac:dyDescent="0.25"/>
    <row r="187" spans="1:17" ht="12.65" hidden="1" customHeight="1" x14ac:dyDescent="0.25"/>
    <row r="188" spans="1:17" ht="12.65" hidden="1" customHeight="1" x14ac:dyDescent="0.25"/>
    <row r="189" spans="1:17" ht="12.65" hidden="1" customHeight="1" x14ac:dyDescent="0.25"/>
    <row r="190" spans="1:17" ht="12.65" hidden="1" customHeight="1" x14ac:dyDescent="0.25"/>
    <row r="191" spans="1:17" ht="12.65" hidden="1" customHeight="1" x14ac:dyDescent="0.25"/>
    <row r="192" spans="1:17"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301" xr:uid="{B18DA968-9DB2-42E6-A42B-435DAFC81E4A}"/>
  <mergeCells count="21">
    <mergeCell ref="A2:A21"/>
    <mergeCell ref="Q2:Q41"/>
    <mergeCell ref="Q42:Q121"/>
    <mergeCell ref="A162:A181"/>
    <mergeCell ref="A142:A161"/>
    <mergeCell ref="A122:A141"/>
    <mergeCell ref="A102:A121"/>
    <mergeCell ref="A82:A101"/>
    <mergeCell ref="A62:A81"/>
    <mergeCell ref="Q122:Q181"/>
    <mergeCell ref="A42:A61"/>
    <mergeCell ref="A22:A41"/>
    <mergeCell ref="O2:O21"/>
    <mergeCell ref="O22:O41"/>
    <mergeCell ref="O42:O61"/>
    <mergeCell ref="O62:O81"/>
    <mergeCell ref="O82:O101"/>
    <mergeCell ref="O102:O121"/>
    <mergeCell ref="O122:O141"/>
    <mergeCell ref="O142:O161"/>
    <mergeCell ref="O162:O181"/>
  </mergeCells>
  <conditionalFormatting sqref="Q2 Q42 Q122">
    <cfRule type="cellIs" dxfId="398" priority="75" stopIfTrue="1" operator="equal">
      <formula>"S"</formula>
    </cfRule>
    <cfRule type="cellIs" dxfId="397" priority="76" stopIfTrue="1" operator="equal">
      <formula>"NR"</formula>
    </cfRule>
    <cfRule type="cellIs" dxfId="396" priority="77" stopIfTrue="1" operator="equal">
      <formula>"U"</formula>
    </cfRule>
  </conditionalFormatting>
  <conditionalFormatting sqref="D122:E161 D2:E101">
    <cfRule type="cellIs" dxfId="395" priority="72" stopIfTrue="1" operator="equal">
      <formula>"L"</formula>
    </cfRule>
    <cfRule type="cellIs" dxfId="394" priority="73" stopIfTrue="1" operator="equal">
      <formula>"M"</formula>
    </cfRule>
    <cfRule type="cellIs" dxfId="393" priority="74" stopIfTrue="1" operator="equal">
      <formula>"H"</formula>
    </cfRule>
  </conditionalFormatting>
  <conditionalFormatting sqref="E162:E181">
    <cfRule type="cellIs" dxfId="392" priority="62" stopIfTrue="1" operator="equal">
      <formula>"L"</formula>
    </cfRule>
    <cfRule type="cellIs" dxfId="391" priority="63" stopIfTrue="1" operator="equal">
      <formula>"M"</formula>
    </cfRule>
    <cfRule type="cellIs" dxfId="390" priority="64" stopIfTrue="1" operator="equal">
      <formula>"H"</formula>
    </cfRule>
  </conditionalFormatting>
  <conditionalFormatting sqref="D162:D181">
    <cfRule type="cellIs" dxfId="389" priority="45" stopIfTrue="1" operator="equal">
      <formula>"L"</formula>
    </cfRule>
    <cfRule type="cellIs" dxfId="388" priority="46" stopIfTrue="1" operator="equal">
      <formula>"M"</formula>
    </cfRule>
    <cfRule type="cellIs" dxfId="387" priority="47" stopIfTrue="1" operator="equal">
      <formula>"H"</formula>
    </cfRule>
  </conditionalFormatting>
  <conditionalFormatting sqref="D102:E121">
    <cfRule type="cellIs" dxfId="386" priority="15" stopIfTrue="1" operator="equal">
      <formula>"L"</formula>
    </cfRule>
    <cfRule type="cellIs" dxfId="385" priority="16" stopIfTrue="1" operator="equal">
      <formula>"M"</formula>
    </cfRule>
    <cfRule type="cellIs" dxfId="384" priority="17" stopIfTrue="1" operator="equal">
      <formula>"H"</formula>
    </cfRule>
  </conditionalFormatting>
  <conditionalFormatting sqref="C2:C181">
    <cfRule type="expression" dxfId="383" priority="8" stopIfTrue="1">
      <formula>D2=4</formula>
    </cfRule>
    <cfRule type="expression" dxfId="382" priority="9" stopIfTrue="1">
      <formula>D2=3</formula>
    </cfRule>
    <cfRule type="expression" dxfId="381" priority="10" stopIfTrue="1">
      <formula>OR(D2=1,D2=2)</formula>
    </cfRule>
  </conditionalFormatting>
  <conditionalFormatting sqref="C2:C181">
    <cfRule type="cellIs" dxfId="380" priority="6" stopIfTrue="1" operator="equal">
      <formula>"NC"</formula>
    </cfRule>
    <cfRule type="cellIs" dxfId="379" priority="7" stopIfTrue="1" operator="equal">
      <formula>"NY"</formula>
    </cfRule>
  </conditionalFormatting>
  <conditionalFormatting sqref="O2 O22 O42 O62 O82 O102 O122 O142 O162">
    <cfRule type="expression" dxfId="378" priority="1" stopIfTrue="1">
      <formula>OR(O2="L",O2="FM")</formula>
    </cfRule>
    <cfRule type="expression" dxfId="377" priority="2" stopIfTrue="1">
      <formula>OR(O2="M",O2="LM")</formula>
    </cfRule>
    <cfRule type="expression" dxfId="376" priority="3" stopIfTrue="1">
      <formula>OR(O2="H",O2="PM",O2="NM",O2="DM")</formula>
    </cfRule>
    <cfRule type="expression" dxfId="375" priority="4" stopIfTrue="1">
      <formula>OR(O2="NC")</formula>
    </cfRule>
    <cfRule type="expression" dxfId="374" priority="5" stopIfTrue="1">
      <formula>OR(O2="NY")</formula>
    </cfRule>
  </conditionalFormatting>
  <dataValidations count="2">
    <dataValidation type="list" allowBlank="1" showInputMessage="1" showErrorMessage="1" sqref="F2:G181" xr:uid="{1CCFA95B-00CF-4EF4-8B12-6480856D8414}">
      <formula1>"0,1,NY"</formula1>
    </dataValidation>
    <dataValidation type="whole" operator="greaterThanOrEqual" allowBlank="1" showInputMessage="1" showErrorMessage="1" error="Only numeric entries allowed" sqref="H2:H181 J2:J181" xr:uid="{18DABB58-72EB-4B86-A7F5-EC1CE6960417}">
      <formula1>0</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E8099D6F-B4F3-4CD5-BF7D-90320D98DC51}">
          <x14:formula1>
            <xm:f>'Organizational Unit Summary'!$AL$22:$AL$24</xm:f>
          </x14:formula1>
          <xm:sqref>Q2 Q42 Q122</xm:sqref>
        </x14:dataValidation>
        <x14:dataValidation type="list" allowBlank="1" showInputMessage="1" showErrorMessage="1" xr:uid="{39F40596-38E0-44AC-9B0C-542DC0382203}">
          <x14:formula1>
            <xm:f>IF('Organizational Unit Summary'!$B$24="Evaluation", Eval_Char, Benchmark_Char)</xm:f>
          </x14:formula1>
          <xm:sqref>O2 O22 O42 O62 O82 O102 O122 O142 O162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E8437-24E4-483B-88E3-974FF08337BD}">
  <sheetPr codeName="Sheet31">
    <tabColor rgb="FF00B0F0"/>
  </sheetPr>
  <dimension ref="A1:Q681"/>
  <sheetViews>
    <sheetView zoomScale="80" zoomScaleNormal="80" workbookViewId="0">
      <pane ySplit="1" topLeftCell="A2" activePane="bottomLeft" state="frozen"/>
      <selection pane="bottomLeft" activeCell="M62" sqref="M62"/>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6384" width="8.81640625" style="56"/>
  </cols>
  <sheetData>
    <row r="1" spans="1:17" s="98" customFormat="1" ht="38" thickBot="1" x14ac:dyDescent="0.3">
      <c r="A1" s="193" t="s">
        <v>59</v>
      </c>
      <c r="B1" s="193" t="s">
        <v>60</v>
      </c>
      <c r="C1" s="193" t="s">
        <v>332</v>
      </c>
      <c r="D1" s="193" t="s">
        <v>61</v>
      </c>
      <c r="E1" s="193" t="s">
        <v>62</v>
      </c>
      <c r="F1" s="193" t="s">
        <v>63</v>
      </c>
      <c r="G1" s="193" t="s">
        <v>64</v>
      </c>
      <c r="H1" s="193" t="s">
        <v>65</v>
      </c>
      <c r="I1" s="193" t="s">
        <v>497</v>
      </c>
      <c r="J1" s="193" t="s">
        <v>66</v>
      </c>
      <c r="K1" s="193" t="s">
        <v>323</v>
      </c>
      <c r="L1" s="193" t="s">
        <v>623</v>
      </c>
      <c r="M1" s="193" t="s">
        <v>68</v>
      </c>
      <c r="N1" s="193" t="s">
        <v>496</v>
      </c>
      <c r="O1" s="194" t="s">
        <v>69</v>
      </c>
      <c r="P1" s="193" t="s">
        <v>484</v>
      </c>
      <c r="Q1" s="270" t="s">
        <v>325</v>
      </c>
    </row>
    <row r="2" spans="1:17" ht="13" x14ac:dyDescent="0.25">
      <c r="A2" s="351" t="s">
        <v>419</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Summary'!$G$39="OoS","OoS",IF(AND(F2=1,G2=1,NOT(ISTEXT(I2))),4,IF(AND(F2=1,G2=1,ISTEXT(I2)),3,IF(AND(OR(F2=1,G2=1),ISTEXT(I2)),2,1))))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Summary'!$H$39="OoS","OoS",IF(AND(F3=1,G3=1,NOT(ISTEXT(I3))),4,IF(AND(F3=1,G3=1,ISTEXT(I3)),3,IF(AND(OR(F3=1,G3=1),ISTEXT(I3)),2,1))))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Summary'!$I$39="OoS","OoS",IF(AND(F4=1,G4=1,NOT(ISTEXT(I4))),4,IF(AND(F4=1,G4=1,ISTEXT(I4)),3,IF(AND(OR(F4=1,G4=1),ISTEXT(I4)),2,1))))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Summary'!$J$39="OoS","OoS",IF(AND(F5=1,G5=1,NOT(ISTEXT(I5))),4,IF(AND(F5=1,G5=1,ISTEXT(I5)),3,IF(AND(OR(F5=1,G5=1),ISTEXT(I5)),2,1))))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Summary'!$K$39="OoS","OoS",IF(AND(F6=1,G6=1,NOT(ISTEXT(I6))),4,IF(AND(F6=1,G6=1,ISTEXT(I6)),3,IF(AND(OR(F6=1,G6=1),ISTEXT(I6)),2,1))))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Summary'!$L$39="OoS","OoS",IF(AND(F7=1,G7=1,NOT(ISTEXT(I7))),4,IF(AND(F7=1,G7=1,ISTEXT(I7)),3,IF(AND(OR(F7=1,G7=1),ISTEXT(I7)),2,1))))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Summary'!$M$39="OoS","OoS",IF(AND(F8=1,G8=1,NOT(ISTEXT(I8))),4,IF(AND(F8=1,G8=1,ISTEXT(I8)),3,IF(AND(OR(F8=1,G8=1),ISTEXT(I8)),2,1))))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Summary'!$N$39="OoS","OoS",IF(AND(F9=1,G9=1,NOT(ISTEXT(I9))),4,IF(AND(F9=1,G9=1,ISTEXT(I9)),3,IF(AND(OR(F9=1,G9=1),ISTEXT(I9)),2,1))))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Summary'!$O$39="OoS","OoS",IF(AND(F10=1,G10=1,NOT(ISTEXT(I10))),4,IF(AND(F10=1,G10=1,ISTEXT(I10)),3,IF(AND(OR(F10=1,G10=1),ISTEXT(I10)),2,1))))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Summary'!$P$39="OoS","OoS",IF(AND(F11=1,G11=1,NOT(ISTEXT(I11))),4,IF(AND(F11=1,G11=1,ISTEXT(I11)),3,IF(AND(OR(F11=1,G11=1),ISTEXT(I11)),2,1))))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Summary'!$Q$39="OoS","OoS",IF(AND(F12=1,G12=1,NOT(ISTEXT(I12))),4,IF(AND(F12=1,G12=1,ISTEXT(I12)),3,IF(AND(OR(F12=1,G12=1),ISTEXT(I12)),2,1))))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Summary'!$R$39="OoS","OoS",IF(AND(F13=1,G13=1,NOT(ISTEXT(I13))),4,IF(AND(F13=1,G13=1,ISTEXT(I13)),3,IF(AND(OR(F13=1,G13=1),ISTEXT(I13)),2,1))))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Summary'!$S$39="OoS","OoS",IF(AND(F14=1,G14=1,NOT(ISTEXT(I14))),4,IF(AND(F14=1,G14=1,ISTEXT(I14)),3,IF(AND(OR(F14=1,G14=1),ISTEXT(I14)),2,1))))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Summary'!$T$39="OoS","OoS",IF(AND(F15=1,G15=1,NOT(ISTEXT(I15))),4,IF(AND(F15=1,G15=1,ISTEXT(I15)),3,IF(AND(OR(F15=1,G15=1),ISTEXT(I15)),2,1))))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Summary'!$U$39="OoS","OoS",IF(AND(F16=1,G16=1,NOT(ISTEXT(I16))),4,IF(AND(F16=1,G16=1,ISTEXT(I16)),3,IF(AND(OR(F16=1,G16=1),ISTEXT(I16)),2,1))))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Summary'!$V$39="OoS","OoS",IF(AND(F17=1,G17=1,NOT(ISTEXT(I17))),4,IF(AND(F17=1,G17=1,ISTEXT(I17)),3,IF(AND(OR(F17=1,G17=1),ISTEXT(I17)),2,1))))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Summary'!$W$39="OoS","OoS",IF(AND(F18=1,G18=1,NOT(ISTEXT(I18))),4,IF(AND(F18=1,G18=1,ISTEXT(I18)),3,IF(AND(OR(F18=1,G18=1),ISTEXT(I18)),2,1))))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Summary'!$X$39="OoS","OoS",IF(AND(F19=1,G19=1,NOT(ISTEXT(I19))),4,IF(AND(F19=1,G19=1,ISTEXT(I19)),3,IF(AND(OR(F19=1,G19=1),ISTEXT(I19)),2,1))))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Summary'!$Y$39="OoS","OoS",IF(AND(F20=1,G20=1,NOT(ISTEXT(I20))),4,IF(AND(F20=1,G20=1,ISTEXT(I20)),3,IF(AND(OR(F20=1,G20=1),ISTEXT(I20)),2,1))))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Summary'!$Z$39="OoS","OoS",IF(AND(F21=1,G21=1,NOT(ISTEXT(I21))),4,IF(AND(F21=1,G21=1,ISTEXT(I21)),3,IF(AND(OR(F21=1,G21=1),ISTEXT(I21)),2,1))))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420</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Summary'!$G$39="OoS","OoS",IF(AND(F22=1,G22=1,NOT(ISTEXT(I22))),4,IF(AND(F22=1,G22=1,ISTEXT(I22)),3,IF(AND(OR(F22=1,G22=1),ISTEXT(I22)),2,1))))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Summary'!$H$39="OoS","OoS",IF(AND(F23=1,G23=1,NOT(ISTEXT(I23))),4,IF(AND(F23=1,G23=1,ISTEXT(I23)),3,IF(AND(OR(F23=1,G23=1),ISTEXT(I23)),2,1))))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Summary'!$I$39="OoS","OoS",IF(AND(F24=1,G24=1,NOT(ISTEXT(I24))),4,IF(AND(F24=1,G24=1,ISTEXT(I24)),3,IF(AND(OR(F24=1,G24=1),ISTEXT(I24)),2,1))))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Summary'!$J$39="OoS","OoS",IF(AND(F25=1,G25=1,NOT(ISTEXT(I25))),4,IF(AND(F25=1,G25=1,ISTEXT(I25)),3,IF(AND(OR(F25=1,G25=1),ISTEXT(I25)),2,1))))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Summary'!$K$39="OoS","OoS",IF(AND(F26=1,G26=1,NOT(ISTEXT(I26))),4,IF(AND(F26=1,G26=1,ISTEXT(I26)),3,IF(AND(OR(F26=1,G26=1),ISTEXT(I26)),2,1))))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Summary'!$L$39="OoS","OoS",IF(AND(F27=1,G27=1,NOT(ISTEXT(I27))),4,IF(AND(F27=1,G27=1,ISTEXT(I27)),3,IF(AND(OR(F27=1,G27=1),ISTEXT(I27)),2,1))))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Summary'!$M$39="OoS","OoS",IF(AND(F28=1,G28=1,NOT(ISTEXT(I28))),4,IF(AND(F28=1,G28=1,ISTEXT(I28)),3,IF(AND(OR(F28=1,G28=1),ISTEXT(I28)),2,1))))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Summary'!$N$39="OoS","OoS",IF(AND(F29=1,G29=1,NOT(ISTEXT(I29))),4,IF(AND(F29=1,G29=1,ISTEXT(I29)),3,IF(AND(OR(F29=1,G29=1),ISTEXT(I29)),2,1))))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Summary'!$O$39="OoS","OoS",IF(AND(F30=1,G30=1,NOT(ISTEXT(I30))),4,IF(AND(F30=1,G30=1,ISTEXT(I30)),3,IF(AND(OR(F30=1,G30=1),ISTEXT(I30)),2,1))))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Summary'!$P$39="OoS","OoS",IF(AND(F31=1,G31=1,NOT(ISTEXT(I31))),4,IF(AND(F31=1,G31=1,ISTEXT(I31)),3,IF(AND(OR(F31=1,G31=1),ISTEXT(I31)),2,1))))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Summary'!$Q$39="OoS","OoS",IF(AND(F32=1,G32=1,NOT(ISTEXT(I32))),4,IF(AND(F32=1,G32=1,ISTEXT(I32)),3,IF(AND(OR(F32=1,G32=1),ISTEXT(I32)),2,1))))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Summary'!$R$39="OoS","OoS",IF(AND(F33=1,G33=1,NOT(ISTEXT(I33))),4,IF(AND(F33=1,G33=1,ISTEXT(I33)),3,IF(AND(OR(F33=1,G33=1),ISTEXT(I33)),2,1))))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Summary'!$S$39="OoS","OoS",IF(AND(F34=1,G34=1,NOT(ISTEXT(I34))),4,IF(AND(F34=1,G34=1,ISTEXT(I34)),3,IF(AND(OR(F34=1,G34=1),ISTEXT(I34)),2,1))))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Summary'!$T$39="OoS","OoS",IF(AND(F35=1,G35=1,NOT(ISTEXT(I35))),4,IF(AND(F35=1,G35=1,ISTEXT(I35)),3,IF(AND(OR(F35=1,G35=1),ISTEXT(I35)),2,1))))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Summary'!$U$39="OoS","OoS",IF(AND(F36=1,G36=1,NOT(ISTEXT(I36))),4,IF(AND(F36=1,G36=1,ISTEXT(I36)),3,IF(AND(OR(F36=1,G36=1),ISTEXT(I36)),2,1))))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Summary'!$V$39="OoS","OoS",IF(AND(F37=1,G37=1,NOT(ISTEXT(I37))),4,IF(AND(F37=1,G37=1,ISTEXT(I37)),3,IF(AND(OR(F37=1,G37=1),ISTEXT(I37)),2,1))))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Summary'!$W$39="OoS","OoS",IF(AND(F38=1,G38=1,NOT(ISTEXT(I38))),4,IF(AND(F38=1,G38=1,ISTEXT(I38)),3,IF(AND(OR(F38=1,G38=1),ISTEXT(I38)),2,1))))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Summary'!$X$39="OoS","OoS",IF(AND(F39=1,G39=1,NOT(ISTEXT(I39))),4,IF(AND(F39=1,G39=1,ISTEXT(I39)),3,IF(AND(OR(F39=1,G39=1),ISTEXT(I39)),2,1))))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Summary'!$Y$39="OoS","OoS",IF(AND(F40=1,G40=1,NOT(ISTEXT(I40))),4,IF(AND(F40=1,G40=1,ISTEXT(I40)),3,IF(AND(OR(F40=1,G40=1),ISTEXT(I40)),2,1))))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Summary'!$Z$39="OoS","OoS",IF(AND(F41=1,G41=1,NOT(ISTEXT(I41))),4,IF(AND(F41=1,G41=1,ISTEXT(I41)),3,IF(AND(OR(F41=1,G41=1),ISTEXT(I41)),2,1))))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421</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Summary'!$G$39="OoS","OoS",IF(AND(F42=1,G42=1,NOT(ISTEXT(I42))),4,IF(AND(F42=1,G42=1,ISTEXT(I42)),3,IF(AND(OR(F42=1,G42=1),ISTEXT(I42)),2,1))))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Summary'!$H$39="OoS","OoS",IF(AND(F43=1,G43=1,NOT(ISTEXT(I43))),4,IF(AND(F43=1,G43=1,ISTEXT(I43)),3,IF(AND(OR(F43=1,G43=1),ISTEXT(I43)),2,1))))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Summary'!$I$39="OoS","OoS",IF(AND(F44=1,G44=1,NOT(ISTEXT(I44))),4,IF(AND(F44=1,G44=1,ISTEXT(I44)),3,IF(AND(OR(F44=1,G44=1),ISTEXT(I44)),2,1))))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Summary'!$J$39="OoS","OoS",IF(AND(F45=1,G45=1,NOT(ISTEXT(I45))),4,IF(AND(F45=1,G45=1,ISTEXT(I45)),3,IF(AND(OR(F45=1,G45=1),ISTEXT(I45)),2,1))))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Summary'!$K$39="OoS","OoS",IF(AND(F46=1,G46=1,NOT(ISTEXT(I46))),4,IF(AND(F46=1,G46=1,ISTEXT(I46)),3,IF(AND(OR(F46=1,G46=1),ISTEXT(I46)),2,1))))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Summary'!$L$39="OoS","OoS",IF(AND(F47=1,G47=1,NOT(ISTEXT(I47))),4,IF(AND(F47=1,G47=1,ISTEXT(I47)),3,IF(AND(OR(F47=1,G47=1),ISTEXT(I47)),2,1))))</f>
        <v>OoS</v>
      </c>
      <c r="E47" s="57" t="b">
        <f t="shared" ref="E47:E101"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Summary'!$M$39="OoS","OoS",IF(AND(F48=1,G48=1,NOT(ISTEXT(I48))),4,IF(AND(F48=1,G48=1,ISTEXT(I48)),3,IF(AND(OR(F48=1,G48=1),ISTEXT(I48)),2,1))))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Summary'!$N$39="OoS","OoS",IF(AND(F49=1,G49=1,NOT(ISTEXT(I49))),4,IF(AND(F49=1,G49=1,ISTEXT(I49)),3,IF(AND(OR(F49=1,G49=1),ISTEXT(I49)),2,1))))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Summary'!$O$39="OoS","OoS",IF(AND(F50=1,G50=1,NOT(ISTEXT(I50))),4,IF(AND(F50=1,G50=1,ISTEXT(I50)),3,IF(AND(OR(F50=1,G50=1),ISTEXT(I50)),2,1))))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Summary'!$P$39="OoS","OoS",IF(AND(F51=1,G51=1,NOT(ISTEXT(I51))),4,IF(AND(F51=1,G51=1,ISTEXT(I51)),3,IF(AND(OR(F51=1,G51=1),ISTEXT(I51)),2,1))))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Summary'!$Q$39="OoS","OoS",IF(AND(F52=1,G52=1,NOT(ISTEXT(I52))),4,IF(AND(F52=1,G52=1,ISTEXT(I52)),3,IF(AND(OR(F52=1,G52=1),ISTEXT(I52)),2,1))))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Summary'!$R$39="OoS","OoS",IF(AND(F53=1,G53=1,NOT(ISTEXT(I53))),4,IF(AND(F53=1,G53=1,ISTEXT(I53)),3,IF(AND(OR(F53=1,G53=1),ISTEXT(I53)),2,1))))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Summary'!$S$39="OoS","OoS",IF(AND(F54=1,G54=1,NOT(ISTEXT(I54))),4,IF(AND(F54=1,G54=1,ISTEXT(I54)),3,IF(AND(OR(F54=1,G54=1),ISTEXT(I54)),2,1))))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Summary'!$T$39="OoS","OoS",IF(AND(F55=1,G55=1,NOT(ISTEXT(I55))),4,IF(AND(F55=1,G55=1,ISTEXT(I55)),3,IF(AND(OR(F55=1,G55=1),ISTEXT(I55)),2,1))))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Summary'!$U$39="OoS","OoS",IF(AND(F56=1,G56=1,NOT(ISTEXT(I56))),4,IF(AND(F56=1,G56=1,ISTEXT(I56)),3,IF(AND(OR(F56=1,G56=1),ISTEXT(I56)),2,1))))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Summary'!$V$39="OoS","OoS",IF(AND(F57=1,G57=1,NOT(ISTEXT(I57))),4,IF(AND(F57=1,G57=1,ISTEXT(I57)),3,IF(AND(OR(F57=1,G57=1),ISTEXT(I57)),2,1))))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Summary'!$W$39="OoS","OoS",IF(AND(F58=1,G58=1,NOT(ISTEXT(I58))),4,IF(AND(F58=1,G58=1,ISTEXT(I58)),3,IF(AND(OR(F58=1,G58=1),ISTEXT(I58)),2,1))))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Summary'!$X$39="OoS","OoS",IF(AND(F59=1,G59=1,NOT(ISTEXT(I59))),4,IF(AND(F59=1,G59=1,ISTEXT(I59)),3,IF(AND(OR(F59=1,G59=1),ISTEXT(I59)),2,1))))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Summary'!$Y$39="OoS","OoS",IF(AND(F60=1,G60=1,NOT(ISTEXT(I60))),4,IF(AND(F60=1,G60=1,ISTEXT(I60)),3,IF(AND(OR(F60=1,G60=1),ISTEXT(I60)),2,1))))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Summary'!$Z$39="OoS","OoS",IF(AND(F61=1,G61=1,NOT(ISTEXT(I61))),4,IF(AND(F61=1,G61=1,ISTEXT(I61)),3,IF(AND(OR(F61=1,G61=1),ISTEXT(I61)),2,1))))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422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Summary'!$G$39="OoS","OoS",IF(AND(F62=1,G62=1,NOT(ISTEXT(I62))),4,IF(AND(F62=1,G62=1,ISTEXT(I62)),3,IF(AND(OR(F62=1,G62=1),ISTEXT(I62)),2,1))))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Summary'!$H$39="OoS","OoS",IF(AND(F63=1,G63=1,NOT(ISTEXT(I63))),4,IF(AND(F63=1,G63=1,ISTEXT(I63)),3,IF(AND(OR(F63=1,G63=1),ISTEXT(I63)),2,1))))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Summary'!$I$39="OoS","OoS",IF(AND(F64=1,G64=1,NOT(ISTEXT(I64))),4,IF(AND(F64=1,G64=1,ISTEXT(I64)),3,IF(AND(OR(F64=1,G64=1),ISTEXT(I64)),2,1))))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Summary'!$J$39="OoS","OoS",IF(AND(F65=1,G65=1,NOT(ISTEXT(I65))),4,IF(AND(F65=1,G65=1,ISTEXT(I65)),3,IF(AND(OR(F65=1,G65=1),ISTEXT(I65)),2,1))))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Summary'!$K$39="OoS","OoS",IF(AND(F66=1,G66=1,NOT(ISTEXT(I66))),4,IF(AND(F66=1,G66=1,ISTEXT(I66)),3,IF(AND(OR(F66=1,G66=1),ISTEXT(I66)),2,1))))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Summary'!$L$39="OoS","OoS",IF(AND(F67=1,G67=1,NOT(ISTEXT(I67))),4,IF(AND(F67=1,G67=1,ISTEXT(I67)),3,IF(AND(OR(F67=1,G67=1),ISTEXT(I67)),2,1))))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Summary'!$M$39="OoS","OoS",IF(AND(F68=1,G68=1,NOT(ISTEXT(I68))),4,IF(AND(F68=1,G68=1,ISTEXT(I68)),3,IF(AND(OR(F68=1,G68=1),ISTEXT(I68)),2,1))))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Summary'!$N$39="OoS","OoS",IF(AND(F69=1,G69=1,NOT(ISTEXT(I69))),4,IF(AND(F69=1,G69=1,ISTEXT(I69)),3,IF(AND(OR(F69=1,G69=1),ISTEXT(I69)),2,1))))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Summary'!$O$39="OoS","OoS",IF(AND(F70=1,G70=1,NOT(ISTEXT(I70))),4,IF(AND(F70=1,G70=1,ISTEXT(I70)),3,IF(AND(OR(F70=1,G70=1),ISTEXT(I70)),2,1))))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Summary'!$P$39="OoS","OoS",IF(AND(F71=1,G71=1,NOT(ISTEXT(I71))),4,IF(AND(F71=1,G71=1,ISTEXT(I71)),3,IF(AND(OR(F71=1,G71=1),ISTEXT(I71)),2,1))))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Summary'!$Q$39="OoS","OoS",IF(AND(F72=1,G72=1,NOT(ISTEXT(I72))),4,IF(AND(F72=1,G72=1,ISTEXT(I72)),3,IF(AND(OR(F72=1,G72=1),ISTEXT(I72)),2,1))))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Summary'!$R$39="OoS","OoS",IF(AND(F73=1,G73=1,NOT(ISTEXT(I73))),4,IF(AND(F73=1,G73=1,ISTEXT(I73)),3,IF(AND(OR(F73=1,G73=1),ISTEXT(I73)),2,1))))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Summary'!$S$39="OoS","OoS",IF(AND(F74=1,G74=1,NOT(ISTEXT(I74))),4,IF(AND(F74=1,G74=1,ISTEXT(I74)),3,IF(AND(OR(F74=1,G74=1),ISTEXT(I74)),2,1))))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Summary'!$T$39="OoS","OoS",IF(AND(F75=1,G75=1,NOT(ISTEXT(I75))),4,IF(AND(F75=1,G75=1,ISTEXT(I75)),3,IF(AND(OR(F75=1,G75=1),ISTEXT(I75)),2,1))))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Summary'!$U$39="OoS","OoS",IF(AND(F76=1,G76=1,NOT(ISTEXT(I76))),4,IF(AND(F76=1,G76=1,ISTEXT(I76)),3,IF(AND(OR(F76=1,G76=1),ISTEXT(I76)),2,1))))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Summary'!$V$39="OoS","OoS",IF(AND(F77=1,G77=1,NOT(ISTEXT(I77))),4,IF(AND(F77=1,G77=1,ISTEXT(I77)),3,IF(AND(OR(F77=1,G77=1),ISTEXT(I77)),2,1))))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Summary'!$W$39="OoS","OoS",IF(AND(F78=1,G78=1,NOT(ISTEXT(I78))),4,IF(AND(F78=1,G78=1,ISTEXT(I78)),3,IF(AND(OR(F78=1,G78=1),ISTEXT(I78)),2,1))))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Summary'!$X$39="OoS","OoS",IF(AND(F79=1,G79=1,NOT(ISTEXT(I79))),4,IF(AND(F79=1,G79=1,ISTEXT(I79)),3,IF(AND(OR(F79=1,G79=1),ISTEXT(I79)),2,1))))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Summary'!$Y$39="OoS","OoS",IF(AND(F80=1,G80=1,NOT(ISTEXT(I80))),4,IF(AND(F80=1,G80=1,ISTEXT(I80)),3,IF(AND(OR(F80=1,G80=1),ISTEXT(I80)),2,1))))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Summary'!$Z$39="OoS","OoS",IF(AND(F81=1,G81=1,NOT(ISTEXT(I81))),4,IF(AND(F81=1,G81=1,ISTEXT(I81)),3,IF(AND(OR(F81=1,G81=1),ISTEXT(I81)),2,1))))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423</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Summary'!$G$39="OoS","OoS",IF(AND(F82=1,G82=1,NOT(ISTEXT(I82))),4,IF(AND(F82=1,G82=1,ISTEXT(I82)),3,IF(AND(OR(F82=1,G82=1),ISTEXT(I82)),2,1))))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Summary'!$H$39="OoS","OoS",IF(AND(F83=1,G83=1,NOT(ISTEXT(I83))),4,IF(AND(F83=1,G83=1,ISTEXT(I83)),3,IF(AND(OR(F83=1,G83=1),ISTEXT(I83)),2,1))))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Summary'!$I$39="OoS","OoS",IF(AND(F84=1,G84=1,NOT(ISTEXT(I84))),4,IF(AND(F84=1,G84=1,ISTEXT(I84)),3,IF(AND(OR(F84=1,G84=1),ISTEXT(I84)),2,1))))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Summary'!$J$39="OoS","OoS",IF(AND(F85=1,G85=1,NOT(ISTEXT(I85))),4,IF(AND(F85=1,G85=1,ISTEXT(I85)),3,IF(AND(OR(F85=1,G85=1),ISTEXT(I85)),2,1))))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Summary'!$K$39="OoS","OoS",IF(AND(F86=1,G86=1,NOT(ISTEXT(I86))),4,IF(AND(F86=1,G86=1,ISTEXT(I86)),3,IF(AND(OR(F86=1,G86=1),ISTEXT(I86)),2,1))))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Summary'!$L$39="OoS","OoS",IF(AND(F87=1,G87=1,NOT(ISTEXT(I87))),4,IF(AND(F87=1,G87=1,ISTEXT(I87)),3,IF(AND(OR(F87=1,G87=1),ISTEXT(I87)),2,1))))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Summary'!$M$39="OoS","OoS",IF(AND(F88=1,G88=1,NOT(ISTEXT(I88))),4,IF(AND(F88=1,G88=1,ISTEXT(I88)),3,IF(AND(OR(F88=1,G88=1),ISTEXT(I88)),2,1))))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Summary'!$N$39="OoS","OoS",IF(AND(F89=1,G89=1,NOT(ISTEXT(I89))),4,IF(AND(F89=1,G89=1,ISTEXT(I89)),3,IF(AND(OR(F89=1,G89=1),ISTEXT(I89)),2,1))))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Summary'!$O$39="OoS","OoS",IF(AND(F90=1,G90=1,NOT(ISTEXT(I90))),4,IF(AND(F90=1,G90=1,ISTEXT(I90)),3,IF(AND(OR(F90=1,G90=1),ISTEXT(I90)),2,1))))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Summary'!$P$39="OoS","OoS",IF(AND(F91=1,G91=1,NOT(ISTEXT(I91))),4,IF(AND(F91=1,G91=1,ISTEXT(I91)),3,IF(AND(OR(F91=1,G91=1),ISTEXT(I91)),2,1))))</f>
        <v>OoS</v>
      </c>
      <c r="E91" s="57" t="b">
        <f t="shared" si="1"/>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Summary'!$Q$39="OoS","OoS",IF(AND(F92=1,G92=1,NOT(ISTEXT(I92))),4,IF(AND(F92=1,G92=1,ISTEXT(I92)),3,IF(AND(OR(F92=1,G92=1),ISTEXT(I92)),2,1))))</f>
        <v>OoS</v>
      </c>
      <c r="E92" s="57" t="b">
        <f t="shared" si="1"/>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Summary'!$R$39="OoS","OoS",IF(AND(F93=1,G93=1,NOT(ISTEXT(I93))),4,IF(AND(F93=1,G93=1,ISTEXT(I93)),3,IF(AND(OR(F93=1,G93=1),ISTEXT(I93)),2,1))))</f>
        <v>OoS</v>
      </c>
      <c r="E93" s="57" t="b">
        <f t="shared" si="1"/>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Summary'!$S$39="OoS","OoS",IF(AND(F94=1,G94=1,NOT(ISTEXT(I94))),4,IF(AND(F94=1,G94=1,ISTEXT(I94)),3,IF(AND(OR(F94=1,G94=1),ISTEXT(I94)),2,1))))</f>
        <v>OoS</v>
      </c>
      <c r="E94" s="57" t="b">
        <f t="shared" si="1"/>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Summary'!$T$39="OoS","OoS",IF(AND(F95=1,G95=1,NOT(ISTEXT(I95))),4,IF(AND(F95=1,G95=1,ISTEXT(I95)),3,IF(AND(OR(F95=1,G95=1),ISTEXT(I95)),2,1))))</f>
        <v>OoS</v>
      </c>
      <c r="E95" s="57" t="b">
        <f t="shared" si="1"/>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Summary'!$U$39="OoS","OoS",IF(AND(F96=1,G96=1,NOT(ISTEXT(I96))),4,IF(AND(F96=1,G96=1,ISTEXT(I96)),3,IF(AND(OR(F96=1,G96=1),ISTEXT(I96)),2,1))))</f>
        <v>OoS</v>
      </c>
      <c r="E96" s="57" t="b">
        <f t="shared" si="1"/>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Summary'!$V$39="OoS","OoS",IF(AND(F97=1,G97=1,NOT(ISTEXT(I97))),4,IF(AND(F97=1,G97=1,ISTEXT(I97)),3,IF(AND(OR(F97=1,G97=1),ISTEXT(I97)),2,1))))</f>
        <v>OoS</v>
      </c>
      <c r="E97" s="57" t="b">
        <f t="shared" si="1"/>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Summary'!$W$39="OoS","OoS",IF(AND(F98=1,G98=1,NOT(ISTEXT(I98))),4,IF(AND(F98=1,G98=1,ISTEXT(I98)),3,IF(AND(OR(F98=1,G98=1),ISTEXT(I98)),2,1))))</f>
        <v>OoS</v>
      </c>
      <c r="E98" s="57" t="b">
        <f t="shared" si="1"/>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Summary'!$X$39="OoS","OoS",IF(AND(F99=1,G99=1,NOT(ISTEXT(I99))),4,IF(AND(F99=1,G99=1,ISTEXT(I99)),3,IF(AND(OR(F99=1,G99=1),ISTEXT(I99)),2,1))))</f>
        <v>OoS</v>
      </c>
      <c r="E99" s="57" t="b">
        <f t="shared" si="1"/>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Summary'!$Y$39="OoS","OoS",IF(AND(F100=1,G100=1,NOT(ISTEXT(I100))),4,IF(AND(F100=1,G100=1,ISTEXT(I100)),3,IF(AND(OR(F100=1,G100=1),ISTEXT(I100)),2,1))))</f>
        <v>OoS</v>
      </c>
      <c r="E100" s="57" t="b">
        <f t="shared" si="1"/>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Summary'!$Z$39="OoS","OoS",IF(AND(F101=1,G101=1,NOT(ISTEXT(I101))),4,IF(AND(F101=1,G101=1,ISTEXT(I101)),3,IF(AND(OR(F101=1,G101=1),ISTEXT(I101)),2,1))))</f>
        <v>OoS</v>
      </c>
      <c r="E101" s="57" t="b">
        <f t="shared" si="1"/>
        <v>1</v>
      </c>
      <c r="F101" s="59"/>
      <c r="G101" s="59"/>
      <c r="H101" s="59"/>
      <c r="I101" s="59"/>
      <c r="J101" s="59"/>
      <c r="K101" s="59"/>
      <c r="L101" s="59"/>
      <c r="M101" s="59"/>
      <c r="N101" s="63"/>
      <c r="O101" s="371"/>
      <c r="P101" s="264"/>
      <c r="Q101" s="367"/>
    </row>
    <row r="102" spans="1:17" ht="13" x14ac:dyDescent="0.25">
      <c r="A102" s="351" t="s">
        <v>426</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Summary'!$G$39="OoS","OoS",IF(AND(F102=1,G102=1,NOT(ISTEXT(I102))),4,IF(AND(F102=1,G102=1,ISTEXT(I102)),3,IF(AND(OR(F102=1,G102=1),ISTEXT(I102)),2,1))))</f>
        <v>OoS</v>
      </c>
      <c r="E102" s="57" t="b">
        <f t="shared" ref="E102:E121" si="2">OR(NOT(ISBLANK(F102)),OR(C102="OoS"))</f>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Summary'!$H$39="OoS","OoS",IF(AND(F103=1,G103=1,NOT(ISTEXT(I103))),4,IF(AND(F103=1,G103=1,ISTEXT(I103)),3,IF(AND(OR(F103=1,G103=1),ISTEXT(I103)),2,1))))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Summary'!$I$39="OoS","OoS",IF(AND(F104=1,G104=1,NOT(ISTEXT(I104))),4,IF(AND(F104=1,G104=1,ISTEXT(I104)),3,IF(AND(OR(F104=1,G104=1),ISTEXT(I104)),2,1))))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Summary'!$J$39="OoS","OoS",IF(AND(F105=1,G105=1,NOT(ISTEXT(I105))),4,IF(AND(F105=1,G105=1,ISTEXT(I105)),3,IF(AND(OR(F105=1,G105=1),ISTEXT(I105)),2,1))))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Summary'!$K$39="OoS","OoS",IF(AND(F106=1,G106=1,NOT(ISTEXT(I106))),4,IF(AND(F106=1,G106=1,ISTEXT(I106)),3,IF(AND(OR(F106=1,G106=1),ISTEXT(I106)),2,1))))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Summary'!$L$39="OoS","OoS",IF(AND(F107=1,G107=1,NOT(ISTEXT(I107))),4,IF(AND(F107=1,G107=1,ISTEXT(I107)),3,IF(AND(OR(F107=1,G107=1),ISTEXT(I107)),2,1))))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Summary'!$M$39="OoS","OoS",IF(AND(F108=1,G108=1,NOT(ISTEXT(I108))),4,IF(AND(F108=1,G108=1,ISTEXT(I108)),3,IF(AND(OR(F108=1,G108=1),ISTEXT(I108)),2,1))))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Summary'!$N$39="OoS","OoS",IF(AND(F109=1,G109=1,NOT(ISTEXT(I109))),4,IF(AND(F109=1,G109=1,ISTEXT(I109)),3,IF(AND(OR(F109=1,G109=1),ISTEXT(I109)),2,1))))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Summary'!$O$39="OoS","OoS",IF(AND(F110=1,G110=1,NOT(ISTEXT(I110))),4,IF(AND(F110=1,G110=1,ISTEXT(I110)),3,IF(AND(OR(F110=1,G110=1),ISTEXT(I110)),2,1))))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Summary'!$P$39="OoS","OoS",IF(AND(F111=1,G111=1,NOT(ISTEXT(I111))),4,IF(AND(F111=1,G111=1,ISTEXT(I111)),3,IF(AND(OR(F111=1,G111=1),ISTEXT(I111)),2,1))))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Summary'!$Q$39="OoS","OoS",IF(AND(F112=1,G112=1,NOT(ISTEXT(I112))),4,IF(AND(F112=1,G112=1,ISTEXT(I112)),3,IF(AND(OR(F112=1,G112=1),ISTEXT(I112)),2,1))))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Summary'!$R$39="OoS","OoS",IF(AND(F113=1,G113=1,NOT(ISTEXT(I113))),4,IF(AND(F113=1,G113=1,ISTEXT(I113)),3,IF(AND(OR(F113=1,G113=1),ISTEXT(I113)),2,1))))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Summary'!$S$39="OoS","OoS",IF(AND(F114=1,G114=1,NOT(ISTEXT(I114))),4,IF(AND(F114=1,G114=1,ISTEXT(I114)),3,IF(AND(OR(F114=1,G114=1),ISTEXT(I114)),2,1))))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Summary'!$T$39="OoS","OoS",IF(AND(F115=1,G115=1,NOT(ISTEXT(I115))),4,IF(AND(F115=1,G115=1,ISTEXT(I115)),3,IF(AND(OR(F115=1,G115=1),ISTEXT(I115)),2,1))))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Summary'!$U$39="OoS","OoS",IF(AND(F116=1,G116=1,NOT(ISTEXT(I116))),4,IF(AND(F116=1,G116=1,ISTEXT(I116)),3,IF(AND(OR(F116=1,G116=1),ISTEXT(I116)),2,1))))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Summary'!$V$39="OoS","OoS",IF(AND(F117=1,G117=1,NOT(ISTEXT(I117))),4,IF(AND(F117=1,G117=1,ISTEXT(I117)),3,IF(AND(OR(F117=1,G117=1),ISTEXT(I117)),2,1))))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Summary'!$W$39="OoS","OoS",IF(AND(F118=1,G118=1,NOT(ISTEXT(I118))),4,IF(AND(F118=1,G118=1,ISTEXT(I118)),3,IF(AND(OR(F118=1,G118=1),ISTEXT(I118)),2,1))))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Summary'!$X$39="OoS","OoS",IF(AND(F119=1,G119=1,NOT(ISTEXT(I119))),4,IF(AND(F119=1,G119=1,ISTEXT(I119)),3,IF(AND(OR(F119=1,G119=1),ISTEXT(I119)),2,1))))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Summary'!$Y$39="OoS","OoS",IF(AND(F120=1,G120=1,NOT(ISTEXT(I120))),4,IF(AND(F120=1,G120=1,ISTEXT(I120)),3,IF(AND(OR(F120=1,G120=1),ISTEXT(I120)),2,1))))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Summary'!$Z$39="OoS","OoS",IF(AND(F121=1,G121=1,NOT(ISTEXT(I121))),4,IF(AND(F121=1,G121=1,ISTEXT(I121)),3,IF(AND(OR(F121=1,G121=1),ISTEXT(I121)),2,1))))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ht="13" x14ac:dyDescent="0.25">
      <c r="A122" s="351" t="s">
        <v>424</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Summary'!$G$39="OoS","OoS",IF(AND(F122=1,G122=1,NOT(ISTEXT(I122))),4,IF(AND(F122=1,G122=1,ISTEXT(I122)),3,IF(AND(OR(F122=1,G122=1),ISTEXT(I122)),2,1))))</f>
        <v>OoS</v>
      </c>
      <c r="E122" s="57" t="b">
        <f t="shared" ref="E122:E181" si="3">OR(NOT(ISBLANK(F122)),OR(C122="OoS"))</f>
        <v>1</v>
      </c>
      <c r="F122" s="59"/>
      <c r="G122" s="59"/>
      <c r="H122" s="59"/>
      <c r="I122" s="59"/>
      <c r="J122" s="59"/>
      <c r="K122" s="59"/>
      <c r="L122" s="59"/>
      <c r="M122" s="59"/>
      <c r="N122" s="63"/>
      <c r="O122" s="369"/>
      <c r="P122" s="264"/>
      <c r="Q122" s="366"/>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Summary'!$H$39="OoS","OoS",IF(AND(F123=1,G123=1,NOT(ISTEXT(I123))),4,IF(AND(F123=1,G123=1,ISTEXT(I123)),3,IF(AND(OR(F123=1,G123=1),ISTEXT(I123)),2,1))))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Summary'!$I$39="OoS","OoS",IF(AND(F124=1,G124=1,NOT(ISTEXT(I124))),4,IF(AND(F124=1,G124=1,ISTEXT(I124)),3,IF(AND(OR(F124=1,G124=1),ISTEXT(I124)),2,1))))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Summary'!$J$39="OoS","OoS",IF(AND(F125=1,G125=1,NOT(ISTEXT(I125))),4,IF(AND(F125=1,G125=1,ISTEXT(I125)),3,IF(AND(OR(F125=1,G125=1),ISTEXT(I125)),2,1))))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Summary'!$K$39="OoS","OoS",IF(AND(F126=1,G126=1,NOT(ISTEXT(I126))),4,IF(AND(F126=1,G126=1,ISTEXT(I126)),3,IF(AND(OR(F126=1,G126=1),ISTEXT(I126)),2,1))))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Summary'!$L$39="OoS","OoS",IF(AND(F127=1,G127=1,NOT(ISTEXT(I127))),4,IF(AND(F127=1,G127=1,ISTEXT(I127)),3,IF(AND(OR(F127=1,G127=1),ISTEXT(I127)),2,1))))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Summary'!$M$39="OoS","OoS",IF(AND(F128=1,G128=1,NOT(ISTEXT(I128))),4,IF(AND(F128=1,G128=1,ISTEXT(I128)),3,IF(AND(OR(F128=1,G128=1),ISTEXT(I128)),2,1))))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Summary'!$N$39="OoS","OoS",IF(AND(F129=1,G129=1,NOT(ISTEXT(I129))),4,IF(AND(F129=1,G129=1,ISTEXT(I129)),3,IF(AND(OR(F129=1,G129=1),ISTEXT(I129)),2,1))))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Summary'!$O$39="OoS","OoS",IF(AND(F130=1,G130=1,NOT(ISTEXT(I130))),4,IF(AND(F130=1,G130=1,ISTEXT(I130)),3,IF(AND(OR(F130=1,G130=1),ISTEXT(I130)),2,1))))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Summary'!$P$39="OoS","OoS",IF(AND(F131=1,G131=1,NOT(ISTEXT(I131))),4,IF(AND(F131=1,G131=1,ISTEXT(I131)),3,IF(AND(OR(F131=1,G131=1),ISTEXT(I131)),2,1))))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Summary'!$Q$39="OoS","OoS",IF(AND(F132=1,G132=1,NOT(ISTEXT(I132))),4,IF(AND(F132=1,G132=1,ISTEXT(I132)),3,IF(AND(OR(F132=1,G132=1),ISTEXT(I132)),2,1))))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Summary'!$R$39="OoS","OoS",IF(AND(F133=1,G133=1,NOT(ISTEXT(I133))),4,IF(AND(F133=1,G133=1,ISTEXT(I133)),3,IF(AND(OR(F133=1,G133=1),ISTEXT(I133)),2,1))))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Summary'!$S$39="OoS","OoS",IF(AND(F134=1,G134=1,NOT(ISTEXT(I134))),4,IF(AND(F134=1,G134=1,ISTEXT(I134)),3,IF(AND(OR(F134=1,G134=1),ISTEXT(I134)),2,1))))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Summary'!$T$39="OoS","OoS",IF(AND(F135=1,G135=1,NOT(ISTEXT(I135))),4,IF(AND(F135=1,G135=1,ISTEXT(I135)),3,IF(AND(OR(F135=1,G135=1),ISTEXT(I135)),2,1))))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Summary'!$U$39="OoS","OoS",IF(AND(F136=1,G136=1,NOT(ISTEXT(I136))),4,IF(AND(F136=1,G136=1,ISTEXT(I136)),3,IF(AND(OR(F136=1,G136=1),ISTEXT(I136)),2,1))))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Summary'!$V$39="OoS","OoS",IF(AND(F137=1,G137=1,NOT(ISTEXT(I137))),4,IF(AND(F137=1,G137=1,ISTEXT(I137)),3,IF(AND(OR(F137=1,G137=1),ISTEXT(I137)),2,1))))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Summary'!$W$39="OoS","OoS",IF(AND(F138=1,G138=1,NOT(ISTEXT(I138))),4,IF(AND(F138=1,G138=1,ISTEXT(I138)),3,IF(AND(OR(F138=1,G138=1),ISTEXT(I138)),2,1))))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Summary'!$X$39="OoS","OoS",IF(AND(F139=1,G139=1,NOT(ISTEXT(I139))),4,IF(AND(F139=1,G139=1,ISTEXT(I139)),3,IF(AND(OR(F139=1,G139=1),ISTEXT(I139)),2,1))))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Summary'!$Y$39="OoS","OoS",IF(AND(F140=1,G140=1,NOT(ISTEXT(I140))),4,IF(AND(F140=1,G140=1,ISTEXT(I140)),3,IF(AND(OR(F140=1,G140=1),ISTEXT(I140)),2,1))))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Summary'!$Z$39="OoS","OoS",IF(AND(F141=1,G141=1,NOT(ISTEXT(I141))),4,IF(AND(F141=1,G141=1,ISTEXT(I141)),3,IF(AND(OR(F141=1,G141=1),ISTEXT(I141)),2,1))))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7"/>
    </row>
    <row r="142" spans="1:17" ht="13" x14ac:dyDescent="0.25">
      <c r="A142" s="351" t="s">
        <v>498</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Summary'!$G$39="OoS","OoS",IF(AND(F142=1,G142=1,NOT(ISTEXT(I142))),4,IF(AND(F142=1,G142=1,ISTEXT(I142)),3,IF(AND(OR(F142=1,G142=1),ISTEXT(I142)),2,1))))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Summary'!$H$39="OoS","OoS",IF(AND(F143=1,G143=1,NOT(ISTEXT(I143))),4,IF(AND(F143=1,G143=1,ISTEXT(I143)),3,IF(AND(OR(F143=1,G143=1),ISTEXT(I143)),2,1))))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Summary'!$I$39="OoS","OoS",IF(AND(F144=1,G144=1,NOT(ISTEXT(I144))),4,IF(AND(F144=1,G144=1,ISTEXT(I144)),3,IF(AND(OR(F144=1,G144=1),ISTEXT(I144)),2,1))))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Summary'!$J$39="OoS","OoS",IF(AND(F145=1,G145=1,NOT(ISTEXT(I145))),4,IF(AND(F145=1,G145=1,ISTEXT(I145)),3,IF(AND(OR(F145=1,G145=1),ISTEXT(I145)),2,1))))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Summary'!$K$39="OoS","OoS",IF(AND(F146=1,G146=1,NOT(ISTEXT(I146))),4,IF(AND(F146=1,G146=1,ISTEXT(I146)),3,IF(AND(OR(F146=1,G146=1),ISTEXT(I146)),2,1))))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Summary'!$L$39="OoS","OoS",IF(AND(F147=1,G147=1,NOT(ISTEXT(I147))),4,IF(AND(F147=1,G147=1,ISTEXT(I147)),3,IF(AND(OR(F147=1,G147=1),ISTEXT(I147)),2,1))))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Summary'!$M$39="OoS","OoS",IF(AND(F148=1,G148=1,NOT(ISTEXT(I148))),4,IF(AND(F148=1,G148=1,ISTEXT(I148)),3,IF(AND(OR(F148=1,G148=1),ISTEXT(I148)),2,1))))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Summary'!$N$39="OoS","OoS",IF(AND(F149=1,G149=1,NOT(ISTEXT(I149))),4,IF(AND(F149=1,G149=1,ISTEXT(I149)),3,IF(AND(OR(F149=1,G149=1),ISTEXT(I149)),2,1))))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Summary'!$O$39="OoS","OoS",IF(AND(F150=1,G150=1,NOT(ISTEXT(I150))),4,IF(AND(F150=1,G150=1,ISTEXT(I150)),3,IF(AND(OR(F150=1,G150=1),ISTEXT(I150)),2,1))))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Summary'!$P$39="OoS","OoS",IF(AND(F151=1,G151=1,NOT(ISTEXT(I151))),4,IF(AND(F151=1,G151=1,ISTEXT(I151)),3,IF(AND(OR(F151=1,G151=1),ISTEXT(I151)),2,1))))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Summary'!$Q$39="OoS","OoS",IF(AND(F152=1,G152=1,NOT(ISTEXT(I152))),4,IF(AND(F152=1,G152=1,ISTEXT(I152)),3,IF(AND(OR(F152=1,G152=1),ISTEXT(I152)),2,1))))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Summary'!$R$39="OoS","OoS",IF(AND(F153=1,G153=1,NOT(ISTEXT(I153))),4,IF(AND(F153=1,G153=1,ISTEXT(I153)),3,IF(AND(OR(F153=1,G153=1),ISTEXT(I153)),2,1))))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Summary'!$S$39="OoS","OoS",IF(AND(F154=1,G154=1,NOT(ISTEXT(I154))),4,IF(AND(F154=1,G154=1,ISTEXT(I154)),3,IF(AND(OR(F154=1,G154=1),ISTEXT(I154)),2,1))))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Summary'!$T$39="OoS","OoS",IF(AND(F155=1,G155=1,NOT(ISTEXT(I155))),4,IF(AND(F155=1,G155=1,ISTEXT(I155)),3,IF(AND(OR(F155=1,G155=1),ISTEXT(I155)),2,1))))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Summary'!$U$39="OoS","OoS",IF(AND(F156=1,G156=1,NOT(ISTEXT(I156))),4,IF(AND(F156=1,G156=1,ISTEXT(I156)),3,IF(AND(OR(F156=1,G156=1),ISTEXT(I156)),2,1))))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Summary'!$V$39="OoS","OoS",IF(AND(F157=1,G157=1,NOT(ISTEXT(I157))),4,IF(AND(F157=1,G157=1,ISTEXT(I157)),3,IF(AND(OR(F157=1,G157=1),ISTEXT(I157)),2,1))))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Summary'!$W$39="OoS","OoS",IF(AND(F158=1,G158=1,NOT(ISTEXT(I158))),4,IF(AND(F158=1,G158=1,ISTEXT(I158)),3,IF(AND(OR(F158=1,G158=1),ISTEXT(I158)),2,1))))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Summary'!$X$39="OoS","OoS",IF(AND(F159=1,G159=1,NOT(ISTEXT(I159))),4,IF(AND(F159=1,G159=1,ISTEXT(I159)),3,IF(AND(OR(F159=1,G159=1),ISTEXT(I159)),2,1))))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Summary'!$Y$39="OoS","OoS",IF(AND(F160=1,G160=1,NOT(ISTEXT(I160))),4,IF(AND(F160=1,G160=1,ISTEXT(I160)),3,IF(AND(OR(F160=1,G160=1),ISTEXT(I160)),2,1))))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Summary'!$Z$39="OoS","OoS",IF(AND(F161=1,G161=1,NOT(ISTEXT(I161))),4,IF(AND(F161=1,G161=1,ISTEXT(I161)),3,IF(AND(OR(F161=1,G161=1),ISTEXT(I161)),2,1))))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7"/>
    </row>
    <row r="162" spans="1:17" ht="13" x14ac:dyDescent="0.25">
      <c r="A162" s="351" t="s">
        <v>425</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Summary'!$G$39="OoS","OoS",IF(AND(F162=1,G162=1,NOT(ISTEXT(I162))),4,IF(AND(F162=1,G162=1,ISTEXT(I162)),3,IF(AND(OR(F162=1,G162=1),ISTEXT(I162)),2,1))))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7"/>
    </row>
    <row r="163" spans="1:17" ht="13.5" thickBot="1" x14ac:dyDescent="0.3">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Summary'!$H$39="OoS","OoS",IF(AND(F163=1,G163=1,NOT(ISTEXT(I163))),4,IF(AND(F163=1,G163=1,ISTEXT(I163)),3,IF(AND(OR(F163=1,G163=1),ISTEXT(I163)),2,1))))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7"/>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Summary'!$I$39="OoS","OoS",IF(AND(F164=1,G164=1,NOT(ISTEXT(I164))),4,IF(AND(F164=1,G164=1,ISTEXT(I164)),3,IF(AND(OR(F164=1,G164=1),ISTEXT(I164)),2,1))))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7"/>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Summary'!$J$39="OoS","OoS",IF(AND(F165=1,G165=1,NOT(ISTEXT(I165))),4,IF(AND(F165=1,G165=1,ISTEXT(I165)),3,IF(AND(OR(F165=1,G165=1),ISTEXT(I165)),2,1))))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7"/>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Summary'!$K$39="OoS","OoS",IF(AND(F166=1,G166=1,NOT(ISTEXT(I166))),4,IF(AND(F166=1,G166=1,ISTEXT(I166)),3,IF(AND(OR(F166=1,G166=1),ISTEXT(I166)),2,1))))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7"/>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Summary'!$L$39="OoS","OoS",IF(AND(F167=1,G167=1,NOT(ISTEXT(I167))),4,IF(AND(F167=1,G167=1,ISTEXT(I167)),3,IF(AND(OR(F167=1,G167=1),ISTEXT(I167)),2,1))))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7"/>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Summary'!$M$39="OoS","OoS",IF(AND(F168=1,G168=1,NOT(ISTEXT(I168))),4,IF(AND(F168=1,G168=1,ISTEXT(I168)),3,IF(AND(OR(F168=1,G168=1),ISTEXT(I168)),2,1))))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7"/>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Summary'!$N$39="OoS","OoS",IF(AND(F169=1,G169=1,NOT(ISTEXT(I169))),4,IF(AND(F169=1,G169=1,ISTEXT(I169)),3,IF(AND(OR(F169=1,G169=1),ISTEXT(I169)),2,1))))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7"/>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Summary'!$O$39="OoS","OoS",IF(AND(F170=1,G170=1,NOT(ISTEXT(I170))),4,IF(AND(F170=1,G170=1,ISTEXT(I170)),3,IF(AND(OR(F170=1,G170=1),ISTEXT(I170)),2,1))))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7"/>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Summary'!$P$39="OoS","OoS",IF(AND(F171=1,G171=1,NOT(ISTEXT(I171))),4,IF(AND(F171=1,G171=1,ISTEXT(I171)),3,IF(AND(OR(F171=1,G171=1),ISTEXT(I171)),2,1))))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7"/>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Summary'!$Q$39="OoS","OoS",IF(AND(F172=1,G172=1,NOT(ISTEXT(I172))),4,IF(AND(F172=1,G172=1,ISTEXT(I172)),3,IF(AND(OR(F172=1,G172=1),ISTEXT(I172)),2,1))))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7"/>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Summary'!$R$39="OoS","OoS",IF(AND(F173=1,G173=1,NOT(ISTEXT(I173))),4,IF(AND(F173=1,G173=1,ISTEXT(I173)),3,IF(AND(OR(F173=1,G173=1),ISTEXT(I173)),2,1))))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7"/>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Summary'!$S$39="OoS","OoS",IF(AND(F174=1,G174=1,NOT(ISTEXT(I174))),4,IF(AND(F174=1,G174=1,ISTEXT(I174)),3,IF(AND(OR(F174=1,G174=1),ISTEXT(I174)),2,1))))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7"/>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Summary'!$T$39="OoS","OoS",IF(AND(F175=1,G175=1,NOT(ISTEXT(I175))),4,IF(AND(F175=1,G175=1,ISTEXT(I175)),3,IF(AND(OR(F175=1,G175=1),ISTEXT(I175)),2,1))))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7"/>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Summary'!$U$39="OoS","OoS",IF(AND(F176=1,G176=1,NOT(ISTEXT(I176))),4,IF(AND(F176=1,G176=1,ISTEXT(I176)),3,IF(AND(OR(F176=1,G176=1),ISTEXT(I176)),2,1))))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7"/>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Summary'!$V$39="OoS","OoS",IF(AND(F177=1,G177=1,NOT(ISTEXT(I177))),4,IF(AND(F177=1,G177=1,ISTEXT(I177)),3,IF(AND(OR(F177=1,G177=1),ISTEXT(I177)),2,1))))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7"/>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Summary'!$W$39="OoS","OoS",IF(AND(F178=1,G178=1,NOT(ISTEXT(I178))),4,IF(AND(F178=1,G178=1,ISTEXT(I178)),3,IF(AND(OR(F178=1,G178=1),ISTEXT(I178)),2,1))))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7"/>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Summary'!$X$39="OoS","OoS",IF(AND(F179=1,G179=1,NOT(ISTEXT(I179))),4,IF(AND(F179=1,G179=1,ISTEXT(I179)),3,IF(AND(OR(F179=1,G179=1),ISTEXT(I179)),2,1))))</f>
        <v>OoS</v>
      </c>
      <c r="E179" s="57" t="b">
        <f t="shared" si="3"/>
        <v>1</v>
      </c>
      <c r="F179" s="59"/>
      <c r="G179" s="59"/>
      <c r="H179" s="59"/>
      <c r="I179" s="59"/>
      <c r="J179" s="59"/>
      <c r="K179" s="59"/>
      <c r="L179" s="59"/>
      <c r="M179" s="59"/>
      <c r="N179" s="63"/>
      <c r="O179" s="370"/>
      <c r="P179" s="264"/>
      <c r="Q179" s="367"/>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Summary'!$Y$39="OoS","OoS",IF(AND(F180=1,G180=1,NOT(ISTEXT(I180))),4,IF(AND(F180=1,G180=1,ISTEXT(I180)),3,IF(AND(OR(F180=1,G180=1),ISTEXT(I180)),2,1))))</f>
        <v>OoS</v>
      </c>
      <c r="E180" s="57" t="b">
        <f t="shared" si="3"/>
        <v>1</v>
      </c>
      <c r="F180" s="59"/>
      <c r="G180" s="59"/>
      <c r="H180" s="59"/>
      <c r="I180" s="59"/>
      <c r="J180" s="59"/>
      <c r="K180" s="59"/>
      <c r="L180" s="59"/>
      <c r="M180" s="59"/>
      <c r="N180" s="63"/>
      <c r="O180" s="370"/>
      <c r="P180" s="264"/>
      <c r="Q180" s="367"/>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Summary'!$Z$39="OoS","OoS",IF(AND(F181=1,G181=1,NOT(ISTEXT(I181))),4,IF(AND(F181=1,G181=1,ISTEXT(I181)),3,IF(AND(OR(F181=1,G181=1),ISTEXT(I181)),2,1))))</f>
        <v>OoS</v>
      </c>
      <c r="E181" s="57" t="b">
        <f t="shared" si="3"/>
        <v>1</v>
      </c>
      <c r="F181" s="59"/>
      <c r="G181" s="59"/>
      <c r="H181" s="59"/>
      <c r="I181" s="59"/>
      <c r="J181" s="59"/>
      <c r="K181" s="59"/>
      <c r="L181" s="59"/>
      <c r="M181" s="59"/>
      <c r="N181" s="63"/>
      <c r="O181" s="371"/>
      <c r="P181" s="264"/>
      <c r="Q181" s="368"/>
    </row>
    <row r="182" spans="1:17" ht="13" hidden="1" x14ac:dyDescent="0.25">
      <c r="A182" s="351" t="s">
        <v>427</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Summary'!$G$39="OoS","OoS",IF(AND(F182=1,G182=1,NOT(ISTEXT(I182))),4,IF(AND(F182=1,G182=1,ISTEXT(I182)),3,IF(AND(OR(F182=1,G182=1),ISTEXT(I182)),2,1))))</f>
        <v>OoS</v>
      </c>
      <c r="E182" s="57" t="b">
        <f t="shared" ref="E182:E201" si="4">OR(NOT(ISBLANK(F182)),OR(C182="OoS"))</f>
        <v>1</v>
      </c>
      <c r="F182" s="59"/>
      <c r="G182" s="59"/>
      <c r="H182" s="59"/>
      <c r="I182" s="59"/>
      <c r="J182" s="59"/>
      <c r="K182" s="59"/>
      <c r="L182" s="59"/>
      <c r="M182" s="59"/>
      <c r="N182" s="63"/>
      <c r="O182" s="369"/>
      <c r="P182" s="100"/>
      <c r="Q182" s="360"/>
    </row>
    <row r="183" spans="1:17" ht="13" hidden="1"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Summary'!$H$39="OoS","OoS",IF(AND(F183=1,G183=1,NOT(ISTEXT(I183))),4,IF(AND(F183=1,G183=1,ISTEXT(I183)),3,IF(AND(OR(F183=1,G183=1),ISTEXT(I183)),2,1))))</f>
        <v>OoS</v>
      </c>
      <c r="E183" s="57" t="b">
        <f t="shared" si="4"/>
        <v>1</v>
      </c>
      <c r="F183" s="59"/>
      <c r="G183" s="59"/>
      <c r="H183" s="59"/>
      <c r="I183" s="59"/>
      <c r="J183" s="59"/>
      <c r="K183" s="59"/>
      <c r="L183" s="59"/>
      <c r="M183" s="59"/>
      <c r="N183" s="63"/>
      <c r="O183" s="370"/>
      <c r="P183" s="100"/>
      <c r="Q183" s="361"/>
    </row>
    <row r="184" spans="1:17" ht="13" hidden="1"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Summary'!$I$39="OoS","OoS",IF(AND(F184=1,G184=1,NOT(ISTEXT(I184))),4,IF(AND(F184=1,G184=1,ISTEXT(I184)),3,IF(AND(OR(F184=1,G184=1),ISTEXT(I184)),2,1))))</f>
        <v>OoS</v>
      </c>
      <c r="E184" s="57" t="b">
        <f t="shared" si="4"/>
        <v>1</v>
      </c>
      <c r="F184" s="59"/>
      <c r="G184" s="59"/>
      <c r="H184" s="59"/>
      <c r="I184" s="59"/>
      <c r="J184" s="59"/>
      <c r="K184" s="59"/>
      <c r="L184" s="59"/>
      <c r="M184" s="59"/>
      <c r="N184" s="63"/>
      <c r="O184" s="370"/>
      <c r="P184" s="100"/>
      <c r="Q184" s="361"/>
    </row>
    <row r="185" spans="1:17" ht="13" hidden="1"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Summary'!$J$39="OoS","OoS",IF(AND(F185=1,G185=1,NOT(ISTEXT(I185))),4,IF(AND(F185=1,G185=1,ISTEXT(I185)),3,IF(AND(OR(F185=1,G185=1),ISTEXT(I185)),2,1))))</f>
        <v>OoS</v>
      </c>
      <c r="E185" s="57" t="b">
        <f t="shared" si="4"/>
        <v>1</v>
      </c>
      <c r="F185" s="59"/>
      <c r="G185" s="59"/>
      <c r="H185" s="59"/>
      <c r="I185" s="59"/>
      <c r="J185" s="59"/>
      <c r="K185" s="59"/>
      <c r="L185" s="59"/>
      <c r="M185" s="59"/>
      <c r="N185" s="63"/>
      <c r="O185" s="370"/>
      <c r="P185" s="100"/>
      <c r="Q185" s="361"/>
    </row>
    <row r="186" spans="1:17" ht="13" hidden="1"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Summary'!$K$39="OoS","OoS",IF(AND(F186=1,G186=1,NOT(ISTEXT(I186))),4,IF(AND(F186=1,G186=1,ISTEXT(I186)),3,IF(AND(OR(F186=1,G186=1),ISTEXT(I186)),2,1))))</f>
        <v>OoS</v>
      </c>
      <c r="E186" s="57" t="b">
        <f t="shared" si="4"/>
        <v>1</v>
      </c>
      <c r="F186" s="59"/>
      <c r="G186" s="59"/>
      <c r="H186" s="59"/>
      <c r="I186" s="59"/>
      <c r="J186" s="59"/>
      <c r="K186" s="59"/>
      <c r="L186" s="59"/>
      <c r="M186" s="59"/>
      <c r="N186" s="63"/>
      <c r="O186" s="370"/>
      <c r="P186" s="100"/>
      <c r="Q186" s="361"/>
    </row>
    <row r="187" spans="1:17" ht="13" hidden="1"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Summary'!$L$39="OoS","OoS",IF(AND(F187=1,G187=1,NOT(ISTEXT(I187))),4,IF(AND(F187=1,G187=1,ISTEXT(I187)),3,IF(AND(OR(F187=1,G187=1),ISTEXT(I187)),2,1))))</f>
        <v>OoS</v>
      </c>
      <c r="E187" s="57" t="b">
        <f t="shared" si="4"/>
        <v>1</v>
      </c>
      <c r="F187" s="59"/>
      <c r="G187" s="59"/>
      <c r="H187" s="59"/>
      <c r="I187" s="59"/>
      <c r="J187" s="59"/>
      <c r="K187" s="59"/>
      <c r="L187" s="59"/>
      <c r="M187" s="59"/>
      <c r="N187" s="63"/>
      <c r="O187" s="370"/>
      <c r="P187" s="100"/>
      <c r="Q187" s="361"/>
    </row>
    <row r="188" spans="1:17" ht="13" hidden="1"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Summary'!$M$39="OoS","OoS",IF(AND(F188=1,G188=1,NOT(ISTEXT(I188))),4,IF(AND(F188=1,G188=1,ISTEXT(I188)),3,IF(AND(OR(F188=1,G188=1),ISTEXT(I188)),2,1))))</f>
        <v>OoS</v>
      </c>
      <c r="E188" s="57" t="b">
        <f t="shared" si="4"/>
        <v>1</v>
      </c>
      <c r="F188" s="59"/>
      <c r="G188" s="59"/>
      <c r="H188" s="59"/>
      <c r="I188" s="59"/>
      <c r="J188" s="59"/>
      <c r="K188" s="59"/>
      <c r="L188" s="59"/>
      <c r="M188" s="59"/>
      <c r="N188" s="63"/>
      <c r="O188" s="370"/>
      <c r="P188" s="100"/>
      <c r="Q188" s="361"/>
    </row>
    <row r="189" spans="1:17" ht="13" hidden="1"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Summary'!$N$39="OoS","OoS",IF(AND(F189=1,G189=1,NOT(ISTEXT(I189))),4,IF(AND(F189=1,G189=1,ISTEXT(I189)),3,IF(AND(OR(F189=1,G189=1),ISTEXT(I189)),2,1))))</f>
        <v>OoS</v>
      </c>
      <c r="E189" s="57" t="b">
        <f t="shared" si="4"/>
        <v>1</v>
      </c>
      <c r="F189" s="59"/>
      <c r="G189" s="59"/>
      <c r="H189" s="59"/>
      <c r="I189" s="59"/>
      <c r="J189" s="59"/>
      <c r="K189" s="59"/>
      <c r="L189" s="59"/>
      <c r="M189" s="59"/>
      <c r="N189" s="63"/>
      <c r="O189" s="370"/>
      <c r="P189" s="100"/>
      <c r="Q189" s="361"/>
    </row>
    <row r="190" spans="1:17" ht="13" hidden="1"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Summary'!$O$39="OoS","OoS",IF(AND(F190=1,G190=1,NOT(ISTEXT(I190))),4,IF(AND(F190=1,G190=1,ISTEXT(I190)),3,IF(AND(OR(F190=1,G190=1),ISTEXT(I190)),2,1))))</f>
        <v>OoS</v>
      </c>
      <c r="E190" s="57" t="b">
        <f t="shared" si="4"/>
        <v>1</v>
      </c>
      <c r="F190" s="59"/>
      <c r="G190" s="59"/>
      <c r="H190" s="59"/>
      <c r="I190" s="59"/>
      <c r="J190" s="59"/>
      <c r="K190" s="59"/>
      <c r="L190" s="59"/>
      <c r="M190" s="59"/>
      <c r="N190" s="63"/>
      <c r="O190" s="370"/>
      <c r="P190" s="100"/>
      <c r="Q190" s="361"/>
    </row>
    <row r="191" spans="1:17" ht="13" hidden="1"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Summary'!$P$39="OoS","OoS",IF(AND(F191=1,G191=1,NOT(ISTEXT(I191))),4,IF(AND(F191=1,G191=1,ISTEXT(I191)),3,IF(AND(OR(F191=1,G191=1),ISTEXT(I191)),2,1))))</f>
        <v>OoS</v>
      </c>
      <c r="E191" s="57" t="b">
        <f t="shared" si="4"/>
        <v>1</v>
      </c>
      <c r="F191" s="59"/>
      <c r="G191" s="59"/>
      <c r="H191" s="59"/>
      <c r="I191" s="59"/>
      <c r="J191" s="59"/>
      <c r="K191" s="59"/>
      <c r="L191" s="59"/>
      <c r="M191" s="59"/>
      <c r="N191" s="63"/>
      <c r="O191" s="370"/>
      <c r="P191" s="100"/>
      <c r="Q191" s="361"/>
    </row>
    <row r="192" spans="1:17" ht="13" hidden="1"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Summary'!$Q$39="OoS","OoS",IF(AND(F192=1,G192=1,NOT(ISTEXT(I192))),4,IF(AND(F192=1,G192=1,ISTEXT(I192)),3,IF(AND(OR(F192=1,G192=1),ISTEXT(I192)),2,1))))</f>
        <v>OoS</v>
      </c>
      <c r="E192" s="57" t="b">
        <f t="shared" si="4"/>
        <v>1</v>
      </c>
      <c r="F192" s="59"/>
      <c r="G192" s="59"/>
      <c r="H192" s="59"/>
      <c r="I192" s="59"/>
      <c r="J192" s="59"/>
      <c r="K192" s="59"/>
      <c r="L192" s="59"/>
      <c r="M192" s="59"/>
      <c r="N192" s="63"/>
      <c r="O192" s="370"/>
      <c r="P192" s="100"/>
      <c r="Q192" s="361"/>
    </row>
    <row r="193" spans="1:17" ht="13" hidden="1"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Summary'!$R$39="OoS","OoS",IF(AND(F193=1,G193=1,NOT(ISTEXT(I193))),4,IF(AND(F193=1,G193=1,ISTEXT(I193)),3,IF(AND(OR(F193=1,G193=1),ISTEXT(I193)),2,1))))</f>
        <v>OoS</v>
      </c>
      <c r="E193" s="57" t="b">
        <f t="shared" si="4"/>
        <v>1</v>
      </c>
      <c r="F193" s="59"/>
      <c r="G193" s="59"/>
      <c r="H193" s="59"/>
      <c r="I193" s="59"/>
      <c r="J193" s="59"/>
      <c r="K193" s="59"/>
      <c r="L193" s="59"/>
      <c r="M193" s="59"/>
      <c r="N193" s="63"/>
      <c r="O193" s="370"/>
      <c r="P193" s="100"/>
      <c r="Q193" s="361"/>
    </row>
    <row r="194" spans="1:17" ht="13" hidden="1"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Summary'!$S$39="OoS","OoS",IF(AND(F194=1,G194=1,NOT(ISTEXT(I194))),4,IF(AND(F194=1,G194=1,ISTEXT(I194)),3,IF(AND(OR(F194=1,G194=1),ISTEXT(I194)),2,1))))</f>
        <v>OoS</v>
      </c>
      <c r="E194" s="57" t="b">
        <f t="shared" si="4"/>
        <v>1</v>
      </c>
      <c r="F194" s="59"/>
      <c r="G194" s="59"/>
      <c r="H194" s="59"/>
      <c r="I194" s="59"/>
      <c r="J194" s="59"/>
      <c r="K194" s="59"/>
      <c r="L194" s="59"/>
      <c r="M194" s="59"/>
      <c r="N194" s="63"/>
      <c r="O194" s="370"/>
      <c r="P194" s="100"/>
      <c r="Q194" s="361"/>
    </row>
    <row r="195" spans="1:17" ht="13" hidden="1"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Summary'!$T$39="OoS","OoS",IF(AND(F195=1,G195=1,NOT(ISTEXT(I195))),4,IF(AND(F195=1,G195=1,ISTEXT(I195)),3,IF(AND(OR(F195=1,G195=1),ISTEXT(I195)),2,1))))</f>
        <v>OoS</v>
      </c>
      <c r="E195" s="57" t="b">
        <f t="shared" si="4"/>
        <v>1</v>
      </c>
      <c r="F195" s="59"/>
      <c r="G195" s="59"/>
      <c r="H195" s="59"/>
      <c r="I195" s="59"/>
      <c r="J195" s="59"/>
      <c r="K195" s="59"/>
      <c r="L195" s="59"/>
      <c r="M195" s="59"/>
      <c r="N195" s="63"/>
      <c r="O195" s="370"/>
      <c r="P195" s="100"/>
      <c r="Q195" s="361"/>
    </row>
    <row r="196" spans="1:17" ht="13" hidden="1"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Summary'!$U$39="OoS","OoS",IF(AND(F196=1,G196=1,NOT(ISTEXT(I196))),4,IF(AND(F196=1,G196=1,ISTEXT(I196)),3,IF(AND(OR(F196=1,G196=1),ISTEXT(I196)),2,1))))</f>
        <v>OoS</v>
      </c>
      <c r="E196" s="57" t="b">
        <f t="shared" si="4"/>
        <v>1</v>
      </c>
      <c r="F196" s="59"/>
      <c r="G196" s="59"/>
      <c r="H196" s="59"/>
      <c r="I196" s="59"/>
      <c r="J196" s="59"/>
      <c r="K196" s="59"/>
      <c r="L196" s="59"/>
      <c r="M196" s="59"/>
      <c r="N196" s="63"/>
      <c r="O196" s="370"/>
      <c r="P196" s="100"/>
      <c r="Q196" s="361"/>
    </row>
    <row r="197" spans="1:17" ht="13" hidden="1"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Summary'!$V$39="OoS","OoS",IF(AND(F197=1,G197=1,NOT(ISTEXT(I197))),4,IF(AND(F197=1,G197=1,ISTEXT(I197)),3,IF(AND(OR(F197=1,G197=1),ISTEXT(I197)),2,1))))</f>
        <v>OoS</v>
      </c>
      <c r="E197" s="57" t="b">
        <f t="shared" si="4"/>
        <v>1</v>
      </c>
      <c r="F197" s="59"/>
      <c r="G197" s="59"/>
      <c r="H197" s="59"/>
      <c r="I197" s="59"/>
      <c r="J197" s="59"/>
      <c r="K197" s="59"/>
      <c r="L197" s="59"/>
      <c r="M197" s="59"/>
      <c r="N197" s="63"/>
      <c r="O197" s="370"/>
      <c r="P197" s="100"/>
      <c r="Q197" s="361"/>
    </row>
    <row r="198" spans="1:17" ht="13" hidden="1"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Summary'!$W$39="OoS","OoS",IF(AND(F198=1,G198=1,NOT(ISTEXT(I198))),4,IF(AND(F198=1,G198=1,ISTEXT(I198)),3,IF(AND(OR(F198=1,G198=1),ISTEXT(I198)),2,1))))</f>
        <v>OoS</v>
      </c>
      <c r="E198" s="57" t="b">
        <f t="shared" si="4"/>
        <v>1</v>
      </c>
      <c r="F198" s="59"/>
      <c r="G198" s="59"/>
      <c r="H198" s="59"/>
      <c r="I198" s="59"/>
      <c r="J198" s="59"/>
      <c r="K198" s="59"/>
      <c r="L198" s="59"/>
      <c r="M198" s="59"/>
      <c r="N198" s="63"/>
      <c r="O198" s="370"/>
      <c r="P198" s="100"/>
      <c r="Q198" s="361"/>
    </row>
    <row r="199" spans="1:17" ht="13" hidden="1"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Summary'!$X$39="OoS","OoS",IF(AND(F199=1,G199=1,NOT(ISTEXT(I199))),4,IF(AND(F199=1,G199=1,ISTEXT(I199)),3,IF(AND(OR(F199=1,G199=1),ISTEXT(I199)),2,1))))</f>
        <v>OoS</v>
      </c>
      <c r="E199" s="57" t="b">
        <f t="shared" si="4"/>
        <v>1</v>
      </c>
      <c r="F199" s="59"/>
      <c r="G199" s="59"/>
      <c r="H199" s="59"/>
      <c r="I199" s="59"/>
      <c r="J199" s="59"/>
      <c r="K199" s="59"/>
      <c r="L199" s="59"/>
      <c r="M199" s="59"/>
      <c r="N199" s="63"/>
      <c r="O199" s="370"/>
      <c r="P199" s="100"/>
      <c r="Q199" s="361"/>
    </row>
    <row r="200" spans="1:17" ht="13" hidden="1"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Summary'!$Y$39="OoS","OoS",IF(AND(F200=1,G200=1,NOT(ISTEXT(I200))),4,IF(AND(F200=1,G200=1,ISTEXT(I200)),3,IF(AND(OR(F200=1,G200=1),ISTEXT(I200)),2,1))))</f>
        <v>OoS</v>
      </c>
      <c r="E200" s="57" t="b">
        <f t="shared" si="4"/>
        <v>1</v>
      </c>
      <c r="F200" s="59"/>
      <c r="G200" s="59"/>
      <c r="H200" s="59"/>
      <c r="I200" s="59"/>
      <c r="J200" s="59"/>
      <c r="K200" s="59"/>
      <c r="L200" s="59"/>
      <c r="M200" s="59"/>
      <c r="N200" s="63"/>
      <c r="O200" s="370"/>
      <c r="P200" s="100"/>
      <c r="Q200" s="361"/>
    </row>
    <row r="201" spans="1:17" ht="13.5" hidden="1"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Summary'!$Z$39="OoS","OoS",IF(AND(F201=1,G201=1,NOT(ISTEXT(I201))),4,IF(AND(F201=1,G201=1,ISTEXT(I201)),3,IF(AND(OR(F201=1,G201=1),ISTEXT(I201)),2,1))))</f>
        <v>OoS</v>
      </c>
      <c r="E201" s="57" t="b">
        <f t="shared" si="4"/>
        <v>1</v>
      </c>
      <c r="F201" s="59"/>
      <c r="G201" s="59"/>
      <c r="H201" s="59"/>
      <c r="I201" s="59"/>
      <c r="J201" s="59"/>
      <c r="K201" s="59"/>
      <c r="L201" s="59"/>
      <c r="M201" s="59"/>
      <c r="N201" s="63"/>
      <c r="O201" s="371"/>
      <c r="P201" s="100"/>
      <c r="Q201" s="362"/>
    </row>
    <row r="202" spans="1:17" ht="12.65" hidden="1" customHeight="1" thickBot="1" x14ac:dyDescent="0.3"/>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312" xr:uid="{C83E8437-24E4-483B-88E3-974FF08337BD}"/>
  <mergeCells count="24">
    <mergeCell ref="A182:A201"/>
    <mergeCell ref="Q182:Q201"/>
    <mergeCell ref="Q42:Q121"/>
    <mergeCell ref="Q2:Q41"/>
    <mergeCell ref="Q122:Q181"/>
    <mergeCell ref="A2:A21"/>
    <mergeCell ref="A22:A41"/>
    <mergeCell ref="A42:A61"/>
    <mergeCell ref="A62:A81"/>
    <mergeCell ref="A82:A101"/>
    <mergeCell ref="A102:A121"/>
    <mergeCell ref="A122:A141"/>
    <mergeCell ref="A142:A161"/>
    <mergeCell ref="A162:A181"/>
    <mergeCell ref="O2:O21"/>
    <mergeCell ref="O22:O41"/>
    <mergeCell ref="O142:O161"/>
    <mergeCell ref="O162:O181"/>
    <mergeCell ref="O182:O201"/>
    <mergeCell ref="O42:O61"/>
    <mergeCell ref="O62:O81"/>
    <mergeCell ref="O82:O101"/>
    <mergeCell ref="O102:O121"/>
    <mergeCell ref="O122:O141"/>
  </mergeCells>
  <conditionalFormatting sqref="Q2 Q42 Q122">
    <cfRule type="cellIs" dxfId="373" priority="165" stopIfTrue="1" operator="equal">
      <formula>"S"</formula>
    </cfRule>
    <cfRule type="cellIs" dxfId="372" priority="166" stopIfTrue="1" operator="equal">
      <formula>"NR"</formula>
    </cfRule>
    <cfRule type="cellIs" dxfId="371" priority="167" stopIfTrue="1" operator="equal">
      <formula>"U"</formula>
    </cfRule>
  </conditionalFormatting>
  <conditionalFormatting sqref="D122:E161 D2:E101">
    <cfRule type="cellIs" dxfId="370" priority="162" stopIfTrue="1" operator="equal">
      <formula>"L"</formula>
    </cfRule>
    <cfRule type="cellIs" dxfId="369" priority="163" stopIfTrue="1" operator="equal">
      <formula>"M"</formula>
    </cfRule>
    <cfRule type="cellIs" dxfId="368" priority="164" stopIfTrue="1" operator="equal">
      <formula>"H"</formula>
    </cfRule>
  </conditionalFormatting>
  <conditionalFormatting sqref="E162:E181">
    <cfRule type="cellIs" dxfId="367" priority="152" stopIfTrue="1" operator="equal">
      <formula>"L"</formula>
    </cfRule>
    <cfRule type="cellIs" dxfId="366" priority="153" stopIfTrue="1" operator="equal">
      <formula>"M"</formula>
    </cfRule>
    <cfRule type="cellIs" dxfId="365" priority="154" stopIfTrue="1" operator="equal">
      <formula>"H"</formula>
    </cfRule>
  </conditionalFormatting>
  <conditionalFormatting sqref="E102:E121">
    <cfRule type="cellIs" dxfId="364" priority="132" stopIfTrue="1" operator="equal">
      <formula>"L"</formula>
    </cfRule>
    <cfRule type="cellIs" dxfId="363" priority="133" stopIfTrue="1" operator="equal">
      <formula>"M"</formula>
    </cfRule>
    <cfRule type="cellIs" dxfId="362" priority="134" stopIfTrue="1" operator="equal">
      <formula>"H"</formula>
    </cfRule>
  </conditionalFormatting>
  <conditionalFormatting sqref="Q182">
    <cfRule type="cellIs" dxfId="361" priority="70" stopIfTrue="1" operator="equal">
      <formula>"S"</formula>
    </cfRule>
    <cfRule type="cellIs" dxfId="360" priority="71" stopIfTrue="1" operator="equal">
      <formula>"NR"</formula>
    </cfRule>
    <cfRule type="cellIs" dxfId="359" priority="72" stopIfTrue="1" operator="equal">
      <formula>"U"</formula>
    </cfRule>
  </conditionalFormatting>
  <conditionalFormatting sqref="E182:E201">
    <cfRule type="cellIs" dxfId="358" priority="67" stopIfTrue="1" operator="equal">
      <formula>"L"</formula>
    </cfRule>
    <cfRule type="cellIs" dxfId="357" priority="68" stopIfTrue="1" operator="equal">
      <formula>"M"</formula>
    </cfRule>
    <cfRule type="cellIs" dxfId="356" priority="69" stopIfTrue="1" operator="equal">
      <formula>"H"</formula>
    </cfRule>
  </conditionalFormatting>
  <conditionalFormatting sqref="D102:D121">
    <cfRule type="cellIs" dxfId="355" priority="47" stopIfTrue="1" operator="equal">
      <formula>"L"</formula>
    </cfRule>
    <cfRule type="cellIs" dxfId="354" priority="48" stopIfTrue="1" operator="equal">
      <formula>"M"</formula>
    </cfRule>
    <cfRule type="cellIs" dxfId="353" priority="49" stopIfTrue="1" operator="equal">
      <formula>"H"</formula>
    </cfRule>
  </conditionalFormatting>
  <conditionalFormatting sqref="D162:D181">
    <cfRule type="cellIs" dxfId="352" priority="44" stopIfTrue="1" operator="equal">
      <formula>"L"</formula>
    </cfRule>
    <cfRule type="cellIs" dxfId="351" priority="45" stopIfTrue="1" operator="equal">
      <formula>"M"</formula>
    </cfRule>
    <cfRule type="cellIs" dxfId="350" priority="46" stopIfTrue="1" operator="equal">
      <formula>"H"</formula>
    </cfRule>
  </conditionalFormatting>
  <conditionalFormatting sqref="D182:D201">
    <cfRule type="cellIs" dxfId="349" priority="41" stopIfTrue="1" operator="equal">
      <formula>"L"</formula>
    </cfRule>
    <cfRule type="cellIs" dxfId="348" priority="42" stopIfTrue="1" operator="equal">
      <formula>"M"</formula>
    </cfRule>
    <cfRule type="cellIs" dxfId="347" priority="43" stopIfTrue="1" operator="equal">
      <formula>"H"</formula>
    </cfRule>
  </conditionalFormatting>
  <conditionalFormatting sqref="C2:C201">
    <cfRule type="expression" dxfId="346" priority="8" stopIfTrue="1">
      <formula>D2=4</formula>
    </cfRule>
    <cfRule type="expression" dxfId="345" priority="9" stopIfTrue="1">
      <formula>D2=3</formula>
    </cfRule>
    <cfRule type="expression" dxfId="344" priority="10" stopIfTrue="1">
      <formula>OR(D2=1,D2=2)</formula>
    </cfRule>
  </conditionalFormatting>
  <conditionalFormatting sqref="C2:C201">
    <cfRule type="cellIs" dxfId="343" priority="6" stopIfTrue="1" operator="equal">
      <formula>"NC"</formula>
    </cfRule>
    <cfRule type="cellIs" dxfId="342" priority="7" stopIfTrue="1" operator="equal">
      <formula>"NY"</formula>
    </cfRule>
  </conditionalFormatting>
  <conditionalFormatting sqref="O2 O22 O42 O62 O82 O102 O122 O142 O162 O182">
    <cfRule type="expression" dxfId="341" priority="1" stopIfTrue="1">
      <formula>OR(O2="L",O2="FM")</formula>
    </cfRule>
    <cfRule type="expression" dxfId="340" priority="2" stopIfTrue="1">
      <formula>OR(O2="M",O2="LM")</formula>
    </cfRule>
    <cfRule type="expression" dxfId="339" priority="3" stopIfTrue="1">
      <formula>OR(O2="H",O2="PM",O2="NM",O2="DM")</formula>
    </cfRule>
    <cfRule type="expression" dxfId="338" priority="4" stopIfTrue="1">
      <formula>OR(O2="NC")</formula>
    </cfRule>
    <cfRule type="expression" dxfId="337" priority="5" stopIfTrue="1">
      <formula>OR(O2="NY")</formula>
    </cfRule>
  </conditionalFormatting>
  <dataValidations count="2">
    <dataValidation type="whole" operator="greaterThanOrEqual" allowBlank="1" showInputMessage="1" showErrorMessage="1" error="Only numeric entries allowed" sqref="H2:H201 J2:J201" xr:uid="{6467773A-9AA6-429C-9F09-E9DCDDDBBE85}">
      <formula1>0</formula1>
    </dataValidation>
    <dataValidation type="list" allowBlank="1" showInputMessage="1" showErrorMessage="1" sqref="F2:G201" xr:uid="{73DFC47C-A7D3-465F-9635-AD13D3DE7F8E}">
      <formula1>"0,1,NY"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1FA53DD5-1CD2-43D5-B54E-BBE1C3B87180}">
          <x14:formula1>
            <xm:f>'Organizational Unit Summary'!$AL$22:$AL$24</xm:f>
          </x14:formula1>
          <xm:sqref>Q2 Q42 Q122 Q182</xm:sqref>
        </x14:dataValidation>
        <x14:dataValidation type="list" allowBlank="1" showInputMessage="1" showErrorMessage="1" xr:uid="{5DA64B2D-C5E6-48CD-B7F1-0A7E12FBE427}">
          <x14:formula1>
            <xm:f>IF('Organizational Unit Summary'!$B$24="Evaluation", Eval_Char, Benchmark_Char)</xm:f>
          </x14:formula1>
          <xm:sqref>O2 O22 O42 O62 O82 O102 O122 O142 O162 O182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6">
    <tabColor rgb="FF00B050"/>
  </sheetPr>
  <dimension ref="A1:Q663"/>
  <sheetViews>
    <sheetView zoomScale="80" zoomScaleNormal="80" zoomScalePageLayoutView="50" workbookViewId="0">
      <pane ySplit="1" topLeftCell="A2" activePane="bottomLeft" state="frozen"/>
      <selection pane="bottomLeft" activeCell="L665" sqref="L665"/>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50.5" thickBot="1" x14ac:dyDescent="0.3">
      <c r="A1" s="195" t="s">
        <v>59</v>
      </c>
      <c r="B1" s="195" t="s">
        <v>60</v>
      </c>
      <c r="C1" s="195" t="s">
        <v>332</v>
      </c>
      <c r="D1" s="195" t="s">
        <v>61</v>
      </c>
      <c r="E1" s="195" t="s">
        <v>62</v>
      </c>
      <c r="F1" s="195" t="s">
        <v>63</v>
      </c>
      <c r="G1" s="195" t="s">
        <v>64</v>
      </c>
      <c r="H1" s="195" t="s">
        <v>65</v>
      </c>
      <c r="I1" s="195" t="s">
        <v>497</v>
      </c>
      <c r="J1" s="195" t="s">
        <v>66</v>
      </c>
      <c r="K1" s="195" t="s">
        <v>67</v>
      </c>
      <c r="L1" s="195" t="s">
        <v>624</v>
      </c>
      <c r="M1" s="195" t="s">
        <v>68</v>
      </c>
      <c r="N1" s="195" t="s">
        <v>496</v>
      </c>
      <c r="O1" s="196" t="s">
        <v>69</v>
      </c>
      <c r="P1" s="195" t="s">
        <v>484</v>
      </c>
      <c r="Q1" s="271" t="s">
        <v>325</v>
      </c>
    </row>
    <row r="2" spans="1:17" ht="13" x14ac:dyDescent="0.25">
      <c r="A2" s="351" t="s">
        <v>270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Summary'!$G$41="OoS","OoS",IF(AND(F2=1,G2=1,NOT(ISTEXT(I2))),4,IF(AND(F2=1,G2=1,ISTEXT(I2)),3,IF(AND(OR(F2=1,G2=1),ISTEXT(I2)),2,1))))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Summary'!$H$41="OoS","OoS",IF(AND(F3=1,G3=1,NOT(ISTEXT(I3))),4,IF(AND(F3=1,G3=1,ISTEXT(I3)),3,IF(AND(OR(F3=1,G3=1),ISTEXT(I3)),2,1))))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Summary'!$I$41="OoS","OoS",IF(AND(F4=1,G4=1,NOT(ISTEXT(I4))),4,IF(AND(F4=1,G4=1,ISTEXT(I4)),3,IF(AND(OR(F4=1,G4=1),ISTEXT(I4)),2,1))))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Summary'!$J$41="OoS","OoS",IF(AND(F5=1,G5=1,NOT(ISTEXT(I5))),4,IF(AND(F5=1,G5=1,ISTEXT(I5)),3,IF(AND(OR(F5=1,G5=1),ISTEXT(I5)),2,1))))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Summary'!$K$41="OoS","OoS",IF(AND(F6=1,G6=1,NOT(ISTEXT(I6))),4,IF(AND(F6=1,G6=1,ISTEXT(I6)),3,IF(AND(OR(F6=1,G6=1),ISTEXT(I6)),2,1))))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Summary'!$L$41="OoS","OoS",IF(AND(F7=1,G7=1,NOT(ISTEXT(I7))),4,IF(AND(F7=1,G7=1,ISTEXT(I7)),3,IF(AND(OR(F7=1,G7=1),ISTEXT(I7)),2,1))))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Summary'!$M$41="OoS","OoS",IF(AND(F8=1,G8=1,NOT(ISTEXT(I8))),4,IF(AND(F8=1,G8=1,ISTEXT(I8)),3,IF(AND(OR(F8=1,G8=1),ISTEXT(I8)),2,1))))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Summary'!$N$41="OoS","OoS",IF(AND(F9=1,G9=1,NOT(ISTEXT(I9))),4,IF(AND(F9=1,G9=1,ISTEXT(I9)),3,IF(AND(OR(F9=1,G9=1),ISTEXT(I9)),2,1))))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Summary'!$Z$41="OoS","OoS",IF(AND(F21=1,G21=1,NOT(ISTEXT(I21))),4,IF(AND(F21=1,G21=1,ISTEXT(I21)),3,IF(AND(OR(F21=1,G21=1),ISTEXT(I21)),2,1))))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271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Summary'!$G$41="OoS","OoS",IF(AND(F22=1,G22=1,NOT(ISTEXT(I22))),4,IF(AND(F22=1,G22=1,ISTEXT(I22)),3,IF(AND(OR(F22=1,G22=1),ISTEXT(I22)),2,1))))</f>
        <v>OoS</v>
      </c>
      <c r="E22" s="57" t="b">
        <f t="shared" si="0"/>
        <v>1</v>
      </c>
      <c r="F22" s="59"/>
      <c r="G22" s="59"/>
      <c r="H22" s="59"/>
      <c r="I22" s="59"/>
      <c r="J22" s="59"/>
      <c r="K22" s="59"/>
      <c r="L22" s="59"/>
      <c r="M22" s="67"/>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Summary'!$H$41="OoS","OoS",IF(AND(F23=1,G23=1,NOT(ISTEXT(I23))),4,IF(AND(F23=1,G23=1,ISTEXT(I23)),3,IF(AND(OR(F23=1,G23=1),ISTEXT(I23)),2,1))))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Summary'!$I$41="OoS","OoS",IF(AND(F24=1,G24=1,NOT(ISTEXT(I24))),4,IF(AND(F24=1,G24=1,ISTEXT(I24)),3,IF(AND(OR(F24=1,G24=1),ISTEXT(I24)),2,1))))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Summary'!$J$41="OoS","OoS",IF(AND(F25=1,G25=1,NOT(ISTEXT(I25))),4,IF(AND(F25=1,G25=1,ISTEXT(I25)),3,IF(AND(OR(F25=1,G25=1),ISTEXT(I25)),2,1))))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Summary'!$K$41="OoS","OoS",IF(AND(F26=1,G26=1,NOT(ISTEXT(I26))),4,IF(AND(F26=1,G26=1,ISTEXT(I26)),3,IF(AND(OR(F26=1,G26=1),ISTEXT(I26)),2,1))))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Summary'!$L$41="OoS","OoS",IF(AND(F27=1,G27=1,NOT(ISTEXT(I27))),4,IF(AND(F27=1,G27=1,ISTEXT(I27)),3,IF(AND(OR(F27=1,G27=1),ISTEXT(I27)),2,1))))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Summary'!$M$41="OoS","OoS",IF(AND(F28=1,G28=1,NOT(ISTEXT(I28))),4,IF(AND(F28=1,G28=1,ISTEXT(I28)),3,IF(AND(OR(F28=1,G28=1),ISTEXT(I28)),2,1))))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Summary'!$N$41="OoS","OoS",IF(AND(F29=1,G29=1,NOT(ISTEXT(I29))),4,IF(AND(F29=1,G29=1,ISTEXT(I29)),3,IF(AND(OR(F29=1,G29=1),ISTEXT(I29)),2,1))))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Summary'!$O$41="OoS","OoS",IF(AND(F30=1,G30=1,NOT(ISTEXT(I30))),4,IF(AND(F30=1,G30=1,ISTEXT(I30)),3,IF(AND(OR(F30=1,G30=1),ISTEXT(I30)),2,1))))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Summary'!$P$41="OoS","OoS",IF(AND(F31=1,G31=1,NOT(ISTEXT(I31))),4,IF(AND(F31=1,G31=1,ISTEXT(I31)),3,IF(AND(OR(F31=1,G31=1),ISTEXT(I31)),2,1))))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Summary'!$Q$41="OoS","OoS",IF(AND(F32=1,G32=1,NOT(ISTEXT(I32))),4,IF(AND(F32=1,G32=1,ISTEXT(I32)),3,IF(AND(OR(F32=1,G32=1),ISTEXT(I32)),2,1))))</f>
        <v>OoS</v>
      </c>
      <c r="E32" s="57" t="b">
        <f t="shared" si="0"/>
        <v>1</v>
      </c>
      <c r="F32" s="59"/>
      <c r="G32" s="59"/>
      <c r="H32" s="59"/>
      <c r="I32" s="59"/>
      <c r="J32" s="59"/>
      <c r="K32" s="59"/>
      <c r="L32" s="59"/>
      <c r="M32" s="67"/>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Summary'!$R$41="OoS","OoS",IF(AND(F33=1,G33=1,NOT(ISTEXT(I33))),4,IF(AND(F33=1,G33=1,ISTEXT(I33)),3,IF(AND(OR(F33=1,G33=1),ISTEXT(I33)),2,1))))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Summary'!$S$41="OoS","OoS",IF(AND(F34=1,G34=1,NOT(ISTEXT(I34))),4,IF(AND(F34=1,G34=1,ISTEXT(I34)),3,IF(AND(OR(F34=1,G34=1),ISTEXT(I34)),2,1))))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Summary'!$T$41="OoS","OoS",IF(AND(F35=1,G35=1,NOT(ISTEXT(I35))),4,IF(AND(F35=1,G35=1,ISTEXT(I35)),3,IF(AND(OR(F35=1,G35=1),ISTEXT(I35)),2,1))))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Summary'!$U$41="OoS","OoS",IF(AND(F36=1,G36=1,NOT(ISTEXT(I36))),4,IF(AND(F36=1,G36=1,ISTEXT(I36)),3,IF(AND(OR(F36=1,G36=1),ISTEXT(I36)),2,1))))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Summary'!$V$41="OoS","OoS",IF(AND(F37=1,G37=1,NOT(ISTEXT(I37))),4,IF(AND(F37=1,G37=1,ISTEXT(I37)),3,IF(AND(OR(F37=1,G37=1),ISTEXT(I37)),2,1))))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Summary'!$W$41="OoS","OoS",IF(AND(F38=1,G38=1,NOT(ISTEXT(I38))),4,IF(AND(F38=1,G38=1,ISTEXT(I38)),3,IF(AND(OR(F38=1,G38=1),ISTEXT(I38)),2,1))))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Summary'!$X$41="OoS","OoS",IF(AND(F39=1,G39=1,NOT(ISTEXT(I39))),4,IF(AND(F39=1,G39=1,ISTEXT(I39)),3,IF(AND(OR(F39=1,G39=1),ISTEXT(I39)),2,1))))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Summary'!$Y$41="OoS","OoS",IF(AND(F40=1,G40=1,NOT(ISTEXT(I40))),4,IF(AND(F40=1,G40=1,ISTEXT(I40)),3,IF(AND(OR(F40=1,G40=1),ISTEXT(I40)),2,1))))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Summary'!$Z$41="OoS","OoS",IF(AND(F41=1,G41=1,NOT(ISTEXT(I41))),4,IF(AND(F41=1,G41=1,ISTEXT(I41)),3,IF(AND(OR(F41=1,G41=1),ISTEXT(I41)),2,1))))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272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Summary'!$G$41="OoS","OoS",IF(AND(F42=1,G42=1,NOT(ISTEXT(I42))),4,IF(AND(F42=1,G42=1,ISTEXT(I42)),3,IF(AND(OR(F42=1,G42=1),ISTEXT(I42)),2,1))))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Summary'!$H$41="OoS","OoS",IF(AND(F43=1,G43=1,NOT(ISTEXT(I43))),4,IF(AND(F43=1,G43=1,ISTEXT(I43)),3,IF(AND(OR(F43=1,G43=1),ISTEXT(I43)),2,1))))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Summary'!$I$41="OoS","OoS",IF(AND(F44=1,G44=1,NOT(ISTEXT(I44))),4,IF(AND(F44=1,G44=1,ISTEXT(I44)),3,IF(AND(OR(F44=1,G44=1),ISTEXT(I44)),2,1))))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Summary'!$J$41="OoS","OoS",IF(AND(F45=1,G45=1,NOT(ISTEXT(I45))),4,IF(AND(F45=1,G45=1,ISTEXT(I45)),3,IF(AND(OR(F45=1,G45=1),ISTEXT(I45)),2,1))))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Summary'!$K$41="OoS","OoS",IF(AND(F46=1,G46=1,NOT(ISTEXT(I46))),4,IF(AND(F46=1,G46=1,ISTEXT(I46)),3,IF(AND(OR(F46=1,G46=1),ISTEXT(I46)),2,1))))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Summary'!$L$41="OoS","OoS",IF(AND(F47=1,G47=1,NOT(ISTEXT(I47))),4,IF(AND(F47=1,G47=1,ISTEXT(I47)),3,IF(AND(OR(F47=1,G47=1),ISTEXT(I47)),2,1))))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Summary'!$M$41="OoS","OoS",IF(AND(F48=1,G48=1,NOT(ISTEXT(I48))),4,IF(AND(F48=1,G48=1,ISTEXT(I48)),3,IF(AND(OR(F48=1,G48=1),ISTEXT(I48)),2,1))))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Summary'!$N$41="OoS","OoS",IF(AND(F49=1,G49=1,NOT(ISTEXT(I49))),4,IF(AND(F49=1,G49=1,ISTEXT(I49)),3,IF(AND(OR(F49=1,G49=1),ISTEXT(I49)),2,1))))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Summary'!$O$41="OoS","OoS",IF(AND(F50=1,G50=1,NOT(ISTEXT(I50))),4,IF(AND(F50=1,G50=1,ISTEXT(I50)),3,IF(AND(OR(F50=1,G50=1),ISTEXT(I50)),2,1))))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Summary'!$P$41="OoS","OoS",IF(AND(F51=1,G51=1,NOT(ISTEXT(I51))),4,IF(AND(F51=1,G51=1,ISTEXT(I51)),3,IF(AND(OR(F51=1,G51=1),ISTEXT(I51)),2,1))))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Summary'!$Q$41="OoS","OoS",IF(AND(F52=1,G52=1,NOT(ISTEXT(I52))),4,IF(AND(F52=1,G52=1,ISTEXT(I52)),3,IF(AND(OR(F52=1,G52=1),ISTEXT(I52)),2,1))))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Summary'!$R$41="OoS","OoS",IF(AND(F53=1,G53=1,NOT(ISTEXT(I53))),4,IF(AND(F53=1,G53=1,ISTEXT(I53)),3,IF(AND(OR(F53=1,G53=1),ISTEXT(I53)),2,1))))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Summary'!$S$41="OoS","OoS",IF(AND(F54=1,G54=1,NOT(ISTEXT(I54))),4,IF(AND(F54=1,G54=1,ISTEXT(I54)),3,IF(AND(OR(F54=1,G54=1),ISTEXT(I54)),2,1))))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Summary'!$T$41="OoS","OoS",IF(AND(F55=1,G55=1,NOT(ISTEXT(I55))),4,IF(AND(F55=1,G55=1,ISTEXT(I55)),3,IF(AND(OR(F55=1,G55=1),ISTEXT(I55)),2,1))))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Summary'!$U$41="OoS","OoS",IF(AND(F56=1,G56=1,NOT(ISTEXT(I56))),4,IF(AND(F56=1,G56=1,ISTEXT(I56)),3,IF(AND(OR(F56=1,G56=1),ISTEXT(I56)),2,1))))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Summary'!$V$41="OoS","OoS",IF(AND(F57=1,G57=1,NOT(ISTEXT(I57))),4,IF(AND(F57=1,G57=1,ISTEXT(I57)),3,IF(AND(OR(F57=1,G57=1),ISTEXT(I57)),2,1))))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Summary'!$W$41="OoS","OoS",IF(AND(F58=1,G58=1,NOT(ISTEXT(I58))),4,IF(AND(F58=1,G58=1,ISTEXT(I58)),3,IF(AND(OR(F58=1,G58=1),ISTEXT(I58)),2,1))))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Summary'!$X$41="OoS","OoS",IF(AND(F59=1,G59=1,NOT(ISTEXT(I59))),4,IF(AND(F59=1,G59=1,ISTEXT(I59)),3,IF(AND(OR(F59=1,G59=1),ISTEXT(I59)),2,1))))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Summary'!$Y$41="OoS","OoS",IF(AND(F60=1,G60=1,NOT(ISTEXT(I60))),4,IF(AND(F60=1,G60=1,ISTEXT(I60)),3,IF(AND(OR(F60=1,G60=1),ISTEXT(I60)),2,1))))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Summary'!$Z$41="OoS","OoS",IF(AND(F61=1,G61=1,NOT(ISTEXT(I61))),4,IF(AND(F61=1,G61=1,ISTEXT(I61)),3,IF(AND(OR(F61=1,G61=1),ISTEXT(I61)),2,1))))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273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Summary'!$G$41="OoS","OoS",IF(AND(F62=1,G62=1,NOT(ISTEXT(I62))),4,IF(AND(F62=1,G62=1,ISTEXT(I62)),3,IF(AND(OR(F62=1,G62=1),ISTEXT(I62)),2,1))))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Summary'!$H$41="OoS","OoS",IF(AND(F63=1,G63=1,NOT(ISTEXT(I63))),4,IF(AND(F63=1,G63=1,ISTEXT(I63)),3,IF(AND(OR(F63=1,G63=1),ISTEXT(I63)),2,1))))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Summary'!$I$41="OoS","OoS",IF(AND(F64=1,G64=1,NOT(ISTEXT(I64))),4,IF(AND(F64=1,G64=1,ISTEXT(I64)),3,IF(AND(OR(F64=1,G64=1),ISTEXT(I64)),2,1))))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Summary'!$J$41="OoS","OoS",IF(AND(F65=1,G65=1,NOT(ISTEXT(I65))),4,IF(AND(F65=1,G65=1,ISTEXT(I65)),3,IF(AND(OR(F65=1,G65=1),ISTEXT(I65)),2,1))))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Summary'!$K$41="OoS","OoS",IF(AND(F66=1,G66=1,NOT(ISTEXT(I66))),4,IF(AND(F66=1,G66=1,ISTEXT(I66)),3,IF(AND(OR(F66=1,G66=1),ISTEXT(I66)),2,1))))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Summary'!$L$41="OoS","OoS",IF(AND(F67=1,G67=1,NOT(ISTEXT(I67))),4,IF(AND(F67=1,G67=1,ISTEXT(I67)),3,IF(AND(OR(F67=1,G67=1),ISTEXT(I67)),2,1))))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Summary'!$M$41="OoS","OoS",IF(AND(F68=1,G68=1,NOT(ISTEXT(I68))),4,IF(AND(F68=1,G68=1,ISTEXT(I68)),3,IF(AND(OR(F68=1,G68=1),ISTEXT(I68)),2,1))))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Summary'!$N$41="OoS","OoS",IF(AND(F69=1,G69=1,NOT(ISTEXT(I69))),4,IF(AND(F69=1,G69=1,ISTEXT(I69)),3,IF(AND(OR(F69=1,G69=1),ISTEXT(I69)),2,1))))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Summary'!$O$41="OoS","OoS",IF(AND(F70=1,G70=1,NOT(ISTEXT(I70))),4,IF(AND(F70=1,G70=1,ISTEXT(I70)),3,IF(AND(OR(F70=1,G70=1),ISTEXT(I70)),2,1))))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Summary'!$P$41="OoS","OoS",IF(AND(F71=1,G71=1,NOT(ISTEXT(I71))),4,IF(AND(F71=1,G71=1,ISTEXT(I71)),3,IF(AND(OR(F71=1,G71=1),ISTEXT(I71)),2,1))))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Summary'!$Q$41="OoS","OoS",IF(AND(F72=1,G72=1,NOT(ISTEXT(I72))),4,IF(AND(F72=1,G72=1,ISTEXT(I72)),3,IF(AND(OR(F72=1,G72=1),ISTEXT(I72)),2,1))))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Summary'!$R$41="OoS","OoS",IF(AND(F73=1,G73=1,NOT(ISTEXT(I73))),4,IF(AND(F73=1,G73=1,ISTEXT(I73)),3,IF(AND(OR(F73=1,G73=1),ISTEXT(I73)),2,1))))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Summary'!$S$41="OoS","OoS",IF(AND(F74=1,G74=1,NOT(ISTEXT(I74))),4,IF(AND(F74=1,G74=1,ISTEXT(I74)),3,IF(AND(OR(F74=1,G74=1),ISTEXT(I74)),2,1))))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Summary'!$T$41="OoS","OoS",IF(AND(F75=1,G75=1,NOT(ISTEXT(I75))),4,IF(AND(F75=1,G75=1,ISTEXT(I75)),3,IF(AND(OR(F75=1,G75=1),ISTEXT(I75)),2,1))))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Summary'!$U$41="OoS","OoS",IF(AND(F76=1,G76=1,NOT(ISTEXT(I76))),4,IF(AND(F76=1,G76=1,ISTEXT(I76)),3,IF(AND(OR(F76=1,G76=1),ISTEXT(I76)),2,1))))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Summary'!$V$41="OoS","OoS",IF(AND(F77=1,G77=1,NOT(ISTEXT(I77))),4,IF(AND(F77=1,G77=1,ISTEXT(I77)),3,IF(AND(OR(F77=1,G77=1),ISTEXT(I77)),2,1))))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Summary'!$W$41="OoS","OoS",IF(AND(F78=1,G78=1,NOT(ISTEXT(I78))),4,IF(AND(F78=1,G78=1,ISTEXT(I78)),3,IF(AND(OR(F78=1,G78=1),ISTEXT(I78)),2,1))))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Summary'!$X$41="OoS","OoS",IF(AND(F79=1,G79=1,NOT(ISTEXT(I79))),4,IF(AND(F79=1,G79=1,ISTEXT(I79)),3,IF(AND(OR(F79=1,G79=1),ISTEXT(I79)),2,1))))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Summary'!$Y$41="OoS","OoS",IF(AND(F80=1,G80=1,NOT(ISTEXT(I80))),4,IF(AND(F80=1,G80=1,ISTEXT(I80)),3,IF(AND(OR(F80=1,G80=1),ISTEXT(I80)),2,1))))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Summary'!$Z$41="OoS","OoS",IF(AND(F81=1,G81=1,NOT(ISTEXT(I81))),4,IF(AND(F81=1,G81=1,ISTEXT(I81)),3,IF(AND(OR(F81=1,G81=1),ISTEXT(I81)),2,1))))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274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Summary'!$G$41="OoS","OoS",IF(AND(F82=1,G82=1,NOT(ISTEXT(I82))),4,IF(AND(F82=1,G82=1,ISTEXT(I82)),3,IF(AND(OR(F82=1,G82=1),ISTEXT(I82)),2,1))))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Summary'!$H$41="OoS","OoS",IF(AND(F83=1,G83=1,NOT(ISTEXT(I83))),4,IF(AND(F83=1,G83=1,ISTEXT(I83)),3,IF(AND(OR(F83=1,G83=1),ISTEXT(I83)),2,1))))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Summary'!$I$41="OoS","OoS",IF(AND(F84=1,G84=1,NOT(ISTEXT(I84))),4,IF(AND(F84=1,G84=1,ISTEXT(I84)),3,IF(AND(OR(F84=1,G84=1),ISTEXT(I84)),2,1))))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Summary'!$J$41="OoS","OoS",IF(AND(F85=1,G85=1,NOT(ISTEXT(I85))),4,IF(AND(F85=1,G85=1,ISTEXT(I85)),3,IF(AND(OR(F85=1,G85=1),ISTEXT(I85)),2,1))))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Summary'!$K$41="OoS","OoS",IF(AND(F86=1,G86=1,NOT(ISTEXT(I86))),4,IF(AND(F86=1,G86=1,ISTEXT(I86)),3,IF(AND(OR(F86=1,G86=1),ISTEXT(I86)),2,1))))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Summary'!$L$41="OoS","OoS",IF(AND(F87=1,G87=1,NOT(ISTEXT(I87))),4,IF(AND(F87=1,G87=1,ISTEXT(I87)),3,IF(AND(OR(F87=1,G87=1),ISTEXT(I87)),2,1))))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Summary'!$M$41="OoS","OoS",IF(AND(F88=1,G88=1,NOT(ISTEXT(I88))),4,IF(AND(F88=1,G88=1,ISTEXT(I88)),3,IF(AND(OR(F88=1,G88=1),ISTEXT(I88)),2,1))))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Summary'!$N$41="OoS","OoS",IF(AND(F89=1,G89=1,NOT(ISTEXT(I89))),4,IF(AND(F89=1,G89=1,ISTEXT(I89)),3,IF(AND(OR(F89=1,G89=1),ISTEXT(I89)),2,1))))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Summary'!$O$41="OoS","OoS",IF(AND(F90=1,G90=1,NOT(ISTEXT(I90))),4,IF(AND(F90=1,G90=1,ISTEXT(I90)),3,IF(AND(OR(F90=1,G90=1),ISTEXT(I90)),2,1))))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Summary'!$P$41="OoS","OoS",IF(AND(F91=1,G91=1,NOT(ISTEXT(I91))),4,IF(AND(F91=1,G91=1,ISTEXT(I91)),3,IF(AND(OR(F91=1,G91=1),ISTEXT(I91)),2,1))))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Summary'!$Q$41="OoS","OoS",IF(AND(F92=1,G92=1,NOT(ISTEXT(I92))),4,IF(AND(F92=1,G92=1,ISTEXT(I92)),3,IF(AND(OR(F92=1,G92=1),ISTEXT(I92)),2,1))))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Summary'!$R$41="OoS","OoS",IF(AND(F93=1,G93=1,NOT(ISTEXT(I93))),4,IF(AND(F93=1,G93=1,ISTEXT(I93)),3,IF(AND(OR(F93=1,G93=1),ISTEXT(I93)),2,1))))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Summary'!$S$41="OoS","OoS",IF(AND(F94=1,G94=1,NOT(ISTEXT(I94))),4,IF(AND(F94=1,G94=1,ISTEXT(I94)),3,IF(AND(OR(F94=1,G94=1),ISTEXT(I94)),2,1))))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Summary'!$T$41="OoS","OoS",IF(AND(F95=1,G95=1,NOT(ISTEXT(I95))),4,IF(AND(F95=1,G95=1,ISTEXT(I95)),3,IF(AND(OR(F95=1,G95=1),ISTEXT(I95)),2,1))))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Summary'!$U$41="OoS","OoS",IF(AND(F96=1,G96=1,NOT(ISTEXT(I96))),4,IF(AND(F96=1,G96=1,ISTEXT(I96)),3,IF(AND(OR(F96=1,G96=1),ISTEXT(I96)),2,1))))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Summary'!$V$41="OoS","OoS",IF(AND(F97=1,G97=1,NOT(ISTEXT(I97))),4,IF(AND(F97=1,G97=1,ISTEXT(I97)),3,IF(AND(OR(F97=1,G97=1),ISTEXT(I97)),2,1))))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Summary'!$W$41="OoS","OoS",IF(AND(F98=1,G98=1,NOT(ISTEXT(I98))),4,IF(AND(F98=1,G98=1,ISTEXT(I98)),3,IF(AND(OR(F98=1,G98=1),ISTEXT(I98)),2,1))))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Summary'!$X$41="OoS","OoS",IF(AND(F99=1,G99=1,NOT(ISTEXT(I99))),4,IF(AND(F99=1,G99=1,ISTEXT(I99)),3,IF(AND(OR(F99=1,G99=1),ISTEXT(I99)),2,1))))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275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Summary'!$P$41="OoS","OoS",IF(AND(F111=1,G111=1,NOT(ISTEXT(I111))),4,IF(AND(F111=1,G111=1,ISTEXT(I111)),3,IF(AND(OR(F111=1,G111=1),ISTEXT(I111)),2,1))))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Summary'!$Q$41="OoS","OoS",IF(AND(F112=1,G112=1,NOT(ISTEXT(I112))),4,IF(AND(F112=1,G112=1,ISTEXT(I112)),3,IF(AND(OR(F112=1,G112=1),ISTEXT(I112)),2,1))))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Summary'!$R$41="OoS","OoS",IF(AND(F113=1,G113=1,NOT(ISTEXT(I113))),4,IF(AND(F113=1,G113=1,ISTEXT(I113)),3,IF(AND(OR(F113=1,G113=1),ISTEXT(I113)),2,1))))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Summary'!$S$41="OoS","OoS",IF(AND(F114=1,G114=1,NOT(ISTEXT(I114))),4,IF(AND(F114=1,G114=1,ISTEXT(I114)),3,IF(AND(OR(F114=1,G114=1),ISTEXT(I114)),2,1))))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Summary'!$T$41="OoS","OoS",IF(AND(F115=1,G115=1,NOT(ISTEXT(I115))),4,IF(AND(F115=1,G115=1,ISTEXT(I115)),3,IF(AND(OR(F115=1,G115=1),ISTEXT(I115)),2,1))))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Summary'!$U$41="OoS","OoS",IF(AND(F116=1,G116=1,NOT(ISTEXT(I116))),4,IF(AND(F116=1,G116=1,ISTEXT(I116)),3,IF(AND(OR(F116=1,G116=1),ISTEXT(I116)),2,1))))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Summary'!$V$41="OoS","OoS",IF(AND(F117=1,G117=1,NOT(ISTEXT(I117))),4,IF(AND(F117=1,G117=1,ISTEXT(I117)),3,IF(AND(OR(F117=1,G117=1),ISTEXT(I117)),2,1))))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Summary'!$W$41="OoS","OoS",IF(AND(F118=1,G118=1,NOT(ISTEXT(I118))),4,IF(AND(F118=1,G118=1,ISTEXT(I118)),3,IF(AND(OR(F118=1,G118=1),ISTEXT(I118)),2,1))))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Summary'!$X$41="OoS","OoS",IF(AND(F119=1,G119=1,NOT(ISTEXT(I119))),4,IF(AND(F119=1,G119=1,ISTEXT(I119)),3,IF(AND(OR(F119=1,G119=1),ISTEXT(I119)),2,1))))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Summary'!$Y$41="OoS","OoS",IF(AND(F120=1,G120=1,NOT(ISTEXT(I120))),4,IF(AND(F120=1,G120=1,ISTEXT(I120)),3,IF(AND(OR(F120=1,G120=1),ISTEXT(I120)),2,1))))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Summary'!$Z$41="OoS","OoS",IF(AND(F121=1,G121=1,NOT(ISTEXT(I121))),4,IF(AND(F121=1,G121=1,ISTEXT(I121)),3,IF(AND(OR(F121=1,G121=1),ISTEXT(I121)),2,1))))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276</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Summary'!$G$41="OoS","OoS",IF(AND(F122=1,G122=1,NOT(ISTEXT(I122))),4,IF(AND(F122=1,G122=1,ISTEXT(I122)),3,IF(AND(OR(F122=1,G122=1),ISTEXT(I122)),2,1))))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Summary'!$H$41="OoS","OoS",IF(AND(F123=1,G123=1,NOT(ISTEXT(I123))),4,IF(AND(F123=1,G123=1,ISTEXT(I123)),3,IF(AND(OR(F123=1,G123=1),ISTEXT(I123)),2,1))))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Summary'!$I$41="OoS","OoS",IF(AND(F124=1,G124=1,NOT(ISTEXT(I124))),4,IF(AND(F124=1,G124=1,ISTEXT(I124)),3,IF(AND(OR(F124=1,G124=1),ISTEXT(I124)),2,1))))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Summary'!$J$41="OoS","OoS",IF(AND(F125=1,G125=1,NOT(ISTEXT(I125))),4,IF(AND(F125=1,G125=1,ISTEXT(I125)),3,IF(AND(OR(F125=1,G125=1),ISTEXT(I125)),2,1))))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Summary'!$K$41="OoS","OoS",IF(AND(F126=1,G126=1,NOT(ISTEXT(I126))),4,IF(AND(F126=1,G126=1,ISTEXT(I126)),3,IF(AND(OR(F126=1,G126=1),ISTEXT(I126)),2,1))))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Summary'!$L$41="OoS","OoS",IF(AND(F127=1,G127=1,NOT(ISTEXT(I127))),4,IF(AND(F127=1,G127=1,ISTEXT(I127)),3,IF(AND(OR(F127=1,G127=1),ISTEXT(I127)),2,1))))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Summary'!$M$41="OoS","OoS",IF(AND(F128=1,G128=1,NOT(ISTEXT(I128))),4,IF(AND(F128=1,G128=1,ISTEXT(I128)),3,IF(AND(OR(F128=1,G128=1),ISTEXT(I128)),2,1))))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Summary'!$N$41="OoS","OoS",IF(AND(F129=1,G129=1,NOT(ISTEXT(I129))),4,IF(AND(F129=1,G129=1,ISTEXT(I129)),3,IF(AND(OR(F129=1,G129=1),ISTEXT(I129)),2,1))))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Summary'!$O$41="OoS","OoS",IF(AND(F130=1,G130=1,NOT(ISTEXT(I130))),4,IF(AND(F130=1,G130=1,ISTEXT(I130)),3,IF(AND(OR(F130=1,G130=1),ISTEXT(I130)),2,1))))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Summary'!$P$41="OoS","OoS",IF(AND(F131=1,G131=1,NOT(ISTEXT(I131))),4,IF(AND(F131=1,G131=1,ISTEXT(I131)),3,IF(AND(OR(F131=1,G131=1),ISTEXT(I131)),2,1))))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Summary'!$Q$41="OoS","OoS",IF(AND(F132=1,G132=1,NOT(ISTEXT(I132))),4,IF(AND(F132=1,G132=1,ISTEXT(I132)),3,IF(AND(OR(F132=1,G132=1),ISTEXT(I132)),2,1))))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Summary'!$R$41="OoS","OoS",IF(AND(F133=1,G133=1,NOT(ISTEXT(I133))),4,IF(AND(F133=1,G133=1,ISTEXT(I133)),3,IF(AND(OR(F133=1,G133=1),ISTEXT(I133)),2,1))))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Summary'!$S$41="OoS","OoS",IF(AND(F134=1,G134=1,NOT(ISTEXT(I134))),4,IF(AND(F134=1,G134=1,ISTEXT(I134)),3,IF(AND(OR(F134=1,G134=1),ISTEXT(I134)),2,1))))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Summary'!$T$41="OoS","OoS",IF(AND(F135=1,G135=1,NOT(ISTEXT(I135))),4,IF(AND(F135=1,G135=1,ISTEXT(I135)),3,IF(AND(OR(F135=1,G135=1),ISTEXT(I135)),2,1))))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4"/>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Summary'!$U$41="OoS","OoS",IF(AND(F136=1,G136=1,NOT(ISTEXT(I136))),4,IF(AND(F136=1,G136=1,ISTEXT(I136)),3,IF(AND(OR(F136=1,G136=1),ISTEXT(I136)),2,1))))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Summary'!$V$41="OoS","OoS",IF(AND(F137=1,G137=1,NOT(ISTEXT(I137))),4,IF(AND(F137=1,G137=1,ISTEXT(I137)),3,IF(AND(OR(F137=1,G137=1),ISTEXT(I137)),2,1))))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Summary'!$W$41="OoS","OoS",IF(AND(F138=1,G138=1,NOT(ISTEXT(I138))),4,IF(AND(F138=1,G138=1,ISTEXT(I138)),3,IF(AND(OR(F138=1,G138=1),ISTEXT(I138)),2,1))))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Summary'!$X$41="OoS","OoS",IF(AND(F139=1,G139=1,NOT(ISTEXT(I139))),4,IF(AND(F139=1,G139=1,ISTEXT(I139)),3,IF(AND(OR(F139=1,G139=1),ISTEXT(I139)),2,1))))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Summary'!$Y$41="OoS","OoS",IF(AND(F140=1,G140=1,NOT(ISTEXT(I140))),4,IF(AND(F140=1,G140=1,ISTEXT(I140)),3,IF(AND(OR(F140=1,G140=1),ISTEXT(I140)),2,1))))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Summary'!$Z$41="OoS","OoS",IF(AND(F141=1,G141=1,NOT(ISTEXT(I141))),4,IF(AND(F141=1,G141=1,ISTEXT(I141)),3,IF(AND(OR(F141=1,G141=1),ISTEXT(I141)),2,1))))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2.65" hidden="1" customHeight="1" thickBot="1" x14ac:dyDescent="0.3"/>
    <row r="143" spans="1:17" ht="12.65" hidden="1" customHeight="1" x14ac:dyDescent="0.25"/>
    <row r="144" spans="1:17"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41" xr:uid="{00000000-0009-0000-0000-000016000000}"/>
  <mergeCells count="17">
    <mergeCell ref="O102:O121"/>
    <mergeCell ref="O122:O141"/>
    <mergeCell ref="Q82:Q141"/>
    <mergeCell ref="Q22:Q81"/>
    <mergeCell ref="Q2:Q21"/>
    <mergeCell ref="O2:O21"/>
    <mergeCell ref="O22:O41"/>
    <mergeCell ref="O42:O61"/>
    <mergeCell ref="O62:O81"/>
    <mergeCell ref="O82:O101"/>
    <mergeCell ref="A102:A121"/>
    <mergeCell ref="A122:A141"/>
    <mergeCell ref="A2:A21"/>
    <mergeCell ref="A22:A41"/>
    <mergeCell ref="A42:A61"/>
    <mergeCell ref="A62:A81"/>
    <mergeCell ref="A82:A101"/>
  </mergeCells>
  <conditionalFormatting sqref="Q2 Q22 Q82">
    <cfRule type="cellIs" dxfId="336" priority="273" stopIfTrue="1" operator="equal">
      <formula>"S"</formula>
    </cfRule>
    <cfRule type="cellIs" dxfId="335" priority="274" stopIfTrue="1" operator="equal">
      <formula>"NR"</formula>
    </cfRule>
    <cfRule type="cellIs" dxfId="334" priority="275" stopIfTrue="1" operator="equal">
      <formula>"U"</formula>
    </cfRule>
  </conditionalFormatting>
  <conditionalFormatting sqref="D2:E141">
    <cfRule type="cellIs" dxfId="333" priority="39" stopIfTrue="1" operator="equal">
      <formula>"L"</formula>
    </cfRule>
    <cfRule type="cellIs" dxfId="332" priority="40" stopIfTrue="1" operator="equal">
      <formula>"M"</formula>
    </cfRule>
    <cfRule type="cellIs" dxfId="331" priority="41" stopIfTrue="1" operator="equal">
      <formula>"H"</formula>
    </cfRule>
  </conditionalFormatting>
  <conditionalFormatting sqref="C2:C141">
    <cfRule type="expression" dxfId="330" priority="8" stopIfTrue="1">
      <formula>D2=4</formula>
    </cfRule>
    <cfRule type="expression" dxfId="329" priority="9" stopIfTrue="1">
      <formula>D2=3</formula>
    </cfRule>
    <cfRule type="expression" dxfId="328" priority="10" stopIfTrue="1">
      <formula>OR(D2=1,D2=2)</formula>
    </cfRule>
  </conditionalFormatting>
  <conditionalFormatting sqref="C2:C141">
    <cfRule type="cellIs" dxfId="327" priority="6" stopIfTrue="1" operator="equal">
      <formula>"NC"</formula>
    </cfRule>
    <cfRule type="cellIs" dxfId="326" priority="7" stopIfTrue="1" operator="equal">
      <formula>"NY"</formula>
    </cfRule>
  </conditionalFormatting>
  <conditionalFormatting sqref="O2 O22 O42 O62 O82 O102 O122">
    <cfRule type="expression" dxfId="325" priority="1" stopIfTrue="1">
      <formula>OR(O2="L",O2="FM")</formula>
    </cfRule>
    <cfRule type="expression" dxfId="324" priority="2" stopIfTrue="1">
      <formula>OR(O2="M",O2="LM")</formula>
    </cfRule>
    <cfRule type="expression" dxfId="323" priority="3" stopIfTrue="1">
      <formula>OR(O2="H",O2="PM",O2="NM",O2="DM")</formula>
    </cfRule>
    <cfRule type="expression" dxfId="322" priority="4" stopIfTrue="1">
      <formula>OR(O2="NC")</formula>
    </cfRule>
    <cfRule type="expression" dxfId="321" priority="5" stopIfTrue="1">
      <formula>OR(O2="NY")</formula>
    </cfRule>
  </conditionalFormatting>
  <dataValidations count="2">
    <dataValidation type="whole" operator="greaterThanOrEqual" allowBlank="1" showInputMessage="1" showErrorMessage="1" error="Only numeric entries allowed" sqref="H2:H141 J2:J141" xr:uid="{75DF6DCF-1299-4537-B951-C534B6D3F5BF}">
      <formula1>0</formula1>
    </dataValidation>
    <dataValidation type="list" allowBlank="1" showInputMessage="1" showErrorMessage="1" sqref="F2:G141" xr:uid="{460830B4-B279-4F7D-8487-28FDAD7086BC}">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923C2243-8BC9-4EBA-AE1B-7BD3512A647A}">
          <x14:formula1>
            <xm:f>'Organizational Unit Summary'!$AL$22:$AL$24</xm:f>
          </x14:formula1>
          <xm:sqref>Q2 Q22 Q82</xm:sqref>
        </x14:dataValidation>
        <x14:dataValidation type="list" allowBlank="1" showInputMessage="1" showErrorMessage="1" xr:uid="{FF665080-3E49-48C6-BF74-5CF231C62F08}">
          <x14:formula1>
            <xm:f>IF('Organizational Unit Summary'!$B$24="Evaluation", Eval_Char, Benchmark_Char)</xm:f>
          </x14:formula1>
          <xm:sqref>O2 O22 O42 O62 O82 O102 O122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tabColor rgb="FF00B050"/>
  </sheetPr>
  <dimension ref="A1:Q663"/>
  <sheetViews>
    <sheetView zoomScale="80" zoomScaleNormal="80" zoomScalePageLayoutView="75" workbookViewId="0">
      <pane ySplit="1" topLeftCell="A2" activePane="bottomLeft" state="frozen"/>
      <selection pane="bottomLeft" activeCell="C2" sqref="C2"/>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50.5" thickBot="1" x14ac:dyDescent="0.3">
      <c r="A1" s="195" t="s">
        <v>59</v>
      </c>
      <c r="B1" s="195" t="s">
        <v>60</v>
      </c>
      <c r="C1" s="195" t="s">
        <v>332</v>
      </c>
      <c r="D1" s="195" t="s">
        <v>61</v>
      </c>
      <c r="E1" s="195" t="s">
        <v>62</v>
      </c>
      <c r="F1" s="195" t="s">
        <v>63</v>
      </c>
      <c r="G1" s="195" t="s">
        <v>64</v>
      </c>
      <c r="H1" s="195" t="s">
        <v>65</v>
      </c>
      <c r="I1" s="195" t="s">
        <v>497</v>
      </c>
      <c r="J1" s="195" t="s">
        <v>66</v>
      </c>
      <c r="K1" s="195" t="s">
        <v>67</v>
      </c>
      <c r="L1" s="195" t="s">
        <v>624</v>
      </c>
      <c r="M1" s="195" t="s">
        <v>68</v>
      </c>
      <c r="N1" s="195" t="s">
        <v>496</v>
      </c>
      <c r="O1" s="196" t="s">
        <v>69</v>
      </c>
      <c r="P1" s="195" t="s">
        <v>484</v>
      </c>
      <c r="Q1" s="271" t="s">
        <v>325</v>
      </c>
    </row>
    <row r="2" spans="1:17" ht="13" x14ac:dyDescent="0.25">
      <c r="A2" s="351" t="s">
        <v>278</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Summary'!$G$42="OoS","OoS",IF(AND(F2=1,G2=1,NOT(ISTEXT(I2))),4,IF(AND(F2=1,G2=1,ISTEXT(I2)),3,IF(AND(OR(F2=1,G2=1),ISTEXT(I2)),2,1))))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Summary'!$H$42="OoS","OoS",IF(AND(F3=1,G3=1,NOT(ISTEXT(I3))),4,IF(AND(F3=1,G3=1,ISTEXT(I3)),3,IF(AND(OR(F3=1,G3=1),ISTEXT(I3)),2,1))))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Summary'!$I$42="OoS","OoS",IF(AND(F4=1,G4=1,NOT(ISTEXT(I4))),4,IF(AND(F4=1,G4=1,ISTEXT(I4)),3,IF(AND(OR(F4=1,G4=1),ISTEXT(I4)),2,1))))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Summary'!$J$42="OoS","OoS",IF(AND(F5=1,G5=1,NOT(ISTEXT(I5))),4,IF(AND(F5=1,G5=1,ISTEXT(I5)),3,IF(AND(OR(F5=1,G5=1),ISTEXT(I5)),2,1))))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Summary'!$K$42="OoS","OoS",IF(AND(F6=1,G6=1,NOT(ISTEXT(I6))),4,IF(AND(F6=1,G6=1,ISTEXT(I6)),3,IF(AND(OR(F6=1,G6=1),ISTEXT(I6)),2,1))))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Summary'!$L$42="OoS","OoS",IF(AND(F7=1,G7=1,NOT(ISTEXT(I7))),4,IF(AND(F7=1,G7=1,ISTEXT(I7)),3,IF(AND(OR(F7=1,G7=1),ISTEXT(I7)),2,1))))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Summary'!$M$42="OoS","OoS",IF(AND(F8=1,G8=1,NOT(ISTEXT(I8))),4,IF(AND(F8=1,G8=1,ISTEXT(I8)),3,IF(AND(OR(F8=1,G8=1),ISTEXT(I8)),2,1))))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Summary'!$N$42="OoS","OoS",IF(AND(F9=1,G9=1,NOT(ISTEXT(I9))),4,IF(AND(F9=1,G9=1,ISTEXT(I9)),3,IF(AND(OR(F9=1,G9=1),ISTEXT(I9)),2,1))))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Summary'!$Z$42="OoS","OoS",IF(AND(F21=1,G21=1,NOT(ISTEXT(I21))),4,IF(AND(F21=1,G21=1,ISTEXT(I21)),3,IF(AND(OR(F21=1,G21=1),ISTEXT(I21)),2,1))))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279</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Summary'!$G$42="OoS","OoS",IF(AND(F22=1,G22=1,NOT(ISTEXT(I22))),4,IF(AND(F22=1,G22=1,ISTEXT(I22)),3,IF(AND(OR(F22=1,G22=1),ISTEXT(I22)),2,1))))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Summary'!$H$42="OoS","OoS",IF(AND(F23=1,G23=1,NOT(ISTEXT(I23))),4,IF(AND(F23=1,G23=1,ISTEXT(I23)),3,IF(AND(OR(F23=1,G23=1),ISTEXT(I23)),2,1))))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Summary'!$I$42="OoS","OoS",IF(AND(F24=1,G24=1,NOT(ISTEXT(I24))),4,IF(AND(F24=1,G24=1,ISTEXT(I24)),3,IF(AND(OR(F24=1,G24=1),ISTEXT(I24)),2,1))))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Summary'!$J$42="OoS","OoS",IF(AND(F25=1,G25=1,NOT(ISTEXT(I25))),4,IF(AND(F25=1,G25=1,ISTEXT(I25)),3,IF(AND(OR(F25=1,G25=1),ISTEXT(I25)),2,1))))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Summary'!$K$42="OoS","OoS",IF(AND(F26=1,G26=1,NOT(ISTEXT(I26))),4,IF(AND(F26=1,G26=1,ISTEXT(I26)),3,IF(AND(OR(F26=1,G26=1),ISTEXT(I26)),2,1))))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Summary'!$L$42="OoS","OoS",IF(AND(F27=1,G27=1,NOT(ISTEXT(I27))),4,IF(AND(F27=1,G27=1,ISTEXT(I27)),3,IF(AND(OR(F27=1,G27=1),ISTEXT(I27)),2,1))))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Summary'!$M$42="OoS","OoS",IF(AND(F28=1,G28=1,NOT(ISTEXT(I28))),4,IF(AND(F28=1,G28=1,ISTEXT(I28)),3,IF(AND(OR(F28=1,G28=1),ISTEXT(I28)),2,1))))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Summary'!$N$42="OoS","OoS",IF(AND(F29=1,G29=1,NOT(ISTEXT(I29))),4,IF(AND(F29=1,G29=1,ISTEXT(I29)),3,IF(AND(OR(F29=1,G29=1),ISTEXT(I29)),2,1))))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Summary'!$O$42="OoS","OoS",IF(AND(F30=1,G30=1,NOT(ISTEXT(I30))),4,IF(AND(F30=1,G30=1,ISTEXT(I30)),3,IF(AND(OR(F30=1,G30=1),ISTEXT(I30)),2,1))))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Summary'!$P$42="OoS","OoS",IF(AND(F31=1,G31=1,NOT(ISTEXT(I31))),4,IF(AND(F31=1,G31=1,ISTEXT(I31)),3,IF(AND(OR(F31=1,G31=1),ISTEXT(I31)),2,1))))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Summary'!$Q$42="OoS","OoS",IF(AND(F32=1,G32=1,NOT(ISTEXT(I32))),4,IF(AND(F32=1,G32=1,ISTEXT(I32)),3,IF(AND(OR(F32=1,G32=1),ISTEXT(I32)),2,1))))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Summary'!$R$42="OoS","OoS",IF(AND(F33=1,G33=1,NOT(ISTEXT(I33))),4,IF(AND(F33=1,G33=1,ISTEXT(I33)),3,IF(AND(OR(F33=1,G33=1),ISTEXT(I33)),2,1))))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Summary'!$S$42="OoS","OoS",IF(AND(F34=1,G34=1,NOT(ISTEXT(I34))),4,IF(AND(F34=1,G34=1,ISTEXT(I34)),3,IF(AND(OR(F34=1,G34=1),ISTEXT(I34)),2,1))))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Summary'!$T$42="OoS","OoS",IF(AND(F35=1,G35=1,NOT(ISTEXT(I35))),4,IF(AND(F35=1,G35=1,ISTEXT(I35)),3,IF(AND(OR(F35=1,G35=1),ISTEXT(I35)),2,1))))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Summary'!$U$42="OoS","OoS",IF(AND(F36=1,G36=1,NOT(ISTEXT(I36))),4,IF(AND(F36=1,G36=1,ISTEXT(I36)),3,IF(AND(OR(F36=1,G36=1),ISTEXT(I36)),2,1))))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Summary'!$V$42="OoS","OoS",IF(AND(F37=1,G37=1,NOT(ISTEXT(I37))),4,IF(AND(F37=1,G37=1,ISTEXT(I37)),3,IF(AND(OR(F37=1,G37=1),ISTEXT(I37)),2,1))))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Summary'!$W$42="OoS","OoS",IF(AND(F38=1,G38=1,NOT(ISTEXT(I38))),4,IF(AND(F38=1,G38=1,ISTEXT(I38)),3,IF(AND(OR(F38=1,G38=1),ISTEXT(I38)),2,1))))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Summary'!$X$42="OoS","OoS",IF(AND(F39=1,G39=1,NOT(ISTEXT(I39))),4,IF(AND(F39=1,G39=1,ISTEXT(I39)),3,IF(AND(OR(F39=1,G39=1),ISTEXT(I39)),2,1))))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Summary'!$Y$42="OoS","OoS",IF(AND(F40=1,G40=1,NOT(ISTEXT(I40))),4,IF(AND(F40=1,G40=1,ISTEXT(I40)),3,IF(AND(OR(F40=1,G40=1),ISTEXT(I40)),2,1))))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Summary'!$Z$42="OoS","OoS",IF(AND(F41=1,G41=1,NOT(ISTEXT(I41))),4,IF(AND(F41=1,G41=1,ISTEXT(I41)),3,IF(AND(OR(F41=1,G41=1),ISTEXT(I41)),2,1))))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280</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Summary'!$G$42="OoS","OoS",IF(AND(F42=1,G42=1,NOT(ISTEXT(I42))),4,IF(AND(F42=1,G42=1,ISTEXT(I42)),3,IF(AND(OR(F42=1,G42=1),ISTEXT(I42)),2,1))))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Summary'!$H$42="OoS","OoS",IF(AND(F43=1,G43=1,NOT(ISTEXT(I43))),4,IF(AND(F43=1,G43=1,ISTEXT(I43)),3,IF(AND(OR(F43=1,G43=1),ISTEXT(I43)),2,1))))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Summary'!$I$42="OoS","OoS",IF(AND(F44=1,G44=1,NOT(ISTEXT(I44))),4,IF(AND(F44=1,G44=1,ISTEXT(I44)),3,IF(AND(OR(F44=1,G44=1),ISTEXT(I44)),2,1))))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Summary'!$J$42="OoS","OoS",IF(AND(F45=1,G45=1,NOT(ISTEXT(I45))),4,IF(AND(F45=1,G45=1,ISTEXT(I45)),3,IF(AND(OR(F45=1,G45=1),ISTEXT(I45)),2,1))))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Summary'!$K$42="OoS","OoS",IF(AND(F46=1,G46=1,NOT(ISTEXT(I46))),4,IF(AND(F46=1,G46=1,ISTEXT(I46)),3,IF(AND(OR(F46=1,G46=1),ISTEXT(I46)),2,1))))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Summary'!$L$42="OoS","OoS",IF(AND(F47=1,G47=1,NOT(ISTEXT(I47))),4,IF(AND(F47=1,G47=1,ISTEXT(I47)),3,IF(AND(OR(F47=1,G47=1),ISTEXT(I47)),2,1))))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324</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Summary'!$H$42="OoS","OoS",IF(AND(F63=1,G63=1,NOT(ISTEXT(I63))),4,IF(AND(F63=1,G63=1,ISTEXT(I63)),3,IF(AND(OR(F63=1,G63=1),ISTEXT(I63)),2,1))))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Summary'!$L$42="OoS","OoS",IF(AND(F67=1,G67=1,NOT(ISTEXT(I67))),4,IF(AND(F67=1,G67=1,ISTEXT(I67)),3,IF(AND(OR(F67=1,G67=1),ISTEXT(I67)),2,1))))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Summary'!$M$42="OoS","OoS",IF(AND(F68=1,G68=1,NOT(ISTEXT(I68))),4,IF(AND(F68=1,G68=1,ISTEXT(I68)),3,IF(AND(OR(F68=1,G68=1),ISTEXT(I68)),2,1))))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Summary'!$N$42="OoS","OoS",IF(AND(F69=1,G69=1,NOT(ISTEXT(I69))),4,IF(AND(F69=1,G69=1,ISTEXT(I69)),3,IF(AND(OR(F69=1,G69=1),ISTEXT(I69)),2,1))))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Summary'!$O$42="OoS","OoS",IF(AND(F70=1,G70=1,NOT(ISTEXT(I70))),4,IF(AND(F70=1,G70=1,ISTEXT(I70)),3,IF(AND(OR(F70=1,G70=1),ISTEXT(I70)),2,1))))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Summary'!$P$42="OoS","OoS",IF(AND(F71=1,G71=1,NOT(ISTEXT(I71))),4,IF(AND(F71=1,G71=1,ISTEXT(I71)),3,IF(AND(OR(F71=1,G71=1),ISTEXT(I71)),2,1))))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Summary'!$Q$42="OoS","OoS",IF(AND(F72=1,G72=1,NOT(ISTEXT(I72))),4,IF(AND(F72=1,G72=1,ISTEXT(I72)),3,IF(AND(OR(F72=1,G72=1),ISTEXT(I72)),2,1))))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Summary'!$R$42="OoS","OoS",IF(AND(F73=1,G73=1,NOT(ISTEXT(I73))),4,IF(AND(F73=1,G73=1,ISTEXT(I73)),3,IF(AND(OR(F73=1,G73=1),ISTEXT(I73)),2,1))))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Summary'!$S$42="OoS","OoS",IF(AND(F74=1,G74=1,NOT(ISTEXT(I74))),4,IF(AND(F74=1,G74=1,ISTEXT(I74)),3,IF(AND(OR(F74=1,G74=1),ISTEXT(I74)),2,1))))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Summary'!$T$42="OoS","OoS",IF(AND(F75=1,G75=1,NOT(ISTEXT(I75))),4,IF(AND(F75=1,G75=1,ISTEXT(I75)),3,IF(AND(OR(F75=1,G75=1),ISTEXT(I75)),2,1))))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Summary'!$U$42="OoS","OoS",IF(AND(F76=1,G76=1,NOT(ISTEXT(I76))),4,IF(AND(F76=1,G76=1,ISTEXT(I76)),3,IF(AND(OR(F76=1,G76=1),ISTEXT(I76)),2,1))))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Summary'!$V$42="OoS","OoS",IF(AND(F77=1,G77=1,NOT(ISTEXT(I77))),4,IF(AND(F77=1,G77=1,ISTEXT(I77)),3,IF(AND(OR(F77=1,G77=1),ISTEXT(I77)),2,1))))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Summary'!$W$42="OoS","OoS",IF(AND(F78=1,G78=1,NOT(ISTEXT(I78))),4,IF(AND(F78=1,G78=1,ISTEXT(I78)),3,IF(AND(OR(F78=1,G78=1),ISTEXT(I78)),2,1))))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Summary'!$X$42="OoS","OoS",IF(AND(F79=1,G79=1,NOT(ISTEXT(I79))),4,IF(AND(F79=1,G79=1,ISTEXT(I79)),3,IF(AND(OR(F79=1,G79=1),ISTEXT(I79)),2,1))))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Summary'!$Y$42="OoS","OoS",IF(AND(F80=1,G80=1,NOT(ISTEXT(I80))),4,IF(AND(F80=1,G80=1,ISTEXT(I80)),3,IF(AND(OR(F80=1,G80=1),ISTEXT(I80)),2,1))))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Summary'!$Z$42="OoS","OoS",IF(AND(F81=1,G81=1,NOT(ISTEXT(I81))),4,IF(AND(F81=1,G81=1,ISTEXT(I81)),3,IF(AND(OR(F81=1,G81=1),ISTEXT(I81)),2,1))))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281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Summary'!$G$42="OoS","OoS",IF(AND(F82=1,G82=1,NOT(ISTEXT(I82))),4,IF(AND(F82=1,G82=1,ISTEXT(I82)),3,IF(AND(OR(F82=1,G82=1),ISTEXT(I82)),2,1))))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Summary'!$H$42="OoS","OoS",IF(AND(F83=1,G83=1,NOT(ISTEXT(I83))),4,IF(AND(F83=1,G83=1,ISTEXT(I83)),3,IF(AND(OR(F83=1,G83=1),ISTEXT(I83)),2,1))))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Summary'!$I$42="OoS","OoS",IF(AND(F84=1,G84=1,NOT(ISTEXT(I84))),4,IF(AND(F84=1,G84=1,ISTEXT(I84)),3,IF(AND(OR(F84=1,G84=1),ISTEXT(I84)),2,1))))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Summary'!$J$42="OoS","OoS",IF(AND(F85=1,G85=1,NOT(ISTEXT(I85))),4,IF(AND(F85=1,G85=1,ISTEXT(I85)),3,IF(AND(OR(F85=1,G85=1),ISTEXT(I85)),2,1))))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Summary'!$K$42="OoS","OoS",IF(AND(F86=1,G86=1,NOT(ISTEXT(I86))),4,IF(AND(F86=1,G86=1,ISTEXT(I86)),3,IF(AND(OR(F86=1,G86=1),ISTEXT(I86)),2,1))))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Summary'!$L$42="OoS","OoS",IF(AND(F87=1,G87=1,NOT(ISTEXT(I87))),4,IF(AND(F87=1,G87=1,ISTEXT(I87)),3,IF(AND(OR(F87=1,G87=1),ISTEXT(I87)),2,1))))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Summary'!$M$42="OoS","OoS",IF(AND(F88=1,G88=1,NOT(ISTEXT(I88))),4,IF(AND(F88=1,G88=1,ISTEXT(I88)),3,IF(AND(OR(F88=1,G88=1),ISTEXT(I88)),2,1))))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Summary'!$N$42="OoS","OoS",IF(AND(F89=1,G89=1,NOT(ISTEXT(I89))),4,IF(AND(F89=1,G89=1,ISTEXT(I89)),3,IF(AND(OR(F89=1,G89=1),ISTEXT(I89)),2,1))))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Summary'!$O$42="OoS","OoS",IF(AND(F90=1,G90=1,NOT(ISTEXT(I90))),4,IF(AND(F90=1,G90=1,ISTEXT(I90)),3,IF(AND(OR(F90=1,G90=1),ISTEXT(I90)),2,1))))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Summary'!$P$42="OoS","OoS",IF(AND(F91=1,G91=1,NOT(ISTEXT(I91))),4,IF(AND(F91=1,G91=1,ISTEXT(I91)),3,IF(AND(OR(F91=1,G91=1),ISTEXT(I91)),2,1))))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282</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Summary'!$P$42="OoS","OoS",IF(AND(F111=1,G111=1,NOT(ISTEXT(I111))),4,IF(AND(F111=1,G111=1,ISTEXT(I111)),3,IF(AND(OR(F111=1,G111=1),ISTEXT(I111)),2,1))))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Summary'!$Q$42="OoS","OoS",IF(AND(F112=1,G112=1,NOT(ISTEXT(I112))),4,IF(AND(F112=1,G112=1,ISTEXT(I112)),3,IF(AND(OR(F112=1,G112=1),ISTEXT(I112)),2,1))))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Summary'!$R$42="OoS","OoS",IF(AND(F113=1,G113=1,NOT(ISTEXT(I113))),4,IF(AND(F113=1,G113=1,ISTEXT(I113)),3,IF(AND(OR(F113=1,G113=1),ISTEXT(I113)),2,1))))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Summary'!$S$42="OoS","OoS",IF(AND(F114=1,G114=1,NOT(ISTEXT(I114))),4,IF(AND(F114=1,G114=1,ISTEXT(I114)),3,IF(AND(OR(F114=1,G114=1),ISTEXT(I114)),2,1))))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Summary'!$T$42="OoS","OoS",IF(AND(F115=1,G115=1,NOT(ISTEXT(I115))),4,IF(AND(F115=1,G115=1,ISTEXT(I115)),3,IF(AND(OR(F115=1,G115=1),ISTEXT(I115)),2,1))))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Summary'!$U$42="OoS","OoS",IF(AND(F116=1,G116=1,NOT(ISTEXT(I116))),4,IF(AND(F116=1,G116=1,ISTEXT(I116)),3,IF(AND(OR(F116=1,G116=1),ISTEXT(I116)),2,1))))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Summary'!$V$42="OoS","OoS",IF(AND(F117=1,G117=1,NOT(ISTEXT(I117))),4,IF(AND(F117=1,G117=1,ISTEXT(I117)),3,IF(AND(OR(F117=1,G117=1),ISTEXT(I117)),2,1))))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Summary'!$W$42="OoS","OoS",IF(AND(F118=1,G118=1,NOT(ISTEXT(I118))),4,IF(AND(F118=1,G118=1,ISTEXT(I118)),3,IF(AND(OR(F118=1,G118=1),ISTEXT(I118)),2,1))))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Summary'!$X$42="OoS","OoS",IF(AND(F119=1,G119=1,NOT(ISTEXT(I119))),4,IF(AND(F119=1,G119=1,ISTEXT(I119)),3,IF(AND(OR(F119=1,G119=1),ISTEXT(I119)),2,1))))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Summary'!$Y$42="OoS","OoS",IF(AND(F120=1,G120=1,NOT(ISTEXT(I120))),4,IF(AND(F120=1,G120=1,ISTEXT(I120)),3,IF(AND(OR(F120=1,G120=1),ISTEXT(I120)),2,1))))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Summary'!$Z$42="OoS","OoS",IF(AND(F121=1,G121=1,NOT(ISTEXT(I121))),4,IF(AND(F121=1,G121=1,ISTEXT(I121)),3,IF(AND(OR(F121=1,G121=1),ISTEXT(I121)),2,1))))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2.65" hidden="1" customHeight="1" thickBot="1" x14ac:dyDescent="0.3"/>
    <row r="123" spans="1:17" ht="12.65" hidden="1" customHeight="1" x14ac:dyDescent="0.25"/>
    <row r="124" spans="1:17" ht="12.65" hidden="1" customHeight="1" x14ac:dyDescent="0.25"/>
    <row r="125" spans="1:17" ht="12.65" hidden="1" customHeight="1" x14ac:dyDescent="0.25"/>
    <row r="126" spans="1:17" ht="12.65" hidden="1" customHeight="1" x14ac:dyDescent="0.25"/>
    <row r="127" spans="1:17" ht="12.65" hidden="1" customHeight="1" x14ac:dyDescent="0.25"/>
    <row r="128" spans="1:17" ht="12.65" hidden="1" customHeight="1" x14ac:dyDescent="0.25"/>
    <row r="129" ht="12.65" hidden="1" customHeight="1" x14ac:dyDescent="0.25"/>
    <row r="130" ht="12.65" hidden="1" customHeight="1" x14ac:dyDescent="0.25"/>
    <row r="131" ht="12.65" hidden="1" customHeight="1" x14ac:dyDescent="0.25"/>
    <row r="132" ht="12.65" hidden="1" customHeight="1" x14ac:dyDescent="0.25"/>
    <row r="133" ht="12.65" hidden="1" customHeight="1" x14ac:dyDescent="0.25"/>
    <row r="134" ht="12.65" hidden="1" customHeight="1" x14ac:dyDescent="0.25"/>
    <row r="135" ht="12.65" hidden="1" customHeight="1" x14ac:dyDescent="0.25"/>
    <row r="136" ht="12.65" hidden="1" customHeight="1" x14ac:dyDescent="0.25"/>
    <row r="137" ht="12.65" hidden="1" customHeight="1" x14ac:dyDescent="0.25"/>
    <row r="138" ht="12.65" hidden="1" customHeight="1" x14ac:dyDescent="0.25"/>
    <row r="139" ht="12.65" hidden="1" customHeight="1" x14ac:dyDescent="0.25"/>
    <row r="140" ht="12.65" hidden="1" customHeight="1" x14ac:dyDescent="0.25"/>
    <row r="14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t="12.65" hidden="1" customHeight="1" x14ac:dyDescent="0.25"/>
    <row r="594" ht="12.65" hidden="1" customHeight="1" x14ac:dyDescent="0.25"/>
    <row r="595" ht="12.65" hidden="1" customHeight="1" x14ac:dyDescent="0.25"/>
    <row r="596" ht="12.65" hidden="1" customHeight="1" x14ac:dyDescent="0.25"/>
    <row r="597" ht="12.65" hidden="1" customHeight="1" x14ac:dyDescent="0.25"/>
    <row r="598" ht="12.65" hidden="1" customHeight="1" x14ac:dyDescent="0.25"/>
    <row r="599" ht="12.65" hidden="1" customHeight="1" x14ac:dyDescent="0.25"/>
    <row r="600" ht="12.65" hidden="1" customHeight="1" x14ac:dyDescent="0.25"/>
    <row r="601" ht="12.65" hidden="1" customHeight="1" x14ac:dyDescent="0.25"/>
    <row r="602" ht="12.65" hidden="1" customHeight="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21" xr:uid="{00000000-0009-0000-0000-000017000000}"/>
  <customSheetViews>
    <customSheetView guid="{F76BC29A-0A9C-41DD-B7BE-86D7BCE1FD7E}" showRuler="0">
      <pane xSplit="5" ySplit="3" topLeftCell="G100" activePane="bottomRight" state="frozenSplit"/>
      <selection pane="bottomRight" activeCell="L116" sqref="L116"/>
      <pageMargins left="0" right="0" top="0" bottom="0" header="0" footer="0"/>
    </customSheetView>
    <customSheetView guid="{F216E611-95A8-4BBB-A2D0-A05645A4F810}" showRuler="0">
      <pane xSplit="5" ySplit="3" topLeftCell="F130" activePane="bottomRight" state="frozenSplit"/>
      <selection pane="bottomRight" activeCell="N9" sqref="N9"/>
      <pageMargins left="0" right="0" top="0" bottom="0" header="0" footer="0"/>
    </customSheetView>
    <customSheetView guid="{D23FD9BC-A501-4E36-8884-84F753B0CB15}" showRuler="0">
      <pane xSplit="5" ySplit="3" topLeftCell="G4" activePane="bottomRight" state="frozenSplit"/>
      <selection pane="bottomRight" activeCell="A244" sqref="A244:XFD24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5">
    <mergeCell ref="A102:A121"/>
    <mergeCell ref="Q22:Q81"/>
    <mergeCell ref="Q82:Q121"/>
    <mergeCell ref="Q2:Q21"/>
    <mergeCell ref="A2:A21"/>
    <mergeCell ref="A22:A41"/>
    <mergeCell ref="A42:A61"/>
    <mergeCell ref="A62:A81"/>
    <mergeCell ref="A82:A101"/>
    <mergeCell ref="O2:O21"/>
    <mergeCell ref="O22:O41"/>
    <mergeCell ref="O42:O61"/>
    <mergeCell ref="O62:O81"/>
    <mergeCell ref="O82:O101"/>
    <mergeCell ref="O102:O121"/>
  </mergeCells>
  <phoneticPr fontId="9" type="noConversion"/>
  <conditionalFormatting sqref="Q2 Q22 Q82">
    <cfRule type="cellIs" dxfId="320" priority="237" stopIfTrue="1" operator="equal">
      <formula>"S"</formula>
    </cfRule>
    <cfRule type="cellIs" dxfId="319" priority="238" stopIfTrue="1" operator="equal">
      <formula>"NR"</formula>
    </cfRule>
    <cfRule type="cellIs" dxfId="318" priority="239" stopIfTrue="1" operator="equal">
      <formula>"U"</formula>
    </cfRule>
  </conditionalFormatting>
  <conditionalFormatting sqref="D2:E121">
    <cfRule type="cellIs" dxfId="317" priority="36" stopIfTrue="1" operator="equal">
      <formula>"L"</formula>
    </cfRule>
    <cfRule type="cellIs" dxfId="316" priority="37" stopIfTrue="1" operator="equal">
      <formula>"M"</formula>
    </cfRule>
    <cfRule type="cellIs" dxfId="315" priority="38" stopIfTrue="1" operator="equal">
      <formula>"H"</formula>
    </cfRule>
  </conditionalFormatting>
  <conditionalFormatting sqref="C2:C121">
    <cfRule type="expression" dxfId="314" priority="8" stopIfTrue="1">
      <formula>D2=4</formula>
    </cfRule>
    <cfRule type="expression" dxfId="313" priority="9" stopIfTrue="1">
      <formula>D2=3</formula>
    </cfRule>
    <cfRule type="expression" dxfId="312" priority="10" stopIfTrue="1">
      <formula>OR(D2=1,D2=2)</formula>
    </cfRule>
  </conditionalFormatting>
  <conditionalFormatting sqref="C2:C121">
    <cfRule type="cellIs" dxfId="311" priority="6" stopIfTrue="1" operator="equal">
      <formula>"NC"</formula>
    </cfRule>
    <cfRule type="cellIs" dxfId="310" priority="7" stopIfTrue="1" operator="equal">
      <formula>"NY"</formula>
    </cfRule>
  </conditionalFormatting>
  <conditionalFormatting sqref="O2 O22 O42 O62 O82 O102">
    <cfRule type="expression" dxfId="309" priority="1" stopIfTrue="1">
      <formula>OR(O2="L",O2="FM")</formula>
    </cfRule>
    <cfRule type="expression" dxfId="308" priority="2" stopIfTrue="1">
      <formula>OR(O2="M",O2="LM")</formula>
    </cfRule>
    <cfRule type="expression" dxfId="307" priority="3" stopIfTrue="1">
      <formula>OR(O2="H",O2="PM",O2="NM",O2="DM")</formula>
    </cfRule>
    <cfRule type="expression" dxfId="306" priority="4" stopIfTrue="1">
      <formula>OR(O2="NC")</formula>
    </cfRule>
    <cfRule type="expression" dxfId="305" priority="5" stopIfTrue="1">
      <formula>OR(O2="NY")</formula>
    </cfRule>
  </conditionalFormatting>
  <dataValidations count="2">
    <dataValidation type="whole" operator="greaterThanOrEqual" allowBlank="1" showInputMessage="1" showErrorMessage="1" error="Only numeric entries allowed" sqref="J2:J121 H2:H121" xr:uid="{2A7F3B00-8741-4990-8546-C7113DE25F11}">
      <formula1>0</formula1>
    </dataValidation>
    <dataValidation type="list" allowBlank="1" showInputMessage="1" showErrorMessage="1" sqref="F2:G121" xr:uid="{4D1A0748-063A-4D8B-B9E3-1226E7C3A435}">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C095D4E5-5FF9-4A44-A389-60F2B2D5B248}">
          <x14:formula1>
            <xm:f>'Organizational Unit Summary'!$AL$22:$AL$24</xm:f>
          </x14:formula1>
          <xm:sqref>Q2 Q22 Q82</xm:sqref>
        </x14:dataValidation>
        <x14:dataValidation type="list" allowBlank="1" showInputMessage="1" showErrorMessage="1" xr:uid="{A1A5304B-1293-4A79-9EA0-7E4F38EB3CF7}">
          <x14:formula1>
            <xm:f>IF('Organizational Unit Summary'!$B$24="Evaluation", Eval_Char, Benchmark_Char)</xm:f>
          </x14:formula1>
          <xm:sqref>O2 O22 O42 O62 O82 O102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tabColor rgb="FF00B050"/>
  </sheetPr>
  <dimension ref="A1:Q663"/>
  <sheetViews>
    <sheetView zoomScale="80" zoomScaleNormal="80" zoomScalePageLayoutView="70" workbookViewId="0">
      <pane ySplit="1" topLeftCell="A2" activePane="bottomLeft" state="frozen"/>
      <selection pane="bottomLeft" activeCell="M675" sqref="M675"/>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73" customFormat="1" ht="38" thickBot="1" x14ac:dyDescent="0.3">
      <c r="A1" s="195" t="s">
        <v>59</v>
      </c>
      <c r="B1" s="195" t="s">
        <v>60</v>
      </c>
      <c r="C1" s="195" t="s">
        <v>332</v>
      </c>
      <c r="D1" s="195" t="s">
        <v>61</v>
      </c>
      <c r="E1" s="195" t="s">
        <v>62</v>
      </c>
      <c r="F1" s="195" t="s">
        <v>63</v>
      </c>
      <c r="G1" s="195" t="s">
        <v>64</v>
      </c>
      <c r="H1" s="195" t="s">
        <v>65</v>
      </c>
      <c r="I1" s="195" t="s">
        <v>497</v>
      </c>
      <c r="J1" s="195" t="s">
        <v>66</v>
      </c>
      <c r="K1" s="195" t="s">
        <v>323</v>
      </c>
      <c r="L1" s="195" t="s">
        <v>624</v>
      </c>
      <c r="M1" s="195" t="s">
        <v>68</v>
      </c>
      <c r="N1" s="195" t="s">
        <v>496</v>
      </c>
      <c r="O1" s="196" t="s">
        <v>69</v>
      </c>
      <c r="P1" s="195" t="s">
        <v>484</v>
      </c>
      <c r="Q1" s="271" t="s">
        <v>325</v>
      </c>
    </row>
    <row r="2" spans="1:17" ht="13" x14ac:dyDescent="0.25">
      <c r="A2" s="351" t="s">
        <v>283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Summary'!$G$43="OoS","OoS",IF(AND(F2=1,G2=1,NOT(ISTEXT(I2))),4,IF(AND(F2=1,G2=1,ISTEXT(I2)),3,IF(AND(OR(F2=1,G2=1),ISTEXT(I2)),2,1))))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Summary'!$H$43="OoS","OoS",IF(AND(F3=1,G3=1,NOT(ISTEXT(I3))),4,IF(AND(F3=1,G3=1,ISTEXT(I3)),3,IF(AND(OR(F3=1,G3=1),ISTEXT(I3)),2,1))))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Summary'!$I$43="OoS","OoS",IF(AND(F4=1,G4=1,NOT(ISTEXT(I4))),4,IF(AND(F4=1,G4=1,ISTEXT(I4)),3,IF(AND(OR(F4=1,G4=1),ISTEXT(I4)),2,1))))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Summary'!$J$43="OoS","OoS",IF(AND(F5=1,G5=1,NOT(ISTEXT(I5))),4,IF(AND(F5=1,G5=1,ISTEXT(I5)),3,IF(AND(OR(F5=1,G5=1),ISTEXT(I5)),2,1))))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Summary'!$K$43="OoS","OoS",IF(AND(F6=1,G6=1,NOT(ISTEXT(I6))),4,IF(AND(F6=1,G6=1,ISTEXT(I6)),3,IF(AND(OR(F6=1,G6=1),ISTEXT(I6)),2,1))))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Summary'!$L$43="OoS","OoS",IF(AND(F7=1,G7=1,NOT(ISTEXT(I7))),4,IF(AND(F7=1,G7=1,ISTEXT(I7)),3,IF(AND(OR(F7=1,G7=1),ISTEXT(I7)),2,1))))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Summary'!$M$43="OoS","OoS",IF(AND(F8=1,G8=1,NOT(ISTEXT(I8))),4,IF(AND(F8=1,G8=1,ISTEXT(I8)),3,IF(AND(OR(F8=1,G8=1),ISTEXT(I8)),2,1))))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Summary'!$N$43="OoS","OoS",IF(AND(F9=1,G9=1,NOT(ISTEXT(I9))),4,IF(AND(F9=1,G9=1,ISTEXT(I9)),3,IF(AND(OR(F9=1,G9=1),ISTEXT(I9)),2,1))))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Summary'!$O$43="OoS","OoS",IF(AND(F10=1,G10=1,NOT(ISTEXT(I10))),4,IF(AND(F10=1,G10=1,ISTEXT(I10)),3,IF(AND(OR(F10=1,G10=1),ISTEXT(I10)),2,1))))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Summary'!$P$43="OoS","OoS",IF(AND(F11=1,G11=1,NOT(ISTEXT(I11))),4,IF(AND(F11=1,G11=1,ISTEXT(I11)),3,IF(AND(OR(F11=1,G11=1),ISTEXT(I11)),2,1))))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Summary'!$Q$43="OoS","OoS",IF(AND(F12=1,G12=1,NOT(ISTEXT(I12))),4,IF(AND(F12=1,G12=1,ISTEXT(I12)),3,IF(AND(OR(F12=1,G12=1),ISTEXT(I12)),2,1))))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Summary'!$R$43="OoS","OoS",IF(AND(F13=1,G13=1,NOT(ISTEXT(I13))),4,IF(AND(F13=1,G13=1,ISTEXT(I13)),3,IF(AND(OR(F13=1,G13=1),ISTEXT(I13)),2,1))))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Summary'!$S$43="OoS","OoS",IF(AND(F14=1,G14=1,NOT(ISTEXT(I14))),4,IF(AND(F14=1,G14=1,ISTEXT(I14)),3,IF(AND(OR(F14=1,G14=1),ISTEXT(I14)),2,1))))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Summary'!$T$43="OoS","OoS",IF(AND(F15=1,G15=1,NOT(ISTEXT(I15))),4,IF(AND(F15=1,G15=1,ISTEXT(I15)),3,IF(AND(OR(F15=1,G15=1),ISTEXT(I15)),2,1))))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Summary'!$U$43="OoS","OoS",IF(AND(F16=1,G16=1,NOT(ISTEXT(I16))),4,IF(AND(F16=1,G16=1,ISTEXT(I16)),3,IF(AND(OR(F16=1,G16=1),ISTEXT(I16)),2,1))))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Summary'!$V$43="OoS","OoS",IF(AND(F17=1,G17=1,NOT(ISTEXT(I17))),4,IF(AND(F17=1,G17=1,ISTEXT(I17)),3,IF(AND(OR(F17=1,G17=1),ISTEXT(I17)),2,1))))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Summary'!$W$43="OoS","OoS",IF(AND(F18=1,G18=1,NOT(ISTEXT(I18))),4,IF(AND(F18=1,G18=1,ISTEXT(I18)),3,IF(AND(OR(F18=1,G18=1),ISTEXT(I18)),2,1))))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Summary'!$X$43="OoS","OoS",IF(AND(F19=1,G19=1,NOT(ISTEXT(I19))),4,IF(AND(F19=1,G19=1,ISTEXT(I19)),3,IF(AND(OR(F19=1,G19=1),ISTEXT(I19)),2,1))))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Summary'!$Y$43="OoS","OoS",IF(AND(F20=1,G20=1,NOT(ISTEXT(I20))),4,IF(AND(F20=1,G20=1,ISTEXT(I20)),3,IF(AND(OR(F20=1,G20=1),ISTEXT(I20)),2,1))))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Summary'!$Z$43="OoS","OoS",IF(AND(F21=1,G21=1,NOT(ISTEXT(I21))),4,IF(AND(F21=1,G21=1,ISTEXT(I21)),3,IF(AND(OR(F21=1,G21=1),ISTEXT(I21)),2,1))))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284</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Summary'!$G$43="OoS","OoS",IF(AND(F22=1,G22=1,NOT(ISTEXT(I22))),4,IF(AND(F22=1,G22=1,ISTEXT(I22)),3,IF(AND(OR(F22=1,G22=1),ISTEXT(I22)),2,1))))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Summary'!$H$43="OoS","OoS",IF(AND(F23=1,G23=1,NOT(ISTEXT(I23))),4,IF(AND(F23=1,G23=1,ISTEXT(I23)),3,IF(AND(OR(F23=1,G23=1),ISTEXT(I23)),2,1))))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Summary'!$I$43="OoS","OoS",IF(AND(F24=1,G24=1,NOT(ISTEXT(I24))),4,IF(AND(F24=1,G24=1,ISTEXT(I24)),3,IF(AND(OR(F24=1,G24=1),ISTEXT(I24)),2,1))))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Summary'!$J$43="OoS","OoS",IF(AND(F25=1,G25=1,NOT(ISTEXT(I25))),4,IF(AND(F25=1,G25=1,ISTEXT(I25)),3,IF(AND(OR(F25=1,G25=1),ISTEXT(I25)),2,1))))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Summary'!$K$43="OoS","OoS",IF(AND(F26=1,G26=1,NOT(ISTEXT(I26))),4,IF(AND(F26=1,G26=1,ISTEXT(I26)),3,IF(AND(OR(F26=1,G26=1),ISTEXT(I26)),2,1))))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Summary'!$L$43="OoS","OoS",IF(AND(F27=1,G27=1,NOT(ISTEXT(I27))),4,IF(AND(F27=1,G27=1,ISTEXT(I27)),3,IF(AND(OR(F27=1,G27=1),ISTEXT(I27)),2,1))))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Summary'!$M$43="OoS","OoS",IF(AND(F28=1,G28=1,NOT(ISTEXT(I28))),4,IF(AND(F28=1,G28=1,ISTEXT(I28)),3,IF(AND(OR(F28=1,G28=1),ISTEXT(I28)),2,1))))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Summary'!$N$43="OoS","OoS",IF(AND(F29=1,G29=1,NOT(ISTEXT(I29))),4,IF(AND(F29=1,G29=1,ISTEXT(I29)),3,IF(AND(OR(F29=1,G29=1),ISTEXT(I29)),2,1))))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Summary'!$O$43="OoS","OoS",IF(AND(F30=1,G30=1,NOT(ISTEXT(I30))),4,IF(AND(F30=1,G30=1,ISTEXT(I30)),3,IF(AND(OR(F30=1,G30=1),ISTEXT(I30)),2,1))))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Summary'!$P$43="OoS","OoS",IF(AND(F31=1,G31=1,NOT(ISTEXT(I31))),4,IF(AND(F31=1,G31=1,ISTEXT(I31)),3,IF(AND(OR(F31=1,G31=1),ISTEXT(I31)),2,1))))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Summary'!$Q$43="OoS","OoS",IF(AND(F32=1,G32=1,NOT(ISTEXT(I32))),4,IF(AND(F32=1,G32=1,ISTEXT(I32)),3,IF(AND(OR(F32=1,G32=1),ISTEXT(I32)),2,1))))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Summary'!$R$43="OoS","OoS",IF(AND(F33=1,G33=1,NOT(ISTEXT(I33))),4,IF(AND(F33=1,G33=1,ISTEXT(I33)),3,IF(AND(OR(F33=1,G33=1),ISTEXT(I33)),2,1))))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Summary'!$S$43="OoS","OoS",IF(AND(F34=1,G34=1,NOT(ISTEXT(I34))),4,IF(AND(F34=1,G34=1,ISTEXT(I34)),3,IF(AND(OR(F34=1,G34=1),ISTEXT(I34)),2,1))))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Summary'!$T$43="OoS","OoS",IF(AND(F35=1,G35=1,NOT(ISTEXT(I35))),4,IF(AND(F35=1,G35=1,ISTEXT(I35)),3,IF(AND(OR(F35=1,G35=1),ISTEXT(I35)),2,1))))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Summary'!$U$43="OoS","OoS",IF(AND(F36=1,G36=1,NOT(ISTEXT(I36))),4,IF(AND(F36=1,G36=1,ISTEXT(I36)),3,IF(AND(OR(F36=1,G36=1),ISTEXT(I36)),2,1))))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Summary'!$V$43="OoS","OoS",IF(AND(F37=1,G37=1,NOT(ISTEXT(I37))),4,IF(AND(F37=1,G37=1,ISTEXT(I37)),3,IF(AND(OR(F37=1,G37=1),ISTEXT(I37)),2,1))))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Summary'!$W$43="OoS","OoS",IF(AND(F38=1,G38=1,NOT(ISTEXT(I38))),4,IF(AND(F38=1,G38=1,ISTEXT(I38)),3,IF(AND(OR(F38=1,G38=1),ISTEXT(I38)),2,1))))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Summary'!$X$43="OoS","OoS",IF(AND(F39=1,G39=1,NOT(ISTEXT(I39))),4,IF(AND(F39=1,G39=1,ISTEXT(I39)),3,IF(AND(OR(F39=1,G39=1),ISTEXT(I39)),2,1))))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Summary'!$Y$43="OoS","OoS",IF(AND(F40=1,G40=1,NOT(ISTEXT(I40))),4,IF(AND(F40=1,G40=1,ISTEXT(I40)),3,IF(AND(OR(F40=1,G40=1),ISTEXT(I40)),2,1))))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Summary'!$Z$43="OoS","OoS",IF(AND(F41=1,G41=1,NOT(ISTEXT(I41))),4,IF(AND(F41=1,G41=1,ISTEXT(I41)),3,IF(AND(OR(F41=1,G41=1),ISTEXT(I41)),2,1))))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285</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Summary'!$G$43="OoS","OoS",IF(AND(F42=1,G42=1,NOT(ISTEXT(I42))),4,IF(AND(F42=1,G42=1,ISTEXT(I42)),3,IF(AND(OR(F42=1,G42=1),ISTEXT(I42)),2,1))))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Summary'!$H$43="OoS","OoS",IF(AND(F43=1,G43=1,NOT(ISTEXT(I43))),4,IF(AND(F43=1,G43=1,ISTEXT(I43)),3,IF(AND(OR(F43=1,G43=1),ISTEXT(I43)),2,1))))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Summary'!$I$43="OoS","OoS",IF(AND(F44=1,G44=1,NOT(ISTEXT(I44))),4,IF(AND(F44=1,G44=1,ISTEXT(I44)),3,IF(AND(OR(F44=1,G44=1),ISTEXT(I44)),2,1))))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Summary'!$J$43="OoS","OoS",IF(AND(F45=1,G45=1,NOT(ISTEXT(I45))),4,IF(AND(F45=1,G45=1,ISTEXT(I45)),3,IF(AND(OR(F45=1,G45=1),ISTEXT(I45)),2,1))))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Summary'!$K$43="OoS","OoS",IF(AND(F46=1,G46=1,NOT(ISTEXT(I46))),4,IF(AND(F46=1,G46=1,ISTEXT(I46)),3,IF(AND(OR(F46=1,G46=1),ISTEXT(I46)),2,1))))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Summary'!$L$43="OoS","OoS",IF(AND(F47=1,G47=1,NOT(ISTEXT(I47))),4,IF(AND(F47=1,G47=1,ISTEXT(I47)),3,IF(AND(OR(F47=1,G47=1),ISTEXT(I47)),2,1))))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Summary'!$M$43="OoS","OoS",IF(AND(F48=1,G48=1,NOT(ISTEXT(I48))),4,IF(AND(F48=1,G48=1,ISTEXT(I48)),3,IF(AND(OR(F48=1,G48=1),ISTEXT(I48)),2,1))))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Summary'!$N$43="OoS","OoS",IF(AND(F49=1,G49=1,NOT(ISTEXT(I49))),4,IF(AND(F49=1,G49=1,ISTEXT(I49)),3,IF(AND(OR(F49=1,G49=1),ISTEXT(I49)),2,1))))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Summary'!$O$43="OoS","OoS",IF(AND(F50=1,G50=1,NOT(ISTEXT(I50))),4,IF(AND(F50=1,G50=1,ISTEXT(I50)),3,IF(AND(OR(F50=1,G50=1),ISTEXT(I50)),2,1))))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Summary'!$P$43="OoS","OoS",IF(AND(F51=1,G51=1,NOT(ISTEXT(I51))),4,IF(AND(F51=1,G51=1,ISTEXT(I51)),3,IF(AND(OR(F51=1,G51=1),ISTEXT(I51)),2,1))))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Summary'!$Q$43="OoS","OoS",IF(AND(F52=1,G52=1,NOT(ISTEXT(I52))),4,IF(AND(F52=1,G52=1,ISTEXT(I52)),3,IF(AND(OR(F52=1,G52=1),ISTEXT(I52)),2,1))))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Summary'!$R$43="OoS","OoS",IF(AND(F53=1,G53=1,NOT(ISTEXT(I53))),4,IF(AND(F53=1,G53=1,ISTEXT(I53)),3,IF(AND(OR(F53=1,G53=1),ISTEXT(I53)),2,1))))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Summary'!$S$43="OoS","OoS",IF(AND(F54=1,G54=1,NOT(ISTEXT(I54))),4,IF(AND(F54=1,G54=1,ISTEXT(I54)),3,IF(AND(OR(F54=1,G54=1),ISTEXT(I54)),2,1))))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Summary'!$T$43="OoS","OoS",IF(AND(F55=1,G55=1,NOT(ISTEXT(I55))),4,IF(AND(F55=1,G55=1,ISTEXT(I55)),3,IF(AND(OR(F55=1,G55=1),ISTEXT(I55)),2,1))))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Summary'!$U$43="OoS","OoS",IF(AND(F56=1,G56=1,NOT(ISTEXT(I56))),4,IF(AND(F56=1,G56=1,ISTEXT(I56)),3,IF(AND(OR(F56=1,G56=1),ISTEXT(I56)),2,1))))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Summary'!$V$43="OoS","OoS",IF(AND(F57=1,G57=1,NOT(ISTEXT(I57))),4,IF(AND(F57=1,G57=1,ISTEXT(I57)),3,IF(AND(OR(F57=1,G57=1),ISTEXT(I57)),2,1))))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Summary'!$W$43="OoS","OoS",IF(AND(F58=1,G58=1,NOT(ISTEXT(I58))),4,IF(AND(F58=1,G58=1,ISTEXT(I58)),3,IF(AND(OR(F58=1,G58=1),ISTEXT(I58)),2,1))))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Summary'!$X$43="OoS","OoS",IF(AND(F59=1,G59=1,NOT(ISTEXT(I59))),4,IF(AND(F59=1,G59=1,ISTEXT(I59)),3,IF(AND(OR(F59=1,G59=1),ISTEXT(I59)),2,1))))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Summary'!$Y$43="OoS","OoS",IF(AND(F60=1,G60=1,NOT(ISTEXT(I60))),4,IF(AND(F60=1,G60=1,ISTEXT(I60)),3,IF(AND(OR(F60=1,G60=1),ISTEXT(I60)),2,1))))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Summary'!$Z$43="OoS","OoS",IF(AND(F61=1,G61=1,NOT(ISTEXT(I61))),4,IF(AND(F61=1,G61=1,ISTEXT(I61)),3,IF(AND(OR(F61=1,G61=1),ISTEXT(I61)),2,1))))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286</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Summary'!$G$43="OoS","OoS",IF(AND(F62=1,G62=1,NOT(ISTEXT(I62))),4,IF(AND(F62=1,G62=1,ISTEXT(I62)),3,IF(AND(OR(F62=1,G62=1),ISTEXT(I62)),2,1))))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Summary'!$H$43="OoS","OoS",IF(AND(F63=1,G63=1,NOT(ISTEXT(I63))),4,IF(AND(F63=1,G63=1,ISTEXT(I63)),3,IF(AND(OR(F63=1,G63=1),ISTEXT(I63)),2,1))))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Summary'!$I$43="OoS","OoS",IF(AND(F64=1,G64=1,NOT(ISTEXT(I64))),4,IF(AND(F64=1,G64=1,ISTEXT(I64)),3,IF(AND(OR(F64=1,G64=1),ISTEXT(I64)),2,1))))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Summary'!$J$43="OoS","OoS",IF(AND(F65=1,G65=1,NOT(ISTEXT(I65))),4,IF(AND(F65=1,G65=1,ISTEXT(I65)),3,IF(AND(OR(F65=1,G65=1),ISTEXT(I65)),2,1))))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Summary'!$K$43="OoS","OoS",IF(AND(F66=1,G66=1,NOT(ISTEXT(I66))),4,IF(AND(F66=1,G66=1,ISTEXT(I66)),3,IF(AND(OR(F66=1,G66=1),ISTEXT(I66)),2,1))))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Summary'!$L$43="OoS","OoS",IF(AND(F67=1,G67=1,NOT(ISTEXT(I67))),4,IF(AND(F67=1,G67=1,ISTEXT(I67)),3,IF(AND(OR(F67=1,G67=1),ISTEXT(I67)),2,1))))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Summary'!$M$43="OoS","OoS",IF(AND(F68=1,G68=1,NOT(ISTEXT(I68))),4,IF(AND(F68=1,G68=1,ISTEXT(I68)),3,IF(AND(OR(F68=1,G68=1),ISTEXT(I68)),2,1))))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Summary'!$N$43="OoS","OoS",IF(AND(F69=1,G69=1,NOT(ISTEXT(I69))),4,IF(AND(F69=1,G69=1,ISTEXT(I69)),3,IF(AND(OR(F69=1,G69=1),ISTEXT(I69)),2,1))))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Summary'!$O$43="OoS","OoS",IF(AND(F70=1,G70=1,NOT(ISTEXT(I70))),4,IF(AND(F70=1,G70=1,ISTEXT(I70)),3,IF(AND(OR(F70=1,G70=1),ISTEXT(I70)),2,1))))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Summary'!$P$43="OoS","OoS",IF(AND(F71=1,G71=1,NOT(ISTEXT(I71))),4,IF(AND(F71=1,G71=1,ISTEXT(I71)),3,IF(AND(OR(F71=1,G71=1),ISTEXT(I71)),2,1))))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Summary'!$Q$43="OoS","OoS",IF(AND(F72=1,G72=1,NOT(ISTEXT(I72))),4,IF(AND(F72=1,G72=1,ISTEXT(I72)),3,IF(AND(OR(F72=1,G72=1),ISTEXT(I72)),2,1))))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Summary'!$R$43="OoS","OoS",IF(AND(F73=1,G73=1,NOT(ISTEXT(I73))),4,IF(AND(F73=1,G73=1,ISTEXT(I73)),3,IF(AND(OR(F73=1,G73=1),ISTEXT(I73)),2,1))))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Summary'!$S$43="OoS","OoS",IF(AND(F74=1,G74=1,NOT(ISTEXT(I74))),4,IF(AND(F74=1,G74=1,ISTEXT(I74)),3,IF(AND(OR(F74=1,G74=1),ISTEXT(I74)),2,1))))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Summary'!$T$43="OoS","OoS",IF(AND(F75=1,G75=1,NOT(ISTEXT(I75))),4,IF(AND(F75=1,G75=1,ISTEXT(I75)),3,IF(AND(OR(F75=1,G75=1),ISTEXT(I75)),2,1))))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Summary'!$U$43="OoS","OoS",IF(AND(F76=1,G76=1,NOT(ISTEXT(I76))),4,IF(AND(F76=1,G76=1,ISTEXT(I76)),3,IF(AND(OR(F76=1,G76=1),ISTEXT(I76)),2,1))))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Summary'!$V$43="OoS","OoS",IF(AND(F77=1,G77=1,NOT(ISTEXT(I77))),4,IF(AND(F77=1,G77=1,ISTEXT(I77)),3,IF(AND(OR(F77=1,G77=1),ISTEXT(I77)),2,1))))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Summary'!$W$43="OoS","OoS",IF(AND(F78=1,G78=1,NOT(ISTEXT(I78))),4,IF(AND(F78=1,G78=1,ISTEXT(I78)),3,IF(AND(OR(F78=1,G78=1),ISTEXT(I78)),2,1))))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Summary'!$X$43="OoS","OoS",IF(AND(F79=1,G79=1,NOT(ISTEXT(I79))),4,IF(AND(F79=1,G79=1,ISTEXT(I79)),3,IF(AND(OR(F79=1,G79=1),ISTEXT(I79)),2,1))))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Summary'!$Y$43="OoS","OoS",IF(AND(F80=1,G80=1,NOT(ISTEXT(I80))),4,IF(AND(F80=1,G80=1,ISTEXT(I80)),3,IF(AND(OR(F80=1,G80=1),ISTEXT(I80)),2,1))))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Summary'!$Z$43="OoS","OoS",IF(AND(F81=1,G81=1,NOT(ISTEXT(I81))),4,IF(AND(F81=1,G81=1,ISTEXT(I81)),3,IF(AND(OR(F81=1,G81=1),ISTEXT(I81)),2,1))))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287</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Summary'!$G$43="OoS","OoS",IF(AND(F82=1,G82=1,NOT(ISTEXT(I82))),4,IF(AND(F82=1,G82=1,ISTEXT(I82)),3,IF(AND(OR(F82=1,G82=1),ISTEXT(I82)),2,1))))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Summary'!$H$43="OoS","OoS",IF(AND(F83=1,G83=1,NOT(ISTEXT(I83))),4,IF(AND(F83=1,G83=1,ISTEXT(I83)),3,IF(AND(OR(F83=1,G83=1),ISTEXT(I83)),2,1))))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Summary'!$I$43="OoS","OoS",IF(AND(F84=1,G84=1,NOT(ISTEXT(I84))),4,IF(AND(F84=1,G84=1,ISTEXT(I84)),3,IF(AND(OR(F84=1,G84=1),ISTEXT(I84)),2,1))))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Summary'!$J$43="OoS","OoS",IF(AND(F85=1,G85=1,NOT(ISTEXT(I85))),4,IF(AND(F85=1,G85=1,ISTEXT(I85)),3,IF(AND(OR(F85=1,G85=1),ISTEXT(I85)),2,1))))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Summary'!$K$43="OoS","OoS",IF(AND(F86=1,G86=1,NOT(ISTEXT(I86))),4,IF(AND(F86=1,G86=1,ISTEXT(I86)),3,IF(AND(OR(F86=1,G86=1),ISTEXT(I86)),2,1))))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Summary'!$L$43="OoS","OoS",IF(AND(F87=1,G87=1,NOT(ISTEXT(I87))),4,IF(AND(F87=1,G87=1,ISTEXT(I87)),3,IF(AND(OR(F87=1,G87=1),ISTEXT(I87)),2,1))))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Summary'!$M$43="OoS","OoS",IF(AND(F88=1,G88=1,NOT(ISTEXT(I88))),4,IF(AND(F88=1,G88=1,ISTEXT(I88)),3,IF(AND(OR(F88=1,G88=1),ISTEXT(I88)),2,1))))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Summary'!$N$43="OoS","OoS",IF(AND(F89=1,G89=1,NOT(ISTEXT(I89))),4,IF(AND(F89=1,G89=1,ISTEXT(I89)),3,IF(AND(OR(F89=1,G89=1),ISTEXT(I89)),2,1))))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Summary'!$O$43="OoS","OoS",IF(AND(F90=1,G90=1,NOT(ISTEXT(I90))),4,IF(AND(F90=1,G90=1,ISTEXT(I90)),3,IF(AND(OR(F90=1,G90=1),ISTEXT(I90)),2,1))))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Summary'!$P$43="OoS","OoS",IF(AND(F91=1,G91=1,NOT(ISTEXT(I91))),4,IF(AND(F91=1,G91=1,ISTEXT(I91)),3,IF(AND(OR(F91=1,G91=1),ISTEXT(I91)),2,1))))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Summary'!$Q$43="OoS","OoS",IF(AND(F92=1,G92=1,NOT(ISTEXT(I92))),4,IF(AND(F92=1,G92=1,ISTEXT(I92)),3,IF(AND(OR(F92=1,G92=1),ISTEXT(I92)),2,1))))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Summary'!$R$43="OoS","OoS",IF(AND(F93=1,G93=1,NOT(ISTEXT(I93))),4,IF(AND(F93=1,G93=1,ISTEXT(I93)),3,IF(AND(OR(F93=1,G93=1),ISTEXT(I93)),2,1))))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Summary'!$S$43="OoS","OoS",IF(AND(F94=1,G94=1,NOT(ISTEXT(I94))),4,IF(AND(F94=1,G94=1,ISTEXT(I94)),3,IF(AND(OR(F94=1,G94=1),ISTEXT(I94)),2,1))))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Summary'!$T$43="OoS","OoS",IF(AND(F95=1,G95=1,NOT(ISTEXT(I95))),4,IF(AND(F95=1,G95=1,ISTEXT(I95)),3,IF(AND(OR(F95=1,G95=1),ISTEXT(I95)),2,1))))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Summary'!$U$43="OoS","OoS",IF(AND(F96=1,G96=1,NOT(ISTEXT(I96))),4,IF(AND(F96=1,G96=1,ISTEXT(I96)),3,IF(AND(OR(F96=1,G96=1),ISTEXT(I96)),2,1))))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Summary'!$V$43="OoS","OoS",IF(AND(F97=1,G97=1,NOT(ISTEXT(I97))),4,IF(AND(F97=1,G97=1,ISTEXT(I97)),3,IF(AND(OR(F97=1,G97=1),ISTEXT(I97)),2,1))))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Summary'!$W$43="OoS","OoS",IF(AND(F98=1,G98=1,NOT(ISTEXT(I98))),4,IF(AND(F98=1,G98=1,ISTEXT(I98)),3,IF(AND(OR(F98=1,G98=1),ISTEXT(I98)),2,1))))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Summary'!$X$43="OoS","OoS",IF(AND(F99=1,G99=1,NOT(ISTEXT(I99))),4,IF(AND(F99=1,G99=1,ISTEXT(I99)),3,IF(AND(OR(F99=1,G99=1),ISTEXT(I99)),2,1))))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Summary'!$Y$43="OoS","OoS",IF(AND(F100=1,G100=1,NOT(ISTEXT(I100))),4,IF(AND(F100=1,G100=1,ISTEXT(I100)),3,IF(AND(OR(F100=1,G100=1),ISTEXT(I100)),2,1))))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Summary'!$Z$43="OoS","OoS",IF(AND(F101=1,G101=1,NOT(ISTEXT(I101))),4,IF(AND(F101=1,G101=1,ISTEXT(I101)),3,IF(AND(OR(F101=1,G101=1),ISTEXT(I101)),2,1))))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288</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Summary'!$G$43="OoS","OoS",IF(AND(F102=1,G102=1,NOT(ISTEXT(I102))),4,IF(AND(F102=1,G102=1,ISTEXT(I102)),3,IF(AND(OR(F102=1,G102=1),ISTEXT(I102)),2,1))))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Summary'!$H$43="OoS","OoS",IF(AND(F103=1,G103=1,NOT(ISTEXT(I103))),4,IF(AND(F103=1,G103=1,ISTEXT(I103)),3,IF(AND(OR(F103=1,G103=1),ISTEXT(I103)),2,1))))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Summary'!$I$43="OoS","OoS",IF(AND(F104=1,G104=1,NOT(ISTEXT(I104))),4,IF(AND(F104=1,G104=1,ISTEXT(I104)),3,IF(AND(OR(F104=1,G104=1),ISTEXT(I104)),2,1))))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Summary'!$J$43="OoS","OoS",IF(AND(F105=1,G105=1,NOT(ISTEXT(I105))),4,IF(AND(F105=1,G105=1,ISTEXT(I105)),3,IF(AND(OR(F105=1,G105=1),ISTEXT(I105)),2,1))))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Summary'!$K$43="OoS","OoS",IF(AND(F106=1,G106=1,NOT(ISTEXT(I106))),4,IF(AND(F106=1,G106=1,ISTEXT(I106)),3,IF(AND(OR(F106=1,G106=1),ISTEXT(I106)),2,1))))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Summary'!$L$43="OoS","OoS",IF(AND(F107=1,G107=1,NOT(ISTEXT(I107))),4,IF(AND(F107=1,G107=1,ISTEXT(I107)),3,IF(AND(OR(F107=1,G107=1),ISTEXT(I107)),2,1))))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Summary'!$M$43="OoS","OoS",IF(AND(F108=1,G108=1,NOT(ISTEXT(I108))),4,IF(AND(F108=1,G108=1,ISTEXT(I108)),3,IF(AND(OR(F108=1,G108=1),ISTEXT(I108)),2,1))))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Summary'!$N$43="OoS","OoS",IF(AND(F109=1,G109=1,NOT(ISTEXT(I109))),4,IF(AND(F109=1,G109=1,ISTEXT(I109)),3,IF(AND(OR(F109=1,G109=1),ISTEXT(I109)),2,1))))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Summary'!$O$43="OoS","OoS",IF(AND(F110=1,G110=1,NOT(ISTEXT(I110))),4,IF(AND(F110=1,G110=1,ISTEXT(I110)),3,IF(AND(OR(F110=1,G110=1),ISTEXT(I110)),2,1))))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Summary'!$P$43="OoS","OoS",IF(AND(F111=1,G111=1,NOT(ISTEXT(I111))),4,IF(AND(F111=1,G111=1,ISTEXT(I111)),3,IF(AND(OR(F111=1,G111=1),ISTEXT(I111)),2,1))))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Summary'!$Q$43="OoS","OoS",IF(AND(F112=1,G112=1,NOT(ISTEXT(I112))),4,IF(AND(F112=1,G112=1,ISTEXT(I112)),3,IF(AND(OR(F112=1,G112=1),ISTEXT(I112)),2,1))))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Summary'!$R$43="OoS","OoS",IF(AND(F113=1,G113=1,NOT(ISTEXT(I113))),4,IF(AND(F113=1,G113=1,ISTEXT(I113)),3,IF(AND(OR(F113=1,G113=1),ISTEXT(I113)),2,1))))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Summary'!$S$43="OoS","OoS",IF(AND(F114=1,G114=1,NOT(ISTEXT(I114))),4,IF(AND(F114=1,G114=1,ISTEXT(I114)),3,IF(AND(OR(F114=1,G114=1),ISTEXT(I114)),2,1))))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Summary'!$T$43="OoS","OoS",IF(AND(F115=1,G115=1,NOT(ISTEXT(I115))),4,IF(AND(F115=1,G115=1,ISTEXT(I115)),3,IF(AND(OR(F115=1,G115=1),ISTEXT(I115)),2,1))))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Summary'!$U$43="OoS","OoS",IF(AND(F116=1,G116=1,NOT(ISTEXT(I116))),4,IF(AND(F116=1,G116=1,ISTEXT(I116)),3,IF(AND(OR(F116=1,G116=1),ISTEXT(I116)),2,1))))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Summary'!$V$43="OoS","OoS",IF(AND(F117=1,G117=1,NOT(ISTEXT(I117))),4,IF(AND(F117=1,G117=1,ISTEXT(I117)),3,IF(AND(OR(F117=1,G117=1),ISTEXT(I117)),2,1))))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Summary'!$W$43="OoS","OoS",IF(AND(F118=1,G118=1,NOT(ISTEXT(I118))),4,IF(AND(F118=1,G118=1,ISTEXT(I118)),3,IF(AND(OR(F118=1,G118=1),ISTEXT(I118)),2,1))))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Summary'!$X$43="OoS","OoS",IF(AND(F119=1,G119=1,NOT(ISTEXT(I119))),4,IF(AND(F119=1,G119=1,ISTEXT(I119)),3,IF(AND(OR(F119=1,G119=1),ISTEXT(I119)),2,1))))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Summary'!$Y$43="OoS","OoS",IF(AND(F120=1,G120=1,NOT(ISTEXT(I120))),4,IF(AND(F120=1,G120=1,ISTEXT(I120)),3,IF(AND(OR(F120=1,G120=1),ISTEXT(I120)),2,1))))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Summary'!$Z$43="OoS","OoS",IF(AND(F121=1,G121=1,NOT(ISTEXT(I121))),4,IF(AND(F121=1,G121=1,ISTEXT(I121)),3,IF(AND(OR(F121=1,G121=1),ISTEXT(I121)),2,1))))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289</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Summary'!$G$43="OoS","OoS",IF(AND(F122=1,G122=1,NOT(ISTEXT(I122))),4,IF(AND(F122=1,G122=1,ISTEXT(I122)),3,IF(AND(OR(F122=1,G122=1),ISTEXT(I122)),2,1))))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Summary'!$H$43="OoS","OoS",IF(AND(F123=1,G123=1,NOT(ISTEXT(I123))),4,IF(AND(F123=1,G123=1,ISTEXT(I123)),3,IF(AND(OR(F123=1,G123=1),ISTEXT(I123)),2,1))))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Summary'!$I$43="OoS","OoS",IF(AND(F124=1,G124=1,NOT(ISTEXT(I124))),4,IF(AND(F124=1,G124=1,ISTEXT(I124)),3,IF(AND(OR(F124=1,G124=1),ISTEXT(I124)),2,1))))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Summary'!$J$43="OoS","OoS",IF(AND(F125=1,G125=1,NOT(ISTEXT(I125))),4,IF(AND(F125=1,G125=1,ISTEXT(I125)),3,IF(AND(OR(F125=1,G125=1),ISTEXT(I125)),2,1))))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Summary'!$K$43="OoS","OoS",IF(AND(F126=1,G126=1,NOT(ISTEXT(I126))),4,IF(AND(F126=1,G126=1,ISTEXT(I126)),3,IF(AND(OR(F126=1,G126=1),ISTEXT(I126)),2,1))))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Summary'!$L$43="OoS","OoS",IF(AND(F127=1,G127=1,NOT(ISTEXT(I127))),4,IF(AND(F127=1,G127=1,ISTEXT(I127)),3,IF(AND(OR(F127=1,G127=1),ISTEXT(I127)),2,1))))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Summary'!$M$43="OoS","OoS",IF(AND(F128=1,G128=1,NOT(ISTEXT(I128))),4,IF(AND(F128=1,G128=1,ISTEXT(I128)),3,IF(AND(OR(F128=1,G128=1),ISTEXT(I128)),2,1))))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Summary'!$N$43="OoS","OoS",IF(AND(F129=1,G129=1,NOT(ISTEXT(I129))),4,IF(AND(F129=1,G129=1,ISTEXT(I129)),3,IF(AND(OR(F129=1,G129=1),ISTEXT(I129)),2,1))))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Summary'!$O$43="OoS","OoS",IF(AND(F130=1,G130=1,NOT(ISTEXT(I130))),4,IF(AND(F130=1,G130=1,ISTEXT(I130)),3,IF(AND(OR(F130=1,G130=1),ISTEXT(I130)),2,1))))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Summary'!$P$43="OoS","OoS",IF(AND(F131=1,G131=1,NOT(ISTEXT(I131))),4,IF(AND(F131=1,G131=1,ISTEXT(I131)),3,IF(AND(OR(F131=1,G131=1),ISTEXT(I131)),2,1))))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Summary'!$Q$43="OoS","OoS",IF(AND(F132=1,G132=1,NOT(ISTEXT(I132))),4,IF(AND(F132=1,G132=1,ISTEXT(I132)),3,IF(AND(OR(F132=1,G132=1),ISTEXT(I132)),2,1))))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Summary'!$R$43="OoS","OoS",IF(AND(F133=1,G133=1,NOT(ISTEXT(I133))),4,IF(AND(F133=1,G133=1,ISTEXT(I133)),3,IF(AND(OR(F133=1,G133=1),ISTEXT(I133)),2,1))))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Summary'!$S$43="OoS","OoS",IF(AND(F134=1,G134=1,NOT(ISTEXT(I134))),4,IF(AND(F134=1,G134=1,ISTEXT(I134)),3,IF(AND(OR(F134=1,G134=1),ISTEXT(I134)),2,1))))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Summary'!$T$43="OoS","OoS",IF(AND(F135=1,G135=1,NOT(ISTEXT(I135))),4,IF(AND(F135=1,G135=1,ISTEXT(I135)),3,IF(AND(OR(F135=1,G135=1),ISTEXT(I135)),2,1))))</f>
        <v>OoS</v>
      </c>
      <c r="E135" s="57" t="b">
        <f t="shared" ref="E135:E161" si="3">OR(NOT(ISBLANK(F135)),OR(C135="OoS"))</f>
        <v>1</v>
      </c>
      <c r="F135" s="59"/>
      <c r="G135" s="59"/>
      <c r="H135" s="59"/>
      <c r="I135" s="59"/>
      <c r="J135" s="59"/>
      <c r="K135" s="59"/>
      <c r="L135" s="59"/>
      <c r="M135" s="59"/>
      <c r="N135" s="63"/>
      <c r="O135" s="370"/>
      <c r="P135" s="264"/>
      <c r="Q135" s="364"/>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Summary'!$U$43="OoS","OoS",IF(AND(F136=1,G136=1,NOT(ISTEXT(I136))),4,IF(AND(F136=1,G136=1,ISTEXT(I136)),3,IF(AND(OR(F136=1,G136=1),ISTEXT(I136)),2,1))))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Summary'!$V$43="OoS","OoS",IF(AND(F137=1,G137=1,NOT(ISTEXT(I137))),4,IF(AND(F137=1,G137=1,ISTEXT(I137)),3,IF(AND(OR(F137=1,G137=1),ISTEXT(I137)),2,1))))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Summary'!$W$43="OoS","OoS",IF(AND(F138=1,G138=1,NOT(ISTEXT(I138))),4,IF(AND(F138=1,G138=1,ISTEXT(I138)),3,IF(AND(OR(F138=1,G138=1),ISTEXT(I138)),2,1))))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Summary'!$X$43="OoS","OoS",IF(AND(F139=1,G139=1,NOT(ISTEXT(I139))),4,IF(AND(F139=1,G139=1,ISTEXT(I139)),3,IF(AND(OR(F139=1,G139=1),ISTEXT(I139)),2,1))))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Summary'!$Y$43="OoS","OoS",IF(AND(F140=1,G140=1,NOT(ISTEXT(I140))),4,IF(AND(F140=1,G140=1,ISTEXT(I140)),3,IF(AND(OR(F140=1,G140=1),ISTEXT(I140)),2,1))))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Summary'!$Z$43="OoS","OoS",IF(AND(F141=1,G141=1,NOT(ISTEXT(I141))),4,IF(AND(F141=1,G141=1,ISTEXT(I141)),3,IF(AND(OR(F141=1,G141=1),ISTEXT(I141)),2,1))))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x14ac:dyDescent="0.25">
      <c r="A142" s="351" t="s">
        <v>290</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Summary'!$G$43="OoS","OoS",IF(AND(F142=1,G142=1,NOT(ISTEXT(I142))),4,IF(AND(F142=1,G142=1,ISTEXT(I142)),3,IF(AND(OR(F142=1,G142=1),ISTEXT(I142)),2,1))))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3"/>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Summary'!$H$43="OoS","OoS",IF(AND(F143=1,G143=1,NOT(ISTEXT(I143))),4,IF(AND(F143=1,G143=1,ISTEXT(I143)),3,IF(AND(OR(F143=1,G143=1),ISTEXT(I143)),2,1))))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Summary'!$I$43="OoS","OoS",IF(AND(F144=1,G144=1,NOT(ISTEXT(I144))),4,IF(AND(F144=1,G144=1,ISTEXT(I144)),3,IF(AND(OR(F144=1,G144=1),ISTEXT(I144)),2,1))))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Summary'!$J$43="OoS","OoS",IF(AND(F145=1,G145=1,NOT(ISTEXT(I145))),4,IF(AND(F145=1,G145=1,ISTEXT(I145)),3,IF(AND(OR(F145=1,G145=1),ISTEXT(I145)),2,1))))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Summary'!$K$43="OoS","OoS",IF(AND(F146=1,G146=1,NOT(ISTEXT(I146))),4,IF(AND(F146=1,G146=1,ISTEXT(I146)),3,IF(AND(OR(F146=1,G146=1),ISTEXT(I146)),2,1))))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Summary'!$L$43="OoS","OoS",IF(AND(F147=1,G147=1,NOT(ISTEXT(I147))),4,IF(AND(F147=1,G147=1,ISTEXT(I147)),3,IF(AND(OR(F147=1,G147=1),ISTEXT(I147)),2,1))))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Summary'!$M$43="OoS","OoS",IF(AND(F148=1,G148=1,NOT(ISTEXT(I148))),4,IF(AND(F148=1,G148=1,ISTEXT(I148)),3,IF(AND(OR(F148=1,G148=1),ISTEXT(I148)),2,1))))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Summary'!$N$43="OoS","OoS",IF(AND(F149=1,G149=1,NOT(ISTEXT(I149))),4,IF(AND(F149=1,G149=1,ISTEXT(I149)),3,IF(AND(OR(F149=1,G149=1),ISTEXT(I149)),2,1))))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Summary'!$O$43="OoS","OoS",IF(AND(F150=1,G150=1,NOT(ISTEXT(I150))),4,IF(AND(F150=1,G150=1,ISTEXT(I150)),3,IF(AND(OR(F150=1,G150=1),ISTEXT(I150)),2,1))))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Summary'!$P$43="OoS","OoS",IF(AND(F151=1,G151=1,NOT(ISTEXT(I151))),4,IF(AND(F151=1,G151=1,ISTEXT(I151)),3,IF(AND(OR(F151=1,G151=1),ISTEXT(I151)),2,1))))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Summary'!$Q$43="OoS","OoS",IF(AND(F152=1,G152=1,NOT(ISTEXT(I152))),4,IF(AND(F152=1,G152=1,ISTEXT(I152)),3,IF(AND(OR(F152=1,G152=1),ISTEXT(I152)),2,1))))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Summary'!$R$43="OoS","OoS",IF(AND(F153=1,G153=1,NOT(ISTEXT(I153))),4,IF(AND(F153=1,G153=1,ISTEXT(I153)),3,IF(AND(OR(F153=1,G153=1),ISTEXT(I153)),2,1))))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Summary'!$S$43="OoS","OoS",IF(AND(F154=1,G154=1,NOT(ISTEXT(I154))),4,IF(AND(F154=1,G154=1,ISTEXT(I154)),3,IF(AND(OR(F154=1,G154=1),ISTEXT(I154)),2,1))))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Summary'!$T$43="OoS","OoS",IF(AND(F155=1,G155=1,NOT(ISTEXT(I155))),4,IF(AND(F155=1,G155=1,ISTEXT(I155)),3,IF(AND(OR(F155=1,G155=1),ISTEXT(I155)),2,1))))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Summary'!$U$43="OoS","OoS",IF(AND(F156=1,G156=1,NOT(ISTEXT(I156))),4,IF(AND(F156=1,G156=1,ISTEXT(I156)),3,IF(AND(OR(F156=1,G156=1),ISTEXT(I156)),2,1))))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Summary'!$V$43="OoS","OoS",IF(AND(F157=1,G157=1,NOT(ISTEXT(I157))),4,IF(AND(F157=1,G157=1,ISTEXT(I157)),3,IF(AND(OR(F157=1,G157=1),ISTEXT(I157)),2,1))))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Summary'!$W$43="OoS","OoS",IF(AND(F158=1,G158=1,NOT(ISTEXT(I158))),4,IF(AND(F158=1,G158=1,ISTEXT(I158)),3,IF(AND(OR(F158=1,G158=1),ISTEXT(I158)),2,1))))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Summary'!$X$43="OoS","OoS",IF(AND(F159=1,G159=1,NOT(ISTEXT(I159))),4,IF(AND(F159=1,G159=1,ISTEXT(I159)),3,IF(AND(OR(F159=1,G159=1),ISTEXT(I159)),2,1))))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Summary'!$Y$43="OoS","OoS",IF(AND(F160=1,G160=1,NOT(ISTEXT(I160))),4,IF(AND(F160=1,G160=1,ISTEXT(I160)),3,IF(AND(OR(F160=1,G160=1),ISTEXT(I160)),2,1))))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Summary'!$Z$43="OoS","OoS",IF(AND(F161=1,G161=1,NOT(ISTEXT(I161))),4,IF(AND(F161=1,G161=1,ISTEXT(I161)),3,IF(AND(OR(F161=1,G161=1),ISTEXT(I161)),2,1))))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5"/>
    </row>
    <row r="162" spans="1:17" ht="12.65" hidden="1" customHeight="1" thickBot="1" x14ac:dyDescent="0.3"/>
    <row r="163" spans="1:17" ht="12.65" hidden="1" customHeight="1" x14ac:dyDescent="0.25"/>
    <row r="164" spans="1:17" ht="12.65" hidden="1" customHeight="1" x14ac:dyDescent="0.25"/>
    <row r="165" spans="1:17" ht="12.65" hidden="1" customHeight="1" x14ac:dyDescent="0.25"/>
    <row r="166" spans="1:17" ht="12.65" hidden="1" customHeight="1" x14ac:dyDescent="0.25"/>
    <row r="167" spans="1:17" ht="12.65" hidden="1" customHeight="1" x14ac:dyDescent="0.25"/>
    <row r="168" spans="1:17" ht="12.65" hidden="1" customHeight="1" x14ac:dyDescent="0.25"/>
    <row r="169" spans="1:17" ht="12.65" hidden="1" customHeight="1" x14ac:dyDescent="0.25"/>
    <row r="170" spans="1:17" ht="12.65" hidden="1" customHeight="1" x14ac:dyDescent="0.25"/>
    <row r="171" spans="1:17" ht="12.65" hidden="1" customHeight="1" x14ac:dyDescent="0.25"/>
    <row r="172" spans="1:17" ht="12.65" hidden="1" customHeight="1" x14ac:dyDescent="0.25"/>
    <row r="173" spans="1:17" ht="12.65" hidden="1" customHeight="1" x14ac:dyDescent="0.25"/>
    <row r="174" spans="1:17" ht="12.65" hidden="1" customHeight="1" x14ac:dyDescent="0.25"/>
    <row r="175" spans="1:17" ht="12.65" hidden="1" customHeight="1" x14ac:dyDescent="0.25"/>
    <row r="176" spans="1:17"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61" xr:uid="{00000000-0009-0000-0000-000018000000}"/>
  <customSheetViews>
    <customSheetView guid="{F76BC29A-0A9C-41DD-B7BE-86D7BCE1FD7E}" showRuler="0">
      <pane xSplit="5" ySplit="3" topLeftCell="G85" activePane="bottomRight" state="frozenSplit"/>
      <selection pane="bottomRight" activeCell="L95" sqref="L95"/>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34" sqref="A234:XFD23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19">
    <mergeCell ref="Q2:Q21"/>
    <mergeCell ref="Q22:Q141"/>
    <mergeCell ref="Q142:Q161"/>
    <mergeCell ref="A142:A161"/>
    <mergeCell ref="A42:A61"/>
    <mergeCell ref="A62:A81"/>
    <mergeCell ref="A82:A101"/>
    <mergeCell ref="A102:A121"/>
    <mergeCell ref="A122:A141"/>
    <mergeCell ref="O2:O21"/>
    <mergeCell ref="O22:O41"/>
    <mergeCell ref="O42:O61"/>
    <mergeCell ref="O62:O81"/>
    <mergeCell ref="O82:O101"/>
    <mergeCell ref="O102:O121"/>
    <mergeCell ref="O122:O141"/>
    <mergeCell ref="O142:O161"/>
    <mergeCell ref="A2:A21"/>
    <mergeCell ref="A22:A41"/>
  </mergeCells>
  <phoneticPr fontId="9" type="noConversion"/>
  <conditionalFormatting sqref="Q2 Q22 Q142">
    <cfRule type="cellIs" dxfId="304" priority="309" stopIfTrue="1" operator="equal">
      <formula>"S"</formula>
    </cfRule>
    <cfRule type="cellIs" dxfId="303" priority="310" stopIfTrue="1" operator="equal">
      <formula>"NR"</formula>
    </cfRule>
    <cfRule type="cellIs" dxfId="302" priority="311" stopIfTrue="1" operator="equal">
      <formula>"U"</formula>
    </cfRule>
  </conditionalFormatting>
  <conditionalFormatting sqref="D2:E161">
    <cfRule type="cellIs" dxfId="301" priority="42" stopIfTrue="1" operator="equal">
      <formula>"L"</formula>
    </cfRule>
    <cfRule type="cellIs" dxfId="300" priority="43" stopIfTrue="1" operator="equal">
      <formula>"M"</formula>
    </cfRule>
    <cfRule type="cellIs" dxfId="299" priority="44" stopIfTrue="1" operator="equal">
      <formula>"H"</formula>
    </cfRule>
  </conditionalFormatting>
  <conditionalFormatting sqref="C2:C161">
    <cfRule type="expression" dxfId="298" priority="8" stopIfTrue="1">
      <formula>D2=4</formula>
    </cfRule>
    <cfRule type="expression" dxfId="297" priority="9" stopIfTrue="1">
      <formula>D2=3</formula>
    </cfRule>
    <cfRule type="expression" dxfId="296" priority="10" stopIfTrue="1">
      <formula>OR(D2=1,D2=2)</formula>
    </cfRule>
  </conditionalFormatting>
  <conditionalFormatting sqref="C2:C161">
    <cfRule type="cellIs" dxfId="295" priority="6" stopIfTrue="1" operator="equal">
      <formula>"NC"</formula>
    </cfRule>
    <cfRule type="cellIs" dxfId="294" priority="7" stopIfTrue="1" operator="equal">
      <formula>"NY"</formula>
    </cfRule>
  </conditionalFormatting>
  <conditionalFormatting sqref="O2 O22 O42 O62 O82 O102 O122 O142">
    <cfRule type="expression" dxfId="293" priority="1" stopIfTrue="1">
      <formula>OR(O2="L",O2="FM")</formula>
    </cfRule>
    <cfRule type="expression" dxfId="292" priority="2" stopIfTrue="1">
      <formula>OR(O2="M",O2="LM")</formula>
    </cfRule>
    <cfRule type="expression" dxfId="291" priority="3" stopIfTrue="1">
      <formula>OR(O2="H",O2="PM",O2="NM",O2="DM")</formula>
    </cfRule>
    <cfRule type="expression" dxfId="290" priority="4" stopIfTrue="1">
      <formula>OR(O2="NC")</formula>
    </cfRule>
    <cfRule type="expression" dxfId="289" priority="5" stopIfTrue="1">
      <formula>OR(O2="NY")</formula>
    </cfRule>
  </conditionalFormatting>
  <dataValidations count="2">
    <dataValidation type="whole" operator="greaterThanOrEqual" allowBlank="1" showInputMessage="1" showErrorMessage="1" error="Only numeric entries allowed" sqref="J2:J161 H2:H161" xr:uid="{D8FD982E-CE5E-452E-A4EB-392E3A4D6C82}">
      <formula1>0</formula1>
    </dataValidation>
    <dataValidation type="list" allowBlank="1" showInputMessage="1" showErrorMessage="1" sqref="F2:G161" xr:uid="{B192E249-C6AD-4580-8C81-FE01570C6F02}">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BD5A04AC-E4AC-4F57-AE6F-C9911AF5B183}">
          <x14:formula1>
            <xm:f>'Organizational Unit Summary'!$AL$22:$AL$24</xm:f>
          </x14:formula1>
          <xm:sqref>Q2 Q22 Q142</xm:sqref>
        </x14:dataValidation>
        <x14:dataValidation type="list" allowBlank="1" showInputMessage="1" showErrorMessage="1" xr:uid="{F43FD169-7AB1-4338-ADEB-EB4178F860F3}">
          <x14:formula1>
            <xm:f>IF('Organizational Unit Summary'!$B$24="Evaluation", Eval_Char, Benchmark_Char)</xm:f>
          </x14:formula1>
          <xm:sqref>O2 O22 O42 O62 O82 O102 O122 O142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3">
    <tabColor rgb="FF00B050"/>
  </sheetPr>
  <dimension ref="A1:Q663"/>
  <sheetViews>
    <sheetView zoomScale="80" zoomScaleNormal="80" workbookViewId="0">
      <pane ySplit="1" topLeftCell="A2" activePane="bottomLeft" state="frozen"/>
      <selection pane="bottomLeft" activeCell="M680" sqref="M680"/>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50.5" thickBot="1" x14ac:dyDescent="0.3">
      <c r="A1" s="195" t="s">
        <v>59</v>
      </c>
      <c r="B1" s="195" t="s">
        <v>60</v>
      </c>
      <c r="C1" s="195" t="s">
        <v>332</v>
      </c>
      <c r="D1" s="195" t="s">
        <v>61</v>
      </c>
      <c r="E1" s="195" t="s">
        <v>62</v>
      </c>
      <c r="F1" s="195" t="s">
        <v>63</v>
      </c>
      <c r="G1" s="195" t="s">
        <v>64</v>
      </c>
      <c r="H1" s="195" t="s">
        <v>65</v>
      </c>
      <c r="I1" s="195" t="s">
        <v>497</v>
      </c>
      <c r="J1" s="195" t="s">
        <v>66</v>
      </c>
      <c r="K1" s="195" t="s">
        <v>67</v>
      </c>
      <c r="L1" s="195" t="s">
        <v>624</v>
      </c>
      <c r="M1" s="195" t="s">
        <v>68</v>
      </c>
      <c r="N1" s="195" t="s">
        <v>496</v>
      </c>
      <c r="O1" s="196" t="s">
        <v>69</v>
      </c>
      <c r="P1" s="195" t="s">
        <v>484</v>
      </c>
      <c r="Q1" s="271" t="s">
        <v>325</v>
      </c>
    </row>
    <row r="2" spans="1:17" ht="13" x14ac:dyDescent="0.25">
      <c r="A2" s="351" t="s">
        <v>292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Summary'!$G$44="OoS","OoS",IF(AND(F2=1,G2=1,NOT(ISTEXT(I2))),4,IF(AND(F2=1,G2=1,ISTEXT(I2)),3,IF(AND(OR(F2=1,G2=1),ISTEXT(I2)),2,1))))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Summary'!$H$44="OoS","OoS",IF(AND(F3=1,G3=1,NOT(ISTEXT(I3))),4,IF(AND(F3=1,G3=1,ISTEXT(I3)),3,IF(AND(OR(F3=1,G3=1),ISTEXT(I3)),2,1))))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Summary'!$I$44="OoS","OoS",IF(AND(F4=1,G4=1,NOT(ISTEXT(I4))),4,IF(AND(F4=1,G4=1,ISTEXT(I4)),3,IF(AND(OR(F4=1,G4=1),ISTEXT(I4)),2,1))))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Summary'!$J$44="OoS","OoS",IF(AND(F5=1,G5=1,NOT(ISTEXT(I5))),4,IF(AND(F5=1,G5=1,ISTEXT(I5)),3,IF(AND(OR(F5=1,G5=1),ISTEXT(I5)),2,1))))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Summary'!$K$44="OoS","OoS",IF(AND(F6=1,G6=1,NOT(ISTEXT(I6))),4,IF(AND(F6=1,G6=1,ISTEXT(I6)),3,IF(AND(OR(F6=1,G6=1),ISTEXT(I6)),2,1))))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Summary'!$L$44="OoS","OoS",IF(AND(F7=1,G7=1,NOT(ISTEXT(I7))),4,IF(AND(F7=1,G7=1,ISTEXT(I7)),3,IF(AND(OR(F7=1,G7=1),ISTEXT(I7)),2,1))))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Summary'!$M$44="OoS","OoS",IF(AND(F8=1,G8=1,NOT(ISTEXT(I8))),4,IF(AND(F8=1,G8=1,ISTEXT(I8)),3,IF(AND(OR(F8=1,G8=1),ISTEXT(I8)),2,1))))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Summary'!$N$44="OoS","OoS",IF(AND(F9=1,G9=1,NOT(ISTEXT(I9))),4,IF(AND(F9=1,G9=1,ISTEXT(I9)),3,IF(AND(OR(F9=1,G9=1),ISTEXT(I9)),2,1))))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Summary'!$O$44="OoS","OoS",IF(AND(F10=1,G10=1,NOT(ISTEXT(I10))),4,IF(AND(F10=1,G10=1,ISTEXT(I10)),3,IF(AND(OR(F10=1,G10=1),ISTEXT(I10)),2,1))))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Summary'!$P$44="OoS","OoS",IF(AND(F11=1,G11=1,NOT(ISTEXT(I11))),4,IF(AND(F11=1,G11=1,ISTEXT(I11)),3,IF(AND(OR(F11=1,G11=1),ISTEXT(I11)),2,1))))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Summary'!$Q$44="OoS","OoS",IF(AND(F12=1,G12=1,NOT(ISTEXT(I12))),4,IF(AND(F12=1,G12=1,ISTEXT(I12)),3,IF(AND(OR(F12=1,G12=1),ISTEXT(I12)),2,1))))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Summary'!$R$44="OoS","OoS",IF(AND(F13=1,G13=1,NOT(ISTEXT(I13))),4,IF(AND(F13=1,G13=1,ISTEXT(I13)),3,IF(AND(OR(F13=1,G13=1),ISTEXT(I13)),2,1))))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Summary'!$S$44="OoS","OoS",IF(AND(F14=1,G14=1,NOT(ISTEXT(I14))),4,IF(AND(F14=1,G14=1,ISTEXT(I14)),3,IF(AND(OR(F14=1,G14=1),ISTEXT(I14)),2,1))))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Summary'!$T$44="OoS","OoS",IF(AND(F15=1,G15=1,NOT(ISTEXT(I15))),4,IF(AND(F15=1,G15=1,ISTEXT(I15)),3,IF(AND(OR(F15=1,G15=1),ISTEXT(I15)),2,1))))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Summary'!$U$44="OoS","OoS",IF(AND(F16=1,G16=1,NOT(ISTEXT(I16))),4,IF(AND(F16=1,G16=1,ISTEXT(I16)),3,IF(AND(OR(F16=1,G16=1),ISTEXT(I16)),2,1))))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Summary'!$V$44="OoS","OoS",IF(AND(F17=1,G17=1,NOT(ISTEXT(I17))),4,IF(AND(F17=1,G17=1,ISTEXT(I17)),3,IF(AND(OR(F17=1,G17=1),ISTEXT(I17)),2,1))))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Summary'!$W$44="OoS","OoS",IF(AND(F18=1,G18=1,NOT(ISTEXT(I18))),4,IF(AND(F18=1,G18=1,ISTEXT(I18)),3,IF(AND(OR(F18=1,G18=1),ISTEXT(I18)),2,1))))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Summary'!$X$44="OoS","OoS",IF(AND(F19=1,G19=1,NOT(ISTEXT(I19))),4,IF(AND(F19=1,G19=1,ISTEXT(I19)),3,IF(AND(OR(F19=1,G19=1),ISTEXT(I19)),2,1))))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Summary'!$Y$44="OoS","OoS",IF(AND(F20=1,G20=1,NOT(ISTEXT(I20))),4,IF(AND(F20=1,G20=1,ISTEXT(I20)),3,IF(AND(OR(F20=1,G20=1),ISTEXT(I20)),2,1))))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Summary'!$Z$44="OoS","OoS",IF(AND(F21=1,G21=1,NOT(ISTEXT(I21))),4,IF(AND(F21=1,G21=1,ISTEXT(I21)),3,IF(AND(OR(F21=1,G21=1),ISTEXT(I21)),2,1))))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293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Summary'!$G$44="OoS","OoS",IF(AND(F22=1,G22=1,NOT(ISTEXT(I22))),4,IF(AND(F22=1,G22=1,ISTEXT(I22)),3,IF(AND(OR(F22=1,G22=1),ISTEXT(I22)),2,1))))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Summary'!$H$44="OoS","OoS",IF(AND(F23=1,G23=1,NOT(ISTEXT(I23))),4,IF(AND(F23=1,G23=1,ISTEXT(I23)),3,IF(AND(OR(F23=1,G23=1),ISTEXT(I23)),2,1))))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Summary'!$I$44="OoS","OoS",IF(AND(F24=1,G24=1,NOT(ISTEXT(I24))),4,IF(AND(F24=1,G24=1,ISTEXT(I24)),3,IF(AND(OR(F24=1,G24=1),ISTEXT(I24)),2,1))))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Summary'!$J$44="OoS","OoS",IF(AND(F25=1,G25=1,NOT(ISTEXT(I25))),4,IF(AND(F25=1,G25=1,ISTEXT(I25)),3,IF(AND(OR(F25=1,G25=1),ISTEXT(I25)),2,1))))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Summary'!$K$44="OoS","OoS",IF(AND(F26=1,G26=1,NOT(ISTEXT(I26))),4,IF(AND(F26=1,G26=1,ISTEXT(I26)),3,IF(AND(OR(F26=1,G26=1),ISTEXT(I26)),2,1))))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Summary'!$L$44="OoS","OoS",IF(AND(F27=1,G27=1,NOT(ISTEXT(I27))),4,IF(AND(F27=1,G27=1,ISTEXT(I27)),3,IF(AND(OR(F27=1,G27=1),ISTEXT(I27)),2,1))))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Summary'!$M$44="OoS","OoS",IF(AND(F28=1,G28=1,NOT(ISTEXT(I28))),4,IF(AND(F28=1,G28=1,ISTEXT(I28)),3,IF(AND(OR(F28=1,G28=1),ISTEXT(I28)),2,1))))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Summary'!$N$44="OoS","OoS",IF(AND(F29=1,G29=1,NOT(ISTEXT(I29))),4,IF(AND(F29=1,G29=1,ISTEXT(I29)),3,IF(AND(OR(F29=1,G29=1),ISTEXT(I29)),2,1))))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Summary'!$O$44="OoS","OoS",IF(AND(F30=1,G30=1,NOT(ISTEXT(I30))),4,IF(AND(F30=1,G30=1,ISTEXT(I30)),3,IF(AND(OR(F30=1,G30=1),ISTEXT(I30)),2,1))))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Summary'!$P$44="OoS","OoS",IF(AND(F31=1,G31=1,NOT(ISTEXT(I31))),4,IF(AND(F31=1,G31=1,ISTEXT(I31)),3,IF(AND(OR(F31=1,G31=1),ISTEXT(I31)),2,1))))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Summary'!$Q$44="OoS","OoS",IF(AND(F32=1,G32=1,NOT(ISTEXT(I32))),4,IF(AND(F32=1,G32=1,ISTEXT(I32)),3,IF(AND(OR(F32=1,G32=1),ISTEXT(I32)),2,1))))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Summary'!$R$44="OoS","OoS",IF(AND(F33=1,G33=1,NOT(ISTEXT(I33))),4,IF(AND(F33=1,G33=1,ISTEXT(I33)),3,IF(AND(OR(F33=1,G33=1),ISTEXT(I33)),2,1))))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Summary'!$S$44="OoS","OoS",IF(AND(F34=1,G34=1,NOT(ISTEXT(I34))),4,IF(AND(F34=1,G34=1,ISTEXT(I34)),3,IF(AND(OR(F34=1,G34=1),ISTEXT(I34)),2,1))))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Summary'!$T$44="OoS","OoS",IF(AND(F35=1,G35=1,NOT(ISTEXT(I35))),4,IF(AND(F35=1,G35=1,ISTEXT(I35)),3,IF(AND(OR(F35=1,G35=1),ISTEXT(I35)),2,1))))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Summary'!$U$44="OoS","OoS",IF(AND(F36=1,G36=1,NOT(ISTEXT(I36))),4,IF(AND(F36=1,G36=1,ISTEXT(I36)),3,IF(AND(OR(F36=1,G36=1),ISTEXT(I36)),2,1))))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Summary'!$V$44="OoS","OoS",IF(AND(F37=1,G37=1,NOT(ISTEXT(I37))),4,IF(AND(F37=1,G37=1,ISTEXT(I37)),3,IF(AND(OR(F37=1,G37=1),ISTEXT(I37)),2,1))))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Summary'!$W$44="OoS","OoS",IF(AND(F38=1,G38=1,NOT(ISTEXT(I38))),4,IF(AND(F38=1,G38=1,ISTEXT(I38)),3,IF(AND(OR(F38=1,G38=1),ISTEXT(I38)),2,1))))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Summary'!$X$44="OoS","OoS",IF(AND(F39=1,G39=1,NOT(ISTEXT(I39))),4,IF(AND(F39=1,G39=1,ISTEXT(I39)),3,IF(AND(OR(F39=1,G39=1),ISTEXT(I39)),2,1))))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Summary'!$Y$44="OoS","OoS",IF(AND(F40=1,G40=1,NOT(ISTEXT(I40))),4,IF(AND(F40=1,G40=1,ISTEXT(I40)),3,IF(AND(OR(F40=1,G40=1),ISTEXT(I40)),2,1))))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Summary'!$Z$44="OoS","OoS",IF(AND(F41=1,G41=1,NOT(ISTEXT(I41))),4,IF(AND(F41=1,G41=1,ISTEXT(I41)),3,IF(AND(OR(F41=1,G41=1),ISTEXT(I41)),2,1))))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294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Summary'!$G$44="OoS","OoS",IF(AND(F42=1,G42=1,NOT(ISTEXT(I42))),4,IF(AND(F42=1,G42=1,ISTEXT(I42)),3,IF(AND(OR(F42=1,G42=1),ISTEXT(I42)),2,1))))</f>
        <v>OoS</v>
      </c>
      <c r="E42" s="57" t="b">
        <f t="shared" si="0"/>
        <v>1</v>
      </c>
      <c r="F42" s="59"/>
      <c r="G42" s="59"/>
      <c r="H42" s="59"/>
      <c r="I42" s="59"/>
      <c r="J42" s="59"/>
      <c r="K42" s="59"/>
      <c r="L42" s="59"/>
      <c r="M42" s="59"/>
      <c r="N42" s="70"/>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Summary'!$H$44="OoS","OoS",IF(AND(F43=1,G43=1,NOT(ISTEXT(I43))),4,IF(AND(F43=1,G43=1,ISTEXT(I43)),3,IF(AND(OR(F43=1,G43=1),ISTEXT(I43)),2,1))))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Summary'!$I$44="OoS","OoS",IF(AND(F44=1,G44=1,NOT(ISTEXT(I44))),4,IF(AND(F44=1,G44=1,ISTEXT(I44)),3,IF(AND(OR(F44=1,G44=1),ISTEXT(I44)),2,1))))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Summary'!$J$44="OoS","OoS",IF(AND(F45=1,G45=1,NOT(ISTEXT(I45))),4,IF(AND(F45=1,G45=1,ISTEXT(I45)),3,IF(AND(OR(F45=1,G45=1),ISTEXT(I45)),2,1))))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Summary'!$K$44="OoS","OoS",IF(AND(F46=1,G46=1,NOT(ISTEXT(I46))),4,IF(AND(F46=1,G46=1,ISTEXT(I46)),3,IF(AND(OR(F46=1,G46=1),ISTEXT(I46)),2,1))))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Summary'!$L$44="OoS","OoS",IF(AND(F47=1,G47=1,NOT(ISTEXT(I47))),4,IF(AND(F47=1,G47=1,ISTEXT(I47)),3,IF(AND(OR(F47=1,G47=1),ISTEXT(I47)),2,1))))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Summary'!$M$44="OoS","OoS",IF(AND(F48=1,G48=1,NOT(ISTEXT(I48))),4,IF(AND(F48=1,G48=1,ISTEXT(I48)),3,IF(AND(OR(F48=1,G48=1),ISTEXT(I48)),2,1))))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Summary'!$N$44="OoS","OoS",IF(AND(F49=1,G49=1,NOT(ISTEXT(I49))),4,IF(AND(F49=1,G49=1,ISTEXT(I49)),3,IF(AND(OR(F49=1,G49=1),ISTEXT(I49)),2,1))))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Summary'!$O$44="OoS","OoS",IF(AND(F50=1,G50=1,NOT(ISTEXT(I50))),4,IF(AND(F50=1,G50=1,ISTEXT(I50)),3,IF(AND(OR(F50=1,G50=1),ISTEXT(I50)),2,1))))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Summary'!$P$44="OoS","OoS",IF(AND(F51=1,G51=1,NOT(ISTEXT(I51))),4,IF(AND(F51=1,G51=1,ISTEXT(I51)),3,IF(AND(OR(F51=1,G51=1),ISTEXT(I51)),2,1))))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Summary'!$Q$44="OoS","OoS",IF(AND(F52=1,G52=1,NOT(ISTEXT(I52))),4,IF(AND(F52=1,G52=1,ISTEXT(I52)),3,IF(AND(OR(F52=1,G52=1),ISTEXT(I52)),2,1))))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Summary'!$R$44="OoS","OoS",IF(AND(F53=1,G53=1,NOT(ISTEXT(I53))),4,IF(AND(F53=1,G53=1,ISTEXT(I53)),3,IF(AND(OR(F53=1,G53=1),ISTEXT(I53)),2,1))))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Summary'!$S$44="OoS","OoS",IF(AND(F54=1,G54=1,NOT(ISTEXT(I54))),4,IF(AND(F54=1,G54=1,ISTEXT(I54)),3,IF(AND(OR(F54=1,G54=1),ISTEXT(I54)),2,1))))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Summary'!$T$44="OoS","OoS",IF(AND(F55=1,G55=1,NOT(ISTEXT(I55))),4,IF(AND(F55=1,G55=1,ISTEXT(I55)),3,IF(AND(OR(F55=1,G55=1),ISTEXT(I55)),2,1))))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Summary'!$U$44="OoS","OoS",IF(AND(F56=1,G56=1,NOT(ISTEXT(I56))),4,IF(AND(F56=1,G56=1,ISTEXT(I56)),3,IF(AND(OR(F56=1,G56=1),ISTEXT(I56)),2,1))))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Summary'!$V$44="OoS","OoS",IF(AND(F57=1,G57=1,NOT(ISTEXT(I57))),4,IF(AND(F57=1,G57=1,ISTEXT(I57)),3,IF(AND(OR(F57=1,G57=1),ISTEXT(I57)),2,1))))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Summary'!$W$44="OoS","OoS",IF(AND(F58=1,G58=1,NOT(ISTEXT(I58))),4,IF(AND(F58=1,G58=1,ISTEXT(I58)),3,IF(AND(OR(F58=1,G58=1),ISTEXT(I58)),2,1))))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Summary'!$X$44="OoS","OoS",IF(AND(F59=1,G59=1,NOT(ISTEXT(I59))),4,IF(AND(F59=1,G59=1,ISTEXT(I59)),3,IF(AND(OR(F59=1,G59=1),ISTEXT(I59)),2,1))))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Summary'!$Y$44="OoS","OoS",IF(AND(F60=1,G60=1,NOT(ISTEXT(I60))),4,IF(AND(F60=1,G60=1,ISTEXT(I60)),3,IF(AND(OR(F60=1,G60=1),ISTEXT(I60)),2,1))))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Summary'!$Z$44="OoS","OoS",IF(AND(F61=1,G61=1,NOT(ISTEXT(I61))),4,IF(AND(F61=1,G61=1,ISTEXT(I61)),3,IF(AND(OR(F61=1,G61=1),ISTEXT(I61)),2,1))))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295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Summary'!$G$44="OoS","OoS",IF(AND(F62=1,G62=1,NOT(ISTEXT(I62))),4,IF(AND(F62=1,G62=1,ISTEXT(I62)),3,IF(AND(OR(F62=1,G62=1),ISTEXT(I62)),2,1))))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Summary'!$H$44="OoS","OoS",IF(AND(F63=1,G63=1,NOT(ISTEXT(I63))),4,IF(AND(F63=1,G63=1,ISTEXT(I63)),3,IF(AND(OR(F63=1,G63=1),ISTEXT(I63)),2,1))))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Summary'!$I$44="OoS","OoS",IF(AND(F64=1,G64=1,NOT(ISTEXT(I64))),4,IF(AND(F64=1,G64=1,ISTEXT(I64)),3,IF(AND(OR(F64=1,G64=1),ISTEXT(I64)),2,1))))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Summary'!$J$44="OoS","OoS",IF(AND(F65=1,G65=1,NOT(ISTEXT(I65))),4,IF(AND(F65=1,G65=1,ISTEXT(I65)),3,IF(AND(OR(F65=1,G65=1),ISTEXT(I65)),2,1))))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Summary'!$K$44="OoS","OoS",IF(AND(F66=1,G66=1,NOT(ISTEXT(I66))),4,IF(AND(F66=1,G66=1,ISTEXT(I66)),3,IF(AND(OR(F66=1,G66=1),ISTEXT(I66)),2,1))))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Summary'!$L$44="OoS","OoS",IF(AND(F67=1,G67=1,NOT(ISTEXT(I67))),4,IF(AND(F67=1,G67=1,ISTEXT(I67)),3,IF(AND(OR(F67=1,G67=1),ISTEXT(I67)),2,1))))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Summary'!$M$44="OoS","OoS",IF(AND(F68=1,G68=1,NOT(ISTEXT(I68))),4,IF(AND(F68=1,G68=1,ISTEXT(I68)),3,IF(AND(OR(F68=1,G68=1),ISTEXT(I68)),2,1))))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Summary'!$N$44="OoS","OoS",IF(AND(F69=1,G69=1,NOT(ISTEXT(I69))),4,IF(AND(F69=1,G69=1,ISTEXT(I69)),3,IF(AND(OR(F69=1,G69=1),ISTEXT(I69)),2,1))))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Summary'!$O$44="OoS","OoS",IF(AND(F70=1,G70=1,NOT(ISTEXT(I70))),4,IF(AND(F70=1,G70=1,ISTEXT(I70)),3,IF(AND(OR(F70=1,G70=1),ISTEXT(I70)),2,1))))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Summary'!$P$44="OoS","OoS",IF(AND(F71=1,G71=1,NOT(ISTEXT(I71))),4,IF(AND(F71=1,G71=1,ISTEXT(I71)),3,IF(AND(OR(F71=1,G71=1),ISTEXT(I71)),2,1))))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Summary'!$Q$44="OoS","OoS",IF(AND(F72=1,G72=1,NOT(ISTEXT(I72))),4,IF(AND(F72=1,G72=1,ISTEXT(I72)),3,IF(AND(OR(F72=1,G72=1),ISTEXT(I72)),2,1))))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Summary'!$R$44="OoS","OoS",IF(AND(F73=1,G73=1,NOT(ISTEXT(I73))),4,IF(AND(F73=1,G73=1,ISTEXT(I73)),3,IF(AND(OR(F73=1,G73=1),ISTEXT(I73)),2,1))))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Summary'!$S$44="OoS","OoS",IF(AND(F74=1,G74=1,NOT(ISTEXT(I74))),4,IF(AND(F74=1,G74=1,ISTEXT(I74)),3,IF(AND(OR(F74=1,G74=1),ISTEXT(I74)),2,1))))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Summary'!$T$44="OoS","OoS",IF(AND(F75=1,G75=1,NOT(ISTEXT(I75))),4,IF(AND(F75=1,G75=1,ISTEXT(I75)),3,IF(AND(OR(F75=1,G75=1),ISTEXT(I75)),2,1))))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Summary'!$U$44="OoS","OoS",IF(AND(F76=1,G76=1,NOT(ISTEXT(I76))),4,IF(AND(F76=1,G76=1,ISTEXT(I76)),3,IF(AND(OR(F76=1,G76=1),ISTEXT(I76)),2,1))))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Summary'!$V$44="OoS","OoS",IF(AND(F77=1,G77=1,NOT(ISTEXT(I77))),4,IF(AND(F77=1,G77=1,ISTEXT(I77)),3,IF(AND(OR(F77=1,G77=1),ISTEXT(I77)),2,1))))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Summary'!$W$44="OoS","OoS",IF(AND(F78=1,G78=1,NOT(ISTEXT(I78))),4,IF(AND(F78=1,G78=1,ISTEXT(I78)),3,IF(AND(OR(F78=1,G78=1),ISTEXT(I78)),2,1))))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Summary'!$X$44="OoS","OoS",IF(AND(F79=1,G79=1,NOT(ISTEXT(I79))),4,IF(AND(F79=1,G79=1,ISTEXT(I79)),3,IF(AND(OR(F79=1,G79=1),ISTEXT(I79)),2,1))))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Summary'!$Y$44="OoS","OoS",IF(AND(F80=1,G80=1,NOT(ISTEXT(I80))),4,IF(AND(F80=1,G80=1,ISTEXT(I80)),3,IF(AND(OR(F80=1,G80=1),ISTEXT(I80)),2,1))))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Summary'!$Z$44="OoS","OoS",IF(AND(F81=1,G81=1,NOT(ISTEXT(I81))),4,IF(AND(F81=1,G81=1,ISTEXT(I81)),3,IF(AND(OR(F81=1,G81=1),ISTEXT(I81)),2,1))))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296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Summary'!$G$44="OoS","OoS",IF(AND(F82=1,G82=1,NOT(ISTEXT(I82))),4,IF(AND(F82=1,G82=1,ISTEXT(I82)),3,IF(AND(OR(F82=1,G82=1),ISTEXT(I82)),2,1))))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Summary'!$H$44="OoS","OoS",IF(AND(F83=1,G83=1,NOT(ISTEXT(I83))),4,IF(AND(F83=1,G83=1,ISTEXT(I83)),3,IF(AND(OR(F83=1,G83=1),ISTEXT(I83)),2,1))))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Summary'!$I$44="OoS","OoS",IF(AND(F84=1,G84=1,NOT(ISTEXT(I84))),4,IF(AND(F84=1,G84=1,ISTEXT(I84)),3,IF(AND(OR(F84=1,G84=1),ISTEXT(I84)),2,1))))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Summary'!$J$44="OoS","OoS",IF(AND(F85=1,G85=1,NOT(ISTEXT(I85))),4,IF(AND(F85=1,G85=1,ISTEXT(I85)),3,IF(AND(OR(F85=1,G85=1),ISTEXT(I85)),2,1))))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Summary'!$K$44="OoS","OoS",IF(AND(F86=1,G86=1,NOT(ISTEXT(I86))),4,IF(AND(F86=1,G86=1,ISTEXT(I86)),3,IF(AND(OR(F86=1,G86=1),ISTEXT(I86)),2,1))))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Summary'!$L$44="OoS","OoS",IF(AND(F87=1,G87=1,NOT(ISTEXT(I87))),4,IF(AND(F87=1,G87=1,ISTEXT(I87)),3,IF(AND(OR(F87=1,G87=1),ISTEXT(I87)),2,1))))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Summary'!$M$44="OoS","OoS",IF(AND(F88=1,G88=1,NOT(ISTEXT(I88))),4,IF(AND(F88=1,G88=1,ISTEXT(I88)),3,IF(AND(OR(F88=1,G88=1),ISTEXT(I88)),2,1))))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Summary'!$N$44="OoS","OoS",IF(AND(F89=1,G89=1,NOT(ISTEXT(I89))),4,IF(AND(F89=1,G89=1,ISTEXT(I89)),3,IF(AND(OR(F89=1,G89=1),ISTEXT(I89)),2,1))))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Summary'!$O$44="OoS","OoS",IF(AND(F90=1,G90=1,NOT(ISTEXT(I90))),4,IF(AND(F90=1,G90=1,ISTEXT(I90)),3,IF(AND(OR(F90=1,G90=1),ISTEXT(I90)),2,1))))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Summary'!$P$44="OoS","OoS",IF(AND(F91=1,G91=1,NOT(ISTEXT(I91))),4,IF(AND(F91=1,G91=1,ISTEXT(I91)),3,IF(AND(OR(F91=1,G91=1),ISTEXT(I91)),2,1))))</f>
        <v>OoS</v>
      </c>
      <c r="E91" s="57" t="b">
        <f t="shared" ref="E91:E101"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Summary'!$Q$44="OoS","OoS",IF(AND(F92=1,G92=1,NOT(ISTEXT(I92))),4,IF(AND(F92=1,G92=1,ISTEXT(I92)),3,IF(AND(OR(F92=1,G92=1),ISTEXT(I92)),2,1))))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Summary'!$R$44="OoS","OoS",IF(AND(F93=1,G93=1,NOT(ISTEXT(I93))),4,IF(AND(F93=1,G93=1,ISTEXT(I93)),3,IF(AND(OR(F93=1,G93=1),ISTEXT(I93)),2,1))))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Summary'!$S$44="OoS","OoS",IF(AND(F94=1,G94=1,NOT(ISTEXT(I94))),4,IF(AND(F94=1,G94=1,ISTEXT(I94)),3,IF(AND(OR(F94=1,G94=1),ISTEXT(I94)),2,1))))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Summary'!$T$44="OoS","OoS",IF(AND(F95=1,G95=1,NOT(ISTEXT(I95))),4,IF(AND(F95=1,G95=1,ISTEXT(I95)),3,IF(AND(OR(F95=1,G95=1),ISTEXT(I95)),2,1))))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Summary'!$U$44="OoS","OoS",IF(AND(F96=1,G96=1,NOT(ISTEXT(I96))),4,IF(AND(F96=1,G96=1,ISTEXT(I96)),3,IF(AND(OR(F96=1,G96=1),ISTEXT(I96)),2,1))))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Summary'!$V$44="OoS","OoS",IF(AND(F97=1,G97=1,NOT(ISTEXT(I97))),4,IF(AND(F97=1,G97=1,ISTEXT(I97)),3,IF(AND(OR(F97=1,G97=1),ISTEXT(I97)),2,1))))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Summary'!$W$44="OoS","OoS",IF(AND(F98=1,G98=1,NOT(ISTEXT(I98))),4,IF(AND(F98=1,G98=1,ISTEXT(I98)),3,IF(AND(OR(F98=1,G98=1),ISTEXT(I98)),2,1))))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Summary'!$X$44="OoS","OoS",IF(AND(F99=1,G99=1,NOT(ISTEXT(I99))),4,IF(AND(F99=1,G99=1,ISTEXT(I99)),3,IF(AND(OR(F99=1,G99=1),ISTEXT(I99)),2,1))))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Summary'!$Y$44="OoS","OoS",IF(AND(F100=1,G100=1,NOT(ISTEXT(I100))),4,IF(AND(F100=1,G100=1,ISTEXT(I100)),3,IF(AND(OR(F100=1,G100=1),ISTEXT(I100)),2,1))))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Summary'!$Z$44="OoS","OoS",IF(AND(F101=1,G101=1,NOT(ISTEXT(I101))),4,IF(AND(F101=1,G101=1,ISTEXT(I101)),3,IF(AND(OR(F101=1,G101=1),ISTEXT(I101)),2,1))))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2.65" hidden="1" customHeight="1" thickBot="1" x14ac:dyDescent="0.3"/>
    <row r="103" spans="1:17" ht="12.65" hidden="1" customHeight="1" x14ac:dyDescent="0.25"/>
    <row r="104" spans="1:17" ht="12.65" hidden="1" customHeight="1" x14ac:dyDescent="0.25"/>
    <row r="105" spans="1:17" ht="12.65" hidden="1" customHeight="1" x14ac:dyDescent="0.25"/>
    <row r="106" spans="1:17" ht="12.65" hidden="1" customHeight="1" x14ac:dyDescent="0.25"/>
    <row r="107" spans="1:17" ht="12.65" hidden="1" customHeight="1" x14ac:dyDescent="0.25"/>
    <row r="108" spans="1:17" ht="12.65" hidden="1" customHeight="1" x14ac:dyDescent="0.25"/>
    <row r="109" spans="1:17" ht="12.65" hidden="1" customHeight="1" x14ac:dyDescent="0.25"/>
    <row r="110" spans="1:17" ht="12.65" hidden="1" customHeight="1" x14ac:dyDescent="0.25"/>
    <row r="111" spans="1:17" ht="12.65" hidden="1" customHeight="1" x14ac:dyDescent="0.25"/>
    <row r="112" spans="1:17" ht="12.65" hidden="1" customHeight="1" x14ac:dyDescent="0.25"/>
    <row r="113" ht="12.65" hidden="1" customHeight="1" x14ac:dyDescent="0.25"/>
    <row r="114" ht="12.65" hidden="1" customHeight="1" x14ac:dyDescent="0.25"/>
    <row r="115" ht="12.65" hidden="1" customHeight="1" x14ac:dyDescent="0.25"/>
    <row r="116" ht="12.65" hidden="1" customHeight="1" x14ac:dyDescent="0.25"/>
    <row r="117" ht="12.65" hidden="1" customHeight="1" x14ac:dyDescent="0.25"/>
    <row r="118" ht="12.65" hidden="1" customHeight="1" x14ac:dyDescent="0.25"/>
    <row r="119" ht="12.65" hidden="1" customHeight="1" x14ac:dyDescent="0.25"/>
    <row r="120" ht="12.65" hidden="1" customHeight="1" x14ac:dyDescent="0.25"/>
    <row r="121" ht="12.65" hidden="1" customHeight="1" x14ac:dyDescent="0.25"/>
    <row r="122" ht="12.65" hidden="1" customHeight="1" x14ac:dyDescent="0.25"/>
    <row r="123" ht="12.65" hidden="1" customHeight="1" x14ac:dyDescent="0.25"/>
    <row r="124" ht="12.65" hidden="1" customHeight="1" x14ac:dyDescent="0.25"/>
    <row r="125" ht="12.65" hidden="1" customHeight="1" x14ac:dyDescent="0.25"/>
    <row r="126" ht="12.65" hidden="1" customHeight="1" x14ac:dyDescent="0.25"/>
    <row r="127" ht="12.65" hidden="1" customHeight="1" x14ac:dyDescent="0.25"/>
    <row r="128" ht="12.65" hidden="1" customHeight="1" x14ac:dyDescent="0.25"/>
    <row r="129" ht="12.65" hidden="1" customHeight="1" x14ac:dyDescent="0.25"/>
    <row r="130" ht="12.65" hidden="1" customHeight="1" x14ac:dyDescent="0.25"/>
    <row r="131" ht="12.65" hidden="1" customHeight="1" x14ac:dyDescent="0.25"/>
    <row r="132" ht="12.65" hidden="1" customHeight="1" x14ac:dyDescent="0.25"/>
    <row r="133" ht="12.65" hidden="1" customHeight="1" x14ac:dyDescent="0.25"/>
    <row r="134" ht="12.65" hidden="1" customHeight="1" x14ac:dyDescent="0.25"/>
    <row r="135" ht="12.65" hidden="1" customHeight="1" x14ac:dyDescent="0.25"/>
    <row r="136" ht="12.65" hidden="1" customHeight="1" x14ac:dyDescent="0.25"/>
    <row r="137" ht="12.65" hidden="1" customHeight="1" x14ac:dyDescent="0.25"/>
    <row r="138" ht="12.65" hidden="1" customHeight="1" x14ac:dyDescent="0.25"/>
    <row r="139" ht="12.65" hidden="1" customHeight="1" x14ac:dyDescent="0.25"/>
    <row r="140" ht="12.65" hidden="1" customHeight="1" x14ac:dyDescent="0.25"/>
    <row r="14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t="12.65" hidden="1" customHeight="1" x14ac:dyDescent="0.25"/>
    <row r="594" ht="12.65" hidden="1" customHeight="1" x14ac:dyDescent="0.25"/>
    <row r="595" ht="12.65" hidden="1" customHeight="1" x14ac:dyDescent="0.25"/>
    <row r="596" ht="12.65" hidden="1" customHeight="1" x14ac:dyDescent="0.25"/>
    <row r="597" ht="12.65" hidden="1" customHeight="1" x14ac:dyDescent="0.25"/>
    <row r="598" ht="12.65" hidden="1" customHeight="1" x14ac:dyDescent="0.25"/>
    <row r="599" ht="12.65" hidden="1" customHeight="1" x14ac:dyDescent="0.25"/>
    <row r="600" ht="12.65" hidden="1" customHeight="1" x14ac:dyDescent="0.25"/>
    <row r="601" ht="12.65" hidden="1" customHeight="1" x14ac:dyDescent="0.25"/>
    <row r="602" ht="12.65" hidden="1" customHeight="1" x14ac:dyDescent="0.25"/>
    <row r="603" ht="12.65" hidden="1" customHeight="1" x14ac:dyDescent="0.25"/>
    <row r="604" ht="12.65" hidden="1" customHeight="1" x14ac:dyDescent="0.25"/>
    <row r="605" ht="12.65" hidden="1" customHeight="1" x14ac:dyDescent="0.25"/>
    <row r="606" ht="12.65" hidden="1" customHeight="1" x14ac:dyDescent="0.25"/>
    <row r="607" ht="12.65" hidden="1" customHeight="1" x14ac:dyDescent="0.25"/>
    <row r="608" ht="12.65" hidden="1" customHeight="1" x14ac:dyDescent="0.25"/>
    <row r="609" ht="12.65" hidden="1" customHeight="1" x14ac:dyDescent="0.25"/>
    <row r="610" ht="12.65" hidden="1" customHeight="1" x14ac:dyDescent="0.25"/>
    <row r="611" ht="12.65" hidden="1" customHeight="1" x14ac:dyDescent="0.25"/>
    <row r="612" ht="12.65" hidden="1" customHeight="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01" xr:uid="{0E22C30E-6037-4A4A-9AF8-0B2FA2CF15A3}"/>
  <mergeCells count="13">
    <mergeCell ref="Q82:Q101"/>
    <mergeCell ref="Q2:Q21"/>
    <mergeCell ref="Q22:Q81"/>
    <mergeCell ref="A22:A41"/>
    <mergeCell ref="A42:A61"/>
    <mergeCell ref="A62:A81"/>
    <mergeCell ref="A82:A101"/>
    <mergeCell ref="A2:A21"/>
    <mergeCell ref="O2:O21"/>
    <mergeCell ref="O22:O41"/>
    <mergeCell ref="O42:O61"/>
    <mergeCell ref="O62:O81"/>
    <mergeCell ref="O82:O101"/>
  </mergeCells>
  <conditionalFormatting sqref="Q2 Q22 Q82">
    <cfRule type="cellIs" dxfId="288" priority="201" stopIfTrue="1" operator="equal">
      <formula>"S"</formula>
    </cfRule>
    <cfRule type="cellIs" dxfId="287" priority="202" stopIfTrue="1" operator="equal">
      <formula>"NR"</formula>
    </cfRule>
    <cfRule type="cellIs" dxfId="286" priority="203" stopIfTrue="1" operator="equal">
      <formula>"U"</formula>
    </cfRule>
  </conditionalFormatting>
  <conditionalFormatting sqref="D2:E101">
    <cfRule type="cellIs" dxfId="285" priority="33" stopIfTrue="1" operator="equal">
      <formula>"L"</formula>
    </cfRule>
    <cfRule type="cellIs" dxfId="284" priority="34" stopIfTrue="1" operator="equal">
      <formula>"M"</formula>
    </cfRule>
    <cfRule type="cellIs" dxfId="283" priority="35" stopIfTrue="1" operator="equal">
      <formula>"H"</formula>
    </cfRule>
  </conditionalFormatting>
  <conditionalFormatting sqref="C102:C613">
    <cfRule type="cellIs" dxfId="282" priority="29" operator="equal">
      <formula>"NY"</formula>
    </cfRule>
  </conditionalFormatting>
  <conditionalFormatting sqref="C2:C101">
    <cfRule type="expression" dxfId="281" priority="8" stopIfTrue="1">
      <formula>D2=4</formula>
    </cfRule>
    <cfRule type="expression" dxfId="280" priority="9" stopIfTrue="1">
      <formula>D2=3</formula>
    </cfRule>
    <cfRule type="expression" dxfId="279" priority="10" stopIfTrue="1">
      <formula>OR(D2=1,D2=2)</formula>
    </cfRule>
  </conditionalFormatting>
  <conditionalFormatting sqref="C2:C101">
    <cfRule type="cellIs" dxfId="278" priority="6" stopIfTrue="1" operator="equal">
      <formula>"NC"</formula>
    </cfRule>
    <cfRule type="cellIs" dxfId="277" priority="7" stopIfTrue="1" operator="equal">
      <formula>"NY"</formula>
    </cfRule>
  </conditionalFormatting>
  <conditionalFormatting sqref="O2 O22 O42 O62 O82">
    <cfRule type="expression" dxfId="276" priority="1" stopIfTrue="1">
      <formula>OR(O2="L",O2="FM")</formula>
    </cfRule>
    <cfRule type="expression" dxfId="275" priority="2" stopIfTrue="1">
      <formula>OR(O2="M",O2="LM")</formula>
    </cfRule>
    <cfRule type="expression" dxfId="274" priority="3" stopIfTrue="1">
      <formula>OR(O2="H",O2="PM",O2="NM",O2="DM")</formula>
    </cfRule>
    <cfRule type="expression" dxfId="273" priority="4" stopIfTrue="1">
      <formula>OR(O2="NC")</formula>
    </cfRule>
    <cfRule type="expression" dxfId="272" priority="5" stopIfTrue="1">
      <formula>OR(O2="NY")</formula>
    </cfRule>
  </conditionalFormatting>
  <dataValidations count="2">
    <dataValidation type="whole" operator="greaterThanOrEqual" allowBlank="1" showInputMessage="1" showErrorMessage="1" error="Only numeric entries allowed" sqref="H2:H101 J2:J101" xr:uid="{512D5E12-FA65-438A-97D0-7E8FB1BE0EC5}">
      <formula1>0</formula1>
    </dataValidation>
    <dataValidation type="list" allowBlank="1" showInputMessage="1" showErrorMessage="1" sqref="F2:G101" xr:uid="{1A1C0F26-8E36-4CB9-B1FB-3E7F323B6BCD}">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18F15578-464A-470F-B991-50A5D556EFD2}">
          <x14:formula1>
            <xm:f>'Organizational Unit Summary'!$AL$22:$AL$24</xm:f>
          </x14:formula1>
          <xm:sqref>Q2 Q22 Q82</xm:sqref>
        </x14:dataValidation>
        <x14:dataValidation type="list" allowBlank="1" showInputMessage="1" showErrorMessage="1" xr:uid="{CBE4B78F-F81F-493B-AE9F-05F3C53BB2D5}">
          <x14:formula1>
            <xm:f>IF('Organizational Unit Summary'!$B$24="Evaluation", Eval_Char, Benchmark_Char)</xm:f>
          </x14:formula1>
          <xm:sqref>O2 O22 O42 O62 O82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Q721"/>
  <sheetViews>
    <sheetView zoomScale="80" zoomScaleNormal="80" workbookViewId="0">
      <pane ySplit="1" topLeftCell="A2" activePane="bottomLeft" state="frozen"/>
      <selection pane="bottomLeft" activeCell="R727" sqref="R727"/>
    </sheetView>
  </sheetViews>
  <sheetFormatPr defaultColWidth="8.81640625" defaultRowHeight="12.5" x14ac:dyDescent="0.25"/>
  <cols>
    <col min="1" max="1" width="9.453125" style="56" customWidth="1"/>
    <col min="2" max="2" width="14.1796875" style="56" customWidth="1"/>
    <col min="3" max="3" width="11.453125" style="52" customWidth="1"/>
    <col min="4" max="4" width="6" style="56" hidden="1" customWidth="1"/>
    <col min="5" max="5" width="11.4531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97" t="s">
        <v>59</v>
      </c>
      <c r="B1" s="197" t="s">
        <v>60</v>
      </c>
      <c r="C1" s="197" t="s">
        <v>332</v>
      </c>
      <c r="D1" s="197" t="s">
        <v>61</v>
      </c>
      <c r="E1" s="197" t="s">
        <v>62</v>
      </c>
      <c r="F1" s="197" t="s">
        <v>63</v>
      </c>
      <c r="G1" s="197" t="s">
        <v>64</v>
      </c>
      <c r="H1" s="197" t="s">
        <v>65</v>
      </c>
      <c r="I1" s="197" t="s">
        <v>497</v>
      </c>
      <c r="J1" s="197" t="s">
        <v>66</v>
      </c>
      <c r="K1" s="197" t="s">
        <v>323</v>
      </c>
      <c r="L1" s="197" t="s">
        <v>623</v>
      </c>
      <c r="M1" s="197" t="s">
        <v>68</v>
      </c>
      <c r="N1" s="197" t="s">
        <v>496</v>
      </c>
      <c r="O1" s="198" t="s">
        <v>69</v>
      </c>
      <c r="P1" s="197" t="s">
        <v>484</v>
      </c>
      <c r="Q1" s="272" t="s">
        <v>325</v>
      </c>
    </row>
    <row r="2" spans="1:17" ht="13" x14ac:dyDescent="0.25">
      <c r="A2" s="351" t="s">
        <v>116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Summary'!$G$46="OoS","OoS",IF(AND(F2=1,G2=1,NOT(ISTEXT(I2))),4,IF(AND(F2=1,G2=1,ISTEXT(I2)),3,IF(AND(OR(F2=1,G2=1),ISTEXT(I2)),2,1))))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Summary'!$H$46="OoS","OoS",IF(AND(F3=1,G3=1,NOT(ISTEXT(I3))),4,IF(AND(F3=1,G3=1,ISTEXT(I3)),3,IF(AND(OR(F3=1,G3=1),ISTEXT(I3)),2,1))))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Summary'!$I$46="OoS","OoS",IF(AND(F4=1,G4=1,NOT(ISTEXT(I4))),4,IF(AND(F4=1,G4=1,ISTEXT(I4)),3,IF(AND(OR(F4=1,G4=1),ISTEXT(I4)),2,1))))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Summary'!$J$46="OoS","OoS",IF(AND(F5=1,G5=1,NOT(ISTEXT(I5))),4,IF(AND(F5=1,G5=1,ISTEXT(I5)),3,IF(AND(OR(F5=1,G5=1),ISTEXT(I5)),2,1))))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Summary'!$K$46="OoS","OoS",IF(AND(F6=1,G6=1,NOT(ISTEXT(I6))),4,IF(AND(F6=1,G6=1,ISTEXT(I6)),3,IF(AND(OR(F6=1,G6=1),ISTEXT(I6)),2,1))))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Summary'!$L$46="OoS","OoS",IF(AND(F7=1,G7=1,NOT(ISTEXT(I7))),4,IF(AND(F7=1,G7=1,ISTEXT(I7)),3,IF(AND(OR(F7=1,G7=1),ISTEXT(I7)),2,1))))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Summary'!$M$46="OoS","OoS",IF(AND(F8=1,G8=1,NOT(ISTEXT(I8))),4,IF(AND(F8=1,G8=1,ISTEXT(I8)),3,IF(AND(OR(F8=1,G8=1),ISTEXT(I8)),2,1))))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Summary'!$N$46="OoS","OoS",IF(AND(F9=1,G9=1,NOT(ISTEXT(I9))),4,IF(AND(F9=1,G9=1,ISTEXT(I9)),3,IF(AND(OR(F9=1,G9=1),ISTEXT(I9)),2,1))))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Summary'!$O$46="OoS","OoS",IF(AND(F10=1,G10=1,NOT(ISTEXT(I10))),4,IF(AND(F10=1,G10=1,ISTEXT(I10)),3,IF(AND(OR(F10=1,G10=1),ISTEXT(I10)),2,1))))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Summary'!$P$46="OoS","OoS",IF(AND(F11=1,G11=1,NOT(ISTEXT(I11))),4,IF(AND(F11=1,G11=1,ISTEXT(I11)),3,IF(AND(OR(F11=1,G11=1),ISTEXT(I11)),2,1))))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Summary'!$Q$46="OoS","OoS",IF(AND(F12=1,G12=1,NOT(ISTEXT(I12))),4,IF(AND(F12=1,G12=1,ISTEXT(I12)),3,IF(AND(OR(F12=1,G12=1),ISTEXT(I12)),2,1))))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Summary'!$R$46="OoS","OoS",IF(AND(F13=1,G13=1,NOT(ISTEXT(I13))),4,IF(AND(F13=1,G13=1,ISTEXT(I13)),3,IF(AND(OR(F13=1,G13=1),ISTEXT(I13)),2,1))))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Summary'!$S$46="OoS","OoS",IF(AND(F14=1,G14=1,NOT(ISTEXT(I14))),4,IF(AND(F14=1,G14=1,ISTEXT(I14)),3,IF(AND(OR(F14=1,G14=1),ISTEXT(I14)),2,1))))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Summary'!$T$46="OoS","OoS",IF(AND(F15=1,G15=1,NOT(ISTEXT(I15))),4,IF(AND(F15=1,G15=1,ISTEXT(I15)),3,IF(AND(OR(F15=1,G15=1),ISTEXT(I15)),2,1))))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Summary'!$U$46="OoS","OoS",IF(AND(F16=1,G16=1,NOT(ISTEXT(I16))),4,IF(AND(F16=1,G16=1,ISTEXT(I16)),3,IF(AND(OR(F16=1,G16=1),ISTEXT(I16)),2,1))))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Summary'!$V$46="OoS","OoS",IF(AND(F17=1,G17=1,NOT(ISTEXT(I17))),4,IF(AND(F17=1,G17=1,ISTEXT(I17)),3,IF(AND(OR(F17=1,G17=1),ISTEXT(I17)),2,1))))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Summary'!$W$46="OoS","OoS",IF(AND(F18=1,G18=1,NOT(ISTEXT(I18))),4,IF(AND(F18=1,G18=1,ISTEXT(I18)),3,IF(AND(OR(F18=1,G18=1),ISTEXT(I18)),2,1))))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Summary'!$X$46="OoS","OoS",IF(AND(F19=1,G19=1,NOT(ISTEXT(I19))),4,IF(AND(F19=1,G19=1,ISTEXT(I19)),3,IF(AND(OR(F19=1,G19=1),ISTEXT(I19)),2,1))))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Summary'!$Y$46="OoS","OoS",IF(AND(F20=1,G20=1,NOT(ISTEXT(I20))),4,IF(AND(F20=1,G20=1,ISTEXT(I20)),3,IF(AND(OR(F20=1,G20=1),ISTEXT(I20)),2,1))))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Summary'!$Z$46="OoS","OoS",IF(AND(F21=1,G21=1,NOT(ISTEXT(I21))),4,IF(AND(F21=1,G21=1,ISTEXT(I21)),3,IF(AND(OR(F21=1,G21=1),ISTEXT(I21)),2,1))))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117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Summary'!$G$46="OoS","OoS",IF(AND(F22=1,G22=1,NOT(ISTEXT(I22))),4,IF(AND(F22=1,G22=1,ISTEXT(I22)),3,IF(AND(OR(F22=1,G22=1),ISTEXT(I22)),2,1))))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Summary'!$H$46="OoS","OoS",IF(AND(F23=1,G23=1,NOT(ISTEXT(I23))),4,IF(AND(F23=1,G23=1,ISTEXT(I23)),3,IF(AND(OR(F23=1,G23=1),ISTEXT(I23)),2,1))))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Summary'!$I$46="OoS","OoS",IF(AND(F24=1,G24=1,NOT(ISTEXT(I24))),4,IF(AND(F24=1,G24=1,ISTEXT(I24)),3,IF(AND(OR(F24=1,G24=1),ISTEXT(I24)),2,1))))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Summary'!$J$46="OoS","OoS",IF(AND(F25=1,G25=1,NOT(ISTEXT(I25))),4,IF(AND(F25=1,G25=1,ISTEXT(I25)),3,IF(AND(OR(F25=1,G25=1),ISTEXT(I25)),2,1))))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Summary'!$K$46="OoS","OoS",IF(AND(F26=1,G26=1,NOT(ISTEXT(I26))),4,IF(AND(F26=1,G26=1,ISTEXT(I26)),3,IF(AND(OR(F26=1,G26=1),ISTEXT(I26)),2,1))))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Summary'!$L$46="OoS","OoS",IF(AND(F27=1,G27=1,NOT(ISTEXT(I27))),4,IF(AND(F27=1,G27=1,ISTEXT(I27)),3,IF(AND(OR(F27=1,G27=1),ISTEXT(I27)),2,1))))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Summary'!$M$46="OoS","OoS",IF(AND(F28=1,G28=1,NOT(ISTEXT(I28))),4,IF(AND(F28=1,G28=1,ISTEXT(I28)),3,IF(AND(OR(F28=1,G28=1),ISTEXT(I28)),2,1))))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Summary'!$N$46="OoS","OoS",IF(AND(F29=1,G29=1,NOT(ISTEXT(I29))),4,IF(AND(F29=1,G29=1,ISTEXT(I29)),3,IF(AND(OR(F29=1,G29=1),ISTEXT(I29)),2,1))))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Summary'!$O$46="OoS","OoS",IF(AND(F30=1,G30=1,NOT(ISTEXT(I30))),4,IF(AND(F30=1,G30=1,ISTEXT(I30)),3,IF(AND(OR(F30=1,G30=1),ISTEXT(I30)),2,1))))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Summary'!$P$46="OoS","OoS",IF(AND(F31=1,G31=1,NOT(ISTEXT(I31))),4,IF(AND(F31=1,G31=1,ISTEXT(I31)),3,IF(AND(OR(F31=1,G31=1),ISTEXT(I31)),2,1))))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Summary'!$Q$46="OoS","OoS",IF(AND(F32=1,G32=1,NOT(ISTEXT(I32))),4,IF(AND(F32=1,G32=1,ISTEXT(I32)),3,IF(AND(OR(F32=1,G32=1),ISTEXT(I32)),2,1))))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Summary'!$R$46="OoS","OoS",IF(AND(F33=1,G33=1,NOT(ISTEXT(I33))),4,IF(AND(F33=1,G33=1,ISTEXT(I33)),3,IF(AND(OR(F33=1,G33=1),ISTEXT(I33)),2,1))))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Summary'!$S$46="OoS","OoS",IF(AND(F34=1,G34=1,NOT(ISTEXT(I34))),4,IF(AND(F34=1,G34=1,ISTEXT(I34)),3,IF(AND(OR(F34=1,G34=1),ISTEXT(I34)),2,1))))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Summary'!$T$46="OoS","OoS",IF(AND(F35=1,G35=1,NOT(ISTEXT(I35))),4,IF(AND(F35=1,G35=1,ISTEXT(I35)),3,IF(AND(OR(F35=1,G35=1),ISTEXT(I35)),2,1))))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Summary'!$U$46="OoS","OoS",IF(AND(F36=1,G36=1,NOT(ISTEXT(I36))),4,IF(AND(F36=1,G36=1,ISTEXT(I36)),3,IF(AND(OR(F36=1,G36=1),ISTEXT(I36)),2,1))))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Summary'!$V$46="OoS","OoS",IF(AND(F37=1,G37=1,NOT(ISTEXT(I37))),4,IF(AND(F37=1,G37=1,ISTEXT(I37)),3,IF(AND(OR(F37=1,G37=1),ISTEXT(I37)),2,1))))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Summary'!$W$46="OoS","OoS",IF(AND(F38=1,G38=1,NOT(ISTEXT(I38))),4,IF(AND(F38=1,G38=1,ISTEXT(I38)),3,IF(AND(OR(F38=1,G38=1),ISTEXT(I38)),2,1))))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Summary'!$X$46="OoS","OoS",IF(AND(F39=1,G39=1,NOT(ISTEXT(I39))),4,IF(AND(F39=1,G39=1,ISTEXT(I39)),3,IF(AND(OR(F39=1,G39=1),ISTEXT(I39)),2,1))))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Summary'!$Y$46="OoS","OoS",IF(AND(F40=1,G40=1,NOT(ISTEXT(I40))),4,IF(AND(F40=1,G40=1,ISTEXT(I40)),3,IF(AND(OR(F40=1,G40=1),ISTEXT(I40)),2,1))))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Summary'!$Z$46="OoS","OoS",IF(AND(F41=1,G41=1,NOT(ISTEXT(I41))),4,IF(AND(F41=1,G41=1,ISTEXT(I41)),3,IF(AND(OR(F41=1,G41=1),ISTEXT(I41)),2,1))))</f>
        <v>OoS</v>
      </c>
      <c r="E41" s="57" t="b">
        <f t="shared" si="0"/>
        <v>1</v>
      </c>
      <c r="F41" s="59"/>
      <c r="G41" s="59"/>
      <c r="H41" s="59"/>
      <c r="I41" s="59"/>
      <c r="J41" s="59"/>
      <c r="K41" s="59"/>
      <c r="L41" s="59"/>
      <c r="M41" s="59"/>
      <c r="N41" s="63"/>
      <c r="O41" s="371"/>
      <c r="P41" s="264"/>
      <c r="Q41" s="367"/>
    </row>
    <row r="42" spans="1:17" ht="13" x14ac:dyDescent="0.25">
      <c r="A42" s="351" t="s">
        <v>118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Summary'!$G$46="OoS","OoS",IF(AND(F42=1,G42=1,NOT(ISTEXT(I42))),4,IF(AND(F42=1,G42=1,ISTEXT(I42)),3,IF(AND(OR(F42=1,G42=1),ISTEXT(I42)),2,1))))</f>
        <v>OoS</v>
      </c>
      <c r="E42" s="57" t="b">
        <f t="shared" si="0"/>
        <v>1</v>
      </c>
      <c r="F42" s="59"/>
      <c r="G42" s="59"/>
      <c r="H42" s="59"/>
      <c r="I42" s="59"/>
      <c r="J42" s="59"/>
      <c r="K42" s="59"/>
      <c r="L42" s="59"/>
      <c r="M42" s="59"/>
      <c r="N42" s="70"/>
      <c r="O42" s="369"/>
      <c r="P42" s="264"/>
      <c r="Q42" s="367"/>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Summary'!$H$46="OoS","OoS",IF(AND(F43=1,G43=1,NOT(ISTEXT(I43))),4,IF(AND(F43=1,G43=1,ISTEXT(I43)),3,IF(AND(OR(F43=1,G43=1),ISTEXT(I43)),2,1))))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Summary'!$I$46="OoS","OoS",IF(AND(F44=1,G44=1,NOT(ISTEXT(I44))),4,IF(AND(F44=1,G44=1,ISTEXT(I44)),3,IF(AND(OR(F44=1,G44=1),ISTEXT(I44)),2,1))))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Summary'!$J$46="OoS","OoS",IF(AND(F45=1,G45=1,NOT(ISTEXT(I45))),4,IF(AND(F45=1,G45=1,ISTEXT(I45)),3,IF(AND(OR(F45=1,G45=1),ISTEXT(I45)),2,1))))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Summary'!$K$46="OoS","OoS",IF(AND(F46=1,G46=1,NOT(ISTEXT(I46))),4,IF(AND(F46=1,G46=1,ISTEXT(I46)),3,IF(AND(OR(F46=1,G46=1),ISTEXT(I46)),2,1))))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Summary'!$L$46="OoS","OoS",IF(AND(F47=1,G47=1,NOT(ISTEXT(I47))),4,IF(AND(F47=1,G47=1,ISTEXT(I47)),3,IF(AND(OR(F47=1,G47=1),ISTEXT(I47)),2,1))))</f>
        <v>OoS</v>
      </c>
      <c r="E47" s="57" t="b">
        <f t="shared" ref="E47:E66"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Summary'!$M$46="OoS","OoS",IF(AND(F48=1,G48=1,NOT(ISTEXT(I48))),4,IF(AND(F48=1,G48=1,ISTEXT(I48)),3,IF(AND(OR(F48=1,G48=1),ISTEXT(I48)),2,1))))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Summary'!$N$46="OoS","OoS",IF(AND(F49=1,G49=1,NOT(ISTEXT(I49))),4,IF(AND(F49=1,G49=1,ISTEXT(I49)),3,IF(AND(OR(F49=1,G49=1),ISTEXT(I49)),2,1))))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Summary'!$O$46="OoS","OoS",IF(AND(F50=1,G50=1,NOT(ISTEXT(I50))),4,IF(AND(F50=1,G50=1,ISTEXT(I50)),3,IF(AND(OR(F50=1,G50=1),ISTEXT(I50)),2,1))))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Summary'!$P$46="OoS","OoS",IF(AND(F51=1,G51=1,NOT(ISTEXT(I51))),4,IF(AND(F51=1,G51=1,ISTEXT(I51)),3,IF(AND(OR(F51=1,G51=1),ISTEXT(I51)),2,1))))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Summary'!$Q$46="OoS","OoS",IF(AND(F52=1,G52=1,NOT(ISTEXT(I52))),4,IF(AND(F52=1,G52=1,ISTEXT(I52)),3,IF(AND(OR(F52=1,G52=1),ISTEXT(I52)),2,1))))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Summary'!$R$46="OoS","OoS",IF(AND(F53=1,G53=1,NOT(ISTEXT(I53))),4,IF(AND(F53=1,G53=1,ISTEXT(I53)),3,IF(AND(OR(F53=1,G53=1),ISTEXT(I53)),2,1))))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Summary'!$S$46="OoS","OoS",IF(AND(F54=1,G54=1,NOT(ISTEXT(I54))),4,IF(AND(F54=1,G54=1,ISTEXT(I54)),3,IF(AND(OR(F54=1,G54=1),ISTEXT(I54)),2,1))))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Summary'!$T$46="OoS","OoS",IF(AND(F55=1,G55=1,NOT(ISTEXT(I55))),4,IF(AND(F55=1,G55=1,ISTEXT(I55)),3,IF(AND(OR(F55=1,G55=1),ISTEXT(I55)),2,1))))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Summary'!$U$46="OoS","OoS",IF(AND(F56=1,G56=1,NOT(ISTEXT(I56))),4,IF(AND(F56=1,G56=1,ISTEXT(I56)),3,IF(AND(OR(F56=1,G56=1),ISTEXT(I56)),2,1))))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Summary'!$V$46="OoS","OoS",IF(AND(F57=1,G57=1,NOT(ISTEXT(I57))),4,IF(AND(F57=1,G57=1,ISTEXT(I57)),3,IF(AND(OR(F57=1,G57=1),ISTEXT(I57)),2,1))))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Summary'!$W$46="OoS","OoS",IF(AND(F58=1,G58=1,NOT(ISTEXT(I58))),4,IF(AND(F58=1,G58=1,ISTEXT(I58)),3,IF(AND(OR(F58=1,G58=1),ISTEXT(I58)),2,1))))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Summary'!$X$46="OoS","OoS",IF(AND(F59=1,G59=1,NOT(ISTEXT(I59))),4,IF(AND(F59=1,G59=1,ISTEXT(I59)),3,IF(AND(OR(F59=1,G59=1),ISTEXT(I59)),2,1))))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Summary'!$Y$46="OoS","OoS",IF(AND(F60=1,G60=1,NOT(ISTEXT(I60))),4,IF(AND(F60=1,G60=1,ISTEXT(I60)),3,IF(AND(OR(F60=1,G60=1),ISTEXT(I60)),2,1))))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Summary'!$Z$46="OoS","OoS",IF(AND(F61=1,G61=1,NOT(ISTEXT(I61))),4,IF(AND(F61=1,G61=1,ISTEXT(I61)),3,IF(AND(OR(F61=1,G61=1),ISTEXT(I61)),2,1))))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460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Summary'!$G$46="OoS","OoS",IF(AND(F62=1,G62=1,NOT(ISTEXT(I62))),4,IF(AND(F62=1,G62=1,ISTEXT(I62)),3,IF(AND(OR(F62=1,G62=1),ISTEXT(I62)),2,1))))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Summary'!$H$46="OoS","OoS",IF(AND(F63=1,G63=1,NOT(ISTEXT(I63))),4,IF(AND(F63=1,G63=1,ISTEXT(I63)),3,IF(AND(OR(F63=1,G63=1),ISTEXT(I63)),2,1))))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Summary'!$I$46="OoS","OoS",IF(AND(F64=1,G64=1,NOT(ISTEXT(I64))),4,IF(AND(F64=1,G64=1,ISTEXT(I64)),3,IF(AND(OR(F64=1,G64=1),ISTEXT(I64)),2,1))))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Summary'!$J$46="OoS","OoS",IF(AND(F65=1,G65=1,NOT(ISTEXT(I65))),4,IF(AND(F65=1,G65=1,ISTEXT(I65)),3,IF(AND(OR(F65=1,G65=1),ISTEXT(I65)),2,1))))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Summary'!$K$46="OoS","OoS",IF(AND(F66=1,G66=1,NOT(ISTEXT(I66))),4,IF(AND(F66=1,G66=1,ISTEXT(I66)),3,IF(AND(OR(F66=1,G66=1),ISTEXT(I66)),2,1))))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Summary'!$L$46="OoS","OoS",IF(AND(F67=1,G67=1,NOT(ISTEXT(I67))),4,IF(AND(F67=1,G67=1,ISTEXT(I67)),3,IF(AND(OR(F67=1,G67=1),ISTEXT(I67)),2,1))))</f>
        <v>OoS</v>
      </c>
      <c r="E67" s="57" t="b">
        <f t="shared" ref="E67:E81" si="2">OR(NOT(ISBLANK(F67)),OR(C67="OoS"))</f>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Summary'!$M$46="OoS","OoS",IF(AND(F68=1,G68=1,NOT(ISTEXT(I68))),4,IF(AND(F68=1,G68=1,ISTEXT(I68)),3,IF(AND(OR(F68=1,G68=1),ISTEXT(I68)),2,1))))</f>
        <v>OoS</v>
      </c>
      <c r="E68" s="57" t="b">
        <f t="shared" si="2"/>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Summary'!$N$46="OoS","OoS",IF(AND(F69=1,G69=1,NOT(ISTEXT(I69))),4,IF(AND(F69=1,G69=1,ISTEXT(I69)),3,IF(AND(OR(F69=1,G69=1),ISTEXT(I69)),2,1))))</f>
        <v>OoS</v>
      </c>
      <c r="E69" s="57" t="b">
        <f t="shared" si="2"/>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Summary'!$O$46="OoS","OoS",IF(AND(F70=1,G70=1,NOT(ISTEXT(I70))),4,IF(AND(F70=1,G70=1,ISTEXT(I70)),3,IF(AND(OR(F70=1,G70=1),ISTEXT(I70)),2,1))))</f>
        <v>OoS</v>
      </c>
      <c r="E70" s="57" t="b">
        <f t="shared" si="2"/>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Summary'!$P$46="OoS","OoS",IF(AND(F71=1,G71=1,NOT(ISTEXT(I71))),4,IF(AND(F71=1,G71=1,ISTEXT(I71)),3,IF(AND(OR(F71=1,G71=1),ISTEXT(I71)),2,1))))</f>
        <v>OoS</v>
      </c>
      <c r="E71" s="57" t="b">
        <f t="shared" si="2"/>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Summary'!$Q$46="OoS","OoS",IF(AND(F72=1,G72=1,NOT(ISTEXT(I72))),4,IF(AND(F72=1,G72=1,ISTEXT(I72)),3,IF(AND(OR(F72=1,G72=1),ISTEXT(I72)),2,1))))</f>
        <v>OoS</v>
      </c>
      <c r="E72" s="57" t="b">
        <f t="shared" si="2"/>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Summary'!$R$46="OoS","OoS",IF(AND(F73=1,G73=1,NOT(ISTEXT(I73))),4,IF(AND(F73=1,G73=1,ISTEXT(I73)),3,IF(AND(OR(F73=1,G73=1),ISTEXT(I73)),2,1))))</f>
        <v>OoS</v>
      </c>
      <c r="E73" s="57" t="b">
        <f t="shared" si="2"/>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Summary'!$S$46="OoS","OoS",IF(AND(F74=1,G74=1,NOT(ISTEXT(I74))),4,IF(AND(F74=1,G74=1,ISTEXT(I74)),3,IF(AND(OR(F74=1,G74=1),ISTEXT(I74)),2,1))))</f>
        <v>OoS</v>
      </c>
      <c r="E74" s="57" t="b">
        <f t="shared" si="2"/>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Summary'!$T$46="OoS","OoS",IF(AND(F75=1,G75=1,NOT(ISTEXT(I75))),4,IF(AND(F75=1,G75=1,ISTEXT(I75)),3,IF(AND(OR(F75=1,G75=1),ISTEXT(I75)),2,1))))</f>
        <v>OoS</v>
      </c>
      <c r="E75" s="57" t="b">
        <f t="shared" si="2"/>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Summary'!$U$46="OoS","OoS",IF(AND(F76=1,G76=1,NOT(ISTEXT(I76))),4,IF(AND(F76=1,G76=1,ISTEXT(I76)),3,IF(AND(OR(F76=1,G76=1),ISTEXT(I76)),2,1))))</f>
        <v>OoS</v>
      </c>
      <c r="E76" s="57" t="b">
        <f t="shared" si="2"/>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Summary'!$V$46="OoS","OoS",IF(AND(F77=1,G77=1,NOT(ISTEXT(I77))),4,IF(AND(F77=1,G77=1,ISTEXT(I77)),3,IF(AND(OR(F77=1,G77=1),ISTEXT(I77)),2,1))))</f>
        <v>OoS</v>
      </c>
      <c r="E77" s="57" t="b">
        <f t="shared" si="2"/>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Summary'!$W$46="OoS","OoS",IF(AND(F78=1,G78=1,NOT(ISTEXT(I78))),4,IF(AND(F78=1,G78=1,ISTEXT(I78)),3,IF(AND(OR(F78=1,G78=1),ISTEXT(I78)),2,1))))</f>
        <v>OoS</v>
      </c>
      <c r="E78" s="57" t="b">
        <f t="shared" si="2"/>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Summary'!$X$46="OoS","OoS",IF(AND(F79=1,G79=1,NOT(ISTEXT(I79))),4,IF(AND(F79=1,G79=1,ISTEXT(I79)),3,IF(AND(OR(F79=1,G79=1),ISTEXT(I79)),2,1))))</f>
        <v>OoS</v>
      </c>
      <c r="E79" s="57" t="b">
        <f t="shared" si="2"/>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Summary'!$Y$46="OoS","OoS",IF(AND(F80=1,G80=1,NOT(ISTEXT(I80))),4,IF(AND(F80=1,G80=1,ISTEXT(I80)),3,IF(AND(OR(F80=1,G80=1),ISTEXT(I80)),2,1))))</f>
        <v>OoS</v>
      </c>
      <c r="E80" s="57" t="b">
        <f t="shared" si="2"/>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Summary'!$Z$46="OoS","OoS",IF(AND(F81=1,G81=1,NOT(ISTEXT(I81))),4,IF(AND(F81=1,G81=1,ISTEXT(I81)),3,IF(AND(OR(F81=1,G81=1),ISTEXT(I81)),2,1))))</f>
        <v>OoS</v>
      </c>
      <c r="E81" s="57" t="b">
        <f t="shared" si="2"/>
        <v>1</v>
      </c>
      <c r="F81" s="59"/>
      <c r="G81" s="59"/>
      <c r="H81" s="59"/>
      <c r="I81" s="59"/>
      <c r="J81" s="59"/>
      <c r="K81" s="59"/>
      <c r="L81" s="59"/>
      <c r="M81" s="59"/>
      <c r="N81" s="63"/>
      <c r="O81" s="371"/>
      <c r="P81" s="264"/>
      <c r="Q81" s="368"/>
    </row>
    <row r="82" spans="1:17" ht="13" x14ac:dyDescent="0.25">
      <c r="A82" s="351" t="s">
        <v>119</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Summary'!$G$46="OoS","OoS",IF(AND(F82=1,G82=1,NOT(ISTEXT(I82))),4,IF(AND(F82=1,G82=1,ISTEXT(I82)),3,IF(AND(OR(F82=1,G82=1),ISTEXT(I82)),2,1))))</f>
        <v>OoS</v>
      </c>
      <c r="E82" s="57" t="b">
        <f t="shared" ref="E82:E110" si="3">OR(NOT(ISBLANK(F82)),OR(C82="OoS"))</f>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Summary'!$H$46="OoS","OoS",IF(AND(F83=1,G83=1,NOT(ISTEXT(I83))),4,IF(AND(F83=1,G83=1,ISTEXT(I83)),3,IF(AND(OR(F83=1,G83=1),ISTEXT(I83)),2,1))))</f>
        <v>OoS</v>
      </c>
      <c r="E83" s="57" t="b">
        <f t="shared" si="3"/>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Summary'!$I$46="OoS","OoS",IF(AND(F84=1,G84=1,NOT(ISTEXT(I84))),4,IF(AND(F84=1,G84=1,ISTEXT(I84)),3,IF(AND(OR(F84=1,G84=1),ISTEXT(I84)),2,1))))</f>
        <v>OoS</v>
      </c>
      <c r="E84" s="57" t="b">
        <f t="shared" si="3"/>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Summary'!$J$46="OoS","OoS",IF(AND(F85=1,G85=1,NOT(ISTEXT(I85))),4,IF(AND(F85=1,G85=1,ISTEXT(I85)),3,IF(AND(OR(F85=1,G85=1),ISTEXT(I85)),2,1))))</f>
        <v>OoS</v>
      </c>
      <c r="E85" s="57" t="b">
        <f t="shared" si="3"/>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Summary'!$K$46="OoS","OoS",IF(AND(F86=1,G86=1,NOT(ISTEXT(I86))),4,IF(AND(F86=1,G86=1,ISTEXT(I86)),3,IF(AND(OR(F86=1,G86=1),ISTEXT(I86)),2,1))))</f>
        <v>OoS</v>
      </c>
      <c r="E86" s="57" t="b">
        <f t="shared" si="3"/>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Summary'!$L$46="OoS","OoS",IF(AND(F87=1,G87=1,NOT(ISTEXT(I87))),4,IF(AND(F87=1,G87=1,ISTEXT(I87)),3,IF(AND(OR(F87=1,G87=1),ISTEXT(I87)),2,1))))</f>
        <v>OoS</v>
      </c>
      <c r="E87" s="57" t="b">
        <f t="shared" si="3"/>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Summary'!$M$46="OoS","OoS",IF(AND(F88=1,G88=1,NOT(ISTEXT(I88))),4,IF(AND(F88=1,G88=1,ISTEXT(I88)),3,IF(AND(OR(F88=1,G88=1),ISTEXT(I88)),2,1))))</f>
        <v>OoS</v>
      </c>
      <c r="E88" s="57" t="b">
        <f t="shared" si="3"/>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Summary'!$N$46="OoS","OoS",IF(AND(F89=1,G89=1,NOT(ISTEXT(I89))),4,IF(AND(F89=1,G89=1,ISTEXT(I89)),3,IF(AND(OR(F89=1,G89=1),ISTEXT(I89)),2,1))))</f>
        <v>OoS</v>
      </c>
      <c r="E89" s="57" t="b">
        <f t="shared" si="3"/>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Summary'!$O$46="OoS","OoS",IF(AND(F90=1,G90=1,NOT(ISTEXT(I90))),4,IF(AND(F90=1,G90=1,ISTEXT(I90)),3,IF(AND(OR(F90=1,G90=1),ISTEXT(I90)),2,1))))</f>
        <v>OoS</v>
      </c>
      <c r="E90" s="57" t="b">
        <f t="shared" si="3"/>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Summary'!$P$46="OoS","OoS",IF(AND(F91=1,G91=1,NOT(ISTEXT(I91))),4,IF(AND(F91=1,G91=1,ISTEXT(I91)),3,IF(AND(OR(F91=1,G91=1),ISTEXT(I91)),2,1))))</f>
        <v>OoS</v>
      </c>
      <c r="E91" s="57" t="b">
        <f t="shared" si="3"/>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Summary'!$Q$46="OoS","OoS",IF(AND(F92=1,G92=1,NOT(ISTEXT(I92))),4,IF(AND(F92=1,G92=1,ISTEXT(I92)),3,IF(AND(OR(F92=1,G92=1),ISTEXT(I92)),2,1))))</f>
        <v>OoS</v>
      </c>
      <c r="E92" s="57" t="b">
        <f t="shared" si="3"/>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Summary'!$R$46="OoS","OoS",IF(AND(F93=1,G93=1,NOT(ISTEXT(I93))),4,IF(AND(F93=1,G93=1,ISTEXT(I93)),3,IF(AND(OR(F93=1,G93=1),ISTEXT(I93)),2,1))))</f>
        <v>OoS</v>
      </c>
      <c r="E93" s="57" t="b">
        <f t="shared" si="3"/>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Summary'!$S$46="OoS","OoS",IF(AND(F94=1,G94=1,NOT(ISTEXT(I94))),4,IF(AND(F94=1,G94=1,ISTEXT(I94)),3,IF(AND(OR(F94=1,G94=1),ISTEXT(I94)),2,1))))</f>
        <v>OoS</v>
      </c>
      <c r="E94" s="57" t="b">
        <f t="shared" si="3"/>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Summary'!$T$46="OoS","OoS",IF(AND(F95=1,G95=1,NOT(ISTEXT(I95))),4,IF(AND(F95=1,G95=1,ISTEXT(I95)),3,IF(AND(OR(F95=1,G95=1),ISTEXT(I95)),2,1))))</f>
        <v>OoS</v>
      </c>
      <c r="E95" s="57" t="b">
        <f t="shared" si="3"/>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Summary'!$U$46="OoS","OoS",IF(AND(F96=1,G96=1,NOT(ISTEXT(I96))),4,IF(AND(F96=1,G96=1,ISTEXT(I96)),3,IF(AND(OR(F96=1,G96=1),ISTEXT(I96)),2,1))))</f>
        <v>OoS</v>
      </c>
      <c r="E96" s="57" t="b">
        <f t="shared" si="3"/>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Summary'!$V$46="OoS","OoS",IF(AND(F97=1,G97=1,NOT(ISTEXT(I97))),4,IF(AND(F97=1,G97=1,ISTEXT(I97)),3,IF(AND(OR(F97=1,G97=1),ISTEXT(I97)),2,1))))</f>
        <v>OoS</v>
      </c>
      <c r="E97" s="57" t="b">
        <f t="shared" si="3"/>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Summary'!$W$46="OoS","OoS",IF(AND(F98=1,G98=1,NOT(ISTEXT(I98))),4,IF(AND(F98=1,G98=1,ISTEXT(I98)),3,IF(AND(OR(F98=1,G98=1),ISTEXT(I98)),2,1))))</f>
        <v>OoS</v>
      </c>
      <c r="E98" s="57" t="b">
        <f t="shared" si="3"/>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Summary'!$X$46="OoS","OoS",IF(AND(F99=1,G99=1,NOT(ISTEXT(I99))),4,IF(AND(F99=1,G99=1,ISTEXT(I99)),3,IF(AND(OR(F99=1,G99=1),ISTEXT(I99)),2,1))))</f>
        <v>OoS</v>
      </c>
      <c r="E99" s="57" t="b">
        <f t="shared" si="3"/>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Summary'!$Y$46="OoS","OoS",IF(AND(F100=1,G100=1,NOT(ISTEXT(I100))),4,IF(AND(F100=1,G100=1,ISTEXT(I100)),3,IF(AND(OR(F100=1,G100=1),ISTEXT(I100)),2,1))))</f>
        <v>OoS</v>
      </c>
      <c r="E100" s="57" t="b">
        <f t="shared" si="3"/>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Summary'!$Z$46="OoS","OoS",IF(AND(F101=1,G101=1,NOT(ISTEXT(I101))),4,IF(AND(F101=1,G101=1,ISTEXT(I101)),3,IF(AND(OR(F101=1,G101=1),ISTEXT(I101)),2,1))))</f>
        <v>OoS</v>
      </c>
      <c r="E101" s="57" t="b">
        <f t="shared" si="3"/>
        <v>1</v>
      </c>
      <c r="F101" s="59"/>
      <c r="G101" s="59"/>
      <c r="H101" s="59"/>
      <c r="I101" s="59"/>
      <c r="J101" s="59"/>
      <c r="K101" s="59"/>
      <c r="L101" s="59"/>
      <c r="M101" s="59"/>
      <c r="N101" s="63"/>
      <c r="O101" s="371"/>
      <c r="P101" s="264"/>
      <c r="Q101" s="367"/>
    </row>
    <row r="102" spans="1:17" ht="13.5" customHeight="1" x14ac:dyDescent="0.25">
      <c r="A102" s="351" t="s">
        <v>120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Summary'!$G$46="OoS","OoS",IF(AND(F102=1,G102=1,NOT(ISTEXT(I102))),4,IF(AND(F102=1,G102=1,ISTEXT(I102)),3,IF(AND(OR(F102=1,G102=1),ISTEXT(I102)),2,1))))</f>
        <v>OoS</v>
      </c>
      <c r="E102" s="57" t="b">
        <f t="shared" si="3"/>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Summary'!$H$46="OoS","OoS",IF(AND(F103=1,G103=1,NOT(ISTEXT(I103))),4,IF(AND(F103=1,G103=1,ISTEXT(I103)),3,IF(AND(OR(F103=1,G103=1),ISTEXT(I103)),2,1))))</f>
        <v>OoS</v>
      </c>
      <c r="E103" s="57" t="b">
        <f t="shared" si="3"/>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Summary'!$I$46="OoS","OoS",IF(AND(F104=1,G104=1,NOT(ISTEXT(I104))),4,IF(AND(F104=1,G104=1,ISTEXT(I104)),3,IF(AND(OR(F104=1,G104=1),ISTEXT(I104)),2,1))))</f>
        <v>OoS</v>
      </c>
      <c r="E104" s="57" t="b">
        <f t="shared" si="3"/>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Summary'!$J$46="OoS","OoS",IF(AND(F105=1,G105=1,NOT(ISTEXT(I105))),4,IF(AND(F105=1,G105=1,ISTEXT(I105)),3,IF(AND(OR(F105=1,G105=1),ISTEXT(I105)),2,1))))</f>
        <v>OoS</v>
      </c>
      <c r="E105" s="57" t="b">
        <f t="shared" si="3"/>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Summary'!$K$46="OoS","OoS",IF(AND(F106=1,G106=1,NOT(ISTEXT(I106))),4,IF(AND(F106=1,G106=1,ISTEXT(I106)),3,IF(AND(OR(F106=1,G106=1),ISTEXT(I106)),2,1))))</f>
        <v>OoS</v>
      </c>
      <c r="E106" s="57" t="b">
        <f t="shared" si="3"/>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Summary'!$L$46="OoS","OoS",IF(AND(F107=1,G107=1,NOT(ISTEXT(I107))),4,IF(AND(F107=1,G107=1,ISTEXT(I107)),3,IF(AND(OR(F107=1,G107=1),ISTEXT(I107)),2,1))))</f>
        <v>OoS</v>
      </c>
      <c r="E107" s="57" t="b">
        <f t="shared" si="3"/>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Summary'!$M$46="OoS","OoS",IF(AND(F108=1,G108=1,NOT(ISTEXT(I108))),4,IF(AND(F108=1,G108=1,ISTEXT(I108)),3,IF(AND(OR(F108=1,G108=1),ISTEXT(I108)),2,1))))</f>
        <v>OoS</v>
      </c>
      <c r="E108" s="57" t="b">
        <f t="shared" si="3"/>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Summary'!$N$46="OoS","OoS",IF(AND(F109=1,G109=1,NOT(ISTEXT(I109))),4,IF(AND(F109=1,G109=1,ISTEXT(I109)),3,IF(AND(OR(F109=1,G109=1),ISTEXT(I109)),2,1))))</f>
        <v>OoS</v>
      </c>
      <c r="E109" s="57" t="b">
        <f t="shared" si="3"/>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Summary'!$O$46="OoS","OoS",IF(AND(F110=1,G110=1,NOT(ISTEXT(I110))),4,IF(AND(F110=1,G110=1,ISTEXT(I110)),3,IF(AND(OR(F110=1,G110=1),ISTEXT(I110)),2,1))))</f>
        <v>OoS</v>
      </c>
      <c r="E110" s="57" t="b">
        <f t="shared" si="3"/>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Summary'!$P$46="OoS","OoS",IF(AND(F111=1,G111=1,NOT(ISTEXT(I111))),4,IF(AND(F111=1,G111=1,ISTEXT(I111)),3,IF(AND(OR(F111=1,G111=1),ISTEXT(I111)),2,1))))</f>
        <v>OoS</v>
      </c>
      <c r="E111" s="57" t="b">
        <f t="shared" ref="E111:E154" si="4">OR(NOT(ISBLANK(F111)),OR(C111="OoS"))</f>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Summary'!$Q$46="OoS","OoS",IF(AND(F112=1,G112=1,NOT(ISTEXT(I112))),4,IF(AND(F112=1,G112=1,ISTEXT(I112)),3,IF(AND(OR(F112=1,G112=1),ISTEXT(I112)),2,1))))</f>
        <v>OoS</v>
      </c>
      <c r="E112" s="57" t="b">
        <f t="shared" si="4"/>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Summary'!$R$46="OoS","OoS",IF(AND(F113=1,G113=1,NOT(ISTEXT(I113))),4,IF(AND(F113=1,G113=1,ISTEXT(I113)),3,IF(AND(OR(F113=1,G113=1),ISTEXT(I113)),2,1))))</f>
        <v>OoS</v>
      </c>
      <c r="E113" s="57" t="b">
        <f t="shared" si="4"/>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Summary'!$S$46="OoS","OoS",IF(AND(F114=1,G114=1,NOT(ISTEXT(I114))),4,IF(AND(F114=1,G114=1,ISTEXT(I114)),3,IF(AND(OR(F114=1,G114=1),ISTEXT(I114)),2,1))))</f>
        <v>OoS</v>
      </c>
      <c r="E114" s="57" t="b">
        <f t="shared" si="4"/>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Summary'!$T$46="OoS","OoS",IF(AND(F115=1,G115=1,NOT(ISTEXT(I115))),4,IF(AND(F115=1,G115=1,ISTEXT(I115)),3,IF(AND(OR(F115=1,G115=1),ISTEXT(I115)),2,1))))</f>
        <v>OoS</v>
      </c>
      <c r="E115" s="57" t="b">
        <f t="shared" si="4"/>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Summary'!$U$46="OoS","OoS",IF(AND(F116=1,G116=1,NOT(ISTEXT(I116))),4,IF(AND(F116=1,G116=1,ISTEXT(I116)),3,IF(AND(OR(F116=1,G116=1),ISTEXT(I116)),2,1))))</f>
        <v>OoS</v>
      </c>
      <c r="E116" s="57" t="b">
        <f t="shared" si="4"/>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Summary'!$V$46="OoS","OoS",IF(AND(F117=1,G117=1,NOT(ISTEXT(I117))),4,IF(AND(F117=1,G117=1,ISTEXT(I117)),3,IF(AND(OR(F117=1,G117=1),ISTEXT(I117)),2,1))))</f>
        <v>OoS</v>
      </c>
      <c r="E117" s="57" t="b">
        <f t="shared" si="4"/>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Summary'!$W$46="OoS","OoS",IF(AND(F118=1,G118=1,NOT(ISTEXT(I118))),4,IF(AND(F118=1,G118=1,ISTEXT(I118)),3,IF(AND(OR(F118=1,G118=1),ISTEXT(I118)),2,1))))</f>
        <v>OoS</v>
      </c>
      <c r="E118" s="57" t="b">
        <f t="shared" si="4"/>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Summary'!$X$46="OoS","OoS",IF(AND(F119=1,G119=1,NOT(ISTEXT(I119))),4,IF(AND(F119=1,G119=1,ISTEXT(I119)),3,IF(AND(OR(F119=1,G119=1),ISTEXT(I119)),2,1))))</f>
        <v>OoS</v>
      </c>
      <c r="E119" s="57" t="b">
        <f t="shared" si="4"/>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Summary'!$Y$46="OoS","OoS",IF(AND(F120=1,G120=1,NOT(ISTEXT(I120))),4,IF(AND(F120=1,G120=1,ISTEXT(I120)),3,IF(AND(OR(F120=1,G120=1),ISTEXT(I120)),2,1))))</f>
        <v>OoS</v>
      </c>
      <c r="E120" s="57" t="b">
        <f t="shared" si="4"/>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Summary'!$Z$46="OoS","OoS",IF(AND(F121=1,G121=1,NOT(ISTEXT(I121))),4,IF(AND(F121=1,G121=1,ISTEXT(I121)),3,IF(AND(OR(F121=1,G121=1),ISTEXT(I121)),2,1))))</f>
        <v>OoS</v>
      </c>
      <c r="E121" s="57" t="b">
        <f t="shared" si="4"/>
        <v>1</v>
      </c>
      <c r="F121" s="59"/>
      <c r="G121" s="59"/>
      <c r="H121" s="59"/>
      <c r="I121" s="59"/>
      <c r="J121" s="59"/>
      <c r="K121" s="59"/>
      <c r="L121" s="59"/>
      <c r="M121" s="59"/>
      <c r="N121" s="63"/>
      <c r="O121" s="371"/>
      <c r="P121" s="264"/>
      <c r="Q121" s="367"/>
    </row>
    <row r="122" spans="1:17" ht="13.5" customHeight="1" x14ac:dyDescent="0.25">
      <c r="A122" s="351" t="s">
        <v>121</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Summary'!$G$46="OoS","OoS",IF(AND(F122=1,G122=1,NOT(ISTEXT(I122))),4,IF(AND(F122=1,G122=1,ISTEXT(I122)),3,IF(AND(OR(F122=1,G122=1),ISTEXT(I122)),2,1))))</f>
        <v>OoS</v>
      </c>
      <c r="E122" s="57" t="b">
        <f t="shared" si="4"/>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Summary'!$H$46="OoS","OoS",IF(AND(F123=1,G123=1,NOT(ISTEXT(I123))),4,IF(AND(F123=1,G123=1,ISTEXT(I123)),3,IF(AND(OR(F123=1,G123=1),ISTEXT(I123)),2,1))))</f>
        <v>OoS</v>
      </c>
      <c r="E123" s="57" t="b">
        <f t="shared" si="4"/>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Summary'!$I$46="OoS","OoS",IF(AND(F124=1,G124=1,NOT(ISTEXT(I124))),4,IF(AND(F124=1,G124=1,ISTEXT(I124)),3,IF(AND(OR(F124=1,G124=1),ISTEXT(I124)),2,1))))</f>
        <v>OoS</v>
      </c>
      <c r="E124" s="57" t="b">
        <f t="shared" si="4"/>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Summary'!$J$46="OoS","OoS",IF(AND(F125=1,G125=1,NOT(ISTEXT(I125))),4,IF(AND(F125=1,G125=1,ISTEXT(I125)),3,IF(AND(OR(F125=1,G125=1),ISTEXT(I125)),2,1))))</f>
        <v>OoS</v>
      </c>
      <c r="E125" s="57" t="b">
        <f t="shared" si="4"/>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Summary'!$K$46="OoS","OoS",IF(AND(F126=1,G126=1,NOT(ISTEXT(I126))),4,IF(AND(F126=1,G126=1,ISTEXT(I126)),3,IF(AND(OR(F126=1,G126=1),ISTEXT(I126)),2,1))))</f>
        <v>OoS</v>
      </c>
      <c r="E126" s="57" t="b">
        <f t="shared" si="4"/>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Summary'!$L$46="OoS","OoS",IF(AND(F127=1,G127=1,NOT(ISTEXT(I127))),4,IF(AND(F127=1,G127=1,ISTEXT(I127)),3,IF(AND(OR(F127=1,G127=1),ISTEXT(I127)),2,1))))</f>
        <v>OoS</v>
      </c>
      <c r="E127" s="57" t="b">
        <f t="shared" si="4"/>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Summary'!$M$46="OoS","OoS",IF(AND(F128=1,G128=1,NOT(ISTEXT(I128))),4,IF(AND(F128=1,G128=1,ISTEXT(I128)),3,IF(AND(OR(F128=1,G128=1),ISTEXT(I128)),2,1))))</f>
        <v>OoS</v>
      </c>
      <c r="E128" s="57" t="b">
        <f t="shared" si="4"/>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Summary'!$N$46="OoS","OoS",IF(AND(F129=1,G129=1,NOT(ISTEXT(I129))),4,IF(AND(F129=1,G129=1,ISTEXT(I129)),3,IF(AND(OR(F129=1,G129=1),ISTEXT(I129)),2,1))))</f>
        <v>OoS</v>
      </c>
      <c r="E129" s="57" t="b">
        <f t="shared" si="4"/>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Summary'!$O$46="OoS","OoS",IF(AND(F130=1,G130=1,NOT(ISTEXT(I130))),4,IF(AND(F130=1,G130=1,ISTEXT(I130)),3,IF(AND(OR(F130=1,G130=1),ISTEXT(I130)),2,1))))</f>
        <v>OoS</v>
      </c>
      <c r="E130" s="57" t="b">
        <f t="shared" si="4"/>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Summary'!$P$46="OoS","OoS",IF(AND(F131=1,G131=1,NOT(ISTEXT(I131))),4,IF(AND(F131=1,G131=1,ISTEXT(I131)),3,IF(AND(OR(F131=1,G131=1),ISTEXT(I131)),2,1))))</f>
        <v>OoS</v>
      </c>
      <c r="E131" s="57" t="b">
        <f t="shared" si="4"/>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Summary'!$Q$46="OoS","OoS",IF(AND(F132=1,G132=1,NOT(ISTEXT(I132))),4,IF(AND(F132=1,G132=1,ISTEXT(I132)),3,IF(AND(OR(F132=1,G132=1),ISTEXT(I132)),2,1))))</f>
        <v>OoS</v>
      </c>
      <c r="E132" s="57" t="b">
        <f t="shared" si="4"/>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Summary'!$R$46="OoS","OoS",IF(AND(F133=1,G133=1,NOT(ISTEXT(I133))),4,IF(AND(F133=1,G133=1,ISTEXT(I133)),3,IF(AND(OR(F133=1,G133=1),ISTEXT(I133)),2,1))))</f>
        <v>OoS</v>
      </c>
      <c r="E133" s="57" t="b">
        <f t="shared" si="4"/>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Summary'!$S$46="OoS","OoS",IF(AND(F134=1,G134=1,NOT(ISTEXT(I134))),4,IF(AND(F134=1,G134=1,ISTEXT(I134)),3,IF(AND(OR(F134=1,G134=1),ISTEXT(I134)),2,1))))</f>
        <v>OoS</v>
      </c>
      <c r="E134" s="57" t="b">
        <f t="shared" si="4"/>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Summary'!$T$46="OoS","OoS",IF(AND(F135=1,G135=1,NOT(ISTEXT(I135))),4,IF(AND(F135=1,G135=1,ISTEXT(I135)),3,IF(AND(OR(F135=1,G135=1),ISTEXT(I135)),2,1))))</f>
        <v>OoS</v>
      </c>
      <c r="E135" s="57" t="b">
        <f t="shared" si="4"/>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Summary'!$U$46="OoS","OoS",IF(AND(F136=1,G136=1,NOT(ISTEXT(I136))),4,IF(AND(F136=1,G136=1,ISTEXT(I136)),3,IF(AND(OR(F136=1,G136=1),ISTEXT(I136)),2,1))))</f>
        <v>OoS</v>
      </c>
      <c r="E136" s="57" t="b">
        <f t="shared" si="4"/>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Summary'!$V$46="OoS","OoS",IF(AND(F137=1,G137=1,NOT(ISTEXT(I137))),4,IF(AND(F137=1,G137=1,ISTEXT(I137)),3,IF(AND(OR(F137=1,G137=1),ISTEXT(I137)),2,1))))</f>
        <v>OoS</v>
      </c>
      <c r="E137" s="57" t="b">
        <f t="shared" si="4"/>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Summary'!$W$46="OoS","OoS",IF(AND(F138=1,G138=1,NOT(ISTEXT(I138))),4,IF(AND(F138=1,G138=1,ISTEXT(I138)),3,IF(AND(OR(F138=1,G138=1),ISTEXT(I138)),2,1))))</f>
        <v>OoS</v>
      </c>
      <c r="E138" s="57" t="b">
        <f t="shared" si="4"/>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Summary'!$X$46="OoS","OoS",IF(AND(F139=1,G139=1,NOT(ISTEXT(I139))),4,IF(AND(F139=1,G139=1,ISTEXT(I139)),3,IF(AND(OR(F139=1,G139=1),ISTEXT(I139)),2,1))))</f>
        <v>OoS</v>
      </c>
      <c r="E139" s="57" t="b">
        <f t="shared" si="4"/>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Summary'!$Y$46="OoS","OoS",IF(AND(F140=1,G140=1,NOT(ISTEXT(I140))),4,IF(AND(F140=1,G140=1,ISTEXT(I140)),3,IF(AND(OR(F140=1,G140=1),ISTEXT(I140)),2,1))))</f>
        <v>OoS</v>
      </c>
      <c r="E140" s="57" t="b">
        <f t="shared" si="4"/>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Summary'!$Z$46="OoS","OoS",IF(AND(F141=1,G141=1,NOT(ISTEXT(I141))),4,IF(AND(F141=1,G141=1,ISTEXT(I141)),3,IF(AND(OR(F141=1,G141=1),ISTEXT(I141)),2,1))))</f>
        <v>OoS</v>
      </c>
      <c r="E141" s="57" t="b">
        <f t="shared" si="4"/>
        <v>1</v>
      </c>
      <c r="F141" s="59"/>
      <c r="G141" s="59"/>
      <c r="H141" s="59"/>
      <c r="I141" s="59"/>
      <c r="J141" s="59"/>
      <c r="K141" s="59"/>
      <c r="L141" s="59"/>
      <c r="M141" s="59"/>
      <c r="N141" s="63"/>
      <c r="O141" s="371"/>
      <c r="P141" s="264"/>
      <c r="Q141" s="367"/>
    </row>
    <row r="142" spans="1:17" ht="13.5" customHeight="1" x14ac:dyDescent="0.25">
      <c r="A142" s="351" t="s">
        <v>122</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Summary'!$G$46="OoS","OoS",IF(AND(F142=1,G142=1,NOT(ISTEXT(I142))),4,IF(AND(F142=1,G142=1,ISTEXT(I142)),3,IF(AND(OR(F142=1,G142=1),ISTEXT(I142)),2,1))))</f>
        <v>OoS</v>
      </c>
      <c r="E142" s="57" t="b">
        <f t="shared" si="4"/>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Summary'!$H$46="OoS","OoS",IF(AND(F143=1,G143=1,NOT(ISTEXT(I143))),4,IF(AND(F143=1,G143=1,ISTEXT(I143)),3,IF(AND(OR(F143=1,G143=1),ISTEXT(I143)),2,1))))</f>
        <v>OoS</v>
      </c>
      <c r="E143" s="57" t="b">
        <f t="shared" si="4"/>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Summary'!$I$46="OoS","OoS",IF(AND(F144=1,G144=1,NOT(ISTEXT(I144))),4,IF(AND(F144=1,G144=1,ISTEXT(I144)),3,IF(AND(OR(F144=1,G144=1),ISTEXT(I144)),2,1))))</f>
        <v>OoS</v>
      </c>
      <c r="E144" s="57" t="b">
        <f t="shared" si="4"/>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Summary'!$J$46="OoS","OoS",IF(AND(F145=1,G145=1,NOT(ISTEXT(I145))),4,IF(AND(F145=1,G145=1,ISTEXT(I145)),3,IF(AND(OR(F145=1,G145=1),ISTEXT(I145)),2,1))))</f>
        <v>OoS</v>
      </c>
      <c r="E145" s="57" t="b">
        <f t="shared" si="4"/>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Summary'!$K$46="OoS","OoS",IF(AND(F146=1,G146=1,NOT(ISTEXT(I146))),4,IF(AND(F146=1,G146=1,ISTEXT(I146)),3,IF(AND(OR(F146=1,G146=1),ISTEXT(I146)),2,1))))</f>
        <v>OoS</v>
      </c>
      <c r="E146" s="57" t="b">
        <f t="shared" si="4"/>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Summary'!$L$46="OoS","OoS",IF(AND(F147=1,G147=1,NOT(ISTEXT(I147))),4,IF(AND(F147=1,G147=1,ISTEXT(I147)),3,IF(AND(OR(F147=1,G147=1),ISTEXT(I147)),2,1))))</f>
        <v>OoS</v>
      </c>
      <c r="E147" s="57" t="b">
        <f t="shared" si="4"/>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Summary'!$M$46="OoS","OoS",IF(AND(F148=1,G148=1,NOT(ISTEXT(I148))),4,IF(AND(F148=1,G148=1,ISTEXT(I148)),3,IF(AND(OR(F148=1,G148=1),ISTEXT(I148)),2,1))))</f>
        <v>OoS</v>
      </c>
      <c r="E148" s="57" t="b">
        <f t="shared" si="4"/>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Summary'!$N$46="OoS","OoS",IF(AND(F149=1,G149=1,NOT(ISTEXT(I149))),4,IF(AND(F149=1,G149=1,ISTEXT(I149)),3,IF(AND(OR(F149=1,G149=1),ISTEXT(I149)),2,1))))</f>
        <v>OoS</v>
      </c>
      <c r="E149" s="57" t="b">
        <f t="shared" si="4"/>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Summary'!$O$46="OoS","OoS",IF(AND(F150=1,G150=1,NOT(ISTEXT(I150))),4,IF(AND(F150=1,G150=1,ISTEXT(I150)),3,IF(AND(OR(F150=1,G150=1),ISTEXT(I150)),2,1))))</f>
        <v>OoS</v>
      </c>
      <c r="E150" s="57" t="b">
        <f t="shared" si="4"/>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Summary'!$P$46="OoS","OoS",IF(AND(F151=1,G151=1,NOT(ISTEXT(I151))),4,IF(AND(F151=1,G151=1,ISTEXT(I151)),3,IF(AND(OR(F151=1,G151=1),ISTEXT(I151)),2,1))))</f>
        <v>OoS</v>
      </c>
      <c r="E151" s="57" t="b">
        <f t="shared" si="4"/>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Summary'!$Q$46="OoS","OoS",IF(AND(F152=1,G152=1,NOT(ISTEXT(I152))),4,IF(AND(F152=1,G152=1,ISTEXT(I152)),3,IF(AND(OR(F152=1,G152=1),ISTEXT(I152)),2,1))))</f>
        <v>OoS</v>
      </c>
      <c r="E152" s="57" t="b">
        <f t="shared" si="4"/>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Summary'!$R$46="OoS","OoS",IF(AND(F153=1,G153=1,NOT(ISTEXT(I153))),4,IF(AND(F153=1,G153=1,ISTEXT(I153)),3,IF(AND(OR(F153=1,G153=1),ISTEXT(I153)),2,1))))</f>
        <v>OoS</v>
      </c>
      <c r="E153" s="57" t="b">
        <f t="shared" si="4"/>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Summary'!$S$46="OoS","OoS",IF(AND(F154=1,G154=1,NOT(ISTEXT(I154))),4,IF(AND(F154=1,G154=1,ISTEXT(I154)),3,IF(AND(OR(F154=1,G154=1),ISTEXT(I154)),2,1))))</f>
        <v>OoS</v>
      </c>
      <c r="E154" s="57" t="b">
        <f t="shared" si="4"/>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Summary'!$T$46="OoS","OoS",IF(AND(F155=1,G155=1,NOT(ISTEXT(I155))),4,IF(AND(F155=1,G155=1,ISTEXT(I155)),3,IF(AND(OR(F155=1,G155=1),ISTEXT(I155)),2,1))))</f>
        <v>OoS</v>
      </c>
      <c r="E155" s="57" t="b">
        <f t="shared" ref="E155:E174" si="5">OR(NOT(ISBLANK(F155)),OR(C155="OoS"))</f>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Summary'!$U$46="OoS","OoS",IF(AND(F156=1,G156=1,NOT(ISTEXT(I156))),4,IF(AND(F156=1,G156=1,ISTEXT(I156)),3,IF(AND(OR(F156=1,G156=1),ISTEXT(I156)),2,1))))</f>
        <v>OoS</v>
      </c>
      <c r="E156" s="57" t="b">
        <f t="shared" si="5"/>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Summary'!$V$46="OoS","OoS",IF(AND(F157=1,G157=1,NOT(ISTEXT(I157))),4,IF(AND(F157=1,G157=1,ISTEXT(I157)),3,IF(AND(OR(F157=1,G157=1),ISTEXT(I157)),2,1))))</f>
        <v>OoS</v>
      </c>
      <c r="E157" s="57" t="b">
        <f t="shared" si="5"/>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Summary'!$W$46="OoS","OoS",IF(AND(F158=1,G158=1,NOT(ISTEXT(I158))),4,IF(AND(F158=1,G158=1,ISTEXT(I158)),3,IF(AND(OR(F158=1,G158=1),ISTEXT(I158)),2,1))))</f>
        <v>OoS</v>
      </c>
      <c r="E158" s="57" t="b">
        <f t="shared" si="5"/>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Summary'!$X$46="OoS","OoS",IF(AND(F159=1,G159=1,NOT(ISTEXT(I159))),4,IF(AND(F159=1,G159=1,ISTEXT(I159)),3,IF(AND(OR(F159=1,G159=1),ISTEXT(I159)),2,1))))</f>
        <v>OoS</v>
      </c>
      <c r="E159" s="57" t="b">
        <f t="shared" si="5"/>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Summary'!$Y$46="OoS","OoS",IF(AND(F160=1,G160=1,NOT(ISTEXT(I160))),4,IF(AND(F160=1,G160=1,ISTEXT(I160)),3,IF(AND(OR(F160=1,G160=1),ISTEXT(I160)),2,1))))</f>
        <v>OoS</v>
      </c>
      <c r="E160" s="57" t="b">
        <f t="shared" si="5"/>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Summary'!$Z$46="OoS","OoS",IF(AND(F161=1,G161=1,NOT(ISTEXT(I161))),4,IF(AND(F161=1,G161=1,ISTEXT(I161)),3,IF(AND(OR(F161=1,G161=1),ISTEXT(I161)),2,1))))</f>
        <v>OoS</v>
      </c>
      <c r="E161" s="57" t="b">
        <f t="shared" si="5"/>
        <v>1</v>
      </c>
      <c r="F161" s="59"/>
      <c r="G161" s="59"/>
      <c r="H161" s="59"/>
      <c r="I161" s="59"/>
      <c r="J161" s="59"/>
      <c r="K161" s="59"/>
      <c r="L161" s="59"/>
      <c r="M161" s="59"/>
      <c r="N161" s="63"/>
      <c r="O161" s="371"/>
      <c r="P161" s="264"/>
      <c r="Q161" s="367"/>
    </row>
    <row r="162" spans="1:17" ht="13.5" customHeight="1" x14ac:dyDescent="0.25">
      <c r="A162" s="351" t="s">
        <v>461</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Summary'!$G$46="OoS","OoS",IF(AND(F162=1,G162=1,NOT(ISTEXT(I162))),4,IF(AND(F162=1,G162=1,ISTEXT(I162)),3,IF(AND(OR(F162=1,G162=1),ISTEXT(I162)),2,1))))</f>
        <v>OoS</v>
      </c>
      <c r="E162" s="57" t="b">
        <f t="shared" si="5"/>
        <v>1</v>
      </c>
      <c r="F162" s="59"/>
      <c r="G162" s="59"/>
      <c r="H162" s="59"/>
      <c r="I162" s="59"/>
      <c r="J162" s="59"/>
      <c r="K162" s="59"/>
      <c r="L162" s="59"/>
      <c r="M162" s="59"/>
      <c r="N162" s="63"/>
      <c r="O162" s="369"/>
      <c r="P162" s="264"/>
      <c r="Q162" s="367"/>
    </row>
    <row r="163" spans="1:17" ht="13.5" thickBot="1" x14ac:dyDescent="0.3">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Summary'!$H$46="OoS","OoS",IF(AND(F163=1,G163=1,NOT(ISTEXT(I163))),4,IF(AND(F163=1,G163=1,ISTEXT(I163)),3,IF(AND(OR(F163=1,G163=1),ISTEXT(I163)),2,1))))</f>
        <v>OoS</v>
      </c>
      <c r="E163" s="57" t="b">
        <f t="shared" si="5"/>
        <v>1</v>
      </c>
      <c r="F163" s="59"/>
      <c r="G163" s="59"/>
      <c r="H163" s="59"/>
      <c r="I163" s="59"/>
      <c r="J163" s="59"/>
      <c r="K163" s="59"/>
      <c r="L163" s="59"/>
      <c r="M163" s="59"/>
      <c r="N163" s="63"/>
      <c r="O163" s="370"/>
      <c r="P163" s="264"/>
      <c r="Q163" s="367"/>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Summary'!$I$46="OoS","OoS",IF(AND(F164=1,G164=1,NOT(ISTEXT(I164))),4,IF(AND(F164=1,G164=1,ISTEXT(I164)),3,IF(AND(OR(F164=1,G164=1),ISTEXT(I164)),2,1))))</f>
        <v>OoS</v>
      </c>
      <c r="E164" s="57" t="b">
        <f t="shared" si="5"/>
        <v>1</v>
      </c>
      <c r="F164" s="59"/>
      <c r="G164" s="59"/>
      <c r="H164" s="59"/>
      <c r="I164" s="59"/>
      <c r="J164" s="59"/>
      <c r="K164" s="59"/>
      <c r="L164" s="59"/>
      <c r="M164" s="59"/>
      <c r="N164" s="63"/>
      <c r="O164" s="370"/>
      <c r="P164" s="264"/>
      <c r="Q164" s="367"/>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Summary'!$J$46="OoS","OoS",IF(AND(F165=1,G165=1,NOT(ISTEXT(I165))),4,IF(AND(F165=1,G165=1,ISTEXT(I165)),3,IF(AND(OR(F165=1,G165=1),ISTEXT(I165)),2,1))))</f>
        <v>OoS</v>
      </c>
      <c r="E165" s="57" t="b">
        <f t="shared" si="5"/>
        <v>1</v>
      </c>
      <c r="F165" s="59"/>
      <c r="G165" s="59"/>
      <c r="H165" s="59"/>
      <c r="I165" s="59"/>
      <c r="J165" s="59"/>
      <c r="K165" s="59"/>
      <c r="L165" s="59"/>
      <c r="M165" s="59"/>
      <c r="N165" s="63"/>
      <c r="O165" s="370"/>
      <c r="P165" s="264"/>
      <c r="Q165" s="367"/>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Summary'!$K$46="OoS","OoS",IF(AND(F166=1,G166=1,NOT(ISTEXT(I166))),4,IF(AND(F166=1,G166=1,ISTEXT(I166)),3,IF(AND(OR(F166=1,G166=1),ISTEXT(I166)),2,1))))</f>
        <v>OoS</v>
      </c>
      <c r="E166" s="57" t="b">
        <f t="shared" si="5"/>
        <v>1</v>
      </c>
      <c r="F166" s="59"/>
      <c r="G166" s="59"/>
      <c r="H166" s="59"/>
      <c r="I166" s="59"/>
      <c r="J166" s="59"/>
      <c r="K166" s="59"/>
      <c r="L166" s="59"/>
      <c r="M166" s="59"/>
      <c r="N166" s="63"/>
      <c r="O166" s="370"/>
      <c r="P166" s="264"/>
      <c r="Q166" s="367"/>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Summary'!$L$46="OoS","OoS",IF(AND(F167=1,G167=1,NOT(ISTEXT(I167))),4,IF(AND(F167=1,G167=1,ISTEXT(I167)),3,IF(AND(OR(F167=1,G167=1),ISTEXT(I167)),2,1))))</f>
        <v>OoS</v>
      </c>
      <c r="E167" s="57" t="b">
        <f t="shared" si="5"/>
        <v>1</v>
      </c>
      <c r="F167" s="59"/>
      <c r="G167" s="59"/>
      <c r="H167" s="59"/>
      <c r="I167" s="59"/>
      <c r="J167" s="59"/>
      <c r="K167" s="59"/>
      <c r="L167" s="59"/>
      <c r="M167" s="59"/>
      <c r="N167" s="63"/>
      <c r="O167" s="370"/>
      <c r="P167" s="264"/>
      <c r="Q167" s="367"/>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Summary'!$M$46="OoS","OoS",IF(AND(F168=1,G168=1,NOT(ISTEXT(I168))),4,IF(AND(F168=1,G168=1,ISTEXT(I168)),3,IF(AND(OR(F168=1,G168=1),ISTEXT(I168)),2,1))))</f>
        <v>OoS</v>
      </c>
      <c r="E168" s="57" t="b">
        <f t="shared" si="5"/>
        <v>1</v>
      </c>
      <c r="F168" s="59"/>
      <c r="G168" s="59"/>
      <c r="H168" s="59"/>
      <c r="I168" s="59"/>
      <c r="J168" s="59"/>
      <c r="K168" s="59"/>
      <c r="L168" s="59"/>
      <c r="M168" s="59"/>
      <c r="N168" s="63"/>
      <c r="O168" s="370"/>
      <c r="P168" s="264"/>
      <c r="Q168" s="367"/>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Summary'!$N$46="OoS","OoS",IF(AND(F169=1,G169=1,NOT(ISTEXT(I169))),4,IF(AND(F169=1,G169=1,ISTEXT(I169)),3,IF(AND(OR(F169=1,G169=1),ISTEXT(I169)),2,1))))</f>
        <v>OoS</v>
      </c>
      <c r="E169" s="57" t="b">
        <f t="shared" si="5"/>
        <v>1</v>
      </c>
      <c r="F169" s="59"/>
      <c r="G169" s="59"/>
      <c r="H169" s="59"/>
      <c r="I169" s="59"/>
      <c r="J169" s="59"/>
      <c r="K169" s="59"/>
      <c r="L169" s="59"/>
      <c r="M169" s="59"/>
      <c r="N169" s="63"/>
      <c r="O169" s="370"/>
      <c r="P169" s="264"/>
      <c r="Q169" s="367"/>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Summary'!$O$46="OoS","OoS",IF(AND(F170=1,G170=1,NOT(ISTEXT(I170))),4,IF(AND(F170=1,G170=1,ISTEXT(I170)),3,IF(AND(OR(F170=1,G170=1),ISTEXT(I170)),2,1))))</f>
        <v>OoS</v>
      </c>
      <c r="E170" s="57" t="b">
        <f t="shared" si="5"/>
        <v>1</v>
      </c>
      <c r="F170" s="59"/>
      <c r="G170" s="59"/>
      <c r="H170" s="59"/>
      <c r="I170" s="59"/>
      <c r="J170" s="59"/>
      <c r="K170" s="59"/>
      <c r="L170" s="59"/>
      <c r="M170" s="59"/>
      <c r="N170" s="63"/>
      <c r="O170" s="370"/>
      <c r="P170" s="264"/>
      <c r="Q170" s="367"/>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Summary'!$P$46="OoS","OoS",IF(AND(F171=1,G171=1,NOT(ISTEXT(I171))),4,IF(AND(F171=1,G171=1,ISTEXT(I171)),3,IF(AND(OR(F171=1,G171=1),ISTEXT(I171)),2,1))))</f>
        <v>OoS</v>
      </c>
      <c r="E171" s="57" t="b">
        <f t="shared" si="5"/>
        <v>1</v>
      </c>
      <c r="F171" s="59"/>
      <c r="G171" s="59"/>
      <c r="H171" s="59"/>
      <c r="I171" s="59"/>
      <c r="J171" s="59"/>
      <c r="K171" s="59"/>
      <c r="L171" s="59"/>
      <c r="M171" s="59"/>
      <c r="N171" s="63"/>
      <c r="O171" s="370"/>
      <c r="P171" s="264"/>
      <c r="Q171" s="367"/>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Summary'!$Q$46="OoS","OoS",IF(AND(F172=1,G172=1,NOT(ISTEXT(I172))),4,IF(AND(F172=1,G172=1,ISTEXT(I172)),3,IF(AND(OR(F172=1,G172=1),ISTEXT(I172)),2,1))))</f>
        <v>OoS</v>
      </c>
      <c r="E172" s="57" t="b">
        <f t="shared" si="5"/>
        <v>1</v>
      </c>
      <c r="F172" s="59"/>
      <c r="G172" s="59"/>
      <c r="H172" s="59"/>
      <c r="I172" s="59"/>
      <c r="J172" s="59"/>
      <c r="K172" s="59"/>
      <c r="L172" s="59"/>
      <c r="M172" s="59"/>
      <c r="N172" s="63"/>
      <c r="O172" s="370"/>
      <c r="P172" s="264"/>
      <c r="Q172" s="367"/>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Summary'!$R$46="OoS","OoS",IF(AND(F173=1,G173=1,NOT(ISTEXT(I173))),4,IF(AND(F173=1,G173=1,ISTEXT(I173)),3,IF(AND(OR(F173=1,G173=1),ISTEXT(I173)),2,1))))</f>
        <v>OoS</v>
      </c>
      <c r="E173" s="57" t="b">
        <f t="shared" si="5"/>
        <v>1</v>
      </c>
      <c r="F173" s="59"/>
      <c r="G173" s="59"/>
      <c r="H173" s="59"/>
      <c r="I173" s="59"/>
      <c r="J173" s="59"/>
      <c r="K173" s="59"/>
      <c r="L173" s="59"/>
      <c r="M173" s="59"/>
      <c r="N173" s="63"/>
      <c r="O173" s="370"/>
      <c r="P173" s="264"/>
      <c r="Q173" s="367"/>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Summary'!$S$46="OoS","OoS",IF(AND(F174=1,G174=1,NOT(ISTEXT(I174))),4,IF(AND(F174=1,G174=1,ISTEXT(I174)),3,IF(AND(OR(F174=1,G174=1),ISTEXT(I174)),2,1))))</f>
        <v>OoS</v>
      </c>
      <c r="E174" s="57" t="b">
        <f t="shared" si="5"/>
        <v>1</v>
      </c>
      <c r="F174" s="59"/>
      <c r="G174" s="59"/>
      <c r="H174" s="59"/>
      <c r="I174" s="59"/>
      <c r="J174" s="59"/>
      <c r="K174" s="59"/>
      <c r="L174" s="59"/>
      <c r="M174" s="59"/>
      <c r="N174" s="63"/>
      <c r="O174" s="370"/>
      <c r="P174" s="264"/>
      <c r="Q174" s="367"/>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Summary'!$T$46="OoS","OoS",IF(AND(F175=1,G175=1,NOT(ISTEXT(I175))),4,IF(AND(F175=1,G175=1,ISTEXT(I175)),3,IF(AND(OR(F175=1,G175=1),ISTEXT(I175)),2,1))))</f>
        <v>OoS</v>
      </c>
      <c r="E175" s="57" t="b">
        <f t="shared" ref="E175:E181" si="6">OR(NOT(ISBLANK(F175)),OR(C175="OoS"))</f>
        <v>1</v>
      </c>
      <c r="F175" s="59"/>
      <c r="G175" s="59"/>
      <c r="H175" s="59"/>
      <c r="I175" s="59"/>
      <c r="J175" s="59"/>
      <c r="K175" s="59"/>
      <c r="L175" s="59"/>
      <c r="M175" s="59"/>
      <c r="N175" s="63"/>
      <c r="O175" s="370"/>
      <c r="P175" s="264"/>
      <c r="Q175" s="367"/>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Summary'!$U$46="OoS","OoS",IF(AND(F176=1,G176=1,NOT(ISTEXT(I176))),4,IF(AND(F176=1,G176=1,ISTEXT(I176)),3,IF(AND(OR(F176=1,G176=1),ISTEXT(I176)),2,1))))</f>
        <v>OoS</v>
      </c>
      <c r="E176" s="57" t="b">
        <f t="shared" si="6"/>
        <v>1</v>
      </c>
      <c r="F176" s="59"/>
      <c r="G176" s="59"/>
      <c r="H176" s="59"/>
      <c r="I176" s="59"/>
      <c r="J176" s="59"/>
      <c r="K176" s="59"/>
      <c r="L176" s="59"/>
      <c r="M176" s="59"/>
      <c r="N176" s="63"/>
      <c r="O176" s="370"/>
      <c r="P176" s="264"/>
      <c r="Q176" s="367"/>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Summary'!$V$46="OoS","OoS",IF(AND(F177=1,G177=1,NOT(ISTEXT(I177))),4,IF(AND(F177=1,G177=1,ISTEXT(I177)),3,IF(AND(OR(F177=1,G177=1),ISTEXT(I177)),2,1))))</f>
        <v>OoS</v>
      </c>
      <c r="E177" s="57" t="b">
        <f t="shared" si="6"/>
        <v>1</v>
      </c>
      <c r="F177" s="59"/>
      <c r="G177" s="59"/>
      <c r="H177" s="59"/>
      <c r="I177" s="59"/>
      <c r="J177" s="59"/>
      <c r="K177" s="59"/>
      <c r="L177" s="59"/>
      <c r="M177" s="59"/>
      <c r="N177" s="63"/>
      <c r="O177" s="370"/>
      <c r="P177" s="264"/>
      <c r="Q177" s="367"/>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Summary'!$W$46="OoS","OoS",IF(AND(F178=1,G178=1,NOT(ISTEXT(I178))),4,IF(AND(F178=1,G178=1,ISTEXT(I178)),3,IF(AND(OR(F178=1,G178=1),ISTEXT(I178)),2,1))))</f>
        <v>OoS</v>
      </c>
      <c r="E178" s="57" t="b">
        <f t="shared" si="6"/>
        <v>1</v>
      </c>
      <c r="F178" s="59"/>
      <c r="G178" s="59"/>
      <c r="H178" s="59"/>
      <c r="I178" s="59"/>
      <c r="J178" s="59"/>
      <c r="K178" s="59"/>
      <c r="L178" s="59"/>
      <c r="M178" s="59"/>
      <c r="N178" s="63"/>
      <c r="O178" s="370"/>
      <c r="P178" s="264"/>
      <c r="Q178" s="367"/>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Summary'!$X$46="OoS","OoS",IF(AND(F179=1,G179=1,NOT(ISTEXT(I179))),4,IF(AND(F179=1,G179=1,ISTEXT(I179)),3,IF(AND(OR(F179=1,G179=1),ISTEXT(I179)),2,1))))</f>
        <v>OoS</v>
      </c>
      <c r="E179" s="57" t="b">
        <f t="shared" si="6"/>
        <v>1</v>
      </c>
      <c r="F179" s="59"/>
      <c r="G179" s="59"/>
      <c r="H179" s="59"/>
      <c r="I179" s="59"/>
      <c r="J179" s="59"/>
      <c r="K179" s="59"/>
      <c r="L179" s="59"/>
      <c r="M179" s="59"/>
      <c r="N179" s="63"/>
      <c r="O179" s="370"/>
      <c r="P179" s="264"/>
      <c r="Q179" s="367"/>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Summary'!$Y$46="OoS","OoS",IF(AND(F180=1,G180=1,NOT(ISTEXT(I180))),4,IF(AND(F180=1,G180=1,ISTEXT(I180)),3,IF(AND(OR(F180=1,G180=1),ISTEXT(I180)),2,1))))</f>
        <v>OoS</v>
      </c>
      <c r="E180" s="57" t="b">
        <f t="shared" si="6"/>
        <v>1</v>
      </c>
      <c r="F180" s="59"/>
      <c r="G180" s="59"/>
      <c r="H180" s="59"/>
      <c r="I180" s="59"/>
      <c r="J180" s="59"/>
      <c r="K180" s="59"/>
      <c r="L180" s="59"/>
      <c r="M180" s="59"/>
      <c r="N180" s="63"/>
      <c r="O180" s="370"/>
      <c r="P180" s="264"/>
      <c r="Q180" s="367"/>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Summary'!$Z$46="OoS","OoS",IF(AND(F181=1,G181=1,NOT(ISTEXT(I181))),4,IF(AND(F181=1,G181=1,ISTEXT(I181)),3,IF(AND(OR(F181=1,G181=1),ISTEXT(I181)),2,1))))</f>
        <v>OoS</v>
      </c>
      <c r="E181" s="57" t="b">
        <f t="shared" si="6"/>
        <v>1</v>
      </c>
      <c r="F181" s="59"/>
      <c r="G181" s="59"/>
      <c r="H181" s="59"/>
      <c r="I181" s="59"/>
      <c r="J181" s="59"/>
      <c r="K181" s="59"/>
      <c r="L181" s="59"/>
      <c r="M181" s="59"/>
      <c r="N181" s="63"/>
      <c r="O181" s="371"/>
      <c r="P181" s="264"/>
      <c r="Q181" s="368"/>
    </row>
    <row r="182" spans="1:17" ht="13" x14ac:dyDescent="0.25">
      <c r="A182" s="351" t="s">
        <v>123</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Summary'!$G$46="OoS","OoS",IF(AND(F182=1,G182=1,NOT(ISTEXT(I182))),4,IF(AND(F182=1,G182=1,ISTEXT(I182)),3,IF(AND(OR(F182=1,G182=1),ISTEXT(I182)),2,1))))</f>
        <v>OoS</v>
      </c>
      <c r="E182" s="57" t="b">
        <f t="shared" ref="E182:E218" si="7">OR(NOT(ISBLANK(F182)),OR(C182="OoS"))</f>
        <v>1</v>
      </c>
      <c r="F182" s="59"/>
      <c r="G182" s="59"/>
      <c r="H182" s="59"/>
      <c r="I182" s="59"/>
      <c r="J182" s="59"/>
      <c r="K182" s="59"/>
      <c r="L182" s="59"/>
      <c r="M182" s="59"/>
      <c r="N182" s="63"/>
      <c r="O182" s="369"/>
      <c r="P182" s="264"/>
      <c r="Q182" s="366"/>
    </row>
    <row r="183" spans="1:17" ht="13.5" thickBot="1" x14ac:dyDescent="0.3">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Summary'!$H$46="OoS","OoS",IF(AND(F183=1,G183=1,NOT(ISTEXT(I183))),4,IF(AND(F183=1,G183=1,ISTEXT(I183)),3,IF(AND(OR(F183=1,G183=1),ISTEXT(I183)),2,1))))</f>
        <v>OoS</v>
      </c>
      <c r="E183" s="57" t="b">
        <f t="shared" si="7"/>
        <v>1</v>
      </c>
      <c r="F183" s="59"/>
      <c r="G183" s="59"/>
      <c r="H183" s="59"/>
      <c r="I183" s="59"/>
      <c r="J183" s="59"/>
      <c r="K183" s="59"/>
      <c r="L183" s="59"/>
      <c r="M183" s="59"/>
      <c r="N183" s="63"/>
      <c r="O183" s="370"/>
      <c r="P183" s="264"/>
      <c r="Q183" s="367"/>
    </row>
    <row r="184" spans="1:17" ht="13" hidden="1"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Summary'!$I$46="OoS","OoS",IF(AND(F184=1,G184=1,NOT(ISTEXT(I184))),4,IF(AND(F184=1,G184=1,ISTEXT(I184)),3,IF(AND(OR(F184=1,G184=1),ISTEXT(I184)),2,1))))</f>
        <v>OoS</v>
      </c>
      <c r="E184" s="57" t="b">
        <f t="shared" si="7"/>
        <v>1</v>
      </c>
      <c r="F184" s="59"/>
      <c r="G184" s="59"/>
      <c r="H184" s="59"/>
      <c r="I184" s="59"/>
      <c r="J184" s="59"/>
      <c r="K184" s="59"/>
      <c r="L184" s="59"/>
      <c r="M184" s="59"/>
      <c r="N184" s="63"/>
      <c r="O184" s="370"/>
      <c r="P184" s="264"/>
      <c r="Q184" s="367"/>
    </row>
    <row r="185" spans="1:17" ht="13" hidden="1"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Summary'!$J$46="OoS","OoS",IF(AND(F185=1,G185=1,NOT(ISTEXT(I185))),4,IF(AND(F185=1,G185=1,ISTEXT(I185)),3,IF(AND(OR(F185=1,G185=1),ISTEXT(I185)),2,1))))</f>
        <v>OoS</v>
      </c>
      <c r="E185" s="57" t="b">
        <f t="shared" si="7"/>
        <v>1</v>
      </c>
      <c r="F185" s="59"/>
      <c r="G185" s="59"/>
      <c r="H185" s="59"/>
      <c r="I185" s="59"/>
      <c r="J185" s="59"/>
      <c r="K185" s="59"/>
      <c r="L185" s="59"/>
      <c r="M185" s="59"/>
      <c r="N185" s="63"/>
      <c r="O185" s="370"/>
      <c r="P185" s="264"/>
      <c r="Q185" s="367"/>
    </row>
    <row r="186" spans="1:17" ht="13" hidden="1"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Summary'!$K$46="OoS","OoS",IF(AND(F186=1,G186=1,NOT(ISTEXT(I186))),4,IF(AND(F186=1,G186=1,ISTEXT(I186)),3,IF(AND(OR(F186=1,G186=1),ISTEXT(I186)),2,1))))</f>
        <v>OoS</v>
      </c>
      <c r="E186" s="57" t="b">
        <f t="shared" si="7"/>
        <v>1</v>
      </c>
      <c r="F186" s="59"/>
      <c r="G186" s="59"/>
      <c r="H186" s="59"/>
      <c r="I186" s="59"/>
      <c r="J186" s="59"/>
      <c r="K186" s="59"/>
      <c r="L186" s="59"/>
      <c r="M186" s="59"/>
      <c r="N186" s="63"/>
      <c r="O186" s="370"/>
      <c r="P186" s="264"/>
      <c r="Q186" s="367"/>
    </row>
    <row r="187" spans="1:17" ht="13" hidden="1"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Summary'!$L$46="OoS","OoS",IF(AND(F187=1,G187=1,NOT(ISTEXT(I187))),4,IF(AND(F187=1,G187=1,ISTEXT(I187)),3,IF(AND(OR(F187=1,G187=1),ISTEXT(I187)),2,1))))</f>
        <v>OoS</v>
      </c>
      <c r="E187" s="57" t="b">
        <f t="shared" si="7"/>
        <v>1</v>
      </c>
      <c r="F187" s="59"/>
      <c r="G187" s="59"/>
      <c r="H187" s="59"/>
      <c r="I187" s="59"/>
      <c r="J187" s="59"/>
      <c r="K187" s="59"/>
      <c r="L187" s="59"/>
      <c r="M187" s="59"/>
      <c r="N187" s="63"/>
      <c r="O187" s="370"/>
      <c r="P187" s="264"/>
      <c r="Q187" s="367"/>
    </row>
    <row r="188" spans="1:17" ht="13" hidden="1"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Summary'!$M$46="OoS","OoS",IF(AND(F188=1,G188=1,NOT(ISTEXT(I188))),4,IF(AND(F188=1,G188=1,ISTEXT(I188)),3,IF(AND(OR(F188=1,G188=1),ISTEXT(I188)),2,1))))</f>
        <v>OoS</v>
      </c>
      <c r="E188" s="57" t="b">
        <f t="shared" si="7"/>
        <v>1</v>
      </c>
      <c r="F188" s="59"/>
      <c r="G188" s="59"/>
      <c r="H188" s="59"/>
      <c r="I188" s="59"/>
      <c r="J188" s="59"/>
      <c r="K188" s="59"/>
      <c r="L188" s="59"/>
      <c r="M188" s="59"/>
      <c r="N188" s="63"/>
      <c r="O188" s="370"/>
      <c r="P188" s="264"/>
      <c r="Q188" s="367"/>
    </row>
    <row r="189" spans="1:17" ht="13" hidden="1"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Summary'!$N$46="OoS","OoS",IF(AND(F189=1,G189=1,NOT(ISTEXT(I189))),4,IF(AND(F189=1,G189=1,ISTEXT(I189)),3,IF(AND(OR(F189=1,G189=1),ISTEXT(I189)),2,1))))</f>
        <v>OoS</v>
      </c>
      <c r="E189" s="57" t="b">
        <f t="shared" si="7"/>
        <v>1</v>
      </c>
      <c r="F189" s="59"/>
      <c r="G189" s="59"/>
      <c r="H189" s="59"/>
      <c r="I189" s="59"/>
      <c r="J189" s="59"/>
      <c r="K189" s="59"/>
      <c r="L189" s="59"/>
      <c r="M189" s="59"/>
      <c r="N189" s="63"/>
      <c r="O189" s="370"/>
      <c r="P189" s="264"/>
      <c r="Q189" s="367"/>
    </row>
    <row r="190" spans="1:17" ht="13" hidden="1"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Summary'!$O$46="OoS","OoS",IF(AND(F190=1,G190=1,NOT(ISTEXT(I190))),4,IF(AND(F190=1,G190=1,ISTEXT(I190)),3,IF(AND(OR(F190=1,G190=1),ISTEXT(I190)),2,1))))</f>
        <v>OoS</v>
      </c>
      <c r="E190" s="57" t="b">
        <f t="shared" si="7"/>
        <v>1</v>
      </c>
      <c r="F190" s="59"/>
      <c r="G190" s="59"/>
      <c r="H190" s="59"/>
      <c r="I190" s="59"/>
      <c r="J190" s="59"/>
      <c r="K190" s="59"/>
      <c r="L190" s="59"/>
      <c r="M190" s="59"/>
      <c r="N190" s="63"/>
      <c r="O190" s="370"/>
      <c r="P190" s="264"/>
      <c r="Q190" s="367"/>
    </row>
    <row r="191" spans="1:17" ht="13" hidden="1"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Summary'!$P$46="OoS","OoS",IF(AND(F191=1,G191=1,NOT(ISTEXT(I191))),4,IF(AND(F191=1,G191=1,ISTEXT(I191)),3,IF(AND(OR(F191=1,G191=1),ISTEXT(I191)),2,1))))</f>
        <v>OoS</v>
      </c>
      <c r="E191" s="57" t="b">
        <f t="shared" si="7"/>
        <v>1</v>
      </c>
      <c r="F191" s="59"/>
      <c r="G191" s="59"/>
      <c r="H191" s="59"/>
      <c r="I191" s="59"/>
      <c r="J191" s="59"/>
      <c r="K191" s="59"/>
      <c r="L191" s="59"/>
      <c r="M191" s="59"/>
      <c r="N191" s="63"/>
      <c r="O191" s="370"/>
      <c r="P191" s="264"/>
      <c r="Q191" s="367"/>
    </row>
    <row r="192" spans="1:17" ht="13" hidden="1"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Summary'!$Q$46="OoS","OoS",IF(AND(F192=1,G192=1,NOT(ISTEXT(I192))),4,IF(AND(F192=1,G192=1,ISTEXT(I192)),3,IF(AND(OR(F192=1,G192=1),ISTEXT(I192)),2,1))))</f>
        <v>OoS</v>
      </c>
      <c r="E192" s="57" t="b">
        <f t="shared" si="7"/>
        <v>1</v>
      </c>
      <c r="F192" s="59"/>
      <c r="G192" s="59"/>
      <c r="H192" s="59"/>
      <c r="I192" s="59"/>
      <c r="J192" s="59"/>
      <c r="K192" s="59"/>
      <c r="L192" s="59"/>
      <c r="M192" s="59"/>
      <c r="N192" s="63"/>
      <c r="O192" s="370"/>
      <c r="P192" s="264"/>
      <c r="Q192" s="367"/>
    </row>
    <row r="193" spans="1:17" ht="13" hidden="1"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Summary'!$R$46="OoS","OoS",IF(AND(F193=1,G193=1,NOT(ISTEXT(I193))),4,IF(AND(F193=1,G193=1,ISTEXT(I193)),3,IF(AND(OR(F193=1,G193=1),ISTEXT(I193)),2,1))))</f>
        <v>OoS</v>
      </c>
      <c r="E193" s="57" t="b">
        <f t="shared" si="7"/>
        <v>1</v>
      </c>
      <c r="F193" s="59"/>
      <c r="G193" s="59"/>
      <c r="H193" s="59"/>
      <c r="I193" s="59"/>
      <c r="J193" s="59"/>
      <c r="K193" s="59"/>
      <c r="L193" s="59"/>
      <c r="M193" s="59"/>
      <c r="N193" s="63"/>
      <c r="O193" s="370"/>
      <c r="P193" s="264"/>
      <c r="Q193" s="367"/>
    </row>
    <row r="194" spans="1:17" ht="13" hidden="1"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Summary'!$S$46="OoS","OoS",IF(AND(F194=1,G194=1,NOT(ISTEXT(I194))),4,IF(AND(F194=1,G194=1,ISTEXT(I194)),3,IF(AND(OR(F194=1,G194=1),ISTEXT(I194)),2,1))))</f>
        <v>OoS</v>
      </c>
      <c r="E194" s="57" t="b">
        <f t="shared" si="7"/>
        <v>1</v>
      </c>
      <c r="F194" s="59"/>
      <c r="G194" s="59"/>
      <c r="H194" s="59"/>
      <c r="I194" s="59"/>
      <c r="J194" s="59"/>
      <c r="K194" s="59"/>
      <c r="L194" s="59"/>
      <c r="M194" s="59"/>
      <c r="N194" s="63"/>
      <c r="O194" s="370"/>
      <c r="P194" s="264"/>
      <c r="Q194" s="367"/>
    </row>
    <row r="195" spans="1:17" ht="13" hidden="1"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Summary'!$T$46="OoS","OoS",IF(AND(F195=1,G195=1,NOT(ISTEXT(I195))),4,IF(AND(F195=1,G195=1,ISTEXT(I195)),3,IF(AND(OR(F195=1,G195=1),ISTEXT(I195)),2,1))))</f>
        <v>OoS</v>
      </c>
      <c r="E195" s="57" t="b">
        <f t="shared" si="7"/>
        <v>1</v>
      </c>
      <c r="F195" s="59"/>
      <c r="G195" s="59"/>
      <c r="H195" s="59"/>
      <c r="I195" s="59"/>
      <c r="J195" s="59"/>
      <c r="K195" s="59"/>
      <c r="L195" s="59"/>
      <c r="M195" s="59"/>
      <c r="N195" s="63"/>
      <c r="O195" s="370"/>
      <c r="P195" s="264"/>
      <c r="Q195" s="367"/>
    </row>
    <row r="196" spans="1:17" ht="13" hidden="1"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Summary'!$U$46="OoS","OoS",IF(AND(F196=1,G196=1,NOT(ISTEXT(I196))),4,IF(AND(F196=1,G196=1,ISTEXT(I196)),3,IF(AND(OR(F196=1,G196=1),ISTEXT(I196)),2,1))))</f>
        <v>OoS</v>
      </c>
      <c r="E196" s="57" t="b">
        <f t="shared" si="7"/>
        <v>1</v>
      </c>
      <c r="F196" s="59"/>
      <c r="G196" s="59"/>
      <c r="H196" s="59"/>
      <c r="I196" s="59"/>
      <c r="J196" s="59"/>
      <c r="K196" s="59"/>
      <c r="L196" s="59"/>
      <c r="M196" s="59"/>
      <c r="N196" s="63"/>
      <c r="O196" s="370"/>
      <c r="P196" s="264"/>
      <c r="Q196" s="367"/>
    </row>
    <row r="197" spans="1:17" ht="13" hidden="1"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Summary'!$V$46="OoS","OoS",IF(AND(F197=1,G197=1,NOT(ISTEXT(I197))),4,IF(AND(F197=1,G197=1,ISTEXT(I197)),3,IF(AND(OR(F197=1,G197=1),ISTEXT(I197)),2,1))))</f>
        <v>OoS</v>
      </c>
      <c r="E197" s="57" t="b">
        <f t="shared" si="7"/>
        <v>1</v>
      </c>
      <c r="F197" s="59"/>
      <c r="G197" s="59"/>
      <c r="H197" s="59"/>
      <c r="I197" s="59"/>
      <c r="J197" s="59"/>
      <c r="K197" s="59"/>
      <c r="L197" s="59"/>
      <c r="M197" s="59"/>
      <c r="N197" s="63"/>
      <c r="O197" s="370"/>
      <c r="P197" s="264"/>
      <c r="Q197" s="367"/>
    </row>
    <row r="198" spans="1:17" ht="13" hidden="1"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Summary'!$W$46="OoS","OoS",IF(AND(F198=1,G198=1,NOT(ISTEXT(I198))),4,IF(AND(F198=1,G198=1,ISTEXT(I198)),3,IF(AND(OR(F198=1,G198=1),ISTEXT(I198)),2,1))))</f>
        <v>OoS</v>
      </c>
      <c r="E198" s="57" t="b">
        <f t="shared" si="7"/>
        <v>1</v>
      </c>
      <c r="F198" s="59"/>
      <c r="G198" s="59"/>
      <c r="H198" s="59"/>
      <c r="I198" s="59"/>
      <c r="J198" s="59"/>
      <c r="K198" s="59"/>
      <c r="L198" s="59"/>
      <c r="M198" s="59"/>
      <c r="N198" s="63"/>
      <c r="O198" s="370"/>
      <c r="P198" s="264"/>
      <c r="Q198" s="367"/>
    </row>
    <row r="199" spans="1:17" ht="13" hidden="1"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Summary'!$X$46="OoS","OoS",IF(AND(F199=1,G199=1,NOT(ISTEXT(I199))),4,IF(AND(F199=1,G199=1,ISTEXT(I199)),3,IF(AND(OR(F199=1,G199=1),ISTEXT(I199)),2,1))))</f>
        <v>OoS</v>
      </c>
      <c r="E199" s="57" t="b">
        <f t="shared" si="7"/>
        <v>1</v>
      </c>
      <c r="F199" s="59"/>
      <c r="G199" s="59"/>
      <c r="H199" s="59"/>
      <c r="I199" s="59"/>
      <c r="J199" s="59"/>
      <c r="K199" s="59"/>
      <c r="L199" s="59"/>
      <c r="M199" s="59"/>
      <c r="N199" s="63"/>
      <c r="O199" s="370"/>
      <c r="P199" s="264"/>
      <c r="Q199" s="367"/>
    </row>
    <row r="200" spans="1:17" ht="13" hidden="1"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Summary'!$Y$46="OoS","OoS",IF(AND(F200=1,G200=1,NOT(ISTEXT(I200))),4,IF(AND(F200=1,G200=1,ISTEXT(I200)),3,IF(AND(OR(F200=1,G200=1),ISTEXT(I200)),2,1))))</f>
        <v>OoS</v>
      </c>
      <c r="E200" s="57" t="b">
        <f t="shared" si="7"/>
        <v>1</v>
      </c>
      <c r="F200" s="59"/>
      <c r="G200" s="59"/>
      <c r="H200" s="59"/>
      <c r="I200" s="59"/>
      <c r="J200" s="59"/>
      <c r="K200" s="59"/>
      <c r="L200" s="59"/>
      <c r="M200" s="59"/>
      <c r="N200" s="63"/>
      <c r="O200" s="370"/>
      <c r="P200" s="264"/>
      <c r="Q200" s="367"/>
    </row>
    <row r="201" spans="1:17" ht="13.5" hidden="1"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Summary'!$Z$46="OoS","OoS",IF(AND(F201=1,G201=1,NOT(ISTEXT(I201))),4,IF(AND(F201=1,G201=1,ISTEXT(I201)),3,IF(AND(OR(F201=1,G201=1),ISTEXT(I201)),2,1))))</f>
        <v>OoS</v>
      </c>
      <c r="E201" s="57" t="b">
        <f t="shared" si="7"/>
        <v>1</v>
      </c>
      <c r="F201" s="59"/>
      <c r="G201" s="59"/>
      <c r="H201" s="59"/>
      <c r="I201" s="59"/>
      <c r="J201" s="59"/>
      <c r="K201" s="59"/>
      <c r="L201" s="59"/>
      <c r="M201" s="59"/>
      <c r="N201" s="63"/>
      <c r="O201" s="371"/>
      <c r="P201" s="264"/>
      <c r="Q201" s="367"/>
    </row>
    <row r="202" spans="1:17" ht="13.5" customHeight="1" x14ac:dyDescent="0.25">
      <c r="A202" s="351" t="s">
        <v>124</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Summary'!$G$46="OoS","OoS",IF(AND(F202=1,G202=1,NOT(ISTEXT(I202))),4,IF(AND(F202=1,G202=1,ISTEXT(I202)),3,IF(AND(OR(F202=1,G202=1),ISTEXT(I202)),2,1))))</f>
        <v>OoS</v>
      </c>
      <c r="E202" s="57" t="b">
        <f t="shared" si="7"/>
        <v>1</v>
      </c>
      <c r="F202" s="59"/>
      <c r="G202" s="59"/>
      <c r="H202" s="59"/>
      <c r="I202" s="59"/>
      <c r="J202" s="59"/>
      <c r="K202" s="59"/>
      <c r="L202" s="59"/>
      <c r="M202" s="59"/>
      <c r="N202" s="63"/>
      <c r="O202" s="369"/>
      <c r="P202" s="264"/>
      <c r="Q202" s="367"/>
    </row>
    <row r="203" spans="1:17" ht="13.5" thickBot="1" x14ac:dyDescent="0.3">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Summary'!$H$46="OoS","OoS",IF(AND(F203=1,G203=1,NOT(ISTEXT(I203))),4,IF(AND(F203=1,G203=1,ISTEXT(I203)),3,IF(AND(OR(F203=1,G203=1),ISTEXT(I203)),2,1))))</f>
        <v>OoS</v>
      </c>
      <c r="E203" s="57" t="b">
        <f t="shared" si="7"/>
        <v>1</v>
      </c>
      <c r="F203" s="59"/>
      <c r="G203" s="59"/>
      <c r="H203" s="59"/>
      <c r="I203" s="59"/>
      <c r="J203" s="59"/>
      <c r="K203" s="59"/>
      <c r="L203" s="59"/>
      <c r="M203" s="59"/>
      <c r="N203" s="63"/>
      <c r="O203" s="370"/>
      <c r="P203" s="264"/>
      <c r="Q203" s="367"/>
    </row>
    <row r="204" spans="1:17" ht="13" hidden="1"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Summary'!$I$46="OoS","OoS",IF(AND(F204=1,G204=1,NOT(ISTEXT(I204))),4,IF(AND(F204=1,G204=1,ISTEXT(I204)),3,IF(AND(OR(F204=1,G204=1),ISTEXT(I204)),2,1))))</f>
        <v>OoS</v>
      </c>
      <c r="E204" s="57" t="b">
        <f t="shared" si="7"/>
        <v>1</v>
      </c>
      <c r="F204" s="59"/>
      <c r="G204" s="59"/>
      <c r="H204" s="59"/>
      <c r="I204" s="59"/>
      <c r="J204" s="59"/>
      <c r="K204" s="59"/>
      <c r="L204" s="59"/>
      <c r="M204" s="59"/>
      <c r="N204" s="63"/>
      <c r="O204" s="370"/>
      <c r="P204" s="264"/>
      <c r="Q204" s="367"/>
    </row>
    <row r="205" spans="1:17" ht="13" hidden="1"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Summary'!$J$46="OoS","OoS",IF(AND(F205=1,G205=1,NOT(ISTEXT(I205))),4,IF(AND(F205=1,G205=1,ISTEXT(I205)),3,IF(AND(OR(F205=1,G205=1),ISTEXT(I205)),2,1))))</f>
        <v>OoS</v>
      </c>
      <c r="E205" s="57" t="b">
        <f t="shared" si="7"/>
        <v>1</v>
      </c>
      <c r="F205" s="59"/>
      <c r="G205" s="59"/>
      <c r="H205" s="59"/>
      <c r="I205" s="59"/>
      <c r="J205" s="59"/>
      <c r="K205" s="59"/>
      <c r="L205" s="59"/>
      <c r="M205" s="59"/>
      <c r="N205" s="63"/>
      <c r="O205" s="370"/>
      <c r="P205" s="264"/>
      <c r="Q205" s="367"/>
    </row>
    <row r="206" spans="1:17" ht="13" hidden="1"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Summary'!$K$46="OoS","OoS",IF(AND(F206=1,G206=1,NOT(ISTEXT(I206))),4,IF(AND(F206=1,G206=1,ISTEXT(I206)),3,IF(AND(OR(F206=1,G206=1),ISTEXT(I206)),2,1))))</f>
        <v>OoS</v>
      </c>
      <c r="E206" s="57" t="b">
        <f t="shared" si="7"/>
        <v>1</v>
      </c>
      <c r="F206" s="59"/>
      <c r="G206" s="59"/>
      <c r="H206" s="59"/>
      <c r="I206" s="59"/>
      <c r="J206" s="59"/>
      <c r="K206" s="59"/>
      <c r="L206" s="59"/>
      <c r="M206" s="59"/>
      <c r="N206" s="63"/>
      <c r="O206" s="370"/>
      <c r="P206" s="264"/>
      <c r="Q206" s="367"/>
    </row>
    <row r="207" spans="1:17" ht="13" hidden="1"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Summary'!$L$46="OoS","OoS",IF(AND(F207=1,G207=1,NOT(ISTEXT(I207))),4,IF(AND(F207=1,G207=1,ISTEXT(I207)),3,IF(AND(OR(F207=1,G207=1),ISTEXT(I207)),2,1))))</f>
        <v>OoS</v>
      </c>
      <c r="E207" s="57" t="b">
        <f t="shared" si="7"/>
        <v>1</v>
      </c>
      <c r="F207" s="59"/>
      <c r="G207" s="59"/>
      <c r="H207" s="59"/>
      <c r="I207" s="59"/>
      <c r="J207" s="59"/>
      <c r="K207" s="59"/>
      <c r="L207" s="59"/>
      <c r="M207" s="59"/>
      <c r="N207" s="63"/>
      <c r="O207" s="370"/>
      <c r="P207" s="264"/>
      <c r="Q207" s="367"/>
    </row>
    <row r="208" spans="1:17" ht="13" hidden="1"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Summary'!$M$46="OoS","OoS",IF(AND(F208=1,G208=1,NOT(ISTEXT(I208))),4,IF(AND(F208=1,G208=1,ISTEXT(I208)),3,IF(AND(OR(F208=1,G208=1),ISTEXT(I208)),2,1))))</f>
        <v>OoS</v>
      </c>
      <c r="E208" s="57" t="b">
        <f t="shared" si="7"/>
        <v>1</v>
      </c>
      <c r="F208" s="59"/>
      <c r="G208" s="59"/>
      <c r="H208" s="59"/>
      <c r="I208" s="59"/>
      <c r="J208" s="59"/>
      <c r="K208" s="59"/>
      <c r="L208" s="59"/>
      <c r="M208" s="59"/>
      <c r="N208" s="63"/>
      <c r="O208" s="370"/>
      <c r="P208" s="264"/>
      <c r="Q208" s="367"/>
    </row>
    <row r="209" spans="1:17" ht="13" hidden="1"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Summary'!$N$46="OoS","OoS",IF(AND(F209=1,G209=1,NOT(ISTEXT(I209))),4,IF(AND(F209=1,G209=1,ISTEXT(I209)),3,IF(AND(OR(F209=1,G209=1),ISTEXT(I209)),2,1))))</f>
        <v>OoS</v>
      </c>
      <c r="E209" s="57" t="b">
        <f t="shared" si="7"/>
        <v>1</v>
      </c>
      <c r="F209" s="59"/>
      <c r="G209" s="59"/>
      <c r="H209" s="59"/>
      <c r="I209" s="59"/>
      <c r="J209" s="59"/>
      <c r="K209" s="59"/>
      <c r="L209" s="59"/>
      <c r="M209" s="59"/>
      <c r="N209" s="63"/>
      <c r="O209" s="370"/>
      <c r="P209" s="264"/>
      <c r="Q209" s="367"/>
    </row>
    <row r="210" spans="1:17" ht="13" hidden="1"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Summary'!$O$46="OoS","OoS",IF(AND(F210=1,G210=1,NOT(ISTEXT(I210))),4,IF(AND(F210=1,G210=1,ISTEXT(I210)),3,IF(AND(OR(F210=1,G210=1),ISTEXT(I210)),2,1))))</f>
        <v>OoS</v>
      </c>
      <c r="E210" s="57" t="b">
        <f t="shared" si="7"/>
        <v>1</v>
      </c>
      <c r="F210" s="59"/>
      <c r="G210" s="59"/>
      <c r="H210" s="59"/>
      <c r="I210" s="59"/>
      <c r="J210" s="59"/>
      <c r="K210" s="59"/>
      <c r="L210" s="59"/>
      <c r="M210" s="59"/>
      <c r="N210" s="63"/>
      <c r="O210" s="370"/>
      <c r="P210" s="264"/>
      <c r="Q210" s="367"/>
    </row>
    <row r="211" spans="1:17" ht="13" hidden="1"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Summary'!$P$46="OoS","OoS",IF(AND(F211=1,G211=1,NOT(ISTEXT(I211))),4,IF(AND(F211=1,G211=1,ISTEXT(I211)),3,IF(AND(OR(F211=1,G211=1),ISTEXT(I211)),2,1))))</f>
        <v>OoS</v>
      </c>
      <c r="E211" s="57" t="b">
        <f t="shared" si="7"/>
        <v>1</v>
      </c>
      <c r="F211" s="59"/>
      <c r="G211" s="59"/>
      <c r="H211" s="59"/>
      <c r="I211" s="59"/>
      <c r="J211" s="59"/>
      <c r="K211" s="59"/>
      <c r="L211" s="59"/>
      <c r="M211" s="59"/>
      <c r="N211" s="63"/>
      <c r="O211" s="370"/>
      <c r="P211" s="264"/>
      <c r="Q211" s="367"/>
    </row>
    <row r="212" spans="1:17" ht="13" hidden="1"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Summary'!$Q$46="OoS","OoS",IF(AND(F212=1,G212=1,NOT(ISTEXT(I212))),4,IF(AND(F212=1,G212=1,ISTEXT(I212)),3,IF(AND(OR(F212=1,G212=1),ISTEXT(I212)),2,1))))</f>
        <v>OoS</v>
      </c>
      <c r="E212" s="57" t="b">
        <f t="shared" si="7"/>
        <v>1</v>
      </c>
      <c r="F212" s="59"/>
      <c r="G212" s="59"/>
      <c r="H212" s="59"/>
      <c r="I212" s="59"/>
      <c r="J212" s="59"/>
      <c r="K212" s="59"/>
      <c r="L212" s="59"/>
      <c r="M212" s="59"/>
      <c r="N212" s="63"/>
      <c r="O212" s="370"/>
      <c r="P212" s="264"/>
      <c r="Q212" s="367"/>
    </row>
    <row r="213" spans="1:17" ht="13" hidden="1"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Summary'!$R$46="OoS","OoS",IF(AND(F213=1,G213=1,NOT(ISTEXT(I213))),4,IF(AND(F213=1,G213=1,ISTEXT(I213)),3,IF(AND(OR(F213=1,G213=1),ISTEXT(I213)),2,1))))</f>
        <v>OoS</v>
      </c>
      <c r="E213" s="57" t="b">
        <f t="shared" si="7"/>
        <v>1</v>
      </c>
      <c r="F213" s="59"/>
      <c r="G213" s="59"/>
      <c r="H213" s="59"/>
      <c r="I213" s="59"/>
      <c r="J213" s="59"/>
      <c r="K213" s="59"/>
      <c r="L213" s="59"/>
      <c r="M213" s="59"/>
      <c r="N213" s="63"/>
      <c r="O213" s="370"/>
      <c r="P213" s="264"/>
      <c r="Q213" s="367"/>
    </row>
    <row r="214" spans="1:17" ht="13" hidden="1"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Summary'!$S$46="OoS","OoS",IF(AND(F214=1,G214=1,NOT(ISTEXT(I214))),4,IF(AND(F214=1,G214=1,ISTEXT(I214)),3,IF(AND(OR(F214=1,G214=1),ISTEXT(I214)),2,1))))</f>
        <v>OoS</v>
      </c>
      <c r="E214" s="57" t="b">
        <f t="shared" si="7"/>
        <v>1</v>
      </c>
      <c r="F214" s="59"/>
      <c r="G214" s="59"/>
      <c r="H214" s="59"/>
      <c r="I214" s="59"/>
      <c r="J214" s="59"/>
      <c r="K214" s="59"/>
      <c r="L214" s="59"/>
      <c r="M214" s="59"/>
      <c r="N214" s="63"/>
      <c r="O214" s="370"/>
      <c r="P214" s="264"/>
      <c r="Q214" s="367"/>
    </row>
    <row r="215" spans="1:17" ht="13" hidden="1"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Summary'!$T$46="OoS","OoS",IF(AND(F215=1,G215=1,NOT(ISTEXT(I215))),4,IF(AND(F215=1,G215=1,ISTEXT(I215)),3,IF(AND(OR(F215=1,G215=1),ISTEXT(I215)),2,1))))</f>
        <v>OoS</v>
      </c>
      <c r="E215" s="57" t="b">
        <f t="shared" si="7"/>
        <v>1</v>
      </c>
      <c r="F215" s="59"/>
      <c r="G215" s="59"/>
      <c r="H215" s="59"/>
      <c r="I215" s="59"/>
      <c r="J215" s="59"/>
      <c r="K215" s="59"/>
      <c r="L215" s="59"/>
      <c r="M215" s="59"/>
      <c r="N215" s="63"/>
      <c r="O215" s="370"/>
      <c r="P215" s="264"/>
      <c r="Q215" s="367"/>
    </row>
    <row r="216" spans="1:17" ht="13" hidden="1"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Summary'!$U$46="OoS","OoS",IF(AND(F216=1,G216=1,NOT(ISTEXT(I216))),4,IF(AND(F216=1,G216=1,ISTEXT(I216)),3,IF(AND(OR(F216=1,G216=1),ISTEXT(I216)),2,1))))</f>
        <v>OoS</v>
      </c>
      <c r="E216" s="57" t="b">
        <f t="shared" si="7"/>
        <v>1</v>
      </c>
      <c r="F216" s="59"/>
      <c r="G216" s="59"/>
      <c r="H216" s="59"/>
      <c r="I216" s="59"/>
      <c r="J216" s="59"/>
      <c r="K216" s="59"/>
      <c r="L216" s="59"/>
      <c r="M216" s="59"/>
      <c r="N216" s="63"/>
      <c r="O216" s="370"/>
      <c r="P216" s="264"/>
      <c r="Q216" s="367"/>
    </row>
    <row r="217" spans="1:17" ht="13" hidden="1"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Summary'!$V$46="OoS","OoS",IF(AND(F217=1,G217=1,NOT(ISTEXT(I217))),4,IF(AND(F217=1,G217=1,ISTEXT(I217)),3,IF(AND(OR(F217=1,G217=1),ISTEXT(I217)),2,1))))</f>
        <v>OoS</v>
      </c>
      <c r="E217" s="57" t="b">
        <f t="shared" si="7"/>
        <v>1</v>
      </c>
      <c r="F217" s="59"/>
      <c r="G217" s="59"/>
      <c r="H217" s="59"/>
      <c r="I217" s="59"/>
      <c r="J217" s="59"/>
      <c r="K217" s="59"/>
      <c r="L217" s="59"/>
      <c r="M217" s="59"/>
      <c r="N217" s="63"/>
      <c r="O217" s="370"/>
      <c r="P217" s="264"/>
      <c r="Q217" s="367"/>
    </row>
    <row r="218" spans="1:17" ht="13" hidden="1"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Summary'!$W$46="OoS","OoS",IF(AND(F218=1,G218=1,NOT(ISTEXT(I218))),4,IF(AND(F218=1,G218=1,ISTEXT(I218)),3,IF(AND(OR(F218=1,G218=1),ISTEXT(I218)),2,1))))</f>
        <v>OoS</v>
      </c>
      <c r="E218" s="57" t="b">
        <f t="shared" si="7"/>
        <v>1</v>
      </c>
      <c r="F218" s="59"/>
      <c r="G218" s="59"/>
      <c r="H218" s="59"/>
      <c r="I218" s="59"/>
      <c r="J218" s="59"/>
      <c r="K218" s="59"/>
      <c r="L218" s="59"/>
      <c r="M218" s="59"/>
      <c r="N218" s="63"/>
      <c r="O218" s="370"/>
      <c r="P218" s="264"/>
      <c r="Q218" s="367"/>
    </row>
    <row r="219" spans="1:17" ht="13" hidden="1"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Summary'!$X$46="OoS","OoS",IF(AND(F219=1,G219=1,NOT(ISTEXT(I219))),4,IF(AND(F219=1,G219=1,ISTEXT(I219)),3,IF(AND(OR(F219=1,G219=1),ISTEXT(I219)),2,1))))</f>
        <v>OoS</v>
      </c>
      <c r="E219" s="57" t="b">
        <f t="shared" ref="E219:E241" si="8">OR(NOT(ISBLANK(F219)),OR(C219="OoS"))</f>
        <v>1</v>
      </c>
      <c r="F219" s="59"/>
      <c r="G219" s="59"/>
      <c r="H219" s="59"/>
      <c r="I219" s="59"/>
      <c r="J219" s="59"/>
      <c r="K219" s="59"/>
      <c r="L219" s="59"/>
      <c r="M219" s="59"/>
      <c r="N219" s="63"/>
      <c r="O219" s="370"/>
      <c r="P219" s="264"/>
      <c r="Q219" s="367"/>
    </row>
    <row r="220" spans="1:17" ht="13" hidden="1"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Summary'!$Y$46="OoS","OoS",IF(AND(F220=1,G220=1,NOT(ISTEXT(I220))),4,IF(AND(F220=1,G220=1,ISTEXT(I220)),3,IF(AND(OR(F220=1,G220=1),ISTEXT(I220)),2,1))))</f>
        <v>OoS</v>
      </c>
      <c r="E220" s="57" t="b">
        <f t="shared" si="8"/>
        <v>1</v>
      </c>
      <c r="F220" s="59"/>
      <c r="G220" s="59"/>
      <c r="H220" s="59"/>
      <c r="I220" s="59"/>
      <c r="J220" s="59"/>
      <c r="K220" s="59"/>
      <c r="L220" s="59"/>
      <c r="M220" s="59"/>
      <c r="N220" s="63"/>
      <c r="O220" s="370"/>
      <c r="P220" s="264"/>
      <c r="Q220" s="367"/>
    </row>
    <row r="221" spans="1:17" ht="13.5" hidden="1"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Summary'!$Z$46="OoS","OoS",IF(AND(F221=1,G221=1,NOT(ISTEXT(I221))),4,IF(AND(F221=1,G221=1,ISTEXT(I221)),3,IF(AND(OR(F221=1,G221=1),ISTEXT(I221)),2,1))))</f>
        <v>OoS</v>
      </c>
      <c r="E221" s="57" t="b">
        <f t="shared" si="8"/>
        <v>1</v>
      </c>
      <c r="F221" s="59"/>
      <c r="G221" s="59"/>
      <c r="H221" s="59"/>
      <c r="I221" s="59"/>
      <c r="J221" s="59"/>
      <c r="K221" s="59"/>
      <c r="L221" s="59"/>
      <c r="M221" s="59"/>
      <c r="N221" s="63"/>
      <c r="O221" s="371"/>
      <c r="P221" s="264"/>
      <c r="Q221" s="368"/>
    </row>
    <row r="222" spans="1:17" ht="13.5" hidden="1" customHeight="1" x14ac:dyDescent="0.25">
      <c r="A222" s="351" t="s">
        <v>125</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Summary'!$G$46="OoS","OoS",IF(AND(F222=1,G222=1,NOT(ISTEXT(I222))),4,IF(AND(F222=1,G222=1,ISTEXT(I222)),3,IF(AND(OR(F222=1,G222=1),ISTEXT(I222)),2,1))))</f>
        <v>OoS</v>
      </c>
      <c r="E222" s="57" t="b">
        <f t="shared" si="8"/>
        <v>1</v>
      </c>
      <c r="F222" s="59"/>
      <c r="G222" s="59"/>
      <c r="H222" s="59"/>
      <c r="I222" s="59"/>
      <c r="J222" s="59"/>
      <c r="K222" s="59"/>
      <c r="L222" s="59"/>
      <c r="M222" s="59"/>
      <c r="N222" s="63"/>
      <c r="O222" s="369"/>
      <c r="P222" s="100"/>
      <c r="Q222" s="360"/>
    </row>
    <row r="223" spans="1:17" ht="13" hidden="1"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Summary'!$H$46="OoS","OoS",IF(AND(F223=1,G223=1,NOT(ISTEXT(I223))),4,IF(AND(F223=1,G223=1,ISTEXT(I223)),3,IF(AND(OR(F223=1,G223=1),ISTEXT(I223)),2,1))))</f>
        <v>OoS</v>
      </c>
      <c r="E223" s="57" t="b">
        <f t="shared" si="8"/>
        <v>1</v>
      </c>
      <c r="F223" s="59"/>
      <c r="G223" s="59"/>
      <c r="H223" s="59"/>
      <c r="I223" s="59"/>
      <c r="J223" s="59"/>
      <c r="K223" s="59"/>
      <c r="L223" s="59"/>
      <c r="M223" s="59"/>
      <c r="N223" s="63"/>
      <c r="O223" s="370"/>
      <c r="P223" s="100"/>
      <c r="Q223" s="361"/>
    </row>
    <row r="224" spans="1:17" ht="13" hidden="1"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Summary'!$I$46="OoS","OoS",IF(AND(F224=1,G224=1,NOT(ISTEXT(I224))),4,IF(AND(F224=1,G224=1,ISTEXT(I224)),3,IF(AND(OR(F224=1,G224=1),ISTEXT(I224)),2,1))))</f>
        <v>OoS</v>
      </c>
      <c r="E224" s="57" t="b">
        <f t="shared" si="8"/>
        <v>1</v>
      </c>
      <c r="F224" s="59"/>
      <c r="G224" s="59"/>
      <c r="H224" s="59"/>
      <c r="I224" s="59"/>
      <c r="J224" s="59"/>
      <c r="K224" s="59"/>
      <c r="L224" s="59"/>
      <c r="M224" s="59"/>
      <c r="N224" s="63"/>
      <c r="O224" s="370"/>
      <c r="P224" s="100"/>
      <c r="Q224" s="361"/>
    </row>
    <row r="225" spans="1:17" ht="13" hidden="1"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Summary'!$J$46="OoS","OoS",IF(AND(F225=1,G225=1,NOT(ISTEXT(I225))),4,IF(AND(F225=1,G225=1,ISTEXT(I225)),3,IF(AND(OR(F225=1,G225=1),ISTEXT(I225)),2,1))))</f>
        <v>OoS</v>
      </c>
      <c r="E225" s="57" t="b">
        <f t="shared" si="8"/>
        <v>1</v>
      </c>
      <c r="F225" s="59"/>
      <c r="G225" s="59"/>
      <c r="H225" s="59"/>
      <c r="I225" s="59"/>
      <c r="J225" s="59"/>
      <c r="K225" s="59"/>
      <c r="L225" s="59"/>
      <c r="M225" s="59"/>
      <c r="N225" s="63"/>
      <c r="O225" s="370"/>
      <c r="P225" s="100"/>
      <c r="Q225" s="361"/>
    </row>
    <row r="226" spans="1:17" ht="13" hidden="1"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Summary'!$K$46="OoS","OoS",IF(AND(F226=1,G226=1,NOT(ISTEXT(I226))),4,IF(AND(F226=1,G226=1,ISTEXT(I226)),3,IF(AND(OR(F226=1,G226=1),ISTEXT(I226)),2,1))))</f>
        <v>OoS</v>
      </c>
      <c r="E226" s="57" t="b">
        <f t="shared" si="8"/>
        <v>1</v>
      </c>
      <c r="F226" s="59"/>
      <c r="G226" s="59"/>
      <c r="H226" s="59"/>
      <c r="I226" s="59"/>
      <c r="J226" s="59"/>
      <c r="K226" s="59"/>
      <c r="L226" s="59"/>
      <c r="M226" s="59"/>
      <c r="N226" s="63"/>
      <c r="O226" s="370"/>
      <c r="P226" s="100"/>
      <c r="Q226" s="361"/>
    </row>
    <row r="227" spans="1:17" ht="13" hidden="1"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Summary'!$L$46="OoS","OoS",IF(AND(F227=1,G227=1,NOT(ISTEXT(I227))),4,IF(AND(F227=1,G227=1,ISTEXT(I227)),3,IF(AND(OR(F227=1,G227=1),ISTEXT(I227)),2,1))))</f>
        <v>OoS</v>
      </c>
      <c r="E227" s="57" t="b">
        <f t="shared" si="8"/>
        <v>1</v>
      </c>
      <c r="F227" s="59"/>
      <c r="G227" s="59"/>
      <c r="H227" s="59"/>
      <c r="I227" s="59"/>
      <c r="J227" s="59"/>
      <c r="K227" s="59"/>
      <c r="L227" s="59"/>
      <c r="M227" s="59"/>
      <c r="N227" s="63"/>
      <c r="O227" s="370"/>
      <c r="P227" s="100"/>
      <c r="Q227" s="361"/>
    </row>
    <row r="228" spans="1:17" ht="13" hidden="1"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Summary'!$M$46="OoS","OoS",IF(AND(F228=1,G228=1,NOT(ISTEXT(I228))),4,IF(AND(F228=1,G228=1,ISTEXT(I228)),3,IF(AND(OR(F228=1,G228=1),ISTEXT(I228)),2,1))))</f>
        <v>OoS</v>
      </c>
      <c r="E228" s="57" t="b">
        <f t="shared" si="8"/>
        <v>1</v>
      </c>
      <c r="F228" s="59"/>
      <c r="G228" s="59"/>
      <c r="H228" s="59"/>
      <c r="I228" s="59"/>
      <c r="J228" s="59"/>
      <c r="K228" s="59"/>
      <c r="L228" s="59"/>
      <c r="M228" s="59"/>
      <c r="N228" s="63"/>
      <c r="O228" s="370"/>
      <c r="P228" s="100"/>
      <c r="Q228" s="361"/>
    </row>
    <row r="229" spans="1:17" ht="13" hidden="1"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Summary'!$N$46="OoS","OoS",IF(AND(F229=1,G229=1,NOT(ISTEXT(I229))),4,IF(AND(F229=1,G229=1,ISTEXT(I229)),3,IF(AND(OR(F229=1,G229=1),ISTEXT(I229)),2,1))))</f>
        <v>OoS</v>
      </c>
      <c r="E229" s="57" t="b">
        <f t="shared" si="8"/>
        <v>1</v>
      </c>
      <c r="F229" s="59"/>
      <c r="G229" s="59"/>
      <c r="H229" s="59"/>
      <c r="I229" s="59"/>
      <c r="J229" s="59"/>
      <c r="K229" s="59"/>
      <c r="L229" s="59"/>
      <c r="M229" s="59"/>
      <c r="N229" s="63"/>
      <c r="O229" s="370"/>
      <c r="P229" s="100"/>
      <c r="Q229" s="361"/>
    </row>
    <row r="230" spans="1:17" ht="13" hidden="1"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Summary'!$O$46="OoS","OoS",IF(AND(F230=1,G230=1,NOT(ISTEXT(I230))),4,IF(AND(F230=1,G230=1,ISTEXT(I230)),3,IF(AND(OR(F230=1,G230=1),ISTEXT(I230)),2,1))))</f>
        <v>OoS</v>
      </c>
      <c r="E230" s="57" t="b">
        <f t="shared" si="8"/>
        <v>1</v>
      </c>
      <c r="F230" s="59"/>
      <c r="G230" s="59"/>
      <c r="H230" s="59"/>
      <c r="I230" s="59"/>
      <c r="J230" s="59"/>
      <c r="K230" s="59"/>
      <c r="L230" s="59"/>
      <c r="M230" s="59"/>
      <c r="N230" s="63"/>
      <c r="O230" s="370"/>
      <c r="P230" s="100"/>
      <c r="Q230" s="361"/>
    </row>
    <row r="231" spans="1:17" ht="13" hidden="1"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Summary'!$P$46="OoS","OoS",IF(AND(F231=1,G231=1,NOT(ISTEXT(I231))),4,IF(AND(F231=1,G231=1,ISTEXT(I231)),3,IF(AND(OR(F231=1,G231=1),ISTEXT(I231)),2,1))))</f>
        <v>OoS</v>
      </c>
      <c r="E231" s="57" t="b">
        <f t="shared" si="8"/>
        <v>1</v>
      </c>
      <c r="F231" s="59"/>
      <c r="G231" s="59"/>
      <c r="H231" s="59"/>
      <c r="I231" s="59"/>
      <c r="J231" s="59"/>
      <c r="K231" s="59"/>
      <c r="L231" s="59"/>
      <c r="M231" s="59"/>
      <c r="N231" s="63"/>
      <c r="O231" s="370"/>
      <c r="P231" s="100"/>
      <c r="Q231" s="361"/>
    </row>
    <row r="232" spans="1:17" ht="13" hidden="1"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Summary'!$Q$46="OoS","OoS",IF(AND(F232=1,G232=1,NOT(ISTEXT(I232))),4,IF(AND(F232=1,G232=1,ISTEXT(I232)),3,IF(AND(OR(F232=1,G232=1),ISTEXT(I232)),2,1))))</f>
        <v>OoS</v>
      </c>
      <c r="E232" s="57" t="b">
        <f t="shared" si="8"/>
        <v>1</v>
      </c>
      <c r="F232" s="59"/>
      <c r="G232" s="59"/>
      <c r="H232" s="59"/>
      <c r="I232" s="59"/>
      <c r="J232" s="59"/>
      <c r="K232" s="59"/>
      <c r="L232" s="59"/>
      <c r="M232" s="59"/>
      <c r="N232" s="63"/>
      <c r="O232" s="370"/>
      <c r="P232" s="100"/>
      <c r="Q232" s="361"/>
    </row>
    <row r="233" spans="1:17" ht="13" hidden="1"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Summary'!$R$46="OoS","OoS",IF(AND(F233=1,G233=1,NOT(ISTEXT(I233))),4,IF(AND(F233=1,G233=1,ISTEXT(I233)),3,IF(AND(OR(F233=1,G233=1),ISTEXT(I233)),2,1))))</f>
        <v>OoS</v>
      </c>
      <c r="E233" s="57" t="b">
        <f t="shared" si="8"/>
        <v>1</v>
      </c>
      <c r="F233" s="59"/>
      <c r="G233" s="59"/>
      <c r="H233" s="59"/>
      <c r="I233" s="59"/>
      <c r="J233" s="59"/>
      <c r="K233" s="59"/>
      <c r="L233" s="59"/>
      <c r="M233" s="59"/>
      <c r="N233" s="63"/>
      <c r="O233" s="370"/>
      <c r="P233" s="100"/>
      <c r="Q233" s="361"/>
    </row>
    <row r="234" spans="1:17" ht="13" hidden="1"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Summary'!$S$46="OoS","OoS",IF(AND(F234=1,G234=1,NOT(ISTEXT(I234))),4,IF(AND(F234=1,G234=1,ISTEXT(I234)),3,IF(AND(OR(F234=1,G234=1),ISTEXT(I234)),2,1))))</f>
        <v>OoS</v>
      </c>
      <c r="E234" s="57" t="b">
        <f t="shared" si="8"/>
        <v>1</v>
      </c>
      <c r="F234" s="59"/>
      <c r="G234" s="59"/>
      <c r="H234" s="59"/>
      <c r="I234" s="59"/>
      <c r="J234" s="59"/>
      <c r="K234" s="59"/>
      <c r="L234" s="59"/>
      <c r="M234" s="59"/>
      <c r="N234" s="63"/>
      <c r="O234" s="370"/>
      <c r="P234" s="100"/>
      <c r="Q234" s="361"/>
    </row>
    <row r="235" spans="1:17" ht="13" hidden="1"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Summary'!$T$46="OoS","OoS",IF(AND(F235=1,G235=1,NOT(ISTEXT(I235))),4,IF(AND(F235=1,G235=1,ISTEXT(I235)),3,IF(AND(OR(F235=1,G235=1),ISTEXT(I235)),2,1))))</f>
        <v>OoS</v>
      </c>
      <c r="E235" s="57" t="b">
        <f t="shared" si="8"/>
        <v>1</v>
      </c>
      <c r="F235" s="59"/>
      <c r="G235" s="59"/>
      <c r="H235" s="59"/>
      <c r="I235" s="59"/>
      <c r="J235" s="59"/>
      <c r="K235" s="59"/>
      <c r="L235" s="59"/>
      <c r="M235" s="59"/>
      <c r="N235" s="63"/>
      <c r="O235" s="370"/>
      <c r="P235" s="100"/>
      <c r="Q235" s="361"/>
    </row>
    <row r="236" spans="1:17" ht="13" hidden="1"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Summary'!$U$46="OoS","OoS",IF(AND(F236=1,G236=1,NOT(ISTEXT(I236))),4,IF(AND(F236=1,G236=1,ISTEXT(I236)),3,IF(AND(OR(F236=1,G236=1),ISTEXT(I236)),2,1))))</f>
        <v>OoS</v>
      </c>
      <c r="E236" s="57" t="b">
        <f t="shared" si="8"/>
        <v>1</v>
      </c>
      <c r="F236" s="59"/>
      <c r="G236" s="59"/>
      <c r="H236" s="59"/>
      <c r="I236" s="59"/>
      <c r="J236" s="59"/>
      <c r="K236" s="59"/>
      <c r="L236" s="59"/>
      <c r="M236" s="59"/>
      <c r="N236" s="63"/>
      <c r="O236" s="370"/>
      <c r="P236" s="100"/>
      <c r="Q236" s="361"/>
    </row>
    <row r="237" spans="1:17" ht="13" hidden="1"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Summary'!$V$46="OoS","OoS",IF(AND(F237=1,G237=1,NOT(ISTEXT(I237))),4,IF(AND(F237=1,G237=1,ISTEXT(I237)),3,IF(AND(OR(F237=1,G237=1),ISTEXT(I237)),2,1))))</f>
        <v>OoS</v>
      </c>
      <c r="E237" s="57" t="b">
        <f t="shared" si="8"/>
        <v>1</v>
      </c>
      <c r="F237" s="59"/>
      <c r="G237" s="59"/>
      <c r="H237" s="59"/>
      <c r="I237" s="59"/>
      <c r="J237" s="59"/>
      <c r="K237" s="59"/>
      <c r="L237" s="59"/>
      <c r="M237" s="59"/>
      <c r="N237" s="63"/>
      <c r="O237" s="370"/>
      <c r="P237" s="100"/>
      <c r="Q237" s="361"/>
    </row>
    <row r="238" spans="1:17" ht="13" hidden="1"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Summary'!$W$46="OoS","OoS",IF(AND(F238=1,G238=1,NOT(ISTEXT(I238))),4,IF(AND(F238=1,G238=1,ISTEXT(I238)),3,IF(AND(OR(F238=1,G238=1),ISTEXT(I238)),2,1))))</f>
        <v>OoS</v>
      </c>
      <c r="E238" s="57" t="b">
        <f t="shared" si="8"/>
        <v>1</v>
      </c>
      <c r="F238" s="59"/>
      <c r="G238" s="59"/>
      <c r="H238" s="59"/>
      <c r="I238" s="59"/>
      <c r="J238" s="59"/>
      <c r="K238" s="59"/>
      <c r="L238" s="59"/>
      <c r="M238" s="59"/>
      <c r="N238" s="63"/>
      <c r="O238" s="370"/>
      <c r="P238" s="100"/>
      <c r="Q238" s="361"/>
    </row>
    <row r="239" spans="1:17" ht="13" hidden="1"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Summary'!$X$46="OoS","OoS",IF(AND(F239=1,G239=1,NOT(ISTEXT(I239))),4,IF(AND(F239=1,G239=1,ISTEXT(I239)),3,IF(AND(OR(F239=1,G239=1),ISTEXT(I239)),2,1))))</f>
        <v>OoS</v>
      </c>
      <c r="E239" s="57" t="b">
        <f t="shared" si="8"/>
        <v>1</v>
      </c>
      <c r="F239" s="59"/>
      <c r="G239" s="59"/>
      <c r="H239" s="59"/>
      <c r="I239" s="59"/>
      <c r="J239" s="59"/>
      <c r="K239" s="59"/>
      <c r="L239" s="59"/>
      <c r="M239" s="59"/>
      <c r="N239" s="63"/>
      <c r="O239" s="370"/>
      <c r="P239" s="100"/>
      <c r="Q239" s="361"/>
    </row>
    <row r="240" spans="1:17" ht="13" hidden="1"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Summary'!$Y$46="OoS","OoS",IF(AND(F240=1,G240=1,NOT(ISTEXT(I240))),4,IF(AND(F240=1,G240=1,ISTEXT(I240)),3,IF(AND(OR(F240=1,G240=1),ISTEXT(I240)),2,1))))</f>
        <v>OoS</v>
      </c>
      <c r="E240" s="57" t="b">
        <f t="shared" si="8"/>
        <v>1</v>
      </c>
      <c r="F240" s="59"/>
      <c r="G240" s="59"/>
      <c r="H240" s="59"/>
      <c r="I240" s="59"/>
      <c r="J240" s="59"/>
      <c r="K240" s="59"/>
      <c r="L240" s="59"/>
      <c r="M240" s="59"/>
      <c r="N240" s="63"/>
      <c r="O240" s="370"/>
      <c r="P240" s="100"/>
      <c r="Q240" s="361"/>
    </row>
    <row r="241" spans="1:17" ht="13.5" hidden="1"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Summary'!$Z$46="OoS","OoS",IF(AND(F241=1,G241=1,NOT(ISTEXT(I241))),4,IF(AND(F241=1,G241=1,ISTEXT(I241)),3,IF(AND(OR(F241=1,G241=1),ISTEXT(I241)),2,1))))</f>
        <v>OoS</v>
      </c>
      <c r="E241" s="57" t="b">
        <f t="shared" si="8"/>
        <v>1</v>
      </c>
      <c r="F241" s="59"/>
      <c r="G241" s="59"/>
      <c r="H241" s="59"/>
      <c r="I241" s="59"/>
      <c r="J241" s="59"/>
      <c r="K241" s="59"/>
      <c r="L241" s="59"/>
      <c r="M241" s="59"/>
      <c r="N241" s="63"/>
      <c r="O241" s="371"/>
      <c r="P241" s="100"/>
      <c r="Q241" s="362"/>
    </row>
    <row r="242" spans="1:17" ht="13" hidden="1" thickBot="1" x14ac:dyDescent="0.3"/>
    <row r="243" spans="1:17" hidden="1" x14ac:dyDescent="0.25">
      <c r="A243" s="87"/>
      <c r="C243" s="56"/>
      <c r="O243" s="56"/>
      <c r="Q243" s="87"/>
    </row>
    <row r="244" spans="1:17" customFormat="1" ht="12.65" hidden="1" customHeight="1" x14ac:dyDescent="0.25"/>
    <row r="245" spans="1:17" customFormat="1" ht="12.65" hidden="1" customHeight="1" x14ac:dyDescent="0.25"/>
    <row r="246" spans="1:17" customFormat="1" ht="12.65" hidden="1" customHeight="1" x14ac:dyDescent="0.25"/>
    <row r="247" spans="1:17" customFormat="1" ht="12.65" hidden="1" customHeight="1" x14ac:dyDescent="0.25"/>
    <row r="248" spans="1:17" customFormat="1" ht="12.65" hidden="1" customHeight="1" x14ac:dyDescent="0.25"/>
    <row r="249" spans="1:17" customFormat="1" ht="12.65" hidden="1" customHeight="1" x14ac:dyDescent="0.25"/>
    <row r="250" spans="1:17" customFormat="1" ht="12.65" hidden="1" customHeight="1" x14ac:dyDescent="0.25"/>
    <row r="251" spans="1:17" customFormat="1" ht="12.65" hidden="1" customHeight="1" x14ac:dyDescent="0.25"/>
    <row r="252" spans="1:17" customFormat="1" ht="12.65" hidden="1" customHeight="1" x14ac:dyDescent="0.25"/>
    <row r="253" spans="1:17" customFormat="1" ht="12.65" hidden="1" customHeight="1" x14ac:dyDescent="0.25"/>
    <row r="254" spans="1:17" ht="12.65" hidden="1" customHeight="1" x14ac:dyDescent="0.25"/>
    <row r="255" spans="1:17" ht="12.65" hidden="1" customHeight="1" x14ac:dyDescent="0.25"/>
    <row r="256" spans="1: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t="12.65" hidden="1" customHeight="1" x14ac:dyDescent="0.25"/>
    <row r="594" ht="12.65" hidden="1" customHeight="1" x14ac:dyDescent="0.25"/>
    <row r="595" ht="12.65" hidden="1" customHeight="1" x14ac:dyDescent="0.25"/>
    <row r="596" ht="12.65" hidden="1" customHeight="1" x14ac:dyDescent="0.25"/>
    <row r="597" ht="12.65" hidden="1" customHeight="1" x14ac:dyDescent="0.25"/>
    <row r="598" ht="12.65" hidden="1" customHeight="1" x14ac:dyDescent="0.25"/>
    <row r="599" ht="12.65" hidden="1" customHeight="1" x14ac:dyDescent="0.25"/>
    <row r="600" ht="12.65" hidden="1" customHeight="1" x14ac:dyDescent="0.25"/>
    <row r="601" ht="12.65" hidden="1" customHeight="1" x14ac:dyDescent="0.25"/>
    <row r="602" ht="12.65" hidden="1" customHeight="1" x14ac:dyDescent="0.25"/>
    <row r="603" ht="12.65" hidden="1" customHeight="1" x14ac:dyDescent="0.25"/>
    <row r="604" ht="12.65" hidden="1" customHeight="1" x14ac:dyDescent="0.25"/>
    <row r="605" ht="12.65" hidden="1" customHeight="1" x14ac:dyDescent="0.25"/>
    <row r="606" ht="12.65" hidden="1" customHeight="1" x14ac:dyDescent="0.25"/>
    <row r="607" ht="12.65" hidden="1" customHeight="1" x14ac:dyDescent="0.25"/>
    <row r="608" ht="12.65" hidden="1" customHeight="1" x14ac:dyDescent="0.25"/>
    <row r="609" ht="12.65" hidden="1" customHeight="1" x14ac:dyDescent="0.25"/>
    <row r="610" ht="12.65" hidden="1" customHeight="1" x14ac:dyDescent="0.25"/>
    <row r="611" ht="12.65" hidden="1" customHeight="1" x14ac:dyDescent="0.25"/>
    <row r="612" ht="12.65" hidden="1" customHeight="1" x14ac:dyDescent="0.25"/>
    <row r="613" ht="12.65" hidden="1" customHeight="1" x14ac:dyDescent="0.25"/>
    <row r="614" ht="12.65" hidden="1" customHeight="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sheetData>
  <sheetProtection algorithmName="SHA-512" hashValue="o9aC/c0eqIj3E1tY9gPr97LNP3otipD+3we0C9ZoYbW+dm4HnnYYO5XSGgvL90jIVeqMp3GKtE4Bdh3qN6z4yA==" saltValue="xzWsAwTkTQPumLOIey2q1w==" spinCount="100000" sheet="1" objects="1" formatColumns="0" formatRows="0"/>
  <autoFilter ref="A1:N614" xr:uid="{00000000-0001-0000-0600-000000000000}"/>
  <customSheetViews>
    <customSheetView guid="{F76BC29A-0A9C-41DD-B7BE-86D7BCE1FD7E}" showRuler="0">
      <pane xSplit="5" ySplit="3" topLeftCell="G97" activePane="bottomRight" state="frozenSplit"/>
      <selection pane="bottomRight" activeCell="L115" sqref="L115"/>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howRuler="0">
      <pane xSplit="5" ySplit="3" topLeftCell="F166" activePane="bottomRight" state="frozenSplit"/>
      <selection pane="bottomRight" activeCell="L184" sqref="L18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28">
    <mergeCell ref="Q82:Q181"/>
    <mergeCell ref="A162:A181"/>
    <mergeCell ref="A142:A161"/>
    <mergeCell ref="A122:A141"/>
    <mergeCell ref="A102:A121"/>
    <mergeCell ref="A82:A101"/>
    <mergeCell ref="O82:O101"/>
    <mergeCell ref="O102:O121"/>
    <mergeCell ref="O122:O141"/>
    <mergeCell ref="O142:O161"/>
    <mergeCell ref="O162:O181"/>
    <mergeCell ref="A62:A81"/>
    <mergeCell ref="A42:A61"/>
    <mergeCell ref="A22:A41"/>
    <mergeCell ref="A2:A21"/>
    <mergeCell ref="Q2:Q81"/>
    <mergeCell ref="O2:O21"/>
    <mergeCell ref="O22:O41"/>
    <mergeCell ref="O42:O61"/>
    <mergeCell ref="O62:O81"/>
    <mergeCell ref="A222:A241"/>
    <mergeCell ref="Q222:Q241"/>
    <mergeCell ref="A202:A221"/>
    <mergeCell ref="A182:A201"/>
    <mergeCell ref="Q182:Q221"/>
    <mergeCell ref="O182:O201"/>
    <mergeCell ref="O202:O221"/>
    <mergeCell ref="O222:O241"/>
  </mergeCells>
  <phoneticPr fontId="9" type="noConversion"/>
  <conditionalFormatting sqref="Q2 Q82 Q182 Q222">
    <cfRule type="cellIs" dxfId="271" priority="381" stopIfTrue="1" operator="equal">
      <formula>"S"</formula>
    </cfRule>
    <cfRule type="cellIs" dxfId="270" priority="382" stopIfTrue="1" operator="equal">
      <formula>"NR"</formula>
    </cfRule>
    <cfRule type="cellIs" dxfId="269" priority="383" stopIfTrue="1" operator="equal">
      <formula>"U"</formula>
    </cfRule>
  </conditionalFormatting>
  <conditionalFormatting sqref="D2:E241">
    <cfRule type="cellIs" dxfId="268" priority="48" stopIfTrue="1" operator="equal">
      <formula>"L"</formula>
    </cfRule>
    <cfRule type="cellIs" dxfId="267" priority="49" stopIfTrue="1" operator="equal">
      <formula>"M"</formula>
    </cfRule>
    <cfRule type="cellIs" dxfId="266" priority="50" stopIfTrue="1" operator="equal">
      <formula>"H"</formula>
    </cfRule>
  </conditionalFormatting>
  <conditionalFormatting sqref="C2:C241">
    <cfRule type="expression" dxfId="265" priority="8" stopIfTrue="1">
      <formula>D2=4</formula>
    </cfRule>
    <cfRule type="expression" dxfId="264" priority="9" stopIfTrue="1">
      <formula>D2=3</formula>
    </cfRule>
    <cfRule type="expression" dxfId="263" priority="10" stopIfTrue="1">
      <formula>OR(D2=1,D2=2)</formula>
    </cfRule>
  </conditionalFormatting>
  <conditionalFormatting sqref="C2:C241">
    <cfRule type="cellIs" dxfId="262" priority="6" stopIfTrue="1" operator="equal">
      <formula>"NC"</formula>
    </cfRule>
    <cfRule type="cellIs" dxfId="261" priority="7" stopIfTrue="1" operator="equal">
      <formula>"NY"</formula>
    </cfRule>
  </conditionalFormatting>
  <conditionalFormatting sqref="O2 O22 O42 O62 O82 O102 O122 O142 O162 O182 O202 O222">
    <cfRule type="expression" dxfId="260" priority="1" stopIfTrue="1">
      <formula>OR(O2="L",O2="FM")</formula>
    </cfRule>
    <cfRule type="expression" dxfId="259" priority="2" stopIfTrue="1">
      <formula>OR(O2="M",O2="LM")</formula>
    </cfRule>
    <cfRule type="expression" dxfId="258" priority="3" stopIfTrue="1">
      <formula>OR(O2="H",O2="PM",O2="NM",O2="DM")</formula>
    </cfRule>
    <cfRule type="expression" dxfId="257" priority="4" stopIfTrue="1">
      <formula>OR(O2="NC")</formula>
    </cfRule>
    <cfRule type="expression" dxfId="256" priority="5" stopIfTrue="1">
      <formula>OR(O2="NY")</formula>
    </cfRule>
  </conditionalFormatting>
  <dataValidations count="2">
    <dataValidation type="whole" operator="greaterThanOrEqual" allowBlank="1" showInputMessage="1" showErrorMessage="1" error="Only numeric entries allowed" sqref="H2:H241 J2:J241" xr:uid="{B9A3D9BF-62BC-4AD6-B69E-DC33196711A9}">
      <formula1>0</formula1>
    </dataValidation>
    <dataValidation type="list" allowBlank="1" showInputMessage="1" showErrorMessage="1" sqref="F2:G241" xr:uid="{74F3E091-5C39-4ADE-A409-C5FD3B358396}">
      <formula1>"0,1,NY"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28E8682C-331F-483D-852E-08CE97FE6CF1}">
          <x14:formula1>
            <xm:f>'Organizational Unit Summary'!$AL$22:$AL$24</xm:f>
          </x14:formula1>
          <xm:sqref>Q2 Q82 Q182 Q222</xm:sqref>
        </x14:dataValidation>
        <x14:dataValidation type="list" allowBlank="1" showInputMessage="1" showErrorMessage="1" xr:uid="{2EC9C864-0280-4C79-A3BF-3F35FFF6F7B4}">
          <x14:formula1>
            <xm:f>IF('Organizational Unit Summary'!$B$24="Evaluation", Eval_Char, Benchmark_Char)</xm:f>
          </x14:formula1>
          <xm:sqref>O2 O22 O42 O62 O82 O102 O122 O142 O162 O182 O202 O222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58A9D-2ED5-4EC3-B333-E67E9C39AC34}">
  <sheetPr codeName="Sheet27">
    <tabColor rgb="FF009999"/>
  </sheetPr>
  <dimension ref="A1:Q663"/>
  <sheetViews>
    <sheetView zoomScale="80" zoomScaleNormal="80" workbookViewId="0">
      <pane ySplit="1" topLeftCell="A2" activePane="bottomLeft" state="frozen"/>
      <selection pane="bottomLeft" activeCell="M671" sqref="M671"/>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99" t="s">
        <v>59</v>
      </c>
      <c r="B1" s="199" t="s">
        <v>60</v>
      </c>
      <c r="C1" s="199" t="s">
        <v>332</v>
      </c>
      <c r="D1" s="199" t="s">
        <v>61</v>
      </c>
      <c r="E1" s="199" t="s">
        <v>62</v>
      </c>
      <c r="F1" s="199" t="s">
        <v>63</v>
      </c>
      <c r="G1" s="199" t="s">
        <v>64</v>
      </c>
      <c r="H1" s="199" t="s">
        <v>65</v>
      </c>
      <c r="I1" s="199" t="s">
        <v>497</v>
      </c>
      <c r="J1" s="199" t="s">
        <v>66</v>
      </c>
      <c r="K1" s="199" t="s">
        <v>323</v>
      </c>
      <c r="L1" s="199" t="s">
        <v>624</v>
      </c>
      <c r="M1" s="199" t="s">
        <v>68</v>
      </c>
      <c r="N1" s="199" t="s">
        <v>496</v>
      </c>
      <c r="O1" s="200" t="s">
        <v>69</v>
      </c>
      <c r="P1" s="199" t="s">
        <v>484</v>
      </c>
      <c r="Q1" s="273" t="s">
        <v>325</v>
      </c>
    </row>
    <row r="2" spans="1:17" ht="13" x14ac:dyDescent="0.25">
      <c r="A2" s="351" t="s">
        <v>454</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Summary'!$G$48="OoS","OoS",IF(AND(F2=1,G2=1,NOT(ISTEXT(I2))),4,IF(AND(F2=1,G2=1,ISTEXT(I2)),3,IF(AND(OR(F2=1,G2=1),ISTEXT(I2)),2,1))))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Summary'!$H$48="OoS","OoS",IF(AND(F3=1,G3=1,NOT(ISTEXT(I3))),4,IF(AND(F3=1,G3=1,ISTEXT(I3)),3,IF(AND(OR(F3=1,G3=1),ISTEXT(I3)),2,1))))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Summary'!$I$48="OoS","OoS",IF(AND(F4=1,G4=1,NOT(ISTEXT(I4))),4,IF(AND(F4=1,G4=1,ISTEXT(I4)),3,IF(AND(OR(F4=1,G4=1),ISTEXT(I4)),2,1))))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Summary'!$J$48="OoS","OoS",IF(AND(F5=1,G5=1,NOT(ISTEXT(I5))),4,IF(AND(F5=1,G5=1,ISTEXT(I5)),3,IF(AND(OR(F5=1,G5=1),ISTEXT(I5)),2,1))))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Summary'!$K$48="OoS","OoS",IF(AND(F6=1,G6=1,NOT(ISTEXT(I6))),4,IF(AND(F6=1,G6=1,ISTEXT(I6)),3,IF(AND(OR(F6=1,G6=1),ISTEXT(I6)),2,1))))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Summary'!$L$48="OoS","OoS",IF(AND(F7=1,G7=1,NOT(ISTEXT(I7))),4,IF(AND(F7=1,G7=1,ISTEXT(I7)),3,IF(AND(OR(F7=1,G7=1),ISTEXT(I7)),2,1))))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Summary'!$M$48="OoS","OoS",IF(AND(F8=1,G8=1,NOT(ISTEXT(I8))),4,IF(AND(F8=1,G8=1,ISTEXT(I8)),3,IF(AND(OR(F8=1,G8=1),ISTEXT(I8)),2,1))))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Summary'!$N$48="OoS","OoS",IF(AND(F9=1,G9=1,NOT(ISTEXT(I9))),4,IF(AND(F9=1,G9=1,ISTEXT(I9)),3,IF(AND(OR(F9=1,G9=1),ISTEXT(I9)),2,1))))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Summary'!$O$48="OoS","OoS",IF(AND(F10=1,G10=1,NOT(ISTEXT(I10))),4,IF(AND(F10=1,G10=1,ISTEXT(I10)),3,IF(AND(OR(F10=1,G10=1),ISTEXT(I10)),2,1))))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Summary'!$P$48="OoS","OoS",IF(AND(F11=1,G11=1,NOT(ISTEXT(I11))),4,IF(AND(F11=1,G11=1,ISTEXT(I11)),3,IF(AND(OR(F11=1,G11=1),ISTEXT(I11)),2,1))))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Summary'!$Q$48="OoS","OoS",IF(AND(F12=1,G12=1,NOT(ISTEXT(I12))),4,IF(AND(F12=1,G12=1,ISTEXT(I12)),3,IF(AND(OR(F12=1,G12=1),ISTEXT(I12)),2,1))))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Summary'!$R$48="OoS","OoS",IF(AND(F13=1,G13=1,NOT(ISTEXT(I13))),4,IF(AND(F13=1,G13=1,ISTEXT(I13)),3,IF(AND(OR(F13=1,G13=1),ISTEXT(I13)),2,1))))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Summary'!$S$48="OoS","OoS",IF(AND(F14=1,G14=1,NOT(ISTEXT(I14))),4,IF(AND(F14=1,G14=1,ISTEXT(I14)),3,IF(AND(OR(F14=1,G14=1),ISTEXT(I14)),2,1))))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Summary'!$T$48="OoS","OoS",IF(AND(F15=1,G15=1,NOT(ISTEXT(I15))),4,IF(AND(F15=1,G15=1,ISTEXT(I15)),3,IF(AND(OR(F15=1,G15=1),ISTEXT(I15)),2,1))))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Summary'!$U$48="OoS","OoS",IF(AND(F16=1,G16=1,NOT(ISTEXT(I16))),4,IF(AND(F16=1,G16=1,ISTEXT(I16)),3,IF(AND(OR(F16=1,G16=1),ISTEXT(I16)),2,1))))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Summary'!$V$48="OoS","OoS",IF(AND(F17=1,G17=1,NOT(ISTEXT(I17))),4,IF(AND(F17=1,G17=1,ISTEXT(I17)),3,IF(AND(OR(F17=1,G17=1),ISTEXT(I17)),2,1))))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Summary'!$W$48="OoS","OoS",IF(AND(F18=1,G18=1,NOT(ISTEXT(I18))),4,IF(AND(F18=1,G18=1,ISTEXT(I18)),3,IF(AND(OR(F18=1,G18=1),ISTEXT(I18)),2,1))))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Summary'!$X$48="OoS","OoS",IF(AND(F19=1,G19=1,NOT(ISTEXT(I19))),4,IF(AND(F19=1,G19=1,ISTEXT(I19)),3,IF(AND(OR(F19=1,G19=1),ISTEXT(I19)),2,1))))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Summary'!$Y$48="OoS","OoS",IF(AND(F20=1,G20=1,NOT(ISTEXT(I20))),4,IF(AND(F20=1,G20=1,ISTEXT(I20)),3,IF(AND(OR(F20=1,G20=1),ISTEXT(I20)),2,1))))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Summary'!$Z$48="OoS","OoS",IF(AND(F21=1,G21=1,NOT(ISTEXT(I21))),4,IF(AND(F21=1,G21=1,ISTEXT(I21)),3,IF(AND(OR(F21=1,G21=1),ISTEXT(I21)),2,1))))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455</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Summary'!$G$48="OoS","OoS",IF(AND(F22=1,G22=1,NOT(ISTEXT(I22))),4,IF(AND(F22=1,G22=1,ISTEXT(I22)),3,IF(AND(OR(F22=1,G22=1),ISTEXT(I22)),2,1))))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Summary'!$H$48="OoS","OoS",IF(AND(F23=1,G23=1,NOT(ISTEXT(I23))),4,IF(AND(F23=1,G23=1,ISTEXT(I23)),3,IF(AND(OR(F23=1,G23=1),ISTEXT(I23)),2,1))))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Summary'!$I$48="OoS","OoS",IF(AND(F24=1,G24=1,NOT(ISTEXT(I24))),4,IF(AND(F24=1,G24=1,ISTEXT(I24)),3,IF(AND(OR(F24=1,G24=1),ISTEXT(I24)),2,1))))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Summary'!$J$48="OoS","OoS",IF(AND(F25=1,G25=1,NOT(ISTEXT(I25))),4,IF(AND(F25=1,G25=1,ISTEXT(I25)),3,IF(AND(OR(F25=1,G25=1),ISTEXT(I25)),2,1))))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Summary'!$K$48="OoS","OoS",IF(AND(F26=1,G26=1,NOT(ISTEXT(I26))),4,IF(AND(F26=1,G26=1,ISTEXT(I26)),3,IF(AND(OR(F26=1,G26=1),ISTEXT(I26)),2,1))))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Summary'!$L$48="OoS","OoS",IF(AND(F27=1,G27=1,NOT(ISTEXT(I27))),4,IF(AND(F27=1,G27=1,ISTEXT(I27)),3,IF(AND(OR(F27=1,G27=1),ISTEXT(I27)),2,1))))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Summary'!$M$48="OoS","OoS",IF(AND(F28=1,G28=1,NOT(ISTEXT(I28))),4,IF(AND(F28=1,G28=1,ISTEXT(I28)),3,IF(AND(OR(F28=1,G28=1),ISTEXT(I28)),2,1))))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Summary'!$N$48="OoS","OoS",IF(AND(F29=1,G29=1,NOT(ISTEXT(I29))),4,IF(AND(F29=1,G29=1,ISTEXT(I29)),3,IF(AND(OR(F29=1,G29=1),ISTEXT(I29)),2,1))))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Summary'!$O$48="OoS","OoS",IF(AND(F30=1,G30=1,NOT(ISTEXT(I30))),4,IF(AND(F30=1,G30=1,ISTEXT(I30)),3,IF(AND(OR(F30=1,G30=1),ISTEXT(I30)),2,1))))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Summary'!$P$48="OoS","OoS",IF(AND(F31=1,G31=1,NOT(ISTEXT(I31))),4,IF(AND(F31=1,G31=1,ISTEXT(I31)),3,IF(AND(OR(F31=1,G31=1),ISTEXT(I31)),2,1))))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Summary'!$Q$48="OoS","OoS",IF(AND(F32=1,G32=1,NOT(ISTEXT(I32))),4,IF(AND(F32=1,G32=1,ISTEXT(I32)),3,IF(AND(OR(F32=1,G32=1),ISTEXT(I32)),2,1))))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Summary'!$R$48="OoS","OoS",IF(AND(F33=1,G33=1,NOT(ISTEXT(I33))),4,IF(AND(F33=1,G33=1,ISTEXT(I33)),3,IF(AND(OR(F33=1,G33=1),ISTEXT(I33)),2,1))))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Summary'!$S$48="OoS","OoS",IF(AND(F34=1,G34=1,NOT(ISTEXT(I34))),4,IF(AND(F34=1,G34=1,ISTEXT(I34)),3,IF(AND(OR(F34=1,G34=1),ISTEXT(I34)),2,1))))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Summary'!$T$48="OoS","OoS",IF(AND(F35=1,G35=1,NOT(ISTEXT(I35))),4,IF(AND(F35=1,G35=1,ISTEXT(I35)),3,IF(AND(OR(F35=1,G35=1),ISTEXT(I35)),2,1))))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Summary'!$U$48="OoS","OoS",IF(AND(F36=1,G36=1,NOT(ISTEXT(I36))),4,IF(AND(F36=1,G36=1,ISTEXT(I36)),3,IF(AND(OR(F36=1,G36=1),ISTEXT(I36)),2,1))))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Summary'!$V$48="OoS","OoS",IF(AND(F37=1,G37=1,NOT(ISTEXT(I37))),4,IF(AND(F37=1,G37=1,ISTEXT(I37)),3,IF(AND(OR(F37=1,G37=1),ISTEXT(I37)),2,1))))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Summary'!$W$48="OoS","OoS",IF(AND(F38=1,G38=1,NOT(ISTEXT(I38))),4,IF(AND(F38=1,G38=1,ISTEXT(I38)),3,IF(AND(OR(F38=1,G38=1),ISTEXT(I38)),2,1))))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Summary'!$X$48="OoS","OoS",IF(AND(F39=1,G39=1,NOT(ISTEXT(I39))),4,IF(AND(F39=1,G39=1,ISTEXT(I39)),3,IF(AND(OR(F39=1,G39=1),ISTEXT(I39)),2,1))))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Summary'!$Y$48="OoS","OoS",IF(AND(F40=1,G40=1,NOT(ISTEXT(I40))),4,IF(AND(F40=1,G40=1,ISTEXT(I40)),3,IF(AND(OR(F40=1,G40=1),ISTEXT(I40)),2,1))))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Summary'!$Z$48="OoS","OoS",IF(AND(F41=1,G41=1,NOT(ISTEXT(I41))),4,IF(AND(F41=1,G41=1,ISTEXT(I41)),3,IF(AND(OR(F41=1,G41=1),ISTEXT(I41)),2,1))))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456</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Summary'!$G$48="OoS","OoS",IF(AND(F42=1,G42=1,NOT(ISTEXT(I42))),4,IF(AND(F42=1,G42=1,ISTEXT(I42)),3,IF(AND(OR(F42=1,G42=1),ISTEXT(I42)),2,1))))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Summary'!$H$48="OoS","OoS",IF(AND(F43=1,G43=1,NOT(ISTEXT(I43))),4,IF(AND(F43=1,G43=1,ISTEXT(I43)),3,IF(AND(OR(F43=1,G43=1),ISTEXT(I43)),2,1))))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Summary'!$I$48="OoS","OoS",IF(AND(F44=1,G44=1,NOT(ISTEXT(I44))),4,IF(AND(F44=1,G44=1,ISTEXT(I44)),3,IF(AND(OR(F44=1,G44=1),ISTEXT(I44)),2,1))))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Summary'!$J$48="OoS","OoS",IF(AND(F45=1,G45=1,NOT(ISTEXT(I45))),4,IF(AND(F45=1,G45=1,ISTEXT(I45)),3,IF(AND(OR(F45=1,G45=1),ISTEXT(I45)),2,1))))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Summary'!$K$48="OoS","OoS",IF(AND(F46=1,G46=1,NOT(ISTEXT(I46))),4,IF(AND(F46=1,G46=1,ISTEXT(I46)),3,IF(AND(OR(F46=1,G46=1),ISTEXT(I46)),2,1))))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Summary'!$L$48="OoS","OoS",IF(AND(F47=1,G47=1,NOT(ISTEXT(I47))),4,IF(AND(F47=1,G47=1,ISTEXT(I47)),3,IF(AND(OR(F47=1,G47=1),ISTEXT(I47)),2,1))))</f>
        <v>OoS</v>
      </c>
      <c r="E47" s="57" t="b">
        <f t="shared" ref="E47:E81"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Summary'!$M$48="OoS","OoS",IF(AND(F48=1,G48=1,NOT(ISTEXT(I48))),4,IF(AND(F48=1,G48=1,ISTEXT(I48)),3,IF(AND(OR(F48=1,G48=1),ISTEXT(I48)),2,1))))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Summary'!$N$48="OoS","OoS",IF(AND(F49=1,G49=1,NOT(ISTEXT(I49))),4,IF(AND(F49=1,G49=1,ISTEXT(I49)),3,IF(AND(OR(F49=1,G49=1),ISTEXT(I49)),2,1))))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Summary'!$O$48="OoS","OoS",IF(AND(F50=1,G50=1,NOT(ISTEXT(I50))),4,IF(AND(F50=1,G50=1,ISTEXT(I50)),3,IF(AND(OR(F50=1,G50=1),ISTEXT(I50)),2,1))))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Summary'!$P$48="OoS","OoS",IF(AND(F51=1,G51=1,NOT(ISTEXT(I51))),4,IF(AND(F51=1,G51=1,ISTEXT(I51)),3,IF(AND(OR(F51=1,G51=1),ISTEXT(I51)),2,1))))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Summary'!$Q$48="OoS","OoS",IF(AND(F52=1,G52=1,NOT(ISTEXT(I52))),4,IF(AND(F52=1,G52=1,ISTEXT(I52)),3,IF(AND(OR(F52=1,G52=1),ISTEXT(I52)),2,1))))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Summary'!$R$48="OoS","OoS",IF(AND(F53=1,G53=1,NOT(ISTEXT(I53))),4,IF(AND(F53=1,G53=1,ISTEXT(I53)),3,IF(AND(OR(F53=1,G53=1),ISTEXT(I53)),2,1))))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Summary'!$S$48="OoS","OoS",IF(AND(F54=1,G54=1,NOT(ISTEXT(I54))),4,IF(AND(F54=1,G54=1,ISTEXT(I54)),3,IF(AND(OR(F54=1,G54=1),ISTEXT(I54)),2,1))))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Summary'!$T$48="OoS","OoS",IF(AND(F55=1,G55=1,NOT(ISTEXT(I55))),4,IF(AND(F55=1,G55=1,ISTEXT(I55)),3,IF(AND(OR(F55=1,G55=1),ISTEXT(I55)),2,1))))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Summary'!$U$48="OoS","OoS",IF(AND(F56=1,G56=1,NOT(ISTEXT(I56))),4,IF(AND(F56=1,G56=1,ISTEXT(I56)),3,IF(AND(OR(F56=1,G56=1),ISTEXT(I56)),2,1))))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Summary'!$V$48="OoS","OoS",IF(AND(F57=1,G57=1,NOT(ISTEXT(I57))),4,IF(AND(F57=1,G57=1,ISTEXT(I57)),3,IF(AND(OR(F57=1,G57=1),ISTEXT(I57)),2,1))))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Summary'!$W$48="OoS","OoS",IF(AND(F58=1,G58=1,NOT(ISTEXT(I58))),4,IF(AND(F58=1,G58=1,ISTEXT(I58)),3,IF(AND(OR(F58=1,G58=1),ISTEXT(I58)),2,1))))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Summary'!$X$48="OoS","OoS",IF(AND(F59=1,G59=1,NOT(ISTEXT(I59))),4,IF(AND(F59=1,G59=1,ISTEXT(I59)),3,IF(AND(OR(F59=1,G59=1),ISTEXT(I59)),2,1))))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Summary'!$Y$48="OoS","OoS",IF(AND(F60=1,G60=1,NOT(ISTEXT(I60))),4,IF(AND(F60=1,G60=1,ISTEXT(I60)),3,IF(AND(OR(F60=1,G60=1),ISTEXT(I60)),2,1))))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Summary'!$Z$48="OoS","OoS",IF(AND(F61=1,G61=1,NOT(ISTEXT(I61))),4,IF(AND(F61=1,G61=1,ISTEXT(I61)),3,IF(AND(OR(F61=1,G61=1),ISTEXT(I61)),2,1))))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457</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Summary'!$G$48="OoS","OoS",IF(AND(F62=1,G62=1,NOT(ISTEXT(I62))),4,IF(AND(F62=1,G62=1,ISTEXT(I62)),3,IF(AND(OR(F62=1,G62=1),ISTEXT(I62)),2,1))))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Summary'!$H$48="OoS","OoS",IF(AND(F63=1,G63=1,NOT(ISTEXT(I63))),4,IF(AND(F63=1,G63=1,ISTEXT(I63)),3,IF(AND(OR(F63=1,G63=1),ISTEXT(I63)),2,1))))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Summary'!$I$48="OoS","OoS",IF(AND(F64=1,G64=1,NOT(ISTEXT(I64))),4,IF(AND(F64=1,G64=1,ISTEXT(I64)),3,IF(AND(OR(F64=1,G64=1),ISTEXT(I64)),2,1))))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Summary'!$J$48="OoS","OoS",IF(AND(F65=1,G65=1,NOT(ISTEXT(I65))),4,IF(AND(F65=1,G65=1,ISTEXT(I65)),3,IF(AND(OR(F65=1,G65=1),ISTEXT(I65)),2,1))))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Summary'!$K$48="OoS","OoS",IF(AND(F66=1,G66=1,NOT(ISTEXT(I66))),4,IF(AND(F66=1,G66=1,ISTEXT(I66)),3,IF(AND(OR(F66=1,G66=1),ISTEXT(I66)),2,1))))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Summary'!$L$48="OoS","OoS",IF(AND(F67=1,G67=1,NOT(ISTEXT(I67))),4,IF(AND(F67=1,G67=1,ISTEXT(I67)),3,IF(AND(OR(F67=1,G67=1),ISTEXT(I67)),2,1))))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Summary'!$M$48="OoS","OoS",IF(AND(F68=1,G68=1,NOT(ISTEXT(I68))),4,IF(AND(F68=1,G68=1,ISTEXT(I68)),3,IF(AND(OR(F68=1,G68=1),ISTEXT(I68)),2,1))))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Summary'!$N$48="OoS","OoS",IF(AND(F69=1,G69=1,NOT(ISTEXT(I69))),4,IF(AND(F69=1,G69=1,ISTEXT(I69)),3,IF(AND(OR(F69=1,G69=1),ISTEXT(I69)),2,1))))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Summary'!$O$48="OoS","OoS",IF(AND(F70=1,G70=1,NOT(ISTEXT(I70))),4,IF(AND(F70=1,G70=1,ISTEXT(I70)),3,IF(AND(OR(F70=1,G70=1),ISTEXT(I70)),2,1))))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Summary'!$P$48="OoS","OoS",IF(AND(F71=1,G71=1,NOT(ISTEXT(I71))),4,IF(AND(F71=1,G71=1,ISTEXT(I71)),3,IF(AND(OR(F71=1,G71=1),ISTEXT(I71)),2,1))))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Summary'!$Q$48="OoS","OoS",IF(AND(F72=1,G72=1,NOT(ISTEXT(I72))),4,IF(AND(F72=1,G72=1,ISTEXT(I72)),3,IF(AND(OR(F72=1,G72=1),ISTEXT(I72)),2,1))))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Summary'!$R$48="OoS","OoS",IF(AND(F73=1,G73=1,NOT(ISTEXT(I73))),4,IF(AND(F73=1,G73=1,ISTEXT(I73)),3,IF(AND(OR(F73=1,G73=1),ISTEXT(I73)),2,1))))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Summary'!$S$48="OoS","OoS",IF(AND(F74=1,G74=1,NOT(ISTEXT(I74))),4,IF(AND(F74=1,G74=1,ISTEXT(I74)),3,IF(AND(OR(F74=1,G74=1),ISTEXT(I74)),2,1))))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Summary'!$T$48="OoS","OoS",IF(AND(F75=1,G75=1,NOT(ISTEXT(I75))),4,IF(AND(F75=1,G75=1,ISTEXT(I75)),3,IF(AND(OR(F75=1,G75=1),ISTEXT(I75)),2,1))))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Summary'!$U$48="OoS","OoS",IF(AND(F76=1,G76=1,NOT(ISTEXT(I76))),4,IF(AND(F76=1,G76=1,ISTEXT(I76)),3,IF(AND(OR(F76=1,G76=1),ISTEXT(I76)),2,1))))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Summary'!$V$48="OoS","OoS",IF(AND(F77=1,G77=1,NOT(ISTEXT(I77))),4,IF(AND(F77=1,G77=1,ISTEXT(I77)),3,IF(AND(OR(F77=1,G77=1),ISTEXT(I77)),2,1))))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Summary'!$W$48="OoS","OoS",IF(AND(F78=1,G78=1,NOT(ISTEXT(I78))),4,IF(AND(F78=1,G78=1,ISTEXT(I78)),3,IF(AND(OR(F78=1,G78=1),ISTEXT(I78)),2,1))))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Summary'!$X$48="OoS","OoS",IF(AND(F79=1,G79=1,NOT(ISTEXT(I79))),4,IF(AND(F79=1,G79=1,ISTEXT(I79)),3,IF(AND(OR(F79=1,G79=1),ISTEXT(I79)),2,1))))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Summary'!$Y$48="OoS","OoS",IF(AND(F80=1,G80=1,NOT(ISTEXT(I80))),4,IF(AND(F80=1,G80=1,ISTEXT(I80)),3,IF(AND(OR(F80=1,G80=1),ISTEXT(I80)),2,1))))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Summary'!$Z$48="OoS","OoS",IF(AND(F81=1,G81=1,NOT(ISTEXT(I81))),4,IF(AND(F81=1,G81=1,ISTEXT(I81)),3,IF(AND(OR(F81=1,G81=1),ISTEXT(I81)),2,1))))</f>
        <v>OoS</v>
      </c>
      <c r="E81" s="57" t="b">
        <f t="shared" si="1"/>
        <v>1</v>
      </c>
      <c r="F81" s="59"/>
      <c r="G81" s="59"/>
      <c r="H81" s="59"/>
      <c r="I81" s="59"/>
      <c r="J81" s="59"/>
      <c r="K81" s="59"/>
      <c r="L81" s="59"/>
      <c r="M81" s="59"/>
      <c r="N81" s="63"/>
      <c r="O81" s="371"/>
      <c r="P81" s="264"/>
      <c r="Q81" s="368"/>
    </row>
    <row r="82" spans="1:17" ht="13" x14ac:dyDescent="0.25">
      <c r="A82" s="351" t="s">
        <v>458</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Summary'!$G$48="OoS","OoS",IF(AND(F82=1,G82=1,NOT(ISTEXT(I82))),4,IF(AND(F82=1,G82=1,ISTEXT(I82)),3,IF(AND(OR(F82=1,G82=1),ISTEXT(I82)),2,1))))</f>
        <v>OoS</v>
      </c>
      <c r="E82" s="57" t="b">
        <f t="shared" ref="E82:E121" si="2">OR(NOT(ISBLANK(F82)),OR(C82="OoS"))</f>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Summary'!$H$48="OoS","OoS",IF(AND(F83=1,G83=1,NOT(ISTEXT(I83))),4,IF(AND(F83=1,G83=1,ISTEXT(I83)),3,IF(AND(OR(F83=1,G83=1),ISTEXT(I83)),2,1))))</f>
        <v>OoS</v>
      </c>
      <c r="E83" s="57" t="b">
        <f t="shared" si="2"/>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Summary'!$I$48="OoS","OoS",IF(AND(F84=1,G84=1,NOT(ISTEXT(I84))),4,IF(AND(F84=1,G84=1,ISTEXT(I84)),3,IF(AND(OR(F84=1,G84=1),ISTEXT(I84)),2,1))))</f>
        <v>OoS</v>
      </c>
      <c r="E84" s="57" t="b">
        <f t="shared" si="2"/>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Summary'!$J$48="OoS","OoS",IF(AND(F85=1,G85=1,NOT(ISTEXT(I85))),4,IF(AND(F85=1,G85=1,ISTEXT(I85)),3,IF(AND(OR(F85=1,G85=1),ISTEXT(I85)),2,1))))</f>
        <v>OoS</v>
      </c>
      <c r="E85" s="57" t="b">
        <f t="shared" si="2"/>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Summary'!$K$48="OoS","OoS",IF(AND(F86=1,G86=1,NOT(ISTEXT(I86))),4,IF(AND(F86=1,G86=1,ISTEXT(I86)),3,IF(AND(OR(F86=1,G86=1),ISTEXT(I86)),2,1))))</f>
        <v>OoS</v>
      </c>
      <c r="E86" s="57" t="b">
        <f t="shared" si="2"/>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Summary'!$L$48="OoS","OoS",IF(AND(F87=1,G87=1,NOT(ISTEXT(I87))),4,IF(AND(F87=1,G87=1,ISTEXT(I87)),3,IF(AND(OR(F87=1,G87=1),ISTEXT(I87)),2,1))))</f>
        <v>OoS</v>
      </c>
      <c r="E87" s="57" t="b">
        <f t="shared" si="2"/>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Summary'!$M$48="OoS","OoS",IF(AND(F88=1,G88=1,NOT(ISTEXT(I88))),4,IF(AND(F88=1,G88=1,ISTEXT(I88)),3,IF(AND(OR(F88=1,G88=1),ISTEXT(I88)),2,1))))</f>
        <v>OoS</v>
      </c>
      <c r="E88" s="57" t="b">
        <f t="shared" si="2"/>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Summary'!$N$48="OoS","OoS",IF(AND(F89=1,G89=1,NOT(ISTEXT(I89))),4,IF(AND(F89=1,G89=1,ISTEXT(I89)),3,IF(AND(OR(F89=1,G89=1),ISTEXT(I89)),2,1))))</f>
        <v>OoS</v>
      </c>
      <c r="E89" s="57" t="b">
        <f t="shared" si="2"/>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Summary'!$O$48="OoS","OoS",IF(AND(F90=1,G90=1,NOT(ISTEXT(I90))),4,IF(AND(F90=1,G90=1,ISTEXT(I90)),3,IF(AND(OR(F90=1,G90=1),ISTEXT(I90)),2,1))))</f>
        <v>OoS</v>
      </c>
      <c r="E90" s="57" t="b">
        <f t="shared" si="2"/>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Summary'!$P$48="OoS","OoS",IF(AND(F91=1,G91=1,NOT(ISTEXT(I91))),4,IF(AND(F91=1,G91=1,ISTEXT(I91)),3,IF(AND(OR(F91=1,G91=1),ISTEXT(I91)),2,1))))</f>
        <v>OoS</v>
      </c>
      <c r="E91" s="57" t="b">
        <f t="shared" si="2"/>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Summary'!$Q$48="OoS","OoS",IF(AND(F92=1,G92=1,NOT(ISTEXT(I92))),4,IF(AND(F92=1,G92=1,ISTEXT(I92)),3,IF(AND(OR(F92=1,G92=1),ISTEXT(I92)),2,1))))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Summary'!$R$48="OoS","OoS",IF(AND(F93=1,G93=1,NOT(ISTEXT(I93))),4,IF(AND(F93=1,G93=1,ISTEXT(I93)),3,IF(AND(OR(F93=1,G93=1),ISTEXT(I93)),2,1))))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Summary'!$S$48="OoS","OoS",IF(AND(F94=1,G94=1,NOT(ISTEXT(I94))),4,IF(AND(F94=1,G94=1,ISTEXT(I94)),3,IF(AND(OR(F94=1,G94=1),ISTEXT(I94)),2,1))))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Summary'!$T$48="OoS","OoS",IF(AND(F95=1,G95=1,NOT(ISTEXT(I95))),4,IF(AND(F95=1,G95=1,ISTEXT(I95)),3,IF(AND(OR(F95=1,G95=1),ISTEXT(I95)),2,1))))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Summary'!$U$48="OoS","OoS",IF(AND(F96=1,G96=1,NOT(ISTEXT(I96))),4,IF(AND(F96=1,G96=1,ISTEXT(I96)),3,IF(AND(OR(F96=1,G96=1),ISTEXT(I96)),2,1))))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Summary'!$V$48="OoS","OoS",IF(AND(F97=1,G97=1,NOT(ISTEXT(I97))),4,IF(AND(F97=1,G97=1,ISTEXT(I97)),3,IF(AND(OR(F97=1,G97=1),ISTEXT(I97)),2,1))))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Summary'!$W$48="OoS","OoS",IF(AND(F98=1,G98=1,NOT(ISTEXT(I98))),4,IF(AND(F98=1,G98=1,ISTEXT(I98)),3,IF(AND(OR(F98=1,G98=1),ISTEXT(I98)),2,1))))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Summary'!$X$48="OoS","OoS",IF(AND(F99=1,G99=1,NOT(ISTEXT(I99))),4,IF(AND(F99=1,G99=1,ISTEXT(I99)),3,IF(AND(OR(F99=1,G99=1),ISTEXT(I99)),2,1))))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Summary'!$Y$48="OoS","OoS",IF(AND(F100=1,G100=1,NOT(ISTEXT(I100))),4,IF(AND(F100=1,G100=1,ISTEXT(I100)),3,IF(AND(OR(F100=1,G100=1),ISTEXT(I100)),2,1))))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Summary'!$Z$48="OoS","OoS",IF(AND(F101=1,G101=1,NOT(ISTEXT(I101))),4,IF(AND(F101=1,G101=1,ISTEXT(I101)),3,IF(AND(OR(F101=1,G101=1),ISTEXT(I101)),2,1))))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459</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Summary'!$G$48="OoS","OoS",IF(AND(F102=1,G102=1,NOT(ISTEXT(I102))),4,IF(AND(F102=1,G102=1,ISTEXT(I102)),3,IF(AND(OR(F102=1,G102=1),ISTEXT(I102)),2,1))))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customFormat="1" ht="12.65" hidden="1" customHeight="1" thickBot="1" x14ac:dyDescent="0.3"/>
    <row r="123" spans="1:17" customFormat="1" ht="12.65" hidden="1" customHeight="1" x14ac:dyDescent="0.25"/>
    <row r="124" spans="1:17" customFormat="1" ht="12.65" hidden="1" customHeight="1" x14ac:dyDescent="0.25"/>
    <row r="125" spans="1:17" customFormat="1" ht="12.65" hidden="1" customHeight="1" x14ac:dyDescent="0.25"/>
    <row r="126" spans="1:17" customFormat="1" ht="12.65" hidden="1" customHeight="1" x14ac:dyDescent="0.25"/>
    <row r="127" spans="1:17" customFormat="1" ht="12.65" hidden="1" customHeight="1" x14ac:dyDescent="0.25"/>
    <row r="128" spans="1:17" customFormat="1" ht="12.65" hidden="1" customHeight="1" x14ac:dyDescent="0.25"/>
    <row r="129" customFormat="1" ht="12.65" hidden="1" customHeight="1" x14ac:dyDescent="0.25"/>
    <row r="130" customFormat="1" ht="12.65" hidden="1" customHeight="1" x14ac:dyDescent="0.25"/>
    <row r="131" customFormat="1" ht="12.65" hidden="1" customHeight="1" x14ac:dyDescent="0.25"/>
    <row r="132" customFormat="1" ht="12.65" hidden="1" customHeight="1" x14ac:dyDescent="0.25"/>
    <row r="133" customFormat="1" ht="12.65" hidden="1" customHeight="1" x14ac:dyDescent="0.25"/>
    <row r="134" customFormat="1" ht="12.65" hidden="1" customHeight="1" x14ac:dyDescent="0.25"/>
    <row r="135" customFormat="1" ht="12.65" hidden="1" customHeight="1" x14ac:dyDescent="0.25"/>
    <row r="136" customFormat="1" ht="12.65" hidden="1" customHeight="1" x14ac:dyDescent="0.25"/>
    <row r="137" customFormat="1" ht="12.65" hidden="1" customHeight="1" x14ac:dyDescent="0.25"/>
    <row r="138" customFormat="1" ht="12.65" hidden="1" customHeight="1" x14ac:dyDescent="0.25"/>
    <row r="139" customFormat="1" ht="12.65" hidden="1" customHeight="1" x14ac:dyDescent="0.25"/>
    <row r="140" customFormat="1" ht="12.65" hidden="1" customHeight="1" x14ac:dyDescent="0.25"/>
    <row r="141" customFormat="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algorithmName="SHA-512" hashValue="l/7vvbicIYJ+LnKL7+MqaJ+T9tVddBvWyBgp1lwrSboMtbuASaS4crRvE4d6Rn0QHpi3mEqlneztf9ybqQ7AHQ==" saltValue="BKsqYpoMFrlEctU3trXf2A==" spinCount="100000" sheet="1" objects="1" formatColumns="0" formatRows="0"/>
  <autoFilter ref="A1:N331" xr:uid="{D1658A9D-2ED5-4EC3-B333-E67E9C39AC34}"/>
  <mergeCells count="15">
    <mergeCell ref="A102:A121"/>
    <mergeCell ref="A82:A101"/>
    <mergeCell ref="A62:A81"/>
    <mergeCell ref="A22:A41"/>
    <mergeCell ref="Q2:Q41"/>
    <mergeCell ref="Q42:Q81"/>
    <mergeCell ref="Q82:Q121"/>
    <mergeCell ref="A2:A21"/>
    <mergeCell ref="A42:A61"/>
    <mergeCell ref="O2:O21"/>
    <mergeCell ref="O22:O41"/>
    <mergeCell ref="O42:O61"/>
    <mergeCell ref="O62:O81"/>
    <mergeCell ref="O82:O101"/>
    <mergeCell ref="O102:O121"/>
  </mergeCells>
  <conditionalFormatting sqref="Q2 Q42 Q82">
    <cfRule type="cellIs" dxfId="255" priority="65" stopIfTrue="1" operator="equal">
      <formula>"S"</formula>
    </cfRule>
    <cfRule type="cellIs" dxfId="254" priority="66" stopIfTrue="1" operator="equal">
      <formula>"NR"</formula>
    </cfRule>
    <cfRule type="cellIs" dxfId="253" priority="67" stopIfTrue="1" operator="equal">
      <formula>"U"</formula>
    </cfRule>
  </conditionalFormatting>
  <conditionalFormatting sqref="D2:E121">
    <cfRule type="cellIs" dxfId="252" priority="62" stopIfTrue="1" operator="equal">
      <formula>"L"</formula>
    </cfRule>
    <cfRule type="cellIs" dxfId="251" priority="63" stopIfTrue="1" operator="equal">
      <formula>"M"</formula>
    </cfRule>
    <cfRule type="cellIs" dxfId="250" priority="64" stopIfTrue="1" operator="equal">
      <formula>"H"</formula>
    </cfRule>
  </conditionalFormatting>
  <conditionalFormatting sqref="C2:C121">
    <cfRule type="expression" dxfId="249" priority="8" stopIfTrue="1">
      <formula>D2=4</formula>
    </cfRule>
    <cfRule type="expression" dxfId="248" priority="9" stopIfTrue="1">
      <formula>D2=3</formula>
    </cfRule>
    <cfRule type="expression" dxfId="247" priority="10" stopIfTrue="1">
      <formula>OR(D2=1,D2=2)</formula>
    </cfRule>
  </conditionalFormatting>
  <conditionalFormatting sqref="C2:C121">
    <cfRule type="cellIs" dxfId="246" priority="6" stopIfTrue="1" operator="equal">
      <formula>"NC"</formula>
    </cfRule>
    <cfRule type="cellIs" dxfId="245" priority="7" stopIfTrue="1" operator="equal">
      <formula>"NY"</formula>
    </cfRule>
  </conditionalFormatting>
  <conditionalFormatting sqref="O2 O22 O42 O62 O82 O102">
    <cfRule type="expression" dxfId="244" priority="1" stopIfTrue="1">
      <formula>OR(O2="L",O2="FM")</formula>
    </cfRule>
    <cfRule type="expression" dxfId="243" priority="2" stopIfTrue="1">
      <formula>OR(O2="M",O2="LM")</formula>
    </cfRule>
    <cfRule type="expression" dxfId="242" priority="3" stopIfTrue="1">
      <formula>OR(O2="H",O2="PM",O2="NM",O2="DM")</formula>
    </cfRule>
    <cfRule type="expression" dxfId="241" priority="4" stopIfTrue="1">
      <formula>OR(O2="NC")</formula>
    </cfRule>
    <cfRule type="expression" dxfId="240" priority="5" stopIfTrue="1">
      <formula>OR(O2="NY")</formula>
    </cfRule>
  </conditionalFormatting>
  <dataValidations count="2">
    <dataValidation type="list" allowBlank="1" showInputMessage="1" showErrorMessage="1" sqref="F2:G121" xr:uid="{8B2A1AB7-FDFC-453C-8D52-1F3730D3D3EA}">
      <formula1>"0,1,NY"</formula1>
    </dataValidation>
    <dataValidation type="whole" operator="greaterThanOrEqual" allowBlank="1" showInputMessage="1" showErrorMessage="1" error="Only numeric entries allowed" sqref="H2:H121 J2:J121" xr:uid="{D2588311-DBB4-48E3-8AE7-1BFB67593F8F}">
      <formula1>0</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DC09C921-CF7B-456F-8ECF-45332C80A450}">
          <x14:formula1>
            <xm:f>'Organizational Unit Summary'!$AL$22:$AL$24</xm:f>
          </x14:formula1>
          <xm:sqref>Q2 Q42 Q82</xm:sqref>
        </x14:dataValidation>
        <x14:dataValidation type="list" allowBlank="1" showInputMessage="1" showErrorMessage="1" xr:uid="{389329B1-6081-496C-84F9-9AC6A8EB7B05}">
          <x14:formula1>
            <xm:f>IF('Organizational Unit Summary'!$B$24="Evaluation", Eval_Char, Benchmark_Char)</xm:f>
          </x14:formula1>
          <xm:sqref>O2 O22 O42 O62 O82 O102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4"/>
  <dimension ref="A1:AF40"/>
  <sheetViews>
    <sheetView zoomScale="70" zoomScaleNormal="70" zoomScalePageLayoutView="48" workbookViewId="0"/>
  </sheetViews>
  <sheetFormatPr defaultColWidth="8.81640625" defaultRowHeight="12.5" x14ac:dyDescent="0.25"/>
  <cols>
    <col min="1" max="1" width="17.453125" customWidth="1"/>
    <col min="2" max="18" width="8.81640625" customWidth="1"/>
    <col min="19" max="32" width="8.81640625" hidden="1" customWidth="1"/>
    <col min="33" max="33" width="8.81640625" customWidth="1"/>
  </cols>
  <sheetData>
    <row r="1" spans="1:32" ht="18" customHeight="1" x14ac:dyDescent="0.4">
      <c r="A1" s="30" t="str">
        <f>'Organizational Unit Summary'!B40</f>
        <v>P-1</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CAR!$C$2</f>
        <v>OoS</v>
      </c>
      <c r="C5" s="14" t="str">
        <f>CM!$C$2</f>
        <v>OoS</v>
      </c>
      <c r="D5" s="14" t="str">
        <f>DAR!$C$2</f>
        <v>OoS</v>
      </c>
      <c r="E5" s="14" t="str">
        <f>EST!$C$2</f>
        <v>OoS</v>
      </c>
      <c r="F5" s="14" t="str">
        <f>GOV!$C$4010</f>
        <v>DM</v>
      </c>
      <c r="G5" s="14" t="str">
        <f>II!$C$3510</f>
        <v>DM</v>
      </c>
      <c r="H5" s="14" t="str">
        <f>MC!$C$2</f>
        <v>OoS</v>
      </c>
      <c r="I5" s="14" t="str">
        <f>MPM!$C$2</f>
        <v>OoS</v>
      </c>
      <c r="J5" s="14" t="str">
        <f>OT!$C$2</f>
        <v>OoS</v>
      </c>
      <c r="K5" s="14" t="str">
        <f>PAD!$C$2</f>
        <v>OoS</v>
      </c>
      <c r="L5" s="14" t="str">
        <f>PCM!$C$2</f>
        <v>OoS</v>
      </c>
      <c r="M5" s="14" t="str">
        <f>PLAN!$C$2</f>
        <v>OoS</v>
      </c>
      <c r="N5" s="14" t="str">
        <f>PQA!$C$2</f>
        <v>OoS</v>
      </c>
      <c r="O5" s="14" t="str">
        <f>PR!$C$2</f>
        <v>OoS</v>
      </c>
      <c r="P5" s="14" t="str">
        <f>RDM!$C$2</f>
        <v>OoS</v>
      </c>
      <c r="Q5" s="14" t="str">
        <f>RSK!$C$2</f>
        <v>OoS</v>
      </c>
      <c r="R5" s="14" t="str">
        <f>VV!$C$2</f>
        <v>OoS</v>
      </c>
      <c r="S5" s="14" t="str">
        <f>DM!$C$2</f>
        <v>OoS</v>
      </c>
      <c r="T5" s="14" t="str">
        <f>DQ!$C$2</f>
        <v>OoS</v>
      </c>
      <c r="U5" s="14" t="str">
        <f>PI!$C$2</f>
        <v>OoS</v>
      </c>
      <c r="V5" s="14" t="str">
        <f>TS!$C$2</f>
        <v>OoS</v>
      </c>
      <c r="W5" s="14" t="str">
        <f>WE!$C$2</f>
        <v>OoS</v>
      </c>
      <c r="X5" s="14" t="str">
        <f>ESAF!$C$2</f>
        <v>OoS</v>
      </c>
      <c r="Y5" s="14" t="str">
        <f>ESEC!$C$2</f>
        <v>OoS</v>
      </c>
      <c r="Z5" s="14" t="str">
        <f>MST!$C$2</f>
        <v>OoS</v>
      </c>
      <c r="AA5" s="14" t="str">
        <f>CONT!$C$2</f>
        <v>OoS</v>
      </c>
      <c r="AB5" s="14" t="str">
        <f>IRP!$C$2</f>
        <v>OoS</v>
      </c>
      <c r="AC5" s="14" t="str">
        <f>SDM!$C$2</f>
        <v>OoS</v>
      </c>
      <c r="AD5" s="14" t="str">
        <f>STSM!$C$2</f>
        <v>OoS</v>
      </c>
      <c r="AE5" s="14" t="str">
        <f>SAM!$C$2</f>
        <v>OoS</v>
      </c>
      <c r="AF5" s="14" t="str">
        <f>EVW!$C$2</f>
        <v>OoS</v>
      </c>
    </row>
    <row r="6" spans="1:32" ht="13" x14ac:dyDescent="0.3">
      <c r="A6" s="18">
        <v>1.2</v>
      </c>
      <c r="B6" s="23"/>
      <c r="C6" s="23"/>
      <c r="D6" s="14" t="str">
        <f>DAR!$C$22</f>
        <v>OoS</v>
      </c>
      <c r="E6" s="23"/>
      <c r="F6" s="4"/>
      <c r="G6" s="4"/>
      <c r="H6" s="14" t="str">
        <f>MC!$C$22</f>
        <v>OoS</v>
      </c>
      <c r="I6" s="14" t="str">
        <f>MPM!$C$22</f>
        <v>OoS</v>
      </c>
      <c r="J6" s="4"/>
      <c r="K6" s="4"/>
      <c r="L6" s="14" t="str">
        <f>PCM!$C$22</f>
        <v>OoS</v>
      </c>
      <c r="M6" s="14" t="str">
        <f>PLAN!$C$22</f>
        <v>OoS</v>
      </c>
      <c r="N6" s="4"/>
      <c r="O6" s="4"/>
      <c r="P6" s="4"/>
      <c r="Q6" s="4"/>
      <c r="R6" s="14" t="str">
        <f>VV!$C$22</f>
        <v>OoS</v>
      </c>
      <c r="S6" s="14" t="str">
        <f>DM!$C$22</f>
        <v>OoS</v>
      </c>
      <c r="T6" s="14" t="str">
        <f>DQ!$C$22</f>
        <v>OoS</v>
      </c>
      <c r="U6" s="4"/>
      <c r="V6" s="4"/>
      <c r="W6" s="17"/>
      <c r="X6" s="14" t="str">
        <f>ESAF!$C$22</f>
        <v>OoS</v>
      </c>
      <c r="Y6" s="14" t="str">
        <f>ESEC!$C$22</f>
        <v>OoS</v>
      </c>
      <c r="Z6" s="14" t="str">
        <f>MST!$C$22</f>
        <v>OoS</v>
      </c>
      <c r="AA6" s="4"/>
      <c r="AB6" s="4"/>
      <c r="AC6" s="4"/>
      <c r="AD6" s="4"/>
      <c r="AE6" s="14" t="str">
        <f>SAM!$C$22</f>
        <v>OoS</v>
      </c>
      <c r="AF6" s="14" t="str">
        <f>EVW!$C$22</f>
        <v>OoS</v>
      </c>
    </row>
    <row r="7" spans="1:32" ht="13" x14ac:dyDescent="0.3">
      <c r="A7" s="18">
        <v>1.3</v>
      </c>
      <c r="B7" s="23"/>
      <c r="C7" s="23"/>
      <c r="D7" s="23"/>
      <c r="E7" s="23"/>
      <c r="F7" s="4"/>
      <c r="G7" s="23"/>
      <c r="H7" s="23"/>
      <c r="I7" s="17"/>
      <c r="J7" s="4"/>
      <c r="K7" s="23"/>
      <c r="L7" s="14" t="str">
        <f>PCM!$C$42</f>
        <v>OoS</v>
      </c>
      <c r="M7" s="23"/>
      <c r="N7" s="4"/>
      <c r="O7" s="4"/>
      <c r="P7" s="23"/>
      <c r="Q7" s="4"/>
      <c r="R7" s="4"/>
      <c r="S7" s="4"/>
      <c r="T7" s="4"/>
      <c r="U7" s="4"/>
      <c r="V7" s="4"/>
      <c r="W7" s="4"/>
      <c r="X7" s="4"/>
      <c r="Y7" s="4"/>
      <c r="Z7" s="4"/>
      <c r="AA7" s="4"/>
      <c r="AB7" s="4"/>
      <c r="AC7" s="4"/>
      <c r="AD7" s="4"/>
      <c r="AE7" s="14" t="str">
        <f>SAM!$C$42</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SAM!$C$62</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CAR!$C$22</f>
        <v>OoS</v>
      </c>
      <c r="C11" s="14" t="str">
        <f>CM!$C$22</f>
        <v>OoS</v>
      </c>
      <c r="D11" s="14" t="str">
        <f>DAR!$C$42</f>
        <v>OoS</v>
      </c>
      <c r="E11" s="14" t="str">
        <f>EST!$C$22</f>
        <v>OoS</v>
      </c>
      <c r="F11" s="14" t="str">
        <f>GOV!$C$4030</f>
        <v>DM</v>
      </c>
      <c r="G11" s="14" t="str">
        <f>II!$C$3530</f>
        <v>DM</v>
      </c>
      <c r="H11" s="14" t="str">
        <f>MC!$C$42</f>
        <v>OoS</v>
      </c>
      <c r="I11" s="14" t="str">
        <f>MPM!$C$42</f>
        <v>OoS</v>
      </c>
      <c r="J11" s="14" t="str">
        <f>OT!$C$22</f>
        <v>OoS</v>
      </c>
      <c r="K11" s="14" t="str">
        <f>PAD!$C$22</f>
        <v>OoS</v>
      </c>
      <c r="L11" s="14" t="str">
        <f>PCM!$C$62</f>
        <v>OoS</v>
      </c>
      <c r="M11" s="14" t="str">
        <f>PLAN!$C$42</f>
        <v>OoS</v>
      </c>
      <c r="N11" s="14" t="str">
        <f>PQA!$C$22</f>
        <v>OoS</v>
      </c>
      <c r="O11" s="14" t="str">
        <f>PR!$C$22</f>
        <v>OoS</v>
      </c>
      <c r="P11" s="14" t="str">
        <f>RDM!$C$22</f>
        <v>OoS</v>
      </c>
      <c r="Q11" s="14" t="str">
        <f>RSK!$C$22</f>
        <v>OoS</v>
      </c>
      <c r="R11" s="14" t="str">
        <f>VV!$C$42</f>
        <v>OoS</v>
      </c>
      <c r="S11" s="14" t="str">
        <f>DM!$C$42</f>
        <v>OoS</v>
      </c>
      <c r="T11" s="14" t="str">
        <f>DQ!$C$42</f>
        <v>OoS</v>
      </c>
      <c r="U11" s="14" t="str">
        <f>PI!$C$22</f>
        <v>OoS</v>
      </c>
      <c r="V11" s="14" t="str">
        <f>TS!$C$22</f>
        <v>OoS</v>
      </c>
      <c r="W11" s="14" t="str">
        <f>WE!$C$22</f>
        <v>OoS</v>
      </c>
      <c r="X11" s="14" t="str">
        <f>ESAF!$C$42</f>
        <v>OoS</v>
      </c>
      <c r="Y11" s="14" t="str">
        <f>ESEC!$C$42</f>
        <v>OoS</v>
      </c>
      <c r="Z11" s="14" t="str">
        <f>MST!$C$42</f>
        <v>OoS</v>
      </c>
      <c r="AA11" s="14" t="str">
        <f>CONT!$C$22</f>
        <v>OoS</v>
      </c>
      <c r="AB11" s="14" t="str">
        <f>IRP!$C$22</f>
        <v>OoS</v>
      </c>
      <c r="AC11" s="14" t="str">
        <f>SDM!$C$22</f>
        <v>OoS</v>
      </c>
      <c r="AD11" s="14" t="str">
        <f>STSM!$C$22</f>
        <v>OoS</v>
      </c>
      <c r="AE11" s="14" t="str">
        <f>SAM!$C$82</f>
        <v>OoS</v>
      </c>
      <c r="AF11" s="14" t="str">
        <f>EVW!$C$42</f>
        <v>OoS</v>
      </c>
    </row>
    <row r="12" spans="1:32" ht="13" x14ac:dyDescent="0.3">
      <c r="A12" s="18">
        <v>2.2000000000000002</v>
      </c>
      <c r="B12" s="14" t="str">
        <f>CAR!$C$42</f>
        <v>OoS</v>
      </c>
      <c r="C12" s="14" t="str">
        <f>CM!$C$42</f>
        <v>OoS</v>
      </c>
      <c r="D12" s="14" t="str">
        <f>DAR!$C$62</f>
        <v>OoS</v>
      </c>
      <c r="E12" s="14" t="str">
        <f>EST!$C$42</f>
        <v>OoS</v>
      </c>
      <c r="F12" s="14" t="str">
        <f>GOV!$C$4050</f>
        <v>DM</v>
      </c>
      <c r="G12" s="14" t="str">
        <f>II!$C$3550</f>
        <v>DM</v>
      </c>
      <c r="H12" s="14" t="str">
        <f>MC!$C$62</f>
        <v>OoS</v>
      </c>
      <c r="I12" s="14" t="str">
        <f>MPM!$C$62</f>
        <v>OoS</v>
      </c>
      <c r="J12" s="14" t="str">
        <f>OT!$C$42</f>
        <v>OoS</v>
      </c>
      <c r="K12" s="14" t="str">
        <f>PAD!$C$42</f>
        <v>OoS</v>
      </c>
      <c r="L12" s="14" t="str">
        <f>PCM!$C$82</f>
        <v>OoS</v>
      </c>
      <c r="M12" s="14" t="str">
        <f>PLAN!$C$62</f>
        <v>OoS</v>
      </c>
      <c r="N12" s="14" t="str">
        <f>PQA!$C$42</f>
        <v>OoS</v>
      </c>
      <c r="O12" s="14" t="str">
        <f>PR!$C$42</f>
        <v>OoS</v>
      </c>
      <c r="P12" s="14" t="str">
        <f>RDM!$C$42</f>
        <v>OoS</v>
      </c>
      <c r="Q12" s="14" t="str">
        <f>RSK!$C$42</f>
        <v>OoS</v>
      </c>
      <c r="R12" s="14" t="str">
        <f>VV!$C$62</f>
        <v>OoS</v>
      </c>
      <c r="S12" s="14" t="str">
        <f>DM!$C$62</f>
        <v>OoS</v>
      </c>
      <c r="T12" s="14" t="str">
        <f>DQ!$C$62</f>
        <v>OoS</v>
      </c>
      <c r="U12" s="14" t="str">
        <f>PI!$C$42</f>
        <v>OoS</v>
      </c>
      <c r="V12" s="14" t="str">
        <f>TS!$C$42</f>
        <v>OoS</v>
      </c>
      <c r="W12" s="14" t="str">
        <f>WE!$C$42</f>
        <v>OoS</v>
      </c>
      <c r="X12" s="14" t="str">
        <f>ESAF!$C$62</f>
        <v>OoS</v>
      </c>
      <c r="Y12" s="14" t="str">
        <f>ESEC!$C$62</f>
        <v>OoS</v>
      </c>
      <c r="Z12" s="14" t="str">
        <f>MST!$C$62</f>
        <v>OoS</v>
      </c>
      <c r="AA12" s="14" t="str">
        <f>CONT!$C$42</f>
        <v>OoS</v>
      </c>
      <c r="AB12" s="14" t="str">
        <f>IRP!$C$42</f>
        <v>OoS</v>
      </c>
      <c r="AC12" s="14" t="str">
        <f>SDM!$C$42</f>
        <v>OoS</v>
      </c>
      <c r="AD12" s="14" t="str">
        <f>STSM!$C$42</f>
        <v>OoS</v>
      </c>
      <c r="AE12" s="14" t="str">
        <f>SAM!$C$102</f>
        <v>OoS</v>
      </c>
      <c r="AF12" s="14" t="str">
        <f>EVW!$C$62</f>
        <v>OoS</v>
      </c>
    </row>
    <row r="13" spans="1:32" ht="13" x14ac:dyDescent="0.3">
      <c r="A13" s="18">
        <v>2.2999999999999998</v>
      </c>
      <c r="B13" s="23"/>
      <c r="C13" s="14" t="str">
        <f>CM!$C$62</f>
        <v>OoS</v>
      </c>
      <c r="D13" s="14" t="str">
        <f>DAR!$C$82</f>
        <v>OoS</v>
      </c>
      <c r="E13" s="14" t="str">
        <f>EST!$C$62</f>
        <v>OoS</v>
      </c>
      <c r="F13" s="14" t="str">
        <f>GOV!$C$4070</f>
        <v>DM</v>
      </c>
      <c r="G13" s="4"/>
      <c r="H13" s="14" t="str">
        <f>MC!$C$82</f>
        <v>OoS</v>
      </c>
      <c r="I13" s="24" t="str">
        <f>MPM!$C$82</f>
        <v>OoS</v>
      </c>
      <c r="J13" s="4"/>
      <c r="K13" s="14" t="str">
        <f>PAD!$C$62</f>
        <v>OoS</v>
      </c>
      <c r="L13" s="4"/>
      <c r="M13" s="14" t="str">
        <f>PLAN!$C$82</f>
        <v>OoS</v>
      </c>
      <c r="N13" s="14" t="str">
        <f>PQA!$C$62</f>
        <v>OoS</v>
      </c>
      <c r="O13" s="14" t="str">
        <f>PR!$C$62</f>
        <v>OoS</v>
      </c>
      <c r="P13" s="14" t="str">
        <f>RDM!$C$62</f>
        <v>OoS</v>
      </c>
      <c r="Q13" s="23"/>
      <c r="R13" s="14" t="str">
        <f>VV!$C$82</f>
        <v>OoS</v>
      </c>
      <c r="S13" s="4"/>
      <c r="T13" s="14" t="str">
        <f>DQ!$C$82</f>
        <v>OoS</v>
      </c>
      <c r="U13" s="14" t="str">
        <f>PI!$C$62</f>
        <v>OoS</v>
      </c>
      <c r="V13" s="14" t="str">
        <f>TS!$C$62</f>
        <v>OoS</v>
      </c>
      <c r="W13" s="14" t="str">
        <f>WE!$C$62</f>
        <v>OoS</v>
      </c>
      <c r="X13" s="14" t="str">
        <f>ESAF!$C$82</f>
        <v>OoS</v>
      </c>
      <c r="Y13" s="14" t="str">
        <f>ESEC!$C$82</f>
        <v>OoS</v>
      </c>
      <c r="Z13" s="14" t="str">
        <f>MST!$C$82</f>
        <v>OoS</v>
      </c>
      <c r="AA13" s="14" t="str">
        <f>CONT!$C$62</f>
        <v>OoS</v>
      </c>
      <c r="AB13" s="14" t="str">
        <f>IRP!$C$62</f>
        <v>OoS</v>
      </c>
      <c r="AC13" s="14" t="str">
        <f>SDM!$C$62</f>
        <v>OoS</v>
      </c>
      <c r="AD13" s="14" t="str">
        <f>STSM!$C$62</f>
        <v>OoS</v>
      </c>
      <c r="AE13" s="14" t="str">
        <f>SAM!$C$122</f>
        <v>OoS</v>
      </c>
      <c r="AF13" s="4"/>
    </row>
    <row r="14" spans="1:32" ht="13" x14ac:dyDescent="0.3">
      <c r="A14" s="18">
        <v>2.4</v>
      </c>
      <c r="B14" s="23"/>
      <c r="C14" s="14" t="str">
        <f>CM!$C$82</f>
        <v>OoS</v>
      </c>
      <c r="D14" s="14" t="str">
        <f>DAR!$C$102</f>
        <v>OoS</v>
      </c>
      <c r="E14" s="17"/>
      <c r="F14" s="14" t="str">
        <f>GOV!$C$4090</f>
        <v>DM</v>
      </c>
      <c r="G14" s="23"/>
      <c r="H14" s="14" t="str">
        <f>MC!$C$102</f>
        <v>OoS</v>
      </c>
      <c r="I14" s="14" t="str">
        <f>MPM!$C$102</f>
        <v>OoS</v>
      </c>
      <c r="J14" s="4"/>
      <c r="K14" s="23"/>
      <c r="L14" s="4"/>
      <c r="M14" s="14" t="str">
        <f>PLAN!$C$102</f>
        <v>OoS</v>
      </c>
      <c r="N14" s="14" t="str">
        <f>PQA!$C$82</f>
        <v>OoS</v>
      </c>
      <c r="O14" s="14" t="str">
        <f>PR!$C$82</f>
        <v>OoS</v>
      </c>
      <c r="P14" s="14" t="str">
        <f>RDM!$C$82</f>
        <v>OoS</v>
      </c>
      <c r="Q14" s="23"/>
      <c r="R14" s="23"/>
      <c r="S14" s="4"/>
      <c r="T14" s="4"/>
      <c r="U14" s="14" t="str">
        <f>PI!$C$82</f>
        <v>OoS</v>
      </c>
      <c r="V14" s="23"/>
      <c r="W14" s="4"/>
      <c r="X14" s="4"/>
      <c r="Y14" s="14" t="str">
        <f>ESEC!$C$102</f>
        <v>OoS</v>
      </c>
      <c r="Z14" s="14" t="str">
        <f>MST!$C$102</f>
        <v>OoS</v>
      </c>
      <c r="AA14" s="23"/>
      <c r="AB14" s="23"/>
      <c r="AC14" s="14" t="str">
        <f>SDM!$C$82</f>
        <v>OoS</v>
      </c>
      <c r="AD14" s="15"/>
      <c r="AE14" s="14" t="str">
        <f>SAM!$C$182</f>
        <v>OoS</v>
      </c>
      <c r="AF14" s="4"/>
    </row>
    <row r="15" spans="1:32" ht="13" x14ac:dyDescent="0.3">
      <c r="A15" s="18">
        <v>2.5</v>
      </c>
      <c r="B15" s="23"/>
      <c r="C15" s="14" t="str">
        <f>CM!$C$102</f>
        <v>OoS</v>
      </c>
      <c r="D15" s="14" t="str">
        <f>DAR!$C$122</f>
        <v>OoS</v>
      </c>
      <c r="E15" s="17"/>
      <c r="F15" s="23"/>
      <c r="G15" s="23"/>
      <c r="H15" s="23"/>
      <c r="I15" s="14" t="str">
        <f>MPM!$C$122</f>
        <v>OoS</v>
      </c>
      <c r="J15" s="4"/>
      <c r="K15" s="23"/>
      <c r="L15" s="4"/>
      <c r="M15" s="14" t="str">
        <f>PLAN!$C$122</f>
        <v>OoS</v>
      </c>
      <c r="N15" s="23"/>
      <c r="O15" s="23"/>
      <c r="P15" s="14" t="str">
        <f>RDM!$C$102</f>
        <v>OoS</v>
      </c>
      <c r="Q15" s="23"/>
      <c r="R15" s="23"/>
      <c r="S15" s="4"/>
      <c r="T15" s="4"/>
      <c r="U15" s="14" t="str">
        <f>PI!$C$102</f>
        <v>OoS</v>
      </c>
      <c r="V15" s="23"/>
      <c r="W15" s="4"/>
      <c r="X15" s="4"/>
      <c r="Y15" s="4"/>
      <c r="Z15" s="4"/>
      <c r="AA15" s="23"/>
      <c r="AB15" s="23"/>
      <c r="AC15" s="14" t="str">
        <f>SDM!$C$102</f>
        <v>OoS</v>
      </c>
      <c r="AD15" s="15"/>
      <c r="AE15" s="15"/>
      <c r="AF15" s="4"/>
    </row>
    <row r="16" spans="1:32" ht="13" x14ac:dyDescent="0.3">
      <c r="A16" s="18">
        <v>2.6</v>
      </c>
      <c r="B16" s="23"/>
      <c r="C16" s="14" t="str">
        <f>CM!$C$122</f>
        <v>OoS</v>
      </c>
      <c r="D16" s="23"/>
      <c r="E16" s="17"/>
      <c r="F16" s="23"/>
      <c r="G16" s="23"/>
      <c r="H16" s="23"/>
      <c r="I16" s="24" t="str">
        <f>MPM!$C$142</f>
        <v>OoS</v>
      </c>
      <c r="J16" s="4"/>
      <c r="K16" s="23"/>
      <c r="L16" s="4"/>
      <c r="M16" s="14" t="str">
        <f>PLAN!$C$142</f>
        <v>OoS</v>
      </c>
      <c r="N16" s="23"/>
      <c r="O16" s="23"/>
      <c r="Q16" s="23"/>
      <c r="R16" s="23"/>
      <c r="S16" s="4"/>
      <c r="T16" s="4"/>
      <c r="U16" s="24" t="str">
        <f>PI!$C$122</f>
        <v>OoS</v>
      </c>
      <c r="V16" s="23"/>
      <c r="W16" s="4"/>
      <c r="X16" s="4"/>
      <c r="Y16" s="4"/>
      <c r="Z16" s="4"/>
      <c r="AA16" s="23"/>
      <c r="AB16" s="23"/>
      <c r="AC16" s="14" t="str">
        <f>SDM!$C$122</f>
        <v>OoS</v>
      </c>
      <c r="AD16" s="23"/>
      <c r="AE16" s="23"/>
      <c r="AF16" s="4"/>
    </row>
    <row r="17" spans="1:32" ht="13" x14ac:dyDescent="0.3">
      <c r="A17" s="18">
        <v>2.7</v>
      </c>
      <c r="B17" s="23"/>
      <c r="C17" s="23"/>
      <c r="D17" s="23"/>
      <c r="E17" s="17"/>
      <c r="F17" s="23"/>
      <c r="G17" s="23"/>
      <c r="H17" s="23"/>
      <c r="I17" s="23"/>
      <c r="J17" s="23"/>
      <c r="K17" s="23"/>
      <c r="L17" s="4"/>
      <c r="M17" s="14" t="str">
        <f>PLAN!$C$162</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PLAN!$C$182</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CAR!$C$62</f>
        <v>OoS</v>
      </c>
      <c r="C21" s="23"/>
      <c r="D21" s="14" t="str">
        <f>DAR!$C$142</f>
        <v>OoS</v>
      </c>
      <c r="E21" s="24" t="str">
        <f>EST!$C$82</f>
        <v>OoS</v>
      </c>
      <c r="F21" s="14" t="str">
        <f>GOV!$C$4110</f>
        <v>DM</v>
      </c>
      <c r="G21" s="14" t="str">
        <f>II!$C$3570</f>
        <v>DM</v>
      </c>
      <c r="H21" s="14" t="str">
        <f>MC!$C$122</f>
        <v>OoS</v>
      </c>
      <c r="I21" s="14" t="str">
        <f>MPM!$C$162</f>
        <v>OoS</v>
      </c>
      <c r="J21" s="14" t="str">
        <f>OT!$C$62</f>
        <v>OoS</v>
      </c>
      <c r="K21" s="14" t="str">
        <f>PAD!$C$82</f>
        <v>OoS</v>
      </c>
      <c r="L21" s="14" t="str">
        <f>PCM!$C$102</f>
        <v>OoS</v>
      </c>
      <c r="M21" s="14" t="str">
        <f>PLAN!$C$202</f>
        <v>OoS</v>
      </c>
      <c r="N21" s="14" t="str">
        <f>PQA!$C$102</f>
        <v>OoS</v>
      </c>
      <c r="O21" s="14" t="str">
        <f>PR!$C$102</f>
        <v>OoS</v>
      </c>
      <c r="P21" s="14" t="str">
        <f>RDM!$C$122</f>
        <v>OoS</v>
      </c>
      <c r="Q21" s="14" t="str">
        <f>RSK!$C$62</f>
        <v>OoS</v>
      </c>
      <c r="R21" s="14" t="str">
        <f>VV!$C$102</f>
        <v>OoS</v>
      </c>
      <c r="S21" s="14" t="str">
        <f>DM!$C$82</f>
        <v>OoS</v>
      </c>
      <c r="T21" s="14" t="str">
        <f>DQ!$C$102</f>
        <v>OoS</v>
      </c>
      <c r="U21" s="14" t="str">
        <f>PI!$C$142</f>
        <v>OoS</v>
      </c>
      <c r="V21" s="14" t="str">
        <f>TS!$C$82</f>
        <v>OoS</v>
      </c>
      <c r="W21" s="14" t="str">
        <f>WE!$C$82</f>
        <v>OoS</v>
      </c>
      <c r="X21" s="14" t="str">
        <f>ESAF!$C$102</f>
        <v>OoS</v>
      </c>
      <c r="Y21" s="14" t="str">
        <f>ESEC!$C$122</f>
        <v>OoS</v>
      </c>
      <c r="Z21" s="14" t="str">
        <f>MST!$C$122</f>
        <v>OoS</v>
      </c>
      <c r="AA21" s="14" t="str">
        <f>CONT!$C$82</f>
        <v>OoS</v>
      </c>
      <c r="AB21" s="14" t="str">
        <f>IRP!$C$82</f>
        <v>OoS</v>
      </c>
      <c r="AC21" s="14" t="str">
        <f>SDM!$C$142</f>
        <v>OoS</v>
      </c>
      <c r="AD21" s="14" t="str">
        <f>STSM!$C$82</f>
        <v>OoS</v>
      </c>
      <c r="AE21" s="14" t="str">
        <f>SAM!$C$182</f>
        <v>OoS</v>
      </c>
      <c r="AF21" s="14" t="str">
        <f>EVW!$C$82</f>
        <v>OoS</v>
      </c>
    </row>
    <row r="22" spans="1:32" ht="13" x14ac:dyDescent="0.3">
      <c r="A22" s="18">
        <v>3.2</v>
      </c>
      <c r="B22" s="14" t="str">
        <f>CAR!$C$82</f>
        <v>OoS</v>
      </c>
      <c r="C22" s="23"/>
      <c r="D22" s="23"/>
      <c r="E22" s="14" t="str">
        <f>EST!$C$102</f>
        <v>OoS</v>
      </c>
      <c r="F22" s="14" t="str">
        <f>GOV!$C$4130</f>
        <v>DM</v>
      </c>
      <c r="G22" s="14" t="str">
        <f>II!$C$3590</f>
        <v>DM</v>
      </c>
      <c r="H22" s="14" t="str">
        <f>MC!$C$142</f>
        <v>OoS</v>
      </c>
      <c r="I22" s="14" t="str">
        <f>MPM!$C$182</f>
        <v>OoS</v>
      </c>
      <c r="J22" s="14" t="str">
        <f>OT!$C$82</f>
        <v>OoS</v>
      </c>
      <c r="K22" s="14" t="str">
        <f>PAD!$C$102</f>
        <v>OoS</v>
      </c>
      <c r="L22" s="14" t="str">
        <f>PCM!$C$122</f>
        <v>OoS</v>
      </c>
      <c r="M22" s="14" t="str">
        <f>PLAN!$C$222</f>
        <v>OoS</v>
      </c>
      <c r="N22" s="17"/>
      <c r="O22" s="23"/>
      <c r="P22" s="14" t="str">
        <f>RDM!$C$142</f>
        <v>OoS</v>
      </c>
      <c r="Q22" s="14" t="str">
        <f>RSK!$C$82</f>
        <v>OoS</v>
      </c>
      <c r="R22" s="14" t="str">
        <f>VV!$C$122</f>
        <v>OoS</v>
      </c>
      <c r="S22" s="14" t="str">
        <f>DM!$C$102</f>
        <v>OoS</v>
      </c>
      <c r="T22" s="14" t="str">
        <f>DQ!$C$122</f>
        <v>OoS</v>
      </c>
      <c r="U22" s="14" t="str">
        <f>PI!$C$162</f>
        <v>OoS</v>
      </c>
      <c r="V22" s="14" t="str">
        <f>TS!$C$102</f>
        <v>OoS</v>
      </c>
      <c r="W22" s="14" t="str">
        <f>WE!$C$102</f>
        <v>OoS</v>
      </c>
      <c r="X22" s="14" t="str">
        <f>ESAF!$C$122</f>
        <v>OoS</v>
      </c>
      <c r="Y22" s="14" t="str">
        <f>ESEC!$C$142</f>
        <v>OoS</v>
      </c>
      <c r="Z22" s="14" t="str">
        <f>MST!$C$142</f>
        <v>OoS</v>
      </c>
      <c r="AA22" s="14" t="str">
        <f>CONT!$C$102</f>
        <v>OoS</v>
      </c>
      <c r="AB22" s="14" t="str">
        <f>IRP!$C$102</f>
        <v>OoS</v>
      </c>
      <c r="AC22" s="23"/>
      <c r="AD22" s="23"/>
      <c r="AE22" s="14" t="str">
        <f>SAM!$C$202</f>
        <v>OoS</v>
      </c>
      <c r="AF22" s="14" t="str">
        <f>EVW!$C$102</f>
        <v>OoS</v>
      </c>
    </row>
    <row r="23" spans="1:32" ht="13" x14ac:dyDescent="0.3">
      <c r="A23" s="18">
        <v>3.3</v>
      </c>
      <c r="B23" s="14" t="str">
        <f>CAR!$C$102</f>
        <v>OoS</v>
      </c>
      <c r="C23" s="23"/>
      <c r="D23" s="23"/>
      <c r="E23" s="17"/>
      <c r="F23" s="23"/>
      <c r="G23" s="14" t="str">
        <f>II!$C$3610</f>
        <v>DM</v>
      </c>
      <c r="H23" s="14" t="str">
        <f>MC!$C$162</f>
        <v>OoS</v>
      </c>
      <c r="I23" s="14" t="str">
        <f>MPM!$C$202</f>
        <v>OoS</v>
      </c>
      <c r="J23" s="14" t="str">
        <f>OT!$C$102</f>
        <v>OoS</v>
      </c>
      <c r="K23" s="14" t="str">
        <f>PAD!$C$122</f>
        <v>OoS</v>
      </c>
      <c r="L23" s="14" t="str">
        <f>PCM!$C$142</f>
        <v>OoS</v>
      </c>
      <c r="M23" s="14" t="str">
        <f>PLAN!$C$242</f>
        <v>OoS</v>
      </c>
      <c r="N23" s="17"/>
      <c r="O23" s="4"/>
      <c r="P23" s="14" t="str">
        <f>RDM!$C$162</f>
        <v>OoS</v>
      </c>
      <c r="Q23" s="14" t="str">
        <f>RSK!$C$102</f>
        <v>OoS</v>
      </c>
      <c r="R23" s="23"/>
      <c r="S23" s="17"/>
      <c r="T23" s="17"/>
      <c r="U23" s="14" t="str">
        <f>PI!$C$182</f>
        <v>OoS</v>
      </c>
      <c r="V23" s="14" t="str">
        <f>TS!$C$122</f>
        <v>OoS</v>
      </c>
      <c r="W23" s="14" t="str">
        <f>WE!$C$122</f>
        <v>OoS</v>
      </c>
      <c r="X23" s="14" t="str">
        <f>ESAF!$C$142</f>
        <v>OoS</v>
      </c>
      <c r="Y23" s="14" t="str">
        <f>ESEC!$C$162</f>
        <v>OoS</v>
      </c>
      <c r="Z23" s="14" t="str">
        <f>MST!$C$162</f>
        <v>OoS</v>
      </c>
      <c r="AA23" s="24" t="str">
        <f>CONT!$C$122</f>
        <v>OoS</v>
      </c>
      <c r="AB23" s="23"/>
      <c r="AC23" s="23"/>
      <c r="AD23" s="23"/>
      <c r="AE23" s="23"/>
      <c r="AF23" s="17"/>
    </row>
    <row r="24" spans="1:32" ht="13" x14ac:dyDescent="0.3">
      <c r="A24" s="18">
        <v>3.4</v>
      </c>
      <c r="B24" s="14" t="str">
        <f>CAR!$C$122</f>
        <v>OoS</v>
      </c>
      <c r="C24" s="23"/>
      <c r="D24" s="23"/>
      <c r="E24" s="23"/>
      <c r="F24" s="23"/>
      <c r="G24" s="23"/>
      <c r="H24" s="14" t="str">
        <f>MC!$C$182</f>
        <v>OoS</v>
      </c>
      <c r="I24" s="14" t="str">
        <f>MPM!$C$222</f>
        <v>OoS</v>
      </c>
      <c r="J24" s="14" t="str">
        <f>OT!$C$122</f>
        <v>OoS</v>
      </c>
      <c r="K24" s="14" t="str">
        <f>PAD!$C$142</f>
        <v>OoS</v>
      </c>
      <c r="L24" s="14" t="str">
        <f>PCM!$C$162</f>
        <v>OoS</v>
      </c>
      <c r="M24" s="14" t="str">
        <f>PLAN!$C$262</f>
        <v>OoS</v>
      </c>
      <c r="N24" s="17"/>
      <c r="O24" s="4"/>
      <c r="P24" s="14" t="str">
        <f>RDM!$C$182</f>
        <v>OoS</v>
      </c>
      <c r="Q24" s="14" t="str">
        <f>RSK!$C$122</f>
        <v>OoS</v>
      </c>
      <c r="R24" s="23"/>
      <c r="S24" s="4"/>
      <c r="T24" s="4"/>
      <c r="U24" s="23"/>
      <c r="V24" s="14" t="str">
        <f>TS!$C$142</f>
        <v>OoS</v>
      </c>
      <c r="W24" s="4"/>
      <c r="X24" s="4"/>
      <c r="Y24" s="4"/>
      <c r="Z24" s="4"/>
      <c r="AA24" s="23"/>
      <c r="AB24" s="23"/>
      <c r="AC24" s="23"/>
      <c r="AD24" s="23"/>
      <c r="AE24" s="23"/>
      <c r="AF24" s="4"/>
    </row>
    <row r="25" spans="1:32" ht="13" x14ac:dyDescent="0.3">
      <c r="A25" s="18">
        <v>3.5</v>
      </c>
      <c r="B25" s="14" t="str">
        <f>CAR!$C$142</f>
        <v>OoS</v>
      </c>
      <c r="C25" s="23"/>
      <c r="D25" s="23"/>
      <c r="E25" s="23"/>
      <c r="F25" s="23"/>
      <c r="G25" s="23"/>
      <c r="H25" s="23"/>
      <c r="I25" s="14" t="str">
        <f>MPM!$C$242</f>
        <v>OoS</v>
      </c>
      <c r="J25" s="14" t="str">
        <f>OT!$C$142</f>
        <v>OoS</v>
      </c>
      <c r="K25" s="14" t="str">
        <f>PAD!$C$162</f>
        <v>OoS</v>
      </c>
      <c r="L25" s="14" t="str">
        <f>PCM!$C$182</f>
        <v>OoS</v>
      </c>
      <c r="M25" s="23"/>
      <c r="N25" s="17"/>
      <c r="O25" s="23"/>
      <c r="P25" s="14" t="str">
        <f>RDM!$C$202</f>
        <v>OoS</v>
      </c>
      <c r="Q25" s="14" t="str">
        <f>RSK!$C$142</f>
        <v>OoS</v>
      </c>
      <c r="R25" s="23"/>
      <c r="S25" s="4"/>
      <c r="T25" s="4"/>
      <c r="U25" s="23"/>
      <c r="V25" s="14" t="str">
        <f>TS!$C$162</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MPM!$C$262</f>
        <v>OoS</v>
      </c>
      <c r="J26" s="14" t="str">
        <f>OT!$C$162</f>
        <v>OoS</v>
      </c>
      <c r="K26" s="14" t="str">
        <f>PAD!$C$182</f>
        <v>OoS</v>
      </c>
      <c r="L26" s="14" t="str">
        <f>PCM!$C$202</f>
        <v>OoS</v>
      </c>
      <c r="M26" s="23"/>
      <c r="N26" s="23"/>
      <c r="O26" s="23"/>
      <c r="P26" s="14" t="str">
        <f>RDM!$C$222</f>
        <v>OoS</v>
      </c>
      <c r="Q26" s="4"/>
      <c r="R26" s="23"/>
      <c r="S26" s="4"/>
      <c r="T26" s="4"/>
      <c r="U26" s="23"/>
      <c r="V26" s="14" t="str">
        <f>TS!$C$182</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RDM!$C$242</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CAR!$C$162</f>
        <v>OoS</v>
      </c>
      <c r="C30" s="23"/>
      <c r="D30" s="23"/>
      <c r="E30" s="23"/>
      <c r="F30" s="14" t="str">
        <f>GOV!$C$4150</f>
        <v>DM</v>
      </c>
      <c r="G30" s="14" t="str">
        <f>II!$C$3630</f>
        <v>DM</v>
      </c>
      <c r="H30" s="23"/>
      <c r="I30" s="14" t="str">
        <f>MPM!$C$282</f>
        <v>OoS</v>
      </c>
      <c r="J30" s="23"/>
      <c r="K30" s="17"/>
      <c r="L30" s="14" t="str">
        <f>PCM!$C$222</f>
        <v>OoS</v>
      </c>
      <c r="M30" s="14" t="str">
        <f>PLAN!$C$282</f>
        <v>OoS</v>
      </c>
      <c r="N30" s="23"/>
      <c r="O30" s="23"/>
      <c r="P30" s="23"/>
      <c r="Q30" s="23"/>
      <c r="R30" s="23"/>
      <c r="S30" s="4"/>
      <c r="T30" s="4"/>
      <c r="U30" s="23"/>
      <c r="V30" s="23"/>
      <c r="W30" s="4"/>
      <c r="X30" s="4"/>
      <c r="Y30" s="4"/>
      <c r="Z30" s="14" t="str">
        <f>MST!$C$182</f>
        <v>OoS</v>
      </c>
      <c r="AA30" s="23"/>
      <c r="AB30" s="23"/>
      <c r="AC30" s="23"/>
      <c r="AD30" s="23"/>
      <c r="AE30" s="14" t="str">
        <f>SAM!$C$222</f>
        <v>OoS</v>
      </c>
      <c r="AF30" s="4"/>
    </row>
    <row r="31" spans="1:32" ht="13" hidden="1" x14ac:dyDescent="0.3">
      <c r="A31" s="18">
        <v>4.2</v>
      </c>
      <c r="B31" s="14" t="str">
        <f>CAR!$C$182</f>
        <v>OoS</v>
      </c>
      <c r="C31" s="23"/>
      <c r="D31" s="23"/>
      <c r="E31" s="23"/>
      <c r="F31" s="23"/>
      <c r="G31" s="23"/>
      <c r="H31" s="23"/>
      <c r="I31" s="14" t="str">
        <f>MPM!$C$302</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MPM!$C$322</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MPM!$C$342</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MPM!$C$362</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CAR!$C$202</f>
        <v>OoS</v>
      </c>
      <c r="C37" s="23"/>
      <c r="D37" s="23"/>
      <c r="E37" s="23"/>
      <c r="F37" s="23"/>
      <c r="G37" s="23"/>
      <c r="H37" s="23"/>
      <c r="I37" s="14" t="str">
        <f>MPM!$C$382</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MPM!$C$402</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MPM!$C$422</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sheetData>
  <sheetProtection formatCells="0" formatColumns="0" formatRows="0"/>
  <phoneticPr fontId="9" type="noConversion"/>
  <conditionalFormatting sqref="AF2">
    <cfRule type="containsText" dxfId="239" priority="304" operator="containsText" text="S">
      <formula>NOT(ISERROR(SEARCH("S",AF2)))</formula>
    </cfRule>
    <cfRule type="containsText" dxfId="238" priority="305" operator="containsText" text="U">
      <formula>NOT(ISERROR(SEARCH("U",AF2)))</formula>
    </cfRule>
    <cfRule type="containsText" dxfId="237" priority="306" operator="containsText" text="NR">
      <formula>NOT(ISERROR(SEARCH("NR",AF2)))</formula>
    </cfRule>
  </conditionalFormatting>
  <conditionalFormatting sqref="B11:AF19">
    <cfRule type="expression" dxfId="236" priority="171" stopIfTrue="1">
      <formula>(B$40&lt;2)</formula>
    </cfRule>
  </conditionalFormatting>
  <conditionalFormatting sqref="B21:AF28">
    <cfRule type="expression" dxfId="235" priority="170" stopIfTrue="1">
      <formula>(B$40&lt;3)</formula>
    </cfRule>
  </conditionalFormatting>
  <conditionalFormatting sqref="B30:AF35">
    <cfRule type="expression" dxfId="234" priority="169" stopIfTrue="1">
      <formula>(B$40&lt;4)</formula>
    </cfRule>
  </conditionalFormatting>
  <conditionalFormatting sqref="B37:AF39">
    <cfRule type="expression" dxfId="233" priority="168" stopIfTrue="1">
      <formula>(B$40&lt;5)</formula>
    </cfRule>
  </conditionalFormatting>
  <conditionalFormatting sqref="B5:AF9 B11:AF19 B21:AF28 B30:AF35 B37:AF39">
    <cfRule type="expression" dxfId="232" priority="1">
      <formula>OR(B5="NY")</formula>
    </cfRule>
    <cfRule type="expression" dxfId="231" priority="2">
      <formula>OR(B5="NC")</formula>
    </cfRule>
    <cfRule type="expression" dxfId="230" priority="3">
      <formula>OR(B5="L",B5="FM",B5="S")</formula>
    </cfRule>
    <cfRule type="expression" dxfId="229" priority="4">
      <formula>OR(B5="M",B5="LM",B5="NR")</formula>
    </cfRule>
    <cfRule type="expression" dxfId="228" priority="5">
      <formula>OR(B5="H",B5="PM",B5="NM",B5="DM",B5="U")</formula>
    </cfRule>
  </conditionalFormatting>
  <pageMargins left="0.75" right="0.75" top="1" bottom="1" header="0.5" footer="0.5"/>
  <pageSetup orientation="portrait" horizontalDpi="4294967292" verticalDpi="4294967292"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5"/>
  <dimension ref="A1:AF40"/>
  <sheetViews>
    <sheetView zoomScale="70" zoomScaleNormal="70" zoomScalePageLayoutView="75" workbookViewId="0"/>
  </sheetViews>
  <sheetFormatPr defaultColWidth="8.81640625" defaultRowHeight="12.5" x14ac:dyDescent="0.25"/>
  <cols>
    <col min="1" max="1" width="17.453125" customWidth="1"/>
    <col min="2" max="18" width="8.81640625" customWidth="1"/>
    <col min="19" max="32" width="8.81640625" hidden="1" customWidth="1"/>
  </cols>
  <sheetData>
    <row r="1" spans="1:32" ht="18" customHeight="1" x14ac:dyDescent="0.4">
      <c r="A1" s="30" t="str">
        <f>'Organizational Unit Summary'!B41</f>
        <v>P-2</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CAR!$C$3</f>
        <v>OoS</v>
      </c>
      <c r="C5" s="14" t="str">
        <f>CM!$C$3</f>
        <v>OoS</v>
      </c>
      <c r="D5" s="14" t="str">
        <f>DAR!$C$3</f>
        <v>OoS</v>
      </c>
      <c r="E5" s="14" t="str">
        <f>EST!$C$3</f>
        <v>OoS</v>
      </c>
      <c r="F5" s="14" t="str">
        <f>GOV!$C$4011</f>
        <v>DM</v>
      </c>
      <c r="G5" s="14" t="str">
        <f>II!$C$3511</f>
        <v>DM</v>
      </c>
      <c r="H5" s="14" t="str">
        <f>MC!$C$3</f>
        <v>OoS</v>
      </c>
      <c r="I5" s="14" t="str">
        <f>MPM!$C$3</f>
        <v>OoS</v>
      </c>
      <c r="J5" s="14" t="str">
        <f>OT!$C$3</f>
        <v>OoS</v>
      </c>
      <c r="K5" s="14" t="str">
        <f>PAD!$C$3</f>
        <v>OoS</v>
      </c>
      <c r="L5" s="14" t="str">
        <f>PCM!$C$3</f>
        <v>OoS</v>
      </c>
      <c r="M5" s="14" t="str">
        <f>PLAN!$C$3</f>
        <v>OoS</v>
      </c>
      <c r="N5" s="14" t="str">
        <f>PQA!$C$3</f>
        <v>OoS</v>
      </c>
      <c r="O5" s="14" t="str">
        <f>PR!$C$3</f>
        <v>OoS</v>
      </c>
      <c r="P5" s="14" t="str">
        <f>RDM!$C$3</f>
        <v>OoS</v>
      </c>
      <c r="Q5" s="14" t="str">
        <f>RSK!$C$3</f>
        <v>OoS</v>
      </c>
      <c r="R5" s="14" t="str">
        <f>VV!$C$3</f>
        <v>OoS</v>
      </c>
      <c r="S5" s="14" t="str">
        <f>DM!$C$3</f>
        <v>OoS</v>
      </c>
      <c r="T5" s="14" t="str">
        <f>DQ!$C$3</f>
        <v>OoS</v>
      </c>
      <c r="U5" s="14" t="str">
        <f>PI!$C$3</f>
        <v>OoS</v>
      </c>
      <c r="V5" s="14" t="str">
        <f>TS!$C$3</f>
        <v>OoS</v>
      </c>
      <c r="W5" s="14" t="str">
        <f>WE!$C$3</f>
        <v>OoS</v>
      </c>
      <c r="X5" s="14" t="str">
        <f>ESAF!$C$3</f>
        <v>OoS</v>
      </c>
      <c r="Y5" s="14" t="str">
        <f>ESEC!$C$3</f>
        <v>OoS</v>
      </c>
      <c r="Z5" s="14" t="str">
        <f>MST!$C$3</f>
        <v>OoS</v>
      </c>
      <c r="AA5" s="14" t="str">
        <f>CONT!$C$3</f>
        <v>OoS</v>
      </c>
      <c r="AB5" s="14" t="str">
        <f>IRP!$C$3</f>
        <v>OoS</v>
      </c>
      <c r="AC5" s="14" t="str">
        <f>SDM!$C$3</f>
        <v>OoS</v>
      </c>
      <c r="AD5" s="14" t="str">
        <f>STSM!$C$3</f>
        <v>OoS</v>
      </c>
      <c r="AE5" s="14" t="str">
        <f>SAM!$C$3</f>
        <v>OoS</v>
      </c>
      <c r="AF5" s="14" t="str">
        <f>EVW!$C$3</f>
        <v>OoS</v>
      </c>
    </row>
    <row r="6" spans="1:32" ht="13" x14ac:dyDescent="0.3">
      <c r="A6" s="18">
        <v>1.2</v>
      </c>
      <c r="B6" s="23"/>
      <c r="C6" s="23"/>
      <c r="D6" s="14" t="str">
        <f>DAR!$C$23</f>
        <v>OoS</v>
      </c>
      <c r="E6" s="23"/>
      <c r="F6" s="4"/>
      <c r="G6" s="4"/>
      <c r="H6" s="14" t="str">
        <f>MC!$C$23</f>
        <v>OoS</v>
      </c>
      <c r="I6" s="14" t="str">
        <f>MPM!$C$23</f>
        <v>OoS</v>
      </c>
      <c r="J6" s="4"/>
      <c r="K6" s="4"/>
      <c r="L6" s="14" t="str">
        <f>PCM!$C$23</f>
        <v>OoS</v>
      </c>
      <c r="M6" s="14" t="str">
        <f>PLAN!$C$23</f>
        <v>OoS</v>
      </c>
      <c r="N6" s="4"/>
      <c r="O6" s="4"/>
      <c r="P6" s="4"/>
      <c r="Q6" s="4"/>
      <c r="R6" s="14" t="str">
        <f>VV!$C$23</f>
        <v>OoS</v>
      </c>
      <c r="S6" s="14" t="str">
        <f>DM!$C$23</f>
        <v>OoS</v>
      </c>
      <c r="T6" s="14" t="str">
        <f>DQ!$C$23</f>
        <v>OoS</v>
      </c>
      <c r="U6" s="4"/>
      <c r="V6" s="4"/>
      <c r="W6" s="17"/>
      <c r="X6" s="14" t="str">
        <f>ESAF!$C$23</f>
        <v>OoS</v>
      </c>
      <c r="Y6" s="14" t="str">
        <f>ESEC!$C$23</f>
        <v>OoS</v>
      </c>
      <c r="Z6" s="14" t="str">
        <f>MST!$C$23</f>
        <v>OoS</v>
      </c>
      <c r="AA6" s="4"/>
      <c r="AB6" s="4"/>
      <c r="AC6" s="4"/>
      <c r="AD6" s="4"/>
      <c r="AE6" s="14" t="str">
        <f>SAM!$C$23</f>
        <v>OoS</v>
      </c>
      <c r="AF6" s="14" t="str">
        <f>EVW!$C$23</f>
        <v>OoS</v>
      </c>
    </row>
    <row r="7" spans="1:32" ht="13" x14ac:dyDescent="0.3">
      <c r="A7" s="18">
        <v>1.3</v>
      </c>
      <c r="B7" s="23"/>
      <c r="C7" s="23"/>
      <c r="D7" s="23"/>
      <c r="E7" s="23"/>
      <c r="F7" s="4"/>
      <c r="G7" s="23"/>
      <c r="H7" s="23"/>
      <c r="I7" s="17"/>
      <c r="J7" s="4"/>
      <c r="K7" s="23"/>
      <c r="L7" s="14" t="str">
        <f>PCM!$C$43</f>
        <v>OoS</v>
      </c>
      <c r="M7" s="23"/>
      <c r="N7" s="4"/>
      <c r="O7" s="4"/>
      <c r="P7" s="23"/>
      <c r="Q7" s="4"/>
      <c r="R7" s="4"/>
      <c r="S7" s="4"/>
      <c r="T7" s="4"/>
      <c r="U7" s="4"/>
      <c r="V7" s="4"/>
      <c r="W7" s="4"/>
      <c r="X7" s="4"/>
      <c r="Y7" s="4"/>
      <c r="Z7" s="4"/>
      <c r="AA7" s="4"/>
      <c r="AB7" s="4"/>
      <c r="AC7" s="4"/>
      <c r="AD7" s="4"/>
      <c r="AE7" s="14" t="str">
        <f>SAM!$C$43</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SAM!$C$63</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CAR!$C$23</f>
        <v>OoS</v>
      </c>
      <c r="C11" s="14" t="str">
        <f>CM!$C$23</f>
        <v>OoS</v>
      </c>
      <c r="D11" s="14" t="str">
        <f>DAR!$C$43</f>
        <v>OoS</v>
      </c>
      <c r="E11" s="14" t="str">
        <f>EST!$C$23</f>
        <v>OoS</v>
      </c>
      <c r="F11" s="14" t="str">
        <f>GOV!$C$4031</f>
        <v>DM</v>
      </c>
      <c r="G11" s="14" t="str">
        <f>II!$C$3531</f>
        <v>DM</v>
      </c>
      <c r="H11" s="14" t="str">
        <f>MC!$C$43</f>
        <v>OoS</v>
      </c>
      <c r="I11" s="14" t="str">
        <f>MPM!$C$43</f>
        <v>OoS</v>
      </c>
      <c r="J11" s="14" t="str">
        <f>OT!$C$23</f>
        <v>OoS</v>
      </c>
      <c r="K11" s="14" t="str">
        <f>PAD!$C$23</f>
        <v>OoS</v>
      </c>
      <c r="L11" s="14" t="str">
        <f>PCM!$C$63</f>
        <v>OoS</v>
      </c>
      <c r="M11" s="14" t="str">
        <f>PLAN!$C$43</f>
        <v>OoS</v>
      </c>
      <c r="N11" s="14" t="str">
        <f>PQA!$C$23</f>
        <v>OoS</v>
      </c>
      <c r="O11" s="14" t="str">
        <f>PR!$C$23</f>
        <v>OoS</v>
      </c>
      <c r="P11" s="14" t="str">
        <f>RDM!$C$23</f>
        <v>OoS</v>
      </c>
      <c r="Q11" s="14" t="str">
        <f>RSK!$C$23</f>
        <v>OoS</v>
      </c>
      <c r="R11" s="14" t="str">
        <f>VV!$C$43</f>
        <v>OoS</v>
      </c>
      <c r="S11" s="14" t="str">
        <f>DM!$C$43</f>
        <v>OoS</v>
      </c>
      <c r="T11" s="14" t="str">
        <f>DQ!$C$43</f>
        <v>OoS</v>
      </c>
      <c r="U11" s="14" t="str">
        <f>PI!$C$23</f>
        <v>OoS</v>
      </c>
      <c r="V11" s="14" t="str">
        <f>TS!$C$23</f>
        <v>OoS</v>
      </c>
      <c r="W11" s="14" t="str">
        <f>WE!$C$23</f>
        <v>OoS</v>
      </c>
      <c r="X11" s="14" t="str">
        <f>ESAF!$C$43</f>
        <v>OoS</v>
      </c>
      <c r="Y11" s="14" t="str">
        <f>ESEC!$C$43</f>
        <v>OoS</v>
      </c>
      <c r="Z11" s="14" t="str">
        <f>MST!$C$43</f>
        <v>OoS</v>
      </c>
      <c r="AA11" s="14" t="str">
        <f>CONT!$C$23</f>
        <v>OoS</v>
      </c>
      <c r="AB11" s="14" t="str">
        <f>IRP!$C$23</f>
        <v>OoS</v>
      </c>
      <c r="AC11" s="14" t="str">
        <f>SDM!$C$23</f>
        <v>OoS</v>
      </c>
      <c r="AD11" s="14" t="str">
        <f>STSM!$C$23</f>
        <v>OoS</v>
      </c>
      <c r="AE11" s="14" t="str">
        <f>SAM!$C$83</f>
        <v>OoS</v>
      </c>
      <c r="AF11" s="14" t="str">
        <f>EVW!$C$43</f>
        <v>OoS</v>
      </c>
    </row>
    <row r="12" spans="1:32" ht="13" x14ac:dyDescent="0.3">
      <c r="A12" s="18">
        <v>2.2000000000000002</v>
      </c>
      <c r="B12" s="14" t="str">
        <f>CAR!$C$43</f>
        <v>OoS</v>
      </c>
      <c r="C12" s="14" t="str">
        <f>CM!$C$43</f>
        <v>OoS</v>
      </c>
      <c r="D12" s="14" t="str">
        <f>DAR!$C$63</f>
        <v>OoS</v>
      </c>
      <c r="E12" s="14" t="str">
        <f>EST!$C$43</f>
        <v>OoS</v>
      </c>
      <c r="F12" s="14" t="str">
        <f>GOV!$C$4051</f>
        <v>DM</v>
      </c>
      <c r="G12" s="14" t="str">
        <f>II!$C$3551</f>
        <v>DM</v>
      </c>
      <c r="H12" s="14" t="str">
        <f>MC!$C$63</f>
        <v>OoS</v>
      </c>
      <c r="I12" s="14" t="str">
        <f>MPM!$C$63</f>
        <v>OoS</v>
      </c>
      <c r="J12" s="14" t="str">
        <f>OT!$C$43</f>
        <v>OoS</v>
      </c>
      <c r="K12" s="14" t="str">
        <f>PAD!$C$43</f>
        <v>OoS</v>
      </c>
      <c r="L12" s="14" t="str">
        <f>PCM!$C$83</f>
        <v>OoS</v>
      </c>
      <c r="M12" s="14" t="str">
        <f>PLAN!$C$63</f>
        <v>OoS</v>
      </c>
      <c r="N12" s="14" t="str">
        <f>PQA!$C$43</f>
        <v>OoS</v>
      </c>
      <c r="O12" s="14" t="str">
        <f>PR!$C$43</f>
        <v>OoS</v>
      </c>
      <c r="P12" s="14" t="str">
        <f>RDM!$C$43</f>
        <v>OoS</v>
      </c>
      <c r="Q12" s="14" t="str">
        <f>RSK!$C$43</f>
        <v>OoS</v>
      </c>
      <c r="R12" s="14" t="str">
        <f>VV!$C$63</f>
        <v>OoS</v>
      </c>
      <c r="S12" s="14" t="str">
        <f>DM!$C$63</f>
        <v>OoS</v>
      </c>
      <c r="T12" s="14" t="str">
        <f>DQ!$C$63</f>
        <v>OoS</v>
      </c>
      <c r="U12" s="14" t="str">
        <f>PI!$C$43</f>
        <v>OoS</v>
      </c>
      <c r="V12" s="14" t="str">
        <f>TS!$C$43</f>
        <v>OoS</v>
      </c>
      <c r="W12" s="14" t="str">
        <f>WE!$C$43</f>
        <v>OoS</v>
      </c>
      <c r="X12" s="14" t="str">
        <f>ESAF!$C$63</f>
        <v>OoS</v>
      </c>
      <c r="Y12" s="14" t="str">
        <f>ESEC!$C$63</f>
        <v>OoS</v>
      </c>
      <c r="Z12" s="14" t="str">
        <f>MST!$C$63</f>
        <v>OoS</v>
      </c>
      <c r="AA12" s="14" t="str">
        <f>CONT!$C$43</f>
        <v>OoS</v>
      </c>
      <c r="AB12" s="14" t="str">
        <f>IRP!$C$43</f>
        <v>OoS</v>
      </c>
      <c r="AC12" s="14" t="str">
        <f>SDM!$C$43</f>
        <v>OoS</v>
      </c>
      <c r="AD12" s="14" t="str">
        <f>STSM!$C$43</f>
        <v>OoS</v>
      </c>
      <c r="AE12" s="14" t="str">
        <f>SAM!$C$103</f>
        <v>OoS</v>
      </c>
      <c r="AF12" s="14" t="str">
        <f>EVW!$C$63</f>
        <v>OoS</v>
      </c>
    </row>
    <row r="13" spans="1:32" ht="13" x14ac:dyDescent="0.3">
      <c r="A13" s="18">
        <v>2.2999999999999998</v>
      </c>
      <c r="B13" s="23"/>
      <c r="C13" s="14" t="str">
        <f>CM!$C$63</f>
        <v>OoS</v>
      </c>
      <c r="D13" s="14" t="str">
        <f>DAR!$C$83</f>
        <v>OoS</v>
      </c>
      <c r="E13" s="14" t="str">
        <f>EST!$C$63</f>
        <v>OoS</v>
      </c>
      <c r="F13" s="14" t="str">
        <f>GOV!$C$4071</f>
        <v>DM</v>
      </c>
      <c r="G13" s="4"/>
      <c r="H13" s="14" t="str">
        <f>MC!$C$83</f>
        <v>OoS</v>
      </c>
      <c r="I13" s="24" t="str">
        <f>MPM!$C$83</f>
        <v>OoS</v>
      </c>
      <c r="J13" s="4"/>
      <c r="K13" s="14" t="str">
        <f>PAD!$C$63</f>
        <v>OoS</v>
      </c>
      <c r="L13" s="4"/>
      <c r="M13" s="14" t="str">
        <f>PLAN!$C$83</f>
        <v>OoS</v>
      </c>
      <c r="N13" s="14" t="str">
        <f>PQA!$C$63</f>
        <v>OoS</v>
      </c>
      <c r="O13" s="14" t="str">
        <f>PR!$C$63</f>
        <v>OoS</v>
      </c>
      <c r="P13" s="14" t="str">
        <f>RDM!$C$63</f>
        <v>OoS</v>
      </c>
      <c r="Q13" s="23"/>
      <c r="R13" s="14" t="str">
        <f>VV!$C$83</f>
        <v>OoS</v>
      </c>
      <c r="S13" s="4"/>
      <c r="T13" s="14" t="str">
        <f>DQ!$C$83</f>
        <v>OoS</v>
      </c>
      <c r="U13" s="14" t="str">
        <f>PI!$C$63</f>
        <v>OoS</v>
      </c>
      <c r="V13" s="14" t="str">
        <f>TS!$C$63</f>
        <v>OoS</v>
      </c>
      <c r="W13" s="14" t="str">
        <f>WE!$C$63</f>
        <v>OoS</v>
      </c>
      <c r="X13" s="14" t="str">
        <f>ESAF!$C$83</f>
        <v>OoS</v>
      </c>
      <c r="Y13" s="14" t="str">
        <f>ESEC!$C$83</f>
        <v>OoS</v>
      </c>
      <c r="Z13" s="14" t="str">
        <f>MST!$C$83</f>
        <v>OoS</v>
      </c>
      <c r="AA13" s="14" t="str">
        <f>CONT!$C$63</f>
        <v>OoS</v>
      </c>
      <c r="AB13" s="14" t="str">
        <f>IRP!$C$63</f>
        <v>OoS</v>
      </c>
      <c r="AC13" s="14" t="str">
        <f>SDM!$C$63</f>
        <v>OoS</v>
      </c>
      <c r="AD13" s="14" t="str">
        <f>STSM!$C$63</f>
        <v>OoS</v>
      </c>
      <c r="AE13" s="14" t="str">
        <f>SAM!$C$123</f>
        <v>OoS</v>
      </c>
      <c r="AF13" s="4"/>
    </row>
    <row r="14" spans="1:32" ht="13" x14ac:dyDescent="0.3">
      <c r="A14" s="18">
        <v>2.4</v>
      </c>
      <c r="B14" s="23"/>
      <c r="C14" s="14" t="str">
        <f>CM!$C$83</f>
        <v>OoS</v>
      </c>
      <c r="D14" s="14" t="str">
        <f>DAR!$C$103</f>
        <v>OoS</v>
      </c>
      <c r="E14" s="17"/>
      <c r="F14" s="14" t="str">
        <f>GOV!$C$4091</f>
        <v>DM</v>
      </c>
      <c r="G14" s="23"/>
      <c r="H14" s="14" t="str">
        <f>MC!$C$103</f>
        <v>OoS</v>
      </c>
      <c r="I14" s="14" t="str">
        <f>MPM!$C$103</f>
        <v>OoS</v>
      </c>
      <c r="J14" s="4"/>
      <c r="K14" s="23"/>
      <c r="L14" s="4"/>
      <c r="M14" s="14" t="str">
        <f>PLAN!$C$103</f>
        <v>OoS</v>
      </c>
      <c r="N14" s="14" t="str">
        <f>PQA!$C$83</f>
        <v>OoS</v>
      </c>
      <c r="O14" s="14" t="str">
        <f>PR!$C$83</f>
        <v>OoS</v>
      </c>
      <c r="P14" s="14" t="str">
        <f>RDM!$C$83</f>
        <v>OoS</v>
      </c>
      <c r="Q14" s="23"/>
      <c r="R14" s="23"/>
      <c r="S14" s="4"/>
      <c r="T14" s="4"/>
      <c r="U14" s="14" t="str">
        <f>PI!$C$83</f>
        <v>OoS</v>
      </c>
      <c r="V14" s="23"/>
      <c r="W14" s="4"/>
      <c r="X14" s="4"/>
      <c r="Y14" s="14" t="str">
        <f>ESEC!$C$103</f>
        <v>OoS</v>
      </c>
      <c r="Z14" s="14" t="str">
        <f>MST!$C$103</f>
        <v>OoS</v>
      </c>
      <c r="AA14" s="23"/>
      <c r="AB14" s="23"/>
      <c r="AC14" s="14" t="str">
        <f>SDM!$C$83</f>
        <v>OoS</v>
      </c>
      <c r="AD14" s="15"/>
      <c r="AE14" s="14" t="str">
        <f>SAM!$C$143</f>
        <v>OoS</v>
      </c>
      <c r="AF14" s="4"/>
    </row>
    <row r="15" spans="1:32" ht="13" x14ac:dyDescent="0.3">
      <c r="A15" s="18">
        <v>2.5</v>
      </c>
      <c r="B15" s="23"/>
      <c r="C15" s="14" t="str">
        <f>CM!$C$103</f>
        <v>OoS</v>
      </c>
      <c r="D15" s="14" t="str">
        <f>DAR!$C$123</f>
        <v>OoS</v>
      </c>
      <c r="E15" s="17"/>
      <c r="F15" s="23"/>
      <c r="G15" s="23"/>
      <c r="H15" s="23"/>
      <c r="I15" s="14" t="str">
        <f>MPM!$C$123</f>
        <v>OoS</v>
      </c>
      <c r="J15" s="4"/>
      <c r="K15" s="23"/>
      <c r="L15" s="4"/>
      <c r="M15" s="14" t="str">
        <f>PLAN!$C$123</f>
        <v>OoS</v>
      </c>
      <c r="N15" s="23"/>
      <c r="O15" s="23"/>
      <c r="P15" s="14" t="str">
        <f>RDM!$C$103</f>
        <v>OoS</v>
      </c>
      <c r="Q15" s="23"/>
      <c r="R15" s="23"/>
      <c r="S15" s="4"/>
      <c r="T15" s="4"/>
      <c r="U15" s="14" t="str">
        <f>PI!$C$103</f>
        <v>OoS</v>
      </c>
      <c r="V15" s="23"/>
      <c r="W15" s="4"/>
      <c r="X15" s="4"/>
      <c r="Y15" s="4"/>
      <c r="Z15" s="4"/>
      <c r="AA15" s="23"/>
      <c r="AB15" s="23"/>
      <c r="AC15" s="14" t="str">
        <f>SDM!$C$103</f>
        <v>OoS</v>
      </c>
      <c r="AD15" s="15"/>
      <c r="AE15" s="15"/>
      <c r="AF15" s="4"/>
    </row>
    <row r="16" spans="1:32" ht="13" x14ac:dyDescent="0.3">
      <c r="A16" s="18">
        <v>2.6</v>
      </c>
      <c r="B16" s="23"/>
      <c r="C16" s="14" t="str">
        <f>CM!$C$123</f>
        <v>OoS</v>
      </c>
      <c r="D16" s="23"/>
      <c r="E16" s="17"/>
      <c r="F16" s="23"/>
      <c r="G16" s="23"/>
      <c r="H16" s="23"/>
      <c r="I16" s="24" t="str">
        <f>MPM!$C$143</f>
        <v>OoS</v>
      </c>
      <c r="J16" s="4"/>
      <c r="K16" s="23"/>
      <c r="L16" s="4"/>
      <c r="M16" s="14" t="str">
        <f>PLAN!$C$143</f>
        <v>OoS</v>
      </c>
      <c r="N16" s="23"/>
      <c r="O16" s="23"/>
      <c r="Q16" s="23"/>
      <c r="R16" s="23"/>
      <c r="S16" s="4"/>
      <c r="T16" s="4"/>
      <c r="U16" s="24" t="str">
        <f>PI!$C$123</f>
        <v>OoS</v>
      </c>
      <c r="V16" s="23"/>
      <c r="W16" s="4"/>
      <c r="X16" s="4"/>
      <c r="Y16" s="4"/>
      <c r="Z16" s="4"/>
      <c r="AA16" s="23"/>
      <c r="AB16" s="23"/>
      <c r="AC16" s="14" t="str">
        <f>SDM!$C$123</f>
        <v>OoS</v>
      </c>
      <c r="AD16" s="23"/>
      <c r="AE16" s="23"/>
      <c r="AF16" s="4"/>
    </row>
    <row r="17" spans="1:32" ht="13" x14ac:dyDescent="0.3">
      <c r="A17" s="18">
        <v>2.7</v>
      </c>
      <c r="B17" s="23"/>
      <c r="C17" s="23"/>
      <c r="D17" s="23"/>
      <c r="E17" s="17"/>
      <c r="F17" s="23"/>
      <c r="G17" s="23"/>
      <c r="H17" s="23"/>
      <c r="I17" s="23"/>
      <c r="J17" s="23"/>
      <c r="K17" s="23"/>
      <c r="L17" s="4"/>
      <c r="M17" s="14" t="str">
        <f>PLAN!$C$163</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PLAN!$C$183</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CAR!$C$63</f>
        <v>OoS</v>
      </c>
      <c r="C21" s="23"/>
      <c r="D21" s="14" t="str">
        <f>DAR!$C$143</f>
        <v>OoS</v>
      </c>
      <c r="E21" s="24" t="str">
        <f>EST!$C$83</f>
        <v>OoS</v>
      </c>
      <c r="F21" s="14" t="str">
        <f>GOV!$C$4111</f>
        <v>DM</v>
      </c>
      <c r="G21" s="14" t="str">
        <f>II!$C$3571</f>
        <v>DM</v>
      </c>
      <c r="H21" s="14" t="str">
        <f>MC!$C$123</f>
        <v>OoS</v>
      </c>
      <c r="I21" s="14" t="str">
        <f>MPM!$C$163</f>
        <v>OoS</v>
      </c>
      <c r="J21" s="14" t="str">
        <f>OT!$C$63</f>
        <v>OoS</v>
      </c>
      <c r="K21" s="14" t="str">
        <f>PAD!$C$83</f>
        <v>OoS</v>
      </c>
      <c r="L21" s="14" t="str">
        <f>PCM!$C$103</f>
        <v>OoS</v>
      </c>
      <c r="M21" s="14" t="str">
        <f>PLAN!$C$203</f>
        <v>OoS</v>
      </c>
      <c r="N21" s="14" t="str">
        <f>PQA!$C$103</f>
        <v>OoS</v>
      </c>
      <c r="O21" s="14" t="str">
        <f>PR!$C$103</f>
        <v>OoS</v>
      </c>
      <c r="P21" s="14" t="str">
        <f>RDM!$C$123</f>
        <v>OoS</v>
      </c>
      <c r="Q21" s="14" t="str">
        <f>RSK!$C$63</f>
        <v>OoS</v>
      </c>
      <c r="R21" s="14" t="str">
        <f>VV!$C$103</f>
        <v>OoS</v>
      </c>
      <c r="S21" s="14" t="str">
        <f>DM!$C$83</f>
        <v>OoS</v>
      </c>
      <c r="T21" s="14" t="str">
        <f>DQ!$C$103</f>
        <v>OoS</v>
      </c>
      <c r="U21" s="14" t="str">
        <f>PI!$C$143</f>
        <v>OoS</v>
      </c>
      <c r="V21" s="14" t="str">
        <f>TS!$C$83</f>
        <v>OoS</v>
      </c>
      <c r="W21" s="14" t="str">
        <f>WE!$C$83</f>
        <v>OoS</v>
      </c>
      <c r="X21" s="14" t="str">
        <f>ESAF!$C$103</f>
        <v>OoS</v>
      </c>
      <c r="Y21" s="14" t="str">
        <f>ESEC!$C$123</f>
        <v>OoS</v>
      </c>
      <c r="Z21" s="14" t="str">
        <f>MST!$C$123</f>
        <v>OoS</v>
      </c>
      <c r="AA21" s="14" t="str">
        <f>CONT!$C$83</f>
        <v>OoS</v>
      </c>
      <c r="AB21" s="14" t="str">
        <f>IRP!$C$83</f>
        <v>OoS</v>
      </c>
      <c r="AC21" s="14" t="str">
        <f>SDM!$C$143</f>
        <v>OoS</v>
      </c>
      <c r="AD21" s="14" t="str">
        <f>STSM!$C$83</f>
        <v>OoS</v>
      </c>
      <c r="AE21" s="14" t="str">
        <f>SAM!$C$183</f>
        <v>OoS</v>
      </c>
      <c r="AF21" s="14" t="str">
        <f>EVW!$C$83</f>
        <v>OoS</v>
      </c>
    </row>
    <row r="22" spans="1:32" ht="13" x14ac:dyDescent="0.3">
      <c r="A22" s="18">
        <v>3.2</v>
      </c>
      <c r="B22" s="14" t="str">
        <f>CAR!$C$83</f>
        <v>OoS</v>
      </c>
      <c r="C22" s="23"/>
      <c r="D22" s="23"/>
      <c r="E22" s="14" t="str">
        <f>EST!$C$103</f>
        <v>OoS</v>
      </c>
      <c r="F22" s="14" t="str">
        <f>GOV!$C$4131</f>
        <v>DM</v>
      </c>
      <c r="G22" s="14" t="str">
        <f>II!$C$3591</f>
        <v>DM</v>
      </c>
      <c r="H22" s="14" t="str">
        <f>MC!$C$143</f>
        <v>OoS</v>
      </c>
      <c r="I22" s="14" t="str">
        <f>MPM!$C$183</f>
        <v>OoS</v>
      </c>
      <c r="J22" s="14" t="str">
        <f>OT!$C$83</f>
        <v>OoS</v>
      </c>
      <c r="K22" s="14" t="str">
        <f>PAD!$C$103</f>
        <v>OoS</v>
      </c>
      <c r="L22" s="14" t="str">
        <f>PCM!$C$123</f>
        <v>OoS</v>
      </c>
      <c r="M22" s="14" t="str">
        <f>PLAN!$C$223</f>
        <v>OoS</v>
      </c>
      <c r="N22" s="17"/>
      <c r="O22" s="23"/>
      <c r="P22" s="14" t="str">
        <f>RDM!$C$143</f>
        <v>OoS</v>
      </c>
      <c r="Q22" s="14" t="str">
        <f>RSK!$C$83</f>
        <v>OoS</v>
      </c>
      <c r="R22" s="14" t="str">
        <f>VV!$C$123</f>
        <v>OoS</v>
      </c>
      <c r="S22" s="14" t="str">
        <f>DM!$C$103</f>
        <v>OoS</v>
      </c>
      <c r="T22" s="14" t="str">
        <f>DQ!$C$123</f>
        <v>OoS</v>
      </c>
      <c r="U22" s="14" t="str">
        <f>PI!$C$163</f>
        <v>OoS</v>
      </c>
      <c r="V22" s="14" t="str">
        <f>TS!$C$103</f>
        <v>OoS</v>
      </c>
      <c r="W22" s="14" t="str">
        <f>WE!$C$103</f>
        <v>OoS</v>
      </c>
      <c r="X22" s="14" t="str">
        <f>ESAF!$C$123</f>
        <v>OoS</v>
      </c>
      <c r="Y22" s="14" t="str">
        <f>ESEC!$C$143</f>
        <v>OoS</v>
      </c>
      <c r="Z22" s="14" t="str">
        <f>MST!$C$143</f>
        <v>OoS</v>
      </c>
      <c r="AA22" s="14" t="str">
        <f>CONT!$C$103</f>
        <v>OoS</v>
      </c>
      <c r="AB22" s="14" t="str">
        <f>IRP!$C$103</f>
        <v>OoS</v>
      </c>
      <c r="AC22" s="23"/>
      <c r="AD22" s="23"/>
      <c r="AE22" s="14" t="str">
        <f>SAM!$C$203</f>
        <v>OoS</v>
      </c>
      <c r="AF22" s="14" t="str">
        <f>EVW!$C$103</f>
        <v>OoS</v>
      </c>
    </row>
    <row r="23" spans="1:32" ht="13" x14ac:dyDescent="0.3">
      <c r="A23" s="18">
        <v>3.3</v>
      </c>
      <c r="B23" s="14" t="str">
        <f>CAR!$C$103</f>
        <v>OoS</v>
      </c>
      <c r="C23" s="23"/>
      <c r="D23" s="23"/>
      <c r="E23" s="17"/>
      <c r="F23" s="23"/>
      <c r="G23" s="14" t="str">
        <f>II!$C$3611</f>
        <v>DM</v>
      </c>
      <c r="H23" s="14" t="str">
        <f>MC!$C$163</f>
        <v>OoS</v>
      </c>
      <c r="I23" s="14" t="str">
        <f>MPM!$C$203</f>
        <v>OoS</v>
      </c>
      <c r="J23" s="14" t="str">
        <f>OT!$C$103</f>
        <v>OoS</v>
      </c>
      <c r="K23" s="14" t="str">
        <f>PAD!$C$123</f>
        <v>OoS</v>
      </c>
      <c r="L23" s="14" t="str">
        <f>PCM!$C$143</f>
        <v>OoS</v>
      </c>
      <c r="M23" s="14" t="str">
        <f>PLAN!$C$243</f>
        <v>OoS</v>
      </c>
      <c r="N23" s="17"/>
      <c r="O23" s="4"/>
      <c r="P23" s="14" t="str">
        <f>RDM!$C$163</f>
        <v>OoS</v>
      </c>
      <c r="Q23" s="14" t="str">
        <f>RSK!$C$103</f>
        <v>OoS</v>
      </c>
      <c r="R23" s="23"/>
      <c r="S23" s="17"/>
      <c r="T23" s="17"/>
      <c r="U23" s="14" t="str">
        <f>PI!$C$183</f>
        <v>OoS</v>
      </c>
      <c r="V23" s="14" t="str">
        <f>TS!$C$123</f>
        <v>OoS</v>
      </c>
      <c r="W23" s="14" t="str">
        <f>WE!$C$123</f>
        <v>OoS</v>
      </c>
      <c r="X23" s="14" t="str">
        <f>ESAF!$C$143</f>
        <v>OoS</v>
      </c>
      <c r="Y23" s="14" t="str">
        <f>ESEC!$C$163</f>
        <v>OoS</v>
      </c>
      <c r="Z23" s="14" t="str">
        <f>MST!$C$163</f>
        <v>OoS</v>
      </c>
      <c r="AA23" s="24" t="str">
        <f>CONT!$C$123</f>
        <v>OoS</v>
      </c>
      <c r="AB23" s="23"/>
      <c r="AC23" s="23"/>
      <c r="AD23" s="23"/>
      <c r="AE23" s="23"/>
      <c r="AF23" s="17"/>
    </row>
    <row r="24" spans="1:32" ht="13" x14ac:dyDescent="0.3">
      <c r="A24" s="18">
        <v>3.4</v>
      </c>
      <c r="B24" s="14" t="str">
        <f>CAR!$C$123</f>
        <v>OoS</v>
      </c>
      <c r="C24" s="23"/>
      <c r="D24" s="23"/>
      <c r="E24" s="23"/>
      <c r="F24" s="23"/>
      <c r="G24" s="23"/>
      <c r="H24" s="14" t="str">
        <f>MC!$C$183</f>
        <v>OoS</v>
      </c>
      <c r="I24" s="14" t="str">
        <f>MPM!$C$223</f>
        <v>OoS</v>
      </c>
      <c r="J24" s="14" t="str">
        <f>OT!$C$123</f>
        <v>OoS</v>
      </c>
      <c r="K24" s="14" t="str">
        <f>PAD!$C$143</f>
        <v>OoS</v>
      </c>
      <c r="L24" s="14" t="str">
        <f>PCM!$C$163</f>
        <v>OoS</v>
      </c>
      <c r="M24" s="14" t="str">
        <f>PLAN!$C$263</f>
        <v>OoS</v>
      </c>
      <c r="N24" s="17"/>
      <c r="O24" s="4"/>
      <c r="P24" s="14" t="str">
        <f>RDM!$C$183</f>
        <v>OoS</v>
      </c>
      <c r="Q24" s="14" t="str">
        <f>RSK!$C$123</f>
        <v>OoS</v>
      </c>
      <c r="R24" s="23"/>
      <c r="S24" s="4"/>
      <c r="T24" s="4"/>
      <c r="U24" s="23"/>
      <c r="V24" s="14" t="str">
        <f>TS!$C$143</f>
        <v>OoS</v>
      </c>
      <c r="W24" s="4"/>
      <c r="X24" s="4"/>
      <c r="Y24" s="4"/>
      <c r="Z24" s="4"/>
      <c r="AA24" s="23"/>
      <c r="AB24" s="23"/>
      <c r="AC24" s="23"/>
      <c r="AD24" s="23"/>
      <c r="AE24" s="23"/>
      <c r="AF24" s="4"/>
    </row>
    <row r="25" spans="1:32" ht="13" x14ac:dyDescent="0.3">
      <c r="A25" s="18">
        <v>3.5</v>
      </c>
      <c r="B25" s="14" t="str">
        <f>CAR!$C$143</f>
        <v>OoS</v>
      </c>
      <c r="C25" s="23"/>
      <c r="D25" s="23"/>
      <c r="E25" s="23"/>
      <c r="F25" s="23"/>
      <c r="G25" s="23"/>
      <c r="H25" s="23"/>
      <c r="I25" s="14" t="str">
        <f>MPM!$C$243</f>
        <v>OoS</v>
      </c>
      <c r="J25" s="14" t="str">
        <f>OT!$C$143</f>
        <v>OoS</v>
      </c>
      <c r="K25" s="14" t="str">
        <f>PAD!$C$163</f>
        <v>OoS</v>
      </c>
      <c r="L25" s="14" t="str">
        <f>PCM!$C$183</f>
        <v>OoS</v>
      </c>
      <c r="M25" s="23"/>
      <c r="N25" s="17"/>
      <c r="O25" s="23"/>
      <c r="P25" s="14" t="str">
        <f>RDM!$C$203</f>
        <v>OoS</v>
      </c>
      <c r="Q25" s="14" t="str">
        <f>RSK!$C$143</f>
        <v>OoS</v>
      </c>
      <c r="R25" s="23"/>
      <c r="S25" s="4"/>
      <c r="T25" s="4"/>
      <c r="U25" s="23"/>
      <c r="V25" s="14" t="str">
        <f>TS!$C$163</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MPM!$C$263</f>
        <v>OoS</v>
      </c>
      <c r="J26" s="14" t="str">
        <f>OT!$C$163</f>
        <v>OoS</v>
      </c>
      <c r="K26" s="14" t="str">
        <f>PAD!$C$183</f>
        <v>OoS</v>
      </c>
      <c r="L26" s="14" t="str">
        <f>PCM!$C$203</f>
        <v>OoS</v>
      </c>
      <c r="M26" s="23"/>
      <c r="N26" s="23"/>
      <c r="O26" s="23"/>
      <c r="P26" s="14" t="str">
        <f>RDM!$C$223</f>
        <v>OoS</v>
      </c>
      <c r="Q26" s="4"/>
      <c r="R26" s="23"/>
      <c r="S26" s="4"/>
      <c r="T26" s="4"/>
      <c r="U26" s="23"/>
      <c r="V26" s="14" t="str">
        <f>TS!$C$183</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RDM!$C$243</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CAR!$C$163</f>
        <v>OoS</v>
      </c>
      <c r="C30" s="23"/>
      <c r="D30" s="23"/>
      <c r="E30" s="23"/>
      <c r="F30" s="14" t="str">
        <f>GOV!$C$4151</f>
        <v>DM</v>
      </c>
      <c r="G30" s="14" t="str">
        <f>II!$C$3631</f>
        <v>DM</v>
      </c>
      <c r="H30" s="23"/>
      <c r="I30" s="14" t="str">
        <f>MPM!$C$283</f>
        <v>OoS</v>
      </c>
      <c r="J30" s="23"/>
      <c r="K30" s="17"/>
      <c r="L30" s="14" t="str">
        <f>PCM!$C$223</f>
        <v>OoS</v>
      </c>
      <c r="M30" s="14" t="str">
        <f>PLAN!$C$283</f>
        <v>OoS</v>
      </c>
      <c r="N30" s="23"/>
      <c r="O30" s="23"/>
      <c r="P30" s="23"/>
      <c r="Q30" s="23"/>
      <c r="R30" s="23"/>
      <c r="S30" s="4"/>
      <c r="T30" s="4"/>
      <c r="U30" s="23"/>
      <c r="V30" s="23"/>
      <c r="W30" s="4"/>
      <c r="X30" s="4"/>
      <c r="Y30" s="4"/>
      <c r="Z30" s="14" t="str">
        <f>MST!$C$183</f>
        <v>OoS</v>
      </c>
      <c r="AA30" s="23"/>
      <c r="AB30" s="23"/>
      <c r="AC30" s="23"/>
      <c r="AD30" s="23"/>
      <c r="AE30" s="14" t="str">
        <f>SAM!$C$223</f>
        <v>OoS</v>
      </c>
      <c r="AF30" s="4"/>
    </row>
    <row r="31" spans="1:32" ht="13" hidden="1" x14ac:dyDescent="0.3">
      <c r="A31" s="18">
        <v>4.2</v>
      </c>
      <c r="B31" s="14" t="str">
        <f>CAR!$C$183</f>
        <v>OoS</v>
      </c>
      <c r="C31" s="23"/>
      <c r="D31" s="23"/>
      <c r="E31" s="23"/>
      <c r="F31" s="23"/>
      <c r="G31" s="23"/>
      <c r="H31" s="23"/>
      <c r="I31" s="14" t="str">
        <f>MPM!$C$303</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MPM!$C$323</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MPM!$C$343</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MPM!$C$363</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CAR!$C$203</f>
        <v>OoS</v>
      </c>
      <c r="C37" s="23"/>
      <c r="D37" s="23"/>
      <c r="E37" s="23"/>
      <c r="F37" s="23"/>
      <c r="G37" s="23"/>
      <c r="H37" s="23"/>
      <c r="I37" s="14" t="str">
        <f>MPM!$C$383</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MPM!$C$403</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MPM!$C$423</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sheetData>
  <sheetProtection formatCells="0" formatColumns="0" formatRows="0"/>
  <phoneticPr fontId="9" type="noConversion"/>
  <conditionalFormatting sqref="AF2">
    <cfRule type="containsText" dxfId="227" priority="332" operator="containsText" text="S">
      <formula>NOT(ISERROR(SEARCH("S",AF2)))</formula>
    </cfRule>
    <cfRule type="containsText" dxfId="226" priority="333" operator="containsText" text="U">
      <formula>NOT(ISERROR(SEARCH("U",AF2)))</formula>
    </cfRule>
    <cfRule type="containsText" dxfId="225" priority="334" operator="containsText" text="NR">
      <formula>NOT(ISERROR(SEARCH("NR",AF2)))</formula>
    </cfRule>
  </conditionalFormatting>
  <conditionalFormatting sqref="B11:AF19">
    <cfRule type="expression" dxfId="224" priority="9" stopIfTrue="1">
      <formula>(B$40&lt;2)</formula>
    </cfRule>
  </conditionalFormatting>
  <conditionalFormatting sqref="B21:AF28">
    <cfRule type="expression" dxfId="223" priority="8" stopIfTrue="1">
      <formula>(B$40&lt;3)</formula>
    </cfRule>
  </conditionalFormatting>
  <conditionalFormatting sqref="B30:AF35">
    <cfRule type="expression" dxfId="222" priority="7" stopIfTrue="1">
      <formula>(B$40&lt;4)</formula>
    </cfRule>
  </conditionalFormatting>
  <conditionalFormatting sqref="B37:AF39">
    <cfRule type="expression" dxfId="221" priority="6" stopIfTrue="1">
      <formula>(B$40&lt;5)</formula>
    </cfRule>
  </conditionalFormatting>
  <conditionalFormatting sqref="B5:AF9 B11:AF19 B21:AF28 B30:AF35 B37:AF39">
    <cfRule type="expression" dxfId="220" priority="1">
      <formula>OR(B5="NY")</formula>
    </cfRule>
    <cfRule type="expression" dxfId="219" priority="2">
      <formula>OR(B5="NC")</formula>
    </cfRule>
    <cfRule type="expression" dxfId="218" priority="3">
      <formula>OR(B5="L",B5="FM",B5="S")</formula>
    </cfRule>
    <cfRule type="expression" dxfId="217" priority="4">
      <formula>OR(B5="M",B5="LM",B5="NR")</formula>
    </cfRule>
    <cfRule type="expression" dxfId="216" priority="5">
      <formula>OR(B5="H",B5="PM",B5="NM",B5="DM",B5="U")</formula>
    </cfRule>
  </conditionalFormatting>
  <pageMargins left="0.75" right="0.75" top="1" bottom="1" header="0.5" footer="0.5"/>
  <pageSetup orientation="portrait" horizontalDpi="4294967292" verticalDpi="429496729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6"/>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Summary'!B42</f>
        <v>P-3</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CAR!$C$4</f>
        <v>OoS</v>
      </c>
      <c r="C5" s="14" t="str">
        <f>CM!$C$4</f>
        <v>OoS</v>
      </c>
      <c r="D5" s="14" t="str">
        <f>DAR!$C$4</f>
        <v>OoS</v>
      </c>
      <c r="E5" s="14" t="str">
        <f>EST!$C$4</f>
        <v>OoS</v>
      </c>
      <c r="F5" s="14" t="str">
        <f>GOV!$C$4012</f>
        <v>DM</v>
      </c>
      <c r="G5" s="14" t="str">
        <f>II!$C$3512</f>
        <v>DM</v>
      </c>
      <c r="H5" s="14" t="str">
        <f>MC!$C$4</f>
        <v>OoS</v>
      </c>
      <c r="I5" s="14" t="str">
        <f>MPM!$C$4</f>
        <v>OoS</v>
      </c>
      <c r="J5" s="14" t="str">
        <f>OT!$C$4</f>
        <v>OoS</v>
      </c>
      <c r="K5" s="14" t="str">
        <f>PAD!$C$4</f>
        <v>OoS</v>
      </c>
      <c r="L5" s="14" t="str">
        <f>PCM!$C$4</f>
        <v>OoS</v>
      </c>
      <c r="M5" s="14" t="str">
        <f>PLAN!$C$4</f>
        <v>OoS</v>
      </c>
      <c r="N5" s="14" t="str">
        <f>PQA!$C$4</f>
        <v>OoS</v>
      </c>
      <c r="O5" s="14" t="str">
        <f>PR!$C$4</f>
        <v>OoS</v>
      </c>
      <c r="P5" s="14" t="str">
        <f>RDM!$C$4</f>
        <v>OoS</v>
      </c>
      <c r="Q5" s="14" t="str">
        <f>RSK!$C$4</f>
        <v>OoS</v>
      </c>
      <c r="R5" s="14" t="str">
        <f>VV!$C$4</f>
        <v>OoS</v>
      </c>
      <c r="S5" s="14" t="str">
        <f>DM!$C$4</f>
        <v>OoS</v>
      </c>
      <c r="T5" s="14" t="str">
        <f>DQ!$C$4</f>
        <v>OoS</v>
      </c>
      <c r="U5" s="14" t="str">
        <f>PI!$C$4</f>
        <v>OoS</v>
      </c>
      <c r="V5" s="14" t="str">
        <f>TS!$C$4</f>
        <v>OoS</v>
      </c>
      <c r="W5" s="14" t="str">
        <f>WE!$C$4</f>
        <v>OoS</v>
      </c>
      <c r="X5" s="14" t="str">
        <f>ESAF!$C$4</f>
        <v>OoS</v>
      </c>
      <c r="Y5" s="14" t="str">
        <f>ESEC!$C$4</f>
        <v>OoS</v>
      </c>
      <c r="Z5" s="14" t="str">
        <f>MST!$C$4</f>
        <v>OoS</v>
      </c>
      <c r="AA5" s="14" t="str">
        <f>CONT!$C$4</f>
        <v>OoS</v>
      </c>
      <c r="AB5" s="14" t="str">
        <f>IRP!$C$4</f>
        <v>OoS</v>
      </c>
      <c r="AC5" s="14" t="str">
        <f>SDM!$C$4</f>
        <v>OoS</v>
      </c>
      <c r="AD5" s="14" t="str">
        <f>STSM!$C$4</f>
        <v>OoS</v>
      </c>
      <c r="AE5" s="14" t="str">
        <f>SAM!$C$4</f>
        <v>OoS</v>
      </c>
      <c r="AF5" s="14" t="str">
        <f>EVW!$C$4</f>
        <v>OoS</v>
      </c>
    </row>
    <row r="6" spans="1:32" ht="13" x14ac:dyDescent="0.3">
      <c r="A6" s="18">
        <v>1.2</v>
      </c>
      <c r="B6" s="23"/>
      <c r="C6" s="23"/>
      <c r="D6" s="14" t="str">
        <f>DAR!$C$24</f>
        <v>OoS</v>
      </c>
      <c r="E6" s="23"/>
      <c r="F6" s="4"/>
      <c r="G6" s="4"/>
      <c r="H6" s="14" t="str">
        <f>MC!$C$24</f>
        <v>OoS</v>
      </c>
      <c r="I6" s="14" t="str">
        <f>MPM!$C$24</f>
        <v>OoS</v>
      </c>
      <c r="J6" s="4"/>
      <c r="K6" s="4"/>
      <c r="L6" s="14" t="str">
        <f>PCM!$C$24</f>
        <v>OoS</v>
      </c>
      <c r="M6" s="14" t="str">
        <f>PLAN!$C$24</f>
        <v>OoS</v>
      </c>
      <c r="N6" s="4"/>
      <c r="O6" s="4"/>
      <c r="P6" s="4"/>
      <c r="Q6" s="4"/>
      <c r="R6" s="14" t="str">
        <f>VV!$C$24</f>
        <v>OoS</v>
      </c>
      <c r="S6" s="14" t="str">
        <f>DM!$C$24</f>
        <v>OoS</v>
      </c>
      <c r="T6" s="14" t="str">
        <f>DQ!$C$24</f>
        <v>OoS</v>
      </c>
      <c r="U6" s="4"/>
      <c r="V6" s="4"/>
      <c r="W6" s="17"/>
      <c r="X6" s="14" t="str">
        <f>ESAF!$C$24</f>
        <v>OoS</v>
      </c>
      <c r="Y6" s="14" t="str">
        <f>ESEC!$C$24</f>
        <v>OoS</v>
      </c>
      <c r="Z6" s="14" t="str">
        <f>MST!$C$24</f>
        <v>OoS</v>
      </c>
      <c r="AA6" s="4"/>
      <c r="AB6" s="4"/>
      <c r="AC6" s="4"/>
      <c r="AD6" s="4"/>
      <c r="AE6" s="14" t="str">
        <f>SAM!$C$24</f>
        <v>OoS</v>
      </c>
      <c r="AF6" s="14" t="str">
        <f>EVW!$C$24</f>
        <v>OoS</v>
      </c>
    </row>
    <row r="7" spans="1:32" ht="13" x14ac:dyDescent="0.3">
      <c r="A7" s="18">
        <v>1.3</v>
      </c>
      <c r="B7" s="23"/>
      <c r="C7" s="23"/>
      <c r="D7" s="23"/>
      <c r="E7" s="23"/>
      <c r="F7" s="4"/>
      <c r="G7" s="23"/>
      <c r="H7" s="23"/>
      <c r="I7" s="17"/>
      <c r="J7" s="4"/>
      <c r="K7" s="23"/>
      <c r="L7" s="14" t="str">
        <f>PCM!$C$44</f>
        <v>OoS</v>
      </c>
      <c r="M7" s="23"/>
      <c r="N7" s="4"/>
      <c r="O7" s="4"/>
      <c r="P7" s="23"/>
      <c r="Q7" s="4"/>
      <c r="R7" s="4"/>
      <c r="S7" s="4"/>
      <c r="T7" s="4"/>
      <c r="U7" s="4"/>
      <c r="V7" s="4"/>
      <c r="W7" s="4"/>
      <c r="X7" s="4"/>
      <c r="Y7" s="4"/>
      <c r="Z7" s="4"/>
      <c r="AA7" s="4"/>
      <c r="AB7" s="4"/>
      <c r="AC7" s="4"/>
      <c r="AD7" s="4"/>
      <c r="AE7" s="14" t="str">
        <f>SAM!$C$44</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SAM!$C$64</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CAR!$C$24</f>
        <v>OoS</v>
      </c>
      <c r="C11" s="14" t="str">
        <f>CM!$C$24</f>
        <v>OoS</v>
      </c>
      <c r="D11" s="14" t="str">
        <f>DAR!$C$44</f>
        <v>OoS</v>
      </c>
      <c r="E11" s="14" t="str">
        <f>EST!$C$24</f>
        <v>OoS</v>
      </c>
      <c r="F11" s="14" t="str">
        <f>GOV!$C$4032</f>
        <v>DM</v>
      </c>
      <c r="G11" s="14" t="str">
        <f>II!$C$3532</f>
        <v>DM</v>
      </c>
      <c r="H11" s="14" t="str">
        <f>MC!$C$44</f>
        <v>OoS</v>
      </c>
      <c r="I11" s="14" t="str">
        <f>MPM!$C$44</f>
        <v>OoS</v>
      </c>
      <c r="J11" s="14" t="str">
        <f>OT!$C$24</f>
        <v>OoS</v>
      </c>
      <c r="K11" s="14" t="str">
        <f>PAD!$C$24</f>
        <v>OoS</v>
      </c>
      <c r="L11" s="14" t="str">
        <f>PCM!$C$64</f>
        <v>OoS</v>
      </c>
      <c r="M11" s="14" t="str">
        <f>PLAN!$C$44</f>
        <v>OoS</v>
      </c>
      <c r="N11" s="14" t="str">
        <f>PQA!$C$24</f>
        <v>OoS</v>
      </c>
      <c r="O11" s="14" t="str">
        <f>PR!$C$24</f>
        <v>OoS</v>
      </c>
      <c r="P11" s="14" t="str">
        <f>RDM!$C$24</f>
        <v>OoS</v>
      </c>
      <c r="Q11" s="14" t="str">
        <f>RSK!$C$24</f>
        <v>OoS</v>
      </c>
      <c r="R11" s="14" t="str">
        <f>VV!$C$44</f>
        <v>OoS</v>
      </c>
      <c r="S11" s="14" t="str">
        <f>DM!$C$44</f>
        <v>OoS</v>
      </c>
      <c r="T11" s="14" t="str">
        <f>DQ!$C$44</f>
        <v>OoS</v>
      </c>
      <c r="U11" s="14" t="str">
        <f>PI!$C$24</f>
        <v>OoS</v>
      </c>
      <c r="V11" s="14" t="str">
        <f>TS!$C$24</f>
        <v>OoS</v>
      </c>
      <c r="W11" s="14" t="str">
        <f>WE!$C$24</f>
        <v>OoS</v>
      </c>
      <c r="X11" s="14" t="str">
        <f>ESAF!$C$44</f>
        <v>OoS</v>
      </c>
      <c r="Y11" s="14" t="str">
        <f>ESEC!$C$44</f>
        <v>OoS</v>
      </c>
      <c r="Z11" s="14" t="str">
        <f>MST!$C$44</f>
        <v>OoS</v>
      </c>
      <c r="AA11" s="14" t="str">
        <f>CONT!$C$24</f>
        <v>OoS</v>
      </c>
      <c r="AB11" s="14" t="str">
        <f>IRP!$C$24</f>
        <v>OoS</v>
      </c>
      <c r="AC11" s="14" t="str">
        <f>SDM!$C$24</f>
        <v>OoS</v>
      </c>
      <c r="AD11" s="14" t="str">
        <f>STSM!$C$24</f>
        <v>OoS</v>
      </c>
      <c r="AE11" s="14" t="str">
        <f>SAM!$C$84</f>
        <v>OoS</v>
      </c>
      <c r="AF11" s="14" t="str">
        <f>EVW!$C$44</f>
        <v>OoS</v>
      </c>
    </row>
    <row r="12" spans="1:32" ht="13" x14ac:dyDescent="0.3">
      <c r="A12" s="18">
        <v>2.2000000000000002</v>
      </c>
      <c r="B12" s="14" t="str">
        <f>CAR!$C$44</f>
        <v>OoS</v>
      </c>
      <c r="C12" s="14" t="str">
        <f>CM!$C$44</f>
        <v>OoS</v>
      </c>
      <c r="D12" s="14" t="str">
        <f>DAR!$C$64</f>
        <v>OoS</v>
      </c>
      <c r="E12" s="14" t="str">
        <f>EST!$C$44</f>
        <v>OoS</v>
      </c>
      <c r="F12" s="14" t="str">
        <f>GOV!$C$4052</f>
        <v>DM</v>
      </c>
      <c r="G12" s="14" t="str">
        <f>II!$C$3552</f>
        <v>DM</v>
      </c>
      <c r="H12" s="14" t="str">
        <f>MC!$C$64</f>
        <v>OoS</v>
      </c>
      <c r="I12" s="14" t="str">
        <f>MPM!$C$64</f>
        <v>OoS</v>
      </c>
      <c r="J12" s="14" t="str">
        <f>OT!$C$44</f>
        <v>OoS</v>
      </c>
      <c r="K12" s="14" t="str">
        <f>PAD!$C$44</f>
        <v>OoS</v>
      </c>
      <c r="L12" s="14" t="str">
        <f>PCM!$C$84</f>
        <v>OoS</v>
      </c>
      <c r="M12" s="14" t="str">
        <f>PLAN!$C$64</f>
        <v>OoS</v>
      </c>
      <c r="N12" s="14" t="str">
        <f>PQA!$C$44</f>
        <v>OoS</v>
      </c>
      <c r="O12" s="14" t="str">
        <f>PR!$C$44</f>
        <v>OoS</v>
      </c>
      <c r="P12" s="14" t="str">
        <f>RDM!$C$44</f>
        <v>OoS</v>
      </c>
      <c r="Q12" s="14" t="str">
        <f>RSK!$C$44</f>
        <v>OoS</v>
      </c>
      <c r="R12" s="14" t="str">
        <f>VV!$C$64</f>
        <v>OoS</v>
      </c>
      <c r="S12" s="14" t="str">
        <f>DM!$C$64</f>
        <v>OoS</v>
      </c>
      <c r="T12" s="14" t="str">
        <f>DQ!$C$64</f>
        <v>OoS</v>
      </c>
      <c r="U12" s="14" t="str">
        <f>PI!$C$44</f>
        <v>OoS</v>
      </c>
      <c r="V12" s="14" t="str">
        <f>TS!$C$44</f>
        <v>OoS</v>
      </c>
      <c r="W12" s="14" t="str">
        <f>WE!$C$44</f>
        <v>OoS</v>
      </c>
      <c r="X12" s="14" t="str">
        <f>ESAF!$C$64</f>
        <v>OoS</v>
      </c>
      <c r="Y12" s="14" t="str">
        <f>ESEC!$C$64</f>
        <v>OoS</v>
      </c>
      <c r="Z12" s="14" t="str">
        <f>MST!$C$64</f>
        <v>OoS</v>
      </c>
      <c r="AA12" s="14" t="str">
        <f>CONT!$C$44</f>
        <v>OoS</v>
      </c>
      <c r="AB12" s="14" t="str">
        <f>IRP!$C$44</f>
        <v>OoS</v>
      </c>
      <c r="AC12" s="14" t="str">
        <f>SDM!$C$44</f>
        <v>OoS</v>
      </c>
      <c r="AD12" s="14" t="str">
        <f>STSM!$C$44</f>
        <v>OoS</v>
      </c>
      <c r="AE12" s="14" t="str">
        <f>SAM!$C$104</f>
        <v>OoS</v>
      </c>
      <c r="AF12" s="14" t="str">
        <f>EVW!$C$64</f>
        <v>OoS</v>
      </c>
    </row>
    <row r="13" spans="1:32" ht="13" x14ac:dyDescent="0.3">
      <c r="A13" s="18">
        <v>2.2999999999999998</v>
      </c>
      <c r="B13" s="23"/>
      <c r="C13" s="14" t="str">
        <f>CM!$C$64</f>
        <v>OoS</v>
      </c>
      <c r="D13" s="14" t="str">
        <f>DAR!$C$84</f>
        <v>OoS</v>
      </c>
      <c r="E13" s="14" t="str">
        <f>EST!$C$64</f>
        <v>OoS</v>
      </c>
      <c r="F13" s="14" t="str">
        <f>GOV!$C$4072</f>
        <v>DM</v>
      </c>
      <c r="G13" s="4"/>
      <c r="H13" s="14" t="str">
        <f>MC!$C$84</f>
        <v>OoS</v>
      </c>
      <c r="I13" s="24" t="str">
        <f>MPM!$C$84</f>
        <v>OoS</v>
      </c>
      <c r="J13" s="4"/>
      <c r="K13" s="14" t="str">
        <f>PAD!$C$64</f>
        <v>OoS</v>
      </c>
      <c r="L13" s="4"/>
      <c r="M13" s="14" t="str">
        <f>PLAN!$C$84</f>
        <v>OoS</v>
      </c>
      <c r="N13" s="14" t="str">
        <f>PQA!$C$64</f>
        <v>OoS</v>
      </c>
      <c r="O13" s="14" t="str">
        <f>PR!$C$64</f>
        <v>OoS</v>
      </c>
      <c r="P13" s="14" t="str">
        <f>RDM!$C$64</f>
        <v>OoS</v>
      </c>
      <c r="Q13" s="23"/>
      <c r="R13" s="14" t="str">
        <f>VV!$C$84</f>
        <v>OoS</v>
      </c>
      <c r="S13" s="4"/>
      <c r="T13" s="14" t="str">
        <f>DQ!$C$84</f>
        <v>OoS</v>
      </c>
      <c r="U13" s="14" t="str">
        <f>PI!$C$64</f>
        <v>OoS</v>
      </c>
      <c r="V13" s="14" t="str">
        <f>TS!$C$64</f>
        <v>OoS</v>
      </c>
      <c r="W13" s="14" t="str">
        <f>WE!$C$64</f>
        <v>OoS</v>
      </c>
      <c r="X13" s="14" t="str">
        <f>ESAF!$C$84</f>
        <v>OoS</v>
      </c>
      <c r="Y13" s="14" t="str">
        <f>ESEC!$C$84</f>
        <v>OoS</v>
      </c>
      <c r="Z13" s="14" t="str">
        <f>MST!$C$84</f>
        <v>OoS</v>
      </c>
      <c r="AA13" s="14" t="str">
        <f>CONT!$C$64</f>
        <v>OoS</v>
      </c>
      <c r="AB13" s="14" t="str">
        <f>IRP!$C$64</f>
        <v>OoS</v>
      </c>
      <c r="AC13" s="14" t="str">
        <f>SDM!$C$64</f>
        <v>OoS</v>
      </c>
      <c r="AD13" s="14" t="str">
        <f>STSM!$C$64</f>
        <v>OoS</v>
      </c>
      <c r="AE13" s="14" t="str">
        <f>SAM!$C$124</f>
        <v>OoS</v>
      </c>
      <c r="AF13" s="4"/>
    </row>
    <row r="14" spans="1:32" ht="13" x14ac:dyDescent="0.3">
      <c r="A14" s="18">
        <v>2.4</v>
      </c>
      <c r="B14" s="23"/>
      <c r="C14" s="14" t="str">
        <f>CM!$C$84</f>
        <v>OoS</v>
      </c>
      <c r="D14" s="14" t="str">
        <f>DAR!$C$104</f>
        <v>OoS</v>
      </c>
      <c r="E14" s="17"/>
      <c r="F14" s="14" t="str">
        <f>GOV!$C$4092</f>
        <v>DM</v>
      </c>
      <c r="G14" s="23"/>
      <c r="H14" s="14" t="str">
        <f>MC!$C$104</f>
        <v>OoS</v>
      </c>
      <c r="I14" s="14" t="str">
        <f>MPM!$C$104</f>
        <v>OoS</v>
      </c>
      <c r="J14" s="4"/>
      <c r="K14" s="23"/>
      <c r="L14" s="4"/>
      <c r="M14" s="14" t="str">
        <f>PLAN!$C$104</f>
        <v>OoS</v>
      </c>
      <c r="N14" s="14" t="str">
        <f>PQA!$C$84</f>
        <v>OoS</v>
      </c>
      <c r="O14" s="14" t="str">
        <f>PR!$C$84</f>
        <v>OoS</v>
      </c>
      <c r="P14" s="14" t="str">
        <f>RDM!$C$84</f>
        <v>OoS</v>
      </c>
      <c r="Q14" s="23"/>
      <c r="R14" s="23"/>
      <c r="S14" s="4"/>
      <c r="T14" s="4"/>
      <c r="U14" s="14" t="str">
        <f>PI!$C$84</f>
        <v>OoS</v>
      </c>
      <c r="V14" s="23"/>
      <c r="W14" s="4"/>
      <c r="X14" s="4"/>
      <c r="Y14" s="14" t="str">
        <f>ESEC!$C$104</f>
        <v>OoS</v>
      </c>
      <c r="Z14" s="14" t="str">
        <f>MST!$C$104</f>
        <v>OoS</v>
      </c>
      <c r="AA14" s="23"/>
      <c r="AB14" s="23"/>
      <c r="AC14" s="14" t="str">
        <f>SDM!$C$84</f>
        <v>OoS</v>
      </c>
      <c r="AD14" s="15"/>
      <c r="AE14" s="14" t="str">
        <f>SAM!$C$184</f>
        <v>OoS</v>
      </c>
      <c r="AF14" s="4"/>
    </row>
    <row r="15" spans="1:32" ht="13" x14ac:dyDescent="0.3">
      <c r="A15" s="18">
        <v>2.5</v>
      </c>
      <c r="B15" s="23"/>
      <c r="C15" s="14" t="str">
        <f>CM!$C$104</f>
        <v>OoS</v>
      </c>
      <c r="D15" s="14" t="str">
        <f>DAR!$C$124</f>
        <v>OoS</v>
      </c>
      <c r="E15" s="17"/>
      <c r="F15" s="23"/>
      <c r="G15" s="23"/>
      <c r="H15" s="23"/>
      <c r="I15" s="14" t="str">
        <f>MPM!$C$124</f>
        <v>OoS</v>
      </c>
      <c r="J15" s="4"/>
      <c r="K15" s="23"/>
      <c r="L15" s="4"/>
      <c r="M15" s="14" t="str">
        <f>PLAN!$C$124</f>
        <v>OoS</v>
      </c>
      <c r="N15" s="23"/>
      <c r="O15" s="23"/>
      <c r="P15" s="14" t="str">
        <f>RDM!$C$104</f>
        <v>OoS</v>
      </c>
      <c r="Q15" s="23"/>
      <c r="R15" s="23"/>
      <c r="S15" s="4"/>
      <c r="T15" s="4"/>
      <c r="U15" s="14" t="str">
        <f>PI!$C$104</f>
        <v>OoS</v>
      </c>
      <c r="V15" s="23"/>
      <c r="W15" s="4"/>
      <c r="X15" s="4"/>
      <c r="Y15" s="4"/>
      <c r="Z15" s="4"/>
      <c r="AA15" s="23"/>
      <c r="AB15" s="23"/>
      <c r="AC15" s="14" t="str">
        <f>SDM!$C$104</f>
        <v>OoS</v>
      </c>
      <c r="AD15" s="15"/>
      <c r="AE15" s="15"/>
      <c r="AF15" s="4"/>
    </row>
    <row r="16" spans="1:32" ht="13" x14ac:dyDescent="0.3">
      <c r="A16" s="18">
        <v>2.6</v>
      </c>
      <c r="B16" s="23"/>
      <c r="C16" s="14" t="str">
        <f>CM!$C$124</f>
        <v>OoS</v>
      </c>
      <c r="D16" s="23"/>
      <c r="E16" s="17"/>
      <c r="F16" s="23"/>
      <c r="G16" s="23"/>
      <c r="H16" s="23"/>
      <c r="I16" s="24" t="str">
        <f>MPM!$C$144</f>
        <v>OoS</v>
      </c>
      <c r="J16" s="4"/>
      <c r="K16" s="23"/>
      <c r="L16" s="4"/>
      <c r="M16" s="14" t="str">
        <f>PLAN!$C$144</f>
        <v>OoS</v>
      </c>
      <c r="N16" s="23"/>
      <c r="O16" s="23"/>
      <c r="Q16" s="23"/>
      <c r="R16" s="23"/>
      <c r="S16" s="4"/>
      <c r="T16" s="4"/>
      <c r="U16" s="24" t="str">
        <f>PI!$C$124</f>
        <v>OoS</v>
      </c>
      <c r="V16" s="23"/>
      <c r="W16" s="4"/>
      <c r="X16" s="4"/>
      <c r="Y16" s="4"/>
      <c r="Z16" s="4"/>
      <c r="AA16" s="23"/>
      <c r="AB16" s="23"/>
      <c r="AC16" s="14" t="str">
        <f>SDM!$C$124</f>
        <v>OoS</v>
      </c>
      <c r="AD16" s="23"/>
      <c r="AE16" s="23"/>
      <c r="AF16" s="4"/>
    </row>
    <row r="17" spans="1:32" ht="13" x14ac:dyDescent="0.3">
      <c r="A17" s="18">
        <v>2.7</v>
      </c>
      <c r="B17" s="23"/>
      <c r="C17" s="23"/>
      <c r="D17" s="23"/>
      <c r="E17" s="17"/>
      <c r="F17" s="23"/>
      <c r="G17" s="23"/>
      <c r="H17" s="23"/>
      <c r="I17" s="23"/>
      <c r="J17" s="23"/>
      <c r="K17" s="23"/>
      <c r="L17" s="4"/>
      <c r="M17" s="14" t="str">
        <f>PLAN!$C$164</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PLAN!$C$184</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CAR!$C$64</f>
        <v>OoS</v>
      </c>
      <c r="C21" s="23"/>
      <c r="D21" s="14" t="str">
        <f>DAR!$C$144</f>
        <v>OoS</v>
      </c>
      <c r="E21" s="24" t="str">
        <f>EST!$C$84</f>
        <v>OoS</v>
      </c>
      <c r="F21" s="14" t="str">
        <f>GOV!$C$4112</f>
        <v>DM</v>
      </c>
      <c r="G21" s="14" t="str">
        <f>II!$C$3572</f>
        <v>DM</v>
      </c>
      <c r="H21" s="14" t="str">
        <f>MC!$C$124</f>
        <v>OoS</v>
      </c>
      <c r="I21" s="14" t="str">
        <f>MPM!$C$164</f>
        <v>OoS</v>
      </c>
      <c r="J21" s="14" t="str">
        <f>OT!$C$64</f>
        <v>OoS</v>
      </c>
      <c r="K21" s="14" t="str">
        <f>PAD!$C$84</f>
        <v>OoS</v>
      </c>
      <c r="L21" s="14" t="str">
        <f>PCM!$C$104</f>
        <v>OoS</v>
      </c>
      <c r="M21" s="14" t="str">
        <f>PLAN!$C$204</f>
        <v>OoS</v>
      </c>
      <c r="N21" s="14" t="str">
        <f>PQA!$C$104</f>
        <v>OoS</v>
      </c>
      <c r="O21" s="14" t="str">
        <f>PR!$C$104</f>
        <v>OoS</v>
      </c>
      <c r="P21" s="14" t="str">
        <f>RDM!$C$124</f>
        <v>OoS</v>
      </c>
      <c r="Q21" s="14" t="str">
        <f>RSK!$C$64</f>
        <v>OoS</v>
      </c>
      <c r="R21" s="14" t="str">
        <f>VV!$C$104</f>
        <v>OoS</v>
      </c>
      <c r="S21" s="14" t="str">
        <f>DM!$C$84</f>
        <v>OoS</v>
      </c>
      <c r="T21" s="14" t="str">
        <f>DQ!$C$104</f>
        <v>OoS</v>
      </c>
      <c r="U21" s="14" t="str">
        <f>PI!$C$144</f>
        <v>OoS</v>
      </c>
      <c r="V21" s="14" t="str">
        <f>TS!$C$84</f>
        <v>OoS</v>
      </c>
      <c r="W21" s="14" t="str">
        <f>WE!$C$84</f>
        <v>OoS</v>
      </c>
      <c r="X21" s="14" t="str">
        <f>ESAF!$C$104</f>
        <v>OoS</v>
      </c>
      <c r="Y21" s="14" t="str">
        <f>ESEC!$C$124</f>
        <v>OoS</v>
      </c>
      <c r="Z21" s="14" t="str">
        <f>MST!$C$124</f>
        <v>OoS</v>
      </c>
      <c r="AA21" s="14" t="str">
        <f>CONT!$C$84</f>
        <v>OoS</v>
      </c>
      <c r="AB21" s="14" t="str">
        <f>IRP!$C$84</f>
        <v>OoS</v>
      </c>
      <c r="AC21" s="14" t="str">
        <f>SDM!$C$144</f>
        <v>OoS</v>
      </c>
      <c r="AD21" s="14" t="str">
        <f>STSM!$C$84</f>
        <v>OoS</v>
      </c>
      <c r="AE21" s="14" t="str">
        <f>SAM!$C$184</f>
        <v>OoS</v>
      </c>
      <c r="AF21" s="14" t="str">
        <f>EVW!$C$84</f>
        <v>OoS</v>
      </c>
    </row>
    <row r="22" spans="1:32" ht="13" x14ac:dyDescent="0.3">
      <c r="A22" s="18">
        <v>3.2</v>
      </c>
      <c r="B22" s="14" t="str">
        <f>CAR!$C$84</f>
        <v>OoS</v>
      </c>
      <c r="C22" s="23"/>
      <c r="D22" s="23"/>
      <c r="E22" s="14" t="str">
        <f>EST!$C$104</f>
        <v>OoS</v>
      </c>
      <c r="F22" s="14" t="str">
        <f>GOV!$C$4132</f>
        <v>DM</v>
      </c>
      <c r="G22" s="14" t="str">
        <f>II!$C$3592</f>
        <v>DM</v>
      </c>
      <c r="H22" s="14" t="str">
        <f>MC!$C$144</f>
        <v>OoS</v>
      </c>
      <c r="I22" s="14" t="str">
        <f>MPM!$C$184</f>
        <v>OoS</v>
      </c>
      <c r="J22" s="14" t="str">
        <f>OT!$C$84</f>
        <v>OoS</v>
      </c>
      <c r="K22" s="14" t="str">
        <f>PAD!$C$104</f>
        <v>OoS</v>
      </c>
      <c r="L22" s="14" t="str">
        <f>PCM!$C$124</f>
        <v>OoS</v>
      </c>
      <c r="M22" s="14" t="str">
        <f>PLAN!$C$224</f>
        <v>OoS</v>
      </c>
      <c r="N22" s="17"/>
      <c r="O22" s="23"/>
      <c r="P22" s="14" t="str">
        <f>RDM!$C$144</f>
        <v>OoS</v>
      </c>
      <c r="Q22" s="14" t="str">
        <f>RSK!$C$84</f>
        <v>OoS</v>
      </c>
      <c r="R22" s="14" t="str">
        <f>VV!$C$124</f>
        <v>OoS</v>
      </c>
      <c r="S22" s="14" t="str">
        <f>DM!$C$104</f>
        <v>OoS</v>
      </c>
      <c r="T22" s="14" t="str">
        <f>DQ!$C$124</f>
        <v>OoS</v>
      </c>
      <c r="U22" s="14" t="str">
        <f>PI!$C$164</f>
        <v>OoS</v>
      </c>
      <c r="V22" s="14" t="str">
        <f>TS!$C$104</f>
        <v>OoS</v>
      </c>
      <c r="W22" s="14" t="str">
        <f>WE!$C$104</f>
        <v>OoS</v>
      </c>
      <c r="X22" s="14" t="str">
        <f>ESAF!$C$124</f>
        <v>OoS</v>
      </c>
      <c r="Y22" s="14" t="str">
        <f>ESEC!$C$144</f>
        <v>OoS</v>
      </c>
      <c r="Z22" s="14" t="str">
        <f>MST!$C$144</f>
        <v>OoS</v>
      </c>
      <c r="AA22" s="14" t="str">
        <f>CONT!$C$104</f>
        <v>OoS</v>
      </c>
      <c r="AB22" s="14" t="str">
        <f>IRP!$C$104</f>
        <v>OoS</v>
      </c>
      <c r="AC22" s="23"/>
      <c r="AD22" s="23"/>
      <c r="AE22" s="14" t="str">
        <f>SAM!$C$204</f>
        <v>OoS</v>
      </c>
      <c r="AF22" s="14" t="str">
        <f>EVW!$C$104</f>
        <v>OoS</v>
      </c>
    </row>
    <row r="23" spans="1:32" ht="13" x14ac:dyDescent="0.3">
      <c r="A23" s="18">
        <v>3.3</v>
      </c>
      <c r="B23" s="14" t="str">
        <f>CAR!$C$104</f>
        <v>OoS</v>
      </c>
      <c r="C23" s="23"/>
      <c r="D23" s="23"/>
      <c r="E23" s="17"/>
      <c r="F23" s="23"/>
      <c r="G23" s="14" t="str">
        <f>II!$C$3612</f>
        <v>DM</v>
      </c>
      <c r="H23" s="14" t="str">
        <f>MC!$C$164</f>
        <v>OoS</v>
      </c>
      <c r="I23" s="14" t="str">
        <f>MPM!$C$204</f>
        <v>OoS</v>
      </c>
      <c r="J23" s="14" t="str">
        <f>OT!$C$104</f>
        <v>OoS</v>
      </c>
      <c r="K23" s="14" t="str">
        <f>PAD!$C$124</f>
        <v>OoS</v>
      </c>
      <c r="L23" s="14" t="str">
        <f>PCM!$C$144</f>
        <v>OoS</v>
      </c>
      <c r="M23" s="14" t="str">
        <f>PLAN!$C$244</f>
        <v>OoS</v>
      </c>
      <c r="N23" s="17"/>
      <c r="O23" s="4"/>
      <c r="P23" s="14" t="str">
        <f>RDM!$C$164</f>
        <v>OoS</v>
      </c>
      <c r="Q23" s="14" t="str">
        <f>RSK!$C$104</f>
        <v>OoS</v>
      </c>
      <c r="R23" s="23"/>
      <c r="S23" s="17"/>
      <c r="T23" s="17"/>
      <c r="U23" s="14" t="str">
        <f>PI!$C$184</f>
        <v>OoS</v>
      </c>
      <c r="V23" s="14" t="str">
        <f>TS!$C$124</f>
        <v>OoS</v>
      </c>
      <c r="W23" s="14" t="str">
        <f>WE!$C$124</f>
        <v>OoS</v>
      </c>
      <c r="X23" s="14" t="str">
        <f>ESAF!$C$144</f>
        <v>OoS</v>
      </c>
      <c r="Y23" s="14" t="str">
        <f>ESEC!$C$164</f>
        <v>OoS</v>
      </c>
      <c r="Z23" s="14" t="str">
        <f>MST!$C$164</f>
        <v>OoS</v>
      </c>
      <c r="AA23" s="24" t="str">
        <f>CONT!$C$124</f>
        <v>OoS</v>
      </c>
      <c r="AB23" s="23"/>
      <c r="AC23" s="23"/>
      <c r="AD23" s="23"/>
      <c r="AE23" s="23"/>
      <c r="AF23" s="17"/>
    </row>
    <row r="24" spans="1:32" ht="13" x14ac:dyDescent="0.3">
      <c r="A24" s="18">
        <v>3.4</v>
      </c>
      <c r="B24" s="14" t="str">
        <f>CAR!$C$124</f>
        <v>OoS</v>
      </c>
      <c r="C24" s="23"/>
      <c r="D24" s="23"/>
      <c r="E24" s="23"/>
      <c r="F24" s="23"/>
      <c r="G24" s="23"/>
      <c r="H24" s="14" t="str">
        <f>MC!$C$184</f>
        <v>OoS</v>
      </c>
      <c r="I24" s="14" t="str">
        <f>MPM!$C$224</f>
        <v>OoS</v>
      </c>
      <c r="J24" s="14" t="str">
        <f>OT!$C$124</f>
        <v>OoS</v>
      </c>
      <c r="K24" s="14" t="str">
        <f>PAD!$C$144</f>
        <v>OoS</v>
      </c>
      <c r="L24" s="14" t="str">
        <f>PCM!$C$164</f>
        <v>OoS</v>
      </c>
      <c r="M24" s="14" t="str">
        <f>PLAN!$C$264</f>
        <v>OoS</v>
      </c>
      <c r="N24" s="17"/>
      <c r="O24" s="4"/>
      <c r="P24" s="14" t="str">
        <f>RDM!$C$184</f>
        <v>OoS</v>
      </c>
      <c r="Q24" s="14" t="str">
        <f>RSK!$C$124</f>
        <v>OoS</v>
      </c>
      <c r="R24" s="23"/>
      <c r="S24" s="4"/>
      <c r="T24" s="4"/>
      <c r="U24" s="23"/>
      <c r="V24" s="14" t="str">
        <f>TS!$C$144</f>
        <v>OoS</v>
      </c>
      <c r="W24" s="4"/>
      <c r="X24" s="4"/>
      <c r="Y24" s="4"/>
      <c r="Z24" s="4"/>
      <c r="AA24" s="23"/>
      <c r="AB24" s="23"/>
      <c r="AC24" s="23"/>
      <c r="AD24" s="23"/>
      <c r="AE24" s="23"/>
      <c r="AF24" s="4"/>
    </row>
    <row r="25" spans="1:32" ht="13" x14ac:dyDescent="0.3">
      <c r="A25" s="18">
        <v>3.5</v>
      </c>
      <c r="B25" s="14" t="str">
        <f>CAR!$C$144</f>
        <v>OoS</v>
      </c>
      <c r="C25" s="23"/>
      <c r="D25" s="23"/>
      <c r="E25" s="23"/>
      <c r="F25" s="23"/>
      <c r="G25" s="23"/>
      <c r="H25" s="23"/>
      <c r="I25" s="14" t="str">
        <f>MPM!$C$244</f>
        <v>OoS</v>
      </c>
      <c r="J25" s="14" t="str">
        <f>OT!$C$144</f>
        <v>OoS</v>
      </c>
      <c r="K25" s="14" t="str">
        <f>PAD!$C$164</f>
        <v>OoS</v>
      </c>
      <c r="L25" s="14" t="str">
        <f>PCM!$C$184</f>
        <v>OoS</v>
      </c>
      <c r="M25" s="23"/>
      <c r="N25" s="17"/>
      <c r="O25" s="23"/>
      <c r="P25" s="14" t="str">
        <f>RDM!$C$204</f>
        <v>OoS</v>
      </c>
      <c r="Q25" s="14" t="str">
        <f>RSK!$C$144</f>
        <v>OoS</v>
      </c>
      <c r="R25" s="23"/>
      <c r="S25" s="4"/>
      <c r="T25" s="4"/>
      <c r="U25" s="23"/>
      <c r="V25" s="14" t="str">
        <f>TS!$C$164</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MPM!$C$264</f>
        <v>OoS</v>
      </c>
      <c r="J26" s="14" t="str">
        <f>OT!$C$164</f>
        <v>OoS</v>
      </c>
      <c r="K26" s="14" t="str">
        <f>PAD!$C$184</f>
        <v>OoS</v>
      </c>
      <c r="L26" s="14" t="str">
        <f>PCM!$C$204</f>
        <v>OoS</v>
      </c>
      <c r="M26" s="23"/>
      <c r="N26" s="23"/>
      <c r="O26" s="23"/>
      <c r="P26" s="14" t="str">
        <f>RDM!$C$224</f>
        <v>OoS</v>
      </c>
      <c r="Q26" s="4"/>
      <c r="R26" s="23"/>
      <c r="S26" s="4"/>
      <c r="T26" s="4"/>
      <c r="U26" s="23"/>
      <c r="V26" s="14" t="str">
        <f>TS!$C$184</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RDM!$C$244</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CAR!$C$164</f>
        <v>OoS</v>
      </c>
      <c r="C30" s="23"/>
      <c r="D30" s="23"/>
      <c r="E30" s="23"/>
      <c r="F30" s="14" t="str">
        <f>GOV!$C$4152</f>
        <v>DM</v>
      </c>
      <c r="G30" s="14" t="str">
        <f>II!$C$3632</f>
        <v>DM</v>
      </c>
      <c r="H30" s="23"/>
      <c r="I30" s="14" t="str">
        <f>MPM!$C$284</f>
        <v>OoS</v>
      </c>
      <c r="J30" s="23"/>
      <c r="K30" s="17"/>
      <c r="L30" s="14" t="str">
        <f>PCM!$C$224</f>
        <v>OoS</v>
      </c>
      <c r="M30" s="14" t="str">
        <f>PLAN!$C$284</f>
        <v>OoS</v>
      </c>
      <c r="N30" s="23"/>
      <c r="O30" s="23"/>
      <c r="P30" s="23"/>
      <c r="Q30" s="23"/>
      <c r="R30" s="23"/>
      <c r="S30" s="4"/>
      <c r="T30" s="4"/>
      <c r="U30" s="23"/>
      <c r="V30" s="23"/>
      <c r="W30" s="4"/>
      <c r="X30" s="4"/>
      <c r="Y30" s="4"/>
      <c r="Z30" s="14" t="str">
        <f>MST!$C$184</f>
        <v>OoS</v>
      </c>
      <c r="AA30" s="23"/>
      <c r="AB30" s="23"/>
      <c r="AC30" s="23"/>
      <c r="AD30" s="23"/>
      <c r="AE30" s="14" t="str">
        <f>SAM!$C$224</f>
        <v>OoS</v>
      </c>
      <c r="AF30" s="4"/>
    </row>
    <row r="31" spans="1:32" ht="13" hidden="1" x14ac:dyDescent="0.3">
      <c r="A31" s="18">
        <v>4.2</v>
      </c>
      <c r="B31" s="14" t="str">
        <f>CAR!$C$184</f>
        <v>OoS</v>
      </c>
      <c r="C31" s="23"/>
      <c r="D31" s="23"/>
      <c r="E31" s="23"/>
      <c r="F31" s="23"/>
      <c r="G31" s="23"/>
      <c r="H31" s="23"/>
      <c r="I31" s="14" t="str">
        <f>MPM!$C$304</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MPM!$C$324</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MPM!$C$344</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MPM!$C$364</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CAR!$C$204</f>
        <v>OoS</v>
      </c>
      <c r="C37" s="23"/>
      <c r="D37" s="23"/>
      <c r="E37" s="23"/>
      <c r="F37" s="23"/>
      <c r="G37" s="23"/>
      <c r="H37" s="23"/>
      <c r="I37" s="14" t="str">
        <f>MPM!$C$384</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MPM!$C$404</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MPM!$C$424</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phoneticPr fontId="9" type="noConversion"/>
  <conditionalFormatting sqref="AF2">
    <cfRule type="containsText" dxfId="215" priority="332" operator="containsText" text="S">
      <formula>NOT(ISERROR(SEARCH("S",AF2)))</formula>
    </cfRule>
    <cfRule type="containsText" dxfId="214" priority="333" operator="containsText" text="U">
      <formula>NOT(ISERROR(SEARCH("U",AF2)))</formula>
    </cfRule>
    <cfRule type="containsText" dxfId="213" priority="334" operator="containsText" text="NR">
      <formula>NOT(ISERROR(SEARCH("NR",AF2)))</formula>
    </cfRule>
  </conditionalFormatting>
  <conditionalFormatting sqref="B11:AF19">
    <cfRule type="expression" dxfId="212" priority="9" stopIfTrue="1">
      <formula>(B$40&lt;2)</formula>
    </cfRule>
  </conditionalFormatting>
  <conditionalFormatting sqref="B21:AF28">
    <cfRule type="expression" dxfId="211" priority="8" stopIfTrue="1">
      <formula>(B$40&lt;3)</formula>
    </cfRule>
  </conditionalFormatting>
  <conditionalFormatting sqref="B30:AF35">
    <cfRule type="expression" dxfId="210" priority="7" stopIfTrue="1">
      <formula>(B$40&lt;4)</formula>
    </cfRule>
  </conditionalFormatting>
  <conditionalFormatting sqref="B37:AF39">
    <cfRule type="expression" dxfId="209" priority="6" stopIfTrue="1">
      <formula>(B$40&lt;5)</formula>
    </cfRule>
  </conditionalFormatting>
  <conditionalFormatting sqref="B5:AF9 B11:AF19 B21:AF28 B30:AF35 B37:AF39">
    <cfRule type="expression" dxfId="208" priority="1">
      <formula>OR(B5="NY")</formula>
    </cfRule>
    <cfRule type="expression" dxfId="207" priority="2">
      <formula>OR(B5="NC")</formula>
    </cfRule>
    <cfRule type="expression" dxfId="206" priority="3">
      <formula>OR(B5="L",B5="FM",B5="S")</formula>
    </cfRule>
    <cfRule type="expression" dxfId="205" priority="4">
      <formula>OR(B5="M",B5="LM",B5="NR")</formula>
    </cfRule>
    <cfRule type="expression" dxfId="204" priority="5">
      <formula>OR(B5="H",B5="PM",B5="NM",B5="DM",B5="U")</formula>
    </cfRule>
  </conditionalFormatting>
  <pageMargins left="0.75" right="0.75" top="1" bottom="1" header="0.5" footer="0.5"/>
  <pageSetup orientation="portrait" horizontalDpi="4294967292" verticalDpi="429496729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F173F-8AD8-43C7-A73E-09F0D9C5440B}">
  <sheetPr codeName="Sheet47"/>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Summary'!B43</f>
        <v>P-4</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CAR!$C$5</f>
        <v>OoS</v>
      </c>
      <c r="C5" s="14" t="str">
        <f>CM!$C$5</f>
        <v>OoS</v>
      </c>
      <c r="D5" s="14" t="str">
        <f>DAR!$C$5</f>
        <v>OoS</v>
      </c>
      <c r="E5" s="14" t="str">
        <f>EST!$C$5</f>
        <v>OoS</v>
      </c>
      <c r="F5" s="14" t="str">
        <f>GOV!$C$4013</f>
        <v>DM</v>
      </c>
      <c r="G5" s="14" t="str">
        <f>II!$C$3513</f>
        <v>DM</v>
      </c>
      <c r="H5" s="14" t="str">
        <f>MC!$C$5</f>
        <v>OoS</v>
      </c>
      <c r="I5" s="14" t="str">
        <f>MPM!$C$5</f>
        <v>OoS</v>
      </c>
      <c r="J5" s="14" t="str">
        <f>OT!$C$5</f>
        <v>OoS</v>
      </c>
      <c r="K5" s="14" t="str">
        <f>PAD!$C$5</f>
        <v>OoS</v>
      </c>
      <c r="L5" s="14" t="str">
        <f>PCM!$C$5</f>
        <v>OoS</v>
      </c>
      <c r="M5" s="14" t="str">
        <f>PLAN!$C$5</f>
        <v>OoS</v>
      </c>
      <c r="N5" s="14" t="str">
        <f>PQA!$C$5</f>
        <v>OoS</v>
      </c>
      <c r="O5" s="14" t="str">
        <f>PR!$C$5</f>
        <v>OoS</v>
      </c>
      <c r="P5" s="14" t="str">
        <f>RDM!$C$5</f>
        <v>OoS</v>
      </c>
      <c r="Q5" s="14" t="str">
        <f>RSK!$C$5</f>
        <v>OoS</v>
      </c>
      <c r="R5" s="14" t="str">
        <f>VV!$C$5</f>
        <v>OoS</v>
      </c>
      <c r="S5" s="14" t="str">
        <f>DM!$C$5</f>
        <v>OoS</v>
      </c>
      <c r="T5" s="14" t="str">
        <f>DQ!$C$5</f>
        <v>OoS</v>
      </c>
      <c r="U5" s="14" t="str">
        <f>PI!$C$5</f>
        <v>OoS</v>
      </c>
      <c r="V5" s="14" t="str">
        <f>TS!$C$5</f>
        <v>OoS</v>
      </c>
      <c r="W5" s="14" t="str">
        <f>WE!$C$5</f>
        <v>OoS</v>
      </c>
      <c r="X5" s="14" t="str">
        <f>ESAF!$C$5</f>
        <v>OoS</v>
      </c>
      <c r="Y5" s="14" t="str">
        <f>ESEC!$C$5</f>
        <v>OoS</v>
      </c>
      <c r="Z5" s="14" t="str">
        <f>MST!$C$5</f>
        <v>OoS</v>
      </c>
      <c r="AA5" s="14" t="str">
        <f>CONT!$C$5</f>
        <v>OoS</v>
      </c>
      <c r="AB5" s="14" t="str">
        <f>IRP!$C$5</f>
        <v>OoS</v>
      </c>
      <c r="AC5" s="14" t="str">
        <f>SDM!$C$5</f>
        <v>OoS</v>
      </c>
      <c r="AD5" s="14" t="str">
        <f>STSM!$C$5</f>
        <v>OoS</v>
      </c>
      <c r="AE5" s="14" t="str">
        <f>SAM!$C$5</f>
        <v>OoS</v>
      </c>
      <c r="AF5" s="14" t="str">
        <f>EVW!$C$5</f>
        <v>OoS</v>
      </c>
    </row>
    <row r="6" spans="1:32" ht="13" x14ac:dyDescent="0.3">
      <c r="A6" s="18">
        <v>1.2</v>
      </c>
      <c r="B6" s="23"/>
      <c r="C6" s="23"/>
      <c r="D6" s="14" t="str">
        <f>DAR!$C$25</f>
        <v>OoS</v>
      </c>
      <c r="E6" s="23"/>
      <c r="F6" s="4"/>
      <c r="G6" s="4"/>
      <c r="H6" s="14" t="str">
        <f>MC!$C$25</f>
        <v>OoS</v>
      </c>
      <c r="I6" s="14" t="str">
        <f>MPM!$C$25</f>
        <v>OoS</v>
      </c>
      <c r="J6" s="4"/>
      <c r="K6" s="4"/>
      <c r="L6" s="14" t="str">
        <f>PCM!$C$25</f>
        <v>OoS</v>
      </c>
      <c r="M6" s="14" t="str">
        <f>PLAN!$C$25</f>
        <v>OoS</v>
      </c>
      <c r="N6" s="4"/>
      <c r="O6" s="4"/>
      <c r="P6" s="4"/>
      <c r="Q6" s="4"/>
      <c r="R6" s="14" t="str">
        <f>VV!$C$25</f>
        <v>OoS</v>
      </c>
      <c r="S6" s="14" t="str">
        <f>DM!$C$25</f>
        <v>OoS</v>
      </c>
      <c r="T6" s="14" t="str">
        <f>DQ!$C$25</f>
        <v>OoS</v>
      </c>
      <c r="U6" s="4"/>
      <c r="V6" s="4"/>
      <c r="W6" s="17"/>
      <c r="X6" s="14" t="str">
        <f>ESAF!$C$25</f>
        <v>OoS</v>
      </c>
      <c r="Y6" s="14" t="str">
        <f>ESEC!$C$25</f>
        <v>OoS</v>
      </c>
      <c r="Z6" s="14" t="str">
        <f>MST!$C$25</f>
        <v>OoS</v>
      </c>
      <c r="AA6" s="4"/>
      <c r="AB6" s="4"/>
      <c r="AC6" s="4"/>
      <c r="AD6" s="4"/>
      <c r="AE6" s="14" t="str">
        <f>SAM!$C$25</f>
        <v>OoS</v>
      </c>
      <c r="AF6" s="14" t="str">
        <f>EVW!$C$25</f>
        <v>OoS</v>
      </c>
    </row>
    <row r="7" spans="1:32" ht="13" x14ac:dyDescent="0.3">
      <c r="A7" s="18">
        <v>1.3</v>
      </c>
      <c r="B7" s="23"/>
      <c r="C7" s="23"/>
      <c r="D7" s="23"/>
      <c r="E7" s="23"/>
      <c r="F7" s="4"/>
      <c r="G7" s="23"/>
      <c r="H7" s="23"/>
      <c r="I7" s="17"/>
      <c r="J7" s="4"/>
      <c r="K7" s="23"/>
      <c r="L7" s="14" t="str">
        <f>PCM!$C$45</f>
        <v>OoS</v>
      </c>
      <c r="M7" s="23"/>
      <c r="N7" s="4"/>
      <c r="O7" s="4"/>
      <c r="P7" s="23"/>
      <c r="Q7" s="4"/>
      <c r="R7" s="4"/>
      <c r="S7" s="4"/>
      <c r="T7" s="4"/>
      <c r="U7" s="4"/>
      <c r="V7" s="4"/>
      <c r="W7" s="4"/>
      <c r="X7" s="4"/>
      <c r="Y7" s="4"/>
      <c r="Z7" s="4"/>
      <c r="AA7" s="4"/>
      <c r="AB7" s="4"/>
      <c r="AC7" s="4"/>
      <c r="AD7" s="4"/>
      <c r="AE7" s="14" t="str">
        <f>SAM!$C$45</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SAM!$C$65</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CAR!$C$25</f>
        <v>OoS</v>
      </c>
      <c r="C11" s="14" t="str">
        <f>CM!$C$25</f>
        <v>OoS</v>
      </c>
      <c r="D11" s="14" t="str">
        <f>DAR!$C$45</f>
        <v>OoS</v>
      </c>
      <c r="E11" s="14" t="str">
        <f>EST!$C$25</f>
        <v>OoS</v>
      </c>
      <c r="F11" s="14" t="str">
        <f>GOV!$C$4033</f>
        <v>DM</v>
      </c>
      <c r="G11" s="14" t="str">
        <f>II!$C$3533</f>
        <v>DM</v>
      </c>
      <c r="H11" s="14" t="str">
        <f>MC!$C$45</f>
        <v>OoS</v>
      </c>
      <c r="I11" s="14" t="str">
        <f>MPM!$C$45</f>
        <v>OoS</v>
      </c>
      <c r="J11" s="14" t="str">
        <f>OT!$C$25</f>
        <v>OoS</v>
      </c>
      <c r="K11" s="14" t="str">
        <f>PAD!$C$25</f>
        <v>OoS</v>
      </c>
      <c r="L11" s="14" t="str">
        <f>PCM!$C$65</f>
        <v>OoS</v>
      </c>
      <c r="M11" s="14" t="str">
        <f>PLAN!$C$45</f>
        <v>OoS</v>
      </c>
      <c r="N11" s="14" t="str">
        <f>PQA!$C$25</f>
        <v>OoS</v>
      </c>
      <c r="O11" s="14" t="str">
        <f>PR!$C$25</f>
        <v>OoS</v>
      </c>
      <c r="P11" s="14" t="str">
        <f>RDM!$C$25</f>
        <v>OoS</v>
      </c>
      <c r="Q11" s="14" t="str">
        <f>RSK!$C$25</f>
        <v>OoS</v>
      </c>
      <c r="R11" s="14" t="str">
        <f>VV!$C$45</f>
        <v>OoS</v>
      </c>
      <c r="S11" s="14" t="str">
        <f>DM!$C$45</f>
        <v>OoS</v>
      </c>
      <c r="T11" s="14" t="str">
        <f>DQ!$C$45</f>
        <v>OoS</v>
      </c>
      <c r="U11" s="14" t="str">
        <f>PI!$C$25</f>
        <v>OoS</v>
      </c>
      <c r="V11" s="14" t="str">
        <f>TS!$C$25</f>
        <v>OoS</v>
      </c>
      <c r="W11" s="14" t="str">
        <f>WE!$C$25</f>
        <v>OoS</v>
      </c>
      <c r="X11" s="14" t="str">
        <f>ESAF!$C$45</f>
        <v>OoS</v>
      </c>
      <c r="Y11" s="14" t="str">
        <f>ESEC!$C$45</f>
        <v>OoS</v>
      </c>
      <c r="Z11" s="14" t="str">
        <f>MST!$C$45</f>
        <v>OoS</v>
      </c>
      <c r="AA11" s="14" t="str">
        <f>CONT!$C$25</f>
        <v>OoS</v>
      </c>
      <c r="AB11" s="14" t="str">
        <f>IRP!$C$25</f>
        <v>OoS</v>
      </c>
      <c r="AC11" s="14" t="str">
        <f>SDM!$C$25</f>
        <v>OoS</v>
      </c>
      <c r="AD11" s="14" t="str">
        <f>STSM!$C$25</f>
        <v>OoS</v>
      </c>
      <c r="AE11" s="14" t="str">
        <f>SAM!$C$85</f>
        <v>OoS</v>
      </c>
      <c r="AF11" s="14" t="str">
        <f>EVW!$C$45</f>
        <v>OoS</v>
      </c>
    </row>
    <row r="12" spans="1:32" ht="13" x14ac:dyDescent="0.3">
      <c r="A12" s="18">
        <v>2.2000000000000002</v>
      </c>
      <c r="B12" s="14" t="str">
        <f>CAR!$C$45</f>
        <v>OoS</v>
      </c>
      <c r="C12" s="14" t="str">
        <f>CM!$C$45</f>
        <v>OoS</v>
      </c>
      <c r="D12" s="14" t="str">
        <f>DAR!$C$65</f>
        <v>OoS</v>
      </c>
      <c r="E12" s="14" t="str">
        <f>EST!$C$45</f>
        <v>OoS</v>
      </c>
      <c r="F12" s="14" t="str">
        <f>GOV!$C$4053</f>
        <v>DM</v>
      </c>
      <c r="G12" s="14" t="str">
        <f>II!$C$3553</f>
        <v>DM</v>
      </c>
      <c r="H12" s="14" t="str">
        <f>MC!$C$65</f>
        <v>OoS</v>
      </c>
      <c r="I12" s="14" t="str">
        <f>MPM!$C$65</f>
        <v>OoS</v>
      </c>
      <c r="J12" s="14" t="str">
        <f>OT!$C$45</f>
        <v>OoS</v>
      </c>
      <c r="K12" s="14" t="str">
        <f>PAD!$C$45</f>
        <v>OoS</v>
      </c>
      <c r="L12" s="14" t="str">
        <f>PCM!$C$85</f>
        <v>OoS</v>
      </c>
      <c r="M12" s="14" t="str">
        <f>PLAN!$C$65</f>
        <v>OoS</v>
      </c>
      <c r="N12" s="14" t="str">
        <f>PQA!$C$45</f>
        <v>OoS</v>
      </c>
      <c r="O12" s="14" t="str">
        <f>PR!$C$45</f>
        <v>OoS</v>
      </c>
      <c r="P12" s="14" t="str">
        <f>RDM!$C$45</f>
        <v>OoS</v>
      </c>
      <c r="Q12" s="14" t="str">
        <f>RSK!$C$45</f>
        <v>OoS</v>
      </c>
      <c r="R12" s="14" t="str">
        <f>VV!$C$65</f>
        <v>OoS</v>
      </c>
      <c r="S12" s="14" t="str">
        <f>DM!$C$65</f>
        <v>OoS</v>
      </c>
      <c r="T12" s="14" t="str">
        <f>DQ!$C$65</f>
        <v>OoS</v>
      </c>
      <c r="U12" s="14" t="str">
        <f>PI!$C$45</f>
        <v>OoS</v>
      </c>
      <c r="V12" s="14" t="str">
        <f>TS!$C$45</f>
        <v>OoS</v>
      </c>
      <c r="W12" s="14" t="str">
        <f>WE!$C$45</f>
        <v>OoS</v>
      </c>
      <c r="X12" s="14" t="str">
        <f>ESAF!$C$65</f>
        <v>OoS</v>
      </c>
      <c r="Y12" s="14" t="str">
        <f>ESEC!$C$65</f>
        <v>OoS</v>
      </c>
      <c r="Z12" s="14" t="str">
        <f>MST!$C$65</f>
        <v>OoS</v>
      </c>
      <c r="AA12" s="14" t="str">
        <f>CONT!$C$45</f>
        <v>OoS</v>
      </c>
      <c r="AB12" s="14" t="str">
        <f>IRP!$C$45</f>
        <v>OoS</v>
      </c>
      <c r="AC12" s="14" t="str">
        <f>SDM!$C$45</f>
        <v>OoS</v>
      </c>
      <c r="AD12" s="14" t="str">
        <f>STSM!$C$45</f>
        <v>OoS</v>
      </c>
      <c r="AE12" s="14" t="str">
        <f>SAM!$C$105</f>
        <v>OoS</v>
      </c>
      <c r="AF12" s="14" t="str">
        <f>EVW!$C$65</f>
        <v>OoS</v>
      </c>
    </row>
    <row r="13" spans="1:32" ht="13" x14ac:dyDescent="0.3">
      <c r="A13" s="18">
        <v>2.2999999999999998</v>
      </c>
      <c r="B13" s="23"/>
      <c r="C13" s="14" t="str">
        <f>CM!$C$65</f>
        <v>OoS</v>
      </c>
      <c r="D13" s="14" t="str">
        <f>DAR!$C$85</f>
        <v>OoS</v>
      </c>
      <c r="E13" s="14" t="str">
        <f>EST!$C$65</f>
        <v>OoS</v>
      </c>
      <c r="F13" s="14" t="str">
        <f>GOV!$C$4073</f>
        <v>DM</v>
      </c>
      <c r="G13" s="4"/>
      <c r="H13" s="14" t="str">
        <f>MC!$C$85</f>
        <v>OoS</v>
      </c>
      <c r="I13" s="24" t="str">
        <f>MPM!$C$85</f>
        <v>OoS</v>
      </c>
      <c r="J13" s="4"/>
      <c r="K13" s="14" t="str">
        <f>PAD!$C$65</f>
        <v>OoS</v>
      </c>
      <c r="L13" s="4"/>
      <c r="M13" s="14" t="str">
        <f>PLAN!$C$85</f>
        <v>OoS</v>
      </c>
      <c r="N13" s="14" t="str">
        <f>PQA!$C$65</f>
        <v>OoS</v>
      </c>
      <c r="O13" s="14" t="str">
        <f>PR!$C$65</f>
        <v>OoS</v>
      </c>
      <c r="P13" s="14" t="str">
        <f>RDM!$C$65</f>
        <v>OoS</v>
      </c>
      <c r="Q13" s="23"/>
      <c r="R13" s="14" t="str">
        <f>VV!$C$85</f>
        <v>OoS</v>
      </c>
      <c r="S13" s="4"/>
      <c r="T13" s="14" t="str">
        <f>DQ!$C$85</f>
        <v>OoS</v>
      </c>
      <c r="U13" s="14" t="str">
        <f>PI!$C$65</f>
        <v>OoS</v>
      </c>
      <c r="V13" s="14" t="str">
        <f>TS!$C$65</f>
        <v>OoS</v>
      </c>
      <c r="W13" s="14" t="str">
        <f>WE!$C$65</f>
        <v>OoS</v>
      </c>
      <c r="X13" s="14" t="str">
        <f>ESAF!$C$85</f>
        <v>OoS</v>
      </c>
      <c r="Y13" s="14" t="str">
        <f>ESEC!$C$85</f>
        <v>OoS</v>
      </c>
      <c r="Z13" s="14" t="str">
        <f>MST!$C$85</f>
        <v>OoS</v>
      </c>
      <c r="AA13" s="14" t="str">
        <f>CONT!$C$65</f>
        <v>OoS</v>
      </c>
      <c r="AB13" s="14" t="str">
        <f>IRP!$C$65</f>
        <v>OoS</v>
      </c>
      <c r="AC13" s="14" t="str">
        <f>SDM!$C$65</f>
        <v>OoS</v>
      </c>
      <c r="AD13" s="14" t="str">
        <f>STSM!$C$65</f>
        <v>OoS</v>
      </c>
      <c r="AE13" s="14" t="str">
        <f>SAM!$C$125</f>
        <v>OoS</v>
      </c>
      <c r="AF13" s="4"/>
    </row>
    <row r="14" spans="1:32" ht="13" x14ac:dyDescent="0.3">
      <c r="A14" s="18">
        <v>2.4</v>
      </c>
      <c r="B14" s="23"/>
      <c r="C14" s="14" t="str">
        <f>CM!$C$85</f>
        <v>OoS</v>
      </c>
      <c r="D14" s="14" t="str">
        <f>DAR!$C$105</f>
        <v>OoS</v>
      </c>
      <c r="E14" s="17"/>
      <c r="F14" s="14" t="str">
        <f>GOV!$C$4093</f>
        <v>DM</v>
      </c>
      <c r="G14" s="23"/>
      <c r="H14" s="14" t="str">
        <f>MC!$C$105</f>
        <v>OoS</v>
      </c>
      <c r="I14" s="14" t="str">
        <f>MPM!$C$105</f>
        <v>OoS</v>
      </c>
      <c r="J14" s="4"/>
      <c r="K14" s="23"/>
      <c r="L14" s="4"/>
      <c r="M14" s="14" t="str">
        <f>PLAN!$C$105</f>
        <v>OoS</v>
      </c>
      <c r="N14" s="14" t="str">
        <f>PQA!$C$85</f>
        <v>OoS</v>
      </c>
      <c r="O14" s="14" t="str">
        <f>PR!$C$85</f>
        <v>OoS</v>
      </c>
      <c r="P14" s="14" t="str">
        <f>RDM!$C$85</f>
        <v>OoS</v>
      </c>
      <c r="Q14" s="23"/>
      <c r="R14" s="23"/>
      <c r="S14" s="4"/>
      <c r="T14" s="4"/>
      <c r="U14" s="14" t="str">
        <f>PI!$C$85</f>
        <v>OoS</v>
      </c>
      <c r="V14" s="23"/>
      <c r="W14" s="4"/>
      <c r="X14" s="4"/>
      <c r="Y14" s="14" t="str">
        <f>ESEC!$C$105</f>
        <v>OoS</v>
      </c>
      <c r="Z14" s="14" t="str">
        <f>MST!$C$105</f>
        <v>OoS</v>
      </c>
      <c r="AA14" s="23"/>
      <c r="AB14" s="23"/>
      <c r="AC14" s="14" t="str">
        <f>SDM!$C$85</f>
        <v>OoS</v>
      </c>
      <c r="AD14" s="15"/>
      <c r="AE14" s="14" t="str">
        <f>SAM!$C$185</f>
        <v>OoS</v>
      </c>
      <c r="AF14" s="4"/>
    </row>
    <row r="15" spans="1:32" ht="13" x14ac:dyDescent="0.3">
      <c r="A15" s="18">
        <v>2.5</v>
      </c>
      <c r="B15" s="23"/>
      <c r="C15" s="14" t="str">
        <f>CM!$C$105</f>
        <v>OoS</v>
      </c>
      <c r="D15" s="14" t="str">
        <f>DAR!$C$125</f>
        <v>OoS</v>
      </c>
      <c r="E15" s="17"/>
      <c r="F15" s="23"/>
      <c r="G15" s="23"/>
      <c r="H15" s="23"/>
      <c r="I15" s="14" t="str">
        <f>MPM!$C$125</f>
        <v>OoS</v>
      </c>
      <c r="J15" s="4"/>
      <c r="K15" s="23"/>
      <c r="L15" s="4"/>
      <c r="M15" s="14" t="str">
        <f>PLAN!$C$125</f>
        <v>OoS</v>
      </c>
      <c r="N15" s="23"/>
      <c r="O15" s="23"/>
      <c r="P15" s="14" t="str">
        <f>RDM!$C$105</f>
        <v>OoS</v>
      </c>
      <c r="Q15" s="23"/>
      <c r="R15" s="23"/>
      <c r="S15" s="4"/>
      <c r="T15" s="4"/>
      <c r="U15" s="14" t="str">
        <f>PI!$C$105</f>
        <v>OoS</v>
      </c>
      <c r="V15" s="23"/>
      <c r="W15" s="4"/>
      <c r="X15" s="4"/>
      <c r="Y15" s="4"/>
      <c r="Z15" s="4"/>
      <c r="AA15" s="23"/>
      <c r="AB15" s="23"/>
      <c r="AC15" s="14" t="str">
        <f>SDM!$C$105</f>
        <v>OoS</v>
      </c>
      <c r="AD15" s="15"/>
      <c r="AE15" s="15"/>
      <c r="AF15" s="4"/>
    </row>
    <row r="16" spans="1:32" ht="13" x14ac:dyDescent="0.3">
      <c r="A16" s="18">
        <v>2.6</v>
      </c>
      <c r="B16" s="23"/>
      <c r="C16" s="14" t="str">
        <f>CM!$C$125</f>
        <v>OoS</v>
      </c>
      <c r="D16" s="23"/>
      <c r="E16" s="17"/>
      <c r="F16" s="23"/>
      <c r="G16" s="23"/>
      <c r="H16" s="23"/>
      <c r="I16" s="24" t="str">
        <f>MPM!$C$145</f>
        <v>OoS</v>
      </c>
      <c r="J16" s="4"/>
      <c r="K16" s="23"/>
      <c r="L16" s="4"/>
      <c r="M16" s="14" t="str">
        <f>PLAN!$C$145</f>
        <v>OoS</v>
      </c>
      <c r="N16" s="23"/>
      <c r="O16" s="23"/>
      <c r="Q16" s="23"/>
      <c r="R16" s="23"/>
      <c r="S16" s="4"/>
      <c r="T16" s="4"/>
      <c r="U16" s="24" t="str">
        <f>PI!$C$125</f>
        <v>OoS</v>
      </c>
      <c r="V16" s="23"/>
      <c r="W16" s="4"/>
      <c r="X16" s="4"/>
      <c r="Y16" s="4"/>
      <c r="Z16" s="4"/>
      <c r="AA16" s="23"/>
      <c r="AB16" s="23"/>
      <c r="AC16" s="14" t="str">
        <f>SDM!$C$125</f>
        <v>OoS</v>
      </c>
      <c r="AD16" s="23"/>
      <c r="AE16" s="23"/>
      <c r="AF16" s="4"/>
    </row>
    <row r="17" spans="1:32" ht="13" x14ac:dyDescent="0.3">
      <c r="A17" s="18">
        <v>2.7</v>
      </c>
      <c r="B17" s="23"/>
      <c r="C17" s="23"/>
      <c r="D17" s="23"/>
      <c r="E17" s="17"/>
      <c r="F17" s="23"/>
      <c r="G17" s="23"/>
      <c r="H17" s="23"/>
      <c r="I17" s="23"/>
      <c r="J17" s="23"/>
      <c r="K17" s="23"/>
      <c r="L17" s="4"/>
      <c r="M17" s="14" t="str">
        <f>PLAN!$C$165</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PLAN!$C$185</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CAR!$C$65</f>
        <v>OoS</v>
      </c>
      <c r="C21" s="23"/>
      <c r="D21" s="14" t="str">
        <f>DAR!$C$145</f>
        <v>OoS</v>
      </c>
      <c r="E21" s="24" t="str">
        <f>EST!$C$85</f>
        <v>OoS</v>
      </c>
      <c r="F21" s="14" t="str">
        <f>GOV!$C$4113</f>
        <v>DM</v>
      </c>
      <c r="G21" s="14" t="str">
        <f>II!$C$3573</f>
        <v>DM</v>
      </c>
      <c r="H21" s="14" t="str">
        <f>MC!$C$125</f>
        <v>OoS</v>
      </c>
      <c r="I21" s="14" t="str">
        <f>MPM!$C$165</f>
        <v>OoS</v>
      </c>
      <c r="J21" s="14" t="str">
        <f>OT!$C$65</f>
        <v>OoS</v>
      </c>
      <c r="K21" s="14" t="str">
        <f>PAD!$C$85</f>
        <v>OoS</v>
      </c>
      <c r="L21" s="14" t="str">
        <f>PCM!$C$105</f>
        <v>OoS</v>
      </c>
      <c r="M21" s="14" t="str">
        <f>PLAN!$C$205</f>
        <v>OoS</v>
      </c>
      <c r="N21" s="14" t="str">
        <f>PQA!$C$105</f>
        <v>OoS</v>
      </c>
      <c r="O21" s="14" t="str">
        <f>PR!$C$105</f>
        <v>OoS</v>
      </c>
      <c r="P21" s="14" t="str">
        <f>RDM!$C$125</f>
        <v>OoS</v>
      </c>
      <c r="Q21" s="14" t="str">
        <f>RSK!$C$65</f>
        <v>OoS</v>
      </c>
      <c r="R21" s="14" t="str">
        <f>VV!$C$105</f>
        <v>OoS</v>
      </c>
      <c r="S21" s="14" t="str">
        <f>DM!$C$85</f>
        <v>OoS</v>
      </c>
      <c r="T21" s="14" t="str">
        <f>DQ!$C$105</f>
        <v>OoS</v>
      </c>
      <c r="U21" s="14" t="str">
        <f>PI!$C$145</f>
        <v>OoS</v>
      </c>
      <c r="V21" s="14" t="str">
        <f>TS!$C$85</f>
        <v>OoS</v>
      </c>
      <c r="W21" s="14" t="str">
        <f>WE!$C$85</f>
        <v>OoS</v>
      </c>
      <c r="X21" s="14" t="str">
        <f>ESAF!$C$105</f>
        <v>OoS</v>
      </c>
      <c r="Y21" s="14" t="str">
        <f>ESEC!$C$125</f>
        <v>OoS</v>
      </c>
      <c r="Z21" s="14" t="str">
        <f>MST!$C$125</f>
        <v>OoS</v>
      </c>
      <c r="AA21" s="14" t="str">
        <f>CONT!$C$85</f>
        <v>OoS</v>
      </c>
      <c r="AB21" s="14" t="str">
        <f>IRP!$C$85</f>
        <v>OoS</v>
      </c>
      <c r="AC21" s="14" t="str">
        <f>SDM!$C$145</f>
        <v>OoS</v>
      </c>
      <c r="AD21" s="14" t="str">
        <f>STSM!$C$85</f>
        <v>OoS</v>
      </c>
      <c r="AE21" s="14" t="str">
        <f>SAM!$C$185</f>
        <v>OoS</v>
      </c>
      <c r="AF21" s="14" t="str">
        <f>EVW!$C$85</f>
        <v>OoS</v>
      </c>
    </row>
    <row r="22" spans="1:32" ht="13" x14ac:dyDescent="0.3">
      <c r="A22" s="18">
        <v>3.2</v>
      </c>
      <c r="B22" s="14" t="str">
        <f>CAR!$C$85</f>
        <v>OoS</v>
      </c>
      <c r="C22" s="23"/>
      <c r="D22" s="23"/>
      <c r="E22" s="14" t="str">
        <f>EST!$C$105</f>
        <v>OoS</v>
      </c>
      <c r="F22" s="14" t="str">
        <f>GOV!$C$4133</f>
        <v>DM</v>
      </c>
      <c r="G22" s="14" t="str">
        <f>II!$C$3593</f>
        <v>DM</v>
      </c>
      <c r="H22" s="14" t="str">
        <f>MC!$C$145</f>
        <v>OoS</v>
      </c>
      <c r="I22" s="14" t="str">
        <f>MPM!$C$185</f>
        <v>OoS</v>
      </c>
      <c r="J22" s="14" t="str">
        <f>OT!$C$85</f>
        <v>OoS</v>
      </c>
      <c r="K22" s="14" t="str">
        <f>PAD!$C$105</f>
        <v>OoS</v>
      </c>
      <c r="L22" s="14" t="str">
        <f>PCM!$C$125</f>
        <v>OoS</v>
      </c>
      <c r="M22" s="14" t="str">
        <f>PLAN!$C$225</f>
        <v>OoS</v>
      </c>
      <c r="N22" s="17"/>
      <c r="O22" s="23"/>
      <c r="P22" s="14" t="str">
        <f>RDM!$C$145</f>
        <v>OoS</v>
      </c>
      <c r="Q22" s="14" t="str">
        <f>RSK!$C$85</f>
        <v>OoS</v>
      </c>
      <c r="R22" s="14" t="str">
        <f>VV!$C$125</f>
        <v>OoS</v>
      </c>
      <c r="S22" s="14" t="str">
        <f>DM!$C$105</f>
        <v>OoS</v>
      </c>
      <c r="T22" s="14" t="str">
        <f>DQ!$C$125</f>
        <v>OoS</v>
      </c>
      <c r="U22" s="14" t="str">
        <f>PI!$C$165</f>
        <v>OoS</v>
      </c>
      <c r="V22" s="14" t="str">
        <f>TS!$C$105</f>
        <v>OoS</v>
      </c>
      <c r="W22" s="14" t="str">
        <f>WE!$C$105</f>
        <v>OoS</v>
      </c>
      <c r="X22" s="14" t="str">
        <f>ESAF!$C$125</f>
        <v>OoS</v>
      </c>
      <c r="Y22" s="14" t="str">
        <f>ESEC!$C$145</f>
        <v>OoS</v>
      </c>
      <c r="Z22" s="14" t="str">
        <f>MST!$C$145</f>
        <v>OoS</v>
      </c>
      <c r="AA22" s="14" t="str">
        <f>CONT!$C$105</f>
        <v>OoS</v>
      </c>
      <c r="AB22" s="14" t="str">
        <f>IRP!$C$105</f>
        <v>OoS</v>
      </c>
      <c r="AC22" s="23"/>
      <c r="AD22" s="23"/>
      <c r="AE22" s="14" t="str">
        <f>SAM!$C$205</f>
        <v>OoS</v>
      </c>
      <c r="AF22" s="14" t="str">
        <f>EVW!$C$105</f>
        <v>OoS</v>
      </c>
    </row>
    <row r="23" spans="1:32" ht="13" x14ac:dyDescent="0.3">
      <c r="A23" s="18">
        <v>3.3</v>
      </c>
      <c r="B23" s="14" t="str">
        <f>CAR!$C$105</f>
        <v>OoS</v>
      </c>
      <c r="C23" s="23"/>
      <c r="D23" s="23"/>
      <c r="E23" s="17"/>
      <c r="F23" s="23"/>
      <c r="G23" s="14" t="str">
        <f>II!$C$3613</f>
        <v>DM</v>
      </c>
      <c r="H23" s="14" t="str">
        <f>MC!$C$165</f>
        <v>OoS</v>
      </c>
      <c r="I23" s="14" t="str">
        <f>MPM!$C$205</f>
        <v>OoS</v>
      </c>
      <c r="J23" s="14" t="str">
        <f>OT!$C$105</f>
        <v>OoS</v>
      </c>
      <c r="K23" s="14" t="str">
        <f>PAD!$C$125</f>
        <v>OoS</v>
      </c>
      <c r="L23" s="14" t="str">
        <f>PCM!$C$145</f>
        <v>OoS</v>
      </c>
      <c r="M23" s="14" t="str">
        <f>PLAN!$C$245</f>
        <v>OoS</v>
      </c>
      <c r="N23" s="17"/>
      <c r="O23" s="4"/>
      <c r="P23" s="14" t="str">
        <f>RDM!$C$165</f>
        <v>OoS</v>
      </c>
      <c r="Q23" s="14" t="str">
        <f>RSK!$C$105</f>
        <v>OoS</v>
      </c>
      <c r="R23" s="23"/>
      <c r="S23" s="17"/>
      <c r="T23" s="17"/>
      <c r="U23" s="14" t="str">
        <f>PI!$C$185</f>
        <v>OoS</v>
      </c>
      <c r="V23" s="14" t="str">
        <f>TS!$C$125</f>
        <v>OoS</v>
      </c>
      <c r="W23" s="14" t="str">
        <f>WE!$C$125</f>
        <v>OoS</v>
      </c>
      <c r="X23" s="14" t="str">
        <f>ESAF!$C$145</f>
        <v>OoS</v>
      </c>
      <c r="Y23" s="14" t="str">
        <f>ESEC!$C$165</f>
        <v>OoS</v>
      </c>
      <c r="Z23" s="14" t="str">
        <f>MST!$C$165</f>
        <v>OoS</v>
      </c>
      <c r="AA23" s="24" t="str">
        <f>CONT!$C$125</f>
        <v>OoS</v>
      </c>
      <c r="AB23" s="23"/>
      <c r="AC23" s="23"/>
      <c r="AD23" s="23"/>
      <c r="AE23" s="23"/>
      <c r="AF23" s="17"/>
    </row>
    <row r="24" spans="1:32" ht="13" x14ac:dyDescent="0.3">
      <c r="A24" s="18">
        <v>3.4</v>
      </c>
      <c r="B24" s="14" t="str">
        <f>CAR!$C$125</f>
        <v>OoS</v>
      </c>
      <c r="C24" s="23"/>
      <c r="D24" s="23"/>
      <c r="E24" s="23"/>
      <c r="F24" s="23"/>
      <c r="G24" s="23"/>
      <c r="H24" s="14" t="str">
        <f>MC!$C$185</f>
        <v>OoS</v>
      </c>
      <c r="I24" s="14" t="str">
        <f>MPM!$C$225</f>
        <v>OoS</v>
      </c>
      <c r="J24" s="14" t="str">
        <f>OT!$C$125</f>
        <v>OoS</v>
      </c>
      <c r="K24" s="14" t="str">
        <f>PAD!$C$145</f>
        <v>OoS</v>
      </c>
      <c r="L24" s="14" t="str">
        <f>PCM!$C$165</f>
        <v>OoS</v>
      </c>
      <c r="M24" s="14" t="str">
        <f>PLAN!$C$265</f>
        <v>OoS</v>
      </c>
      <c r="N24" s="17"/>
      <c r="O24" s="4"/>
      <c r="P24" s="14" t="str">
        <f>RDM!$C$185</f>
        <v>OoS</v>
      </c>
      <c r="Q24" s="14" t="str">
        <f>RSK!$C$125</f>
        <v>OoS</v>
      </c>
      <c r="R24" s="23"/>
      <c r="S24" s="4"/>
      <c r="T24" s="4"/>
      <c r="U24" s="23"/>
      <c r="V24" s="14" t="str">
        <f>TS!$C$145</f>
        <v>OoS</v>
      </c>
      <c r="W24" s="4"/>
      <c r="X24" s="4"/>
      <c r="Y24" s="4"/>
      <c r="Z24" s="4"/>
      <c r="AA24" s="23"/>
      <c r="AB24" s="23"/>
      <c r="AC24" s="23"/>
      <c r="AD24" s="23"/>
      <c r="AE24" s="23"/>
      <c r="AF24" s="4"/>
    </row>
    <row r="25" spans="1:32" ht="13" x14ac:dyDescent="0.3">
      <c r="A25" s="18">
        <v>3.5</v>
      </c>
      <c r="B25" s="14" t="str">
        <f>CAR!$C$145</f>
        <v>OoS</v>
      </c>
      <c r="C25" s="23"/>
      <c r="D25" s="23"/>
      <c r="E25" s="23"/>
      <c r="F25" s="23"/>
      <c r="G25" s="23"/>
      <c r="H25" s="23"/>
      <c r="I25" s="14" t="str">
        <f>MPM!$C$245</f>
        <v>OoS</v>
      </c>
      <c r="J25" s="14" t="str">
        <f>OT!$C$145</f>
        <v>OoS</v>
      </c>
      <c r="K25" s="14" t="str">
        <f>PAD!$C$165</f>
        <v>OoS</v>
      </c>
      <c r="L25" s="14" t="str">
        <f>PCM!$C$185</f>
        <v>OoS</v>
      </c>
      <c r="M25" s="23"/>
      <c r="N25" s="17"/>
      <c r="O25" s="23"/>
      <c r="P25" s="14" t="str">
        <f>RDM!$C$205</f>
        <v>OoS</v>
      </c>
      <c r="Q25" s="14" t="str">
        <f>RSK!$C$145</f>
        <v>OoS</v>
      </c>
      <c r="R25" s="23"/>
      <c r="S25" s="4"/>
      <c r="T25" s="4"/>
      <c r="U25" s="23"/>
      <c r="V25" s="14" t="str">
        <f>TS!$C$165</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MPM!$C$265</f>
        <v>OoS</v>
      </c>
      <c r="J26" s="14" t="str">
        <f>OT!$C$165</f>
        <v>OoS</v>
      </c>
      <c r="K26" s="14" t="str">
        <f>PAD!$C$185</f>
        <v>OoS</v>
      </c>
      <c r="L26" s="14" t="str">
        <f>PCM!$C$205</f>
        <v>OoS</v>
      </c>
      <c r="M26" s="23"/>
      <c r="N26" s="23"/>
      <c r="O26" s="23"/>
      <c r="P26" s="14" t="str">
        <f>RDM!$C$225</f>
        <v>OoS</v>
      </c>
      <c r="Q26" s="4"/>
      <c r="R26" s="23"/>
      <c r="S26" s="4"/>
      <c r="T26" s="4"/>
      <c r="U26" s="23"/>
      <c r="V26" s="14" t="str">
        <f>TS!$C$185</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RDM!$C$245</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CAR!$C$165</f>
        <v>OoS</v>
      </c>
      <c r="C30" s="23"/>
      <c r="D30" s="23"/>
      <c r="E30" s="23"/>
      <c r="F30" s="14" t="str">
        <f>GOV!$C$4153</f>
        <v>DM</v>
      </c>
      <c r="G30" s="14" t="str">
        <f>II!$C$3633</f>
        <v>DM</v>
      </c>
      <c r="H30" s="23"/>
      <c r="I30" s="14" t="str">
        <f>MPM!$C$305</f>
        <v>OoS</v>
      </c>
      <c r="J30" s="23"/>
      <c r="K30" s="17"/>
      <c r="L30" s="14" t="str">
        <f>PCM!$C$225</f>
        <v>OoS</v>
      </c>
      <c r="M30" s="14" t="str">
        <f>PLAN!$C$285</f>
        <v>OoS</v>
      </c>
      <c r="N30" s="23"/>
      <c r="O30" s="23"/>
      <c r="P30" s="23"/>
      <c r="Q30" s="23"/>
      <c r="R30" s="23"/>
      <c r="S30" s="4"/>
      <c r="T30" s="4"/>
      <c r="U30" s="23"/>
      <c r="V30" s="23"/>
      <c r="W30" s="4"/>
      <c r="X30" s="4"/>
      <c r="Y30" s="4"/>
      <c r="Z30" s="14" t="str">
        <f>MST!$C$185</f>
        <v>OoS</v>
      </c>
      <c r="AA30" s="23"/>
      <c r="AB30" s="23"/>
      <c r="AC30" s="23"/>
      <c r="AD30" s="23"/>
      <c r="AE30" s="14" t="str">
        <f>SAM!$C$225</f>
        <v>OoS</v>
      </c>
      <c r="AF30" s="4"/>
    </row>
    <row r="31" spans="1:32" ht="13" hidden="1" x14ac:dyDescent="0.3">
      <c r="A31" s="18">
        <v>4.2</v>
      </c>
      <c r="B31" s="14" t="str">
        <f>CAR!$C$185</f>
        <v>OoS</v>
      </c>
      <c r="C31" s="23"/>
      <c r="D31" s="23"/>
      <c r="E31" s="23"/>
      <c r="F31" s="23"/>
      <c r="G31" s="23"/>
      <c r="H31" s="23"/>
      <c r="I31" s="14" t="str">
        <f>MPM!$C$305</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MPM!$C$325</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MPM!$C$345</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MPM!$C$365</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CAR!$C$205</f>
        <v>OoS</v>
      </c>
      <c r="C37" s="23"/>
      <c r="D37" s="23"/>
      <c r="E37" s="23"/>
      <c r="F37" s="23"/>
      <c r="G37" s="23"/>
      <c r="H37" s="23"/>
      <c r="I37" s="14" t="str">
        <f>MPM!$C$385</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MPM!$C$405</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MPM!$C$425</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203" priority="332" operator="containsText" text="S">
      <formula>NOT(ISERROR(SEARCH("S",AF2)))</formula>
    </cfRule>
    <cfRule type="containsText" dxfId="202" priority="333" operator="containsText" text="U">
      <formula>NOT(ISERROR(SEARCH("U",AF2)))</formula>
    </cfRule>
    <cfRule type="containsText" dxfId="201" priority="334" operator="containsText" text="NR">
      <formula>NOT(ISERROR(SEARCH("NR",AF2)))</formula>
    </cfRule>
  </conditionalFormatting>
  <conditionalFormatting sqref="B11:AF19">
    <cfRule type="expression" dxfId="200" priority="9" stopIfTrue="1">
      <formula>(B$40&lt;2)</formula>
    </cfRule>
  </conditionalFormatting>
  <conditionalFormatting sqref="B21:AF28">
    <cfRule type="expression" dxfId="199" priority="8" stopIfTrue="1">
      <formula>(B$40&lt;3)</formula>
    </cfRule>
  </conditionalFormatting>
  <conditionalFormatting sqref="B30:AF35">
    <cfRule type="expression" dxfId="198" priority="7" stopIfTrue="1">
      <formula>(B$40&lt;4)</formula>
    </cfRule>
  </conditionalFormatting>
  <conditionalFormatting sqref="B37:AF39">
    <cfRule type="expression" dxfId="197" priority="6" stopIfTrue="1">
      <formula>(B$40&lt;5)</formula>
    </cfRule>
  </conditionalFormatting>
  <conditionalFormatting sqref="B5:AF9 B11:AF19 B21:AF28 B30:AF35 B37:AF39">
    <cfRule type="expression" dxfId="196" priority="1">
      <formula>OR(B5="NY")</formula>
    </cfRule>
    <cfRule type="expression" dxfId="195" priority="2">
      <formula>OR(B5="NC")</formula>
    </cfRule>
    <cfRule type="expression" dxfId="194" priority="3">
      <formula>OR(B5="L",B5="FM",B5="S")</formula>
    </cfRule>
    <cfRule type="expression" dxfId="193" priority="4">
      <formula>OR(B5="M",B5="LM",B5="NR")</formula>
    </cfRule>
    <cfRule type="expression" dxfId="192" priority="5">
      <formula>OR(B5="H",B5="PM",B5="NM",B5="DM",B5="U")</formula>
    </cfRule>
  </conditionalFormatting>
  <pageMargins left="0.75" right="0.75" top="1" bottom="1" header="0.5" footer="0.5"/>
  <pageSetup orientation="portrait" horizontalDpi="4294967292" verticalDpi="429496729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C515A-A572-44E8-8C7D-E892B4FA8B61}">
  <sheetPr codeName="Sheet48"/>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Summary'!B44</f>
        <v>P-5</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CAR!$C$6</f>
        <v>OoS</v>
      </c>
      <c r="C5" s="14" t="str">
        <f>CM!$C$6</f>
        <v>OoS</v>
      </c>
      <c r="D5" s="14" t="str">
        <f>DAR!$C$6</f>
        <v>OoS</v>
      </c>
      <c r="E5" s="14" t="str">
        <f>EST!$C$6</f>
        <v>OoS</v>
      </c>
      <c r="F5" s="14" t="str">
        <f>GOV!$C$4014</f>
        <v>DM</v>
      </c>
      <c r="G5" s="14" t="str">
        <f>II!$C$3514</f>
        <v>DM</v>
      </c>
      <c r="H5" s="14" t="str">
        <f>MC!$C$6</f>
        <v>OoS</v>
      </c>
      <c r="I5" s="14" t="str">
        <f>MPM!$C$6</f>
        <v>OoS</v>
      </c>
      <c r="J5" s="14" t="str">
        <f>OT!$C$6</f>
        <v>OoS</v>
      </c>
      <c r="K5" s="14" t="str">
        <f>PAD!$C$6</f>
        <v>OoS</v>
      </c>
      <c r="L5" s="14" t="str">
        <f>PCM!$C$6</f>
        <v>OoS</v>
      </c>
      <c r="M5" s="14" t="str">
        <f>PLAN!$C$6</f>
        <v>OoS</v>
      </c>
      <c r="N5" s="14" t="str">
        <f>PQA!$C$6</f>
        <v>OoS</v>
      </c>
      <c r="O5" s="14" t="str">
        <f>PR!$C$6</f>
        <v>OoS</v>
      </c>
      <c r="P5" s="14" t="str">
        <f>RDM!$C$6</f>
        <v>OoS</v>
      </c>
      <c r="Q5" s="14" t="str">
        <f>RSK!$C$6</f>
        <v>OoS</v>
      </c>
      <c r="R5" s="14" t="str">
        <f>VV!$C$6</f>
        <v>OoS</v>
      </c>
      <c r="S5" s="14" t="str">
        <f>DM!$C$6</f>
        <v>OoS</v>
      </c>
      <c r="T5" s="14" t="str">
        <f>DQ!$C$6</f>
        <v>OoS</v>
      </c>
      <c r="U5" s="14" t="str">
        <f>PI!$C$6</f>
        <v>OoS</v>
      </c>
      <c r="V5" s="14" t="str">
        <f>TS!$C$6</f>
        <v>OoS</v>
      </c>
      <c r="W5" s="14" t="str">
        <f>WE!$C$6</f>
        <v>OoS</v>
      </c>
      <c r="X5" s="14" t="str">
        <f>ESAF!$C$6</f>
        <v>OoS</v>
      </c>
      <c r="Y5" s="14" t="str">
        <f>ESEC!$C$6</f>
        <v>OoS</v>
      </c>
      <c r="Z5" s="14" t="str">
        <f>MST!$C$6</f>
        <v>OoS</v>
      </c>
      <c r="AA5" s="14" t="str">
        <f>CONT!$C$6</f>
        <v>OoS</v>
      </c>
      <c r="AB5" s="14" t="str">
        <f>IRP!$C$6</f>
        <v>OoS</v>
      </c>
      <c r="AC5" s="14" t="str">
        <f>SDM!$C$6</f>
        <v>OoS</v>
      </c>
      <c r="AD5" s="14" t="str">
        <f>STSM!$C$6</f>
        <v>OoS</v>
      </c>
      <c r="AE5" s="14" t="str">
        <f>SAM!$C$6</f>
        <v>OoS</v>
      </c>
      <c r="AF5" s="14" t="str">
        <f>EVW!$C$6</f>
        <v>OoS</v>
      </c>
    </row>
    <row r="6" spans="1:32" ht="13" x14ac:dyDescent="0.3">
      <c r="A6" s="18">
        <v>1.2</v>
      </c>
      <c r="B6" s="23"/>
      <c r="C6" s="23"/>
      <c r="D6" s="14" t="str">
        <f>DAR!$C$26</f>
        <v>OoS</v>
      </c>
      <c r="E6" s="23"/>
      <c r="F6" s="4"/>
      <c r="G6" s="4"/>
      <c r="H6" s="14" t="str">
        <f>MC!$C$26</f>
        <v>OoS</v>
      </c>
      <c r="I6" s="14" t="str">
        <f>MPM!$C$26</f>
        <v>OoS</v>
      </c>
      <c r="J6" s="4"/>
      <c r="K6" s="4"/>
      <c r="L6" s="14" t="str">
        <f>PCM!$C$26</f>
        <v>OoS</v>
      </c>
      <c r="M6" s="14" t="str">
        <f>PLAN!$C$26</f>
        <v>OoS</v>
      </c>
      <c r="N6" s="4"/>
      <c r="O6" s="4"/>
      <c r="P6" s="4"/>
      <c r="Q6" s="4"/>
      <c r="R6" s="14" t="str">
        <f>VV!$C$26</f>
        <v>OoS</v>
      </c>
      <c r="S6" s="14" t="str">
        <f>DM!$C$26</f>
        <v>OoS</v>
      </c>
      <c r="T6" s="14" t="str">
        <f>DQ!$C$26</f>
        <v>OoS</v>
      </c>
      <c r="U6" s="4"/>
      <c r="V6" s="4"/>
      <c r="W6" s="17"/>
      <c r="X6" s="14" t="str">
        <f>ESAF!$C$26</f>
        <v>OoS</v>
      </c>
      <c r="Y6" s="14" t="str">
        <f>ESEC!$C$26</f>
        <v>OoS</v>
      </c>
      <c r="Z6" s="14" t="str">
        <f>MST!$C$26</f>
        <v>OoS</v>
      </c>
      <c r="AA6" s="4"/>
      <c r="AB6" s="4"/>
      <c r="AC6" s="4"/>
      <c r="AD6" s="4"/>
      <c r="AE6" s="14" t="str">
        <f>SAM!$C$26</f>
        <v>OoS</v>
      </c>
      <c r="AF6" s="14" t="str">
        <f>EVW!$C$26</f>
        <v>OoS</v>
      </c>
    </row>
    <row r="7" spans="1:32" ht="13" x14ac:dyDescent="0.3">
      <c r="A7" s="18">
        <v>1.3</v>
      </c>
      <c r="B7" s="23"/>
      <c r="C7" s="23"/>
      <c r="D7" s="23"/>
      <c r="E7" s="23"/>
      <c r="F7" s="4"/>
      <c r="G7" s="23"/>
      <c r="H7" s="23"/>
      <c r="I7" s="17"/>
      <c r="J7" s="4"/>
      <c r="K7" s="23"/>
      <c r="L7" s="14" t="str">
        <f>PCM!$C$46</f>
        <v>OoS</v>
      </c>
      <c r="M7" s="23"/>
      <c r="N7" s="4"/>
      <c r="O7" s="4"/>
      <c r="P7" s="23"/>
      <c r="Q7" s="4"/>
      <c r="R7" s="4"/>
      <c r="S7" s="4"/>
      <c r="T7" s="4"/>
      <c r="U7" s="4"/>
      <c r="V7" s="4"/>
      <c r="W7" s="4"/>
      <c r="X7" s="4"/>
      <c r="Y7" s="4"/>
      <c r="Z7" s="4"/>
      <c r="AA7" s="4"/>
      <c r="AB7" s="4"/>
      <c r="AC7" s="4"/>
      <c r="AD7" s="4"/>
      <c r="AE7" s="14" t="str">
        <f>SAM!$C$46</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SAM!$C$66</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CAR!$C$26</f>
        <v>OoS</v>
      </c>
      <c r="C11" s="14" t="str">
        <f>CM!$C$26</f>
        <v>OoS</v>
      </c>
      <c r="D11" s="14" t="str">
        <f>DAR!$C$46</f>
        <v>OoS</v>
      </c>
      <c r="E11" s="14" t="str">
        <f>EST!$C$26</f>
        <v>OoS</v>
      </c>
      <c r="F11" s="14" t="str">
        <f>GOV!$C$4034</f>
        <v>DM</v>
      </c>
      <c r="G11" s="14" t="str">
        <f>II!$C$3534</f>
        <v>DM</v>
      </c>
      <c r="H11" s="14" t="str">
        <f>MC!$C$46</f>
        <v>OoS</v>
      </c>
      <c r="I11" s="14" t="str">
        <f>MPM!$C$46</f>
        <v>OoS</v>
      </c>
      <c r="J11" s="14" t="str">
        <f>OT!$C$26</f>
        <v>OoS</v>
      </c>
      <c r="K11" s="14" t="str">
        <f>PAD!$C$26</f>
        <v>OoS</v>
      </c>
      <c r="L11" s="14" t="str">
        <f>PCM!$C$66</f>
        <v>OoS</v>
      </c>
      <c r="M11" s="14" t="str">
        <f>PLAN!$C$46</f>
        <v>OoS</v>
      </c>
      <c r="N11" s="14" t="str">
        <f>PQA!$C$26</f>
        <v>OoS</v>
      </c>
      <c r="O11" s="14" t="str">
        <f>PR!$C$26</f>
        <v>OoS</v>
      </c>
      <c r="P11" s="14" t="str">
        <f>RDM!$C$26</f>
        <v>OoS</v>
      </c>
      <c r="Q11" s="14" t="str">
        <f>RSK!$C$26</f>
        <v>OoS</v>
      </c>
      <c r="R11" s="14" t="str">
        <f>VV!$C$46</f>
        <v>OoS</v>
      </c>
      <c r="S11" s="14" t="str">
        <f>DM!$C$46</f>
        <v>OoS</v>
      </c>
      <c r="T11" s="14" t="str">
        <f>DQ!$C$46</f>
        <v>OoS</v>
      </c>
      <c r="U11" s="14" t="str">
        <f>PI!$C$26</f>
        <v>OoS</v>
      </c>
      <c r="V11" s="14" t="str">
        <f>TS!$C$26</f>
        <v>OoS</v>
      </c>
      <c r="W11" s="14" t="str">
        <f>WE!$C$26</f>
        <v>OoS</v>
      </c>
      <c r="X11" s="14" t="str">
        <f>ESAF!$C$46</f>
        <v>OoS</v>
      </c>
      <c r="Y11" s="14" t="str">
        <f>ESEC!$C$46</f>
        <v>OoS</v>
      </c>
      <c r="Z11" s="14" t="str">
        <f>MST!$C$46</f>
        <v>OoS</v>
      </c>
      <c r="AA11" s="14" t="str">
        <f>CONT!$C$26</f>
        <v>OoS</v>
      </c>
      <c r="AB11" s="14" t="str">
        <f>IRP!$C$26</f>
        <v>OoS</v>
      </c>
      <c r="AC11" s="14" t="str">
        <f>SDM!$C$26</f>
        <v>OoS</v>
      </c>
      <c r="AD11" s="14" t="str">
        <f>STSM!$C$26</f>
        <v>OoS</v>
      </c>
      <c r="AE11" s="14" t="str">
        <f>SAM!$C$86</f>
        <v>OoS</v>
      </c>
      <c r="AF11" s="14" t="str">
        <f>EVW!$C$46</f>
        <v>OoS</v>
      </c>
    </row>
    <row r="12" spans="1:32" ht="13" x14ac:dyDescent="0.3">
      <c r="A12" s="18">
        <v>2.2000000000000002</v>
      </c>
      <c r="B12" s="14" t="str">
        <f>CAR!$C$46</f>
        <v>OoS</v>
      </c>
      <c r="C12" s="14" t="str">
        <f>CM!$C$46</f>
        <v>OoS</v>
      </c>
      <c r="D12" s="14" t="str">
        <f>DAR!$C$66</f>
        <v>OoS</v>
      </c>
      <c r="E12" s="14" t="str">
        <f>EST!$C$46</f>
        <v>OoS</v>
      </c>
      <c r="F12" s="14" t="str">
        <f>GOV!$C$4054</f>
        <v>DM</v>
      </c>
      <c r="G12" s="14" t="str">
        <f>II!$C$3554</f>
        <v>DM</v>
      </c>
      <c r="H12" s="14" t="str">
        <f>MC!$C$66</f>
        <v>OoS</v>
      </c>
      <c r="I12" s="14" t="str">
        <f>MPM!$C$66</f>
        <v>OoS</v>
      </c>
      <c r="J12" s="14" t="str">
        <f>OT!$C$46</f>
        <v>OoS</v>
      </c>
      <c r="K12" s="14" t="str">
        <f>PAD!$C$46</f>
        <v>OoS</v>
      </c>
      <c r="L12" s="14" t="str">
        <f>PCM!$C$86</f>
        <v>OoS</v>
      </c>
      <c r="M12" s="14" t="str">
        <f>PLAN!$C$66</f>
        <v>OoS</v>
      </c>
      <c r="N12" s="14" t="str">
        <f>PQA!$C$46</f>
        <v>OoS</v>
      </c>
      <c r="O12" s="14" t="str">
        <f>PR!$C$46</f>
        <v>OoS</v>
      </c>
      <c r="P12" s="14" t="str">
        <f>RDM!$C$46</f>
        <v>OoS</v>
      </c>
      <c r="Q12" s="14" t="str">
        <f>RSK!$C$46</f>
        <v>OoS</v>
      </c>
      <c r="R12" s="14" t="str">
        <f>VV!$C$66</f>
        <v>OoS</v>
      </c>
      <c r="S12" s="14" t="str">
        <f>DM!$C$66</f>
        <v>OoS</v>
      </c>
      <c r="T12" s="14" t="str">
        <f>DQ!$C$66</f>
        <v>OoS</v>
      </c>
      <c r="U12" s="14" t="str">
        <f>PI!$C$46</f>
        <v>OoS</v>
      </c>
      <c r="V12" s="14" t="str">
        <f>TS!$C$46</f>
        <v>OoS</v>
      </c>
      <c r="W12" s="14" t="str">
        <f>WE!$C$46</f>
        <v>OoS</v>
      </c>
      <c r="X12" s="14" t="str">
        <f>ESAF!$C$66</f>
        <v>OoS</v>
      </c>
      <c r="Y12" s="14" t="str">
        <f>ESEC!$C$66</f>
        <v>OoS</v>
      </c>
      <c r="Z12" s="14" t="str">
        <f>MST!$C$66</f>
        <v>OoS</v>
      </c>
      <c r="AA12" s="14" t="str">
        <f>CONT!$C$46</f>
        <v>OoS</v>
      </c>
      <c r="AB12" s="14" t="str">
        <f>IRP!$C$46</f>
        <v>OoS</v>
      </c>
      <c r="AC12" s="14" t="str">
        <f>SDM!$C$46</f>
        <v>OoS</v>
      </c>
      <c r="AD12" s="14" t="str">
        <f>STSM!$C$46</f>
        <v>OoS</v>
      </c>
      <c r="AE12" s="14" t="str">
        <f>SAM!$C$106</f>
        <v>OoS</v>
      </c>
      <c r="AF12" s="14" t="str">
        <f>EVW!$C$66</f>
        <v>OoS</v>
      </c>
    </row>
    <row r="13" spans="1:32" ht="13" x14ac:dyDescent="0.3">
      <c r="A13" s="18">
        <v>2.2999999999999998</v>
      </c>
      <c r="B13" s="23"/>
      <c r="C13" s="14" t="str">
        <f>CM!$C$66</f>
        <v>OoS</v>
      </c>
      <c r="D13" s="14" t="str">
        <f>DAR!$C$86</f>
        <v>OoS</v>
      </c>
      <c r="E13" s="14" t="str">
        <f>EST!$C$66</f>
        <v>OoS</v>
      </c>
      <c r="F13" s="14" t="str">
        <f>GOV!$C$4074</f>
        <v>DM</v>
      </c>
      <c r="G13" s="4"/>
      <c r="H13" s="14" t="str">
        <f>MC!$C$86</f>
        <v>OoS</v>
      </c>
      <c r="I13" s="24" t="str">
        <f>MPM!$C$86</f>
        <v>OoS</v>
      </c>
      <c r="J13" s="4"/>
      <c r="K13" s="14" t="str">
        <f>PAD!$C$66</f>
        <v>OoS</v>
      </c>
      <c r="L13" s="4"/>
      <c r="M13" s="14" t="str">
        <f>PLAN!$C$86</f>
        <v>OoS</v>
      </c>
      <c r="N13" s="14" t="str">
        <f>PQA!$C$66</f>
        <v>OoS</v>
      </c>
      <c r="O13" s="14" t="str">
        <f>PR!$C$66</f>
        <v>OoS</v>
      </c>
      <c r="P13" s="14" t="str">
        <f>RDM!$C$66</f>
        <v>OoS</v>
      </c>
      <c r="Q13" s="23"/>
      <c r="R13" s="14" t="str">
        <f>VV!$C$86</f>
        <v>OoS</v>
      </c>
      <c r="S13" s="4"/>
      <c r="T13" s="14" t="str">
        <f>DQ!$C$86</f>
        <v>OoS</v>
      </c>
      <c r="U13" s="14" t="str">
        <f>PI!$C$66</f>
        <v>OoS</v>
      </c>
      <c r="V13" s="14" t="str">
        <f>TS!$C$66</f>
        <v>OoS</v>
      </c>
      <c r="W13" s="14" t="str">
        <f>WE!$C$66</f>
        <v>OoS</v>
      </c>
      <c r="X13" s="14" t="str">
        <f>ESAF!$C$86</f>
        <v>OoS</v>
      </c>
      <c r="Y13" s="14" t="str">
        <f>ESEC!$C$86</f>
        <v>OoS</v>
      </c>
      <c r="Z13" s="14" t="str">
        <f>MST!$C$86</f>
        <v>OoS</v>
      </c>
      <c r="AA13" s="14" t="str">
        <f>CONT!$C$66</f>
        <v>OoS</v>
      </c>
      <c r="AB13" s="14" t="str">
        <f>IRP!$C$66</f>
        <v>OoS</v>
      </c>
      <c r="AC13" s="14" t="str">
        <f>SDM!$C$66</f>
        <v>OoS</v>
      </c>
      <c r="AD13" s="14" t="str">
        <f>STSM!$C$66</f>
        <v>OoS</v>
      </c>
      <c r="AE13" s="14" t="str">
        <f>SAM!$C$126</f>
        <v>OoS</v>
      </c>
      <c r="AF13" s="4"/>
    </row>
    <row r="14" spans="1:32" ht="13" x14ac:dyDescent="0.3">
      <c r="A14" s="18">
        <v>2.4</v>
      </c>
      <c r="B14" s="23"/>
      <c r="C14" s="14" t="str">
        <f>CM!$C$86</f>
        <v>OoS</v>
      </c>
      <c r="D14" s="14" t="str">
        <f>DAR!$C$106</f>
        <v>OoS</v>
      </c>
      <c r="E14" s="17"/>
      <c r="F14" s="14" t="str">
        <f>GOV!$C$4094</f>
        <v>DM</v>
      </c>
      <c r="G14" s="23"/>
      <c r="H14" s="14" t="str">
        <f>MC!$C$106</f>
        <v>OoS</v>
      </c>
      <c r="I14" s="14" t="str">
        <f>MPM!$C$106</f>
        <v>OoS</v>
      </c>
      <c r="J14" s="4"/>
      <c r="K14" s="23"/>
      <c r="L14" s="4"/>
      <c r="M14" s="14" t="str">
        <f>PLAN!$C$106</f>
        <v>OoS</v>
      </c>
      <c r="N14" s="14" t="str">
        <f>PQA!$C$86</f>
        <v>OoS</v>
      </c>
      <c r="O14" s="14" t="str">
        <f>PR!$C$86</f>
        <v>OoS</v>
      </c>
      <c r="P14" s="14" t="str">
        <f>RDM!$C$86</f>
        <v>OoS</v>
      </c>
      <c r="Q14" s="23"/>
      <c r="R14" s="23"/>
      <c r="S14" s="4"/>
      <c r="T14" s="4"/>
      <c r="U14" s="14" t="str">
        <f>PI!$C$86</f>
        <v>OoS</v>
      </c>
      <c r="V14" s="23"/>
      <c r="W14" s="4"/>
      <c r="X14" s="4"/>
      <c r="Y14" s="14" t="str">
        <f>ESEC!$C$106</f>
        <v>OoS</v>
      </c>
      <c r="Z14" s="14" t="str">
        <f>MST!$C$106</f>
        <v>OoS</v>
      </c>
      <c r="AA14" s="23"/>
      <c r="AB14" s="23"/>
      <c r="AC14" s="14" t="str">
        <f>SDM!$C$86</f>
        <v>OoS</v>
      </c>
      <c r="AD14" s="15"/>
      <c r="AE14" s="14" t="str">
        <f>SAM!$C$186</f>
        <v>OoS</v>
      </c>
      <c r="AF14" s="4"/>
    </row>
    <row r="15" spans="1:32" ht="13" x14ac:dyDescent="0.3">
      <c r="A15" s="18">
        <v>2.5</v>
      </c>
      <c r="B15" s="23"/>
      <c r="C15" s="14" t="str">
        <f>CM!$C$106</f>
        <v>OoS</v>
      </c>
      <c r="D15" s="14" t="str">
        <f>DAR!$C$126</f>
        <v>OoS</v>
      </c>
      <c r="E15" s="17"/>
      <c r="F15" s="23"/>
      <c r="G15" s="23"/>
      <c r="H15" s="23"/>
      <c r="I15" s="14" t="str">
        <f>MPM!$C$126</f>
        <v>OoS</v>
      </c>
      <c r="J15" s="4"/>
      <c r="K15" s="23"/>
      <c r="L15" s="4"/>
      <c r="M15" s="14" t="str">
        <f>PLAN!$C$126</f>
        <v>OoS</v>
      </c>
      <c r="N15" s="23"/>
      <c r="O15" s="23"/>
      <c r="P15" s="14" t="str">
        <f>RDM!$C$106</f>
        <v>OoS</v>
      </c>
      <c r="Q15" s="23"/>
      <c r="R15" s="23"/>
      <c r="S15" s="4"/>
      <c r="T15" s="4"/>
      <c r="U15" s="14" t="str">
        <f>PI!$C$106</f>
        <v>OoS</v>
      </c>
      <c r="V15" s="23"/>
      <c r="W15" s="4"/>
      <c r="X15" s="4"/>
      <c r="Y15" s="4"/>
      <c r="Z15" s="4"/>
      <c r="AA15" s="23"/>
      <c r="AB15" s="23"/>
      <c r="AC15" s="14" t="str">
        <f>SDM!$C$106</f>
        <v>OoS</v>
      </c>
      <c r="AD15" s="15"/>
      <c r="AE15" s="15"/>
      <c r="AF15" s="4"/>
    </row>
    <row r="16" spans="1:32" ht="13" x14ac:dyDescent="0.3">
      <c r="A16" s="18">
        <v>2.6</v>
      </c>
      <c r="B16" s="23"/>
      <c r="C16" s="14" t="str">
        <f>CM!$C$126</f>
        <v>OoS</v>
      </c>
      <c r="D16" s="23"/>
      <c r="E16" s="17"/>
      <c r="F16" s="23"/>
      <c r="G16" s="23"/>
      <c r="H16" s="23"/>
      <c r="I16" s="24" t="str">
        <f>MPM!$C$146</f>
        <v>OoS</v>
      </c>
      <c r="J16" s="4"/>
      <c r="K16" s="23"/>
      <c r="L16" s="4"/>
      <c r="M16" s="14" t="str">
        <f>PLAN!$C$146</f>
        <v>OoS</v>
      </c>
      <c r="N16" s="23"/>
      <c r="O16" s="23"/>
      <c r="Q16" s="23"/>
      <c r="R16" s="23"/>
      <c r="S16" s="4"/>
      <c r="T16" s="4"/>
      <c r="U16" s="24" t="str">
        <f>PI!$C$126</f>
        <v>OoS</v>
      </c>
      <c r="V16" s="23"/>
      <c r="W16" s="4"/>
      <c r="X16" s="4"/>
      <c r="Y16" s="4"/>
      <c r="Z16" s="4"/>
      <c r="AA16" s="23"/>
      <c r="AB16" s="23"/>
      <c r="AC16" s="14" t="str">
        <f>SDM!$C$126</f>
        <v>OoS</v>
      </c>
      <c r="AD16" s="23"/>
      <c r="AE16" s="23"/>
      <c r="AF16" s="4"/>
    </row>
    <row r="17" spans="1:32" ht="13" x14ac:dyDescent="0.3">
      <c r="A17" s="18">
        <v>2.7</v>
      </c>
      <c r="B17" s="23"/>
      <c r="C17" s="23"/>
      <c r="D17" s="23"/>
      <c r="E17" s="17"/>
      <c r="F17" s="23"/>
      <c r="G17" s="23"/>
      <c r="H17" s="23"/>
      <c r="I17" s="23"/>
      <c r="J17" s="23"/>
      <c r="K17" s="23"/>
      <c r="L17" s="4"/>
      <c r="M17" s="14" t="str">
        <f>PLAN!$C$166</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PLAN!$C$186</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CAR!$C$66</f>
        <v>OoS</v>
      </c>
      <c r="C21" s="23"/>
      <c r="D21" s="14" t="str">
        <f>DAR!$C$146</f>
        <v>OoS</v>
      </c>
      <c r="E21" s="24" t="str">
        <f>EST!$C$86</f>
        <v>OoS</v>
      </c>
      <c r="F21" s="14" t="str">
        <f>GOV!$C$4114</f>
        <v>DM</v>
      </c>
      <c r="G21" s="14" t="str">
        <f>II!$C$3574</f>
        <v>DM</v>
      </c>
      <c r="H21" s="14" t="str">
        <f>MC!$C$126</f>
        <v>OoS</v>
      </c>
      <c r="I21" s="14" t="str">
        <f>MPM!$C$166</f>
        <v>OoS</v>
      </c>
      <c r="J21" s="14" t="str">
        <f>OT!$C$66</f>
        <v>OoS</v>
      </c>
      <c r="K21" s="14" t="str">
        <f>PAD!$C$86</f>
        <v>OoS</v>
      </c>
      <c r="L21" s="14" t="str">
        <f>PCM!$C$106</f>
        <v>OoS</v>
      </c>
      <c r="M21" s="14" t="str">
        <f>PLAN!$C$206</f>
        <v>OoS</v>
      </c>
      <c r="N21" s="14" t="str">
        <f>PQA!$C$106</f>
        <v>OoS</v>
      </c>
      <c r="O21" s="14" t="str">
        <f>PR!$C$106</f>
        <v>OoS</v>
      </c>
      <c r="P21" s="14" t="str">
        <f>RDM!$C$126</f>
        <v>OoS</v>
      </c>
      <c r="Q21" s="14" t="str">
        <f>RSK!$C$66</f>
        <v>OoS</v>
      </c>
      <c r="R21" s="14" t="str">
        <f>VV!$C$106</f>
        <v>OoS</v>
      </c>
      <c r="S21" s="14" t="str">
        <f>DM!$C$86</f>
        <v>OoS</v>
      </c>
      <c r="T21" s="14" t="str">
        <f>DQ!$C$106</f>
        <v>OoS</v>
      </c>
      <c r="U21" s="14" t="str">
        <f>PI!$C$146</f>
        <v>OoS</v>
      </c>
      <c r="V21" s="14" t="str">
        <f>TS!$C$86</f>
        <v>OoS</v>
      </c>
      <c r="W21" s="14" t="str">
        <f>WE!$C$86</f>
        <v>OoS</v>
      </c>
      <c r="X21" s="14" t="str">
        <f>ESAF!$C$106</f>
        <v>OoS</v>
      </c>
      <c r="Y21" s="14" t="str">
        <f>ESEC!$C$126</f>
        <v>OoS</v>
      </c>
      <c r="Z21" s="14" t="str">
        <f>MST!$C$126</f>
        <v>OoS</v>
      </c>
      <c r="AA21" s="14" t="str">
        <f>CONT!$C$86</f>
        <v>OoS</v>
      </c>
      <c r="AB21" s="14" t="str">
        <f>IRP!$C$86</f>
        <v>OoS</v>
      </c>
      <c r="AC21" s="14" t="str">
        <f>SDM!$C$146</f>
        <v>OoS</v>
      </c>
      <c r="AD21" s="14" t="str">
        <f>STSM!$C$86</f>
        <v>OoS</v>
      </c>
      <c r="AE21" s="14" t="str">
        <f>SAM!$C$186</f>
        <v>OoS</v>
      </c>
      <c r="AF21" s="14" t="str">
        <f>EVW!$C$86</f>
        <v>OoS</v>
      </c>
    </row>
    <row r="22" spans="1:32" ht="13" x14ac:dyDescent="0.3">
      <c r="A22" s="18">
        <v>3.2</v>
      </c>
      <c r="B22" s="14" t="str">
        <f>CAR!$C$86</f>
        <v>OoS</v>
      </c>
      <c r="C22" s="23"/>
      <c r="D22" s="23"/>
      <c r="E22" s="14" t="str">
        <f>EST!$C$106</f>
        <v>OoS</v>
      </c>
      <c r="F22" s="14" t="str">
        <f>GOV!$C$4134</f>
        <v>DM</v>
      </c>
      <c r="G22" s="14" t="str">
        <f>II!$C$3594</f>
        <v>DM</v>
      </c>
      <c r="H22" s="14" t="str">
        <f>MC!$C$146</f>
        <v>OoS</v>
      </c>
      <c r="I22" s="14" t="str">
        <f>MPM!$C$186</f>
        <v>OoS</v>
      </c>
      <c r="J22" s="14" t="str">
        <f>OT!$C$86</f>
        <v>OoS</v>
      </c>
      <c r="K22" s="14" t="str">
        <f>PAD!$C$106</f>
        <v>OoS</v>
      </c>
      <c r="L22" s="14" t="str">
        <f>PCM!$C$126</f>
        <v>OoS</v>
      </c>
      <c r="M22" s="14" t="str">
        <f>PLAN!$C$226</f>
        <v>OoS</v>
      </c>
      <c r="N22" s="17"/>
      <c r="O22" s="23"/>
      <c r="P22" s="14" t="str">
        <f>RDM!$C$146</f>
        <v>OoS</v>
      </c>
      <c r="Q22" s="14" t="str">
        <f>RSK!$C$86</f>
        <v>OoS</v>
      </c>
      <c r="R22" s="14" t="str">
        <f>VV!$C$126</f>
        <v>OoS</v>
      </c>
      <c r="S22" s="14" t="str">
        <f>DM!$C$106</f>
        <v>OoS</v>
      </c>
      <c r="T22" s="14" t="str">
        <f>DQ!$C$126</f>
        <v>OoS</v>
      </c>
      <c r="U22" s="14" t="str">
        <f>PI!$C$166</f>
        <v>OoS</v>
      </c>
      <c r="V22" s="14" t="str">
        <f>TS!$C$106</f>
        <v>OoS</v>
      </c>
      <c r="W22" s="14" t="str">
        <f>WE!$C$106</f>
        <v>OoS</v>
      </c>
      <c r="X22" s="14" t="str">
        <f>ESAF!$C$126</f>
        <v>OoS</v>
      </c>
      <c r="Y22" s="14" t="str">
        <f>ESEC!$C$146</f>
        <v>OoS</v>
      </c>
      <c r="Z22" s="14" t="str">
        <f>MST!$C$146</f>
        <v>OoS</v>
      </c>
      <c r="AA22" s="14" t="str">
        <f>CONT!$C$106</f>
        <v>OoS</v>
      </c>
      <c r="AB22" s="14" t="str">
        <f>IRP!$C$106</f>
        <v>OoS</v>
      </c>
      <c r="AC22" s="23"/>
      <c r="AD22" s="23"/>
      <c r="AE22" s="14" t="str">
        <f>SAM!$C$206</f>
        <v>OoS</v>
      </c>
      <c r="AF22" s="14" t="str">
        <f>EVW!$C$106</f>
        <v>OoS</v>
      </c>
    </row>
    <row r="23" spans="1:32" ht="13" x14ac:dyDescent="0.3">
      <c r="A23" s="18">
        <v>3.3</v>
      </c>
      <c r="B23" s="14" t="str">
        <f>CAR!$C$106</f>
        <v>OoS</v>
      </c>
      <c r="C23" s="23"/>
      <c r="D23" s="23"/>
      <c r="E23" s="17"/>
      <c r="F23" s="23"/>
      <c r="G23" s="14" t="str">
        <f>II!$C$3614</f>
        <v>DM</v>
      </c>
      <c r="H23" s="14" t="str">
        <f>MC!$C$166</f>
        <v>OoS</v>
      </c>
      <c r="I23" s="14" t="str">
        <f>MPM!$C$206</f>
        <v>OoS</v>
      </c>
      <c r="J23" s="14" t="str">
        <f>OT!$C$106</f>
        <v>OoS</v>
      </c>
      <c r="K23" s="14" t="str">
        <f>PAD!$C$126</f>
        <v>OoS</v>
      </c>
      <c r="L23" s="14" t="str">
        <f>PCM!$C$146</f>
        <v>OoS</v>
      </c>
      <c r="M23" s="14" t="str">
        <f>PLAN!$C$246</f>
        <v>OoS</v>
      </c>
      <c r="N23" s="17"/>
      <c r="O23" s="4"/>
      <c r="P23" s="14" t="str">
        <f>RDM!$C$166</f>
        <v>OoS</v>
      </c>
      <c r="Q23" s="14" t="str">
        <f>RSK!$C$106</f>
        <v>OoS</v>
      </c>
      <c r="R23" s="23"/>
      <c r="S23" s="17"/>
      <c r="T23" s="17"/>
      <c r="U23" s="14" t="str">
        <f>PI!$C$186</f>
        <v>OoS</v>
      </c>
      <c r="V23" s="14" t="str">
        <f>TS!$C$126</f>
        <v>OoS</v>
      </c>
      <c r="W23" s="14" t="str">
        <f>WE!$C$126</f>
        <v>OoS</v>
      </c>
      <c r="X23" s="14" t="str">
        <f>ESAF!$C$146</f>
        <v>OoS</v>
      </c>
      <c r="Y23" s="14" t="str">
        <f>ESEC!$C$166</f>
        <v>OoS</v>
      </c>
      <c r="Z23" s="14" t="str">
        <f>MST!$C$166</f>
        <v>OoS</v>
      </c>
      <c r="AA23" s="24" t="str">
        <f>CONT!$C$126</f>
        <v>OoS</v>
      </c>
      <c r="AB23" s="23"/>
      <c r="AC23" s="23"/>
      <c r="AD23" s="23"/>
      <c r="AE23" s="23"/>
      <c r="AF23" s="17"/>
    </row>
    <row r="24" spans="1:32" ht="13" x14ac:dyDescent="0.3">
      <c r="A24" s="18">
        <v>3.4</v>
      </c>
      <c r="B24" s="14" t="str">
        <f>CAR!$C$126</f>
        <v>OoS</v>
      </c>
      <c r="C24" s="23"/>
      <c r="D24" s="23"/>
      <c r="E24" s="23"/>
      <c r="F24" s="23"/>
      <c r="G24" s="23"/>
      <c r="H24" s="14" t="str">
        <f>MC!$C$186</f>
        <v>OoS</v>
      </c>
      <c r="I24" s="14" t="str">
        <f>MPM!$C$226</f>
        <v>OoS</v>
      </c>
      <c r="J24" s="14" t="str">
        <f>OT!$C$126</f>
        <v>OoS</v>
      </c>
      <c r="K24" s="14" t="str">
        <f>PAD!$C$146</f>
        <v>OoS</v>
      </c>
      <c r="L24" s="14" t="str">
        <f>PCM!$C$166</f>
        <v>OoS</v>
      </c>
      <c r="M24" s="14" t="str">
        <f>PLAN!$C$266</f>
        <v>OoS</v>
      </c>
      <c r="N24" s="17"/>
      <c r="O24" s="4"/>
      <c r="P24" s="14" t="str">
        <f>RDM!$C$186</f>
        <v>OoS</v>
      </c>
      <c r="Q24" s="14" t="str">
        <f>RSK!$C$126</f>
        <v>OoS</v>
      </c>
      <c r="R24" s="23"/>
      <c r="S24" s="4"/>
      <c r="T24" s="4"/>
      <c r="U24" s="23"/>
      <c r="V24" s="14" t="str">
        <f>TS!$C$146</f>
        <v>OoS</v>
      </c>
      <c r="W24" s="4"/>
      <c r="X24" s="4"/>
      <c r="Y24" s="4"/>
      <c r="Z24" s="4"/>
      <c r="AA24" s="23"/>
      <c r="AB24" s="23"/>
      <c r="AC24" s="23"/>
      <c r="AD24" s="23"/>
      <c r="AE24" s="23"/>
      <c r="AF24" s="4"/>
    </row>
    <row r="25" spans="1:32" ht="13" x14ac:dyDescent="0.3">
      <c r="A25" s="18">
        <v>3.5</v>
      </c>
      <c r="B25" s="14" t="str">
        <f>CAR!$C$146</f>
        <v>OoS</v>
      </c>
      <c r="C25" s="23"/>
      <c r="D25" s="23"/>
      <c r="E25" s="23"/>
      <c r="F25" s="23"/>
      <c r="G25" s="23"/>
      <c r="H25" s="23"/>
      <c r="I25" s="14" t="str">
        <f>MPM!$C$246</f>
        <v>OoS</v>
      </c>
      <c r="J25" s="14" t="str">
        <f>OT!$C$146</f>
        <v>OoS</v>
      </c>
      <c r="K25" s="14" t="str">
        <f>PAD!$C$166</f>
        <v>OoS</v>
      </c>
      <c r="L25" s="14" t="str">
        <f>PCM!$C$186</f>
        <v>OoS</v>
      </c>
      <c r="M25" s="23"/>
      <c r="N25" s="17"/>
      <c r="O25" s="23"/>
      <c r="P25" s="14" t="str">
        <f>RDM!$C$206</f>
        <v>OoS</v>
      </c>
      <c r="Q25" s="14" t="str">
        <f>RSK!$C$146</f>
        <v>OoS</v>
      </c>
      <c r="R25" s="23"/>
      <c r="S25" s="4"/>
      <c r="T25" s="4"/>
      <c r="U25" s="23"/>
      <c r="V25" s="14" t="str">
        <f>TS!$C$166</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MPM!$C$266</f>
        <v>OoS</v>
      </c>
      <c r="J26" s="14" t="str">
        <f>OT!$C$166</f>
        <v>OoS</v>
      </c>
      <c r="K26" s="14" t="str">
        <f>PAD!$C$186</f>
        <v>OoS</v>
      </c>
      <c r="L26" s="14" t="str">
        <f>PCM!$C$206</f>
        <v>OoS</v>
      </c>
      <c r="M26" s="23"/>
      <c r="N26" s="23"/>
      <c r="O26" s="23"/>
      <c r="P26" s="14" t="str">
        <f>RDM!$C$226</f>
        <v>OoS</v>
      </c>
      <c r="Q26" s="4"/>
      <c r="R26" s="23"/>
      <c r="S26" s="4"/>
      <c r="T26" s="4"/>
      <c r="U26" s="23"/>
      <c r="V26" s="14" t="str">
        <f>TS!$C$186</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RDM!$C$246</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CAR!$C$166</f>
        <v>OoS</v>
      </c>
      <c r="C30" s="23"/>
      <c r="D30" s="23"/>
      <c r="E30" s="23"/>
      <c r="F30" s="14" t="str">
        <f>GOV!$C$4154</f>
        <v>DM</v>
      </c>
      <c r="G30" s="14" t="str">
        <f>II!$C$3634</f>
        <v>DM</v>
      </c>
      <c r="H30" s="23"/>
      <c r="I30" s="14" t="str">
        <f>MPM!$C$286</f>
        <v>OoS</v>
      </c>
      <c r="J30" s="23"/>
      <c r="K30" s="17"/>
      <c r="L30" s="14" t="str">
        <f>PCM!$C$226</f>
        <v>OoS</v>
      </c>
      <c r="M30" s="14" t="str">
        <f>PLAN!$C$286</f>
        <v>OoS</v>
      </c>
      <c r="N30" s="23"/>
      <c r="O30" s="23"/>
      <c r="P30" s="23"/>
      <c r="Q30" s="23"/>
      <c r="R30" s="23"/>
      <c r="S30" s="4"/>
      <c r="T30" s="4"/>
      <c r="U30" s="23"/>
      <c r="V30" s="23"/>
      <c r="W30" s="4"/>
      <c r="X30" s="4"/>
      <c r="Y30" s="4"/>
      <c r="Z30" s="14" t="str">
        <f>MST!$C$186</f>
        <v>OoS</v>
      </c>
      <c r="AA30" s="23"/>
      <c r="AB30" s="23"/>
      <c r="AC30" s="23"/>
      <c r="AD30" s="23"/>
      <c r="AE30" s="14" t="str">
        <f>SAM!$C$226</f>
        <v>OoS</v>
      </c>
      <c r="AF30" s="4"/>
    </row>
    <row r="31" spans="1:32" ht="13" hidden="1" x14ac:dyDescent="0.3">
      <c r="A31" s="18">
        <v>4.2</v>
      </c>
      <c r="B31" s="14" t="str">
        <f>CAR!$C$186</f>
        <v>OoS</v>
      </c>
      <c r="C31" s="23"/>
      <c r="D31" s="23"/>
      <c r="E31" s="23"/>
      <c r="F31" s="23"/>
      <c r="G31" s="23"/>
      <c r="H31" s="23"/>
      <c r="I31" s="14" t="str">
        <f>MPM!$C$306</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MPM!$C$326</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MPM!$C$346</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MPM!$C$366</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CAR!$C$206</f>
        <v>OoS</v>
      </c>
      <c r="C37" s="23"/>
      <c r="D37" s="23"/>
      <c r="E37" s="23"/>
      <c r="F37" s="23"/>
      <c r="G37" s="23"/>
      <c r="H37" s="23"/>
      <c r="I37" s="14" t="str">
        <f>MPM!$C$386</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MPM!$C$406</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MPM!$C$406</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91" priority="155" operator="containsText" text="S">
      <formula>NOT(ISERROR(SEARCH("S",AF2)))</formula>
    </cfRule>
    <cfRule type="containsText" dxfId="190" priority="156" operator="containsText" text="U">
      <formula>NOT(ISERROR(SEARCH("U",AF2)))</formula>
    </cfRule>
    <cfRule type="containsText" dxfId="189" priority="157" operator="containsText" text="NR">
      <formula>NOT(ISERROR(SEARCH("NR",AF2)))</formula>
    </cfRule>
  </conditionalFormatting>
  <conditionalFormatting sqref="B11:AF19">
    <cfRule type="expression" dxfId="188" priority="9" stopIfTrue="1">
      <formula>(B$40&lt;2)</formula>
    </cfRule>
  </conditionalFormatting>
  <conditionalFormatting sqref="B21:AF28">
    <cfRule type="expression" dxfId="187" priority="8" stopIfTrue="1">
      <formula>(B$40&lt;3)</formula>
    </cfRule>
  </conditionalFormatting>
  <conditionalFormatting sqref="B30:AF35">
    <cfRule type="expression" dxfId="186" priority="7" stopIfTrue="1">
      <formula>(B$40&lt;4)</formula>
    </cfRule>
  </conditionalFormatting>
  <conditionalFormatting sqref="B37:AF39">
    <cfRule type="expression" dxfId="185" priority="6" stopIfTrue="1">
      <formula>(B$40&lt;5)</formula>
    </cfRule>
  </conditionalFormatting>
  <conditionalFormatting sqref="B5:AF9 B11:AF19 B21:AF28 B30:AF35 B37:AF39">
    <cfRule type="expression" dxfId="184" priority="1">
      <formula>OR(B5="NY")</formula>
    </cfRule>
    <cfRule type="expression" dxfId="183" priority="2">
      <formula>OR(B5="NC")</formula>
    </cfRule>
    <cfRule type="expression" dxfId="182" priority="3">
      <formula>OR(B5="L",B5="FM",B5="S")</formula>
    </cfRule>
    <cfRule type="expression" dxfId="181" priority="4">
      <formula>OR(B5="M",B5="LM",B5="NR")</formula>
    </cfRule>
    <cfRule type="expression" dxfId="180" priority="5">
      <formula>OR(B5="H",B5="PM",B5="NM",B5="DM",B5="U")</formula>
    </cfRule>
  </conditionalFormatting>
  <pageMargins left="0.75" right="0.75" top="1" bottom="1" header="0.5" footer="0.5"/>
  <pageSetup orientation="portrait" horizontalDpi="4294967292" verticalDpi="429496729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93FFD-0693-4B52-888E-DAE06994B32A}">
  <sheetPr codeName="Sheet49"/>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Summary'!B45</f>
        <v>P-6</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CAR!$C$7</f>
        <v>OoS</v>
      </c>
      <c r="C5" s="14" t="str">
        <f>CM!$C$7</f>
        <v>OoS</v>
      </c>
      <c r="D5" s="14" t="str">
        <f>DAR!$C$7</f>
        <v>OoS</v>
      </c>
      <c r="E5" s="14" t="str">
        <f>EST!$C$7</f>
        <v>OoS</v>
      </c>
      <c r="F5" s="14" t="str">
        <f>GOV!$C$4015</f>
        <v>DM</v>
      </c>
      <c r="G5" s="14" t="str">
        <f>II!$C$3515</f>
        <v>DM</v>
      </c>
      <c r="H5" s="14" t="str">
        <f>MC!$C$7</f>
        <v>OoS</v>
      </c>
      <c r="I5" s="14" t="str">
        <f>MPM!$C$7</f>
        <v>OoS</v>
      </c>
      <c r="J5" s="14" t="str">
        <f>OT!$C$7</f>
        <v>OoS</v>
      </c>
      <c r="K5" s="14" t="str">
        <f>PAD!$C$7</f>
        <v>OoS</v>
      </c>
      <c r="L5" s="14" t="str">
        <f>PCM!$C$7</f>
        <v>OoS</v>
      </c>
      <c r="M5" s="14" t="str">
        <f>PLAN!$C$7</f>
        <v>OoS</v>
      </c>
      <c r="N5" s="14" t="str">
        <f>PQA!$C$7</f>
        <v>OoS</v>
      </c>
      <c r="O5" s="14" t="str">
        <f>PR!$C$7</f>
        <v>OoS</v>
      </c>
      <c r="P5" s="14" t="str">
        <f>RDM!$C$7</f>
        <v>OoS</v>
      </c>
      <c r="Q5" s="14" t="str">
        <f>RSK!$C$7</f>
        <v>OoS</v>
      </c>
      <c r="R5" s="14" t="str">
        <f>VV!$C$7</f>
        <v>OoS</v>
      </c>
      <c r="S5" s="14" t="str">
        <f>DM!$C$7</f>
        <v>OoS</v>
      </c>
      <c r="T5" s="14" t="str">
        <f>DQ!$C$7</f>
        <v>OoS</v>
      </c>
      <c r="U5" s="14" t="str">
        <f>PI!$C$7</f>
        <v>OoS</v>
      </c>
      <c r="V5" s="14" t="str">
        <f>TS!$C$7</f>
        <v>OoS</v>
      </c>
      <c r="W5" s="14" t="str">
        <f>WE!$C$7</f>
        <v>OoS</v>
      </c>
      <c r="X5" s="14" t="str">
        <f>ESAF!$C$7</f>
        <v>OoS</v>
      </c>
      <c r="Y5" s="14" t="str">
        <f>ESEC!$C$7</f>
        <v>OoS</v>
      </c>
      <c r="Z5" s="14" t="str">
        <f>MST!$C$7</f>
        <v>OoS</v>
      </c>
      <c r="AA5" s="14" t="str">
        <f>CONT!$C$7</f>
        <v>OoS</v>
      </c>
      <c r="AB5" s="14" t="str">
        <f>IRP!$C$7</f>
        <v>OoS</v>
      </c>
      <c r="AC5" s="14" t="str">
        <f>SDM!$C$7</f>
        <v>OoS</v>
      </c>
      <c r="AD5" s="14" t="str">
        <f>STSM!$C$7</f>
        <v>OoS</v>
      </c>
      <c r="AE5" s="14" t="str">
        <f>SAM!$C$7</f>
        <v>OoS</v>
      </c>
      <c r="AF5" s="14" t="str">
        <f>EVW!$C$7</f>
        <v>OoS</v>
      </c>
    </row>
    <row r="6" spans="1:32" ht="13" x14ac:dyDescent="0.3">
      <c r="A6" s="18">
        <v>1.2</v>
      </c>
      <c r="B6" s="23"/>
      <c r="C6" s="23"/>
      <c r="D6" s="14" t="str">
        <f>DAR!$C$27</f>
        <v>OoS</v>
      </c>
      <c r="E6" s="23"/>
      <c r="F6" s="4"/>
      <c r="G6" s="4"/>
      <c r="H6" s="14" t="str">
        <f>MC!$C$27</f>
        <v>OoS</v>
      </c>
      <c r="I6" s="14" t="str">
        <f>MPM!$C$27</f>
        <v>OoS</v>
      </c>
      <c r="J6" s="4"/>
      <c r="K6" s="4"/>
      <c r="L6" s="14" t="str">
        <f>PCM!$C$27</f>
        <v>OoS</v>
      </c>
      <c r="M6" s="14" t="str">
        <f>PLAN!$C$27</f>
        <v>OoS</v>
      </c>
      <c r="N6" s="4"/>
      <c r="O6" s="4"/>
      <c r="P6" s="4"/>
      <c r="Q6" s="4"/>
      <c r="R6" s="14" t="str">
        <f>VV!$C$27</f>
        <v>OoS</v>
      </c>
      <c r="S6" s="14" t="str">
        <f>DM!$C$27</f>
        <v>OoS</v>
      </c>
      <c r="T6" s="14" t="str">
        <f>DQ!$C$27</f>
        <v>OoS</v>
      </c>
      <c r="U6" s="4"/>
      <c r="V6" s="4"/>
      <c r="W6" s="17"/>
      <c r="X6" s="14" t="str">
        <f>ESAF!$C$27</f>
        <v>OoS</v>
      </c>
      <c r="Y6" s="14" t="str">
        <f>ESEC!$C$27</f>
        <v>OoS</v>
      </c>
      <c r="Z6" s="14" t="str">
        <f>MST!$C$27</f>
        <v>OoS</v>
      </c>
      <c r="AA6" s="4"/>
      <c r="AB6" s="4"/>
      <c r="AC6" s="4"/>
      <c r="AD6" s="4"/>
      <c r="AE6" s="14" t="str">
        <f>SAM!$C$27</f>
        <v>OoS</v>
      </c>
      <c r="AF6" s="14" t="str">
        <f>EVW!$C$27</f>
        <v>OoS</v>
      </c>
    </row>
    <row r="7" spans="1:32" ht="13" x14ac:dyDescent="0.3">
      <c r="A7" s="18">
        <v>1.3</v>
      </c>
      <c r="B7" s="23"/>
      <c r="C7" s="23"/>
      <c r="D7" s="23"/>
      <c r="E7" s="23"/>
      <c r="F7" s="4"/>
      <c r="G7" s="23"/>
      <c r="H7" s="23"/>
      <c r="I7" s="17"/>
      <c r="J7" s="4"/>
      <c r="K7" s="23"/>
      <c r="L7" s="14" t="str">
        <f>PCM!$C$47</f>
        <v>OoS</v>
      </c>
      <c r="M7" s="23"/>
      <c r="N7" s="4"/>
      <c r="O7" s="4"/>
      <c r="P7" s="23"/>
      <c r="Q7" s="4"/>
      <c r="R7" s="4"/>
      <c r="S7" s="4"/>
      <c r="T7" s="4"/>
      <c r="U7" s="4"/>
      <c r="V7" s="4"/>
      <c r="W7" s="4"/>
      <c r="X7" s="4"/>
      <c r="Y7" s="4"/>
      <c r="Z7" s="4"/>
      <c r="AA7" s="4"/>
      <c r="AB7" s="4"/>
      <c r="AC7" s="4"/>
      <c r="AD7" s="4"/>
      <c r="AE7" s="14" t="str">
        <f>SAM!$C$47</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SAM!$C$67</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CAR!$C$27</f>
        <v>OoS</v>
      </c>
      <c r="C11" s="14" t="str">
        <f>CM!$C$27</f>
        <v>OoS</v>
      </c>
      <c r="D11" s="14" t="str">
        <f>DAR!$C$47</f>
        <v>OoS</v>
      </c>
      <c r="E11" s="14" t="str">
        <f>EST!$C$27</f>
        <v>OoS</v>
      </c>
      <c r="F11" s="14" t="str">
        <f>GOV!$C$4035</f>
        <v>DM</v>
      </c>
      <c r="G11" s="14" t="str">
        <f>II!$C$3535</f>
        <v>DM</v>
      </c>
      <c r="H11" s="14" t="str">
        <f>MC!$C$47</f>
        <v>OoS</v>
      </c>
      <c r="I11" s="14" t="str">
        <f>MPM!$C$47</f>
        <v>OoS</v>
      </c>
      <c r="J11" s="14" t="str">
        <f>OT!$C$27</f>
        <v>OoS</v>
      </c>
      <c r="K11" s="14" t="str">
        <f>PAD!$C$27</f>
        <v>OoS</v>
      </c>
      <c r="L11" s="14" t="str">
        <f>PCM!$C$67</f>
        <v>OoS</v>
      </c>
      <c r="M11" s="14" t="str">
        <f>PLAN!$C$47</f>
        <v>OoS</v>
      </c>
      <c r="N11" s="14" t="str">
        <f>PQA!$C$27</f>
        <v>OoS</v>
      </c>
      <c r="O11" s="14" t="str">
        <f>PR!$C$27</f>
        <v>OoS</v>
      </c>
      <c r="P11" s="14" t="str">
        <f>RDM!$C$27</f>
        <v>OoS</v>
      </c>
      <c r="Q11" s="14" t="str">
        <f>RSK!$C$27</f>
        <v>OoS</v>
      </c>
      <c r="R11" s="14" t="str">
        <f>VV!$C$47</f>
        <v>OoS</v>
      </c>
      <c r="S11" s="14" t="str">
        <f>DM!$C$47</f>
        <v>OoS</v>
      </c>
      <c r="T11" s="14" t="str">
        <f>DQ!$C$47</f>
        <v>OoS</v>
      </c>
      <c r="U11" s="14" t="str">
        <f>PI!$C$27</f>
        <v>OoS</v>
      </c>
      <c r="V11" s="14" t="str">
        <f>TS!$C$27</f>
        <v>OoS</v>
      </c>
      <c r="W11" s="14" t="str">
        <f>WE!$C$27</f>
        <v>OoS</v>
      </c>
      <c r="X11" s="14" t="str">
        <f>ESAF!$C$47</f>
        <v>OoS</v>
      </c>
      <c r="Y11" s="14" t="str">
        <f>ESEC!$C$47</f>
        <v>OoS</v>
      </c>
      <c r="Z11" s="14" t="str">
        <f>MST!$C$47</f>
        <v>OoS</v>
      </c>
      <c r="AA11" s="14" t="str">
        <f>CONT!$C$27</f>
        <v>OoS</v>
      </c>
      <c r="AB11" s="14" t="str">
        <f>IRP!$C$27</f>
        <v>OoS</v>
      </c>
      <c r="AC11" s="14" t="str">
        <f>SDM!$C$27</f>
        <v>OoS</v>
      </c>
      <c r="AD11" s="14" t="str">
        <f>STSM!$C$27</f>
        <v>OoS</v>
      </c>
      <c r="AE11" s="14" t="str">
        <f>SAM!$C$87</f>
        <v>OoS</v>
      </c>
      <c r="AF11" s="14" t="str">
        <f>EVW!$C$47</f>
        <v>OoS</v>
      </c>
    </row>
    <row r="12" spans="1:32" ht="13" x14ac:dyDescent="0.3">
      <c r="A12" s="18">
        <v>2.2000000000000002</v>
      </c>
      <c r="B12" s="14" t="str">
        <f>CAR!$C$47</f>
        <v>OoS</v>
      </c>
      <c r="C12" s="14" t="str">
        <f>CM!$C$47</f>
        <v>OoS</v>
      </c>
      <c r="D12" s="14" t="str">
        <f>DAR!$C$67</f>
        <v>OoS</v>
      </c>
      <c r="E12" s="14" t="str">
        <f>EST!$C$47</f>
        <v>OoS</v>
      </c>
      <c r="F12" s="14" t="str">
        <f>GOV!$C$4055</f>
        <v>DM</v>
      </c>
      <c r="G12" s="14" t="str">
        <f>II!$C$3555</f>
        <v>DM</v>
      </c>
      <c r="H12" s="14" t="str">
        <f>MC!$C$67</f>
        <v>OoS</v>
      </c>
      <c r="I12" s="14" t="str">
        <f>MPM!$C$67</f>
        <v>OoS</v>
      </c>
      <c r="J12" s="14" t="str">
        <f>OT!$C$47</f>
        <v>OoS</v>
      </c>
      <c r="K12" s="14" t="str">
        <f>PAD!$C$47</f>
        <v>OoS</v>
      </c>
      <c r="L12" s="14" t="str">
        <f>PCM!$C$87</f>
        <v>OoS</v>
      </c>
      <c r="M12" s="14" t="str">
        <f>PLAN!$C$67</f>
        <v>OoS</v>
      </c>
      <c r="N12" s="14" t="str">
        <f>PQA!$C$47</f>
        <v>OoS</v>
      </c>
      <c r="O12" s="14" t="str">
        <f>PR!$C$47</f>
        <v>OoS</v>
      </c>
      <c r="P12" s="14" t="str">
        <f>RDM!$C$47</f>
        <v>OoS</v>
      </c>
      <c r="Q12" s="14" t="str">
        <f>RSK!$C$47</f>
        <v>OoS</v>
      </c>
      <c r="R12" s="14" t="str">
        <f>VV!$C$67</f>
        <v>OoS</v>
      </c>
      <c r="S12" s="14" t="str">
        <f>DM!$C$67</f>
        <v>OoS</v>
      </c>
      <c r="T12" s="14" t="str">
        <f>DQ!$C$67</f>
        <v>OoS</v>
      </c>
      <c r="U12" s="14" t="str">
        <f>PI!$C$47</f>
        <v>OoS</v>
      </c>
      <c r="V12" s="14" t="str">
        <f>TS!$C$47</f>
        <v>OoS</v>
      </c>
      <c r="W12" s="14" t="str">
        <f>WE!$C$47</f>
        <v>OoS</v>
      </c>
      <c r="X12" s="14" t="str">
        <f>ESAF!$C$67</f>
        <v>OoS</v>
      </c>
      <c r="Y12" s="14" t="str">
        <f>ESEC!$C$67</f>
        <v>OoS</v>
      </c>
      <c r="Z12" s="14" t="str">
        <f>MST!$C$67</f>
        <v>OoS</v>
      </c>
      <c r="AA12" s="14" t="str">
        <f>CONT!$C$47</f>
        <v>OoS</v>
      </c>
      <c r="AB12" s="14" t="str">
        <f>IRP!$C$47</f>
        <v>OoS</v>
      </c>
      <c r="AC12" s="14" t="str">
        <f>SDM!$C$47</f>
        <v>OoS</v>
      </c>
      <c r="AD12" s="14" t="str">
        <f>STSM!$C$47</f>
        <v>OoS</v>
      </c>
      <c r="AE12" s="14" t="str">
        <f>SAM!$C$107</f>
        <v>OoS</v>
      </c>
      <c r="AF12" s="14" t="str">
        <f>EVW!$C$67</f>
        <v>OoS</v>
      </c>
    </row>
    <row r="13" spans="1:32" ht="13" x14ac:dyDescent="0.3">
      <c r="A13" s="18">
        <v>2.2999999999999998</v>
      </c>
      <c r="B13" s="23"/>
      <c r="C13" s="14" t="str">
        <f>CM!$C$67</f>
        <v>OoS</v>
      </c>
      <c r="D13" s="14" t="str">
        <f>DAR!$C$87</f>
        <v>OoS</v>
      </c>
      <c r="E13" s="14" t="str">
        <f>EST!$C$67</f>
        <v>OoS</v>
      </c>
      <c r="F13" s="14" t="str">
        <f>GOV!$C$4075</f>
        <v>DM</v>
      </c>
      <c r="G13" s="4"/>
      <c r="H13" s="14" t="str">
        <f>MC!$C$87</f>
        <v>OoS</v>
      </c>
      <c r="I13" s="24" t="str">
        <f>MPM!$C$87</f>
        <v>OoS</v>
      </c>
      <c r="J13" s="4"/>
      <c r="K13" s="14" t="str">
        <f>PAD!$C$67</f>
        <v>OoS</v>
      </c>
      <c r="L13" s="4"/>
      <c r="M13" s="14" t="str">
        <f>PLAN!$C$87</f>
        <v>OoS</v>
      </c>
      <c r="N13" s="14" t="str">
        <f>PQA!$C$67</f>
        <v>OoS</v>
      </c>
      <c r="O13" s="14" t="str">
        <f>PR!$C$67</f>
        <v>OoS</v>
      </c>
      <c r="P13" s="14" t="str">
        <f>RDM!$C$67</f>
        <v>OoS</v>
      </c>
      <c r="Q13" s="23"/>
      <c r="R13" s="14" t="str">
        <f>VV!$C$87</f>
        <v>OoS</v>
      </c>
      <c r="S13" s="4"/>
      <c r="T13" s="14" t="str">
        <f>DQ!$C$87</f>
        <v>OoS</v>
      </c>
      <c r="U13" s="14" t="str">
        <f>PI!$C$67</f>
        <v>OoS</v>
      </c>
      <c r="V13" s="14" t="str">
        <f>TS!$C$67</f>
        <v>OoS</v>
      </c>
      <c r="W13" s="14" t="str">
        <f>WE!$C$67</f>
        <v>OoS</v>
      </c>
      <c r="X13" s="14" t="str">
        <f>ESAF!$C$87</f>
        <v>OoS</v>
      </c>
      <c r="Y13" s="14" t="str">
        <f>ESEC!$C$87</f>
        <v>OoS</v>
      </c>
      <c r="Z13" s="14" t="str">
        <f>MST!$C$87</f>
        <v>OoS</v>
      </c>
      <c r="AA13" s="14" t="str">
        <f>CONT!$C$67</f>
        <v>OoS</v>
      </c>
      <c r="AB13" s="14" t="str">
        <f>IRP!$C$67</f>
        <v>OoS</v>
      </c>
      <c r="AC13" s="14" t="str">
        <f>SDM!$C$67</f>
        <v>OoS</v>
      </c>
      <c r="AD13" s="14" t="str">
        <f>STSM!$C$67</f>
        <v>OoS</v>
      </c>
      <c r="AE13" s="14" t="str">
        <f>SAM!$C$127</f>
        <v>OoS</v>
      </c>
      <c r="AF13" s="4"/>
    </row>
    <row r="14" spans="1:32" ht="13" x14ac:dyDescent="0.3">
      <c r="A14" s="18">
        <v>2.4</v>
      </c>
      <c r="B14" s="23"/>
      <c r="C14" s="14" t="str">
        <f>CM!$C$87</f>
        <v>OoS</v>
      </c>
      <c r="D14" s="14" t="str">
        <f>DAR!$C$107</f>
        <v>OoS</v>
      </c>
      <c r="E14" s="17"/>
      <c r="F14" s="14" t="str">
        <f>GOV!$C$4095</f>
        <v>DM</v>
      </c>
      <c r="G14" s="23"/>
      <c r="H14" s="14" t="str">
        <f>MC!$C$107</f>
        <v>OoS</v>
      </c>
      <c r="I14" s="14" t="str">
        <f>MPM!$C$107</f>
        <v>OoS</v>
      </c>
      <c r="J14" s="4"/>
      <c r="K14" s="23"/>
      <c r="L14" s="4"/>
      <c r="M14" s="14" t="str">
        <f>PLAN!$C$107</f>
        <v>OoS</v>
      </c>
      <c r="N14" s="14" t="str">
        <f>PQA!$C$87</f>
        <v>OoS</v>
      </c>
      <c r="O14" s="14" t="str">
        <f>PR!$C$87</f>
        <v>OoS</v>
      </c>
      <c r="P14" s="14" t="str">
        <f>RDM!$C$87</f>
        <v>OoS</v>
      </c>
      <c r="Q14" s="23"/>
      <c r="R14" s="23"/>
      <c r="S14" s="4"/>
      <c r="T14" s="4"/>
      <c r="U14" s="14" t="str">
        <f>PI!$C$87</f>
        <v>OoS</v>
      </c>
      <c r="V14" s="23"/>
      <c r="W14" s="4"/>
      <c r="X14" s="4"/>
      <c r="Y14" s="14" t="str">
        <f>ESEC!$C$107</f>
        <v>OoS</v>
      </c>
      <c r="Z14" s="14" t="str">
        <f>MST!$C$107</f>
        <v>OoS</v>
      </c>
      <c r="AA14" s="23"/>
      <c r="AB14" s="23"/>
      <c r="AC14" s="14" t="str">
        <f>SDM!$C$87</f>
        <v>OoS</v>
      </c>
      <c r="AD14" s="15"/>
      <c r="AE14" s="14" t="str">
        <f>SAM!$C$187</f>
        <v>OoS</v>
      </c>
      <c r="AF14" s="4"/>
    </row>
    <row r="15" spans="1:32" ht="13" x14ac:dyDescent="0.3">
      <c r="A15" s="18">
        <v>2.5</v>
      </c>
      <c r="B15" s="23"/>
      <c r="C15" s="14" t="str">
        <f>CM!$C$107</f>
        <v>OoS</v>
      </c>
      <c r="D15" s="14" t="str">
        <f>DAR!$C$127</f>
        <v>OoS</v>
      </c>
      <c r="E15" s="17"/>
      <c r="F15" s="23"/>
      <c r="G15" s="23"/>
      <c r="H15" s="23"/>
      <c r="I15" s="14" t="str">
        <f>MPM!$C$127</f>
        <v>OoS</v>
      </c>
      <c r="J15" s="4"/>
      <c r="K15" s="23"/>
      <c r="L15" s="4"/>
      <c r="M15" s="14" t="str">
        <f>PLAN!$C$127</f>
        <v>OoS</v>
      </c>
      <c r="N15" s="23"/>
      <c r="O15" s="23"/>
      <c r="P15" s="14" t="str">
        <f>RDM!$C$107</f>
        <v>OoS</v>
      </c>
      <c r="Q15" s="23"/>
      <c r="R15" s="23"/>
      <c r="S15" s="4"/>
      <c r="T15" s="4"/>
      <c r="U15" s="14" t="str">
        <f>PI!$C$107</f>
        <v>OoS</v>
      </c>
      <c r="V15" s="23"/>
      <c r="W15" s="4"/>
      <c r="X15" s="4"/>
      <c r="Y15" s="4"/>
      <c r="Z15" s="4"/>
      <c r="AA15" s="23"/>
      <c r="AB15" s="23"/>
      <c r="AC15" s="14" t="str">
        <f>SDM!$C$107</f>
        <v>OoS</v>
      </c>
      <c r="AD15" s="15"/>
      <c r="AE15" s="15"/>
      <c r="AF15" s="4"/>
    </row>
    <row r="16" spans="1:32" ht="13" x14ac:dyDescent="0.3">
      <c r="A16" s="18">
        <v>2.6</v>
      </c>
      <c r="B16" s="23"/>
      <c r="C16" s="14" t="str">
        <f>CM!$C$127</f>
        <v>OoS</v>
      </c>
      <c r="D16" s="23"/>
      <c r="E16" s="17"/>
      <c r="F16" s="23"/>
      <c r="G16" s="23"/>
      <c r="H16" s="23"/>
      <c r="I16" s="24" t="str">
        <f>MPM!$C$147</f>
        <v>OoS</v>
      </c>
      <c r="J16" s="4"/>
      <c r="K16" s="23"/>
      <c r="L16" s="4"/>
      <c r="M16" s="14" t="str">
        <f>PLAN!$C$147</f>
        <v>OoS</v>
      </c>
      <c r="N16" s="23"/>
      <c r="O16" s="23"/>
      <c r="Q16" s="23"/>
      <c r="R16" s="23"/>
      <c r="S16" s="4"/>
      <c r="T16" s="4"/>
      <c r="U16" s="24" t="str">
        <f>PI!$C$127</f>
        <v>OoS</v>
      </c>
      <c r="V16" s="23"/>
      <c r="W16" s="4"/>
      <c r="X16" s="4"/>
      <c r="Y16" s="4"/>
      <c r="Z16" s="4"/>
      <c r="AA16" s="23"/>
      <c r="AB16" s="23"/>
      <c r="AC16" s="14" t="str">
        <f>SDM!$C$127</f>
        <v>OoS</v>
      </c>
      <c r="AD16" s="23"/>
      <c r="AE16" s="23"/>
      <c r="AF16" s="4"/>
    </row>
    <row r="17" spans="1:32" ht="13" x14ac:dyDescent="0.3">
      <c r="A17" s="18">
        <v>2.7</v>
      </c>
      <c r="B17" s="23"/>
      <c r="C17" s="23"/>
      <c r="D17" s="23"/>
      <c r="E17" s="17"/>
      <c r="F17" s="23"/>
      <c r="G17" s="23"/>
      <c r="H17" s="23"/>
      <c r="I17" s="23"/>
      <c r="J17" s="23"/>
      <c r="K17" s="23"/>
      <c r="L17" s="4"/>
      <c r="M17" s="14" t="str">
        <f>PLAN!$C$167</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PLAN!$C$187</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CAR!$C$67</f>
        <v>OoS</v>
      </c>
      <c r="C21" s="23"/>
      <c r="D21" s="14" t="str">
        <f>DAR!$C$147</f>
        <v>OoS</v>
      </c>
      <c r="E21" s="24" t="str">
        <f>EST!$C$87</f>
        <v>OoS</v>
      </c>
      <c r="F21" s="14" t="str">
        <f>GOV!$C$4115</f>
        <v>DM</v>
      </c>
      <c r="G21" s="14" t="str">
        <f>II!$C$3575</f>
        <v>DM</v>
      </c>
      <c r="H21" s="14" t="str">
        <f>MC!$C$127</f>
        <v>OoS</v>
      </c>
      <c r="I21" s="14" t="str">
        <f>MPM!$C$167</f>
        <v>OoS</v>
      </c>
      <c r="J21" s="14" t="str">
        <f>OT!$C$67</f>
        <v>OoS</v>
      </c>
      <c r="K21" s="14" t="str">
        <f>PAD!$C$87</f>
        <v>OoS</v>
      </c>
      <c r="L21" s="14" t="str">
        <f>PCM!$C$107</f>
        <v>OoS</v>
      </c>
      <c r="M21" s="14" t="str">
        <f>PLAN!$C$207</f>
        <v>OoS</v>
      </c>
      <c r="N21" s="14" t="str">
        <f>PQA!$C$107</f>
        <v>OoS</v>
      </c>
      <c r="O21" s="14" t="str">
        <f>PR!$C$107</f>
        <v>OoS</v>
      </c>
      <c r="P21" s="14" t="str">
        <f>RDM!$C$127</f>
        <v>OoS</v>
      </c>
      <c r="Q21" s="14" t="str">
        <f>RSK!$C$67</f>
        <v>OoS</v>
      </c>
      <c r="R21" s="14" t="str">
        <f>VV!$C$107</f>
        <v>OoS</v>
      </c>
      <c r="S21" s="14" t="str">
        <f>DM!$C$87</f>
        <v>OoS</v>
      </c>
      <c r="T21" s="14" t="str">
        <f>DQ!$C$107</f>
        <v>OoS</v>
      </c>
      <c r="U21" s="14" t="str">
        <f>PI!$C$147</f>
        <v>OoS</v>
      </c>
      <c r="V21" s="14" t="str">
        <f>TS!$C$87</f>
        <v>OoS</v>
      </c>
      <c r="W21" s="14" t="str">
        <f>WE!$C$87</f>
        <v>OoS</v>
      </c>
      <c r="X21" s="14" t="str">
        <f>ESAF!$C$107</f>
        <v>OoS</v>
      </c>
      <c r="Y21" s="14" t="str">
        <f>ESEC!$C$127</f>
        <v>OoS</v>
      </c>
      <c r="Z21" s="14" t="str">
        <f>MST!$C$127</f>
        <v>OoS</v>
      </c>
      <c r="AA21" s="14" t="str">
        <f>CONT!$C$87</f>
        <v>OoS</v>
      </c>
      <c r="AB21" s="14" t="str">
        <f>IRP!$C$87</f>
        <v>OoS</v>
      </c>
      <c r="AC21" s="14" t="str">
        <f>SDM!$C$147</f>
        <v>OoS</v>
      </c>
      <c r="AD21" s="14" t="str">
        <f>STSM!$C$87</f>
        <v>OoS</v>
      </c>
      <c r="AE21" s="14" t="str">
        <f>SAM!$C$187</f>
        <v>OoS</v>
      </c>
      <c r="AF21" s="14" t="str">
        <f>EVW!$C$87</f>
        <v>OoS</v>
      </c>
    </row>
    <row r="22" spans="1:32" ht="13" x14ac:dyDescent="0.3">
      <c r="A22" s="18">
        <v>3.2</v>
      </c>
      <c r="B22" s="14" t="str">
        <f>CAR!$C$87</f>
        <v>OoS</v>
      </c>
      <c r="C22" s="23"/>
      <c r="D22" s="23"/>
      <c r="E22" s="14" t="str">
        <f>EST!$C$107</f>
        <v>OoS</v>
      </c>
      <c r="F22" s="14" t="str">
        <f>GOV!$C$4135</f>
        <v>DM</v>
      </c>
      <c r="G22" s="14" t="str">
        <f>II!$C$3595</f>
        <v>DM</v>
      </c>
      <c r="H22" s="14" t="str">
        <f>MC!$C$147</f>
        <v>OoS</v>
      </c>
      <c r="I22" s="14" t="str">
        <f>MPM!$C$187</f>
        <v>OoS</v>
      </c>
      <c r="J22" s="14" t="str">
        <f>OT!$C$87</f>
        <v>OoS</v>
      </c>
      <c r="K22" s="14" t="str">
        <f>PAD!$C$107</f>
        <v>OoS</v>
      </c>
      <c r="L22" s="14" t="str">
        <f>PCM!$C$127</f>
        <v>OoS</v>
      </c>
      <c r="M22" s="14" t="str">
        <f>PLAN!$C$227</f>
        <v>OoS</v>
      </c>
      <c r="N22" s="17"/>
      <c r="O22" s="23"/>
      <c r="P22" s="14" t="str">
        <f>RDM!$C$147</f>
        <v>OoS</v>
      </c>
      <c r="Q22" s="14" t="str">
        <f>RSK!$C$87</f>
        <v>OoS</v>
      </c>
      <c r="R22" s="14" t="str">
        <f>VV!$C$127</f>
        <v>OoS</v>
      </c>
      <c r="S22" s="14" t="str">
        <f>DM!$C$107</f>
        <v>OoS</v>
      </c>
      <c r="T22" s="14" t="str">
        <f>DQ!$C$127</f>
        <v>OoS</v>
      </c>
      <c r="U22" s="14" t="str">
        <f>PI!$C$167</f>
        <v>OoS</v>
      </c>
      <c r="V22" s="14" t="str">
        <f>TS!$C$107</f>
        <v>OoS</v>
      </c>
      <c r="W22" s="14" t="str">
        <f>WE!$C$107</f>
        <v>OoS</v>
      </c>
      <c r="X22" s="14" t="str">
        <f>ESAF!$C$127</f>
        <v>OoS</v>
      </c>
      <c r="Y22" s="14" t="str">
        <f>ESEC!$C$147</f>
        <v>OoS</v>
      </c>
      <c r="Z22" s="14" t="str">
        <f>MST!$C$147</f>
        <v>OoS</v>
      </c>
      <c r="AA22" s="14" t="str">
        <f>CONT!$C$107</f>
        <v>OoS</v>
      </c>
      <c r="AB22" s="14" t="str">
        <f>IRP!$C$107</f>
        <v>OoS</v>
      </c>
      <c r="AC22" s="23"/>
      <c r="AD22" s="23"/>
      <c r="AE22" s="14" t="str">
        <f>SAM!$C$207</f>
        <v>OoS</v>
      </c>
      <c r="AF22" s="14" t="str">
        <f>EVW!$C$107</f>
        <v>OoS</v>
      </c>
    </row>
    <row r="23" spans="1:32" ht="13" x14ac:dyDescent="0.3">
      <c r="A23" s="18">
        <v>3.3</v>
      </c>
      <c r="B23" s="14" t="str">
        <f>CAR!$C$107</f>
        <v>OoS</v>
      </c>
      <c r="C23" s="23"/>
      <c r="D23" s="23"/>
      <c r="E23" s="17"/>
      <c r="F23" s="23"/>
      <c r="G23" s="14" t="str">
        <f>II!$C$3615</f>
        <v>DM</v>
      </c>
      <c r="H23" s="14" t="str">
        <f>MC!$C$167</f>
        <v>OoS</v>
      </c>
      <c r="I23" s="14" t="str">
        <f>MPM!$C$207</f>
        <v>OoS</v>
      </c>
      <c r="J23" s="14" t="str">
        <f>OT!$C$107</f>
        <v>OoS</v>
      </c>
      <c r="K23" s="14" t="str">
        <f>PAD!$C$127</f>
        <v>OoS</v>
      </c>
      <c r="L23" s="14" t="str">
        <f>PCM!$C$147</f>
        <v>OoS</v>
      </c>
      <c r="M23" s="14" t="str">
        <f>PLAN!$C$247</f>
        <v>OoS</v>
      </c>
      <c r="N23" s="17"/>
      <c r="O23" s="4"/>
      <c r="P23" s="14" t="str">
        <f>RDM!$C$167</f>
        <v>OoS</v>
      </c>
      <c r="Q23" s="14" t="str">
        <f>RSK!$C$107</f>
        <v>OoS</v>
      </c>
      <c r="R23" s="23"/>
      <c r="S23" s="17"/>
      <c r="T23" s="17"/>
      <c r="U23" s="14" t="str">
        <f>PI!$C$187</f>
        <v>OoS</v>
      </c>
      <c r="V23" s="14" t="str">
        <f>TS!$C$127</f>
        <v>OoS</v>
      </c>
      <c r="W23" s="14" t="str">
        <f>WE!$C$127</f>
        <v>OoS</v>
      </c>
      <c r="X23" s="14" t="str">
        <f>ESAF!$C$147</f>
        <v>OoS</v>
      </c>
      <c r="Y23" s="14" t="str">
        <f>ESEC!$C$167</f>
        <v>OoS</v>
      </c>
      <c r="Z23" s="14" t="str">
        <f>MST!$C$167</f>
        <v>OoS</v>
      </c>
      <c r="AA23" s="24" t="str">
        <f>CONT!$C$127</f>
        <v>OoS</v>
      </c>
      <c r="AB23" s="23"/>
      <c r="AC23" s="23"/>
      <c r="AD23" s="23"/>
      <c r="AE23" s="23"/>
      <c r="AF23" s="17"/>
    </row>
    <row r="24" spans="1:32" ht="13" x14ac:dyDescent="0.3">
      <c r="A24" s="18">
        <v>3.4</v>
      </c>
      <c r="B24" s="14" t="str">
        <f>CAR!$C$127</f>
        <v>OoS</v>
      </c>
      <c r="C24" s="23"/>
      <c r="D24" s="23"/>
      <c r="E24" s="23"/>
      <c r="F24" s="23"/>
      <c r="G24" s="23"/>
      <c r="H24" s="14" t="str">
        <f>MC!$C$187</f>
        <v>OoS</v>
      </c>
      <c r="I24" s="14" t="str">
        <f>MPM!$C$227</f>
        <v>OoS</v>
      </c>
      <c r="J24" s="14" t="str">
        <f>OT!$C$127</f>
        <v>OoS</v>
      </c>
      <c r="K24" s="14" t="str">
        <f>PAD!$C$147</f>
        <v>OoS</v>
      </c>
      <c r="L24" s="14" t="str">
        <f>PCM!$C$167</f>
        <v>OoS</v>
      </c>
      <c r="M24" s="14" t="str">
        <f>PLAN!$C$267</f>
        <v>OoS</v>
      </c>
      <c r="N24" s="17"/>
      <c r="O24" s="4"/>
      <c r="P24" s="14" t="str">
        <f>RDM!$C$187</f>
        <v>OoS</v>
      </c>
      <c r="Q24" s="14" t="str">
        <f>RSK!$C$127</f>
        <v>OoS</v>
      </c>
      <c r="R24" s="23"/>
      <c r="S24" s="4"/>
      <c r="T24" s="4"/>
      <c r="U24" s="23"/>
      <c r="V24" s="14" t="str">
        <f>TS!$C$147</f>
        <v>OoS</v>
      </c>
      <c r="W24" s="4"/>
      <c r="X24" s="4"/>
      <c r="Y24" s="4"/>
      <c r="Z24" s="4"/>
      <c r="AA24" s="23"/>
      <c r="AB24" s="23"/>
      <c r="AC24" s="23"/>
      <c r="AD24" s="23"/>
      <c r="AE24" s="23"/>
      <c r="AF24" s="4"/>
    </row>
    <row r="25" spans="1:32" ht="13" x14ac:dyDescent="0.3">
      <c r="A25" s="18">
        <v>3.5</v>
      </c>
      <c r="B25" s="14" t="str">
        <f>CAR!$C$147</f>
        <v>OoS</v>
      </c>
      <c r="C25" s="23"/>
      <c r="D25" s="23"/>
      <c r="E25" s="23"/>
      <c r="F25" s="23"/>
      <c r="G25" s="23"/>
      <c r="H25" s="23"/>
      <c r="I25" s="14" t="str">
        <f>MPM!$C$247</f>
        <v>OoS</v>
      </c>
      <c r="J25" s="14" t="str">
        <f>OT!$C$147</f>
        <v>OoS</v>
      </c>
      <c r="K25" s="14" t="str">
        <f>PAD!$C$167</f>
        <v>OoS</v>
      </c>
      <c r="L25" s="14" t="str">
        <f>PCM!$C$187</f>
        <v>OoS</v>
      </c>
      <c r="M25" s="23"/>
      <c r="N25" s="17"/>
      <c r="O25" s="23"/>
      <c r="P25" s="14" t="str">
        <f>RDM!$C$207</f>
        <v>OoS</v>
      </c>
      <c r="Q25" s="14" t="str">
        <f>RSK!$C$147</f>
        <v>OoS</v>
      </c>
      <c r="R25" s="23"/>
      <c r="S25" s="4"/>
      <c r="T25" s="4"/>
      <c r="U25" s="23"/>
      <c r="V25" s="14" t="str">
        <f>TS!$C$167</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MPM!$C$267</f>
        <v>OoS</v>
      </c>
      <c r="J26" s="14" t="str">
        <f>OT!$C$167</f>
        <v>OoS</v>
      </c>
      <c r="K26" s="14" t="str">
        <f>PAD!$C$187</f>
        <v>OoS</v>
      </c>
      <c r="L26" s="14" t="str">
        <f>PCM!$C$207</f>
        <v>OoS</v>
      </c>
      <c r="M26" s="23"/>
      <c r="N26" s="23"/>
      <c r="O26" s="23"/>
      <c r="P26" s="14" t="str">
        <f>RDM!$C$227</f>
        <v>OoS</v>
      </c>
      <c r="Q26" s="4"/>
      <c r="R26" s="23"/>
      <c r="S26" s="4"/>
      <c r="T26" s="4"/>
      <c r="U26" s="23"/>
      <c r="V26" s="14" t="str">
        <f>TS!$C$187</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RDM!$C$247</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CAR!$C$187</f>
        <v>OoS</v>
      </c>
      <c r="C30" s="23"/>
      <c r="D30" s="23"/>
      <c r="E30" s="23"/>
      <c r="F30" s="14" t="str">
        <f>GOV!$C$4155</f>
        <v>DM</v>
      </c>
      <c r="G30" s="14" t="str">
        <f>II!$C$3635</f>
        <v>DM</v>
      </c>
      <c r="H30" s="23"/>
      <c r="I30" s="14" t="str">
        <f>MPM!$C$287</f>
        <v>OoS</v>
      </c>
      <c r="J30" s="23"/>
      <c r="K30" s="17"/>
      <c r="L30" s="14" t="str">
        <f>PCM!$C$227</f>
        <v>OoS</v>
      </c>
      <c r="M30" s="14" t="str">
        <f>PLAN!$C$287</f>
        <v>OoS</v>
      </c>
      <c r="N30" s="23"/>
      <c r="O30" s="23"/>
      <c r="P30" s="23"/>
      <c r="Q30" s="23"/>
      <c r="R30" s="23"/>
      <c r="S30" s="4"/>
      <c r="T30" s="4"/>
      <c r="U30" s="23"/>
      <c r="V30" s="23"/>
      <c r="W30" s="4"/>
      <c r="X30" s="4"/>
      <c r="Y30" s="4"/>
      <c r="Z30" s="14" t="str">
        <f>MST!$C$187</f>
        <v>OoS</v>
      </c>
      <c r="AA30" s="23"/>
      <c r="AB30" s="23"/>
      <c r="AC30" s="23"/>
      <c r="AD30" s="23"/>
      <c r="AE30" s="14" t="str">
        <f>SAM!$C$227</f>
        <v>OoS</v>
      </c>
      <c r="AF30" s="4"/>
    </row>
    <row r="31" spans="1:32" ht="13" hidden="1" x14ac:dyDescent="0.3">
      <c r="A31" s="18">
        <v>4.2</v>
      </c>
      <c r="B31" s="14" t="str">
        <f>CAR!$C$167</f>
        <v>OoS</v>
      </c>
      <c r="C31" s="23"/>
      <c r="D31" s="23"/>
      <c r="E31" s="23"/>
      <c r="F31" s="23"/>
      <c r="G31" s="23"/>
      <c r="H31" s="23"/>
      <c r="I31" s="14" t="str">
        <f>MPM!$C$307</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MPM!$C$327</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MPM!$C$347</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MPM!$C$367</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CAR!$C$207</f>
        <v>OoS</v>
      </c>
      <c r="C37" s="23"/>
      <c r="D37" s="23"/>
      <c r="E37" s="23"/>
      <c r="F37" s="23"/>
      <c r="G37" s="23"/>
      <c r="H37" s="23"/>
      <c r="I37" s="14" t="str">
        <f>MPM!$C$387</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MPM!$C$407</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MPM!$C$427</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79" priority="191" operator="containsText" text="S">
      <formula>NOT(ISERROR(SEARCH("S",AF2)))</formula>
    </cfRule>
    <cfRule type="containsText" dxfId="178" priority="192" operator="containsText" text="U">
      <formula>NOT(ISERROR(SEARCH("U",AF2)))</formula>
    </cfRule>
    <cfRule type="containsText" dxfId="177" priority="193" operator="containsText" text="NR">
      <formula>NOT(ISERROR(SEARCH("NR",AF2)))</formula>
    </cfRule>
  </conditionalFormatting>
  <conditionalFormatting sqref="B11:AF19">
    <cfRule type="expression" dxfId="176" priority="9" stopIfTrue="1">
      <formula>(B$40&lt;2)</formula>
    </cfRule>
  </conditionalFormatting>
  <conditionalFormatting sqref="B21:AF28">
    <cfRule type="expression" dxfId="175" priority="8" stopIfTrue="1">
      <formula>(B$40&lt;3)</formula>
    </cfRule>
  </conditionalFormatting>
  <conditionalFormatting sqref="B30:AF35">
    <cfRule type="expression" dxfId="174" priority="7" stopIfTrue="1">
      <formula>(B$40&lt;4)</formula>
    </cfRule>
  </conditionalFormatting>
  <conditionalFormatting sqref="B37:AF39">
    <cfRule type="expression" dxfId="173" priority="6" stopIfTrue="1">
      <formula>(B$40&lt;5)</formula>
    </cfRule>
  </conditionalFormatting>
  <conditionalFormatting sqref="B5:AF9 B11:AF19 B21:AF28 B30:AF35 B37:AF39">
    <cfRule type="expression" dxfId="172" priority="1">
      <formula>OR(B5="NY")</formula>
    </cfRule>
    <cfRule type="expression" dxfId="171" priority="2">
      <formula>OR(B5="NC")</formula>
    </cfRule>
    <cfRule type="expression" dxfId="170" priority="3">
      <formula>OR(B5="L",B5="FM",B5="S")</formula>
    </cfRule>
    <cfRule type="expression" dxfId="169" priority="4">
      <formula>OR(B5="M",B5="LM",B5="NR")</formula>
    </cfRule>
    <cfRule type="expression" dxfId="168" priority="5">
      <formula>OR(B5="H",B5="PM",B5="NM",B5="DM",B5="U")</formula>
    </cfRule>
  </conditionalFormatting>
  <pageMargins left="0.75" right="0.75" top="1" bottom="1" header="0.5" footer="0.5"/>
  <pageSetup orientation="portrait" horizontalDpi="4294967292" verticalDpi="429496729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ABB0E-83C7-41F2-9FF0-2B501739045B}">
  <sheetPr codeName="Sheet50"/>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Summary'!B46</f>
        <v>P-7</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CAR!$C$8</f>
        <v>OoS</v>
      </c>
      <c r="C5" s="14" t="str">
        <f>CM!$C$8</f>
        <v>OoS</v>
      </c>
      <c r="D5" s="14" t="str">
        <f>DAR!$C$8</f>
        <v>OoS</v>
      </c>
      <c r="E5" s="14" t="str">
        <f>EST!$C$8</f>
        <v>OoS</v>
      </c>
      <c r="F5" s="14" t="str">
        <f>GOV!$C$4016</f>
        <v>DM</v>
      </c>
      <c r="G5" s="14" t="str">
        <f>II!$C$3516</f>
        <v>DM</v>
      </c>
      <c r="H5" s="14" t="str">
        <f>MC!$C$8</f>
        <v>OoS</v>
      </c>
      <c r="I5" s="14" t="str">
        <f>MPM!$C$8</f>
        <v>OoS</v>
      </c>
      <c r="J5" s="14" t="str">
        <f>OT!$C$8</f>
        <v>OoS</v>
      </c>
      <c r="K5" s="14" t="str">
        <f>PAD!$C$8</f>
        <v>OoS</v>
      </c>
      <c r="L5" s="14" t="str">
        <f>PCM!$C$8</f>
        <v>OoS</v>
      </c>
      <c r="M5" s="14" t="str">
        <f>PLAN!$C$8</f>
        <v>OoS</v>
      </c>
      <c r="N5" s="14" t="str">
        <f>PQA!$C$8</f>
        <v>OoS</v>
      </c>
      <c r="O5" s="14" t="str">
        <f>PR!$C$8</f>
        <v>OoS</v>
      </c>
      <c r="P5" s="14" t="str">
        <f>RDM!$C$8</f>
        <v>OoS</v>
      </c>
      <c r="Q5" s="14" t="str">
        <f>RSK!$C$8</f>
        <v>OoS</v>
      </c>
      <c r="R5" s="14" t="str">
        <f>VV!$C$8</f>
        <v>OoS</v>
      </c>
      <c r="S5" s="14" t="str">
        <f>DM!$C$8</f>
        <v>OoS</v>
      </c>
      <c r="T5" s="14" t="str">
        <f>DQ!$C$8</f>
        <v>OoS</v>
      </c>
      <c r="U5" s="14" t="str">
        <f>PI!$C$8</f>
        <v>OoS</v>
      </c>
      <c r="V5" s="14" t="str">
        <f>TS!$C$8</f>
        <v>OoS</v>
      </c>
      <c r="W5" s="14" t="str">
        <f>WE!$C$8</f>
        <v>OoS</v>
      </c>
      <c r="X5" s="14" t="str">
        <f>ESAF!$C$8</f>
        <v>OoS</v>
      </c>
      <c r="Y5" s="14" t="str">
        <f>ESEC!$C$8</f>
        <v>OoS</v>
      </c>
      <c r="Z5" s="14" t="str">
        <f>MST!$C$8</f>
        <v>OoS</v>
      </c>
      <c r="AA5" s="14" t="str">
        <f>CONT!$C$8</f>
        <v>OoS</v>
      </c>
      <c r="AB5" s="14" t="str">
        <f>IRP!$C$8</f>
        <v>OoS</v>
      </c>
      <c r="AC5" s="14" t="str">
        <f>SDM!$C$8</f>
        <v>OoS</v>
      </c>
      <c r="AD5" s="14" t="str">
        <f>STSM!$C$8</f>
        <v>OoS</v>
      </c>
      <c r="AE5" s="14" t="str">
        <f>SAM!$C$8</f>
        <v>OoS</v>
      </c>
      <c r="AF5" s="14" t="str">
        <f>EVW!$C$8</f>
        <v>OoS</v>
      </c>
    </row>
    <row r="6" spans="1:32" ht="13" x14ac:dyDescent="0.3">
      <c r="A6" s="18">
        <v>1.2</v>
      </c>
      <c r="B6" s="23"/>
      <c r="C6" s="23"/>
      <c r="D6" s="14" t="str">
        <f>DAR!$C$28</f>
        <v>OoS</v>
      </c>
      <c r="E6" s="23"/>
      <c r="F6" s="4"/>
      <c r="G6" s="4"/>
      <c r="H6" s="14" t="str">
        <f>MC!$C$28</f>
        <v>OoS</v>
      </c>
      <c r="I6" s="14" t="str">
        <f>MPM!$C$28</f>
        <v>OoS</v>
      </c>
      <c r="J6" s="4"/>
      <c r="K6" s="4"/>
      <c r="L6" s="14" t="str">
        <f>PCM!$C$28</f>
        <v>OoS</v>
      </c>
      <c r="M6" s="14" t="str">
        <f>PLAN!$C$28</f>
        <v>OoS</v>
      </c>
      <c r="N6" s="4"/>
      <c r="O6" s="4"/>
      <c r="P6" s="4"/>
      <c r="Q6" s="4"/>
      <c r="R6" s="14" t="str">
        <f>VV!$C$28</f>
        <v>OoS</v>
      </c>
      <c r="S6" s="14" t="str">
        <f>DM!$C$28</f>
        <v>OoS</v>
      </c>
      <c r="T6" s="14" t="str">
        <f>DQ!$C$28</f>
        <v>OoS</v>
      </c>
      <c r="U6" s="4"/>
      <c r="V6" s="4"/>
      <c r="W6" s="17"/>
      <c r="X6" s="14" t="str">
        <f>ESAF!$C$28</f>
        <v>OoS</v>
      </c>
      <c r="Y6" s="14" t="str">
        <f>ESEC!$C$28</f>
        <v>OoS</v>
      </c>
      <c r="Z6" s="14" t="str">
        <f>MST!$C$28</f>
        <v>OoS</v>
      </c>
      <c r="AA6" s="4"/>
      <c r="AB6" s="4"/>
      <c r="AC6" s="4"/>
      <c r="AD6" s="4"/>
      <c r="AE6" s="14" t="str">
        <f>SAM!$C$28</f>
        <v>OoS</v>
      </c>
      <c r="AF6" s="14" t="str">
        <f>EVW!$C$28</f>
        <v>OoS</v>
      </c>
    </row>
    <row r="7" spans="1:32" ht="13" x14ac:dyDescent="0.3">
      <c r="A7" s="18">
        <v>1.3</v>
      </c>
      <c r="B7" s="23"/>
      <c r="C7" s="23"/>
      <c r="D7" s="23"/>
      <c r="E7" s="23"/>
      <c r="F7" s="4"/>
      <c r="G7" s="23"/>
      <c r="H7" s="23"/>
      <c r="I7" s="17"/>
      <c r="J7" s="4"/>
      <c r="K7" s="23"/>
      <c r="L7" s="14" t="str">
        <f>PCM!$C$48</f>
        <v>OoS</v>
      </c>
      <c r="M7" s="23"/>
      <c r="N7" s="4"/>
      <c r="O7" s="4"/>
      <c r="P7" s="23"/>
      <c r="Q7" s="4"/>
      <c r="R7" s="4"/>
      <c r="S7" s="4"/>
      <c r="T7" s="4"/>
      <c r="U7" s="4"/>
      <c r="V7" s="4"/>
      <c r="W7" s="4"/>
      <c r="X7" s="4"/>
      <c r="Y7" s="4"/>
      <c r="Z7" s="4"/>
      <c r="AA7" s="4"/>
      <c r="AB7" s="4"/>
      <c r="AC7" s="4"/>
      <c r="AD7" s="4"/>
      <c r="AE7" s="14" t="str">
        <f>SAM!$C$48</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SAM!$C$68</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CAR!$C$28</f>
        <v>OoS</v>
      </c>
      <c r="C11" s="14" t="str">
        <f>CM!$C$28</f>
        <v>OoS</v>
      </c>
      <c r="D11" s="14" t="str">
        <f>DAR!$C$48</f>
        <v>OoS</v>
      </c>
      <c r="E11" s="14" t="str">
        <f>EST!$C$28</f>
        <v>OoS</v>
      </c>
      <c r="F11" s="14" t="str">
        <f>GOV!$C$4036</f>
        <v>DM</v>
      </c>
      <c r="G11" s="14" t="str">
        <f>II!$C$3536</f>
        <v>DM</v>
      </c>
      <c r="H11" s="14" t="str">
        <f>MC!$C$48</f>
        <v>OoS</v>
      </c>
      <c r="I11" s="14" t="str">
        <f>MPM!$C$48</f>
        <v>OoS</v>
      </c>
      <c r="J11" s="14" t="str">
        <f>OT!$C$28</f>
        <v>OoS</v>
      </c>
      <c r="K11" s="14" t="str">
        <f>PAD!$C$28</f>
        <v>OoS</v>
      </c>
      <c r="L11" s="14" t="str">
        <f>PCM!$C$68</f>
        <v>OoS</v>
      </c>
      <c r="M11" s="14" t="str">
        <f>PLAN!$C$48</f>
        <v>OoS</v>
      </c>
      <c r="N11" s="14" t="str">
        <f>PQA!$C$28</f>
        <v>OoS</v>
      </c>
      <c r="O11" s="14" t="str">
        <f>PR!$C$28</f>
        <v>OoS</v>
      </c>
      <c r="P11" s="14" t="str">
        <f>RDM!$C$28</f>
        <v>OoS</v>
      </c>
      <c r="Q11" s="14" t="str">
        <f>RSK!$C$28</f>
        <v>OoS</v>
      </c>
      <c r="R11" s="14" t="str">
        <f>VV!$C$48</f>
        <v>OoS</v>
      </c>
      <c r="S11" s="14" t="str">
        <f>DM!$C$48</f>
        <v>OoS</v>
      </c>
      <c r="T11" s="14" t="str">
        <f>DQ!$C$48</f>
        <v>OoS</v>
      </c>
      <c r="U11" s="14" t="str">
        <f>PI!$C$28</f>
        <v>OoS</v>
      </c>
      <c r="V11" s="14" t="str">
        <f>TS!$C$28</f>
        <v>OoS</v>
      </c>
      <c r="W11" s="14" t="str">
        <f>WE!$C$28</f>
        <v>OoS</v>
      </c>
      <c r="X11" s="14" t="str">
        <f>ESAF!$C$48</f>
        <v>OoS</v>
      </c>
      <c r="Y11" s="14" t="str">
        <f>ESEC!$C$48</f>
        <v>OoS</v>
      </c>
      <c r="Z11" s="14" t="str">
        <f>MST!$C$48</f>
        <v>OoS</v>
      </c>
      <c r="AA11" s="14" t="str">
        <f>CONT!$C$28</f>
        <v>OoS</v>
      </c>
      <c r="AB11" s="14" t="str">
        <f>IRP!$C$28</f>
        <v>OoS</v>
      </c>
      <c r="AC11" s="14" t="str">
        <f>SDM!$C$28</f>
        <v>OoS</v>
      </c>
      <c r="AD11" s="14" t="str">
        <f>STSM!$C$28</f>
        <v>OoS</v>
      </c>
      <c r="AE11" s="14" t="str">
        <f>SAM!$C$88</f>
        <v>OoS</v>
      </c>
      <c r="AF11" s="14" t="str">
        <f>EVW!$C$48</f>
        <v>OoS</v>
      </c>
    </row>
    <row r="12" spans="1:32" ht="13" x14ac:dyDescent="0.3">
      <c r="A12" s="18">
        <v>2.2000000000000002</v>
      </c>
      <c r="B12" s="14" t="str">
        <f>CAR!$C$48</f>
        <v>OoS</v>
      </c>
      <c r="C12" s="14" t="str">
        <f>CM!$C$48</f>
        <v>OoS</v>
      </c>
      <c r="D12" s="14" t="str">
        <f>DAR!$C$68</f>
        <v>OoS</v>
      </c>
      <c r="E12" s="14" t="str">
        <f>EST!$C$48</f>
        <v>OoS</v>
      </c>
      <c r="F12" s="14" t="str">
        <f>GOV!$C$4056</f>
        <v>DM</v>
      </c>
      <c r="G12" s="14" t="str">
        <f>II!$C$3556</f>
        <v>DM</v>
      </c>
      <c r="H12" s="14" t="str">
        <f>MC!$C$68</f>
        <v>OoS</v>
      </c>
      <c r="I12" s="14" t="str">
        <f>MPM!$C$68</f>
        <v>OoS</v>
      </c>
      <c r="J12" s="14" t="str">
        <f>OT!$C$48</f>
        <v>OoS</v>
      </c>
      <c r="K12" s="14" t="str">
        <f>PAD!$C$48</f>
        <v>OoS</v>
      </c>
      <c r="L12" s="14" t="str">
        <f>PCM!$C$88</f>
        <v>OoS</v>
      </c>
      <c r="M12" s="14" t="str">
        <f>PLAN!$C$68</f>
        <v>OoS</v>
      </c>
      <c r="N12" s="14" t="str">
        <f>PQA!$C$48</f>
        <v>OoS</v>
      </c>
      <c r="O12" s="14" t="str">
        <f>PR!$C$48</f>
        <v>OoS</v>
      </c>
      <c r="P12" s="14" t="str">
        <f>RDM!$C$48</f>
        <v>OoS</v>
      </c>
      <c r="Q12" s="14" t="str">
        <f>RSK!$C$48</f>
        <v>OoS</v>
      </c>
      <c r="R12" s="14" t="str">
        <f>VV!$C$68</f>
        <v>OoS</v>
      </c>
      <c r="S12" s="14" t="str">
        <f>DM!$C$68</f>
        <v>OoS</v>
      </c>
      <c r="T12" s="14" t="str">
        <f>DQ!$C$68</f>
        <v>OoS</v>
      </c>
      <c r="U12" s="14" t="str">
        <f>PI!$C$48</f>
        <v>OoS</v>
      </c>
      <c r="V12" s="14" t="str">
        <f>TS!$C$48</f>
        <v>OoS</v>
      </c>
      <c r="W12" s="14" t="str">
        <f>WE!$C$48</f>
        <v>OoS</v>
      </c>
      <c r="X12" s="14" t="str">
        <f>ESAF!$C$68</f>
        <v>OoS</v>
      </c>
      <c r="Y12" s="14" t="str">
        <f>ESEC!$C$68</f>
        <v>OoS</v>
      </c>
      <c r="Z12" s="14" t="str">
        <f>MST!$C$68</f>
        <v>OoS</v>
      </c>
      <c r="AA12" s="14" t="str">
        <f>CONT!$C$48</f>
        <v>OoS</v>
      </c>
      <c r="AB12" s="14" t="str">
        <f>IRP!$C$48</f>
        <v>OoS</v>
      </c>
      <c r="AC12" s="14" t="str">
        <f>SDM!$C$48</f>
        <v>OoS</v>
      </c>
      <c r="AD12" s="14" t="str">
        <f>STSM!$C$48</f>
        <v>OoS</v>
      </c>
      <c r="AE12" s="14" t="str">
        <f>SAM!$C$108</f>
        <v>OoS</v>
      </c>
      <c r="AF12" s="14" t="str">
        <f>EVW!$C$68</f>
        <v>OoS</v>
      </c>
    </row>
    <row r="13" spans="1:32" ht="13" x14ac:dyDescent="0.3">
      <c r="A13" s="18">
        <v>2.2999999999999998</v>
      </c>
      <c r="B13" s="23"/>
      <c r="C13" s="14" t="str">
        <f>CM!$C$68</f>
        <v>OoS</v>
      </c>
      <c r="D13" s="14" t="str">
        <f>DAR!$C$88</f>
        <v>OoS</v>
      </c>
      <c r="E13" s="14" t="str">
        <f>EST!$C$68</f>
        <v>OoS</v>
      </c>
      <c r="F13" s="14" t="str">
        <f>GOV!$C$4076</f>
        <v>DM</v>
      </c>
      <c r="G13" s="4"/>
      <c r="H13" s="14" t="str">
        <f>MC!$C$88</f>
        <v>OoS</v>
      </c>
      <c r="I13" s="24" t="str">
        <f>MPM!$C$88</f>
        <v>OoS</v>
      </c>
      <c r="J13" s="4"/>
      <c r="K13" s="14" t="str">
        <f>PAD!$C$68</f>
        <v>OoS</v>
      </c>
      <c r="L13" s="4"/>
      <c r="M13" s="14" t="str">
        <f>PLAN!$C$88</f>
        <v>OoS</v>
      </c>
      <c r="N13" s="14" t="str">
        <f>PQA!$C$68</f>
        <v>OoS</v>
      </c>
      <c r="O13" s="14" t="str">
        <f>PR!$C$68</f>
        <v>OoS</v>
      </c>
      <c r="P13" s="14" t="str">
        <f>RDM!$C$68</f>
        <v>OoS</v>
      </c>
      <c r="Q13" s="23"/>
      <c r="R13" s="14" t="str">
        <f>VV!$C$88</f>
        <v>OoS</v>
      </c>
      <c r="S13" s="4"/>
      <c r="T13" s="14" t="str">
        <f>DQ!$C$88</f>
        <v>OoS</v>
      </c>
      <c r="U13" s="14" t="str">
        <f>PI!$C$68</f>
        <v>OoS</v>
      </c>
      <c r="V13" s="14" t="str">
        <f>TS!$C$68</f>
        <v>OoS</v>
      </c>
      <c r="W13" s="14" t="str">
        <f>WE!$C$68</f>
        <v>OoS</v>
      </c>
      <c r="X13" s="14" t="str">
        <f>ESAF!$C$88</f>
        <v>OoS</v>
      </c>
      <c r="Y13" s="14" t="str">
        <f>ESEC!$C$88</f>
        <v>OoS</v>
      </c>
      <c r="Z13" s="14" t="str">
        <f>MST!$C$88</f>
        <v>OoS</v>
      </c>
      <c r="AA13" s="14" t="str">
        <f>CONT!$C$68</f>
        <v>OoS</v>
      </c>
      <c r="AB13" s="14" t="str">
        <f>IRP!$C$68</f>
        <v>OoS</v>
      </c>
      <c r="AC13" s="14" t="str">
        <f>SDM!$C$68</f>
        <v>OoS</v>
      </c>
      <c r="AD13" s="14" t="str">
        <f>STSM!$C$68</f>
        <v>OoS</v>
      </c>
      <c r="AE13" s="14" t="str">
        <f>SAM!$C$128</f>
        <v>OoS</v>
      </c>
      <c r="AF13" s="4"/>
    </row>
    <row r="14" spans="1:32" ht="13" x14ac:dyDescent="0.3">
      <c r="A14" s="18">
        <v>2.4</v>
      </c>
      <c r="B14" s="23"/>
      <c r="C14" s="14" t="str">
        <f>CM!$C$88</f>
        <v>OoS</v>
      </c>
      <c r="D14" s="14" t="str">
        <f>DAR!$C$108</f>
        <v>OoS</v>
      </c>
      <c r="E14" s="17"/>
      <c r="F14" s="14" t="str">
        <f>GOV!$C$4096</f>
        <v>DM</v>
      </c>
      <c r="G14" s="23"/>
      <c r="H14" s="14" t="str">
        <f>MC!$C$108</f>
        <v>OoS</v>
      </c>
      <c r="I14" s="14" t="str">
        <f>MPM!$C$108</f>
        <v>OoS</v>
      </c>
      <c r="J14" s="4"/>
      <c r="K14" s="23"/>
      <c r="L14" s="4"/>
      <c r="M14" s="14" t="str">
        <f>PLAN!$C$108</f>
        <v>OoS</v>
      </c>
      <c r="N14" s="14" t="str">
        <f>PQA!$C$88</f>
        <v>OoS</v>
      </c>
      <c r="O14" s="14" t="str">
        <f>PR!$C$88</f>
        <v>OoS</v>
      </c>
      <c r="P14" s="14" t="str">
        <f>RDM!$C$88</f>
        <v>OoS</v>
      </c>
      <c r="Q14" s="23"/>
      <c r="R14" s="23"/>
      <c r="S14" s="4"/>
      <c r="T14" s="4"/>
      <c r="U14" s="14" t="str">
        <f>PI!$C$88</f>
        <v>OoS</v>
      </c>
      <c r="V14" s="23"/>
      <c r="W14" s="4"/>
      <c r="X14" s="4"/>
      <c r="Y14" s="14" t="str">
        <f>ESEC!$C$108</f>
        <v>OoS</v>
      </c>
      <c r="Z14" s="14" t="str">
        <f>MST!$C$108</f>
        <v>OoS</v>
      </c>
      <c r="AA14" s="23"/>
      <c r="AB14" s="23"/>
      <c r="AC14" s="14" t="str">
        <f>SDM!$C$88</f>
        <v>OoS</v>
      </c>
      <c r="AD14" s="15"/>
      <c r="AE14" s="14" t="str">
        <f>SAM!$C$188</f>
        <v>OoS</v>
      </c>
      <c r="AF14" s="4"/>
    </row>
    <row r="15" spans="1:32" ht="13" x14ac:dyDescent="0.3">
      <c r="A15" s="18">
        <v>2.5</v>
      </c>
      <c r="B15" s="23"/>
      <c r="C15" s="14" t="str">
        <f>CM!$C$108</f>
        <v>OoS</v>
      </c>
      <c r="D15" s="14" t="str">
        <f>DAR!$C$128</f>
        <v>OoS</v>
      </c>
      <c r="E15" s="17"/>
      <c r="F15" s="23"/>
      <c r="G15" s="23"/>
      <c r="H15" s="23"/>
      <c r="I15" s="14" t="str">
        <f>MPM!$C$128</f>
        <v>OoS</v>
      </c>
      <c r="J15" s="4"/>
      <c r="K15" s="23"/>
      <c r="L15" s="4"/>
      <c r="M15" s="14" t="str">
        <f>PLAN!$C$128</f>
        <v>OoS</v>
      </c>
      <c r="N15" s="23"/>
      <c r="O15" s="23"/>
      <c r="P15" s="14" t="str">
        <f>RDM!$C$108</f>
        <v>OoS</v>
      </c>
      <c r="Q15" s="23"/>
      <c r="R15" s="23"/>
      <c r="S15" s="4"/>
      <c r="T15" s="4"/>
      <c r="U15" s="14" t="str">
        <f>PI!$C$108</f>
        <v>OoS</v>
      </c>
      <c r="V15" s="23"/>
      <c r="W15" s="4"/>
      <c r="X15" s="4"/>
      <c r="Y15" s="4"/>
      <c r="Z15" s="4"/>
      <c r="AA15" s="23"/>
      <c r="AB15" s="23"/>
      <c r="AC15" s="14" t="str">
        <f>SDM!$C$108</f>
        <v>OoS</v>
      </c>
      <c r="AD15" s="15"/>
      <c r="AE15" s="15"/>
      <c r="AF15" s="4"/>
    </row>
    <row r="16" spans="1:32" ht="13" x14ac:dyDescent="0.3">
      <c r="A16" s="18">
        <v>2.6</v>
      </c>
      <c r="B16" s="23"/>
      <c r="C16" s="14" t="str">
        <f>CM!$C$128</f>
        <v>OoS</v>
      </c>
      <c r="D16" s="23"/>
      <c r="E16" s="17"/>
      <c r="F16" s="23"/>
      <c r="G16" s="23"/>
      <c r="H16" s="23"/>
      <c r="I16" s="24" t="str">
        <f>MPM!$C$148</f>
        <v>OoS</v>
      </c>
      <c r="J16" s="4"/>
      <c r="K16" s="23"/>
      <c r="L16" s="4"/>
      <c r="M16" s="14" t="str">
        <f>PLAN!$C$148</f>
        <v>OoS</v>
      </c>
      <c r="N16" s="23"/>
      <c r="O16" s="23"/>
      <c r="Q16" s="23"/>
      <c r="R16" s="23"/>
      <c r="S16" s="4"/>
      <c r="T16" s="4"/>
      <c r="U16" s="24" t="str">
        <f>PI!$C$128</f>
        <v>OoS</v>
      </c>
      <c r="V16" s="23"/>
      <c r="W16" s="4"/>
      <c r="X16" s="4"/>
      <c r="Y16" s="4"/>
      <c r="Z16" s="4"/>
      <c r="AA16" s="23"/>
      <c r="AB16" s="23"/>
      <c r="AC16" s="14" t="str">
        <f>SDM!$C$128</f>
        <v>OoS</v>
      </c>
      <c r="AD16" s="23"/>
      <c r="AE16" s="23"/>
      <c r="AF16" s="4"/>
    </row>
    <row r="17" spans="1:32" ht="13" x14ac:dyDescent="0.3">
      <c r="A17" s="18">
        <v>2.7</v>
      </c>
      <c r="B17" s="23"/>
      <c r="C17" s="23"/>
      <c r="D17" s="23"/>
      <c r="E17" s="17"/>
      <c r="F17" s="23"/>
      <c r="G17" s="23"/>
      <c r="H17" s="23"/>
      <c r="I17" s="23"/>
      <c r="J17" s="23"/>
      <c r="K17" s="23"/>
      <c r="L17" s="4"/>
      <c r="M17" s="14" t="str">
        <f>PLAN!$C$168</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PLAN!$C$188</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CAR!$C$68</f>
        <v>OoS</v>
      </c>
      <c r="C21" s="23"/>
      <c r="D21" s="14" t="str">
        <f>DAR!$C$148</f>
        <v>OoS</v>
      </c>
      <c r="E21" s="24" t="str">
        <f>EST!$C$88</f>
        <v>OoS</v>
      </c>
      <c r="F21" s="14" t="str">
        <f>GOV!$C$4116</f>
        <v>DM</v>
      </c>
      <c r="G21" s="14" t="str">
        <f>II!$C$3576</f>
        <v>DM</v>
      </c>
      <c r="H21" s="14" t="str">
        <f>MC!$C$128</f>
        <v>OoS</v>
      </c>
      <c r="I21" s="14" t="str">
        <f>MPM!$C$168</f>
        <v>OoS</v>
      </c>
      <c r="J21" s="14" t="str">
        <f>OT!$C$68</f>
        <v>OoS</v>
      </c>
      <c r="K21" s="14" t="str">
        <f>PAD!$C$88</f>
        <v>OoS</v>
      </c>
      <c r="L21" s="14" t="str">
        <f>PCM!$C$108</f>
        <v>OoS</v>
      </c>
      <c r="M21" s="14" t="str">
        <f>PLAN!$C$208</f>
        <v>OoS</v>
      </c>
      <c r="N21" s="14" t="str">
        <f>PQA!$C$108</f>
        <v>OoS</v>
      </c>
      <c r="O21" s="14" t="str">
        <f>PR!$C$108</f>
        <v>OoS</v>
      </c>
      <c r="P21" s="14" t="str">
        <f>RDM!$C$128</f>
        <v>OoS</v>
      </c>
      <c r="Q21" s="14" t="str">
        <f>RSK!$C$68</f>
        <v>OoS</v>
      </c>
      <c r="R21" s="14" t="str">
        <f>VV!$C$108</f>
        <v>OoS</v>
      </c>
      <c r="S21" s="14" t="str">
        <f>DM!$C$88</f>
        <v>OoS</v>
      </c>
      <c r="T21" s="14" t="str">
        <f>DQ!$C$108</f>
        <v>OoS</v>
      </c>
      <c r="U21" s="14" t="str">
        <f>PI!$C$148</f>
        <v>OoS</v>
      </c>
      <c r="V21" s="14" t="str">
        <f>TS!$C$88</f>
        <v>OoS</v>
      </c>
      <c r="W21" s="14" t="str">
        <f>WE!$C$88</f>
        <v>OoS</v>
      </c>
      <c r="X21" s="14" t="str">
        <f>ESAF!$C$108</f>
        <v>OoS</v>
      </c>
      <c r="Y21" s="14" t="str">
        <f>ESEC!$C$128</f>
        <v>OoS</v>
      </c>
      <c r="Z21" s="14" t="str">
        <f>MST!$C$128</f>
        <v>OoS</v>
      </c>
      <c r="AA21" s="14" t="str">
        <f>CONT!$C$88</f>
        <v>OoS</v>
      </c>
      <c r="AB21" s="14" t="str">
        <f>IRP!$C$88</f>
        <v>OoS</v>
      </c>
      <c r="AC21" s="14" t="str">
        <f>SDM!$C$148</f>
        <v>OoS</v>
      </c>
      <c r="AD21" s="14" t="str">
        <f>STSM!$C$88</f>
        <v>OoS</v>
      </c>
      <c r="AE21" s="14" t="str">
        <f>SAM!$C$188</f>
        <v>OoS</v>
      </c>
      <c r="AF21" s="14" t="str">
        <f>EVW!$C$88</f>
        <v>OoS</v>
      </c>
    </row>
    <row r="22" spans="1:32" ht="13" x14ac:dyDescent="0.3">
      <c r="A22" s="18">
        <v>3.2</v>
      </c>
      <c r="B22" s="14" t="str">
        <f>CAR!$C$88</f>
        <v>OoS</v>
      </c>
      <c r="C22" s="23"/>
      <c r="D22" s="23"/>
      <c r="E22" s="14" t="str">
        <f>EST!$C$108</f>
        <v>OoS</v>
      </c>
      <c r="F22" s="14" t="str">
        <f>GOV!$C$4136</f>
        <v>DM</v>
      </c>
      <c r="G22" s="14" t="str">
        <f>II!$C$3596</f>
        <v>DM</v>
      </c>
      <c r="H22" s="14" t="str">
        <f>MC!$C$148</f>
        <v>OoS</v>
      </c>
      <c r="I22" s="14" t="str">
        <f>MPM!$C$188</f>
        <v>OoS</v>
      </c>
      <c r="J22" s="14" t="str">
        <f>OT!$C$88</f>
        <v>OoS</v>
      </c>
      <c r="K22" s="14" t="str">
        <f>PAD!$C$108</f>
        <v>OoS</v>
      </c>
      <c r="L22" s="14" t="str">
        <f>PCM!$C$128</f>
        <v>OoS</v>
      </c>
      <c r="M22" s="14" t="str">
        <f>PLAN!$C$228</f>
        <v>OoS</v>
      </c>
      <c r="N22" s="17"/>
      <c r="O22" s="23"/>
      <c r="P22" s="14" t="str">
        <f>RDM!$C$148</f>
        <v>OoS</v>
      </c>
      <c r="Q22" s="14" t="str">
        <f>RSK!$C$88</f>
        <v>OoS</v>
      </c>
      <c r="R22" s="14" t="str">
        <f>VV!$C$128</f>
        <v>OoS</v>
      </c>
      <c r="S22" s="14" t="str">
        <f>DM!$C$108</f>
        <v>OoS</v>
      </c>
      <c r="T22" s="14" t="str">
        <f>DQ!$C$128</f>
        <v>OoS</v>
      </c>
      <c r="U22" s="14" t="str">
        <f>PI!$C$168</f>
        <v>OoS</v>
      </c>
      <c r="V22" s="14" t="str">
        <f>TS!$C$108</f>
        <v>OoS</v>
      </c>
      <c r="W22" s="14" t="str">
        <f>WE!$C$108</f>
        <v>OoS</v>
      </c>
      <c r="X22" s="14" t="str">
        <f>ESAF!$C$128</f>
        <v>OoS</v>
      </c>
      <c r="Y22" s="14" t="str">
        <f>ESEC!$C$148</f>
        <v>OoS</v>
      </c>
      <c r="Z22" s="14" t="str">
        <f>MST!$C$148</f>
        <v>OoS</v>
      </c>
      <c r="AA22" s="14" t="str">
        <f>CONT!$C$108</f>
        <v>OoS</v>
      </c>
      <c r="AB22" s="14" t="str">
        <f>IRP!$C$108</f>
        <v>OoS</v>
      </c>
      <c r="AC22" s="23"/>
      <c r="AD22" s="23"/>
      <c r="AE22" s="14" t="str">
        <f>SAM!$C$208</f>
        <v>OoS</v>
      </c>
      <c r="AF22" s="14" t="str">
        <f>EVW!$C$108</f>
        <v>OoS</v>
      </c>
    </row>
    <row r="23" spans="1:32" ht="13" x14ac:dyDescent="0.3">
      <c r="A23" s="18">
        <v>3.3</v>
      </c>
      <c r="B23" s="14" t="str">
        <f>CAR!$C$108</f>
        <v>OoS</v>
      </c>
      <c r="C23" s="23"/>
      <c r="D23" s="23"/>
      <c r="E23" s="17"/>
      <c r="F23" s="23"/>
      <c r="G23" s="14" t="str">
        <f>II!$C$3616</f>
        <v>DM</v>
      </c>
      <c r="H23" s="14" t="str">
        <f>MC!$C$168</f>
        <v>OoS</v>
      </c>
      <c r="I23" s="14" t="str">
        <f>MPM!$C$208</f>
        <v>OoS</v>
      </c>
      <c r="J23" s="14" t="str">
        <f>OT!$C$108</f>
        <v>OoS</v>
      </c>
      <c r="K23" s="14" t="str">
        <f>PAD!$C$128</f>
        <v>OoS</v>
      </c>
      <c r="L23" s="14" t="str">
        <f>PCM!$C$148</f>
        <v>OoS</v>
      </c>
      <c r="M23" s="14" t="str">
        <f>PLAN!$C$248</f>
        <v>OoS</v>
      </c>
      <c r="N23" s="17"/>
      <c r="O23" s="4"/>
      <c r="P23" s="14" t="str">
        <f>RDM!$C$168</f>
        <v>OoS</v>
      </c>
      <c r="Q23" s="14" t="str">
        <f>RSK!$C$108</f>
        <v>OoS</v>
      </c>
      <c r="R23" s="23"/>
      <c r="S23" s="17"/>
      <c r="T23" s="17"/>
      <c r="U23" s="14" t="str">
        <f>PI!$C$188</f>
        <v>OoS</v>
      </c>
      <c r="V23" s="14" t="str">
        <f>TS!$C$128</f>
        <v>OoS</v>
      </c>
      <c r="W23" s="14" t="str">
        <f>WE!$C$128</f>
        <v>OoS</v>
      </c>
      <c r="X23" s="14" t="str">
        <f>ESAF!$C$148</f>
        <v>OoS</v>
      </c>
      <c r="Y23" s="14" t="str">
        <f>ESEC!$C$168</f>
        <v>OoS</v>
      </c>
      <c r="Z23" s="14" t="str">
        <f>MST!$C$168</f>
        <v>OoS</v>
      </c>
      <c r="AA23" s="24" t="str">
        <f>CONT!$C$128</f>
        <v>OoS</v>
      </c>
      <c r="AB23" s="23"/>
      <c r="AC23" s="23"/>
      <c r="AD23" s="23"/>
      <c r="AE23" s="23"/>
      <c r="AF23" s="17"/>
    </row>
    <row r="24" spans="1:32" ht="13" x14ac:dyDescent="0.3">
      <c r="A24" s="18">
        <v>3.4</v>
      </c>
      <c r="B24" s="14" t="str">
        <f>CAR!$C$128</f>
        <v>OoS</v>
      </c>
      <c r="C24" s="23"/>
      <c r="D24" s="23"/>
      <c r="E24" s="23"/>
      <c r="F24" s="23"/>
      <c r="G24" s="23"/>
      <c r="H24" s="14" t="str">
        <f>MC!$C$188</f>
        <v>OoS</v>
      </c>
      <c r="I24" s="14" t="str">
        <f>MPM!$C$228</f>
        <v>OoS</v>
      </c>
      <c r="J24" s="14" t="str">
        <f>OT!$C$128</f>
        <v>OoS</v>
      </c>
      <c r="K24" s="14" t="str">
        <f>PAD!$C$148</f>
        <v>OoS</v>
      </c>
      <c r="L24" s="14" t="str">
        <f>PCM!$C$168</f>
        <v>OoS</v>
      </c>
      <c r="M24" s="14" t="str">
        <f>PLAN!$C$268</f>
        <v>OoS</v>
      </c>
      <c r="N24" s="17"/>
      <c r="O24" s="4"/>
      <c r="P24" s="14" t="str">
        <f>RDM!$C$188</f>
        <v>OoS</v>
      </c>
      <c r="Q24" s="14" t="str">
        <f>RSK!$C$128</f>
        <v>OoS</v>
      </c>
      <c r="R24" s="23"/>
      <c r="S24" s="4"/>
      <c r="T24" s="4"/>
      <c r="U24" s="23"/>
      <c r="V24" s="14" t="str">
        <f>TS!$C$148</f>
        <v>OoS</v>
      </c>
      <c r="W24" s="4"/>
      <c r="X24" s="4"/>
      <c r="Y24" s="4"/>
      <c r="Z24" s="4"/>
      <c r="AA24" s="23"/>
      <c r="AB24" s="23"/>
      <c r="AC24" s="23"/>
      <c r="AD24" s="23"/>
      <c r="AE24" s="23"/>
      <c r="AF24" s="4"/>
    </row>
    <row r="25" spans="1:32" ht="13" x14ac:dyDescent="0.3">
      <c r="A25" s="18">
        <v>3.5</v>
      </c>
      <c r="B25" s="14" t="str">
        <f>CAR!$C$148</f>
        <v>OoS</v>
      </c>
      <c r="C25" s="23"/>
      <c r="D25" s="23"/>
      <c r="E25" s="23"/>
      <c r="F25" s="23"/>
      <c r="G25" s="23"/>
      <c r="H25" s="23"/>
      <c r="I25" s="14" t="str">
        <f>MPM!$C$248</f>
        <v>OoS</v>
      </c>
      <c r="J25" s="14" t="str">
        <f>OT!$C$148</f>
        <v>OoS</v>
      </c>
      <c r="K25" s="14" t="str">
        <f>PAD!$C$168</f>
        <v>OoS</v>
      </c>
      <c r="L25" s="14" t="str">
        <f>PCM!$C$188</f>
        <v>OoS</v>
      </c>
      <c r="M25" s="23"/>
      <c r="N25" s="17"/>
      <c r="O25" s="23"/>
      <c r="P25" s="14" t="str">
        <f>RDM!$C$208</f>
        <v>OoS</v>
      </c>
      <c r="Q25" s="14" t="str">
        <f>RSK!$C$148</f>
        <v>OoS</v>
      </c>
      <c r="R25" s="23"/>
      <c r="S25" s="4"/>
      <c r="T25" s="4"/>
      <c r="U25" s="23"/>
      <c r="V25" s="14" t="str">
        <f>TS!$C$168</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MPM!$C$268</f>
        <v>OoS</v>
      </c>
      <c r="J26" s="14" t="str">
        <f>OT!$C$168</f>
        <v>OoS</v>
      </c>
      <c r="K26" s="14" t="str">
        <f>PAD!$C$188</f>
        <v>OoS</v>
      </c>
      <c r="L26" s="14" t="str">
        <f>PCM!$C$208</f>
        <v>OoS</v>
      </c>
      <c r="M26" s="23"/>
      <c r="N26" s="23"/>
      <c r="O26" s="23"/>
      <c r="P26" s="14" t="str">
        <f>RDM!$C$228</f>
        <v>OoS</v>
      </c>
      <c r="Q26" s="4"/>
      <c r="R26" s="23"/>
      <c r="S26" s="4"/>
      <c r="T26" s="4"/>
      <c r="U26" s="23"/>
      <c r="V26" s="14" t="str">
        <f>TS!$C$188</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RDM!$C$248</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CAR!$C$168</f>
        <v>OoS</v>
      </c>
      <c r="C30" s="23"/>
      <c r="D30" s="23"/>
      <c r="E30" s="23"/>
      <c r="F30" s="14" t="str">
        <f>GOV!$C$4156</f>
        <v>DM</v>
      </c>
      <c r="G30" s="14" t="str">
        <f>II!$C$3636</f>
        <v>DM</v>
      </c>
      <c r="H30" s="23"/>
      <c r="I30" s="14" t="str">
        <f>MPM!$C$368</f>
        <v>OoS</v>
      </c>
      <c r="J30" s="23"/>
      <c r="K30" s="17"/>
      <c r="L30" s="14" t="str">
        <f>PCM!$C$228</f>
        <v>OoS</v>
      </c>
      <c r="M30" s="14" t="str">
        <f>PLAN!$C$288</f>
        <v>OoS</v>
      </c>
      <c r="N30" s="23"/>
      <c r="O30" s="23"/>
      <c r="P30" s="23"/>
      <c r="Q30" s="23"/>
      <c r="R30" s="23"/>
      <c r="S30" s="4"/>
      <c r="T30" s="4"/>
      <c r="U30" s="23"/>
      <c r="V30" s="23"/>
      <c r="W30" s="4"/>
      <c r="X30" s="4"/>
      <c r="Y30" s="4"/>
      <c r="Z30" s="14" t="str">
        <f>MST!$C$188</f>
        <v>OoS</v>
      </c>
      <c r="AA30" s="23"/>
      <c r="AB30" s="23"/>
      <c r="AC30" s="23"/>
      <c r="AD30" s="23"/>
      <c r="AE30" s="14" t="str">
        <f>SAM!$C$228</f>
        <v>OoS</v>
      </c>
      <c r="AF30" s="4"/>
    </row>
    <row r="31" spans="1:32" ht="13" hidden="1" x14ac:dyDescent="0.3">
      <c r="A31" s="18">
        <v>4.2</v>
      </c>
      <c r="B31" s="14" t="str">
        <f>CAR!$C$188</f>
        <v>OoS</v>
      </c>
      <c r="C31" s="23"/>
      <c r="D31" s="23"/>
      <c r="E31" s="23"/>
      <c r="F31" s="23"/>
      <c r="G31" s="23"/>
      <c r="H31" s="23"/>
      <c r="I31" s="14" t="str">
        <f>MPM!$C$308</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MPM!$C$328</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MPM!$C$348</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MPM!$C$368</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CAR!$C$208</f>
        <v>OoS</v>
      </c>
      <c r="C37" s="23"/>
      <c r="D37" s="23"/>
      <c r="E37" s="23"/>
      <c r="F37" s="23"/>
      <c r="G37" s="23"/>
      <c r="H37" s="23"/>
      <c r="I37" s="14" t="str">
        <f>MPM!$C$388</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MPM!$C$408</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MPM!$C$428</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67" priority="155" operator="containsText" text="S">
      <formula>NOT(ISERROR(SEARCH("S",AF2)))</formula>
    </cfRule>
    <cfRule type="containsText" dxfId="166" priority="156" operator="containsText" text="U">
      <formula>NOT(ISERROR(SEARCH("U",AF2)))</formula>
    </cfRule>
    <cfRule type="containsText" dxfId="165" priority="157" operator="containsText" text="NR">
      <formula>NOT(ISERROR(SEARCH("NR",AF2)))</formula>
    </cfRule>
  </conditionalFormatting>
  <conditionalFormatting sqref="B11:AF19">
    <cfRule type="expression" dxfId="164" priority="9" stopIfTrue="1">
      <formula>(B$40&lt;2)</formula>
    </cfRule>
  </conditionalFormatting>
  <conditionalFormatting sqref="B21:AF28">
    <cfRule type="expression" dxfId="163" priority="8" stopIfTrue="1">
      <formula>(B$40&lt;3)</formula>
    </cfRule>
  </conditionalFormatting>
  <conditionalFormatting sqref="B30:AF35">
    <cfRule type="expression" dxfId="162" priority="7" stopIfTrue="1">
      <formula>(B$40&lt;4)</formula>
    </cfRule>
  </conditionalFormatting>
  <conditionalFormatting sqref="B37:AF39">
    <cfRule type="expression" dxfId="161" priority="6" stopIfTrue="1">
      <formula>(B$40&lt;5)</formula>
    </cfRule>
  </conditionalFormatting>
  <conditionalFormatting sqref="B5:AF9 B11:AF19 B21:AF28 B30:AF35 B37:AF39">
    <cfRule type="expression" dxfId="160" priority="1">
      <formula>OR(B5="NY")</formula>
    </cfRule>
    <cfRule type="expression" dxfId="159" priority="2">
      <formula>OR(B5="NC")</formula>
    </cfRule>
    <cfRule type="expression" dxfId="158" priority="3">
      <formula>OR(B5="L",B5="FM",B5="S")</formula>
    </cfRule>
    <cfRule type="expression" dxfId="157" priority="4">
      <formula>OR(B5="M",B5="LM",B5="NR")</formula>
    </cfRule>
    <cfRule type="expression" dxfId="156" priority="5">
      <formula>OR(B5="H",B5="PM",B5="NM",B5="DM",B5="U")</formula>
    </cfRule>
  </conditionalFormatting>
  <pageMargins left="0.75" right="0.75" top="1" bottom="1" header="0.5" footer="0.5"/>
  <pageSetup orientation="portrait" horizontalDpi="4294967292" verticalDpi="429496729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FEC7C-5168-46E5-BB08-EE670DDEC6EA}">
  <sheetPr codeName="Sheet51"/>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Summary'!B47</f>
        <v>P-8</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CAR!$C$9</f>
        <v>OoS</v>
      </c>
      <c r="C5" s="14" t="str">
        <f>CM!$C$9</f>
        <v>OoS</v>
      </c>
      <c r="D5" s="14" t="str">
        <f>DAR!$C$9</f>
        <v>OoS</v>
      </c>
      <c r="E5" s="14" t="str">
        <f>EST!$C$9</f>
        <v>OoS</v>
      </c>
      <c r="F5" s="14" t="str">
        <f>GOV!$C$4017</f>
        <v>DM</v>
      </c>
      <c r="G5" s="14" t="str">
        <f>II!$C$3517</f>
        <v>DM</v>
      </c>
      <c r="H5" s="14" t="str">
        <f>MC!$C$9</f>
        <v>OoS</v>
      </c>
      <c r="I5" s="14" t="str">
        <f>MPM!$C$9</f>
        <v>OoS</v>
      </c>
      <c r="J5" s="14" t="str">
        <f>OT!$C$9</f>
        <v>OoS</v>
      </c>
      <c r="K5" s="14" t="str">
        <f>PAD!$C$9</f>
        <v>OoS</v>
      </c>
      <c r="L5" s="14" t="str">
        <f>PCM!$C$9</f>
        <v>OoS</v>
      </c>
      <c r="M5" s="14" t="str">
        <f>PLAN!$C$9</f>
        <v>OoS</v>
      </c>
      <c r="N5" s="14" t="str">
        <f>PQA!$C$9</f>
        <v>OoS</v>
      </c>
      <c r="O5" s="14" t="str">
        <f>PR!$C$9</f>
        <v>OoS</v>
      </c>
      <c r="P5" s="14" t="str">
        <f>RDM!$C$9</f>
        <v>OoS</v>
      </c>
      <c r="Q5" s="14" t="str">
        <f>RSK!$C$9</f>
        <v>OoS</v>
      </c>
      <c r="R5" s="14" t="str">
        <f>VV!$C$9</f>
        <v>OoS</v>
      </c>
      <c r="S5" s="14" t="str">
        <f>DM!$C$9</f>
        <v>OoS</v>
      </c>
      <c r="T5" s="14" t="str">
        <f>DQ!$C$9</f>
        <v>OoS</v>
      </c>
      <c r="U5" s="14" t="str">
        <f>PI!$C$9</f>
        <v>OoS</v>
      </c>
      <c r="V5" s="14" t="str">
        <f>TS!$C$9</f>
        <v>OoS</v>
      </c>
      <c r="W5" s="14" t="str">
        <f>WE!$C$9</f>
        <v>OoS</v>
      </c>
      <c r="X5" s="14" t="str">
        <f>ESAF!$C$9</f>
        <v>OoS</v>
      </c>
      <c r="Y5" s="14" t="str">
        <f>ESEC!$C$9</f>
        <v>OoS</v>
      </c>
      <c r="Z5" s="14" t="str">
        <f>MST!$C$9</f>
        <v>OoS</v>
      </c>
      <c r="AA5" s="14" t="str">
        <f>CONT!$C$9</f>
        <v>OoS</v>
      </c>
      <c r="AB5" s="14" t="str">
        <f>IRP!$C$9</f>
        <v>OoS</v>
      </c>
      <c r="AC5" s="14" t="str">
        <f>SDM!$C$9</f>
        <v>OoS</v>
      </c>
      <c r="AD5" s="14" t="str">
        <f>STSM!$C$9</f>
        <v>OoS</v>
      </c>
      <c r="AE5" s="14" t="str">
        <f>SAM!$C$9</f>
        <v>OoS</v>
      </c>
      <c r="AF5" s="14" t="str">
        <f>EVW!$C$9</f>
        <v>OoS</v>
      </c>
    </row>
    <row r="6" spans="1:32" ht="13" x14ac:dyDescent="0.3">
      <c r="A6" s="18">
        <v>1.2</v>
      </c>
      <c r="B6" s="23"/>
      <c r="C6" s="23"/>
      <c r="D6" s="14" t="str">
        <f>DAR!$C$29</f>
        <v>OoS</v>
      </c>
      <c r="E6" s="23"/>
      <c r="F6" s="4"/>
      <c r="G6" s="4"/>
      <c r="H6" s="14" t="str">
        <f>MC!$C$29</f>
        <v>OoS</v>
      </c>
      <c r="I6" s="14" t="str">
        <f>MPM!$C$29</f>
        <v>OoS</v>
      </c>
      <c r="J6" s="4"/>
      <c r="K6" s="4"/>
      <c r="L6" s="14" t="str">
        <f>PCM!$C$29</f>
        <v>OoS</v>
      </c>
      <c r="M6" s="14" t="str">
        <f>PLAN!$C$29</f>
        <v>OoS</v>
      </c>
      <c r="N6" s="4"/>
      <c r="O6" s="4"/>
      <c r="P6" s="4"/>
      <c r="Q6" s="4"/>
      <c r="R6" s="14" t="str">
        <f>VV!$C$29</f>
        <v>OoS</v>
      </c>
      <c r="S6" s="14" t="str">
        <f>DM!$C$29</f>
        <v>OoS</v>
      </c>
      <c r="T6" s="14" t="str">
        <f>DQ!$C$29</f>
        <v>OoS</v>
      </c>
      <c r="U6" s="4"/>
      <c r="V6" s="4"/>
      <c r="W6" s="17"/>
      <c r="X6" s="14" t="str">
        <f>ESAF!$C$29</f>
        <v>OoS</v>
      </c>
      <c r="Y6" s="14" t="str">
        <f>ESEC!$C$29</f>
        <v>OoS</v>
      </c>
      <c r="Z6" s="14" t="str">
        <f>MST!$C$29</f>
        <v>OoS</v>
      </c>
      <c r="AA6" s="4"/>
      <c r="AB6" s="4"/>
      <c r="AC6" s="4"/>
      <c r="AD6" s="4"/>
      <c r="AE6" s="14" t="str">
        <f>SAM!$C$29</f>
        <v>OoS</v>
      </c>
      <c r="AF6" s="14" t="str">
        <f>EVW!$C$29</f>
        <v>OoS</v>
      </c>
    </row>
    <row r="7" spans="1:32" ht="13" x14ac:dyDescent="0.3">
      <c r="A7" s="18">
        <v>1.3</v>
      </c>
      <c r="B7" s="23"/>
      <c r="C7" s="23"/>
      <c r="D7" s="23"/>
      <c r="E7" s="23"/>
      <c r="F7" s="4"/>
      <c r="G7" s="23"/>
      <c r="H7" s="23"/>
      <c r="I7" s="17"/>
      <c r="J7" s="4"/>
      <c r="K7" s="23"/>
      <c r="L7" s="14" t="str">
        <f>PCM!$C$49</f>
        <v>OoS</v>
      </c>
      <c r="M7" s="23"/>
      <c r="N7" s="4"/>
      <c r="O7" s="4"/>
      <c r="P7" s="23"/>
      <c r="Q7" s="4"/>
      <c r="R7" s="4"/>
      <c r="S7" s="4"/>
      <c r="T7" s="4"/>
      <c r="U7" s="4"/>
      <c r="V7" s="4"/>
      <c r="W7" s="4"/>
      <c r="X7" s="4"/>
      <c r="Y7" s="4"/>
      <c r="Z7" s="4"/>
      <c r="AA7" s="4"/>
      <c r="AB7" s="4"/>
      <c r="AC7" s="4"/>
      <c r="AD7" s="4"/>
      <c r="AE7" s="14" t="str">
        <f>SAM!$C$49</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SAM!$C$69</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CAR!$C$29</f>
        <v>OoS</v>
      </c>
      <c r="C11" s="14" t="str">
        <f>CM!$C$29</f>
        <v>OoS</v>
      </c>
      <c r="D11" s="14" t="str">
        <f>DAR!$C$49</f>
        <v>OoS</v>
      </c>
      <c r="E11" s="14" t="str">
        <f>EST!$C$29</f>
        <v>OoS</v>
      </c>
      <c r="F11" s="14" t="str">
        <f>GOV!$C$4037</f>
        <v>DM</v>
      </c>
      <c r="G11" s="14" t="str">
        <f>II!$C$3537</f>
        <v>DM</v>
      </c>
      <c r="H11" s="14" t="str">
        <f>MC!$C$49</f>
        <v>OoS</v>
      </c>
      <c r="I11" s="14" t="str">
        <f>MPM!$C$49</f>
        <v>OoS</v>
      </c>
      <c r="J11" s="14" t="str">
        <f>OT!$C$29</f>
        <v>OoS</v>
      </c>
      <c r="K11" s="14" t="str">
        <f>PAD!$C$29</f>
        <v>OoS</v>
      </c>
      <c r="L11" s="14" t="str">
        <f>PCM!$C$69</f>
        <v>OoS</v>
      </c>
      <c r="M11" s="14" t="str">
        <f>PLAN!$C$49</f>
        <v>OoS</v>
      </c>
      <c r="N11" s="14" t="str">
        <f>PQA!$C$29</f>
        <v>OoS</v>
      </c>
      <c r="O11" s="14" t="str">
        <f>PR!$C$29</f>
        <v>OoS</v>
      </c>
      <c r="P11" s="14" t="str">
        <f>RDM!$C$29</f>
        <v>OoS</v>
      </c>
      <c r="Q11" s="14" t="str">
        <f>RSK!$C$29</f>
        <v>OoS</v>
      </c>
      <c r="R11" s="14" t="str">
        <f>VV!$C$49</f>
        <v>OoS</v>
      </c>
      <c r="S11" s="14" t="str">
        <f>DM!$C$49</f>
        <v>OoS</v>
      </c>
      <c r="T11" s="14" t="str">
        <f>DQ!$C$49</f>
        <v>OoS</v>
      </c>
      <c r="U11" s="14" t="str">
        <f>PI!$C$29</f>
        <v>OoS</v>
      </c>
      <c r="V11" s="14" t="str">
        <f>TS!$C$29</f>
        <v>OoS</v>
      </c>
      <c r="W11" s="14" t="str">
        <f>WE!$C$29</f>
        <v>OoS</v>
      </c>
      <c r="X11" s="14" t="str">
        <f>ESAF!$C$49</f>
        <v>OoS</v>
      </c>
      <c r="Y11" s="14" t="str">
        <f>ESEC!$C$49</f>
        <v>OoS</v>
      </c>
      <c r="Z11" s="14" t="str">
        <f>MST!$C$49</f>
        <v>OoS</v>
      </c>
      <c r="AA11" s="14" t="str">
        <f>CONT!$C$29</f>
        <v>OoS</v>
      </c>
      <c r="AB11" s="14" t="str">
        <f>IRP!$C$29</f>
        <v>OoS</v>
      </c>
      <c r="AC11" s="14" t="str">
        <f>SDM!$C$29</f>
        <v>OoS</v>
      </c>
      <c r="AD11" s="14" t="str">
        <f>STSM!$C$29</f>
        <v>OoS</v>
      </c>
      <c r="AE11" s="14" t="str">
        <f>SAM!$C$89</f>
        <v>OoS</v>
      </c>
      <c r="AF11" s="14" t="str">
        <f>EVW!$C$49</f>
        <v>OoS</v>
      </c>
    </row>
    <row r="12" spans="1:32" ht="13" x14ac:dyDescent="0.3">
      <c r="A12" s="18">
        <v>2.2000000000000002</v>
      </c>
      <c r="B12" s="14" t="str">
        <f>CAR!$C$49</f>
        <v>OoS</v>
      </c>
      <c r="C12" s="14" t="str">
        <f>CM!$C$49</f>
        <v>OoS</v>
      </c>
      <c r="D12" s="14" t="str">
        <f>DAR!$C$69</f>
        <v>OoS</v>
      </c>
      <c r="E12" s="14" t="str">
        <f>EST!$C$49</f>
        <v>OoS</v>
      </c>
      <c r="F12" s="14" t="str">
        <f>GOV!$C$4057</f>
        <v>DM</v>
      </c>
      <c r="G12" s="14" t="str">
        <f>II!$C$3557</f>
        <v>DM</v>
      </c>
      <c r="H12" s="14" t="str">
        <f>MC!$C$69</f>
        <v>OoS</v>
      </c>
      <c r="I12" s="14" t="str">
        <f>MPM!$C$69</f>
        <v>OoS</v>
      </c>
      <c r="J12" s="14" t="str">
        <f>OT!$C$49</f>
        <v>OoS</v>
      </c>
      <c r="K12" s="14" t="str">
        <f>PAD!$C$49</f>
        <v>OoS</v>
      </c>
      <c r="L12" s="14" t="str">
        <f>PCM!$C$89</f>
        <v>OoS</v>
      </c>
      <c r="M12" s="14" t="str">
        <f>PLAN!$C$69</f>
        <v>OoS</v>
      </c>
      <c r="N12" s="14" t="str">
        <f>PQA!$C$49</f>
        <v>OoS</v>
      </c>
      <c r="O12" s="14" t="str">
        <f>PR!$C$49</f>
        <v>OoS</v>
      </c>
      <c r="P12" s="14" t="str">
        <f>RDM!$C$49</f>
        <v>OoS</v>
      </c>
      <c r="Q12" s="14" t="str">
        <f>RSK!$C$49</f>
        <v>OoS</v>
      </c>
      <c r="R12" s="14" t="str">
        <f>VV!$C$69</f>
        <v>OoS</v>
      </c>
      <c r="S12" s="14" t="str">
        <f>DM!$C$69</f>
        <v>OoS</v>
      </c>
      <c r="T12" s="14" t="str">
        <f>DQ!$C$69</f>
        <v>OoS</v>
      </c>
      <c r="U12" s="14" t="str">
        <f>PI!$C$49</f>
        <v>OoS</v>
      </c>
      <c r="V12" s="14" t="str">
        <f>TS!$C$49</f>
        <v>OoS</v>
      </c>
      <c r="W12" s="14" t="str">
        <f>WE!$C$49</f>
        <v>OoS</v>
      </c>
      <c r="X12" s="14" t="str">
        <f>ESAF!$C$69</f>
        <v>OoS</v>
      </c>
      <c r="Y12" s="14" t="str">
        <f>ESEC!$C$69</f>
        <v>OoS</v>
      </c>
      <c r="Z12" s="14" t="str">
        <f>MST!$C$69</f>
        <v>OoS</v>
      </c>
      <c r="AA12" s="14" t="str">
        <f>CONT!$C$49</f>
        <v>OoS</v>
      </c>
      <c r="AB12" s="14" t="str">
        <f>IRP!$C$49</f>
        <v>OoS</v>
      </c>
      <c r="AC12" s="14" t="str">
        <f>SDM!$C$49</f>
        <v>OoS</v>
      </c>
      <c r="AD12" s="14" t="str">
        <f>STSM!$C$49</f>
        <v>OoS</v>
      </c>
      <c r="AE12" s="14" t="str">
        <f>SAM!$C$109</f>
        <v>OoS</v>
      </c>
      <c r="AF12" s="14" t="str">
        <f>EVW!$C$69</f>
        <v>OoS</v>
      </c>
    </row>
    <row r="13" spans="1:32" ht="13" x14ac:dyDescent="0.3">
      <c r="A13" s="18">
        <v>2.2999999999999998</v>
      </c>
      <c r="B13" s="23"/>
      <c r="C13" s="14" t="str">
        <f>CM!$C$69</f>
        <v>OoS</v>
      </c>
      <c r="D13" s="14" t="str">
        <f>DAR!$C$89</f>
        <v>OoS</v>
      </c>
      <c r="E13" s="14" t="str">
        <f>EST!$C$69</f>
        <v>OoS</v>
      </c>
      <c r="F13" s="14" t="str">
        <f>GOV!$C$4077</f>
        <v>DM</v>
      </c>
      <c r="G13" s="4"/>
      <c r="H13" s="14" t="str">
        <f>MC!$C$89</f>
        <v>OoS</v>
      </c>
      <c r="I13" s="24" t="str">
        <f>MPM!$C$89</f>
        <v>OoS</v>
      </c>
      <c r="J13" s="4"/>
      <c r="K13" s="14" t="str">
        <f>PAD!$C$69</f>
        <v>OoS</v>
      </c>
      <c r="L13" s="4"/>
      <c r="M13" s="14" t="str">
        <f>PLAN!$C$89</f>
        <v>OoS</v>
      </c>
      <c r="N13" s="14" t="str">
        <f>PQA!$C$69</f>
        <v>OoS</v>
      </c>
      <c r="O13" s="14" t="str">
        <f>PR!$C$69</f>
        <v>OoS</v>
      </c>
      <c r="P13" s="14" t="str">
        <f>RDM!$C$69</f>
        <v>OoS</v>
      </c>
      <c r="Q13" s="23"/>
      <c r="R13" s="14" t="str">
        <f>VV!$C$89</f>
        <v>OoS</v>
      </c>
      <c r="S13" s="4"/>
      <c r="T13" s="14" t="str">
        <f>DQ!$C$89</f>
        <v>OoS</v>
      </c>
      <c r="U13" s="14" t="str">
        <f>PI!$C$69</f>
        <v>OoS</v>
      </c>
      <c r="V13" s="14" t="str">
        <f>TS!$C$69</f>
        <v>OoS</v>
      </c>
      <c r="W13" s="14" t="str">
        <f>WE!$C$69</f>
        <v>OoS</v>
      </c>
      <c r="X13" s="14" t="str">
        <f>ESAF!$C$89</f>
        <v>OoS</v>
      </c>
      <c r="Y13" s="14" t="str">
        <f>ESEC!$C$89</f>
        <v>OoS</v>
      </c>
      <c r="Z13" s="14" t="str">
        <f>MST!$C$89</f>
        <v>OoS</v>
      </c>
      <c r="AA13" s="14" t="str">
        <f>CONT!$C$69</f>
        <v>OoS</v>
      </c>
      <c r="AB13" s="14" t="str">
        <f>IRP!$C$69</f>
        <v>OoS</v>
      </c>
      <c r="AC13" s="14" t="str">
        <f>SDM!$C$69</f>
        <v>OoS</v>
      </c>
      <c r="AD13" s="14" t="str">
        <f>STSM!$C$69</f>
        <v>OoS</v>
      </c>
      <c r="AE13" s="14" t="str">
        <f>SAM!$C$129</f>
        <v>OoS</v>
      </c>
      <c r="AF13" s="4"/>
    </row>
    <row r="14" spans="1:32" ht="13" x14ac:dyDescent="0.3">
      <c r="A14" s="18">
        <v>2.4</v>
      </c>
      <c r="B14" s="23"/>
      <c r="C14" s="14" t="str">
        <f>CM!$C$89</f>
        <v>OoS</v>
      </c>
      <c r="D14" s="14" t="str">
        <f>DAR!$C$109</f>
        <v>OoS</v>
      </c>
      <c r="E14" s="17"/>
      <c r="F14" s="14" t="str">
        <f>GOV!$C$4097</f>
        <v>DM</v>
      </c>
      <c r="G14" s="23"/>
      <c r="H14" s="14" t="str">
        <f>MC!$C$109</f>
        <v>OoS</v>
      </c>
      <c r="I14" s="14" t="str">
        <f>MPM!$C$109</f>
        <v>OoS</v>
      </c>
      <c r="J14" s="4"/>
      <c r="K14" s="23"/>
      <c r="L14" s="4"/>
      <c r="M14" s="14" t="str">
        <f>PLAN!$C$109</f>
        <v>OoS</v>
      </c>
      <c r="N14" s="14" t="str">
        <f>PQA!$C$89</f>
        <v>OoS</v>
      </c>
      <c r="O14" s="14" t="str">
        <f>PR!$C$89</f>
        <v>OoS</v>
      </c>
      <c r="P14" s="14" t="str">
        <f>RDM!$C$89</f>
        <v>OoS</v>
      </c>
      <c r="Q14" s="23"/>
      <c r="R14" s="23"/>
      <c r="S14" s="4"/>
      <c r="T14" s="4"/>
      <c r="U14" s="14" t="str">
        <f>PI!$C$89</f>
        <v>OoS</v>
      </c>
      <c r="V14" s="23"/>
      <c r="W14" s="4"/>
      <c r="X14" s="4"/>
      <c r="Y14" s="14" t="str">
        <f>ESEC!$C$109</f>
        <v>OoS</v>
      </c>
      <c r="Z14" s="14" t="str">
        <f>MST!$C$109</f>
        <v>OoS</v>
      </c>
      <c r="AA14" s="23"/>
      <c r="AB14" s="23"/>
      <c r="AC14" s="14" t="str">
        <f>SDM!$C$89</f>
        <v>OoS</v>
      </c>
      <c r="AD14" s="15"/>
      <c r="AE14" s="14" t="str">
        <f>SAM!$C$189</f>
        <v>OoS</v>
      </c>
      <c r="AF14" s="4"/>
    </row>
    <row r="15" spans="1:32" ht="13" x14ac:dyDescent="0.3">
      <c r="A15" s="18">
        <v>2.5</v>
      </c>
      <c r="B15" s="23"/>
      <c r="C15" s="14" t="str">
        <f>CM!$C$109</f>
        <v>OoS</v>
      </c>
      <c r="D15" s="14" t="str">
        <f>DAR!$C$129</f>
        <v>OoS</v>
      </c>
      <c r="E15" s="17"/>
      <c r="F15" s="23"/>
      <c r="G15" s="23"/>
      <c r="H15" s="23"/>
      <c r="I15" s="14" t="str">
        <f>MPM!$C$129</f>
        <v>OoS</v>
      </c>
      <c r="J15" s="4"/>
      <c r="K15" s="23"/>
      <c r="L15" s="4"/>
      <c r="M15" s="14" t="str">
        <f>PLAN!$C$129</f>
        <v>OoS</v>
      </c>
      <c r="N15" s="23"/>
      <c r="O15" s="23"/>
      <c r="P15" s="14" t="str">
        <f>RDM!$C$109</f>
        <v>OoS</v>
      </c>
      <c r="Q15" s="23"/>
      <c r="R15" s="23"/>
      <c r="S15" s="4"/>
      <c r="T15" s="4"/>
      <c r="U15" s="14" t="str">
        <f>PI!$C$109</f>
        <v>OoS</v>
      </c>
      <c r="V15" s="23"/>
      <c r="W15" s="4"/>
      <c r="X15" s="4"/>
      <c r="Y15" s="4"/>
      <c r="Z15" s="4"/>
      <c r="AA15" s="23"/>
      <c r="AB15" s="23"/>
      <c r="AC15" s="14" t="str">
        <f>SDM!$C$109</f>
        <v>OoS</v>
      </c>
      <c r="AD15" s="15"/>
      <c r="AE15" s="15"/>
      <c r="AF15" s="4"/>
    </row>
    <row r="16" spans="1:32" ht="13" x14ac:dyDescent="0.3">
      <c r="A16" s="18">
        <v>2.6</v>
      </c>
      <c r="B16" s="23"/>
      <c r="C16" s="14" t="str">
        <f>CM!$C$129</f>
        <v>OoS</v>
      </c>
      <c r="D16" s="23"/>
      <c r="E16" s="17"/>
      <c r="F16" s="23"/>
      <c r="G16" s="23"/>
      <c r="H16" s="23"/>
      <c r="I16" s="24" t="str">
        <f>MPM!$C$149</f>
        <v>OoS</v>
      </c>
      <c r="J16" s="4"/>
      <c r="K16" s="23"/>
      <c r="L16" s="4"/>
      <c r="M16" s="14" t="str">
        <f>PLAN!$C$149</f>
        <v>OoS</v>
      </c>
      <c r="N16" s="23"/>
      <c r="O16" s="23"/>
      <c r="Q16" s="23"/>
      <c r="R16" s="23"/>
      <c r="S16" s="4"/>
      <c r="T16" s="4"/>
      <c r="U16" s="24" t="str">
        <f>PI!$C$129</f>
        <v>OoS</v>
      </c>
      <c r="V16" s="23"/>
      <c r="W16" s="4"/>
      <c r="X16" s="4"/>
      <c r="Y16" s="4"/>
      <c r="Z16" s="4"/>
      <c r="AA16" s="23"/>
      <c r="AB16" s="23"/>
      <c r="AC16" s="14" t="str">
        <f>SDM!$C$129</f>
        <v>OoS</v>
      </c>
      <c r="AD16" s="23"/>
      <c r="AE16" s="23"/>
      <c r="AF16" s="4"/>
    </row>
    <row r="17" spans="1:32" ht="13" x14ac:dyDescent="0.3">
      <c r="A17" s="18">
        <v>2.7</v>
      </c>
      <c r="B17" s="23"/>
      <c r="C17" s="23"/>
      <c r="D17" s="23"/>
      <c r="E17" s="17"/>
      <c r="F17" s="23"/>
      <c r="G17" s="23"/>
      <c r="H17" s="23"/>
      <c r="I17" s="23"/>
      <c r="J17" s="23"/>
      <c r="K17" s="23"/>
      <c r="L17" s="4"/>
      <c r="M17" s="14" t="str">
        <f>PLAN!$C$169</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PLAN!$C$189</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CAR!$C$69</f>
        <v>OoS</v>
      </c>
      <c r="C21" s="23"/>
      <c r="D21" s="14" t="str">
        <f>DAR!$C$149</f>
        <v>OoS</v>
      </c>
      <c r="E21" s="24" t="str">
        <f>EST!$C$89</f>
        <v>OoS</v>
      </c>
      <c r="F21" s="14" t="str">
        <f>GOV!$C$4117</f>
        <v>DM</v>
      </c>
      <c r="G21" s="14" t="str">
        <f>II!$C$3577</f>
        <v>DM</v>
      </c>
      <c r="H21" s="14" t="str">
        <f>MC!$C$129</f>
        <v>OoS</v>
      </c>
      <c r="I21" s="14" t="str">
        <f>MPM!$C$169</f>
        <v>OoS</v>
      </c>
      <c r="J21" s="14" t="str">
        <f>OT!$C$69</f>
        <v>OoS</v>
      </c>
      <c r="K21" s="14" t="str">
        <f>PAD!$C$89</f>
        <v>OoS</v>
      </c>
      <c r="L21" s="14" t="str">
        <f>PCM!$C$109</f>
        <v>OoS</v>
      </c>
      <c r="M21" s="14" t="str">
        <f>PLAN!$C$209</f>
        <v>OoS</v>
      </c>
      <c r="N21" s="14" t="str">
        <f>PQA!$C$109</f>
        <v>OoS</v>
      </c>
      <c r="O21" s="14" t="str">
        <f>PR!$C$109</f>
        <v>OoS</v>
      </c>
      <c r="P21" s="14" t="str">
        <f>RDM!$C$129</f>
        <v>OoS</v>
      </c>
      <c r="Q21" s="14" t="str">
        <f>RSK!$C$69</f>
        <v>OoS</v>
      </c>
      <c r="R21" s="14" t="str">
        <f>VV!$C$109</f>
        <v>OoS</v>
      </c>
      <c r="S21" s="14" t="str">
        <f>DM!$C$89</f>
        <v>OoS</v>
      </c>
      <c r="T21" s="14" t="str">
        <f>DQ!$C$109</f>
        <v>OoS</v>
      </c>
      <c r="U21" s="14" t="str">
        <f>PI!$C$149</f>
        <v>OoS</v>
      </c>
      <c r="V21" s="14" t="str">
        <f>TS!$C$89</f>
        <v>OoS</v>
      </c>
      <c r="W21" s="14" t="str">
        <f>WE!$C$89</f>
        <v>OoS</v>
      </c>
      <c r="X21" s="14" t="str">
        <f>ESAF!$C$109</f>
        <v>OoS</v>
      </c>
      <c r="Y21" s="14" t="str">
        <f>ESEC!$C$129</f>
        <v>OoS</v>
      </c>
      <c r="Z21" s="14" t="str">
        <f>MST!$C$129</f>
        <v>OoS</v>
      </c>
      <c r="AA21" s="14" t="str">
        <f>CONT!$C$89</f>
        <v>OoS</v>
      </c>
      <c r="AB21" s="14" t="str">
        <f>IRP!$C$89</f>
        <v>OoS</v>
      </c>
      <c r="AC21" s="14" t="str">
        <f>SDM!$C$149</f>
        <v>OoS</v>
      </c>
      <c r="AD21" s="14" t="str">
        <f>STSM!$C$89</f>
        <v>OoS</v>
      </c>
      <c r="AE21" s="14" t="str">
        <f>SAM!$C$189</f>
        <v>OoS</v>
      </c>
      <c r="AF21" s="14" t="str">
        <f>EVW!$C$89</f>
        <v>OoS</v>
      </c>
    </row>
    <row r="22" spans="1:32" ht="13" x14ac:dyDescent="0.3">
      <c r="A22" s="18">
        <v>3.2</v>
      </c>
      <c r="B22" s="14" t="str">
        <f>CAR!$C$89</f>
        <v>OoS</v>
      </c>
      <c r="C22" s="23"/>
      <c r="D22" s="23"/>
      <c r="E22" s="14" t="str">
        <f>EST!$C$109</f>
        <v>OoS</v>
      </c>
      <c r="F22" s="14" t="str">
        <f>GOV!$C$4137</f>
        <v>DM</v>
      </c>
      <c r="G22" s="14" t="str">
        <f>II!$C$3597</f>
        <v>DM</v>
      </c>
      <c r="H22" s="14" t="str">
        <f>MC!$C$149</f>
        <v>OoS</v>
      </c>
      <c r="I22" s="14" t="str">
        <f>MPM!$C$189</f>
        <v>OoS</v>
      </c>
      <c r="J22" s="14" t="str">
        <f>OT!$C$89</f>
        <v>OoS</v>
      </c>
      <c r="K22" s="14" t="str">
        <f>PAD!$C$109</f>
        <v>OoS</v>
      </c>
      <c r="L22" s="14" t="str">
        <f>PCM!$C$129</f>
        <v>OoS</v>
      </c>
      <c r="M22" s="14" t="str">
        <f>PLAN!$C$229</f>
        <v>OoS</v>
      </c>
      <c r="N22" s="17"/>
      <c r="O22" s="23"/>
      <c r="P22" s="14" t="str">
        <f>RDM!$C$149</f>
        <v>OoS</v>
      </c>
      <c r="Q22" s="14" t="str">
        <f>RSK!$C$89</f>
        <v>OoS</v>
      </c>
      <c r="R22" s="14" t="str">
        <f>VV!$C$129</f>
        <v>OoS</v>
      </c>
      <c r="S22" s="14" t="str">
        <f>DM!$C$109</f>
        <v>OoS</v>
      </c>
      <c r="T22" s="14" t="str">
        <f>DQ!$C$129</f>
        <v>OoS</v>
      </c>
      <c r="U22" s="14" t="str">
        <f>PI!$C$169</f>
        <v>OoS</v>
      </c>
      <c r="V22" s="14" t="str">
        <f>TS!$C$109</f>
        <v>OoS</v>
      </c>
      <c r="W22" s="14" t="str">
        <f>WE!$C$109</f>
        <v>OoS</v>
      </c>
      <c r="X22" s="14" t="str">
        <f>ESAF!$C$129</f>
        <v>OoS</v>
      </c>
      <c r="Y22" s="14" t="str">
        <f>ESEC!$C$149</f>
        <v>OoS</v>
      </c>
      <c r="Z22" s="14" t="str">
        <f>MST!$C$149</f>
        <v>OoS</v>
      </c>
      <c r="AA22" s="14" t="str">
        <f>CONT!$C$109</f>
        <v>OoS</v>
      </c>
      <c r="AB22" s="14" t="str">
        <f>IRP!$C$109</f>
        <v>OoS</v>
      </c>
      <c r="AC22" s="23"/>
      <c r="AD22" s="23"/>
      <c r="AE22" s="14" t="str">
        <f>SAM!$C$209</f>
        <v>OoS</v>
      </c>
      <c r="AF22" s="14" t="str">
        <f>EVW!$C$109</f>
        <v>OoS</v>
      </c>
    </row>
    <row r="23" spans="1:32" ht="13" x14ac:dyDescent="0.3">
      <c r="A23" s="18">
        <v>3.3</v>
      </c>
      <c r="B23" s="14" t="str">
        <f>CAR!$C$109</f>
        <v>OoS</v>
      </c>
      <c r="C23" s="23"/>
      <c r="D23" s="23"/>
      <c r="E23" s="17"/>
      <c r="F23" s="23"/>
      <c r="G23" s="14" t="str">
        <f>II!$C$3617</f>
        <v>DM</v>
      </c>
      <c r="H23" s="14" t="str">
        <f>MC!$C$169</f>
        <v>OoS</v>
      </c>
      <c r="I23" s="14" t="str">
        <f>MPM!$C$209</f>
        <v>OoS</v>
      </c>
      <c r="J23" s="14" t="str">
        <f>OT!$C$109</f>
        <v>OoS</v>
      </c>
      <c r="K23" s="14" t="str">
        <f>PAD!$C$129</f>
        <v>OoS</v>
      </c>
      <c r="L23" s="14" t="str">
        <f>PCM!$C$149</f>
        <v>OoS</v>
      </c>
      <c r="M23" s="14" t="str">
        <f>PLAN!$C$249</f>
        <v>OoS</v>
      </c>
      <c r="N23" s="17"/>
      <c r="O23" s="4"/>
      <c r="P23" s="14" t="str">
        <f>RDM!$C$169</f>
        <v>OoS</v>
      </c>
      <c r="Q23" s="14" t="str">
        <f>RSK!$C$109</f>
        <v>OoS</v>
      </c>
      <c r="R23" s="23"/>
      <c r="S23" s="17"/>
      <c r="T23" s="17"/>
      <c r="U23" s="14" t="str">
        <f>PI!$C$189</f>
        <v>OoS</v>
      </c>
      <c r="V23" s="14" t="str">
        <f>TS!$C$129</f>
        <v>OoS</v>
      </c>
      <c r="W23" s="14" t="str">
        <f>WE!$C$129</f>
        <v>OoS</v>
      </c>
      <c r="X23" s="14" t="str">
        <f>ESAF!$C$149</f>
        <v>OoS</v>
      </c>
      <c r="Y23" s="14" t="str">
        <f>ESEC!$C$169</f>
        <v>OoS</v>
      </c>
      <c r="Z23" s="14" t="str">
        <f>MST!$C$169</f>
        <v>OoS</v>
      </c>
      <c r="AA23" s="24" t="str">
        <f>CONT!$C$129</f>
        <v>OoS</v>
      </c>
      <c r="AB23" s="23"/>
      <c r="AC23" s="23"/>
      <c r="AD23" s="23"/>
      <c r="AE23" s="23"/>
      <c r="AF23" s="17"/>
    </row>
    <row r="24" spans="1:32" ht="13" x14ac:dyDescent="0.3">
      <c r="A24" s="18">
        <v>3.4</v>
      </c>
      <c r="B24" s="14" t="str">
        <f>CAR!$C$129</f>
        <v>OoS</v>
      </c>
      <c r="C24" s="23"/>
      <c r="D24" s="23"/>
      <c r="E24" s="23"/>
      <c r="F24" s="23"/>
      <c r="G24" s="23"/>
      <c r="H24" s="14" t="str">
        <f>MC!$C$189</f>
        <v>OoS</v>
      </c>
      <c r="I24" s="14" t="str">
        <f>MPM!$C$229</f>
        <v>OoS</v>
      </c>
      <c r="J24" s="14" t="str">
        <f>OT!$C$129</f>
        <v>OoS</v>
      </c>
      <c r="K24" s="14" t="str">
        <f>PAD!$C$149</f>
        <v>OoS</v>
      </c>
      <c r="L24" s="14" t="str">
        <f>PCM!$C$169</f>
        <v>OoS</v>
      </c>
      <c r="M24" s="14" t="str">
        <f>PLAN!$C$269</f>
        <v>OoS</v>
      </c>
      <c r="N24" s="17"/>
      <c r="O24" s="4"/>
      <c r="P24" s="14" t="str">
        <f>RDM!$C$189</f>
        <v>OoS</v>
      </c>
      <c r="Q24" s="14" t="str">
        <f>RSK!$C$129</f>
        <v>OoS</v>
      </c>
      <c r="R24" s="23"/>
      <c r="S24" s="4"/>
      <c r="T24" s="4"/>
      <c r="U24" s="23"/>
      <c r="V24" s="14" t="str">
        <f>TS!$C$149</f>
        <v>OoS</v>
      </c>
      <c r="W24" s="4"/>
      <c r="X24" s="4"/>
      <c r="Y24" s="4"/>
      <c r="Z24" s="4"/>
      <c r="AA24" s="23"/>
      <c r="AB24" s="23"/>
      <c r="AC24" s="23"/>
      <c r="AD24" s="23"/>
      <c r="AE24" s="23"/>
      <c r="AF24" s="4"/>
    </row>
    <row r="25" spans="1:32" ht="13" x14ac:dyDescent="0.3">
      <c r="A25" s="18">
        <v>3.5</v>
      </c>
      <c r="B25" s="14" t="str">
        <f>CAR!$C$149</f>
        <v>OoS</v>
      </c>
      <c r="C25" s="23"/>
      <c r="D25" s="23"/>
      <c r="E25" s="23"/>
      <c r="F25" s="23"/>
      <c r="G25" s="23"/>
      <c r="H25" s="23"/>
      <c r="I25" s="14" t="str">
        <f>MPM!$C$249</f>
        <v>OoS</v>
      </c>
      <c r="J25" s="14" t="str">
        <f>OT!$C$149</f>
        <v>OoS</v>
      </c>
      <c r="K25" s="14" t="str">
        <f>PAD!$C$169</f>
        <v>OoS</v>
      </c>
      <c r="L25" s="14" t="str">
        <f>PCM!$C$189</f>
        <v>OoS</v>
      </c>
      <c r="M25" s="23"/>
      <c r="N25" s="17"/>
      <c r="O25" s="23"/>
      <c r="P25" s="14" t="str">
        <f>RDM!$C$209</f>
        <v>OoS</v>
      </c>
      <c r="Q25" s="14" t="str">
        <f>RSK!$C$149</f>
        <v>OoS</v>
      </c>
      <c r="R25" s="23"/>
      <c r="S25" s="4"/>
      <c r="T25" s="4"/>
      <c r="U25" s="23"/>
      <c r="V25" s="14" t="str">
        <f>TS!$C$169</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MPM!$C$269</f>
        <v>OoS</v>
      </c>
      <c r="J26" s="14" t="str">
        <f>OT!$C$169</f>
        <v>OoS</v>
      </c>
      <c r="K26" s="14" t="str">
        <f>PAD!$C$189</f>
        <v>OoS</v>
      </c>
      <c r="L26" s="14" t="str">
        <f>PCM!$C$209</f>
        <v>OoS</v>
      </c>
      <c r="M26" s="23"/>
      <c r="N26" s="23"/>
      <c r="O26" s="23"/>
      <c r="P26" s="14" t="str">
        <f>RDM!$C$229</f>
        <v>OoS</v>
      </c>
      <c r="Q26" s="4"/>
      <c r="R26" s="23"/>
      <c r="S26" s="4"/>
      <c r="T26" s="4"/>
      <c r="U26" s="23"/>
      <c r="V26" s="14" t="str">
        <f>TS!$C$189</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RDM!$C$249</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CAR!$C$169</f>
        <v>OoS</v>
      </c>
      <c r="C30" s="23"/>
      <c r="D30" s="23"/>
      <c r="E30" s="23"/>
      <c r="F30" s="14" t="str">
        <f>GOV!$C$4157</f>
        <v>DM</v>
      </c>
      <c r="G30" s="14" t="str">
        <f>II!$C$3637</f>
        <v>DM</v>
      </c>
      <c r="H30" s="23"/>
      <c r="I30" s="14" t="str">
        <f>MPM!$C$389</f>
        <v>OoS</v>
      </c>
      <c r="J30" s="23"/>
      <c r="K30" s="17"/>
      <c r="L30" s="14" t="str">
        <f>PCM!$C$229</f>
        <v>OoS</v>
      </c>
      <c r="M30" s="14" t="str">
        <f>PLAN!$C$289</f>
        <v>OoS</v>
      </c>
      <c r="N30" s="23"/>
      <c r="O30" s="23"/>
      <c r="P30" s="23"/>
      <c r="Q30" s="23"/>
      <c r="R30" s="23"/>
      <c r="S30" s="4"/>
      <c r="T30" s="4"/>
      <c r="U30" s="23"/>
      <c r="V30" s="23"/>
      <c r="W30" s="4"/>
      <c r="X30" s="4"/>
      <c r="Y30" s="4"/>
      <c r="Z30" s="14" t="str">
        <f>MST!$C$189</f>
        <v>OoS</v>
      </c>
      <c r="AA30" s="23"/>
      <c r="AB30" s="23"/>
      <c r="AC30" s="23"/>
      <c r="AD30" s="23"/>
      <c r="AE30" s="14" t="str">
        <f>SAM!$C$229</f>
        <v>OoS</v>
      </c>
      <c r="AF30" s="4"/>
    </row>
    <row r="31" spans="1:32" ht="13" hidden="1" x14ac:dyDescent="0.3">
      <c r="A31" s="18">
        <v>4.2</v>
      </c>
      <c r="B31" s="14" t="str">
        <f>CAR!$C$189</f>
        <v>OoS</v>
      </c>
      <c r="C31" s="23"/>
      <c r="D31" s="23"/>
      <c r="E31" s="23"/>
      <c r="F31" s="23"/>
      <c r="G31" s="23"/>
      <c r="H31" s="23"/>
      <c r="I31" s="14" t="str">
        <f>MPM!$C$309</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MPM!$C$329</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MPM!$C$349</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MPM!$C$369</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CAR!$C$209</f>
        <v>OoS</v>
      </c>
      <c r="C37" s="23"/>
      <c r="D37" s="23"/>
      <c r="E37" s="23"/>
      <c r="F37" s="23"/>
      <c r="G37" s="23"/>
      <c r="H37" s="23"/>
      <c r="I37" s="14" t="str">
        <f>MPM!$C$389</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MPM!$C$409</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MPM!$C$429</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55" priority="287" operator="containsText" text="S">
      <formula>NOT(ISERROR(SEARCH("S",AF2)))</formula>
    </cfRule>
    <cfRule type="containsText" dxfId="154" priority="288" operator="containsText" text="U">
      <formula>NOT(ISERROR(SEARCH("U",AF2)))</formula>
    </cfRule>
    <cfRule type="containsText" dxfId="153" priority="289" operator="containsText" text="NR">
      <formula>NOT(ISERROR(SEARCH("NR",AF2)))</formula>
    </cfRule>
  </conditionalFormatting>
  <conditionalFormatting sqref="B11:AF19">
    <cfRule type="expression" dxfId="152" priority="9" stopIfTrue="1">
      <formula>(B$40&lt;2)</formula>
    </cfRule>
  </conditionalFormatting>
  <conditionalFormatting sqref="B21:AF28">
    <cfRule type="expression" dxfId="151" priority="8" stopIfTrue="1">
      <formula>(B$40&lt;3)</formula>
    </cfRule>
  </conditionalFormatting>
  <conditionalFormatting sqref="B30:AF35">
    <cfRule type="expression" dxfId="150" priority="7" stopIfTrue="1">
      <formula>(B$40&lt;4)</formula>
    </cfRule>
  </conditionalFormatting>
  <conditionalFormatting sqref="B37:AF39">
    <cfRule type="expression" dxfId="149" priority="6" stopIfTrue="1">
      <formula>(B$40&lt;5)</formula>
    </cfRule>
  </conditionalFormatting>
  <conditionalFormatting sqref="B5:AF9 B11:AF19 B21:AF28 B30:AF35 B37:AF39">
    <cfRule type="expression" dxfId="148" priority="1">
      <formula>OR(B5="NY")</formula>
    </cfRule>
    <cfRule type="expression" dxfId="147" priority="2">
      <formula>OR(B5="NC")</formula>
    </cfRule>
    <cfRule type="expression" dxfId="146" priority="3">
      <formula>OR(B5="L",B5="FM",B5="S")</formula>
    </cfRule>
    <cfRule type="expression" dxfId="145" priority="4">
      <formula>OR(B5="M",B5="LM",B5="NR")</formula>
    </cfRule>
    <cfRule type="expression" dxfId="144" priority="5">
      <formula>OR(B5="H",B5="PM",B5="NM",B5="DM",B5="U")</formula>
    </cfRule>
  </conditionalFormatting>
  <pageMargins left="0.75" right="0.75" top="1" bottom="1" header="0.5" footer="0.5"/>
  <pageSetup orientation="portrait" horizontalDpi="4294967292" verticalDpi="429496729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AE2DE-D14B-42D1-99AA-CE6D58FBC1AE}">
  <sheetPr codeName="Sheet52"/>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Summary'!B48</f>
        <v>P-9</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CAR!$C$10</f>
        <v>OoS</v>
      </c>
      <c r="C5" s="14" t="str">
        <f>CM!$C$10</f>
        <v>OoS</v>
      </c>
      <c r="D5" s="14" t="str">
        <f>DAR!$C$10</f>
        <v>OoS</v>
      </c>
      <c r="E5" s="14" t="str">
        <f>EST!$C$10</f>
        <v>OoS</v>
      </c>
      <c r="F5" s="14" t="str">
        <f>GOV!$C$4018</f>
        <v>DM</v>
      </c>
      <c r="G5" s="14" t="str">
        <f>II!$C$3518</f>
        <v>DM</v>
      </c>
      <c r="H5" s="14" t="str">
        <f>MC!$C$10</f>
        <v>OoS</v>
      </c>
      <c r="I5" s="14" t="str">
        <f>MPM!$C$10</f>
        <v>OoS</v>
      </c>
      <c r="J5" s="14" t="str">
        <f>OT!$C$10</f>
        <v>OoS</v>
      </c>
      <c r="K5" s="14" t="str">
        <f>PAD!$C$10</f>
        <v>OoS</v>
      </c>
      <c r="L5" s="14" t="str">
        <f>PCM!$C$10</f>
        <v>OoS</v>
      </c>
      <c r="M5" s="14" t="str">
        <f>PLAN!$C$10</f>
        <v>OoS</v>
      </c>
      <c r="N5" s="14" t="str">
        <f>PQA!$C$10</f>
        <v>OoS</v>
      </c>
      <c r="O5" s="14" t="str">
        <f>PR!$C$10</f>
        <v>OoS</v>
      </c>
      <c r="P5" s="14" t="str">
        <f>RDM!$C$10</f>
        <v>OoS</v>
      </c>
      <c r="Q5" s="14" t="str">
        <f>RSK!$C$10</f>
        <v>OoS</v>
      </c>
      <c r="R5" s="14" t="str">
        <f>VV!$C$10</f>
        <v>OoS</v>
      </c>
      <c r="S5" s="14" t="str">
        <f>DM!$C$10</f>
        <v>OoS</v>
      </c>
      <c r="T5" s="14" t="str">
        <f>DQ!$C$10</f>
        <v>OoS</v>
      </c>
      <c r="U5" s="14" t="str">
        <f>PI!$C$10</f>
        <v>OoS</v>
      </c>
      <c r="V5" s="14" t="str">
        <f>TS!$C$10</f>
        <v>OoS</v>
      </c>
      <c r="W5" s="14" t="str">
        <f>WE!$C$10</f>
        <v>OoS</v>
      </c>
      <c r="X5" s="14" t="str">
        <f>ESAF!$C$10</f>
        <v>OoS</v>
      </c>
      <c r="Y5" s="14" t="str">
        <f>ESEC!$C$10</f>
        <v>OoS</v>
      </c>
      <c r="Z5" s="14" t="str">
        <f>MST!$C$10</f>
        <v>OoS</v>
      </c>
      <c r="AA5" s="14" t="str">
        <f>CONT!$C$10</f>
        <v>OoS</v>
      </c>
      <c r="AB5" s="14" t="str">
        <f>IRP!$C$10</f>
        <v>OoS</v>
      </c>
      <c r="AC5" s="14" t="str">
        <f>SDM!$C$10</f>
        <v>OoS</v>
      </c>
      <c r="AD5" s="14" t="str">
        <f>STSM!$C$10</f>
        <v>OoS</v>
      </c>
      <c r="AE5" s="14" t="str">
        <f>SAM!$C$10</f>
        <v>OoS</v>
      </c>
      <c r="AF5" s="14" t="str">
        <f>EVW!$C$10</f>
        <v>OoS</v>
      </c>
    </row>
    <row r="6" spans="1:32" ht="13" x14ac:dyDescent="0.3">
      <c r="A6" s="18">
        <v>1.2</v>
      </c>
      <c r="B6" s="23"/>
      <c r="C6" s="23"/>
      <c r="D6" s="14" t="str">
        <f>DAR!$C$30</f>
        <v>OoS</v>
      </c>
      <c r="E6" s="23"/>
      <c r="F6" s="4"/>
      <c r="G6" s="4"/>
      <c r="H6" s="14" t="str">
        <f>MC!$C$30</f>
        <v>OoS</v>
      </c>
      <c r="I6" s="14" t="str">
        <f>MPM!$C$30</f>
        <v>OoS</v>
      </c>
      <c r="J6" s="4"/>
      <c r="K6" s="4"/>
      <c r="L6" s="14" t="str">
        <f>PCM!$C$30</f>
        <v>OoS</v>
      </c>
      <c r="M6" s="14" t="str">
        <f>PLAN!$C$30</f>
        <v>OoS</v>
      </c>
      <c r="N6" s="4"/>
      <c r="O6" s="4"/>
      <c r="P6" s="4"/>
      <c r="Q6" s="4"/>
      <c r="R6" s="14" t="str">
        <f>VV!$C$30</f>
        <v>OoS</v>
      </c>
      <c r="S6" s="14" t="str">
        <f>DM!$C$30</f>
        <v>OoS</v>
      </c>
      <c r="T6" s="14" t="str">
        <f>DQ!$C$30</f>
        <v>OoS</v>
      </c>
      <c r="U6" s="4"/>
      <c r="V6" s="4"/>
      <c r="W6" s="17"/>
      <c r="X6" s="14" t="str">
        <f>ESAF!$C$30</f>
        <v>OoS</v>
      </c>
      <c r="Y6" s="14" t="str">
        <f>ESEC!$C$30</f>
        <v>OoS</v>
      </c>
      <c r="Z6" s="14" t="str">
        <f>MST!$C$30</f>
        <v>OoS</v>
      </c>
      <c r="AA6" s="4"/>
      <c r="AB6" s="4"/>
      <c r="AC6" s="4"/>
      <c r="AD6" s="4"/>
      <c r="AE6" s="14" t="str">
        <f>SAM!$C$30</f>
        <v>OoS</v>
      </c>
      <c r="AF6" s="14" t="str">
        <f>EVW!$C$30</f>
        <v>OoS</v>
      </c>
    </row>
    <row r="7" spans="1:32" ht="13" x14ac:dyDescent="0.3">
      <c r="A7" s="18">
        <v>1.3</v>
      </c>
      <c r="B7" s="23"/>
      <c r="C7" s="23"/>
      <c r="D7" s="23"/>
      <c r="E7" s="23"/>
      <c r="F7" s="4"/>
      <c r="G7" s="23"/>
      <c r="H7" s="23"/>
      <c r="I7" s="17"/>
      <c r="J7" s="4"/>
      <c r="K7" s="23"/>
      <c r="L7" s="14" t="str">
        <f>PCM!$C$50</f>
        <v>OoS</v>
      </c>
      <c r="M7" s="23"/>
      <c r="N7" s="4"/>
      <c r="O7" s="4"/>
      <c r="P7" s="23"/>
      <c r="Q7" s="4"/>
      <c r="R7" s="4"/>
      <c r="S7" s="4"/>
      <c r="T7" s="4"/>
      <c r="U7" s="4"/>
      <c r="V7" s="4"/>
      <c r="W7" s="4"/>
      <c r="X7" s="4"/>
      <c r="Y7" s="4"/>
      <c r="Z7" s="4"/>
      <c r="AA7" s="4"/>
      <c r="AB7" s="4"/>
      <c r="AC7" s="4"/>
      <c r="AD7" s="4"/>
      <c r="AE7" s="14" t="str">
        <f>SAM!$C$50</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SAM!$C$70</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CAR!$C$30</f>
        <v>OoS</v>
      </c>
      <c r="C11" s="14" t="str">
        <f>CM!$C$30</f>
        <v>OoS</v>
      </c>
      <c r="D11" s="14" t="str">
        <f>DAR!$C$50</f>
        <v>OoS</v>
      </c>
      <c r="E11" s="14" t="str">
        <f>EST!$C$30</f>
        <v>OoS</v>
      </c>
      <c r="F11" s="14" t="str">
        <f>GOV!$C$4038</f>
        <v>DM</v>
      </c>
      <c r="G11" s="14" t="str">
        <f>II!$C$3538</f>
        <v>DM</v>
      </c>
      <c r="H11" s="14" t="str">
        <f>MC!$C$50</f>
        <v>OoS</v>
      </c>
      <c r="I11" s="14" t="str">
        <f>MPM!$C$50</f>
        <v>OoS</v>
      </c>
      <c r="J11" s="14" t="str">
        <f>OT!$C$30</f>
        <v>OoS</v>
      </c>
      <c r="K11" s="14" t="str">
        <f>PAD!$C$30</f>
        <v>OoS</v>
      </c>
      <c r="L11" s="14" t="str">
        <f>PCM!$C$70</f>
        <v>OoS</v>
      </c>
      <c r="M11" s="14" t="str">
        <f>PLAN!$C$50</f>
        <v>OoS</v>
      </c>
      <c r="N11" s="14" t="str">
        <f>PQA!$C$30</f>
        <v>OoS</v>
      </c>
      <c r="O11" s="14" t="str">
        <f>PR!$C$30</f>
        <v>OoS</v>
      </c>
      <c r="P11" s="14" t="str">
        <f>RDM!$C$30</f>
        <v>OoS</v>
      </c>
      <c r="Q11" s="14" t="str">
        <f>RSK!$C$30</f>
        <v>OoS</v>
      </c>
      <c r="R11" s="14" t="str">
        <f>VV!$C$50</f>
        <v>OoS</v>
      </c>
      <c r="S11" s="14" t="str">
        <f>DM!$C$50</f>
        <v>OoS</v>
      </c>
      <c r="T11" s="14" t="str">
        <f>DQ!$C$50</f>
        <v>OoS</v>
      </c>
      <c r="U11" s="14" t="str">
        <f>PI!$C$30</f>
        <v>OoS</v>
      </c>
      <c r="V11" s="14" t="str">
        <f>TS!$C$30</f>
        <v>OoS</v>
      </c>
      <c r="W11" s="14" t="str">
        <f>WE!$C$30</f>
        <v>OoS</v>
      </c>
      <c r="X11" s="14" t="str">
        <f>ESAF!$C$50</f>
        <v>OoS</v>
      </c>
      <c r="Y11" s="14" t="str">
        <f>ESEC!$C$50</f>
        <v>OoS</v>
      </c>
      <c r="Z11" s="14" t="str">
        <f>MST!$C$50</f>
        <v>OoS</v>
      </c>
      <c r="AA11" s="14" t="str">
        <f>CONT!$C$30</f>
        <v>OoS</v>
      </c>
      <c r="AB11" s="14" t="str">
        <f>IRP!$C$30</f>
        <v>OoS</v>
      </c>
      <c r="AC11" s="14" t="str">
        <f>SDM!$C$30</f>
        <v>OoS</v>
      </c>
      <c r="AD11" s="14" t="str">
        <f>STSM!$C$30</f>
        <v>OoS</v>
      </c>
      <c r="AE11" s="14" t="str">
        <f>SAM!$C$90</f>
        <v>OoS</v>
      </c>
      <c r="AF11" s="14" t="str">
        <f>EVW!$C$50</f>
        <v>OoS</v>
      </c>
    </row>
    <row r="12" spans="1:32" ht="13" x14ac:dyDescent="0.3">
      <c r="A12" s="18">
        <v>2.2000000000000002</v>
      </c>
      <c r="B12" s="14" t="str">
        <f>CAR!$C$50</f>
        <v>OoS</v>
      </c>
      <c r="C12" s="14" t="str">
        <f>CM!$C$50</f>
        <v>OoS</v>
      </c>
      <c r="D12" s="14" t="str">
        <f>DAR!$C$70</f>
        <v>OoS</v>
      </c>
      <c r="E12" s="14" t="str">
        <f>EST!$C$50</f>
        <v>OoS</v>
      </c>
      <c r="F12" s="14" t="str">
        <f>GOV!$C$4058</f>
        <v>DM</v>
      </c>
      <c r="G12" s="14" t="str">
        <f>II!$C$3558</f>
        <v>DM</v>
      </c>
      <c r="H12" s="14" t="str">
        <f>MC!$C$70</f>
        <v>OoS</v>
      </c>
      <c r="I12" s="14" t="str">
        <f>MPM!$C$70</f>
        <v>OoS</v>
      </c>
      <c r="J12" s="14" t="str">
        <f>OT!$C$50</f>
        <v>OoS</v>
      </c>
      <c r="K12" s="14" t="str">
        <f>PAD!$C$50</f>
        <v>OoS</v>
      </c>
      <c r="L12" s="14" t="str">
        <f>PCM!$C$90</f>
        <v>OoS</v>
      </c>
      <c r="M12" s="14" t="str">
        <f>PLAN!$C$70</f>
        <v>OoS</v>
      </c>
      <c r="N12" s="14" t="str">
        <f>PQA!$C$50</f>
        <v>OoS</v>
      </c>
      <c r="O12" s="14" t="str">
        <f>PR!$C$50</f>
        <v>OoS</v>
      </c>
      <c r="P12" s="14" t="str">
        <f>RDM!$C$50</f>
        <v>OoS</v>
      </c>
      <c r="Q12" s="14" t="str">
        <f>RSK!$C$50</f>
        <v>OoS</v>
      </c>
      <c r="R12" s="14" t="str">
        <f>VV!$C$70</f>
        <v>OoS</v>
      </c>
      <c r="S12" s="14" t="str">
        <f>DM!$C$70</f>
        <v>OoS</v>
      </c>
      <c r="T12" s="14" t="str">
        <f>DQ!$C$70</f>
        <v>OoS</v>
      </c>
      <c r="U12" s="14" t="str">
        <f>PI!$C$50</f>
        <v>OoS</v>
      </c>
      <c r="V12" s="14" t="str">
        <f>TS!$C$50</f>
        <v>OoS</v>
      </c>
      <c r="W12" s="14" t="str">
        <f>WE!$C$50</f>
        <v>OoS</v>
      </c>
      <c r="X12" s="14" t="str">
        <f>ESAF!$C$70</f>
        <v>OoS</v>
      </c>
      <c r="Y12" s="14" t="str">
        <f>ESEC!$C$70</f>
        <v>OoS</v>
      </c>
      <c r="Z12" s="14" t="str">
        <f>MST!$C$70</f>
        <v>OoS</v>
      </c>
      <c r="AA12" s="14" t="str">
        <f>CONT!$C$50</f>
        <v>OoS</v>
      </c>
      <c r="AB12" s="14" t="str">
        <f>IRP!$C$50</f>
        <v>OoS</v>
      </c>
      <c r="AC12" s="14" t="str">
        <f>SDM!$C$50</f>
        <v>OoS</v>
      </c>
      <c r="AD12" s="14" t="str">
        <f>STSM!$C$50</f>
        <v>OoS</v>
      </c>
      <c r="AE12" s="14" t="str">
        <f>SAM!$C$110</f>
        <v>OoS</v>
      </c>
      <c r="AF12" s="14" t="str">
        <f>EVW!$C$70</f>
        <v>OoS</v>
      </c>
    </row>
    <row r="13" spans="1:32" ht="13" x14ac:dyDescent="0.3">
      <c r="A13" s="18">
        <v>2.2999999999999998</v>
      </c>
      <c r="B13" s="23"/>
      <c r="C13" s="14" t="str">
        <f>CM!$C$70</f>
        <v>OoS</v>
      </c>
      <c r="D13" s="14" t="str">
        <f>DAR!$C$90</f>
        <v>OoS</v>
      </c>
      <c r="E13" s="14" t="str">
        <f>EST!$C$70</f>
        <v>OoS</v>
      </c>
      <c r="F13" s="14" t="str">
        <f>GOV!$C$4078</f>
        <v>DM</v>
      </c>
      <c r="G13" s="4"/>
      <c r="H13" s="14" t="str">
        <f>MC!$C$90</f>
        <v>OoS</v>
      </c>
      <c r="I13" s="24" t="str">
        <f>MPM!$C$90</f>
        <v>OoS</v>
      </c>
      <c r="J13" s="4"/>
      <c r="K13" s="14" t="str">
        <f>PAD!$C$70</f>
        <v>OoS</v>
      </c>
      <c r="L13" s="4"/>
      <c r="M13" s="14" t="str">
        <f>PLAN!$C$90</f>
        <v>OoS</v>
      </c>
      <c r="N13" s="14" t="str">
        <f>PQA!$C$70</f>
        <v>OoS</v>
      </c>
      <c r="O13" s="14" t="str">
        <f>PR!$C$70</f>
        <v>OoS</v>
      </c>
      <c r="P13" s="14" t="str">
        <f>RDM!$C$70</f>
        <v>OoS</v>
      </c>
      <c r="Q13" s="23"/>
      <c r="R13" s="14" t="str">
        <f>VV!$C$90</f>
        <v>OoS</v>
      </c>
      <c r="S13" s="4"/>
      <c r="T13" s="14" t="str">
        <f>DQ!$C$90</f>
        <v>OoS</v>
      </c>
      <c r="U13" s="14" t="str">
        <f>PI!$C$70</f>
        <v>OoS</v>
      </c>
      <c r="V13" s="14" t="str">
        <f>TS!$C$70</f>
        <v>OoS</v>
      </c>
      <c r="W13" s="14" t="str">
        <f>WE!$C$70</f>
        <v>OoS</v>
      </c>
      <c r="X13" s="14" t="str">
        <f>ESAF!$C$90</f>
        <v>OoS</v>
      </c>
      <c r="Y13" s="14" t="str">
        <f>ESEC!$C$90</f>
        <v>OoS</v>
      </c>
      <c r="Z13" s="14" t="str">
        <f>MST!$C$90</f>
        <v>OoS</v>
      </c>
      <c r="AA13" s="14" t="str">
        <f>CONT!$C$70</f>
        <v>OoS</v>
      </c>
      <c r="AB13" s="14" t="str">
        <f>IRP!$C$70</f>
        <v>OoS</v>
      </c>
      <c r="AC13" s="14" t="str">
        <f>SDM!$C$70</f>
        <v>OoS</v>
      </c>
      <c r="AD13" s="14" t="str">
        <f>STSM!$C$70</f>
        <v>OoS</v>
      </c>
      <c r="AE13" s="14" t="str">
        <f>SAM!$C$130</f>
        <v>OoS</v>
      </c>
      <c r="AF13" s="4"/>
    </row>
    <row r="14" spans="1:32" ht="13" x14ac:dyDescent="0.3">
      <c r="A14" s="18">
        <v>2.4</v>
      </c>
      <c r="B14" s="23"/>
      <c r="C14" s="14" t="str">
        <f>CM!$C$90</f>
        <v>OoS</v>
      </c>
      <c r="D14" s="14" t="str">
        <f>DAR!$C$110</f>
        <v>OoS</v>
      </c>
      <c r="E14" s="17"/>
      <c r="F14" s="14" t="str">
        <f>GOV!$C$4098</f>
        <v>DM</v>
      </c>
      <c r="G14" s="23"/>
      <c r="H14" s="14" t="str">
        <f>MC!$C$110</f>
        <v>OoS</v>
      </c>
      <c r="I14" s="14" t="str">
        <f>MPM!$C$110</f>
        <v>OoS</v>
      </c>
      <c r="J14" s="4"/>
      <c r="K14" s="23"/>
      <c r="L14" s="4"/>
      <c r="M14" s="14" t="str">
        <f>PLAN!$C$110</f>
        <v>OoS</v>
      </c>
      <c r="N14" s="14" t="str">
        <f>PQA!$C$90</f>
        <v>OoS</v>
      </c>
      <c r="O14" s="14" t="str">
        <f>PR!$C$90</f>
        <v>OoS</v>
      </c>
      <c r="P14" s="14" t="str">
        <f>RDM!$C$90</f>
        <v>OoS</v>
      </c>
      <c r="Q14" s="23"/>
      <c r="R14" s="23"/>
      <c r="S14" s="4"/>
      <c r="T14" s="4"/>
      <c r="U14" s="14" t="str">
        <f>PI!$C$90</f>
        <v>OoS</v>
      </c>
      <c r="V14" s="23"/>
      <c r="W14" s="4"/>
      <c r="X14" s="4"/>
      <c r="Y14" s="14" t="str">
        <f>ESEC!$C$110</f>
        <v>OoS</v>
      </c>
      <c r="Z14" s="14" t="str">
        <f>MST!$C$110</f>
        <v>OoS</v>
      </c>
      <c r="AA14" s="23"/>
      <c r="AB14" s="23"/>
      <c r="AC14" s="14" t="str">
        <f>SDM!$C$90</f>
        <v>OoS</v>
      </c>
      <c r="AD14" s="15"/>
      <c r="AE14" s="14" t="str">
        <f>SAM!$C$190</f>
        <v>OoS</v>
      </c>
      <c r="AF14" s="4"/>
    </row>
    <row r="15" spans="1:32" ht="13" x14ac:dyDescent="0.3">
      <c r="A15" s="18">
        <v>2.5</v>
      </c>
      <c r="B15" s="23"/>
      <c r="C15" s="14" t="str">
        <f>CM!$C$110</f>
        <v>OoS</v>
      </c>
      <c r="D15" s="14" t="str">
        <f>DAR!$C$130</f>
        <v>OoS</v>
      </c>
      <c r="E15" s="17"/>
      <c r="F15" s="23"/>
      <c r="G15" s="23"/>
      <c r="H15" s="23"/>
      <c r="I15" s="14" t="str">
        <f>MPM!$C$130</f>
        <v>OoS</v>
      </c>
      <c r="J15" s="4"/>
      <c r="K15" s="23"/>
      <c r="L15" s="4"/>
      <c r="M15" s="14" t="str">
        <f>PLAN!$C$130</f>
        <v>OoS</v>
      </c>
      <c r="N15" s="23"/>
      <c r="O15" s="23"/>
      <c r="P15" s="14" t="str">
        <f>RDM!$C$110</f>
        <v>OoS</v>
      </c>
      <c r="Q15" s="23"/>
      <c r="R15" s="23"/>
      <c r="S15" s="4"/>
      <c r="T15" s="4"/>
      <c r="U15" s="14" t="str">
        <f>PI!$C$110</f>
        <v>OoS</v>
      </c>
      <c r="V15" s="23"/>
      <c r="W15" s="4"/>
      <c r="X15" s="4"/>
      <c r="Y15" s="4"/>
      <c r="Z15" s="4"/>
      <c r="AA15" s="23"/>
      <c r="AB15" s="23"/>
      <c r="AC15" s="14" t="str">
        <f>SDM!$C$110</f>
        <v>OoS</v>
      </c>
      <c r="AD15" s="15"/>
      <c r="AE15" s="15"/>
      <c r="AF15" s="4"/>
    </row>
    <row r="16" spans="1:32" ht="13" x14ac:dyDescent="0.3">
      <c r="A16" s="18">
        <v>2.6</v>
      </c>
      <c r="B16" s="23"/>
      <c r="C16" s="14" t="str">
        <f>CM!$C$130</f>
        <v>OoS</v>
      </c>
      <c r="D16" s="23"/>
      <c r="E16" s="17"/>
      <c r="F16" s="23"/>
      <c r="G16" s="23"/>
      <c r="H16" s="23"/>
      <c r="I16" s="24" t="str">
        <f>MPM!$C$150</f>
        <v>OoS</v>
      </c>
      <c r="J16" s="4"/>
      <c r="K16" s="23"/>
      <c r="L16" s="4"/>
      <c r="M16" s="14" t="str">
        <f>PLAN!$C$150</f>
        <v>OoS</v>
      </c>
      <c r="N16" s="23"/>
      <c r="O16" s="23"/>
      <c r="Q16" s="23"/>
      <c r="R16" s="23"/>
      <c r="S16" s="4"/>
      <c r="T16" s="4"/>
      <c r="U16" s="24" t="str">
        <f>PI!$C$130</f>
        <v>OoS</v>
      </c>
      <c r="V16" s="23"/>
      <c r="W16" s="4"/>
      <c r="X16" s="4"/>
      <c r="Y16" s="4"/>
      <c r="Z16" s="4"/>
      <c r="AA16" s="23"/>
      <c r="AB16" s="23"/>
      <c r="AC16" s="14" t="str">
        <f>SDM!$C$130</f>
        <v>OoS</v>
      </c>
      <c r="AD16" s="23"/>
      <c r="AE16" s="23"/>
      <c r="AF16" s="4"/>
    </row>
    <row r="17" spans="1:32" ht="13" x14ac:dyDescent="0.3">
      <c r="A17" s="18">
        <v>2.7</v>
      </c>
      <c r="B17" s="23"/>
      <c r="C17" s="23"/>
      <c r="D17" s="23"/>
      <c r="E17" s="17"/>
      <c r="F17" s="23"/>
      <c r="G17" s="23"/>
      <c r="H17" s="23"/>
      <c r="I17" s="23"/>
      <c r="J17" s="23"/>
      <c r="K17" s="23"/>
      <c r="L17" s="4"/>
      <c r="M17" s="14" t="str">
        <f>PLAN!$C$170</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PLAN!$C$190</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CAR!$C$70</f>
        <v>OoS</v>
      </c>
      <c r="C21" s="23"/>
      <c r="D21" s="14" t="str">
        <f>DAR!$C$150</f>
        <v>OoS</v>
      </c>
      <c r="E21" s="24" t="str">
        <f>EST!$C$90</f>
        <v>OoS</v>
      </c>
      <c r="F21" s="14" t="str">
        <f>GOV!$C$4118</f>
        <v>DM</v>
      </c>
      <c r="G21" s="14" t="str">
        <f>II!$C$3578</f>
        <v>DM</v>
      </c>
      <c r="H21" s="14" t="str">
        <f>MC!$C$130</f>
        <v>OoS</v>
      </c>
      <c r="I21" s="14" t="str">
        <f>MPM!$C$170</f>
        <v>OoS</v>
      </c>
      <c r="J21" s="14" t="str">
        <f>OT!$C$70</f>
        <v>OoS</v>
      </c>
      <c r="K21" s="14" t="str">
        <f>PAD!$C$90</f>
        <v>OoS</v>
      </c>
      <c r="L21" s="14" t="str">
        <f>PCM!$C$110</f>
        <v>OoS</v>
      </c>
      <c r="M21" s="14" t="str">
        <f>PLAN!$C$210</f>
        <v>OoS</v>
      </c>
      <c r="N21" s="14" t="str">
        <f>PQA!$C$110</f>
        <v>OoS</v>
      </c>
      <c r="O21" s="14" t="str">
        <f>PR!$C$110</f>
        <v>OoS</v>
      </c>
      <c r="P21" s="14" t="str">
        <f>RDM!$C$130</f>
        <v>OoS</v>
      </c>
      <c r="Q21" s="14" t="str">
        <f>RSK!$C$70</f>
        <v>OoS</v>
      </c>
      <c r="R21" s="14" t="str">
        <f>VV!$C$110</f>
        <v>OoS</v>
      </c>
      <c r="S21" s="14" t="str">
        <f>DM!$C$90</f>
        <v>OoS</v>
      </c>
      <c r="T21" s="14" t="str">
        <f>DQ!$C$110</f>
        <v>OoS</v>
      </c>
      <c r="U21" s="14" t="str">
        <f>PI!$C$150</f>
        <v>OoS</v>
      </c>
      <c r="V21" s="14" t="str">
        <f>TS!$C$90</f>
        <v>OoS</v>
      </c>
      <c r="W21" s="14" t="str">
        <f>WE!$C$90</f>
        <v>OoS</v>
      </c>
      <c r="X21" s="14" t="str">
        <f>ESAF!$C$110</f>
        <v>OoS</v>
      </c>
      <c r="Y21" s="14" t="str">
        <f>ESEC!$C$130</f>
        <v>OoS</v>
      </c>
      <c r="Z21" s="14" t="str">
        <f>MST!$C$130</f>
        <v>OoS</v>
      </c>
      <c r="AA21" s="14" t="str">
        <f>CONT!$C$90</f>
        <v>OoS</v>
      </c>
      <c r="AB21" s="14" t="str">
        <f>IRP!$C$90</f>
        <v>OoS</v>
      </c>
      <c r="AC21" s="14" t="str">
        <f>SDM!$C$150</f>
        <v>OoS</v>
      </c>
      <c r="AD21" s="14" t="str">
        <f>STSM!$C$90</f>
        <v>OoS</v>
      </c>
      <c r="AE21" s="14" t="str">
        <f>SAM!$C$190</f>
        <v>OoS</v>
      </c>
      <c r="AF21" s="14" t="str">
        <f>EVW!$C$90</f>
        <v>OoS</v>
      </c>
    </row>
    <row r="22" spans="1:32" ht="13" x14ac:dyDescent="0.3">
      <c r="A22" s="18">
        <v>3.2</v>
      </c>
      <c r="B22" s="14" t="str">
        <f>CAR!$C$90</f>
        <v>OoS</v>
      </c>
      <c r="C22" s="23"/>
      <c r="D22" s="23"/>
      <c r="E22" s="14" t="str">
        <f>EST!$C$110</f>
        <v>OoS</v>
      </c>
      <c r="F22" s="14" t="str">
        <f>GOV!$C$4138</f>
        <v>DM</v>
      </c>
      <c r="G22" s="14" t="str">
        <f>II!$C$3598</f>
        <v>DM</v>
      </c>
      <c r="H22" s="14" t="str">
        <f>MC!$C$150</f>
        <v>OoS</v>
      </c>
      <c r="I22" s="14" t="str">
        <f>MPM!$C$190</f>
        <v>OoS</v>
      </c>
      <c r="J22" s="14" t="str">
        <f>OT!$C$90</f>
        <v>OoS</v>
      </c>
      <c r="K22" s="14" t="str">
        <f>PAD!$C$110</f>
        <v>OoS</v>
      </c>
      <c r="L22" s="14" t="str">
        <f>PCM!$C$130</f>
        <v>OoS</v>
      </c>
      <c r="M22" s="14" t="str">
        <f>PLAN!$C$230</f>
        <v>OoS</v>
      </c>
      <c r="N22" s="17"/>
      <c r="O22" s="23"/>
      <c r="P22" s="14" t="str">
        <f>RDM!$C$150</f>
        <v>OoS</v>
      </c>
      <c r="Q22" s="14" t="str">
        <f>RSK!$C$90</f>
        <v>OoS</v>
      </c>
      <c r="R22" s="14" t="str">
        <f>VV!$C$130</f>
        <v>OoS</v>
      </c>
      <c r="S22" s="14" t="str">
        <f>DM!$C$110</f>
        <v>OoS</v>
      </c>
      <c r="T22" s="14" t="str">
        <f>DQ!$C$130</f>
        <v>OoS</v>
      </c>
      <c r="U22" s="14" t="str">
        <f>PI!$C$170</f>
        <v>OoS</v>
      </c>
      <c r="V22" s="14" t="str">
        <f>TS!$C$110</f>
        <v>OoS</v>
      </c>
      <c r="W22" s="14" t="str">
        <f>WE!$C$110</f>
        <v>OoS</v>
      </c>
      <c r="X22" s="14" t="str">
        <f>ESAF!$C$130</f>
        <v>OoS</v>
      </c>
      <c r="Y22" s="14" t="str">
        <f>ESEC!$C$150</f>
        <v>OoS</v>
      </c>
      <c r="Z22" s="14" t="str">
        <f>MST!$C$150</f>
        <v>OoS</v>
      </c>
      <c r="AA22" s="14" t="str">
        <f>CONT!$C$110</f>
        <v>OoS</v>
      </c>
      <c r="AB22" s="14" t="str">
        <f>IRP!$C$110</f>
        <v>OoS</v>
      </c>
      <c r="AC22" s="23"/>
      <c r="AD22" s="23"/>
      <c r="AE22" s="14" t="str">
        <f>SAM!$C$210</f>
        <v>OoS</v>
      </c>
      <c r="AF22" s="14" t="str">
        <f>EVW!$C$110</f>
        <v>OoS</v>
      </c>
    </row>
    <row r="23" spans="1:32" ht="13" x14ac:dyDescent="0.3">
      <c r="A23" s="18">
        <v>3.3</v>
      </c>
      <c r="B23" s="14" t="str">
        <f>CAR!$C$110</f>
        <v>OoS</v>
      </c>
      <c r="C23" s="23"/>
      <c r="D23" s="23"/>
      <c r="E23" s="17"/>
      <c r="F23" s="23"/>
      <c r="G23" s="14" t="str">
        <f>II!$C$3618</f>
        <v>DM</v>
      </c>
      <c r="H23" s="14" t="str">
        <f>MC!$C$170</f>
        <v>OoS</v>
      </c>
      <c r="I23" s="14" t="str">
        <f>MPM!$C$210</f>
        <v>OoS</v>
      </c>
      <c r="J23" s="14" t="str">
        <f>OT!$C$110</f>
        <v>OoS</v>
      </c>
      <c r="K23" s="14" t="str">
        <f>PAD!$C$130</f>
        <v>OoS</v>
      </c>
      <c r="L23" s="14" t="str">
        <f>PCM!$C$150</f>
        <v>OoS</v>
      </c>
      <c r="M23" s="14" t="str">
        <f>PLAN!$C$250</f>
        <v>OoS</v>
      </c>
      <c r="N23" s="17"/>
      <c r="O23" s="4"/>
      <c r="P23" s="14" t="str">
        <f>RDM!$C$170</f>
        <v>OoS</v>
      </c>
      <c r="Q23" s="14" t="str">
        <f>RSK!$C$110</f>
        <v>OoS</v>
      </c>
      <c r="R23" s="23"/>
      <c r="S23" s="17"/>
      <c r="T23" s="17"/>
      <c r="U23" s="14" t="str">
        <f>PI!$C$190</f>
        <v>OoS</v>
      </c>
      <c r="V23" s="14" t="str">
        <f>TS!$C$130</f>
        <v>OoS</v>
      </c>
      <c r="W23" s="14" t="str">
        <f>WE!$C$130</f>
        <v>OoS</v>
      </c>
      <c r="X23" s="14" t="str">
        <f>ESAF!$C$150</f>
        <v>OoS</v>
      </c>
      <c r="Y23" s="14" t="str">
        <f>ESEC!$C$170</f>
        <v>OoS</v>
      </c>
      <c r="Z23" s="14" t="str">
        <f>MST!$C$170</f>
        <v>OoS</v>
      </c>
      <c r="AA23" s="24" t="str">
        <f>CONT!$C$130</f>
        <v>OoS</v>
      </c>
      <c r="AB23" s="23"/>
      <c r="AC23" s="23"/>
      <c r="AD23" s="23"/>
      <c r="AE23" s="23"/>
      <c r="AF23" s="17"/>
    </row>
    <row r="24" spans="1:32" ht="13" x14ac:dyDescent="0.3">
      <c r="A24" s="18">
        <v>3.4</v>
      </c>
      <c r="B24" s="14" t="str">
        <f>CAR!$C$130</f>
        <v>OoS</v>
      </c>
      <c r="C24" s="23"/>
      <c r="D24" s="23"/>
      <c r="E24" s="23"/>
      <c r="F24" s="23"/>
      <c r="G24" s="23"/>
      <c r="H24" s="14" t="str">
        <f>MC!$C$190</f>
        <v>OoS</v>
      </c>
      <c r="I24" s="14" t="str">
        <f>MPM!$C$230</f>
        <v>OoS</v>
      </c>
      <c r="J24" s="14" t="str">
        <f>OT!$C$130</f>
        <v>OoS</v>
      </c>
      <c r="K24" s="14" t="str">
        <f>PAD!$C$150</f>
        <v>OoS</v>
      </c>
      <c r="L24" s="14" t="str">
        <f>PCM!$C$170</f>
        <v>OoS</v>
      </c>
      <c r="M24" s="14" t="str">
        <f>PLAN!$C$270</f>
        <v>OoS</v>
      </c>
      <c r="N24" s="17"/>
      <c r="O24" s="4"/>
      <c r="P24" s="14" t="str">
        <f>RDM!$C$190</f>
        <v>OoS</v>
      </c>
      <c r="Q24" s="14" t="str">
        <f>RSK!$C$130</f>
        <v>OoS</v>
      </c>
      <c r="R24" s="23"/>
      <c r="S24" s="4"/>
      <c r="T24" s="4"/>
      <c r="U24" s="23"/>
      <c r="V24" s="14" t="str">
        <f>TS!$C$150</f>
        <v>OoS</v>
      </c>
      <c r="W24" s="4"/>
      <c r="X24" s="4"/>
      <c r="Y24" s="4"/>
      <c r="Z24" s="4"/>
      <c r="AA24" s="23"/>
      <c r="AB24" s="23"/>
      <c r="AC24" s="23"/>
      <c r="AD24" s="23"/>
      <c r="AE24" s="23"/>
      <c r="AF24" s="4"/>
    </row>
    <row r="25" spans="1:32" ht="13" x14ac:dyDescent="0.3">
      <c r="A25" s="18">
        <v>3.5</v>
      </c>
      <c r="B25" s="14" t="str">
        <f>CAR!$C$150</f>
        <v>OoS</v>
      </c>
      <c r="C25" s="23"/>
      <c r="D25" s="23"/>
      <c r="E25" s="23"/>
      <c r="F25" s="23"/>
      <c r="G25" s="23"/>
      <c r="H25" s="23"/>
      <c r="I25" s="14" t="str">
        <f>MPM!$C$250</f>
        <v>OoS</v>
      </c>
      <c r="J25" s="14" t="str">
        <f>OT!$C$150</f>
        <v>OoS</v>
      </c>
      <c r="K25" s="14" t="str">
        <f>PAD!$C$170</f>
        <v>OoS</v>
      </c>
      <c r="L25" s="14" t="str">
        <f>PCM!$C$190</f>
        <v>OoS</v>
      </c>
      <c r="M25" s="23"/>
      <c r="N25" s="17"/>
      <c r="O25" s="23"/>
      <c r="P25" s="14" t="str">
        <f>RDM!$C$210</f>
        <v>OoS</v>
      </c>
      <c r="Q25" s="14" t="str">
        <f>RSK!$C$150</f>
        <v>OoS</v>
      </c>
      <c r="R25" s="23"/>
      <c r="S25" s="4"/>
      <c r="T25" s="4"/>
      <c r="U25" s="23"/>
      <c r="V25" s="14" t="str">
        <f>TS!$C$170</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MPM!$C$270</f>
        <v>OoS</v>
      </c>
      <c r="J26" s="14" t="str">
        <f>OT!$C$170</f>
        <v>OoS</v>
      </c>
      <c r="K26" s="14" t="str">
        <f>PAD!$C$190</f>
        <v>OoS</v>
      </c>
      <c r="L26" s="14" t="str">
        <f>PCM!$C$210</f>
        <v>OoS</v>
      </c>
      <c r="M26" s="23"/>
      <c r="N26" s="23"/>
      <c r="O26" s="23"/>
      <c r="P26" s="14" t="str">
        <f>RDM!$C$230</f>
        <v>OoS</v>
      </c>
      <c r="Q26" s="4"/>
      <c r="R26" s="23"/>
      <c r="S26" s="4"/>
      <c r="T26" s="4"/>
      <c r="U26" s="23"/>
      <c r="V26" s="14" t="str">
        <f>TS!$C$190</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RDM!$C$250</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CAR!$C$170</f>
        <v>OoS</v>
      </c>
      <c r="C30" s="23"/>
      <c r="D30" s="23"/>
      <c r="E30" s="23"/>
      <c r="F30" s="14" t="str">
        <f>GOV!$C$4158</f>
        <v>DM</v>
      </c>
      <c r="G30" s="14" t="str">
        <f>II!$C$3638</f>
        <v>DM</v>
      </c>
      <c r="H30" s="23"/>
      <c r="I30" s="14" t="str">
        <f>MPM!$C$290</f>
        <v>OoS</v>
      </c>
      <c r="J30" s="23"/>
      <c r="K30" s="17"/>
      <c r="L30" s="14" t="str">
        <f>PCM!$C$230</f>
        <v>OoS</v>
      </c>
      <c r="M30" s="14" t="str">
        <f>PLAN!$C$290</f>
        <v>OoS</v>
      </c>
      <c r="N30" s="23"/>
      <c r="O30" s="23"/>
      <c r="P30" s="23"/>
      <c r="Q30" s="23"/>
      <c r="R30" s="23"/>
      <c r="S30" s="4"/>
      <c r="T30" s="4"/>
      <c r="U30" s="23"/>
      <c r="V30" s="23"/>
      <c r="W30" s="4"/>
      <c r="X30" s="4"/>
      <c r="Y30" s="4"/>
      <c r="Z30" s="14" t="str">
        <f>MST!$C$190</f>
        <v>OoS</v>
      </c>
      <c r="AA30" s="23"/>
      <c r="AB30" s="23"/>
      <c r="AC30" s="23"/>
      <c r="AD30" s="23"/>
      <c r="AE30" s="14" t="str">
        <f>SAM!$C$230</f>
        <v>OoS</v>
      </c>
      <c r="AF30" s="4"/>
    </row>
    <row r="31" spans="1:32" ht="13" hidden="1" x14ac:dyDescent="0.3">
      <c r="A31" s="18">
        <v>4.2</v>
      </c>
      <c r="B31" s="14" t="str">
        <f>CAR!$C$190</f>
        <v>OoS</v>
      </c>
      <c r="C31" s="23"/>
      <c r="D31" s="23"/>
      <c r="E31" s="23"/>
      <c r="F31" s="23"/>
      <c r="G31" s="23"/>
      <c r="H31" s="23"/>
      <c r="I31" s="14" t="str">
        <f>MPM!$C$310</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MPM!$C$330</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MPM!$C$350</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MPM!$C$370</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CAR!$C$210</f>
        <v>OoS</v>
      </c>
      <c r="C37" s="23"/>
      <c r="D37" s="23"/>
      <c r="E37" s="23"/>
      <c r="F37" s="23"/>
      <c r="G37" s="23"/>
      <c r="H37" s="23"/>
      <c r="I37" s="14" t="str">
        <f>MPM!$C$390</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MPM!$C$410</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MPM!$C$430</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43" priority="245" operator="containsText" text="S">
      <formula>NOT(ISERROR(SEARCH("S",AF2)))</formula>
    </cfRule>
    <cfRule type="containsText" dxfId="142" priority="246" operator="containsText" text="U">
      <formula>NOT(ISERROR(SEARCH("U",AF2)))</formula>
    </cfRule>
    <cfRule type="containsText" dxfId="141" priority="247" operator="containsText" text="NR">
      <formula>NOT(ISERROR(SEARCH("NR",AF2)))</formula>
    </cfRule>
  </conditionalFormatting>
  <conditionalFormatting sqref="B11:AF19">
    <cfRule type="expression" dxfId="140" priority="9" stopIfTrue="1">
      <formula>(B$40&lt;2)</formula>
    </cfRule>
  </conditionalFormatting>
  <conditionalFormatting sqref="B21:AF28">
    <cfRule type="expression" dxfId="139" priority="8" stopIfTrue="1">
      <formula>(B$40&lt;3)</formula>
    </cfRule>
  </conditionalFormatting>
  <conditionalFormatting sqref="B30:AF35">
    <cfRule type="expression" dxfId="138" priority="7" stopIfTrue="1">
      <formula>(B$40&lt;4)</formula>
    </cfRule>
  </conditionalFormatting>
  <conditionalFormatting sqref="B37:AF39">
    <cfRule type="expression" dxfId="137" priority="6" stopIfTrue="1">
      <formula>(B$40&lt;5)</formula>
    </cfRule>
  </conditionalFormatting>
  <conditionalFormatting sqref="B5:AF9 B11:AF19 B21:AF28 B30:AF35 B37:AF39">
    <cfRule type="expression" dxfId="136" priority="1">
      <formula>OR(B5="NY")</formula>
    </cfRule>
    <cfRule type="expression" dxfId="135" priority="2">
      <formula>OR(B5="NC")</formula>
    </cfRule>
    <cfRule type="expression" dxfId="134" priority="3">
      <formula>OR(B5="L",B5="FM",B5="S")</formula>
    </cfRule>
    <cfRule type="expression" dxfId="133" priority="4">
      <formula>OR(B5="M",B5="LM",B5="NR")</formula>
    </cfRule>
    <cfRule type="expression" dxfId="132" priority="5">
      <formula>OR(B5="H",B5="PM",B5="NM",B5="DM",B5="U")</formula>
    </cfRule>
  </conditionalFormatting>
  <pageMargins left="0.75" right="0.75" top="1" bottom="1" header="0.5" footer="0.5"/>
  <pageSetup orientation="portrait" horizontalDpi="4294967292" verticalDpi="429496729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9FD76-2986-4AEF-9EEB-8D2B9858AC76}">
  <sheetPr codeName="Sheet53"/>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Summary'!B49</f>
        <v>P-10</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CAR!$C$11</f>
        <v>OoS</v>
      </c>
      <c r="C5" s="14" t="str">
        <f>CM!$C$11</f>
        <v>OoS</v>
      </c>
      <c r="D5" s="14" t="str">
        <f>DAR!$C$11</f>
        <v>OoS</v>
      </c>
      <c r="E5" s="14" t="str">
        <f>EST!$C$11</f>
        <v>OoS</v>
      </c>
      <c r="F5" s="14" t="str">
        <f>GOV!$C$4019</f>
        <v>DM</v>
      </c>
      <c r="G5" s="14" t="str">
        <f>II!$C$3519</f>
        <v>DM</v>
      </c>
      <c r="H5" s="14" t="str">
        <f>MC!$C$11</f>
        <v>OoS</v>
      </c>
      <c r="I5" s="14" t="str">
        <f>MPM!$C$11</f>
        <v>OoS</v>
      </c>
      <c r="J5" s="14" t="str">
        <f>OT!$C$11</f>
        <v>OoS</v>
      </c>
      <c r="K5" s="14" t="str">
        <f>PAD!$C$11</f>
        <v>OoS</v>
      </c>
      <c r="L5" s="14" t="str">
        <f>PCM!$C$11</f>
        <v>OoS</v>
      </c>
      <c r="M5" s="14" t="str">
        <f>PLAN!$C$11</f>
        <v>OoS</v>
      </c>
      <c r="N5" s="14" t="str">
        <f>PQA!$C$11</f>
        <v>OoS</v>
      </c>
      <c r="O5" s="14" t="str">
        <f>PR!$C$11</f>
        <v>OoS</v>
      </c>
      <c r="P5" s="14" t="str">
        <f>RDM!$C$11</f>
        <v>OoS</v>
      </c>
      <c r="Q5" s="14" t="str">
        <f>RSK!$C$11</f>
        <v>OoS</v>
      </c>
      <c r="R5" s="14" t="str">
        <f>VV!$C$11</f>
        <v>OoS</v>
      </c>
      <c r="S5" s="14" t="str">
        <f>DM!$C$11</f>
        <v>OoS</v>
      </c>
      <c r="T5" s="14" t="str">
        <f>DQ!$C$11</f>
        <v>OoS</v>
      </c>
      <c r="U5" s="14" t="str">
        <f>PI!$C$11</f>
        <v>OoS</v>
      </c>
      <c r="V5" s="14" t="str">
        <f>TS!$C$11</f>
        <v>OoS</v>
      </c>
      <c r="W5" s="14" t="str">
        <f>WE!$C$11</f>
        <v>OoS</v>
      </c>
      <c r="X5" s="14" t="str">
        <f>ESAF!$C$11</f>
        <v>OoS</v>
      </c>
      <c r="Y5" s="14" t="str">
        <f>ESEC!$C$11</f>
        <v>OoS</v>
      </c>
      <c r="Z5" s="14" t="str">
        <f>MST!$C$11</f>
        <v>OoS</v>
      </c>
      <c r="AA5" s="14" t="str">
        <f>CONT!$C$11</f>
        <v>OoS</v>
      </c>
      <c r="AB5" s="14" t="str">
        <f>IRP!$C$11</f>
        <v>OoS</v>
      </c>
      <c r="AC5" s="14" t="str">
        <f>SDM!$C$11</f>
        <v>OoS</v>
      </c>
      <c r="AD5" s="14" t="str">
        <f>STSM!$C$11</f>
        <v>OoS</v>
      </c>
      <c r="AE5" s="14" t="str">
        <f>SAM!$C$11</f>
        <v>OoS</v>
      </c>
      <c r="AF5" s="14" t="str">
        <f>EVW!$C$11</f>
        <v>OoS</v>
      </c>
    </row>
    <row r="6" spans="1:32" ht="13" x14ac:dyDescent="0.3">
      <c r="A6" s="18">
        <v>1.2</v>
      </c>
      <c r="B6" s="23"/>
      <c r="C6" s="23"/>
      <c r="D6" s="14" t="str">
        <f>DAR!$C$31</f>
        <v>OoS</v>
      </c>
      <c r="E6" s="23"/>
      <c r="F6" s="4"/>
      <c r="G6" s="4"/>
      <c r="H6" s="14" t="str">
        <f>MC!$C$31</f>
        <v>OoS</v>
      </c>
      <c r="I6" s="14" t="str">
        <f>MPM!$C$31</f>
        <v>OoS</v>
      </c>
      <c r="J6" s="4"/>
      <c r="K6" s="4"/>
      <c r="L6" s="14" t="str">
        <f>PCM!$C$31</f>
        <v>OoS</v>
      </c>
      <c r="M6" s="14" t="str">
        <f>PLAN!$C$31</f>
        <v>OoS</v>
      </c>
      <c r="N6" s="4"/>
      <c r="O6" s="4"/>
      <c r="P6" s="4"/>
      <c r="Q6" s="4"/>
      <c r="R6" s="14" t="str">
        <f>VV!$C$31</f>
        <v>OoS</v>
      </c>
      <c r="S6" s="14" t="str">
        <f>DM!$C$31</f>
        <v>OoS</v>
      </c>
      <c r="T6" s="14" t="str">
        <f>DQ!$C$31</f>
        <v>OoS</v>
      </c>
      <c r="U6" s="4"/>
      <c r="V6" s="4"/>
      <c r="W6" s="17"/>
      <c r="X6" s="14" t="str">
        <f>ESAF!$C$31</f>
        <v>OoS</v>
      </c>
      <c r="Y6" s="14" t="str">
        <f>ESEC!$C$31</f>
        <v>OoS</v>
      </c>
      <c r="Z6" s="14" t="str">
        <f>MST!$C$31</f>
        <v>OoS</v>
      </c>
      <c r="AA6" s="4"/>
      <c r="AB6" s="4"/>
      <c r="AC6" s="4"/>
      <c r="AD6" s="4"/>
      <c r="AE6" s="14" t="str">
        <f>SAM!$C$31</f>
        <v>OoS</v>
      </c>
      <c r="AF6" s="14" t="str">
        <f>EVW!$C$31</f>
        <v>OoS</v>
      </c>
    </row>
    <row r="7" spans="1:32" ht="13" x14ac:dyDescent="0.3">
      <c r="A7" s="18">
        <v>1.3</v>
      </c>
      <c r="B7" s="23"/>
      <c r="C7" s="23"/>
      <c r="D7" s="23"/>
      <c r="E7" s="23"/>
      <c r="F7" s="4"/>
      <c r="G7" s="23"/>
      <c r="H7" s="23"/>
      <c r="I7" s="17"/>
      <c r="J7" s="4"/>
      <c r="K7" s="23"/>
      <c r="L7" s="14" t="str">
        <f>PCM!$C$51</f>
        <v>OoS</v>
      </c>
      <c r="M7" s="23"/>
      <c r="N7" s="4"/>
      <c r="O7" s="4"/>
      <c r="P7" s="23"/>
      <c r="Q7" s="4"/>
      <c r="R7" s="4"/>
      <c r="S7" s="4"/>
      <c r="T7" s="4"/>
      <c r="U7" s="4"/>
      <c r="V7" s="4"/>
      <c r="W7" s="4"/>
      <c r="X7" s="4"/>
      <c r="Y7" s="4"/>
      <c r="Z7" s="4"/>
      <c r="AA7" s="4"/>
      <c r="AB7" s="4"/>
      <c r="AC7" s="4"/>
      <c r="AD7" s="4"/>
      <c r="AE7" s="14" t="str">
        <f>SAM!$C$51</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SAM!$C$71</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CAR!$C$31</f>
        <v>OoS</v>
      </c>
      <c r="C11" s="14" t="str">
        <f>CM!$C$31</f>
        <v>OoS</v>
      </c>
      <c r="D11" s="14" t="str">
        <f>DAR!$C$51</f>
        <v>OoS</v>
      </c>
      <c r="E11" s="14" t="str">
        <f>EST!$C$31</f>
        <v>OoS</v>
      </c>
      <c r="F11" s="14" t="str">
        <f>GOV!$C$4039</f>
        <v>DM</v>
      </c>
      <c r="G11" s="14" t="str">
        <f>II!$C$3539</f>
        <v>DM</v>
      </c>
      <c r="H11" s="14" t="str">
        <f>MC!$C$51</f>
        <v>OoS</v>
      </c>
      <c r="I11" s="14" t="str">
        <f>MPM!$C$51</f>
        <v>OoS</v>
      </c>
      <c r="J11" s="14" t="str">
        <f>OT!$C$31</f>
        <v>OoS</v>
      </c>
      <c r="K11" s="14" t="str">
        <f>PAD!$C$31</f>
        <v>OoS</v>
      </c>
      <c r="L11" s="14" t="str">
        <f>PCM!$C$71</f>
        <v>OoS</v>
      </c>
      <c r="M11" s="14" t="str">
        <f>PLAN!$C$51</f>
        <v>OoS</v>
      </c>
      <c r="N11" s="14" t="str">
        <f>PQA!$C$31</f>
        <v>OoS</v>
      </c>
      <c r="O11" s="14" t="str">
        <f>PR!$C$31</f>
        <v>OoS</v>
      </c>
      <c r="P11" s="14" t="str">
        <f>RDM!$C$31</f>
        <v>OoS</v>
      </c>
      <c r="Q11" s="14" t="str">
        <f>RSK!$C$31</f>
        <v>OoS</v>
      </c>
      <c r="R11" s="14" t="str">
        <f>VV!$C$51</f>
        <v>OoS</v>
      </c>
      <c r="S11" s="14" t="str">
        <f>DM!$C$51</f>
        <v>OoS</v>
      </c>
      <c r="T11" s="14" t="str">
        <f>DQ!$C$51</f>
        <v>OoS</v>
      </c>
      <c r="U11" s="14" t="str">
        <f>PI!$C$31</f>
        <v>OoS</v>
      </c>
      <c r="V11" s="14" t="str">
        <f>TS!$C$31</f>
        <v>OoS</v>
      </c>
      <c r="W11" s="14" t="str">
        <f>WE!$C$31</f>
        <v>OoS</v>
      </c>
      <c r="X11" s="14" t="str">
        <f>ESAF!$C$51</f>
        <v>OoS</v>
      </c>
      <c r="Y11" s="14" t="str">
        <f>ESEC!$C$51</f>
        <v>OoS</v>
      </c>
      <c r="Z11" s="14" t="str">
        <f>MST!$C$51</f>
        <v>OoS</v>
      </c>
      <c r="AA11" s="14" t="str">
        <f>CONT!$C$31</f>
        <v>OoS</v>
      </c>
      <c r="AB11" s="14" t="str">
        <f>IRP!$C$31</f>
        <v>OoS</v>
      </c>
      <c r="AC11" s="14" t="str">
        <f>SDM!$C$31</f>
        <v>OoS</v>
      </c>
      <c r="AD11" s="14" t="str">
        <f>STSM!$C$31</f>
        <v>OoS</v>
      </c>
      <c r="AE11" s="14" t="str">
        <f>SAM!$C$91</f>
        <v>OoS</v>
      </c>
      <c r="AF11" s="14" t="str">
        <f>EVW!$C$51</f>
        <v>OoS</v>
      </c>
    </row>
    <row r="12" spans="1:32" ht="13" x14ac:dyDescent="0.3">
      <c r="A12" s="18">
        <v>2.2000000000000002</v>
      </c>
      <c r="B12" s="14" t="str">
        <f>CAR!$C$51</f>
        <v>OoS</v>
      </c>
      <c r="C12" s="14" t="str">
        <f>CM!$C$51</f>
        <v>OoS</v>
      </c>
      <c r="D12" s="14" t="str">
        <f>DAR!$C$71</f>
        <v>OoS</v>
      </c>
      <c r="E12" s="14" t="str">
        <f>EST!$C$51</f>
        <v>OoS</v>
      </c>
      <c r="F12" s="14" t="str">
        <f>GOV!$C$4059</f>
        <v>DM</v>
      </c>
      <c r="G12" s="14" t="str">
        <f>II!$C$3559</f>
        <v>DM</v>
      </c>
      <c r="H12" s="14" t="str">
        <f>MC!$C$71</f>
        <v>OoS</v>
      </c>
      <c r="I12" s="14" t="str">
        <f>MPM!$C$71</f>
        <v>OoS</v>
      </c>
      <c r="J12" s="14" t="str">
        <f>OT!$C$51</f>
        <v>OoS</v>
      </c>
      <c r="K12" s="14" t="str">
        <f>PAD!$C$51</f>
        <v>OoS</v>
      </c>
      <c r="L12" s="14" t="str">
        <f>PCM!$C$91</f>
        <v>OoS</v>
      </c>
      <c r="M12" s="14" t="str">
        <f>PLAN!$C$71</f>
        <v>OoS</v>
      </c>
      <c r="N12" s="14" t="str">
        <f>PQA!$C$51</f>
        <v>OoS</v>
      </c>
      <c r="O12" s="14" t="str">
        <f>PR!$C$51</f>
        <v>OoS</v>
      </c>
      <c r="P12" s="14" t="str">
        <f>RDM!$C$51</f>
        <v>OoS</v>
      </c>
      <c r="Q12" s="14" t="str">
        <f>RSK!$C$51</f>
        <v>OoS</v>
      </c>
      <c r="R12" s="14" t="str">
        <f>VV!$C$71</f>
        <v>OoS</v>
      </c>
      <c r="S12" s="14" t="str">
        <f>DM!$C$71</f>
        <v>OoS</v>
      </c>
      <c r="T12" s="14" t="str">
        <f>DQ!$C$71</f>
        <v>OoS</v>
      </c>
      <c r="U12" s="14" t="str">
        <f>PI!$C$51</f>
        <v>OoS</v>
      </c>
      <c r="V12" s="14" t="str">
        <f>TS!$C$51</f>
        <v>OoS</v>
      </c>
      <c r="W12" s="14" t="str">
        <f>WE!$C$51</f>
        <v>OoS</v>
      </c>
      <c r="X12" s="14" t="str">
        <f>ESAF!$C$71</f>
        <v>OoS</v>
      </c>
      <c r="Y12" s="14" t="str">
        <f>ESEC!$C$71</f>
        <v>OoS</v>
      </c>
      <c r="Z12" s="14" t="str">
        <f>MST!$C$71</f>
        <v>OoS</v>
      </c>
      <c r="AA12" s="14" t="str">
        <f>CONT!$C$51</f>
        <v>OoS</v>
      </c>
      <c r="AB12" s="14" t="str">
        <f>IRP!$C$51</f>
        <v>OoS</v>
      </c>
      <c r="AC12" s="14" t="str">
        <f>SDM!$C$51</f>
        <v>OoS</v>
      </c>
      <c r="AD12" s="14" t="str">
        <f>STSM!$C$51</f>
        <v>OoS</v>
      </c>
      <c r="AE12" s="14" t="str">
        <f>SAM!$C$111</f>
        <v>OoS</v>
      </c>
      <c r="AF12" s="14" t="str">
        <f>EVW!$C$71</f>
        <v>OoS</v>
      </c>
    </row>
    <row r="13" spans="1:32" ht="13" x14ac:dyDescent="0.3">
      <c r="A13" s="18">
        <v>2.2999999999999998</v>
      </c>
      <c r="B13" s="23"/>
      <c r="C13" s="14" t="str">
        <f>CM!$C$71</f>
        <v>OoS</v>
      </c>
      <c r="D13" s="14" t="str">
        <f>DAR!$C$91</f>
        <v>OoS</v>
      </c>
      <c r="E13" s="14" t="str">
        <f>EST!$C$71</f>
        <v>OoS</v>
      </c>
      <c r="F13" s="14" t="str">
        <f>GOV!$C$4079</f>
        <v>DM</v>
      </c>
      <c r="G13" s="4"/>
      <c r="H13" s="14" t="str">
        <f>MC!$C$91</f>
        <v>OoS</v>
      </c>
      <c r="I13" s="24" t="str">
        <f>MPM!$C$91</f>
        <v>OoS</v>
      </c>
      <c r="J13" s="4"/>
      <c r="K13" s="14" t="str">
        <f>PAD!$C$71</f>
        <v>OoS</v>
      </c>
      <c r="L13" s="4"/>
      <c r="M13" s="14" t="str">
        <f>PLAN!$C$91</f>
        <v>OoS</v>
      </c>
      <c r="N13" s="14" t="str">
        <f>PQA!$C$71</f>
        <v>OoS</v>
      </c>
      <c r="O13" s="14" t="str">
        <f>PR!$C$71</f>
        <v>OoS</v>
      </c>
      <c r="P13" s="14" t="str">
        <f>RDM!$C$71</f>
        <v>OoS</v>
      </c>
      <c r="Q13" s="23"/>
      <c r="R13" s="14" t="str">
        <f>VV!$C$91</f>
        <v>OoS</v>
      </c>
      <c r="S13" s="4"/>
      <c r="T13" s="14" t="str">
        <f>DQ!$C$91</f>
        <v>OoS</v>
      </c>
      <c r="U13" s="14" t="str">
        <f>PI!$C$71</f>
        <v>OoS</v>
      </c>
      <c r="V13" s="14" t="str">
        <f>TS!$C$71</f>
        <v>OoS</v>
      </c>
      <c r="W13" s="14" t="str">
        <f>WE!$C$71</f>
        <v>OoS</v>
      </c>
      <c r="X13" s="14" t="str">
        <f>ESAF!$C$91</f>
        <v>OoS</v>
      </c>
      <c r="Y13" s="14" t="str">
        <f>ESEC!$C$91</f>
        <v>OoS</v>
      </c>
      <c r="Z13" s="14" t="str">
        <f>MST!$C$91</f>
        <v>OoS</v>
      </c>
      <c r="AA13" s="14" t="str">
        <f>CONT!$C$71</f>
        <v>OoS</v>
      </c>
      <c r="AB13" s="14" t="str">
        <f>IRP!$C$71</f>
        <v>OoS</v>
      </c>
      <c r="AC13" s="14" t="str">
        <f>SDM!$C$71</f>
        <v>OoS</v>
      </c>
      <c r="AD13" s="14" t="str">
        <f>STSM!$C$71</f>
        <v>OoS</v>
      </c>
      <c r="AE13" s="14" t="str">
        <f>SAM!$C$131</f>
        <v>OoS</v>
      </c>
      <c r="AF13" s="4"/>
    </row>
    <row r="14" spans="1:32" ht="13" x14ac:dyDescent="0.3">
      <c r="A14" s="18">
        <v>2.4</v>
      </c>
      <c r="B14" s="23"/>
      <c r="C14" s="14" t="str">
        <f>CM!$C$91</f>
        <v>OoS</v>
      </c>
      <c r="D14" s="14" t="str">
        <f>DAR!$C$111</f>
        <v>OoS</v>
      </c>
      <c r="E14" s="17"/>
      <c r="F14" s="14" t="str">
        <f>GOV!$C$4099</f>
        <v>DM</v>
      </c>
      <c r="G14" s="23"/>
      <c r="H14" s="14" t="str">
        <f>MC!$C$111</f>
        <v>OoS</v>
      </c>
      <c r="I14" s="14" t="str">
        <f>MPM!$C$111</f>
        <v>OoS</v>
      </c>
      <c r="J14" s="4"/>
      <c r="K14" s="23"/>
      <c r="L14" s="4"/>
      <c r="M14" s="14" t="str">
        <f>PLAN!$C$111</f>
        <v>OoS</v>
      </c>
      <c r="N14" s="14" t="str">
        <f>PQA!$C$91</f>
        <v>OoS</v>
      </c>
      <c r="O14" s="14" t="str">
        <f>PR!$C$91</f>
        <v>OoS</v>
      </c>
      <c r="P14" s="14" t="str">
        <f>RDM!$C$91</f>
        <v>OoS</v>
      </c>
      <c r="Q14" s="23"/>
      <c r="R14" s="23"/>
      <c r="S14" s="4"/>
      <c r="T14" s="4"/>
      <c r="U14" s="14" t="str">
        <f>PI!$C$91</f>
        <v>OoS</v>
      </c>
      <c r="V14" s="23"/>
      <c r="W14" s="4"/>
      <c r="X14" s="4"/>
      <c r="Y14" s="14" t="str">
        <f>ESEC!$C$111</f>
        <v>OoS</v>
      </c>
      <c r="Z14" s="14" t="str">
        <f>MST!$C$111</f>
        <v>OoS</v>
      </c>
      <c r="AA14" s="23"/>
      <c r="AB14" s="23"/>
      <c r="AC14" s="14" t="str">
        <f>SDM!$C$91</f>
        <v>OoS</v>
      </c>
      <c r="AD14" s="15"/>
      <c r="AE14" s="14" t="str">
        <f>SAM!$C$191</f>
        <v>OoS</v>
      </c>
      <c r="AF14" s="4"/>
    </row>
    <row r="15" spans="1:32" ht="13" x14ac:dyDescent="0.3">
      <c r="A15" s="18">
        <v>2.5</v>
      </c>
      <c r="B15" s="23"/>
      <c r="C15" s="14" t="str">
        <f>CM!$C$111</f>
        <v>OoS</v>
      </c>
      <c r="D15" s="14" t="str">
        <f>DAR!$C$131</f>
        <v>OoS</v>
      </c>
      <c r="E15" s="17"/>
      <c r="F15" s="23"/>
      <c r="G15" s="23"/>
      <c r="H15" s="23"/>
      <c r="I15" s="14" t="str">
        <f>MPM!$C$131</f>
        <v>OoS</v>
      </c>
      <c r="J15" s="4"/>
      <c r="K15" s="23"/>
      <c r="L15" s="4"/>
      <c r="M15" s="14" t="str">
        <f>PLAN!$C$131</f>
        <v>OoS</v>
      </c>
      <c r="N15" s="23"/>
      <c r="O15" s="23"/>
      <c r="P15" s="14" t="str">
        <f>RDM!$C$111</f>
        <v>OoS</v>
      </c>
      <c r="Q15" s="23"/>
      <c r="R15" s="23"/>
      <c r="S15" s="4"/>
      <c r="T15" s="4"/>
      <c r="U15" s="14" t="str">
        <f>PI!$C$111</f>
        <v>OoS</v>
      </c>
      <c r="V15" s="23"/>
      <c r="W15" s="4"/>
      <c r="X15" s="4"/>
      <c r="Y15" s="4"/>
      <c r="Z15" s="4"/>
      <c r="AA15" s="23"/>
      <c r="AB15" s="23"/>
      <c r="AC15" s="14" t="str">
        <f>SDM!$C$111</f>
        <v>OoS</v>
      </c>
      <c r="AD15" s="15"/>
      <c r="AE15" s="15"/>
      <c r="AF15" s="4"/>
    </row>
    <row r="16" spans="1:32" ht="13" x14ac:dyDescent="0.3">
      <c r="A16" s="18">
        <v>2.6</v>
      </c>
      <c r="B16" s="23"/>
      <c r="C16" s="14" t="str">
        <f>CM!$C$131</f>
        <v>OoS</v>
      </c>
      <c r="D16" s="23"/>
      <c r="E16" s="17"/>
      <c r="F16" s="23"/>
      <c r="G16" s="23"/>
      <c r="H16" s="23"/>
      <c r="I16" s="24" t="str">
        <f>MPM!$C$151</f>
        <v>OoS</v>
      </c>
      <c r="J16" s="4"/>
      <c r="K16" s="23"/>
      <c r="L16" s="4"/>
      <c r="M16" s="14" t="str">
        <f>PLAN!$C$151</f>
        <v>OoS</v>
      </c>
      <c r="N16" s="23"/>
      <c r="O16" s="23"/>
      <c r="Q16" s="23"/>
      <c r="R16" s="23"/>
      <c r="S16" s="4"/>
      <c r="T16" s="4"/>
      <c r="U16" s="24" t="str">
        <f>PI!$C$131</f>
        <v>OoS</v>
      </c>
      <c r="V16" s="23"/>
      <c r="W16" s="4"/>
      <c r="X16" s="4"/>
      <c r="Y16" s="4"/>
      <c r="Z16" s="4"/>
      <c r="AA16" s="23"/>
      <c r="AB16" s="23"/>
      <c r="AC16" s="14" t="str">
        <f>SDM!$C$131</f>
        <v>OoS</v>
      </c>
      <c r="AD16" s="23"/>
      <c r="AE16" s="23"/>
      <c r="AF16" s="4"/>
    </row>
    <row r="17" spans="1:32" ht="13" x14ac:dyDescent="0.3">
      <c r="A17" s="18">
        <v>2.7</v>
      </c>
      <c r="B17" s="23"/>
      <c r="C17" s="23"/>
      <c r="D17" s="23"/>
      <c r="E17" s="17"/>
      <c r="F17" s="23"/>
      <c r="G17" s="23"/>
      <c r="H17" s="23"/>
      <c r="I17" s="23"/>
      <c r="J17" s="23"/>
      <c r="K17" s="23"/>
      <c r="L17" s="4"/>
      <c r="M17" s="14" t="str">
        <f>PLAN!$C$171</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PLAN!$C$191</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CAR!$C$71</f>
        <v>OoS</v>
      </c>
      <c r="C21" s="23"/>
      <c r="D21" s="14" t="str">
        <f>DAR!$C$151</f>
        <v>OoS</v>
      </c>
      <c r="E21" s="24" t="str">
        <f>EST!$C$91</f>
        <v>OoS</v>
      </c>
      <c r="F21" s="14" t="str">
        <f>GOV!$C$4119</f>
        <v>DM</v>
      </c>
      <c r="G21" s="14" t="str">
        <f>II!$C$3579</f>
        <v>DM</v>
      </c>
      <c r="H21" s="14" t="str">
        <f>MC!$C$131</f>
        <v>OoS</v>
      </c>
      <c r="I21" s="14" t="str">
        <f>MPM!$C$171</f>
        <v>OoS</v>
      </c>
      <c r="J21" s="14" t="str">
        <f>OT!$C$71</f>
        <v>OoS</v>
      </c>
      <c r="K21" s="14" t="str">
        <f>PAD!$C$91</f>
        <v>OoS</v>
      </c>
      <c r="L21" s="14" t="str">
        <f>PCM!$C$111</f>
        <v>OoS</v>
      </c>
      <c r="M21" s="14" t="str">
        <f>PLAN!$C$211</f>
        <v>OoS</v>
      </c>
      <c r="N21" s="14" t="str">
        <f>PQA!$C$111</f>
        <v>OoS</v>
      </c>
      <c r="O21" s="14" t="str">
        <f>PR!$C$111</f>
        <v>OoS</v>
      </c>
      <c r="P21" s="14" t="str">
        <f>RDM!$C$131</f>
        <v>OoS</v>
      </c>
      <c r="Q21" s="14" t="str">
        <f>RSK!$C$71</f>
        <v>OoS</v>
      </c>
      <c r="R21" s="14" t="str">
        <f>VV!$C$111</f>
        <v>OoS</v>
      </c>
      <c r="S21" s="14" t="str">
        <f>DM!$C$91</f>
        <v>OoS</v>
      </c>
      <c r="T21" s="14" t="str">
        <f>DQ!$C$111</f>
        <v>OoS</v>
      </c>
      <c r="U21" s="14" t="str">
        <f>PI!$C$151</f>
        <v>OoS</v>
      </c>
      <c r="V21" s="14" t="str">
        <f>TS!$C$91</f>
        <v>OoS</v>
      </c>
      <c r="W21" s="14" t="str">
        <f>WE!$C$91</f>
        <v>OoS</v>
      </c>
      <c r="X21" s="14" t="str">
        <f>ESAF!$C$111</f>
        <v>OoS</v>
      </c>
      <c r="Y21" s="14" t="str">
        <f>ESEC!$C$131</f>
        <v>OoS</v>
      </c>
      <c r="Z21" s="14" t="str">
        <f>MST!$C$131</f>
        <v>OoS</v>
      </c>
      <c r="AA21" s="14" t="str">
        <f>CONT!$C$91</f>
        <v>OoS</v>
      </c>
      <c r="AB21" s="14" t="str">
        <f>IRP!$C$91</f>
        <v>OoS</v>
      </c>
      <c r="AC21" s="14" t="str">
        <f>SDM!$C$151</f>
        <v>OoS</v>
      </c>
      <c r="AD21" s="14" t="str">
        <f>STSM!$C$91</f>
        <v>OoS</v>
      </c>
      <c r="AE21" s="14" t="str">
        <f>SAM!$C$191</f>
        <v>OoS</v>
      </c>
      <c r="AF21" s="14" t="str">
        <f>EVW!$C$91</f>
        <v>OoS</v>
      </c>
    </row>
    <row r="22" spans="1:32" ht="13" x14ac:dyDescent="0.3">
      <c r="A22" s="18">
        <v>3.2</v>
      </c>
      <c r="B22" s="14" t="str">
        <f>CAR!$C$91</f>
        <v>OoS</v>
      </c>
      <c r="C22" s="23"/>
      <c r="D22" s="23"/>
      <c r="E22" s="14" t="str">
        <f>EST!$C$111</f>
        <v>OoS</v>
      </c>
      <c r="F22" s="14" t="str">
        <f>GOV!$C$4139</f>
        <v>DM</v>
      </c>
      <c r="G22" s="14" t="str">
        <f>II!$C$3599</f>
        <v>DM</v>
      </c>
      <c r="H22" s="14" t="str">
        <f>MC!$C$151</f>
        <v>OoS</v>
      </c>
      <c r="I22" s="14" t="str">
        <f>MPM!$C$191</f>
        <v>OoS</v>
      </c>
      <c r="J22" s="14" t="str">
        <f>OT!$C$91</f>
        <v>OoS</v>
      </c>
      <c r="K22" s="14" t="str">
        <f>PAD!$C$111</f>
        <v>OoS</v>
      </c>
      <c r="L22" s="14" t="str">
        <f>PCM!$C$131</f>
        <v>OoS</v>
      </c>
      <c r="M22" s="14" t="str">
        <f>PLAN!$C$231</f>
        <v>OoS</v>
      </c>
      <c r="N22" s="17"/>
      <c r="O22" s="23"/>
      <c r="P22" s="14" t="str">
        <f>RDM!$C$151</f>
        <v>OoS</v>
      </c>
      <c r="Q22" s="14" t="str">
        <f>RSK!$C$91</f>
        <v>OoS</v>
      </c>
      <c r="R22" s="14" t="str">
        <f>VV!$C$131</f>
        <v>OoS</v>
      </c>
      <c r="S22" s="14" t="str">
        <f>DM!$C$111</f>
        <v>OoS</v>
      </c>
      <c r="T22" s="14" t="str">
        <f>DQ!$C$131</f>
        <v>OoS</v>
      </c>
      <c r="U22" s="14" t="str">
        <f>PI!$C$171</f>
        <v>OoS</v>
      </c>
      <c r="V22" s="14" t="str">
        <f>TS!$C$111</f>
        <v>OoS</v>
      </c>
      <c r="W22" s="14" t="str">
        <f>WE!$C$111</f>
        <v>OoS</v>
      </c>
      <c r="X22" s="14" t="str">
        <f>ESAF!$C$131</f>
        <v>OoS</v>
      </c>
      <c r="Y22" s="14" t="str">
        <f>ESEC!$C$151</f>
        <v>OoS</v>
      </c>
      <c r="Z22" s="14" t="str">
        <f>MST!$C$151</f>
        <v>OoS</v>
      </c>
      <c r="AA22" s="14" t="str">
        <f>CONT!$C$111</f>
        <v>OoS</v>
      </c>
      <c r="AB22" s="14" t="str">
        <f>IRP!$C$111</f>
        <v>OoS</v>
      </c>
      <c r="AC22" s="23"/>
      <c r="AD22" s="23"/>
      <c r="AE22" s="14" t="str">
        <f>SAM!$C$211</f>
        <v>OoS</v>
      </c>
      <c r="AF22" s="14" t="str">
        <f>EVW!$C$111</f>
        <v>OoS</v>
      </c>
    </row>
    <row r="23" spans="1:32" ht="13" x14ac:dyDescent="0.3">
      <c r="A23" s="18">
        <v>3.3</v>
      </c>
      <c r="B23" s="14" t="str">
        <f>CAR!$C$111</f>
        <v>OoS</v>
      </c>
      <c r="C23" s="23"/>
      <c r="D23" s="23"/>
      <c r="E23" s="17"/>
      <c r="F23" s="23"/>
      <c r="G23" s="14" t="str">
        <f>II!$C$3619</f>
        <v>DM</v>
      </c>
      <c r="H23" s="14" t="str">
        <f>MC!$C$171</f>
        <v>OoS</v>
      </c>
      <c r="I23" s="14" t="str">
        <f>MPM!$C$211</f>
        <v>OoS</v>
      </c>
      <c r="J23" s="14" t="str">
        <f>OT!$C$111</f>
        <v>OoS</v>
      </c>
      <c r="K23" s="14" t="str">
        <f>PAD!$C$131</f>
        <v>OoS</v>
      </c>
      <c r="L23" s="14" t="str">
        <f>PCM!$C$151</f>
        <v>OoS</v>
      </c>
      <c r="M23" s="14" t="str">
        <f>PLAN!$C$251</f>
        <v>OoS</v>
      </c>
      <c r="N23" s="17"/>
      <c r="O23" s="4"/>
      <c r="P23" s="14" t="str">
        <f>RDM!$C$171</f>
        <v>OoS</v>
      </c>
      <c r="Q23" s="14" t="str">
        <f>RSK!$C$111</f>
        <v>OoS</v>
      </c>
      <c r="R23" s="23"/>
      <c r="S23" s="17"/>
      <c r="T23" s="17"/>
      <c r="U23" s="14" t="str">
        <f>PI!$C$191</f>
        <v>OoS</v>
      </c>
      <c r="V23" s="14" t="str">
        <f>TS!$C$131</f>
        <v>OoS</v>
      </c>
      <c r="W23" s="14" t="str">
        <f>WE!$C$131</f>
        <v>OoS</v>
      </c>
      <c r="X23" s="14" t="str">
        <f>ESAF!$C$151</f>
        <v>OoS</v>
      </c>
      <c r="Y23" s="14" t="str">
        <f>ESEC!$C$171</f>
        <v>OoS</v>
      </c>
      <c r="Z23" s="14" t="str">
        <f>MST!$C$171</f>
        <v>OoS</v>
      </c>
      <c r="AA23" s="24" t="str">
        <f>CONT!$C$131</f>
        <v>OoS</v>
      </c>
      <c r="AB23" s="23"/>
      <c r="AC23" s="23"/>
      <c r="AD23" s="23"/>
      <c r="AE23" s="23"/>
      <c r="AF23" s="17"/>
    </row>
    <row r="24" spans="1:32" ht="13" x14ac:dyDescent="0.3">
      <c r="A24" s="18">
        <v>3.4</v>
      </c>
      <c r="B24" s="14" t="str">
        <f>CAR!$C$131</f>
        <v>OoS</v>
      </c>
      <c r="C24" s="23"/>
      <c r="D24" s="23"/>
      <c r="E24" s="23"/>
      <c r="F24" s="23"/>
      <c r="G24" s="23"/>
      <c r="H24" s="14" t="str">
        <f>MC!$C$191</f>
        <v>OoS</v>
      </c>
      <c r="I24" s="14" t="str">
        <f>MPM!$C$231</f>
        <v>OoS</v>
      </c>
      <c r="J24" s="14" t="str">
        <f>OT!$C$131</f>
        <v>OoS</v>
      </c>
      <c r="K24" s="14" t="str">
        <f>PAD!$C$151</f>
        <v>OoS</v>
      </c>
      <c r="L24" s="14" t="str">
        <f>PCM!$C$171</f>
        <v>OoS</v>
      </c>
      <c r="M24" s="14" t="str">
        <f>PLAN!$C$271</f>
        <v>OoS</v>
      </c>
      <c r="N24" s="17"/>
      <c r="O24" s="4"/>
      <c r="P24" s="14" t="str">
        <f>RDM!$C$191</f>
        <v>OoS</v>
      </c>
      <c r="Q24" s="14" t="str">
        <f>RSK!$C$131</f>
        <v>OoS</v>
      </c>
      <c r="R24" s="23"/>
      <c r="S24" s="4"/>
      <c r="T24" s="4"/>
      <c r="U24" s="23"/>
      <c r="V24" s="14" t="str">
        <f>TS!$C$151</f>
        <v>OoS</v>
      </c>
      <c r="W24" s="4"/>
      <c r="X24" s="4"/>
      <c r="Y24" s="4"/>
      <c r="Z24" s="4"/>
      <c r="AA24" s="23"/>
      <c r="AB24" s="23"/>
      <c r="AC24" s="23"/>
      <c r="AD24" s="23"/>
      <c r="AE24" s="23"/>
      <c r="AF24" s="4"/>
    </row>
    <row r="25" spans="1:32" ht="13" x14ac:dyDescent="0.3">
      <c r="A25" s="18">
        <v>3.5</v>
      </c>
      <c r="B25" s="14" t="str">
        <f>CAR!$C$151</f>
        <v>OoS</v>
      </c>
      <c r="C25" s="23"/>
      <c r="D25" s="23"/>
      <c r="E25" s="23"/>
      <c r="F25" s="23"/>
      <c r="G25" s="23"/>
      <c r="H25" s="23"/>
      <c r="I25" s="14" t="str">
        <f>MPM!$C$251</f>
        <v>OoS</v>
      </c>
      <c r="J25" s="14" t="str">
        <f>OT!$C$151</f>
        <v>OoS</v>
      </c>
      <c r="K25" s="14" t="str">
        <f>PAD!$C$171</f>
        <v>OoS</v>
      </c>
      <c r="L25" s="14" t="str">
        <f>PCM!$C$191</f>
        <v>OoS</v>
      </c>
      <c r="M25" s="23"/>
      <c r="N25" s="17"/>
      <c r="O25" s="23"/>
      <c r="P25" s="14" t="str">
        <f>RDM!$C$211</f>
        <v>OoS</v>
      </c>
      <c r="Q25" s="14" t="str">
        <f>RSK!$C$151</f>
        <v>OoS</v>
      </c>
      <c r="R25" s="23"/>
      <c r="S25" s="4"/>
      <c r="T25" s="4"/>
      <c r="U25" s="23"/>
      <c r="V25" s="14" t="str">
        <f>TS!$C$171</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MPM!$C$271</f>
        <v>OoS</v>
      </c>
      <c r="J26" s="14" t="str">
        <f>OT!$C$171</f>
        <v>OoS</v>
      </c>
      <c r="K26" s="14" t="str">
        <f>PAD!$C$191</f>
        <v>OoS</v>
      </c>
      <c r="L26" s="14" t="str">
        <f>PCM!$C$211</f>
        <v>OoS</v>
      </c>
      <c r="M26" s="23"/>
      <c r="N26" s="23"/>
      <c r="O26" s="23"/>
      <c r="P26" s="14" t="str">
        <f>RDM!$C$231</f>
        <v>OoS</v>
      </c>
      <c r="Q26" s="4"/>
      <c r="R26" s="23"/>
      <c r="S26" s="4"/>
      <c r="T26" s="4"/>
      <c r="U26" s="23"/>
      <c r="V26" s="14" t="str">
        <f>TS!$C$191</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RDM!$C$251</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CAR!$C$171</f>
        <v>OoS</v>
      </c>
      <c r="C30" s="23"/>
      <c r="D30" s="23"/>
      <c r="E30" s="23"/>
      <c r="F30" s="14" t="str">
        <f>GOV!$C$4159</f>
        <v>DM</v>
      </c>
      <c r="G30" s="14" t="str">
        <f>II!$C$3639</f>
        <v>DM</v>
      </c>
      <c r="H30" s="23"/>
      <c r="I30" s="14" t="str">
        <f>MPM!$C$291</f>
        <v>OoS</v>
      </c>
      <c r="J30" s="23"/>
      <c r="K30" s="17"/>
      <c r="L30" s="14" t="str">
        <f>PCM!$C$231</f>
        <v>OoS</v>
      </c>
      <c r="M30" s="14" t="str">
        <f>PLAN!$C$291</f>
        <v>OoS</v>
      </c>
      <c r="N30" s="23"/>
      <c r="O30" s="23"/>
      <c r="P30" s="23"/>
      <c r="Q30" s="23"/>
      <c r="R30" s="23"/>
      <c r="S30" s="4"/>
      <c r="T30" s="4"/>
      <c r="U30" s="23"/>
      <c r="V30" s="23"/>
      <c r="W30" s="4"/>
      <c r="X30" s="4"/>
      <c r="Y30" s="4"/>
      <c r="Z30" s="14" t="str">
        <f>MST!$C$191</f>
        <v>OoS</v>
      </c>
      <c r="AA30" s="23"/>
      <c r="AB30" s="23"/>
      <c r="AC30" s="23"/>
      <c r="AD30" s="23"/>
      <c r="AE30" s="14" t="str">
        <f>SAM!$C$231</f>
        <v>OoS</v>
      </c>
      <c r="AF30" s="4"/>
    </row>
    <row r="31" spans="1:32" ht="13" hidden="1" x14ac:dyDescent="0.3">
      <c r="A31" s="18">
        <v>4.2</v>
      </c>
      <c r="B31" s="14" t="str">
        <f>CAR!$C$191</f>
        <v>OoS</v>
      </c>
      <c r="C31" s="23"/>
      <c r="D31" s="23"/>
      <c r="E31" s="23"/>
      <c r="F31" s="23"/>
      <c r="G31" s="23"/>
      <c r="H31" s="23"/>
      <c r="I31" s="14" t="str">
        <f>MPM!$C$311</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MPM!$C$331</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MPM!$C$351</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MPM!$C$371</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CAR!$C$211</f>
        <v>OoS</v>
      </c>
      <c r="C37" s="23"/>
      <c r="D37" s="23"/>
      <c r="E37" s="23"/>
      <c r="F37" s="23"/>
      <c r="G37" s="23"/>
      <c r="H37" s="23"/>
      <c r="I37" s="14" t="str">
        <f>MPM!$C$391</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MPM!$C$411</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MPM!$C$431</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31" priority="287" operator="containsText" text="S">
      <formula>NOT(ISERROR(SEARCH("S",AF2)))</formula>
    </cfRule>
    <cfRule type="containsText" dxfId="130" priority="288" operator="containsText" text="U">
      <formula>NOT(ISERROR(SEARCH("U",AF2)))</formula>
    </cfRule>
    <cfRule type="containsText" dxfId="129" priority="289" operator="containsText" text="NR">
      <formula>NOT(ISERROR(SEARCH("NR",AF2)))</formula>
    </cfRule>
  </conditionalFormatting>
  <conditionalFormatting sqref="B11:AF19">
    <cfRule type="expression" dxfId="128" priority="9" stopIfTrue="1">
      <formula>(B$40&lt;2)</formula>
    </cfRule>
  </conditionalFormatting>
  <conditionalFormatting sqref="B21:AF28">
    <cfRule type="expression" dxfId="127" priority="8" stopIfTrue="1">
      <formula>(B$40&lt;3)</formula>
    </cfRule>
  </conditionalFormatting>
  <conditionalFormatting sqref="B30:AF35">
    <cfRule type="expression" dxfId="126" priority="7" stopIfTrue="1">
      <formula>(B$40&lt;4)</formula>
    </cfRule>
  </conditionalFormatting>
  <conditionalFormatting sqref="B37:AF39">
    <cfRule type="expression" dxfId="125" priority="6" stopIfTrue="1">
      <formula>(B$40&lt;5)</formula>
    </cfRule>
  </conditionalFormatting>
  <conditionalFormatting sqref="B5:AF9 B11:AF19 B21:AF28 B30:AF35 B37:AF39">
    <cfRule type="expression" dxfId="124" priority="1">
      <formula>OR(B5="NY")</formula>
    </cfRule>
    <cfRule type="expression" dxfId="123" priority="2">
      <formula>OR(B5="NC")</formula>
    </cfRule>
    <cfRule type="expression" dxfId="122" priority="3">
      <formula>OR(B5="L",B5="FM",B5="S")</formula>
    </cfRule>
    <cfRule type="expression" dxfId="121" priority="4">
      <formula>OR(B5="M",B5="LM",B5="NR")</formula>
    </cfRule>
    <cfRule type="expression" dxfId="120" priority="5">
      <formula>OR(B5="H",B5="PM",B5="NM",B5="DM",B5="U")</formula>
    </cfRule>
  </conditionalFormatting>
  <pageMargins left="0.75" right="0.75" top="1" bottom="1" header="0.5" footer="0.5"/>
  <pageSetup orientation="portrait" horizontalDpi="4294967292" verticalDpi="429496729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67C9-3EB3-40E9-854C-F42C3A5C7245}">
  <sheetPr codeName="Sheet54"/>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Summary'!B50</f>
        <v>P-11</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CAR!$C$12</f>
        <v>OoS</v>
      </c>
      <c r="C5" s="14" t="str">
        <f>CM!$C$12</f>
        <v>OoS</v>
      </c>
      <c r="D5" s="14" t="str">
        <f>DAR!$C$12</f>
        <v>OoS</v>
      </c>
      <c r="E5" s="14" t="str">
        <f>EST!$C$12</f>
        <v>OoS</v>
      </c>
      <c r="F5" s="14" t="str">
        <f>GOV!$C$4020</f>
        <v>DM</v>
      </c>
      <c r="G5" s="14" t="str">
        <f>II!$C$3520</f>
        <v>DM</v>
      </c>
      <c r="H5" s="14" t="str">
        <f>MC!$C$12</f>
        <v>OoS</v>
      </c>
      <c r="I5" s="14" t="str">
        <f>MPM!$C$12</f>
        <v>OoS</v>
      </c>
      <c r="J5" s="14" t="str">
        <f>OT!$C$12</f>
        <v>OoS</v>
      </c>
      <c r="K5" s="14" t="str">
        <f>PAD!$C$12</f>
        <v>OoS</v>
      </c>
      <c r="L5" s="14" t="str">
        <f>PCM!$C$12</f>
        <v>OoS</v>
      </c>
      <c r="M5" s="14" t="str">
        <f>PLAN!$C$12</f>
        <v>OoS</v>
      </c>
      <c r="N5" s="14" t="str">
        <f>PQA!$C$12</f>
        <v>OoS</v>
      </c>
      <c r="O5" s="14" t="str">
        <f>PR!$C$12</f>
        <v>OoS</v>
      </c>
      <c r="P5" s="14" t="str">
        <f>RDM!$C$12</f>
        <v>OoS</v>
      </c>
      <c r="Q5" s="14" t="str">
        <f>RSK!$C$12</f>
        <v>OoS</v>
      </c>
      <c r="R5" s="14" t="str">
        <f>VV!$C$12</f>
        <v>OoS</v>
      </c>
      <c r="S5" s="14" t="str">
        <f>DM!$C$12</f>
        <v>OoS</v>
      </c>
      <c r="T5" s="14" t="str">
        <f>DQ!$C$12</f>
        <v>OoS</v>
      </c>
      <c r="U5" s="14" t="str">
        <f>PI!$C$12</f>
        <v>OoS</v>
      </c>
      <c r="V5" s="14" t="str">
        <f>TS!$C$12</f>
        <v>OoS</v>
      </c>
      <c r="W5" s="14" t="str">
        <f>WE!$C$12</f>
        <v>OoS</v>
      </c>
      <c r="X5" s="14" t="str">
        <f>ESAF!$C$12</f>
        <v>OoS</v>
      </c>
      <c r="Y5" s="14" t="str">
        <f>ESEC!$C$12</f>
        <v>OoS</v>
      </c>
      <c r="Z5" s="14" t="str">
        <f>MST!$C$12</f>
        <v>OoS</v>
      </c>
      <c r="AA5" s="14" t="str">
        <f>CONT!$C$12</f>
        <v>OoS</v>
      </c>
      <c r="AB5" s="14" t="str">
        <f>IRP!$C$12</f>
        <v>OoS</v>
      </c>
      <c r="AC5" s="14" t="str">
        <f>SDM!$C$12</f>
        <v>OoS</v>
      </c>
      <c r="AD5" s="14" t="str">
        <f>STSM!$C$12</f>
        <v>OoS</v>
      </c>
      <c r="AE5" s="14" t="str">
        <f>SAM!$C$12</f>
        <v>OoS</v>
      </c>
      <c r="AF5" s="14" t="str">
        <f>EVW!$C$12</f>
        <v>OoS</v>
      </c>
    </row>
    <row r="6" spans="1:32" ht="13" x14ac:dyDescent="0.3">
      <c r="A6" s="18">
        <v>1.2</v>
      </c>
      <c r="B6" s="23"/>
      <c r="C6" s="23"/>
      <c r="D6" s="14" t="str">
        <f>DAR!$C$32</f>
        <v>OoS</v>
      </c>
      <c r="E6" s="23"/>
      <c r="F6" s="4"/>
      <c r="G6" s="4"/>
      <c r="H6" s="14" t="str">
        <f>MC!$C$32</f>
        <v>OoS</v>
      </c>
      <c r="I6" s="14" t="str">
        <f>MPM!$C$32</f>
        <v>OoS</v>
      </c>
      <c r="J6" s="4"/>
      <c r="K6" s="4"/>
      <c r="L6" s="14" t="str">
        <f>PCM!$C$32</f>
        <v>OoS</v>
      </c>
      <c r="M6" s="14" t="str">
        <f>PLAN!$C$32</f>
        <v>OoS</v>
      </c>
      <c r="N6" s="4"/>
      <c r="O6" s="4"/>
      <c r="P6" s="4"/>
      <c r="Q6" s="4"/>
      <c r="R6" s="14" t="str">
        <f>VV!$C$32</f>
        <v>OoS</v>
      </c>
      <c r="S6" s="14" t="str">
        <f>DM!$C$32</f>
        <v>OoS</v>
      </c>
      <c r="T6" s="14" t="str">
        <f>DQ!$C$32</f>
        <v>OoS</v>
      </c>
      <c r="U6" s="4"/>
      <c r="V6" s="4"/>
      <c r="W6" s="17"/>
      <c r="X6" s="14" t="str">
        <f>ESAF!$C$32</f>
        <v>OoS</v>
      </c>
      <c r="Y6" s="14" t="str">
        <f>ESEC!$C$32</f>
        <v>OoS</v>
      </c>
      <c r="Z6" s="14" t="str">
        <f>MST!$C$32</f>
        <v>OoS</v>
      </c>
      <c r="AA6" s="4"/>
      <c r="AB6" s="4"/>
      <c r="AC6" s="4"/>
      <c r="AD6" s="4"/>
      <c r="AE6" s="14" t="str">
        <f>SAM!$C$32</f>
        <v>OoS</v>
      </c>
      <c r="AF6" s="14" t="str">
        <f>EVW!$C$32</f>
        <v>OoS</v>
      </c>
    </row>
    <row r="7" spans="1:32" ht="13" x14ac:dyDescent="0.3">
      <c r="A7" s="18">
        <v>1.3</v>
      </c>
      <c r="B7" s="23"/>
      <c r="C7" s="23"/>
      <c r="D7" s="23"/>
      <c r="E7" s="23"/>
      <c r="F7" s="4"/>
      <c r="G7" s="23"/>
      <c r="H7" s="23"/>
      <c r="I7" s="17"/>
      <c r="J7" s="4"/>
      <c r="K7" s="23"/>
      <c r="L7" s="14" t="str">
        <f>PCM!$C$52</f>
        <v>OoS</v>
      </c>
      <c r="M7" s="23"/>
      <c r="N7" s="4"/>
      <c r="O7" s="4"/>
      <c r="P7" s="23"/>
      <c r="Q7" s="4"/>
      <c r="R7" s="4"/>
      <c r="S7" s="4"/>
      <c r="T7" s="4"/>
      <c r="U7" s="4"/>
      <c r="V7" s="4"/>
      <c r="W7" s="4"/>
      <c r="X7" s="4"/>
      <c r="Y7" s="4"/>
      <c r="Z7" s="4"/>
      <c r="AA7" s="4"/>
      <c r="AB7" s="4"/>
      <c r="AC7" s="4"/>
      <c r="AD7" s="4"/>
      <c r="AE7" s="14" t="str">
        <f>SAM!$C$52</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SAM!$C$72</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CAR!$C$32</f>
        <v>OoS</v>
      </c>
      <c r="C11" s="14" t="str">
        <f>CM!$C$32</f>
        <v>OoS</v>
      </c>
      <c r="D11" s="14" t="str">
        <f>DAR!$C$52</f>
        <v>OoS</v>
      </c>
      <c r="E11" s="14" t="str">
        <f>EST!$C$32</f>
        <v>OoS</v>
      </c>
      <c r="F11" s="14" t="str">
        <f>GOV!$C$4040</f>
        <v>DM</v>
      </c>
      <c r="G11" s="14" t="str">
        <f>II!$C$3540</f>
        <v>DM</v>
      </c>
      <c r="H11" s="14" t="str">
        <f>MC!$C$52</f>
        <v>OoS</v>
      </c>
      <c r="I11" s="14" t="str">
        <f>MPM!$C$52</f>
        <v>OoS</v>
      </c>
      <c r="J11" s="14" t="str">
        <f>OT!$C$32</f>
        <v>OoS</v>
      </c>
      <c r="K11" s="14" t="str">
        <f>PAD!$C$32</f>
        <v>OoS</v>
      </c>
      <c r="L11" s="14" t="str">
        <f>PCM!$C$72</f>
        <v>OoS</v>
      </c>
      <c r="M11" s="14" t="str">
        <f>PLAN!$C$52</f>
        <v>OoS</v>
      </c>
      <c r="N11" s="14" t="str">
        <f>PQA!$C$32</f>
        <v>OoS</v>
      </c>
      <c r="O11" s="14" t="str">
        <f>PR!$C$32</f>
        <v>OoS</v>
      </c>
      <c r="P11" s="14" t="str">
        <f>RDM!$C$32</f>
        <v>OoS</v>
      </c>
      <c r="Q11" s="14" t="str">
        <f>RSK!$C$32</f>
        <v>OoS</v>
      </c>
      <c r="R11" s="14" t="str">
        <f>VV!$C$52</f>
        <v>OoS</v>
      </c>
      <c r="S11" s="14" t="str">
        <f>DM!$C$52</f>
        <v>OoS</v>
      </c>
      <c r="T11" s="14" t="str">
        <f>DQ!$C$52</f>
        <v>OoS</v>
      </c>
      <c r="U11" s="14" t="str">
        <f>PI!$C$32</f>
        <v>OoS</v>
      </c>
      <c r="V11" s="14" t="str">
        <f>TS!$C$32</f>
        <v>OoS</v>
      </c>
      <c r="W11" s="14" t="str">
        <f>WE!$C$32</f>
        <v>OoS</v>
      </c>
      <c r="X11" s="14" t="str">
        <f>ESAF!$C$52</f>
        <v>OoS</v>
      </c>
      <c r="Y11" s="14" t="str">
        <f>ESEC!$C$52</f>
        <v>OoS</v>
      </c>
      <c r="Z11" s="14" t="str">
        <f>MST!$C$52</f>
        <v>OoS</v>
      </c>
      <c r="AA11" s="14" t="str">
        <f>CONT!$C$32</f>
        <v>OoS</v>
      </c>
      <c r="AB11" s="14" t="str">
        <f>IRP!$C$32</f>
        <v>OoS</v>
      </c>
      <c r="AC11" s="14" t="str">
        <f>SDM!$C$32</f>
        <v>OoS</v>
      </c>
      <c r="AD11" s="14" t="str">
        <f>STSM!$C$32</f>
        <v>OoS</v>
      </c>
      <c r="AE11" s="14" t="str">
        <f>SAM!$C$92</f>
        <v>OoS</v>
      </c>
      <c r="AF11" s="14" t="str">
        <f>EVW!$C$52</f>
        <v>OoS</v>
      </c>
    </row>
    <row r="12" spans="1:32" ht="13" x14ac:dyDescent="0.3">
      <c r="A12" s="18">
        <v>2.2000000000000002</v>
      </c>
      <c r="B12" s="14" t="str">
        <f>CAR!$C$52</f>
        <v>OoS</v>
      </c>
      <c r="C12" s="14" t="str">
        <f>CM!$C$52</f>
        <v>OoS</v>
      </c>
      <c r="D12" s="14" t="str">
        <f>DAR!$C$72</f>
        <v>OoS</v>
      </c>
      <c r="E12" s="14" t="str">
        <f>EST!$C$52</f>
        <v>OoS</v>
      </c>
      <c r="F12" s="14" t="str">
        <f>GOV!$C$4060</f>
        <v>DM</v>
      </c>
      <c r="G12" s="14" t="str">
        <f>II!$C$3560</f>
        <v>DM</v>
      </c>
      <c r="H12" s="14" t="str">
        <f>MC!$C$72</f>
        <v>OoS</v>
      </c>
      <c r="I12" s="14" t="str">
        <f>MPM!$C$72</f>
        <v>OoS</v>
      </c>
      <c r="J12" s="14" t="str">
        <f>OT!$C$52</f>
        <v>OoS</v>
      </c>
      <c r="K12" s="14" t="str">
        <f>PAD!$C$52</f>
        <v>OoS</v>
      </c>
      <c r="L12" s="14" t="str">
        <f>PCM!$C$92</f>
        <v>OoS</v>
      </c>
      <c r="M12" s="14" t="str">
        <f>PLAN!$C$72</f>
        <v>OoS</v>
      </c>
      <c r="N12" s="14" t="str">
        <f>PQA!$C$52</f>
        <v>OoS</v>
      </c>
      <c r="O12" s="14" t="str">
        <f>PR!$C$52</f>
        <v>OoS</v>
      </c>
      <c r="P12" s="14" t="str">
        <f>RDM!$C$52</f>
        <v>OoS</v>
      </c>
      <c r="Q12" s="14" t="str">
        <f>RSK!$C$52</f>
        <v>OoS</v>
      </c>
      <c r="R12" s="14" t="str">
        <f>VV!$C$72</f>
        <v>OoS</v>
      </c>
      <c r="S12" s="14" t="str">
        <f>DM!$C$72</f>
        <v>OoS</v>
      </c>
      <c r="T12" s="14" t="str">
        <f>DQ!$C$72</f>
        <v>OoS</v>
      </c>
      <c r="U12" s="14" t="str">
        <f>PI!$C$52</f>
        <v>OoS</v>
      </c>
      <c r="V12" s="14" t="str">
        <f>TS!$C$52</f>
        <v>OoS</v>
      </c>
      <c r="W12" s="14" t="str">
        <f>WE!$C$52</f>
        <v>OoS</v>
      </c>
      <c r="X12" s="14" t="str">
        <f>ESAF!$C$72</f>
        <v>OoS</v>
      </c>
      <c r="Y12" s="14" t="str">
        <f>ESEC!$C$72</f>
        <v>OoS</v>
      </c>
      <c r="Z12" s="14" t="str">
        <f>MST!$C$72</f>
        <v>OoS</v>
      </c>
      <c r="AA12" s="14" t="str">
        <f>CONT!$C$52</f>
        <v>OoS</v>
      </c>
      <c r="AB12" s="14" t="str">
        <f>IRP!$C$52</f>
        <v>OoS</v>
      </c>
      <c r="AC12" s="14" t="str">
        <f>SDM!$C$52</f>
        <v>OoS</v>
      </c>
      <c r="AD12" s="14" t="str">
        <f>STSM!$C$52</f>
        <v>OoS</v>
      </c>
      <c r="AE12" s="14" t="str">
        <f>SAM!$C$112</f>
        <v>OoS</v>
      </c>
      <c r="AF12" s="14" t="str">
        <f>EVW!$C$72</f>
        <v>OoS</v>
      </c>
    </row>
    <row r="13" spans="1:32" ht="13" x14ac:dyDescent="0.3">
      <c r="A13" s="18">
        <v>2.2999999999999998</v>
      </c>
      <c r="B13" s="23"/>
      <c r="C13" s="14" t="str">
        <f>CM!$C$72</f>
        <v>OoS</v>
      </c>
      <c r="D13" s="14" t="str">
        <f>DAR!$C$92</f>
        <v>OoS</v>
      </c>
      <c r="E13" s="14" t="str">
        <f>EST!$C$72</f>
        <v>OoS</v>
      </c>
      <c r="F13" s="14" t="str">
        <f>GOV!$C$4080</f>
        <v>DM</v>
      </c>
      <c r="G13" s="4"/>
      <c r="H13" s="14" t="str">
        <f>MC!$C$92</f>
        <v>OoS</v>
      </c>
      <c r="I13" s="24" t="str">
        <f>MPM!$C$92</f>
        <v>OoS</v>
      </c>
      <c r="J13" s="4"/>
      <c r="K13" s="14" t="str">
        <f>PAD!$C$72</f>
        <v>OoS</v>
      </c>
      <c r="L13" s="4"/>
      <c r="M13" s="14" t="str">
        <f>PLAN!$C$92</f>
        <v>OoS</v>
      </c>
      <c r="N13" s="14" t="str">
        <f>PQA!$C$72</f>
        <v>OoS</v>
      </c>
      <c r="O13" s="14" t="str">
        <f>PR!$C$72</f>
        <v>OoS</v>
      </c>
      <c r="P13" s="14" t="str">
        <f>RDM!$C$72</f>
        <v>OoS</v>
      </c>
      <c r="Q13" s="23"/>
      <c r="R13" s="14" t="str">
        <f>VV!$C$92</f>
        <v>OoS</v>
      </c>
      <c r="S13" s="4"/>
      <c r="T13" s="14" t="str">
        <f>DQ!$C$92</f>
        <v>OoS</v>
      </c>
      <c r="U13" s="14" t="str">
        <f>PI!$C$72</f>
        <v>OoS</v>
      </c>
      <c r="V13" s="14" t="str">
        <f>TS!$C$72</f>
        <v>OoS</v>
      </c>
      <c r="W13" s="14" t="str">
        <f>WE!$C$72</f>
        <v>OoS</v>
      </c>
      <c r="X13" s="14" t="str">
        <f>ESAF!$C$92</f>
        <v>OoS</v>
      </c>
      <c r="Y13" s="14" t="str">
        <f>ESEC!$C$92</f>
        <v>OoS</v>
      </c>
      <c r="Z13" s="14" t="str">
        <f>MST!$C$92</f>
        <v>OoS</v>
      </c>
      <c r="AA13" s="14" t="str">
        <f>CONT!$C$72</f>
        <v>OoS</v>
      </c>
      <c r="AB13" s="14" t="str">
        <f>IRP!$C$72</f>
        <v>OoS</v>
      </c>
      <c r="AC13" s="14" t="str">
        <f>SDM!$C$72</f>
        <v>OoS</v>
      </c>
      <c r="AD13" s="14" t="str">
        <f>STSM!$C$72</f>
        <v>OoS</v>
      </c>
      <c r="AE13" s="14" t="str">
        <f>SAM!$C$132</f>
        <v>OoS</v>
      </c>
      <c r="AF13" s="4"/>
    </row>
    <row r="14" spans="1:32" ht="13" x14ac:dyDescent="0.3">
      <c r="A14" s="18">
        <v>2.4</v>
      </c>
      <c r="B14" s="23"/>
      <c r="C14" s="14" t="str">
        <f>CM!$C$92</f>
        <v>OoS</v>
      </c>
      <c r="D14" s="14" t="str">
        <f>DAR!$C$112</f>
        <v>OoS</v>
      </c>
      <c r="E14" s="17"/>
      <c r="F14" s="14" t="str">
        <f>GOV!$C$4100</f>
        <v>DM</v>
      </c>
      <c r="G14" s="23"/>
      <c r="H14" s="14" t="str">
        <f>MC!$C$112</f>
        <v>OoS</v>
      </c>
      <c r="I14" s="14" t="str">
        <f>MPM!$C$112</f>
        <v>OoS</v>
      </c>
      <c r="J14" s="4"/>
      <c r="K14" s="23"/>
      <c r="L14" s="4"/>
      <c r="M14" s="14" t="str">
        <f>PLAN!$C$112</f>
        <v>OoS</v>
      </c>
      <c r="N14" s="14" t="str">
        <f>PQA!$C$92</f>
        <v>OoS</v>
      </c>
      <c r="O14" s="14" t="str">
        <f>PR!$C$92</f>
        <v>OoS</v>
      </c>
      <c r="P14" s="14" t="str">
        <f>RDM!$C$92</f>
        <v>OoS</v>
      </c>
      <c r="Q14" s="23"/>
      <c r="R14" s="23"/>
      <c r="S14" s="4"/>
      <c r="T14" s="4"/>
      <c r="U14" s="14" t="str">
        <f>PI!$C$92</f>
        <v>OoS</v>
      </c>
      <c r="V14" s="23"/>
      <c r="W14" s="4"/>
      <c r="X14" s="4"/>
      <c r="Y14" s="14" t="str">
        <f>ESEC!$C$112</f>
        <v>OoS</v>
      </c>
      <c r="Z14" s="14" t="str">
        <f>MST!$C$112</f>
        <v>OoS</v>
      </c>
      <c r="AA14" s="23"/>
      <c r="AB14" s="23"/>
      <c r="AC14" s="14" t="str">
        <f>SDM!$C$92</f>
        <v>OoS</v>
      </c>
      <c r="AD14" s="15"/>
      <c r="AE14" s="14" t="str">
        <f>SAM!$C$152</f>
        <v>OoS</v>
      </c>
      <c r="AF14" s="4"/>
    </row>
    <row r="15" spans="1:32" ht="13" x14ac:dyDescent="0.3">
      <c r="A15" s="18">
        <v>2.5</v>
      </c>
      <c r="B15" s="23"/>
      <c r="C15" s="14" t="str">
        <f>CM!$C$112</f>
        <v>OoS</v>
      </c>
      <c r="D15" s="14" t="str">
        <f>DAR!$C$132</f>
        <v>OoS</v>
      </c>
      <c r="E15" s="17"/>
      <c r="F15" s="23"/>
      <c r="G15" s="23"/>
      <c r="H15" s="23"/>
      <c r="I15" s="14" t="str">
        <f>MPM!$C$132</f>
        <v>OoS</v>
      </c>
      <c r="J15" s="4"/>
      <c r="K15" s="23"/>
      <c r="L15" s="4"/>
      <c r="M15" s="14" t="str">
        <f>PLAN!$C$132</f>
        <v>OoS</v>
      </c>
      <c r="N15" s="23"/>
      <c r="O15" s="23"/>
      <c r="P15" s="14" t="str">
        <f>RDM!$C$112</f>
        <v>OoS</v>
      </c>
      <c r="Q15" s="23"/>
      <c r="R15" s="23"/>
      <c r="S15" s="4"/>
      <c r="T15" s="4"/>
      <c r="U15" s="14" t="str">
        <f>PI!$C$112</f>
        <v>OoS</v>
      </c>
      <c r="V15" s="23"/>
      <c r="W15" s="4"/>
      <c r="X15" s="4"/>
      <c r="Y15" s="4"/>
      <c r="Z15" s="4"/>
      <c r="AA15" s="23"/>
      <c r="AB15" s="23"/>
      <c r="AC15" s="14" t="str">
        <f>SDM!$C$112</f>
        <v>OoS</v>
      </c>
      <c r="AD15" s="15"/>
      <c r="AE15" s="15"/>
      <c r="AF15" s="4"/>
    </row>
    <row r="16" spans="1:32" ht="13" x14ac:dyDescent="0.3">
      <c r="A16" s="18">
        <v>2.6</v>
      </c>
      <c r="B16" s="23"/>
      <c r="C16" s="14" t="str">
        <f>CM!$C$132</f>
        <v>OoS</v>
      </c>
      <c r="D16" s="23"/>
      <c r="E16" s="17"/>
      <c r="F16" s="23"/>
      <c r="G16" s="23"/>
      <c r="H16" s="23"/>
      <c r="I16" s="24" t="str">
        <f>MPM!$C$152</f>
        <v>OoS</v>
      </c>
      <c r="J16" s="4"/>
      <c r="K16" s="23"/>
      <c r="L16" s="4"/>
      <c r="M16" s="14" t="str">
        <f>PLAN!$C$152</f>
        <v>OoS</v>
      </c>
      <c r="N16" s="23"/>
      <c r="O16" s="23"/>
      <c r="Q16" s="23"/>
      <c r="R16" s="23"/>
      <c r="S16" s="4"/>
      <c r="T16" s="4"/>
      <c r="U16" s="24" t="str">
        <f>PI!$C$132</f>
        <v>OoS</v>
      </c>
      <c r="V16" s="23"/>
      <c r="W16" s="4"/>
      <c r="X16" s="4"/>
      <c r="Y16" s="4"/>
      <c r="Z16" s="4"/>
      <c r="AA16" s="23"/>
      <c r="AB16" s="23"/>
      <c r="AC16" s="14" t="str">
        <f>SDM!$C$132</f>
        <v>OoS</v>
      </c>
      <c r="AD16" s="23"/>
      <c r="AE16" s="23"/>
      <c r="AF16" s="4"/>
    </row>
    <row r="17" spans="1:32" ht="13" x14ac:dyDescent="0.3">
      <c r="A17" s="18">
        <v>2.7</v>
      </c>
      <c r="B17" s="23"/>
      <c r="C17" s="23"/>
      <c r="D17" s="23"/>
      <c r="E17" s="17"/>
      <c r="F17" s="23"/>
      <c r="G17" s="23"/>
      <c r="H17" s="23"/>
      <c r="I17" s="23"/>
      <c r="J17" s="23"/>
      <c r="K17" s="23"/>
      <c r="L17" s="4"/>
      <c r="M17" s="14" t="str">
        <f>PLAN!$C$172</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PLAN!$C$192</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CAR!$C$72</f>
        <v>OoS</v>
      </c>
      <c r="C21" s="23"/>
      <c r="D21" s="14" t="str">
        <f>DAR!$C$152</f>
        <v>OoS</v>
      </c>
      <c r="E21" s="24" t="str">
        <f>EST!$C$92</f>
        <v>OoS</v>
      </c>
      <c r="F21" s="14" t="str">
        <f>GOV!$C$4120</f>
        <v>DM</v>
      </c>
      <c r="G21" s="14" t="str">
        <f>II!$C$3580</f>
        <v>DM</v>
      </c>
      <c r="H21" s="14" t="str">
        <f>MC!$C$132</f>
        <v>OoS</v>
      </c>
      <c r="I21" s="14" t="str">
        <f>MPM!$C$172</f>
        <v>OoS</v>
      </c>
      <c r="J21" s="14" t="str">
        <f>OT!$C$72</f>
        <v>OoS</v>
      </c>
      <c r="K21" s="14" t="str">
        <f>PAD!$C$92</f>
        <v>OoS</v>
      </c>
      <c r="L21" s="14" t="str">
        <f>PCM!$C$112</f>
        <v>OoS</v>
      </c>
      <c r="M21" s="14" t="str">
        <f>PLAN!$C$212</f>
        <v>OoS</v>
      </c>
      <c r="N21" s="14" t="str">
        <f>PQA!$C$112</f>
        <v>OoS</v>
      </c>
      <c r="O21" s="14" t="str">
        <f>PR!$C$112</f>
        <v>OoS</v>
      </c>
      <c r="P21" s="14" t="str">
        <f>RDM!$C$132</f>
        <v>OoS</v>
      </c>
      <c r="Q21" s="14" t="str">
        <f>RSK!$C$72</f>
        <v>OoS</v>
      </c>
      <c r="R21" s="14" t="str">
        <f>VV!$C$112</f>
        <v>OoS</v>
      </c>
      <c r="S21" s="14" t="str">
        <f>DM!$C$92</f>
        <v>OoS</v>
      </c>
      <c r="T21" s="14" t="str">
        <f>DQ!$C$112</f>
        <v>OoS</v>
      </c>
      <c r="U21" s="14" t="str">
        <f>PI!$C$152</f>
        <v>OoS</v>
      </c>
      <c r="V21" s="14" t="str">
        <f>TS!$C$92</f>
        <v>OoS</v>
      </c>
      <c r="W21" s="14" t="str">
        <f>WE!$C$92</f>
        <v>OoS</v>
      </c>
      <c r="X21" s="14" t="str">
        <f>ESAF!$C$112</f>
        <v>OoS</v>
      </c>
      <c r="Y21" s="14" t="str">
        <f>ESEC!$C$132</f>
        <v>OoS</v>
      </c>
      <c r="Z21" s="14" t="str">
        <f>MST!$C$132</f>
        <v>OoS</v>
      </c>
      <c r="AA21" s="14" t="str">
        <f>CONT!$C$92</f>
        <v>OoS</v>
      </c>
      <c r="AB21" s="14" t="str">
        <f>IRP!$C$92</f>
        <v>OoS</v>
      </c>
      <c r="AC21" s="14" t="str">
        <f>SDM!$C$152</f>
        <v>OoS</v>
      </c>
      <c r="AD21" s="14" t="str">
        <f>STSM!$C$92</f>
        <v>OoS</v>
      </c>
      <c r="AE21" s="14" t="str">
        <f>SAM!$C$192</f>
        <v>OoS</v>
      </c>
      <c r="AF21" s="14" t="str">
        <f>EVW!$C$92</f>
        <v>OoS</v>
      </c>
    </row>
    <row r="22" spans="1:32" ht="13" x14ac:dyDescent="0.3">
      <c r="A22" s="18">
        <v>3.2</v>
      </c>
      <c r="B22" s="14" t="str">
        <f>CAR!$C$92</f>
        <v>OoS</v>
      </c>
      <c r="C22" s="23"/>
      <c r="D22" s="23"/>
      <c r="E22" s="14" t="str">
        <f>EST!$C$112</f>
        <v>OoS</v>
      </c>
      <c r="F22" s="14" t="str">
        <f>GOV!$C$4140</f>
        <v>DM</v>
      </c>
      <c r="G22" s="14" t="str">
        <f>II!$C$3600</f>
        <v>DM</v>
      </c>
      <c r="H22" s="14" t="str">
        <f>MC!$C$152</f>
        <v>OoS</v>
      </c>
      <c r="I22" s="14" t="str">
        <f>MPM!$C$192</f>
        <v>OoS</v>
      </c>
      <c r="J22" s="14" t="str">
        <f>OT!$C$92</f>
        <v>OoS</v>
      </c>
      <c r="K22" s="14" t="str">
        <f>PAD!$C$112</f>
        <v>OoS</v>
      </c>
      <c r="L22" s="14" t="str">
        <f>PCM!$C$132</f>
        <v>OoS</v>
      </c>
      <c r="M22" s="14" t="str">
        <f>PLAN!$C$232</f>
        <v>OoS</v>
      </c>
      <c r="N22" s="17"/>
      <c r="O22" s="23"/>
      <c r="P22" s="14" t="str">
        <f>RDM!$C$152</f>
        <v>OoS</v>
      </c>
      <c r="Q22" s="14" t="str">
        <f>RSK!$C$92</f>
        <v>OoS</v>
      </c>
      <c r="R22" s="14" t="str">
        <f>VV!$C$132</f>
        <v>OoS</v>
      </c>
      <c r="S22" s="14" t="str">
        <f>DM!$C$112</f>
        <v>OoS</v>
      </c>
      <c r="T22" s="14" t="str">
        <f>DQ!$C$132</f>
        <v>OoS</v>
      </c>
      <c r="U22" s="14" t="str">
        <f>PI!$C$172</f>
        <v>OoS</v>
      </c>
      <c r="V22" s="14" t="str">
        <f>TS!$C$112</f>
        <v>OoS</v>
      </c>
      <c r="W22" s="14" t="str">
        <f>WE!$C$112</f>
        <v>OoS</v>
      </c>
      <c r="X22" s="14" t="str">
        <f>ESAF!$C$132</f>
        <v>OoS</v>
      </c>
      <c r="Y22" s="14" t="str">
        <f>ESEC!$C$152</f>
        <v>OoS</v>
      </c>
      <c r="Z22" s="14" t="str">
        <f>MST!$C$152</f>
        <v>OoS</v>
      </c>
      <c r="AA22" s="14" t="str">
        <f>CONT!$C$112</f>
        <v>OoS</v>
      </c>
      <c r="AB22" s="14" t="str">
        <f>IRP!$C$112</f>
        <v>OoS</v>
      </c>
      <c r="AC22" s="23"/>
      <c r="AD22" s="23"/>
      <c r="AE22" s="14" t="str">
        <f>SAM!$C$212</f>
        <v>OoS</v>
      </c>
      <c r="AF22" s="14" t="str">
        <f>EVW!$C$112</f>
        <v>OoS</v>
      </c>
    </row>
    <row r="23" spans="1:32" ht="13" x14ac:dyDescent="0.3">
      <c r="A23" s="18">
        <v>3.3</v>
      </c>
      <c r="B23" s="14" t="str">
        <f>CAR!$C$112</f>
        <v>OoS</v>
      </c>
      <c r="C23" s="23"/>
      <c r="D23" s="23"/>
      <c r="E23" s="17"/>
      <c r="F23" s="23"/>
      <c r="G23" s="14" t="str">
        <f>II!$C$3620</f>
        <v>DM</v>
      </c>
      <c r="H23" s="14" t="str">
        <f>MC!$C$172</f>
        <v>OoS</v>
      </c>
      <c r="I23" s="14" t="str">
        <f>MPM!$C$212</f>
        <v>OoS</v>
      </c>
      <c r="J23" s="14" t="str">
        <f>OT!$C$112</f>
        <v>OoS</v>
      </c>
      <c r="K23" s="14" t="str">
        <f>PAD!$C$132</f>
        <v>OoS</v>
      </c>
      <c r="L23" s="14" t="str">
        <f>PCM!$C$152</f>
        <v>OoS</v>
      </c>
      <c r="M23" s="14" t="str">
        <f>PLAN!$C$252</f>
        <v>OoS</v>
      </c>
      <c r="N23" s="17"/>
      <c r="O23" s="4"/>
      <c r="P23" s="14" t="str">
        <f>RDM!$C$172</f>
        <v>OoS</v>
      </c>
      <c r="Q23" s="14" t="str">
        <f>RSK!$C$112</f>
        <v>OoS</v>
      </c>
      <c r="R23" s="23"/>
      <c r="S23" s="17"/>
      <c r="T23" s="17"/>
      <c r="U23" s="14" t="str">
        <f>PI!$C$192</f>
        <v>OoS</v>
      </c>
      <c r="V23" s="14" t="str">
        <f>TS!$C$132</f>
        <v>OoS</v>
      </c>
      <c r="W23" s="14" t="str">
        <f>WE!$C$132</f>
        <v>OoS</v>
      </c>
      <c r="X23" s="14" t="str">
        <f>ESAF!$C$152</f>
        <v>OoS</v>
      </c>
      <c r="Y23" s="14" t="str">
        <f>ESEC!$C$172</f>
        <v>OoS</v>
      </c>
      <c r="Z23" s="14" t="str">
        <f>MST!$C$172</f>
        <v>OoS</v>
      </c>
      <c r="AA23" s="24" t="str">
        <f>CONT!$C$132</f>
        <v>OoS</v>
      </c>
      <c r="AB23" s="23"/>
      <c r="AC23" s="23"/>
      <c r="AD23" s="23"/>
      <c r="AE23" s="23"/>
      <c r="AF23" s="17"/>
    </row>
    <row r="24" spans="1:32" ht="13" x14ac:dyDescent="0.3">
      <c r="A24" s="18">
        <v>3.4</v>
      </c>
      <c r="B24" s="14" t="str">
        <f>CAR!$C$132</f>
        <v>OoS</v>
      </c>
      <c r="C24" s="23"/>
      <c r="D24" s="23"/>
      <c r="E24" s="23"/>
      <c r="F24" s="23"/>
      <c r="G24" s="23"/>
      <c r="H24" s="14" t="str">
        <f>MC!$C$192</f>
        <v>OoS</v>
      </c>
      <c r="I24" s="14" t="str">
        <f>MPM!$C$232</f>
        <v>OoS</v>
      </c>
      <c r="J24" s="14" t="str">
        <f>OT!$C$132</f>
        <v>OoS</v>
      </c>
      <c r="K24" s="14" t="str">
        <f>PAD!$C$152</f>
        <v>OoS</v>
      </c>
      <c r="L24" s="14" t="str">
        <f>PCM!$C$172</f>
        <v>OoS</v>
      </c>
      <c r="M24" s="14" t="str">
        <f>PLAN!$C$272</f>
        <v>OoS</v>
      </c>
      <c r="N24" s="17"/>
      <c r="O24" s="4"/>
      <c r="P24" s="14" t="str">
        <f>RDM!$C$192</f>
        <v>OoS</v>
      </c>
      <c r="Q24" s="14" t="str">
        <f>RSK!$C$132</f>
        <v>OoS</v>
      </c>
      <c r="R24" s="23"/>
      <c r="S24" s="4"/>
      <c r="T24" s="4"/>
      <c r="U24" s="23"/>
      <c r="V24" s="14" t="str">
        <f>TS!$C$152</f>
        <v>OoS</v>
      </c>
      <c r="W24" s="4"/>
      <c r="X24" s="4"/>
      <c r="Y24" s="4"/>
      <c r="Z24" s="4"/>
      <c r="AA24" s="23"/>
      <c r="AB24" s="23"/>
      <c r="AC24" s="23"/>
      <c r="AD24" s="23"/>
      <c r="AE24" s="23"/>
      <c r="AF24" s="4"/>
    </row>
    <row r="25" spans="1:32" ht="13" x14ac:dyDescent="0.3">
      <c r="A25" s="18">
        <v>3.5</v>
      </c>
      <c r="B25" s="14" t="str">
        <f>CAR!$C$152</f>
        <v>OoS</v>
      </c>
      <c r="C25" s="23"/>
      <c r="D25" s="23"/>
      <c r="E25" s="23"/>
      <c r="F25" s="23"/>
      <c r="G25" s="23"/>
      <c r="H25" s="23"/>
      <c r="I25" s="14" t="str">
        <f>MPM!$C$252</f>
        <v>OoS</v>
      </c>
      <c r="J25" s="14" t="str">
        <f>OT!$C$152</f>
        <v>OoS</v>
      </c>
      <c r="K25" s="14" t="str">
        <f>PAD!$C$172</f>
        <v>OoS</v>
      </c>
      <c r="L25" s="14" t="str">
        <f>PCM!$C$192</f>
        <v>OoS</v>
      </c>
      <c r="M25" s="23"/>
      <c r="N25" s="17"/>
      <c r="O25" s="23"/>
      <c r="P25" s="14" t="str">
        <f>RDM!$C$212</f>
        <v>OoS</v>
      </c>
      <c r="Q25" s="14" t="str">
        <f>RSK!$C$152</f>
        <v>OoS</v>
      </c>
      <c r="R25" s="23"/>
      <c r="S25" s="4"/>
      <c r="T25" s="4"/>
      <c r="U25" s="23"/>
      <c r="V25" s="14" t="str">
        <f>TS!$C$172</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MPM!$C$272</f>
        <v>OoS</v>
      </c>
      <c r="J26" s="14" t="str">
        <f>OT!$C$172</f>
        <v>OoS</v>
      </c>
      <c r="K26" s="14" t="str">
        <f>PAD!$C$192</f>
        <v>OoS</v>
      </c>
      <c r="L26" s="14" t="str">
        <f>PCM!$C$212</f>
        <v>OoS</v>
      </c>
      <c r="M26" s="23"/>
      <c r="N26" s="23"/>
      <c r="O26" s="23"/>
      <c r="P26" s="14" t="str">
        <f>RDM!$C$232</f>
        <v>OoS</v>
      </c>
      <c r="Q26" s="4"/>
      <c r="R26" s="23"/>
      <c r="S26" s="4"/>
      <c r="T26" s="4"/>
      <c r="U26" s="23"/>
      <c r="V26" s="14" t="str">
        <f>TS!$C$192</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RDM!$C$252</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CAR!$C$172</f>
        <v>OoS</v>
      </c>
      <c r="C30" s="23"/>
      <c r="D30" s="23"/>
      <c r="E30" s="23"/>
      <c r="F30" s="14" t="str">
        <f>GOV!$C$4160</f>
        <v>DM</v>
      </c>
      <c r="G30" s="14" t="str">
        <f>II!$C$3640</f>
        <v>DM</v>
      </c>
      <c r="H30" s="23"/>
      <c r="I30" s="14" t="str">
        <f>MPM!$C$292</f>
        <v>OoS</v>
      </c>
      <c r="J30" s="23"/>
      <c r="K30" s="17"/>
      <c r="L30" s="14" t="str">
        <f>PCM!$C$232</f>
        <v>OoS</v>
      </c>
      <c r="M30" s="14" t="str">
        <f>PLAN!$C$292</f>
        <v>OoS</v>
      </c>
      <c r="N30" s="23"/>
      <c r="O30" s="23"/>
      <c r="P30" s="23"/>
      <c r="Q30" s="23"/>
      <c r="R30" s="23"/>
      <c r="S30" s="4"/>
      <c r="T30" s="4"/>
      <c r="U30" s="23"/>
      <c r="V30" s="23"/>
      <c r="W30" s="4"/>
      <c r="X30" s="4"/>
      <c r="Y30" s="4"/>
      <c r="Z30" s="14" t="str">
        <f>MST!$C$192</f>
        <v>OoS</v>
      </c>
      <c r="AA30" s="23"/>
      <c r="AB30" s="23"/>
      <c r="AC30" s="23"/>
      <c r="AD30" s="23"/>
      <c r="AE30" s="14" t="str">
        <f>SAM!$C$232</f>
        <v>OoS</v>
      </c>
      <c r="AF30" s="4"/>
    </row>
    <row r="31" spans="1:32" ht="13" hidden="1" x14ac:dyDescent="0.3">
      <c r="A31" s="18">
        <v>4.2</v>
      </c>
      <c r="B31" s="14" t="str">
        <f>CAR!$C$192</f>
        <v>OoS</v>
      </c>
      <c r="C31" s="23"/>
      <c r="D31" s="23"/>
      <c r="E31" s="23"/>
      <c r="F31" s="23"/>
      <c r="G31" s="23"/>
      <c r="H31" s="23"/>
      <c r="I31" s="14" t="str">
        <f>MPM!$C$312</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MPM!$C$332</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MPM!$C$352</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MPM!$C$372</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CAR!$C$212</f>
        <v>OoS</v>
      </c>
      <c r="C37" s="23"/>
      <c r="D37" s="23"/>
      <c r="E37" s="23"/>
      <c r="F37" s="23"/>
      <c r="G37" s="23"/>
      <c r="H37" s="23"/>
      <c r="I37" s="14" t="str">
        <f>MPM!$C$392</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MPM!$C$412</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MPM!$C$432</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19" priority="287" operator="containsText" text="S">
      <formula>NOT(ISERROR(SEARCH("S",AF2)))</formula>
    </cfRule>
    <cfRule type="containsText" dxfId="118" priority="288" operator="containsText" text="U">
      <formula>NOT(ISERROR(SEARCH("U",AF2)))</formula>
    </cfRule>
    <cfRule type="containsText" dxfId="117" priority="289" operator="containsText" text="NR">
      <formula>NOT(ISERROR(SEARCH("NR",AF2)))</formula>
    </cfRule>
  </conditionalFormatting>
  <conditionalFormatting sqref="B11:AF19">
    <cfRule type="expression" dxfId="116" priority="9" stopIfTrue="1">
      <formula>(B$40&lt;2)</formula>
    </cfRule>
  </conditionalFormatting>
  <conditionalFormatting sqref="B21:AF28">
    <cfRule type="expression" dxfId="115" priority="8" stopIfTrue="1">
      <formula>(B$40&lt;3)</formula>
    </cfRule>
  </conditionalFormatting>
  <conditionalFormatting sqref="B30:AF35">
    <cfRule type="expression" dxfId="114" priority="7" stopIfTrue="1">
      <formula>(B$40&lt;4)</formula>
    </cfRule>
  </conditionalFormatting>
  <conditionalFormatting sqref="B37:AF39">
    <cfRule type="expression" dxfId="113" priority="6" stopIfTrue="1">
      <formula>(B$40&lt;5)</formula>
    </cfRule>
  </conditionalFormatting>
  <conditionalFormatting sqref="B5:AF9 B11:AF19 B21:AF28 B30:AF35 B37:AF39">
    <cfRule type="expression" dxfId="112" priority="1">
      <formula>OR(B5="NY")</formula>
    </cfRule>
    <cfRule type="expression" dxfId="111" priority="2">
      <formula>OR(B5="NC")</formula>
    </cfRule>
    <cfRule type="expression" dxfId="110" priority="3">
      <formula>OR(B5="L",B5="FM",B5="S")</formula>
    </cfRule>
    <cfRule type="expression" dxfId="109" priority="4">
      <formula>OR(B5="M",B5="LM",B5="NR")</formula>
    </cfRule>
    <cfRule type="expression" dxfId="108" priority="5">
      <formula>OR(B5="H",B5="PM",B5="NM",B5="DM",B5="U")</formula>
    </cfRule>
  </conditionalFormatting>
  <pageMargins left="0.75" right="0.75" top="1" bottom="1" header="0.5" footer="0.5"/>
  <pageSetup orientation="portrait" horizontalDpi="4294967292" verticalDpi="429496729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FAA43-EEC6-425F-B491-008E85007041}">
  <sheetPr codeName="Sheet55"/>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Summary'!B51</f>
        <v>P-12</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CAR!$C$13</f>
        <v>OoS</v>
      </c>
      <c r="C5" s="14" t="str">
        <f>CM!$C$13</f>
        <v>OoS</v>
      </c>
      <c r="D5" s="14" t="str">
        <f>DAR!$C$13</f>
        <v>OoS</v>
      </c>
      <c r="E5" s="14" t="str">
        <f>EST!$C$13</f>
        <v>OoS</v>
      </c>
      <c r="F5" s="14" t="str">
        <f>GOV!$C$4021</f>
        <v>DM</v>
      </c>
      <c r="G5" s="14" t="str">
        <f>II!$C$3521</f>
        <v>DM</v>
      </c>
      <c r="H5" s="14" t="str">
        <f>MC!$C$13</f>
        <v>OoS</v>
      </c>
      <c r="I5" s="14" t="str">
        <f>MPM!$C$13</f>
        <v>OoS</v>
      </c>
      <c r="J5" s="14" t="str">
        <f>OT!$C$13</f>
        <v>OoS</v>
      </c>
      <c r="K5" s="14" t="str">
        <f>PAD!$C$13</f>
        <v>OoS</v>
      </c>
      <c r="L5" s="14" t="str">
        <f>PCM!$C$13</f>
        <v>OoS</v>
      </c>
      <c r="M5" s="14" t="str">
        <f>PLAN!$C$13</f>
        <v>OoS</v>
      </c>
      <c r="N5" s="14" t="str">
        <f>PQA!$C$13</f>
        <v>OoS</v>
      </c>
      <c r="O5" s="14" t="str">
        <f>PR!$C$13</f>
        <v>OoS</v>
      </c>
      <c r="P5" s="14" t="str">
        <f>RDM!$C$13</f>
        <v>OoS</v>
      </c>
      <c r="Q5" s="14" t="str">
        <f>RSK!$C$13</f>
        <v>OoS</v>
      </c>
      <c r="R5" s="14" t="str">
        <f>VV!$C$13</f>
        <v>OoS</v>
      </c>
      <c r="S5" s="14" t="str">
        <f>DM!$C$13</f>
        <v>OoS</v>
      </c>
      <c r="T5" s="14" t="str">
        <f>DQ!$C$13</f>
        <v>OoS</v>
      </c>
      <c r="U5" s="14" t="str">
        <f>PI!$C$13</f>
        <v>OoS</v>
      </c>
      <c r="V5" s="14" t="str">
        <f>TS!$C$13</f>
        <v>OoS</v>
      </c>
      <c r="W5" s="14" t="str">
        <f>WE!$C$13</f>
        <v>OoS</v>
      </c>
      <c r="X5" s="14" t="str">
        <f>ESAF!$C$13</f>
        <v>OoS</v>
      </c>
      <c r="Y5" s="14" t="str">
        <f>ESEC!$C$13</f>
        <v>OoS</v>
      </c>
      <c r="Z5" s="14" t="str">
        <f>MST!$C$13</f>
        <v>OoS</v>
      </c>
      <c r="AA5" s="14" t="str">
        <f>CONT!$C$13</f>
        <v>OoS</v>
      </c>
      <c r="AB5" s="14" t="str">
        <f>IRP!$C$13</f>
        <v>OoS</v>
      </c>
      <c r="AC5" s="14" t="str">
        <f>SDM!$C$13</f>
        <v>OoS</v>
      </c>
      <c r="AD5" s="14" t="str">
        <f>STSM!$C$13</f>
        <v>OoS</v>
      </c>
      <c r="AE5" s="14" t="str">
        <f>SAM!$C$13</f>
        <v>OoS</v>
      </c>
      <c r="AF5" s="14" t="str">
        <f>EVW!$C$13</f>
        <v>OoS</v>
      </c>
    </row>
    <row r="6" spans="1:32" ht="13" x14ac:dyDescent="0.3">
      <c r="A6" s="18">
        <v>1.2</v>
      </c>
      <c r="B6" s="23"/>
      <c r="C6" s="23"/>
      <c r="D6" s="14" t="str">
        <f>DAR!$C$33</f>
        <v>OoS</v>
      </c>
      <c r="E6" s="23"/>
      <c r="F6" s="4"/>
      <c r="G6" s="4"/>
      <c r="H6" s="14" t="str">
        <f>MC!$C$33</f>
        <v>OoS</v>
      </c>
      <c r="I6" s="14" t="str">
        <f>MPM!$C$33</f>
        <v>OoS</v>
      </c>
      <c r="J6" s="4"/>
      <c r="K6" s="4"/>
      <c r="L6" s="14" t="str">
        <f>PCM!$C$33</f>
        <v>OoS</v>
      </c>
      <c r="M6" s="14" t="str">
        <f>PLAN!$C$33</f>
        <v>OoS</v>
      </c>
      <c r="N6" s="4"/>
      <c r="O6" s="4"/>
      <c r="P6" s="4"/>
      <c r="Q6" s="4"/>
      <c r="R6" s="14" t="str">
        <f>VV!$C$33</f>
        <v>OoS</v>
      </c>
      <c r="S6" s="14" t="str">
        <f>DM!$C$33</f>
        <v>OoS</v>
      </c>
      <c r="T6" s="14" t="str">
        <f>DQ!$C$33</f>
        <v>OoS</v>
      </c>
      <c r="U6" s="4"/>
      <c r="V6" s="4"/>
      <c r="W6" s="17"/>
      <c r="X6" s="14" t="str">
        <f>ESAF!$C$33</f>
        <v>OoS</v>
      </c>
      <c r="Y6" s="14" t="str">
        <f>ESEC!$C$33</f>
        <v>OoS</v>
      </c>
      <c r="Z6" s="14" t="str">
        <f>MST!$C$33</f>
        <v>OoS</v>
      </c>
      <c r="AA6" s="4"/>
      <c r="AB6" s="4"/>
      <c r="AC6" s="4"/>
      <c r="AD6" s="4"/>
      <c r="AE6" s="14" t="str">
        <f>SAM!$C$33</f>
        <v>OoS</v>
      </c>
      <c r="AF6" s="14" t="str">
        <f>EVW!$C$33</f>
        <v>OoS</v>
      </c>
    </row>
    <row r="7" spans="1:32" ht="13" x14ac:dyDescent="0.3">
      <c r="A7" s="18">
        <v>1.3</v>
      </c>
      <c r="B7" s="23"/>
      <c r="C7" s="23"/>
      <c r="D7" s="23"/>
      <c r="E7" s="23"/>
      <c r="F7" s="4"/>
      <c r="G7" s="23"/>
      <c r="H7" s="23"/>
      <c r="I7" s="17"/>
      <c r="J7" s="4"/>
      <c r="K7" s="23"/>
      <c r="L7" s="14" t="str">
        <f>PCM!$C$53</f>
        <v>OoS</v>
      </c>
      <c r="M7" s="23"/>
      <c r="N7" s="4"/>
      <c r="O7" s="4"/>
      <c r="P7" s="23"/>
      <c r="Q7" s="4"/>
      <c r="R7" s="4"/>
      <c r="S7" s="4"/>
      <c r="T7" s="4"/>
      <c r="U7" s="4"/>
      <c r="V7" s="4"/>
      <c r="W7" s="4"/>
      <c r="X7" s="4"/>
      <c r="Y7" s="4"/>
      <c r="Z7" s="4"/>
      <c r="AA7" s="4"/>
      <c r="AB7" s="4"/>
      <c r="AC7" s="4"/>
      <c r="AD7" s="4"/>
      <c r="AE7" s="14" t="str">
        <f>SAM!$C$53</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SAM!$C$73</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CAR!$C$33</f>
        <v>OoS</v>
      </c>
      <c r="C11" s="14" t="str">
        <f>CM!$C$33</f>
        <v>OoS</v>
      </c>
      <c r="D11" s="14" t="str">
        <f>DAR!$C$53</f>
        <v>OoS</v>
      </c>
      <c r="E11" s="14" t="str">
        <f>EST!$C$33</f>
        <v>OoS</v>
      </c>
      <c r="F11" s="14" t="str">
        <f>GOV!$C$4041</f>
        <v>DM</v>
      </c>
      <c r="G11" s="14" t="str">
        <f>II!$C$3541</f>
        <v>DM</v>
      </c>
      <c r="H11" s="14" t="str">
        <f>MC!$C$53</f>
        <v>OoS</v>
      </c>
      <c r="I11" s="14" t="str">
        <f>MPM!$C$53</f>
        <v>OoS</v>
      </c>
      <c r="J11" s="14" t="str">
        <f>OT!$C$33</f>
        <v>OoS</v>
      </c>
      <c r="K11" s="14" t="str">
        <f>PAD!$C$33</f>
        <v>OoS</v>
      </c>
      <c r="L11" s="14" t="str">
        <f>PCM!$C$73</f>
        <v>OoS</v>
      </c>
      <c r="M11" s="14" t="str">
        <f>PLAN!$C$53</f>
        <v>OoS</v>
      </c>
      <c r="N11" s="14" t="str">
        <f>PQA!$C$33</f>
        <v>OoS</v>
      </c>
      <c r="O11" s="14" t="str">
        <f>PR!$C$33</f>
        <v>OoS</v>
      </c>
      <c r="P11" s="14" t="str">
        <f>RDM!$C$33</f>
        <v>OoS</v>
      </c>
      <c r="Q11" s="14" t="str">
        <f>RSK!$C$33</f>
        <v>OoS</v>
      </c>
      <c r="R11" s="14" t="str">
        <f>VV!$C$53</f>
        <v>OoS</v>
      </c>
      <c r="S11" s="14" t="str">
        <f>DM!$C$53</f>
        <v>OoS</v>
      </c>
      <c r="T11" s="14" t="str">
        <f>DQ!$C$53</f>
        <v>OoS</v>
      </c>
      <c r="U11" s="14" t="str">
        <f>PI!$C$33</f>
        <v>OoS</v>
      </c>
      <c r="V11" s="14" t="str">
        <f>TS!$C$33</f>
        <v>OoS</v>
      </c>
      <c r="W11" s="14" t="str">
        <f>WE!$C$33</f>
        <v>OoS</v>
      </c>
      <c r="X11" s="14" t="str">
        <f>ESAF!$C$53</f>
        <v>OoS</v>
      </c>
      <c r="Y11" s="14" t="str">
        <f>ESEC!$C$53</f>
        <v>OoS</v>
      </c>
      <c r="Z11" s="14" t="str">
        <f>MST!$C$53</f>
        <v>OoS</v>
      </c>
      <c r="AA11" s="14" t="str">
        <f>CONT!$C$33</f>
        <v>OoS</v>
      </c>
      <c r="AB11" s="14" t="str">
        <f>IRP!$C$33</f>
        <v>OoS</v>
      </c>
      <c r="AC11" s="14" t="str">
        <f>SDM!$C$33</f>
        <v>OoS</v>
      </c>
      <c r="AD11" s="14" t="str">
        <f>STSM!$C$33</f>
        <v>OoS</v>
      </c>
      <c r="AE11" s="14" t="str">
        <f>SAM!$C$93</f>
        <v>OoS</v>
      </c>
      <c r="AF11" s="14" t="str">
        <f>EVW!$C$53</f>
        <v>OoS</v>
      </c>
    </row>
    <row r="12" spans="1:32" ht="13" x14ac:dyDescent="0.3">
      <c r="A12" s="18">
        <v>2.2000000000000002</v>
      </c>
      <c r="B12" s="14" t="str">
        <f>CAR!$C$53</f>
        <v>OoS</v>
      </c>
      <c r="C12" s="14" t="str">
        <f>CM!$C$53</f>
        <v>OoS</v>
      </c>
      <c r="D12" s="14" t="str">
        <f>DAR!$C$73</f>
        <v>OoS</v>
      </c>
      <c r="E12" s="14" t="str">
        <f>EST!$C$53</f>
        <v>OoS</v>
      </c>
      <c r="F12" s="14" t="str">
        <f>GOV!$C$4061</f>
        <v>DM</v>
      </c>
      <c r="G12" s="14" t="str">
        <f>II!$C$3561</f>
        <v>DM</v>
      </c>
      <c r="H12" s="14" t="str">
        <f>MC!$C$73</f>
        <v>OoS</v>
      </c>
      <c r="I12" s="14" t="str">
        <f>MPM!$C$73</f>
        <v>OoS</v>
      </c>
      <c r="J12" s="14" t="str">
        <f>OT!$C$53</f>
        <v>OoS</v>
      </c>
      <c r="K12" s="14" t="str">
        <f>PAD!$C$53</f>
        <v>OoS</v>
      </c>
      <c r="L12" s="14" t="str">
        <f>PCM!$C$93</f>
        <v>OoS</v>
      </c>
      <c r="M12" s="14" t="str">
        <f>PLAN!$C$73</f>
        <v>OoS</v>
      </c>
      <c r="N12" s="14" t="str">
        <f>PQA!$C$53</f>
        <v>OoS</v>
      </c>
      <c r="O12" s="14" t="str">
        <f>PR!$C$53</f>
        <v>OoS</v>
      </c>
      <c r="P12" s="14" t="str">
        <f>RDM!$C$53</f>
        <v>OoS</v>
      </c>
      <c r="Q12" s="14" t="str">
        <f>RSK!$C$53</f>
        <v>OoS</v>
      </c>
      <c r="R12" s="14" t="str">
        <f>VV!$C$73</f>
        <v>OoS</v>
      </c>
      <c r="S12" s="14" t="str">
        <f>DM!$C$73</f>
        <v>OoS</v>
      </c>
      <c r="T12" s="14" t="str">
        <f>DQ!$C$73</f>
        <v>OoS</v>
      </c>
      <c r="U12" s="14" t="str">
        <f>PI!$C$53</f>
        <v>OoS</v>
      </c>
      <c r="V12" s="14" t="str">
        <f>TS!$C$53</f>
        <v>OoS</v>
      </c>
      <c r="W12" s="14" t="str">
        <f>WE!$C$53</f>
        <v>OoS</v>
      </c>
      <c r="X12" s="14" t="str">
        <f>ESAF!$C$73</f>
        <v>OoS</v>
      </c>
      <c r="Y12" s="14" t="str">
        <f>ESEC!$C$73</f>
        <v>OoS</v>
      </c>
      <c r="Z12" s="14" t="str">
        <f>MST!$C$73</f>
        <v>OoS</v>
      </c>
      <c r="AA12" s="14" t="str">
        <f>CONT!$C$53</f>
        <v>OoS</v>
      </c>
      <c r="AB12" s="14" t="str">
        <f>IRP!$C$53</f>
        <v>OoS</v>
      </c>
      <c r="AC12" s="14" t="str">
        <f>SDM!$C$53</f>
        <v>OoS</v>
      </c>
      <c r="AD12" s="14" t="str">
        <f>STSM!$C$53</f>
        <v>OoS</v>
      </c>
      <c r="AE12" s="14" t="str">
        <f>SAM!$C$113</f>
        <v>OoS</v>
      </c>
      <c r="AF12" s="14" t="str">
        <f>EVW!$C$73</f>
        <v>OoS</v>
      </c>
    </row>
    <row r="13" spans="1:32" ht="13" x14ac:dyDescent="0.3">
      <c r="A13" s="18">
        <v>2.2999999999999998</v>
      </c>
      <c r="B13" s="23"/>
      <c r="C13" s="14" t="str">
        <f>CM!$C$73</f>
        <v>OoS</v>
      </c>
      <c r="D13" s="14" t="str">
        <f>DAR!$C$93</f>
        <v>OoS</v>
      </c>
      <c r="E13" s="14" t="str">
        <f>EST!$C$73</f>
        <v>OoS</v>
      </c>
      <c r="F13" s="14" t="str">
        <f>GOV!$C$4081</f>
        <v>DM</v>
      </c>
      <c r="G13" s="4"/>
      <c r="H13" s="14" t="str">
        <f>MC!$C$93</f>
        <v>OoS</v>
      </c>
      <c r="I13" s="24" t="str">
        <f>MPM!$C$93</f>
        <v>OoS</v>
      </c>
      <c r="J13" s="4"/>
      <c r="K13" s="14" t="str">
        <f>PAD!$C$73</f>
        <v>OoS</v>
      </c>
      <c r="L13" s="4"/>
      <c r="M13" s="14" t="str">
        <f>PLAN!$C$93</f>
        <v>OoS</v>
      </c>
      <c r="N13" s="14" t="str">
        <f>PQA!$C$73</f>
        <v>OoS</v>
      </c>
      <c r="O13" s="14" t="str">
        <f>PR!$C$73</f>
        <v>OoS</v>
      </c>
      <c r="P13" s="14" t="str">
        <f>RDM!$C$73</f>
        <v>OoS</v>
      </c>
      <c r="Q13" s="23"/>
      <c r="R13" s="14" t="str">
        <f>VV!$C$93</f>
        <v>OoS</v>
      </c>
      <c r="S13" s="4"/>
      <c r="T13" s="14" t="str">
        <f>DQ!$C$93</f>
        <v>OoS</v>
      </c>
      <c r="U13" s="14" t="str">
        <f>PI!$C$73</f>
        <v>OoS</v>
      </c>
      <c r="V13" s="14" t="str">
        <f>TS!$C$73</f>
        <v>OoS</v>
      </c>
      <c r="W13" s="14" t="str">
        <f>WE!$C$73</f>
        <v>OoS</v>
      </c>
      <c r="X13" s="14" t="str">
        <f>ESAF!$C$93</f>
        <v>OoS</v>
      </c>
      <c r="Y13" s="14" t="str">
        <f>ESEC!$C$93</f>
        <v>OoS</v>
      </c>
      <c r="Z13" s="14" t="str">
        <f>MST!$C$93</f>
        <v>OoS</v>
      </c>
      <c r="AA13" s="14" t="str">
        <f>CONT!$C$73</f>
        <v>OoS</v>
      </c>
      <c r="AB13" s="14" t="str">
        <f>IRP!$C$73</f>
        <v>OoS</v>
      </c>
      <c r="AC13" s="14" t="str">
        <f>SDM!$C$73</f>
        <v>OoS</v>
      </c>
      <c r="AD13" s="14" t="str">
        <f>STSM!$C$73</f>
        <v>OoS</v>
      </c>
      <c r="AE13" s="14" t="str">
        <f>SAM!$C$133</f>
        <v>OoS</v>
      </c>
      <c r="AF13" s="4"/>
    </row>
    <row r="14" spans="1:32" ht="13" x14ac:dyDescent="0.3">
      <c r="A14" s="18">
        <v>2.4</v>
      </c>
      <c r="B14" s="23"/>
      <c r="C14" s="14" t="str">
        <f>CM!$C$93</f>
        <v>OoS</v>
      </c>
      <c r="D14" s="14" t="str">
        <f>DAR!$C$113</f>
        <v>OoS</v>
      </c>
      <c r="E14" s="17"/>
      <c r="F14" s="14" t="str">
        <f>GOV!$C$4101</f>
        <v>DM</v>
      </c>
      <c r="G14" s="23"/>
      <c r="H14" s="14" t="str">
        <f>MC!$C$113</f>
        <v>OoS</v>
      </c>
      <c r="I14" s="14" t="str">
        <f>MPM!$C$113</f>
        <v>OoS</v>
      </c>
      <c r="J14" s="4"/>
      <c r="K14" s="23"/>
      <c r="L14" s="4"/>
      <c r="M14" s="14" t="str">
        <f>PLAN!$C$113</f>
        <v>OoS</v>
      </c>
      <c r="N14" s="14" t="str">
        <f>PQA!$C$93</f>
        <v>OoS</v>
      </c>
      <c r="O14" s="14" t="str">
        <f>PR!$C$93</f>
        <v>OoS</v>
      </c>
      <c r="P14" s="14" t="str">
        <f>RDM!$C$93</f>
        <v>OoS</v>
      </c>
      <c r="Q14" s="23"/>
      <c r="R14" s="23"/>
      <c r="S14" s="4"/>
      <c r="T14" s="4"/>
      <c r="U14" s="14" t="str">
        <f>PI!$C$93</f>
        <v>OoS</v>
      </c>
      <c r="V14" s="23"/>
      <c r="W14" s="4"/>
      <c r="X14" s="4"/>
      <c r="Y14" s="14" t="str">
        <f>ESEC!$C$113</f>
        <v>OoS</v>
      </c>
      <c r="Z14" s="14" t="str">
        <f>MST!$C$113</f>
        <v>OoS</v>
      </c>
      <c r="AA14" s="23"/>
      <c r="AB14" s="23"/>
      <c r="AC14" s="14" t="str">
        <f>SDM!$C$93</f>
        <v>OoS</v>
      </c>
      <c r="AD14" s="15"/>
      <c r="AE14" s="14" t="str">
        <f>SAM!$C$193</f>
        <v>OoS</v>
      </c>
      <c r="AF14" s="4"/>
    </row>
    <row r="15" spans="1:32" ht="13" x14ac:dyDescent="0.3">
      <c r="A15" s="18">
        <v>2.5</v>
      </c>
      <c r="B15" s="23"/>
      <c r="C15" s="14" t="str">
        <f>CM!$C$113</f>
        <v>OoS</v>
      </c>
      <c r="D15" s="14" t="str">
        <f>DAR!$C$133</f>
        <v>OoS</v>
      </c>
      <c r="E15" s="17"/>
      <c r="F15" s="23"/>
      <c r="G15" s="23"/>
      <c r="H15" s="23"/>
      <c r="I15" s="14" t="str">
        <f>MPM!$C$133</f>
        <v>OoS</v>
      </c>
      <c r="J15" s="4"/>
      <c r="K15" s="23"/>
      <c r="L15" s="4"/>
      <c r="M15" s="14" t="str">
        <f>PLAN!$C$133</f>
        <v>OoS</v>
      </c>
      <c r="N15" s="23"/>
      <c r="O15" s="23"/>
      <c r="P15" s="14" t="str">
        <f>RDM!$C$113</f>
        <v>OoS</v>
      </c>
      <c r="Q15" s="23"/>
      <c r="R15" s="23"/>
      <c r="S15" s="4"/>
      <c r="T15" s="4"/>
      <c r="U15" s="14" t="str">
        <f>PI!$C$113</f>
        <v>OoS</v>
      </c>
      <c r="V15" s="23"/>
      <c r="W15" s="4"/>
      <c r="X15" s="4"/>
      <c r="Y15" s="4"/>
      <c r="Z15" s="4"/>
      <c r="AA15" s="23"/>
      <c r="AB15" s="23"/>
      <c r="AC15" s="14" t="str">
        <f>SDM!$C$113</f>
        <v>OoS</v>
      </c>
      <c r="AD15" s="15"/>
      <c r="AE15" s="15"/>
      <c r="AF15" s="4"/>
    </row>
    <row r="16" spans="1:32" ht="13" x14ac:dyDescent="0.3">
      <c r="A16" s="18">
        <v>2.6</v>
      </c>
      <c r="B16" s="23"/>
      <c r="C16" s="14" t="str">
        <f>CM!$C$133</f>
        <v>OoS</v>
      </c>
      <c r="D16" s="23"/>
      <c r="E16" s="17"/>
      <c r="F16" s="23"/>
      <c r="G16" s="23"/>
      <c r="H16" s="23"/>
      <c r="I16" s="24" t="str">
        <f>MPM!$C$153</f>
        <v>OoS</v>
      </c>
      <c r="J16" s="4"/>
      <c r="K16" s="23"/>
      <c r="L16" s="4"/>
      <c r="M16" s="14" t="str">
        <f>PLAN!$C$153</f>
        <v>OoS</v>
      </c>
      <c r="N16" s="23"/>
      <c r="O16" s="23"/>
      <c r="Q16" s="23"/>
      <c r="R16" s="23"/>
      <c r="S16" s="4"/>
      <c r="T16" s="4"/>
      <c r="U16" s="24" t="str">
        <f>PI!$C$133</f>
        <v>OoS</v>
      </c>
      <c r="V16" s="23"/>
      <c r="W16" s="4"/>
      <c r="X16" s="4"/>
      <c r="Y16" s="4"/>
      <c r="Z16" s="4"/>
      <c r="AA16" s="23"/>
      <c r="AB16" s="23"/>
      <c r="AC16" s="14" t="str">
        <f>SDM!$C$133</f>
        <v>OoS</v>
      </c>
      <c r="AD16" s="23"/>
      <c r="AE16" s="23"/>
      <c r="AF16" s="4"/>
    </row>
    <row r="17" spans="1:32" ht="13" x14ac:dyDescent="0.3">
      <c r="A17" s="18">
        <v>2.7</v>
      </c>
      <c r="B17" s="23"/>
      <c r="C17" s="23"/>
      <c r="D17" s="23"/>
      <c r="E17" s="17"/>
      <c r="F17" s="23"/>
      <c r="G17" s="23"/>
      <c r="H17" s="23"/>
      <c r="I17" s="23"/>
      <c r="J17" s="23"/>
      <c r="K17" s="23"/>
      <c r="L17" s="4"/>
      <c r="M17" s="14" t="str">
        <f>PLAN!$C$173</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PLAN!$C$193</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CAR!$C$73</f>
        <v>OoS</v>
      </c>
      <c r="C21" s="23"/>
      <c r="D21" s="14" t="str">
        <f>DAR!$C$153</f>
        <v>OoS</v>
      </c>
      <c r="E21" s="24" t="str">
        <f>EST!$C$93</f>
        <v>OoS</v>
      </c>
      <c r="F21" s="14" t="str">
        <f>GOV!$C$4121</f>
        <v>DM</v>
      </c>
      <c r="G21" s="14" t="str">
        <f>II!$C$3581</f>
        <v>DM</v>
      </c>
      <c r="H21" s="14" t="str">
        <f>MC!$C$133</f>
        <v>OoS</v>
      </c>
      <c r="I21" s="14" t="str">
        <f>MPM!$C$173</f>
        <v>OoS</v>
      </c>
      <c r="J21" s="14" t="str">
        <f>OT!$C$73</f>
        <v>OoS</v>
      </c>
      <c r="K21" s="14" t="str">
        <f>PAD!$C$93</f>
        <v>OoS</v>
      </c>
      <c r="L21" s="14" t="str">
        <f>PCM!$C$113</f>
        <v>OoS</v>
      </c>
      <c r="M21" s="14" t="str">
        <f>PLAN!$C$213</f>
        <v>OoS</v>
      </c>
      <c r="N21" s="14" t="str">
        <f>PQA!$C$113</f>
        <v>OoS</v>
      </c>
      <c r="O21" s="14" t="str">
        <f>PR!$C$113</f>
        <v>OoS</v>
      </c>
      <c r="P21" s="14" t="str">
        <f>RDM!$C$133</f>
        <v>OoS</v>
      </c>
      <c r="Q21" s="14" t="str">
        <f>RSK!$C$73</f>
        <v>OoS</v>
      </c>
      <c r="R21" s="14" t="str">
        <f>VV!$C$113</f>
        <v>OoS</v>
      </c>
      <c r="S21" s="14" t="str">
        <f>DM!$C$93</f>
        <v>OoS</v>
      </c>
      <c r="T21" s="14" t="str">
        <f>DQ!$C$113</f>
        <v>OoS</v>
      </c>
      <c r="U21" s="14" t="str">
        <f>PI!$C$153</f>
        <v>OoS</v>
      </c>
      <c r="V21" s="14" t="str">
        <f>TS!$C$93</f>
        <v>OoS</v>
      </c>
      <c r="W21" s="14" t="str">
        <f>WE!$C$93</f>
        <v>OoS</v>
      </c>
      <c r="X21" s="14" t="str">
        <f>ESAF!$C$113</f>
        <v>OoS</v>
      </c>
      <c r="Y21" s="14" t="str">
        <f>ESEC!$C$133</f>
        <v>OoS</v>
      </c>
      <c r="Z21" s="14" t="str">
        <f>MST!$C$133</f>
        <v>OoS</v>
      </c>
      <c r="AA21" s="14" t="str">
        <f>CONT!$C$93</f>
        <v>OoS</v>
      </c>
      <c r="AB21" s="14" t="str">
        <f>IRP!$C$93</f>
        <v>OoS</v>
      </c>
      <c r="AC21" s="14" t="str">
        <f>SDM!$C$153</f>
        <v>OoS</v>
      </c>
      <c r="AD21" s="14" t="str">
        <f>STSM!$C$93</f>
        <v>OoS</v>
      </c>
      <c r="AE21" s="14" t="str">
        <f>SAM!$C$193</f>
        <v>OoS</v>
      </c>
      <c r="AF21" s="14" t="str">
        <f>EVW!$C$93</f>
        <v>OoS</v>
      </c>
    </row>
    <row r="22" spans="1:32" ht="13" x14ac:dyDescent="0.3">
      <c r="A22" s="18">
        <v>3.2</v>
      </c>
      <c r="B22" s="14" t="str">
        <f>CAR!$C$93</f>
        <v>OoS</v>
      </c>
      <c r="C22" s="23"/>
      <c r="D22" s="23"/>
      <c r="E22" s="14" t="str">
        <f>EST!$C$113</f>
        <v>OoS</v>
      </c>
      <c r="F22" s="14" t="str">
        <f>GOV!$C$4141</f>
        <v>DM</v>
      </c>
      <c r="G22" s="14" t="str">
        <f>II!$C$3601</f>
        <v>DM</v>
      </c>
      <c r="H22" s="14" t="str">
        <f>MC!$C$153</f>
        <v>OoS</v>
      </c>
      <c r="I22" s="14" t="str">
        <f>MPM!$C$193</f>
        <v>OoS</v>
      </c>
      <c r="J22" s="14" t="str">
        <f>OT!$C$93</f>
        <v>OoS</v>
      </c>
      <c r="K22" s="14" t="str">
        <f>PAD!$C$113</f>
        <v>OoS</v>
      </c>
      <c r="L22" s="14" t="str">
        <f>PCM!$C$133</f>
        <v>OoS</v>
      </c>
      <c r="M22" s="14" t="str">
        <f>PLAN!$C$233</f>
        <v>OoS</v>
      </c>
      <c r="N22" s="17"/>
      <c r="O22" s="23"/>
      <c r="P22" s="14" t="str">
        <f>RDM!$C$153</f>
        <v>OoS</v>
      </c>
      <c r="Q22" s="14" t="str">
        <f>RSK!$C$93</f>
        <v>OoS</v>
      </c>
      <c r="R22" s="14" t="str">
        <f>VV!$C$133</f>
        <v>OoS</v>
      </c>
      <c r="S22" s="14" t="str">
        <f>DM!$C$113</f>
        <v>OoS</v>
      </c>
      <c r="T22" s="14" t="str">
        <f>DQ!$C$133</f>
        <v>OoS</v>
      </c>
      <c r="U22" s="14" t="str">
        <f>PI!$C$173</f>
        <v>OoS</v>
      </c>
      <c r="V22" s="14" t="str">
        <f>TS!$C$113</f>
        <v>OoS</v>
      </c>
      <c r="W22" s="14" t="str">
        <f>WE!$C$113</f>
        <v>OoS</v>
      </c>
      <c r="X22" s="14" t="str">
        <f>ESAF!$C$133</f>
        <v>OoS</v>
      </c>
      <c r="Y22" s="14" t="str">
        <f>ESEC!$C$153</f>
        <v>OoS</v>
      </c>
      <c r="Z22" s="14" t="str">
        <f>MST!$C$153</f>
        <v>OoS</v>
      </c>
      <c r="AA22" s="14" t="str">
        <f>CONT!$C$113</f>
        <v>OoS</v>
      </c>
      <c r="AB22" s="14" t="str">
        <f>IRP!$C$113</f>
        <v>OoS</v>
      </c>
      <c r="AC22" s="23"/>
      <c r="AD22" s="23"/>
      <c r="AE22" s="14" t="str">
        <f>SAM!$C$213</f>
        <v>OoS</v>
      </c>
      <c r="AF22" s="14" t="str">
        <f>EVW!$C$113</f>
        <v>OoS</v>
      </c>
    </row>
    <row r="23" spans="1:32" ht="13" x14ac:dyDescent="0.3">
      <c r="A23" s="18">
        <v>3.3</v>
      </c>
      <c r="B23" s="14" t="str">
        <f>CAR!$C$113</f>
        <v>OoS</v>
      </c>
      <c r="C23" s="23"/>
      <c r="D23" s="23"/>
      <c r="E23" s="17"/>
      <c r="F23" s="23"/>
      <c r="G23" s="14" t="str">
        <f>II!$C$3621</f>
        <v>DM</v>
      </c>
      <c r="H23" s="14" t="str">
        <f>MC!$C$173</f>
        <v>OoS</v>
      </c>
      <c r="I23" s="14" t="str">
        <f>MPM!$C$213</f>
        <v>OoS</v>
      </c>
      <c r="J23" s="14" t="str">
        <f>OT!$C$113</f>
        <v>OoS</v>
      </c>
      <c r="K23" s="14" t="str">
        <f>PAD!$C$133</f>
        <v>OoS</v>
      </c>
      <c r="L23" s="14" t="str">
        <f>PCM!$C$153</f>
        <v>OoS</v>
      </c>
      <c r="M23" s="14" t="str">
        <f>PLAN!$C$253</f>
        <v>OoS</v>
      </c>
      <c r="N23" s="17"/>
      <c r="O23" s="4"/>
      <c r="P23" s="14" t="str">
        <f>RDM!$C$173</f>
        <v>OoS</v>
      </c>
      <c r="Q23" s="14" t="str">
        <f>RSK!$C$113</f>
        <v>OoS</v>
      </c>
      <c r="R23" s="23"/>
      <c r="S23" s="17"/>
      <c r="T23" s="17"/>
      <c r="U23" s="14" t="str">
        <f>PI!$C$193</f>
        <v>OoS</v>
      </c>
      <c r="V23" s="14" t="str">
        <f>TS!$C$133</f>
        <v>OoS</v>
      </c>
      <c r="W23" s="14" t="str">
        <f>WE!$C$133</f>
        <v>OoS</v>
      </c>
      <c r="X23" s="14" t="str">
        <f>ESAF!$C$153</f>
        <v>OoS</v>
      </c>
      <c r="Y23" s="14" t="str">
        <f>ESEC!$C$173</f>
        <v>OoS</v>
      </c>
      <c r="Z23" s="14" t="str">
        <f>MST!$C$173</f>
        <v>OoS</v>
      </c>
      <c r="AA23" s="24" t="str">
        <f>CONT!$C$133</f>
        <v>OoS</v>
      </c>
      <c r="AB23" s="23"/>
      <c r="AC23" s="23"/>
      <c r="AD23" s="23"/>
      <c r="AE23" s="23"/>
      <c r="AF23" s="17"/>
    </row>
    <row r="24" spans="1:32" ht="13" x14ac:dyDescent="0.3">
      <c r="A24" s="18">
        <v>3.4</v>
      </c>
      <c r="B24" s="14" t="str">
        <f>CAR!$C$133</f>
        <v>OoS</v>
      </c>
      <c r="C24" s="23"/>
      <c r="D24" s="23"/>
      <c r="E24" s="23"/>
      <c r="F24" s="23"/>
      <c r="G24" s="23"/>
      <c r="H24" s="14" t="str">
        <f>MC!$C$193</f>
        <v>OoS</v>
      </c>
      <c r="I24" s="14" t="str">
        <f>MPM!$C$233</f>
        <v>OoS</v>
      </c>
      <c r="J24" s="14" t="str">
        <f>OT!$C$133</f>
        <v>OoS</v>
      </c>
      <c r="K24" s="14" t="str">
        <f>PAD!$C$153</f>
        <v>OoS</v>
      </c>
      <c r="L24" s="14" t="str">
        <f>PCM!$C$173</f>
        <v>OoS</v>
      </c>
      <c r="M24" s="14" t="str">
        <f>PLAN!$C$273</f>
        <v>OoS</v>
      </c>
      <c r="N24" s="17"/>
      <c r="O24" s="4"/>
      <c r="P24" s="14" t="str">
        <f>RDM!$C$193</f>
        <v>OoS</v>
      </c>
      <c r="Q24" s="14" t="str">
        <f>RSK!$C$133</f>
        <v>OoS</v>
      </c>
      <c r="R24" s="23"/>
      <c r="S24" s="4"/>
      <c r="T24" s="4"/>
      <c r="U24" s="23"/>
      <c r="V24" s="14" t="str">
        <f>TS!$C$153</f>
        <v>OoS</v>
      </c>
      <c r="W24" s="4"/>
      <c r="X24" s="4"/>
      <c r="Y24" s="4"/>
      <c r="Z24" s="4"/>
      <c r="AA24" s="23"/>
      <c r="AB24" s="23"/>
      <c r="AC24" s="23"/>
      <c r="AD24" s="23"/>
      <c r="AE24" s="23"/>
      <c r="AF24" s="4"/>
    </row>
    <row r="25" spans="1:32" ht="13" x14ac:dyDescent="0.3">
      <c r="A25" s="18">
        <v>3.5</v>
      </c>
      <c r="B25" s="14" t="str">
        <f>CAR!$C$153</f>
        <v>OoS</v>
      </c>
      <c r="C25" s="23"/>
      <c r="D25" s="23"/>
      <c r="E25" s="23"/>
      <c r="F25" s="23"/>
      <c r="G25" s="23"/>
      <c r="H25" s="23"/>
      <c r="I25" s="14" t="str">
        <f>MPM!$C$253</f>
        <v>OoS</v>
      </c>
      <c r="J25" s="14" t="str">
        <f>OT!$C$153</f>
        <v>OoS</v>
      </c>
      <c r="K25" s="14" t="str">
        <f>PAD!$C$173</f>
        <v>OoS</v>
      </c>
      <c r="L25" s="14" t="str">
        <f>PCM!$C$193</f>
        <v>OoS</v>
      </c>
      <c r="M25" s="23"/>
      <c r="N25" s="17"/>
      <c r="O25" s="23"/>
      <c r="P25" s="14" t="str">
        <f>RDM!$C$213</f>
        <v>OoS</v>
      </c>
      <c r="Q25" s="14" t="str">
        <f>RSK!$C$153</f>
        <v>OoS</v>
      </c>
      <c r="R25" s="23"/>
      <c r="S25" s="4"/>
      <c r="T25" s="4"/>
      <c r="U25" s="23"/>
      <c r="V25" s="14" t="str">
        <f>TS!$C$173</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MPM!$C$273</f>
        <v>OoS</v>
      </c>
      <c r="J26" s="14" t="str">
        <f>OT!$C$173</f>
        <v>OoS</v>
      </c>
      <c r="K26" s="14" t="str">
        <f>PAD!$C$193</f>
        <v>OoS</v>
      </c>
      <c r="L26" s="14" t="str">
        <f>PCM!$C$213</f>
        <v>OoS</v>
      </c>
      <c r="M26" s="23"/>
      <c r="N26" s="23"/>
      <c r="O26" s="23"/>
      <c r="P26" s="14" t="str">
        <f>RDM!$C$233</f>
        <v>OoS</v>
      </c>
      <c r="Q26" s="4"/>
      <c r="R26" s="23"/>
      <c r="S26" s="4"/>
      <c r="T26" s="4"/>
      <c r="U26" s="23"/>
      <c r="V26" s="14" t="str">
        <f>TS!$C$193</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RDM!$C$253</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CAR!$C$173</f>
        <v>OoS</v>
      </c>
      <c r="C30" s="23"/>
      <c r="D30" s="23"/>
      <c r="E30" s="23"/>
      <c r="F30" s="14" t="str">
        <f>GOV!$C$4161</f>
        <v>DM</v>
      </c>
      <c r="G30" s="14" t="str">
        <f>II!$C$3641</f>
        <v>DM</v>
      </c>
      <c r="H30" s="23"/>
      <c r="I30" s="14" t="str">
        <f>MPM!$C$293</f>
        <v>OoS</v>
      </c>
      <c r="J30" s="23"/>
      <c r="K30" s="17"/>
      <c r="L30" s="14" t="str">
        <f>PCM!$C$233</f>
        <v>OoS</v>
      </c>
      <c r="M30" s="14" t="str">
        <f>PLAN!$C$293</f>
        <v>OoS</v>
      </c>
      <c r="N30" s="23"/>
      <c r="O30" s="23"/>
      <c r="P30" s="23"/>
      <c r="Q30" s="23"/>
      <c r="R30" s="23"/>
      <c r="S30" s="4"/>
      <c r="T30" s="4"/>
      <c r="U30" s="23"/>
      <c r="V30" s="23"/>
      <c r="W30" s="4"/>
      <c r="X30" s="4"/>
      <c r="Y30" s="4"/>
      <c r="Z30" s="14" t="str">
        <f>MST!$C$193</f>
        <v>OoS</v>
      </c>
      <c r="AA30" s="23"/>
      <c r="AB30" s="23"/>
      <c r="AC30" s="23"/>
      <c r="AD30" s="23"/>
      <c r="AE30" s="14" t="str">
        <f>SAM!$C$233</f>
        <v>OoS</v>
      </c>
      <c r="AF30" s="4"/>
    </row>
    <row r="31" spans="1:32" ht="13" hidden="1" x14ac:dyDescent="0.3">
      <c r="A31" s="18">
        <v>4.2</v>
      </c>
      <c r="B31" s="14" t="str">
        <f>CAR!$C$193</f>
        <v>OoS</v>
      </c>
      <c r="C31" s="23"/>
      <c r="D31" s="23"/>
      <c r="E31" s="23"/>
      <c r="F31" s="23"/>
      <c r="G31" s="23"/>
      <c r="H31" s="23"/>
      <c r="I31" s="14" t="str">
        <f>MPM!$C$313</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MPM!$C$333</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MPM!$C$353</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MPM!$C$373</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CAR!$C$213</f>
        <v>OoS</v>
      </c>
      <c r="C37" s="23"/>
      <c r="D37" s="23"/>
      <c r="E37" s="23"/>
      <c r="F37" s="23"/>
      <c r="G37" s="23"/>
      <c r="H37" s="23"/>
      <c r="I37" s="14" t="str">
        <f>MPM!$C$393</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MPM!$C$413</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MPM!$C$433</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07" priority="287" operator="containsText" text="S">
      <formula>NOT(ISERROR(SEARCH("S",AF2)))</formula>
    </cfRule>
    <cfRule type="containsText" dxfId="106" priority="288" operator="containsText" text="U">
      <formula>NOT(ISERROR(SEARCH("U",AF2)))</formula>
    </cfRule>
    <cfRule type="containsText" dxfId="105" priority="289" operator="containsText" text="NR">
      <formula>NOT(ISERROR(SEARCH("NR",AF2)))</formula>
    </cfRule>
  </conditionalFormatting>
  <conditionalFormatting sqref="B11:AF19">
    <cfRule type="expression" dxfId="104" priority="9" stopIfTrue="1">
      <formula>(B$40&lt;2)</formula>
    </cfRule>
  </conditionalFormatting>
  <conditionalFormatting sqref="B21:AF28">
    <cfRule type="expression" dxfId="103" priority="8" stopIfTrue="1">
      <formula>(B$40&lt;3)</formula>
    </cfRule>
  </conditionalFormatting>
  <conditionalFormatting sqref="B30:AF35">
    <cfRule type="expression" dxfId="102" priority="7" stopIfTrue="1">
      <formula>(B$40&lt;4)</formula>
    </cfRule>
  </conditionalFormatting>
  <conditionalFormatting sqref="B37:AF39">
    <cfRule type="expression" dxfId="101" priority="6" stopIfTrue="1">
      <formula>(B$40&lt;5)</formula>
    </cfRule>
  </conditionalFormatting>
  <conditionalFormatting sqref="B5:AF9 B11:AF19 B21:AF28 B30:AF35 B37:AF39">
    <cfRule type="expression" dxfId="100" priority="1">
      <formula>OR(B5="NY")</formula>
    </cfRule>
    <cfRule type="expression" dxfId="99" priority="2">
      <formula>OR(B5="NC")</formula>
    </cfRule>
    <cfRule type="expression" dxfId="98" priority="3">
      <formula>OR(B5="L",B5="FM",B5="S")</formula>
    </cfRule>
    <cfRule type="expression" dxfId="97" priority="4">
      <formula>OR(B5="M",B5="LM",B5="NR")</formula>
    </cfRule>
    <cfRule type="expression" dxfId="96" priority="5">
      <formula>OR(B5="H",B5="PM",B5="NM",B5="DM",B5="U")</formula>
    </cfRule>
  </conditionalFormatting>
  <pageMargins left="0.75" right="0.75" top="1" bottom="1" header="0.5" footer="0.5"/>
  <pageSetup orientation="portrait" horizontalDpi="4294967292" verticalDpi="429496729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BEC30-D852-417A-9720-98EE90D9B364}">
  <sheetPr codeName="Sheet56"/>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Summary'!B52</f>
        <v>P-13</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CAR!$C$14</f>
        <v>OoS</v>
      </c>
      <c r="C5" s="14" t="str">
        <f>CM!$C$14</f>
        <v>OoS</v>
      </c>
      <c r="D5" s="14" t="str">
        <f>DAR!$C$14</f>
        <v>OoS</v>
      </c>
      <c r="E5" s="14" t="str">
        <f>EST!$C$14</f>
        <v>OoS</v>
      </c>
      <c r="F5" s="14" t="str">
        <f>GOV!$C$4022</f>
        <v>DM</v>
      </c>
      <c r="G5" s="14" t="str">
        <f>II!$C$3522</f>
        <v>DM</v>
      </c>
      <c r="H5" s="14" t="str">
        <f>MC!$C$14</f>
        <v>OoS</v>
      </c>
      <c r="I5" s="14" t="str">
        <f>MPM!$C$14</f>
        <v>OoS</v>
      </c>
      <c r="J5" s="14" t="str">
        <f>OT!$C$14</f>
        <v>OoS</v>
      </c>
      <c r="K5" s="14" t="str">
        <f>PAD!$C$14</f>
        <v>OoS</v>
      </c>
      <c r="L5" s="14" t="str">
        <f>PCM!$C$14</f>
        <v>OoS</v>
      </c>
      <c r="M5" s="14" t="str">
        <f>PLAN!$C$14</f>
        <v>OoS</v>
      </c>
      <c r="N5" s="14" t="str">
        <f>PQA!$C$14</f>
        <v>OoS</v>
      </c>
      <c r="O5" s="14" t="str">
        <f>PR!$C$14</f>
        <v>OoS</v>
      </c>
      <c r="P5" s="14" t="str">
        <f>RDM!$C$14</f>
        <v>OoS</v>
      </c>
      <c r="Q5" s="14" t="str">
        <f>RSK!$C$14</f>
        <v>OoS</v>
      </c>
      <c r="R5" s="14" t="str">
        <f>VV!$C$14</f>
        <v>OoS</v>
      </c>
      <c r="S5" s="14" t="str">
        <f>DM!$C$14</f>
        <v>OoS</v>
      </c>
      <c r="T5" s="14" t="str">
        <f>DQ!$C$14</f>
        <v>OoS</v>
      </c>
      <c r="U5" s="14" t="str">
        <f>PI!$C$14</f>
        <v>OoS</v>
      </c>
      <c r="V5" s="14" t="str">
        <f>TS!$C$14</f>
        <v>OoS</v>
      </c>
      <c r="W5" s="14" t="str">
        <f>WE!$C$14</f>
        <v>OoS</v>
      </c>
      <c r="X5" s="14" t="str">
        <f>ESAF!$C$14</f>
        <v>OoS</v>
      </c>
      <c r="Y5" s="14" t="str">
        <f>ESEC!$C$14</f>
        <v>OoS</v>
      </c>
      <c r="Z5" s="14" t="str">
        <f>MST!$C$14</f>
        <v>OoS</v>
      </c>
      <c r="AA5" s="14" t="str">
        <f>CONT!$C$14</f>
        <v>OoS</v>
      </c>
      <c r="AB5" s="14" t="str">
        <f>IRP!$C$14</f>
        <v>OoS</v>
      </c>
      <c r="AC5" s="14" t="str">
        <f>SDM!$C$14</f>
        <v>OoS</v>
      </c>
      <c r="AD5" s="14" t="str">
        <f>STSM!$C$14</f>
        <v>OoS</v>
      </c>
      <c r="AE5" s="14" t="str">
        <f>SAM!$C$14</f>
        <v>OoS</v>
      </c>
      <c r="AF5" s="14" t="str">
        <f>EVW!$C$14</f>
        <v>OoS</v>
      </c>
    </row>
    <row r="6" spans="1:32" ht="13" x14ac:dyDescent="0.3">
      <c r="A6" s="18">
        <v>1.2</v>
      </c>
      <c r="B6" s="23"/>
      <c r="C6" s="23"/>
      <c r="D6" s="14" t="str">
        <f>DAR!$C$34</f>
        <v>OoS</v>
      </c>
      <c r="E6" s="23"/>
      <c r="F6" s="4"/>
      <c r="G6" s="4"/>
      <c r="H6" s="14" t="str">
        <f>MC!$C$34</f>
        <v>OoS</v>
      </c>
      <c r="I6" s="14" t="str">
        <f>MPM!$C$34</f>
        <v>OoS</v>
      </c>
      <c r="J6" s="4"/>
      <c r="K6" s="4"/>
      <c r="L6" s="14" t="str">
        <f>PCM!$C$34</f>
        <v>OoS</v>
      </c>
      <c r="M6" s="14" t="str">
        <f>PLAN!$C$34</f>
        <v>OoS</v>
      </c>
      <c r="N6" s="4"/>
      <c r="O6" s="4"/>
      <c r="P6" s="4"/>
      <c r="Q6" s="4"/>
      <c r="R6" s="14" t="str">
        <f>VV!$C$34</f>
        <v>OoS</v>
      </c>
      <c r="S6" s="14" t="str">
        <f>DM!$C$34</f>
        <v>OoS</v>
      </c>
      <c r="T6" s="14" t="str">
        <f>DQ!$C$34</f>
        <v>OoS</v>
      </c>
      <c r="U6" s="4"/>
      <c r="V6" s="4"/>
      <c r="W6" s="17"/>
      <c r="X6" s="14" t="str">
        <f>ESAF!$C$34</f>
        <v>OoS</v>
      </c>
      <c r="Y6" s="14" t="str">
        <f>ESEC!$C$34</f>
        <v>OoS</v>
      </c>
      <c r="Z6" s="14" t="str">
        <f>MST!$C$34</f>
        <v>OoS</v>
      </c>
      <c r="AA6" s="4"/>
      <c r="AB6" s="4"/>
      <c r="AC6" s="4"/>
      <c r="AD6" s="4"/>
      <c r="AE6" s="14" t="str">
        <f>SAM!$C$34</f>
        <v>OoS</v>
      </c>
      <c r="AF6" s="14" t="str">
        <f>EVW!$C$34</f>
        <v>OoS</v>
      </c>
    </row>
    <row r="7" spans="1:32" ht="13" x14ac:dyDescent="0.3">
      <c r="A7" s="18">
        <v>1.3</v>
      </c>
      <c r="B7" s="23"/>
      <c r="C7" s="23"/>
      <c r="D7" s="23"/>
      <c r="E7" s="23"/>
      <c r="F7" s="4"/>
      <c r="G7" s="23"/>
      <c r="H7" s="23"/>
      <c r="I7" s="17"/>
      <c r="J7" s="4"/>
      <c r="K7" s="23"/>
      <c r="L7" s="14" t="str">
        <f>PCM!$C$54</f>
        <v>OoS</v>
      </c>
      <c r="M7" s="23"/>
      <c r="N7" s="4"/>
      <c r="O7" s="4"/>
      <c r="P7" s="23"/>
      <c r="Q7" s="4"/>
      <c r="R7" s="4"/>
      <c r="S7" s="4"/>
      <c r="T7" s="4"/>
      <c r="U7" s="4"/>
      <c r="V7" s="4"/>
      <c r="W7" s="4"/>
      <c r="X7" s="4"/>
      <c r="Y7" s="4"/>
      <c r="Z7" s="4"/>
      <c r="AA7" s="4"/>
      <c r="AB7" s="4"/>
      <c r="AC7" s="4"/>
      <c r="AD7" s="4"/>
      <c r="AE7" s="14" t="str">
        <f>SAM!$C$54</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SAM!$C$74</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CAR!$C$34</f>
        <v>OoS</v>
      </c>
      <c r="C11" s="14" t="str">
        <f>CM!$C$34</f>
        <v>OoS</v>
      </c>
      <c r="D11" s="14" t="str">
        <f>DAR!$C$54</f>
        <v>OoS</v>
      </c>
      <c r="E11" s="14" t="str">
        <f>EST!$C$34</f>
        <v>OoS</v>
      </c>
      <c r="F11" s="14" t="str">
        <f>GOV!$C$4042</f>
        <v>DM</v>
      </c>
      <c r="G11" s="14" t="str">
        <f>II!$C$3542</f>
        <v>DM</v>
      </c>
      <c r="H11" s="14" t="str">
        <f>MC!$C$54</f>
        <v>OoS</v>
      </c>
      <c r="I11" s="14" t="str">
        <f>MPM!$C$54</f>
        <v>OoS</v>
      </c>
      <c r="J11" s="14" t="str">
        <f>OT!$C$34</f>
        <v>OoS</v>
      </c>
      <c r="K11" s="14" t="str">
        <f>PAD!$C$34</f>
        <v>OoS</v>
      </c>
      <c r="L11" s="14" t="str">
        <f>PCM!$C$74</f>
        <v>OoS</v>
      </c>
      <c r="M11" s="14" t="str">
        <f>PLAN!$C$54</f>
        <v>OoS</v>
      </c>
      <c r="N11" s="14" t="str">
        <f>PQA!$C$34</f>
        <v>OoS</v>
      </c>
      <c r="O11" s="14" t="str">
        <f>PR!$C$34</f>
        <v>OoS</v>
      </c>
      <c r="P11" s="14" t="str">
        <f>RDM!$C$34</f>
        <v>OoS</v>
      </c>
      <c r="Q11" s="14" t="str">
        <f>RSK!$C$34</f>
        <v>OoS</v>
      </c>
      <c r="R11" s="14" t="str">
        <f>VV!$C$54</f>
        <v>OoS</v>
      </c>
      <c r="S11" s="14" t="str">
        <f>DM!$C$54</f>
        <v>OoS</v>
      </c>
      <c r="T11" s="14" t="str">
        <f>DQ!$C$54</f>
        <v>OoS</v>
      </c>
      <c r="U11" s="14" t="str">
        <f>PI!$C$34</f>
        <v>OoS</v>
      </c>
      <c r="V11" s="14" t="str">
        <f>TS!$C$34</f>
        <v>OoS</v>
      </c>
      <c r="W11" s="14" t="str">
        <f>WE!$C$34</f>
        <v>OoS</v>
      </c>
      <c r="X11" s="14" t="str">
        <f>ESAF!$C$54</f>
        <v>OoS</v>
      </c>
      <c r="Y11" s="14" t="str">
        <f>ESEC!$C$54</f>
        <v>OoS</v>
      </c>
      <c r="Z11" s="14" t="str">
        <f>MST!$C$54</f>
        <v>OoS</v>
      </c>
      <c r="AA11" s="14" t="str">
        <f>CONT!$C$34</f>
        <v>OoS</v>
      </c>
      <c r="AB11" s="14" t="str">
        <f>IRP!$C$34</f>
        <v>OoS</v>
      </c>
      <c r="AC11" s="14" t="str">
        <f>SDM!$C$34</f>
        <v>OoS</v>
      </c>
      <c r="AD11" s="14" t="str">
        <f>STSM!$C$34</f>
        <v>OoS</v>
      </c>
      <c r="AE11" s="14" t="str">
        <f>SAM!$C$94</f>
        <v>OoS</v>
      </c>
      <c r="AF11" s="14" t="str">
        <f>EVW!$C$54</f>
        <v>OoS</v>
      </c>
    </row>
    <row r="12" spans="1:32" ht="13" x14ac:dyDescent="0.3">
      <c r="A12" s="18">
        <v>2.2000000000000002</v>
      </c>
      <c r="B12" s="14" t="str">
        <f>CAR!$C$54</f>
        <v>OoS</v>
      </c>
      <c r="C12" s="14" t="str">
        <f>CM!$C$54</f>
        <v>OoS</v>
      </c>
      <c r="D12" s="14" t="str">
        <f>DAR!$C$74</f>
        <v>OoS</v>
      </c>
      <c r="E12" s="14" t="str">
        <f>EST!$C$54</f>
        <v>OoS</v>
      </c>
      <c r="F12" s="14" t="str">
        <f>GOV!$C$4062</f>
        <v>DM</v>
      </c>
      <c r="G12" s="14" t="str">
        <f>II!$C$3562</f>
        <v>DM</v>
      </c>
      <c r="H12" s="14" t="str">
        <f>MC!$C$74</f>
        <v>OoS</v>
      </c>
      <c r="I12" s="14" t="str">
        <f>MPM!$C$74</f>
        <v>OoS</v>
      </c>
      <c r="J12" s="14" t="str">
        <f>OT!$C$54</f>
        <v>OoS</v>
      </c>
      <c r="K12" s="14" t="str">
        <f>PAD!$C$54</f>
        <v>OoS</v>
      </c>
      <c r="L12" s="14" t="str">
        <f>PCM!$C$94</f>
        <v>OoS</v>
      </c>
      <c r="M12" s="14" t="str">
        <f>PLAN!$C$74</f>
        <v>OoS</v>
      </c>
      <c r="N12" s="14" t="str">
        <f>PQA!$C$54</f>
        <v>OoS</v>
      </c>
      <c r="O12" s="14" t="str">
        <f>PR!$C$54</f>
        <v>OoS</v>
      </c>
      <c r="P12" s="14" t="str">
        <f>RDM!$C$54</f>
        <v>OoS</v>
      </c>
      <c r="Q12" s="14" t="str">
        <f>RSK!$C$54</f>
        <v>OoS</v>
      </c>
      <c r="R12" s="14" t="str">
        <f>VV!$C$74</f>
        <v>OoS</v>
      </c>
      <c r="S12" s="14" t="str">
        <f>DM!$C$74</f>
        <v>OoS</v>
      </c>
      <c r="T12" s="14" t="str">
        <f>DQ!$C$74</f>
        <v>OoS</v>
      </c>
      <c r="U12" s="14" t="str">
        <f>PI!$C$54</f>
        <v>OoS</v>
      </c>
      <c r="V12" s="14" t="str">
        <f>TS!$C$54</f>
        <v>OoS</v>
      </c>
      <c r="W12" s="14" t="str">
        <f>WE!$C$54</f>
        <v>OoS</v>
      </c>
      <c r="X12" s="14" t="str">
        <f>ESAF!$C$74</f>
        <v>OoS</v>
      </c>
      <c r="Y12" s="14" t="str">
        <f>ESEC!$C$74</f>
        <v>OoS</v>
      </c>
      <c r="Z12" s="14" t="str">
        <f>MST!$C$74</f>
        <v>OoS</v>
      </c>
      <c r="AA12" s="14" t="str">
        <f>CONT!$C$54</f>
        <v>OoS</v>
      </c>
      <c r="AB12" s="14" t="str">
        <f>IRP!$C$54</f>
        <v>OoS</v>
      </c>
      <c r="AC12" s="14" t="str">
        <f>SDM!$C$54</f>
        <v>OoS</v>
      </c>
      <c r="AD12" s="14" t="str">
        <f>STSM!$C$54</f>
        <v>OoS</v>
      </c>
      <c r="AE12" s="14" t="str">
        <f>SAM!$C$114</f>
        <v>OoS</v>
      </c>
      <c r="AF12" s="14" t="str">
        <f>EVW!$C$74</f>
        <v>OoS</v>
      </c>
    </row>
    <row r="13" spans="1:32" ht="13" x14ac:dyDescent="0.3">
      <c r="A13" s="18">
        <v>2.2999999999999998</v>
      </c>
      <c r="B13" s="23"/>
      <c r="C13" s="14" t="str">
        <f>CM!$C$74</f>
        <v>OoS</v>
      </c>
      <c r="D13" s="14" t="str">
        <f>DAR!$C$94</f>
        <v>OoS</v>
      </c>
      <c r="E13" s="14" t="str">
        <f>EST!$C$74</f>
        <v>OoS</v>
      </c>
      <c r="F13" s="14" t="str">
        <f>GOV!$C$4082</f>
        <v>DM</v>
      </c>
      <c r="G13" s="4"/>
      <c r="H13" s="14" t="str">
        <f>MC!$C$94</f>
        <v>OoS</v>
      </c>
      <c r="I13" s="24" t="str">
        <f>MPM!$C$94</f>
        <v>OoS</v>
      </c>
      <c r="J13" s="4"/>
      <c r="K13" s="14" t="str">
        <f>PAD!$C$74</f>
        <v>OoS</v>
      </c>
      <c r="L13" s="4"/>
      <c r="M13" s="14" t="str">
        <f>PLAN!$C$94</f>
        <v>OoS</v>
      </c>
      <c r="N13" s="14" t="str">
        <f>PQA!$C$74</f>
        <v>OoS</v>
      </c>
      <c r="O13" s="14" t="str">
        <f>PR!$C$74</f>
        <v>OoS</v>
      </c>
      <c r="P13" s="14" t="str">
        <f>RDM!$C$74</f>
        <v>OoS</v>
      </c>
      <c r="Q13" s="23"/>
      <c r="R13" s="14" t="str">
        <f>VV!$C$94</f>
        <v>OoS</v>
      </c>
      <c r="S13" s="4"/>
      <c r="T13" s="14" t="str">
        <f>DQ!$C$94</f>
        <v>OoS</v>
      </c>
      <c r="U13" s="14" t="str">
        <f>PI!$C$74</f>
        <v>OoS</v>
      </c>
      <c r="V13" s="14" t="str">
        <f>TS!$C$74</f>
        <v>OoS</v>
      </c>
      <c r="W13" s="14" t="str">
        <f>WE!$C$74</f>
        <v>OoS</v>
      </c>
      <c r="X13" s="14" t="str">
        <f>ESAF!$C$94</f>
        <v>OoS</v>
      </c>
      <c r="Y13" s="14" t="str">
        <f>ESEC!$C$94</f>
        <v>OoS</v>
      </c>
      <c r="Z13" s="14" t="str">
        <f>MST!$C$94</f>
        <v>OoS</v>
      </c>
      <c r="AA13" s="14" t="str">
        <f>CONT!$C$74</f>
        <v>OoS</v>
      </c>
      <c r="AB13" s="14" t="str">
        <f>IRP!$C$74</f>
        <v>OoS</v>
      </c>
      <c r="AC13" s="14" t="str">
        <f>SDM!$C$74</f>
        <v>OoS</v>
      </c>
      <c r="AD13" s="14" t="str">
        <f>STSM!$C$74</f>
        <v>OoS</v>
      </c>
      <c r="AE13" s="14" t="str">
        <f>SAM!$C$134</f>
        <v>OoS</v>
      </c>
      <c r="AF13" s="4"/>
    </row>
    <row r="14" spans="1:32" ht="13" x14ac:dyDescent="0.3">
      <c r="A14" s="18">
        <v>2.4</v>
      </c>
      <c r="B14" s="23"/>
      <c r="C14" s="14" t="str">
        <f>CM!$C$94</f>
        <v>OoS</v>
      </c>
      <c r="D14" s="14" t="str">
        <f>DAR!$C$114</f>
        <v>OoS</v>
      </c>
      <c r="E14" s="17"/>
      <c r="F14" s="14" t="str">
        <f>GOV!$C$4102</f>
        <v>DM</v>
      </c>
      <c r="G14" s="23"/>
      <c r="H14" s="14" t="str">
        <f>MC!$C$114</f>
        <v>OoS</v>
      </c>
      <c r="I14" s="14" t="str">
        <f>MPM!$C$114</f>
        <v>OoS</v>
      </c>
      <c r="J14" s="4"/>
      <c r="K14" s="23"/>
      <c r="L14" s="4"/>
      <c r="M14" s="14" t="str">
        <f>PLAN!$C$114</f>
        <v>OoS</v>
      </c>
      <c r="N14" s="14" t="str">
        <f>PQA!$C$94</f>
        <v>OoS</v>
      </c>
      <c r="O14" s="14" t="str">
        <f>PR!$C$94</f>
        <v>OoS</v>
      </c>
      <c r="P14" s="14" t="str">
        <f>RDM!$C$94</f>
        <v>OoS</v>
      </c>
      <c r="Q14" s="23"/>
      <c r="R14" s="23"/>
      <c r="S14" s="4"/>
      <c r="T14" s="4"/>
      <c r="U14" s="14" t="str">
        <f>PI!$C$94</f>
        <v>OoS</v>
      </c>
      <c r="V14" s="23"/>
      <c r="W14" s="4"/>
      <c r="X14" s="4"/>
      <c r="Y14" s="14" t="str">
        <f>ESEC!$C$114</f>
        <v>OoS</v>
      </c>
      <c r="Z14" s="14" t="str">
        <f>MST!$C$114</f>
        <v>OoS</v>
      </c>
      <c r="AA14" s="23"/>
      <c r="AB14" s="23"/>
      <c r="AC14" s="14" t="str">
        <f>SDM!$C$94</f>
        <v>OoS</v>
      </c>
      <c r="AD14" s="15"/>
      <c r="AE14" s="14" t="str">
        <f>SAM!$C$194</f>
        <v>OoS</v>
      </c>
      <c r="AF14" s="4"/>
    </row>
    <row r="15" spans="1:32" ht="13" x14ac:dyDescent="0.3">
      <c r="A15" s="18">
        <v>2.5</v>
      </c>
      <c r="B15" s="23"/>
      <c r="C15" s="14" t="str">
        <f>CM!$C$114</f>
        <v>OoS</v>
      </c>
      <c r="D15" s="14" t="str">
        <f>DAR!$C$134</f>
        <v>OoS</v>
      </c>
      <c r="E15" s="17"/>
      <c r="F15" s="23"/>
      <c r="G15" s="23"/>
      <c r="H15" s="23"/>
      <c r="I15" s="14" t="str">
        <f>MPM!$C$134</f>
        <v>OoS</v>
      </c>
      <c r="J15" s="4"/>
      <c r="K15" s="23"/>
      <c r="L15" s="4"/>
      <c r="M15" s="14" t="str">
        <f>PLAN!$C$134</f>
        <v>OoS</v>
      </c>
      <c r="N15" s="23"/>
      <c r="O15" s="23"/>
      <c r="P15" s="14" t="str">
        <f>RDM!$C$114</f>
        <v>OoS</v>
      </c>
      <c r="Q15" s="23"/>
      <c r="R15" s="23"/>
      <c r="S15" s="4"/>
      <c r="T15" s="4"/>
      <c r="U15" s="14" t="str">
        <f>PI!$C$114</f>
        <v>OoS</v>
      </c>
      <c r="V15" s="23"/>
      <c r="W15" s="4"/>
      <c r="X15" s="4"/>
      <c r="Y15" s="4"/>
      <c r="Z15" s="4"/>
      <c r="AA15" s="23"/>
      <c r="AB15" s="23"/>
      <c r="AC15" s="14" t="str">
        <f>SDM!$C$114</f>
        <v>OoS</v>
      </c>
      <c r="AD15" s="15"/>
      <c r="AE15" s="15"/>
      <c r="AF15" s="4"/>
    </row>
    <row r="16" spans="1:32" ht="13" x14ac:dyDescent="0.3">
      <c r="A16" s="18">
        <v>2.6</v>
      </c>
      <c r="B16" s="23"/>
      <c r="C16" s="14" t="str">
        <f>CM!$C$134</f>
        <v>OoS</v>
      </c>
      <c r="D16" s="23"/>
      <c r="E16" s="17"/>
      <c r="F16" s="23"/>
      <c r="G16" s="23"/>
      <c r="H16" s="23"/>
      <c r="I16" s="24" t="str">
        <f>MPM!$C$154</f>
        <v>OoS</v>
      </c>
      <c r="J16" s="4"/>
      <c r="K16" s="23"/>
      <c r="L16" s="4"/>
      <c r="M16" s="14" t="str">
        <f>PLAN!$C$154</f>
        <v>OoS</v>
      </c>
      <c r="N16" s="23"/>
      <c r="O16" s="23"/>
      <c r="Q16" s="23"/>
      <c r="R16" s="23"/>
      <c r="S16" s="4"/>
      <c r="T16" s="4"/>
      <c r="U16" s="24" t="str">
        <f>PI!$C$134</f>
        <v>OoS</v>
      </c>
      <c r="V16" s="23"/>
      <c r="W16" s="4"/>
      <c r="X16" s="4"/>
      <c r="Y16" s="4"/>
      <c r="Z16" s="4"/>
      <c r="AA16" s="23"/>
      <c r="AB16" s="23"/>
      <c r="AC16" s="14" t="str">
        <f>SDM!$C$134</f>
        <v>OoS</v>
      </c>
      <c r="AD16" s="23"/>
      <c r="AE16" s="23"/>
      <c r="AF16" s="4"/>
    </row>
    <row r="17" spans="1:32" ht="13" x14ac:dyDescent="0.3">
      <c r="A17" s="18">
        <v>2.7</v>
      </c>
      <c r="B17" s="23"/>
      <c r="C17" s="23"/>
      <c r="D17" s="23"/>
      <c r="E17" s="17"/>
      <c r="F17" s="23"/>
      <c r="G17" s="23"/>
      <c r="H17" s="23"/>
      <c r="I17" s="23"/>
      <c r="J17" s="23"/>
      <c r="K17" s="23"/>
      <c r="L17" s="4"/>
      <c r="M17" s="14" t="str">
        <f>PLAN!$C$174</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PLAN!$C$194</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CAR!$C$74</f>
        <v>OoS</v>
      </c>
      <c r="C21" s="23"/>
      <c r="D21" s="14" t="str">
        <f>DAR!$C$154</f>
        <v>OoS</v>
      </c>
      <c r="E21" s="24" t="str">
        <f>EST!$C$94</f>
        <v>OoS</v>
      </c>
      <c r="F21" s="14" t="str">
        <f>GOV!$C$4122</f>
        <v>DM</v>
      </c>
      <c r="G21" s="14" t="str">
        <f>II!$C$3582</f>
        <v>DM</v>
      </c>
      <c r="H21" s="14" t="str">
        <f>MC!$C$134</f>
        <v>OoS</v>
      </c>
      <c r="I21" s="14" t="str">
        <f>MPM!$C$174</f>
        <v>OoS</v>
      </c>
      <c r="J21" s="14" t="str">
        <f>OT!$C$74</f>
        <v>OoS</v>
      </c>
      <c r="K21" s="14" t="str">
        <f>PAD!$C$94</f>
        <v>OoS</v>
      </c>
      <c r="L21" s="14" t="str">
        <f>PCM!$C$114</f>
        <v>OoS</v>
      </c>
      <c r="M21" s="14" t="str">
        <f>PLAN!$C$214</f>
        <v>OoS</v>
      </c>
      <c r="N21" s="14" t="str">
        <f>PQA!$C$114</f>
        <v>OoS</v>
      </c>
      <c r="O21" s="14" t="str">
        <f>PR!$C$114</f>
        <v>OoS</v>
      </c>
      <c r="P21" s="14" t="str">
        <f>RDM!$C$134</f>
        <v>OoS</v>
      </c>
      <c r="Q21" s="14" t="str">
        <f>RSK!$C$74</f>
        <v>OoS</v>
      </c>
      <c r="R21" s="14" t="str">
        <f>VV!$C$114</f>
        <v>OoS</v>
      </c>
      <c r="S21" s="14" t="str">
        <f>DM!$C$94</f>
        <v>OoS</v>
      </c>
      <c r="T21" s="14" t="str">
        <f>DQ!$C$114</f>
        <v>OoS</v>
      </c>
      <c r="U21" s="14" t="str">
        <f>PI!$C$154</f>
        <v>OoS</v>
      </c>
      <c r="V21" s="14" t="str">
        <f>TS!$C$94</f>
        <v>OoS</v>
      </c>
      <c r="W21" s="14" t="str">
        <f>WE!$C$94</f>
        <v>OoS</v>
      </c>
      <c r="X21" s="14" t="str">
        <f>ESAF!$C$114</f>
        <v>OoS</v>
      </c>
      <c r="Y21" s="14" t="str">
        <f>ESEC!$C$134</f>
        <v>OoS</v>
      </c>
      <c r="Z21" s="14" t="str">
        <f>MST!$C$134</f>
        <v>OoS</v>
      </c>
      <c r="AA21" s="14" t="str">
        <f>CONT!$C$94</f>
        <v>OoS</v>
      </c>
      <c r="AB21" s="14" t="str">
        <f>IRP!$C$94</f>
        <v>OoS</v>
      </c>
      <c r="AC21" s="14" t="str">
        <f>SDM!$C$154</f>
        <v>OoS</v>
      </c>
      <c r="AD21" s="14" t="str">
        <f>STSM!$C$94</f>
        <v>OoS</v>
      </c>
      <c r="AE21" s="14" t="str">
        <f>SAM!$C$194</f>
        <v>OoS</v>
      </c>
      <c r="AF21" s="14" t="str">
        <f>EVW!$C$94</f>
        <v>OoS</v>
      </c>
    </row>
    <row r="22" spans="1:32" ht="13" x14ac:dyDescent="0.3">
      <c r="A22" s="18">
        <v>3.2</v>
      </c>
      <c r="B22" s="14" t="str">
        <f>CAR!$C$94</f>
        <v>OoS</v>
      </c>
      <c r="C22" s="23"/>
      <c r="D22" s="23"/>
      <c r="E22" s="14" t="str">
        <f>EST!$C$114</f>
        <v>OoS</v>
      </c>
      <c r="F22" s="14" t="str">
        <f>GOV!$C$4142</f>
        <v>DM</v>
      </c>
      <c r="G22" s="14" t="str">
        <f>II!$C$3602</f>
        <v>DM</v>
      </c>
      <c r="H22" s="14" t="str">
        <f>MC!$C$154</f>
        <v>OoS</v>
      </c>
      <c r="I22" s="14" t="str">
        <f>MPM!$C$194</f>
        <v>OoS</v>
      </c>
      <c r="J22" s="14" t="str">
        <f>OT!$C$94</f>
        <v>OoS</v>
      </c>
      <c r="K22" s="14" t="str">
        <f>PAD!$C$114</f>
        <v>OoS</v>
      </c>
      <c r="L22" s="14" t="str">
        <f>PCM!$C$134</f>
        <v>OoS</v>
      </c>
      <c r="M22" s="14" t="str">
        <f>PLAN!$C$234</f>
        <v>OoS</v>
      </c>
      <c r="N22" s="17"/>
      <c r="O22" s="23"/>
      <c r="P22" s="14" t="str">
        <f>RDM!$C$154</f>
        <v>OoS</v>
      </c>
      <c r="Q22" s="14" t="str">
        <f>RSK!$C$94</f>
        <v>OoS</v>
      </c>
      <c r="R22" s="14" t="str">
        <f>VV!$C$134</f>
        <v>OoS</v>
      </c>
      <c r="S22" s="14" t="str">
        <f>DM!$C$114</f>
        <v>OoS</v>
      </c>
      <c r="T22" s="14" t="str">
        <f>DQ!$C$134</f>
        <v>OoS</v>
      </c>
      <c r="U22" s="14" t="str">
        <f>PI!$C$174</f>
        <v>OoS</v>
      </c>
      <c r="V22" s="14" t="str">
        <f>TS!$C$114</f>
        <v>OoS</v>
      </c>
      <c r="W22" s="14" t="str">
        <f>WE!$C$114</f>
        <v>OoS</v>
      </c>
      <c r="X22" s="14" t="str">
        <f>ESAF!$C$134</f>
        <v>OoS</v>
      </c>
      <c r="Y22" s="14" t="str">
        <f>ESEC!$C$154</f>
        <v>OoS</v>
      </c>
      <c r="Z22" s="14" t="str">
        <f>MST!$C$154</f>
        <v>OoS</v>
      </c>
      <c r="AA22" s="14" t="str">
        <f>CONT!$C$114</f>
        <v>OoS</v>
      </c>
      <c r="AB22" s="14" t="str">
        <f>IRP!$C$114</f>
        <v>OoS</v>
      </c>
      <c r="AC22" s="23"/>
      <c r="AD22" s="23"/>
      <c r="AE22" s="14" t="str">
        <f>SAM!$C$214</f>
        <v>OoS</v>
      </c>
      <c r="AF22" s="14" t="str">
        <f>EVW!$C$114</f>
        <v>OoS</v>
      </c>
    </row>
    <row r="23" spans="1:32" ht="13" x14ac:dyDescent="0.3">
      <c r="A23" s="18">
        <v>3.3</v>
      </c>
      <c r="B23" s="14" t="str">
        <f>CAR!$C$114</f>
        <v>OoS</v>
      </c>
      <c r="C23" s="23"/>
      <c r="D23" s="23"/>
      <c r="E23" s="17"/>
      <c r="F23" s="23"/>
      <c r="G23" s="14" t="str">
        <f>II!$C$3622</f>
        <v>DM</v>
      </c>
      <c r="H23" s="14" t="str">
        <f>MC!$C$174</f>
        <v>OoS</v>
      </c>
      <c r="I23" s="14" t="str">
        <f>MPM!$C$214</f>
        <v>OoS</v>
      </c>
      <c r="J23" s="14" t="str">
        <f>OT!$C$114</f>
        <v>OoS</v>
      </c>
      <c r="K23" s="14" t="str">
        <f>PAD!$C$134</f>
        <v>OoS</v>
      </c>
      <c r="L23" s="14" t="str">
        <f>PCM!$C$154</f>
        <v>OoS</v>
      </c>
      <c r="M23" s="14" t="str">
        <f>PLAN!$C$254</f>
        <v>OoS</v>
      </c>
      <c r="N23" s="17"/>
      <c r="O23" s="4"/>
      <c r="P23" s="14" t="str">
        <f>RDM!$C$174</f>
        <v>OoS</v>
      </c>
      <c r="Q23" s="14" t="str">
        <f>RSK!$C$114</f>
        <v>OoS</v>
      </c>
      <c r="R23" s="23"/>
      <c r="S23" s="17"/>
      <c r="T23" s="17"/>
      <c r="U23" s="14" t="str">
        <f>PI!$C$194</f>
        <v>OoS</v>
      </c>
      <c r="V23" s="14" t="str">
        <f>TS!$C$134</f>
        <v>OoS</v>
      </c>
      <c r="W23" s="14" t="str">
        <f>WE!$C$134</f>
        <v>OoS</v>
      </c>
      <c r="X23" s="14" t="str">
        <f>ESAF!$C$154</f>
        <v>OoS</v>
      </c>
      <c r="Y23" s="14" t="str">
        <f>ESEC!$C$174</f>
        <v>OoS</v>
      </c>
      <c r="Z23" s="14" t="str">
        <f>MST!$C$174</f>
        <v>OoS</v>
      </c>
      <c r="AA23" s="24" t="str">
        <f>CONT!$C$134</f>
        <v>OoS</v>
      </c>
      <c r="AB23" s="23"/>
      <c r="AC23" s="23"/>
      <c r="AD23" s="23"/>
      <c r="AE23" s="23"/>
      <c r="AF23" s="17"/>
    </row>
    <row r="24" spans="1:32" ht="13" x14ac:dyDescent="0.3">
      <c r="A24" s="18">
        <v>3.4</v>
      </c>
      <c r="B24" s="14" t="str">
        <f>CAR!$C$134</f>
        <v>OoS</v>
      </c>
      <c r="C24" s="23"/>
      <c r="D24" s="23"/>
      <c r="E24" s="23"/>
      <c r="F24" s="23"/>
      <c r="G24" s="23"/>
      <c r="H24" s="14" t="str">
        <f>MC!$C$194</f>
        <v>OoS</v>
      </c>
      <c r="I24" s="14" t="str">
        <f>MPM!$C$234</f>
        <v>OoS</v>
      </c>
      <c r="J24" s="14" t="str">
        <f>OT!$C$134</f>
        <v>OoS</v>
      </c>
      <c r="K24" s="14" t="str">
        <f>PAD!$C$154</f>
        <v>OoS</v>
      </c>
      <c r="L24" s="14" t="str">
        <f>PCM!$C$174</f>
        <v>OoS</v>
      </c>
      <c r="M24" s="14" t="str">
        <f>PLAN!$C$274</f>
        <v>OoS</v>
      </c>
      <c r="N24" s="17"/>
      <c r="O24" s="4"/>
      <c r="P24" s="14" t="str">
        <f>RDM!$C$194</f>
        <v>OoS</v>
      </c>
      <c r="Q24" s="14" t="str">
        <f>RSK!$C$134</f>
        <v>OoS</v>
      </c>
      <c r="R24" s="23"/>
      <c r="S24" s="4"/>
      <c r="T24" s="4"/>
      <c r="U24" s="23"/>
      <c r="V24" s="14" t="str">
        <f>TS!$C$154</f>
        <v>OoS</v>
      </c>
      <c r="W24" s="4"/>
      <c r="X24" s="4"/>
      <c r="Y24" s="4"/>
      <c r="Z24" s="4"/>
      <c r="AA24" s="23"/>
      <c r="AB24" s="23"/>
      <c r="AC24" s="23"/>
      <c r="AD24" s="23"/>
      <c r="AE24" s="23"/>
      <c r="AF24" s="4"/>
    </row>
    <row r="25" spans="1:32" ht="13" x14ac:dyDescent="0.3">
      <c r="A25" s="18">
        <v>3.5</v>
      </c>
      <c r="B25" s="14" t="str">
        <f>CAR!$C$154</f>
        <v>OoS</v>
      </c>
      <c r="C25" s="23"/>
      <c r="D25" s="23"/>
      <c r="E25" s="23"/>
      <c r="F25" s="23"/>
      <c r="G25" s="23"/>
      <c r="H25" s="23"/>
      <c r="I25" s="14" t="str">
        <f>MPM!$C$254</f>
        <v>OoS</v>
      </c>
      <c r="J25" s="14" t="str">
        <f>OT!$C$154</f>
        <v>OoS</v>
      </c>
      <c r="K25" s="14" t="str">
        <f>PAD!$C$174</f>
        <v>OoS</v>
      </c>
      <c r="L25" s="14" t="str">
        <f>PCM!$C$194</f>
        <v>OoS</v>
      </c>
      <c r="M25" s="23"/>
      <c r="N25" s="17"/>
      <c r="O25" s="23"/>
      <c r="P25" s="14" t="str">
        <f>RDM!$C$214</f>
        <v>OoS</v>
      </c>
      <c r="Q25" s="14" t="str">
        <f>RSK!$C$154</f>
        <v>OoS</v>
      </c>
      <c r="R25" s="23"/>
      <c r="S25" s="4"/>
      <c r="T25" s="4"/>
      <c r="U25" s="23"/>
      <c r="V25" s="14" t="str">
        <f>TS!$C$174</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MPM!$C$274</f>
        <v>OoS</v>
      </c>
      <c r="J26" s="14" t="str">
        <f>OT!$C$174</f>
        <v>OoS</v>
      </c>
      <c r="K26" s="14" t="str">
        <f>PAD!$C$194</f>
        <v>OoS</v>
      </c>
      <c r="L26" s="14" t="str">
        <f>PCM!$C$214</f>
        <v>OoS</v>
      </c>
      <c r="M26" s="23"/>
      <c r="N26" s="23"/>
      <c r="O26" s="23"/>
      <c r="P26" s="14" t="str">
        <f>RDM!$C$234</f>
        <v>OoS</v>
      </c>
      <c r="Q26" s="4"/>
      <c r="R26" s="23"/>
      <c r="S26" s="4"/>
      <c r="T26" s="4"/>
      <c r="U26" s="23"/>
      <c r="V26" s="14" t="str">
        <f>TS!$C$194</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RDM!$C$254</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CAR!$C$174</f>
        <v>OoS</v>
      </c>
      <c r="C30" s="23"/>
      <c r="D30" s="23"/>
      <c r="E30" s="23"/>
      <c r="F30" s="14" t="str">
        <f>GOV!$C$4162</f>
        <v>DM</v>
      </c>
      <c r="G30" s="14" t="str">
        <f>II!$C$3642</f>
        <v>DM</v>
      </c>
      <c r="H30" s="23"/>
      <c r="I30" s="14" t="str">
        <f>MPM!$C$294</f>
        <v>OoS</v>
      </c>
      <c r="J30" s="23"/>
      <c r="K30" s="17"/>
      <c r="L30" s="14" t="str">
        <f>PCM!$C$234</f>
        <v>OoS</v>
      </c>
      <c r="M30" s="14" t="str">
        <f>PLAN!$C$294</f>
        <v>OoS</v>
      </c>
      <c r="N30" s="23"/>
      <c r="O30" s="23"/>
      <c r="P30" s="23"/>
      <c r="Q30" s="23"/>
      <c r="R30" s="23"/>
      <c r="S30" s="4"/>
      <c r="T30" s="4"/>
      <c r="U30" s="23"/>
      <c r="V30" s="23"/>
      <c r="W30" s="4"/>
      <c r="X30" s="4"/>
      <c r="Y30" s="4"/>
      <c r="Z30" s="14" t="str">
        <f>MST!$C$194</f>
        <v>OoS</v>
      </c>
      <c r="AA30" s="23"/>
      <c r="AB30" s="23"/>
      <c r="AC30" s="23"/>
      <c r="AD30" s="23"/>
      <c r="AE30" s="14" t="str">
        <f>SAM!$C$234</f>
        <v>OoS</v>
      </c>
      <c r="AF30" s="4"/>
    </row>
    <row r="31" spans="1:32" ht="13" hidden="1" x14ac:dyDescent="0.3">
      <c r="A31" s="18">
        <v>4.2</v>
      </c>
      <c r="B31" s="14" t="str">
        <f>CAR!$C$194</f>
        <v>OoS</v>
      </c>
      <c r="C31" s="23"/>
      <c r="D31" s="23"/>
      <c r="E31" s="23"/>
      <c r="F31" s="23"/>
      <c r="G31" s="23"/>
      <c r="H31" s="23"/>
      <c r="I31" s="14" t="str">
        <f>MPM!$C$314</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MPM!$C$334</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MPM!$C$354</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MPM!$C$374</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CAR!$C$214</f>
        <v>OoS</v>
      </c>
      <c r="C37" s="23"/>
      <c r="D37" s="23"/>
      <c r="E37" s="23"/>
      <c r="F37" s="23"/>
      <c r="G37" s="23"/>
      <c r="H37" s="23"/>
      <c r="I37" s="14" t="str">
        <f>MPM!$C$394</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MPM!$C$414</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MPM!$C$434</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95" priority="191" operator="containsText" text="S">
      <formula>NOT(ISERROR(SEARCH("S",AF2)))</formula>
    </cfRule>
    <cfRule type="containsText" dxfId="94" priority="192" operator="containsText" text="U">
      <formula>NOT(ISERROR(SEARCH("U",AF2)))</formula>
    </cfRule>
    <cfRule type="containsText" dxfId="93" priority="193" operator="containsText" text="NR">
      <formula>NOT(ISERROR(SEARCH("NR",AF2)))</formula>
    </cfRule>
  </conditionalFormatting>
  <conditionalFormatting sqref="B11:AF19">
    <cfRule type="expression" dxfId="92" priority="9" stopIfTrue="1">
      <formula>(B$40&lt;2)</formula>
    </cfRule>
  </conditionalFormatting>
  <conditionalFormatting sqref="B21:AF28">
    <cfRule type="expression" dxfId="91" priority="8" stopIfTrue="1">
      <formula>(B$40&lt;3)</formula>
    </cfRule>
  </conditionalFormatting>
  <conditionalFormatting sqref="B30:AF35">
    <cfRule type="expression" dxfId="90" priority="7" stopIfTrue="1">
      <formula>(B$40&lt;4)</formula>
    </cfRule>
  </conditionalFormatting>
  <conditionalFormatting sqref="B37:AF39">
    <cfRule type="expression" dxfId="89" priority="6" stopIfTrue="1">
      <formula>(B$40&lt;5)</formula>
    </cfRule>
  </conditionalFormatting>
  <conditionalFormatting sqref="B5:AF9 B11:AF19 B21:AF28 B30:AF35 B37:AF39">
    <cfRule type="expression" dxfId="88" priority="1">
      <formula>OR(B5="NY")</formula>
    </cfRule>
    <cfRule type="expression" dxfId="87" priority="2">
      <formula>OR(B5="NC")</formula>
    </cfRule>
    <cfRule type="expression" dxfId="86" priority="3">
      <formula>OR(B5="L",B5="FM",B5="S")</formula>
    </cfRule>
    <cfRule type="expression" dxfId="85" priority="4">
      <formula>OR(B5="M",B5="LM",B5="NR")</formula>
    </cfRule>
    <cfRule type="expression" dxfId="84" priority="5">
      <formula>OR(B5="H",B5="PM",B5="NM",B5="DM",B5="U")</formula>
    </cfRule>
  </conditionalFormatting>
  <pageMargins left="0.75" right="0.75" top="1" bottom="1" header="0.5" footer="0.5"/>
  <pageSetup orientation="portrait" horizontalDpi="4294967292" verticalDpi="429496729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A7F52-925F-44E5-B9DE-5CF296D9A404}">
  <sheetPr codeName="Sheet57"/>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Summary'!B53</f>
        <v>P-14</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CAR!$C$15</f>
        <v>OoS</v>
      </c>
      <c r="C5" s="14" t="str">
        <f>CM!$C$15</f>
        <v>OoS</v>
      </c>
      <c r="D5" s="14" t="str">
        <f>DAR!$C$15</f>
        <v>OoS</v>
      </c>
      <c r="E5" s="14" t="str">
        <f>EST!$C$15</f>
        <v>OoS</v>
      </c>
      <c r="F5" s="14" t="str">
        <f>GOV!$C$4023</f>
        <v>DM</v>
      </c>
      <c r="G5" s="14" t="str">
        <f>II!$C$3523</f>
        <v>DM</v>
      </c>
      <c r="H5" s="14" t="str">
        <f>MC!$C$15</f>
        <v>OoS</v>
      </c>
      <c r="I5" s="14" t="str">
        <f>MPM!$C$15</f>
        <v>OoS</v>
      </c>
      <c r="J5" s="14" t="str">
        <f>OT!$C$15</f>
        <v>OoS</v>
      </c>
      <c r="K5" s="14" t="str">
        <f>PAD!$C$15</f>
        <v>OoS</v>
      </c>
      <c r="L5" s="14" t="str">
        <f>PCM!$C$15</f>
        <v>OoS</v>
      </c>
      <c r="M5" s="14" t="str">
        <f>PLAN!$C$15</f>
        <v>OoS</v>
      </c>
      <c r="N5" s="14" t="str">
        <f>PQA!$C$15</f>
        <v>OoS</v>
      </c>
      <c r="O5" s="14" t="str">
        <f>PR!$C$15</f>
        <v>OoS</v>
      </c>
      <c r="P5" s="14" t="str">
        <f>RDM!$C$15</f>
        <v>OoS</v>
      </c>
      <c r="Q5" s="14" t="str">
        <f>RSK!$C$15</f>
        <v>OoS</v>
      </c>
      <c r="R5" s="14" t="str">
        <f>VV!$C$15</f>
        <v>OoS</v>
      </c>
      <c r="S5" s="14" t="str">
        <f>DM!$C$15</f>
        <v>OoS</v>
      </c>
      <c r="T5" s="14" t="str">
        <f>DQ!$C$15</f>
        <v>OoS</v>
      </c>
      <c r="U5" s="14" t="str">
        <f>PI!$C$15</f>
        <v>OoS</v>
      </c>
      <c r="V5" s="14" t="str">
        <f>TS!$C$15</f>
        <v>OoS</v>
      </c>
      <c r="W5" s="14" t="str">
        <f>WE!$C$15</f>
        <v>OoS</v>
      </c>
      <c r="X5" s="14" t="str">
        <f>ESAF!$C$15</f>
        <v>OoS</v>
      </c>
      <c r="Y5" s="14" t="str">
        <f>ESEC!$C$15</f>
        <v>OoS</v>
      </c>
      <c r="Z5" s="14" t="str">
        <f>MST!$C$15</f>
        <v>OoS</v>
      </c>
      <c r="AA5" s="14" t="str">
        <f>CONT!$C$15</f>
        <v>OoS</v>
      </c>
      <c r="AB5" s="14" t="str">
        <f>IRP!$C$15</f>
        <v>OoS</v>
      </c>
      <c r="AC5" s="14" t="str">
        <f>SDM!$C$15</f>
        <v>OoS</v>
      </c>
      <c r="AD5" s="14" t="str">
        <f>STSM!$C$15</f>
        <v>OoS</v>
      </c>
      <c r="AE5" s="14" t="str">
        <f>SAM!$C$15</f>
        <v>OoS</v>
      </c>
      <c r="AF5" s="14" t="str">
        <f>EVW!$C$15</f>
        <v>OoS</v>
      </c>
    </row>
    <row r="6" spans="1:32" ht="13" x14ac:dyDescent="0.3">
      <c r="A6" s="18">
        <v>1.2</v>
      </c>
      <c r="B6" s="23"/>
      <c r="C6" s="23"/>
      <c r="D6" s="14" t="str">
        <f>DAR!$C$35</f>
        <v>OoS</v>
      </c>
      <c r="E6" s="23"/>
      <c r="F6" s="4"/>
      <c r="G6" s="4"/>
      <c r="H6" s="14" t="str">
        <f>MC!$C$35</f>
        <v>OoS</v>
      </c>
      <c r="I6" s="14" t="str">
        <f>MPM!$C$35</f>
        <v>OoS</v>
      </c>
      <c r="J6" s="4"/>
      <c r="K6" s="4"/>
      <c r="L6" s="14" t="str">
        <f>PCM!$C$35</f>
        <v>OoS</v>
      </c>
      <c r="M6" s="14" t="str">
        <f>PLAN!$C$35</f>
        <v>OoS</v>
      </c>
      <c r="N6" s="4"/>
      <c r="O6" s="4"/>
      <c r="P6" s="4"/>
      <c r="Q6" s="4"/>
      <c r="R6" s="14" t="str">
        <f>VV!$C$35</f>
        <v>OoS</v>
      </c>
      <c r="S6" s="14" t="str">
        <f>DM!$C$35</f>
        <v>OoS</v>
      </c>
      <c r="T6" s="14" t="str">
        <f>DQ!$C$35</f>
        <v>OoS</v>
      </c>
      <c r="U6" s="4"/>
      <c r="V6" s="4"/>
      <c r="W6" s="17"/>
      <c r="X6" s="14" t="str">
        <f>ESAF!$C$35</f>
        <v>OoS</v>
      </c>
      <c r="Y6" s="14" t="str">
        <f>ESEC!$C$35</f>
        <v>OoS</v>
      </c>
      <c r="Z6" s="14" t="str">
        <f>MST!$C$35</f>
        <v>OoS</v>
      </c>
      <c r="AA6" s="4"/>
      <c r="AB6" s="4"/>
      <c r="AC6" s="4"/>
      <c r="AD6" s="4"/>
      <c r="AE6" s="14" t="str">
        <f>SAM!$C$35</f>
        <v>OoS</v>
      </c>
      <c r="AF6" s="14" t="str">
        <f>EVW!$C$35</f>
        <v>OoS</v>
      </c>
    </row>
    <row r="7" spans="1:32" ht="13" x14ac:dyDescent="0.3">
      <c r="A7" s="18">
        <v>1.3</v>
      </c>
      <c r="B7" s="23"/>
      <c r="C7" s="23"/>
      <c r="D7" s="23"/>
      <c r="E7" s="23"/>
      <c r="F7" s="4"/>
      <c r="G7" s="23"/>
      <c r="H7" s="23"/>
      <c r="I7" s="17"/>
      <c r="J7" s="4"/>
      <c r="K7" s="23"/>
      <c r="L7" s="14" t="str">
        <f>PCM!$C$55</f>
        <v>OoS</v>
      </c>
      <c r="M7" s="23"/>
      <c r="N7" s="4"/>
      <c r="O7" s="4"/>
      <c r="P7" s="23"/>
      <c r="Q7" s="4"/>
      <c r="R7" s="4"/>
      <c r="S7" s="4"/>
      <c r="T7" s="4"/>
      <c r="U7" s="4"/>
      <c r="V7" s="4"/>
      <c r="W7" s="4"/>
      <c r="X7" s="4"/>
      <c r="Y7" s="4"/>
      <c r="Z7" s="4"/>
      <c r="AA7" s="4"/>
      <c r="AB7" s="4"/>
      <c r="AC7" s="4"/>
      <c r="AD7" s="4"/>
      <c r="AE7" s="14" t="str">
        <f>SAM!$C$55</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SAM!$C$75</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CAR!$C$35</f>
        <v>OoS</v>
      </c>
      <c r="C11" s="14" t="str">
        <f>CM!$C$35</f>
        <v>OoS</v>
      </c>
      <c r="D11" s="14" t="str">
        <f>DAR!$C$55</f>
        <v>OoS</v>
      </c>
      <c r="E11" s="14" t="str">
        <f>EST!$C$35</f>
        <v>OoS</v>
      </c>
      <c r="F11" s="14" t="str">
        <f>GOV!$C$4043</f>
        <v>DM</v>
      </c>
      <c r="G11" s="14" t="str">
        <f>II!$C$3543</f>
        <v>DM</v>
      </c>
      <c r="H11" s="14" t="str">
        <f>MC!$C$55</f>
        <v>OoS</v>
      </c>
      <c r="I11" s="14" t="str">
        <f>MPM!$C$55</f>
        <v>OoS</v>
      </c>
      <c r="J11" s="14" t="str">
        <f>OT!$C$35</f>
        <v>OoS</v>
      </c>
      <c r="K11" s="14" t="str">
        <f>PAD!$C$35</f>
        <v>OoS</v>
      </c>
      <c r="L11" s="14" t="str">
        <f>PCM!$C$75</f>
        <v>OoS</v>
      </c>
      <c r="M11" s="14" t="str">
        <f>PLAN!$C$55</f>
        <v>OoS</v>
      </c>
      <c r="N11" s="14" t="str">
        <f>PQA!$C$35</f>
        <v>OoS</v>
      </c>
      <c r="O11" s="14" t="str">
        <f>PR!$C$35</f>
        <v>OoS</v>
      </c>
      <c r="P11" s="14" t="str">
        <f>RDM!$C$35</f>
        <v>OoS</v>
      </c>
      <c r="Q11" s="14" t="str">
        <f>RSK!$C$35</f>
        <v>OoS</v>
      </c>
      <c r="R11" s="14" t="str">
        <f>VV!$C$55</f>
        <v>OoS</v>
      </c>
      <c r="S11" s="14" t="str">
        <f>DM!$C$55</f>
        <v>OoS</v>
      </c>
      <c r="T11" s="14" t="str">
        <f>DQ!$C$55</f>
        <v>OoS</v>
      </c>
      <c r="U11" s="14" t="str">
        <f>PI!$C$35</f>
        <v>OoS</v>
      </c>
      <c r="V11" s="14" t="str">
        <f>TS!$C$35</f>
        <v>OoS</v>
      </c>
      <c r="W11" s="14" t="str">
        <f>WE!$C$35</f>
        <v>OoS</v>
      </c>
      <c r="X11" s="14" t="str">
        <f>ESAF!$C$55</f>
        <v>OoS</v>
      </c>
      <c r="Y11" s="14" t="str">
        <f>ESEC!$C$55</f>
        <v>OoS</v>
      </c>
      <c r="Z11" s="14" t="str">
        <f>MST!$C$55</f>
        <v>OoS</v>
      </c>
      <c r="AA11" s="14" t="str">
        <f>CONT!$C$35</f>
        <v>OoS</v>
      </c>
      <c r="AB11" s="14" t="str">
        <f>IRP!$C$35</f>
        <v>OoS</v>
      </c>
      <c r="AC11" s="14" t="str">
        <f>SDM!$C$35</f>
        <v>OoS</v>
      </c>
      <c r="AD11" s="14" t="str">
        <f>STSM!$C$35</f>
        <v>OoS</v>
      </c>
      <c r="AE11" s="14" t="str">
        <f>SAM!$C$95</f>
        <v>OoS</v>
      </c>
      <c r="AF11" s="14" t="str">
        <f>EVW!$C$55</f>
        <v>OoS</v>
      </c>
    </row>
    <row r="12" spans="1:32" ht="13" x14ac:dyDescent="0.3">
      <c r="A12" s="18">
        <v>2.2000000000000002</v>
      </c>
      <c r="B12" s="14" t="str">
        <f>CAR!$C$55</f>
        <v>OoS</v>
      </c>
      <c r="C12" s="14" t="str">
        <f>CM!$C$55</f>
        <v>OoS</v>
      </c>
      <c r="D12" s="14" t="str">
        <f>DAR!$C$75</f>
        <v>OoS</v>
      </c>
      <c r="E12" s="14" t="str">
        <f>EST!$C$55</f>
        <v>OoS</v>
      </c>
      <c r="F12" s="14" t="str">
        <f>GOV!$C$4063</f>
        <v>DM</v>
      </c>
      <c r="G12" s="14" t="str">
        <f>II!$C$3563</f>
        <v>DM</v>
      </c>
      <c r="H12" s="14" t="str">
        <f>MC!$C$75</f>
        <v>OoS</v>
      </c>
      <c r="I12" s="14" t="str">
        <f>MPM!$C$75</f>
        <v>OoS</v>
      </c>
      <c r="J12" s="14" t="str">
        <f>OT!$C$55</f>
        <v>OoS</v>
      </c>
      <c r="K12" s="14" t="str">
        <f>PAD!$C$55</f>
        <v>OoS</v>
      </c>
      <c r="L12" s="14" t="str">
        <f>PCM!$C$95</f>
        <v>OoS</v>
      </c>
      <c r="M12" s="14" t="str">
        <f>PLAN!$C$75</f>
        <v>OoS</v>
      </c>
      <c r="N12" s="14" t="str">
        <f>PQA!$C$55</f>
        <v>OoS</v>
      </c>
      <c r="O12" s="14" t="str">
        <f>PR!$C$55</f>
        <v>OoS</v>
      </c>
      <c r="P12" s="14" t="str">
        <f>RDM!$C$55</f>
        <v>OoS</v>
      </c>
      <c r="Q12" s="14" t="str">
        <f>RSK!$C$55</f>
        <v>OoS</v>
      </c>
      <c r="R12" s="14" t="str">
        <f>VV!$C$75</f>
        <v>OoS</v>
      </c>
      <c r="S12" s="14" t="str">
        <f>DM!$C$75</f>
        <v>OoS</v>
      </c>
      <c r="T12" s="14" t="str">
        <f>DQ!$C$75</f>
        <v>OoS</v>
      </c>
      <c r="U12" s="14" t="str">
        <f>PI!$C$55</f>
        <v>OoS</v>
      </c>
      <c r="V12" s="14" t="str">
        <f>TS!$C$55</f>
        <v>OoS</v>
      </c>
      <c r="W12" s="14" t="str">
        <f>WE!$C$55</f>
        <v>OoS</v>
      </c>
      <c r="X12" s="14" t="str">
        <f>ESAF!$C$75</f>
        <v>OoS</v>
      </c>
      <c r="Y12" s="14" t="str">
        <f>ESEC!$C$75</f>
        <v>OoS</v>
      </c>
      <c r="Z12" s="14" t="str">
        <f>MST!$C$75</f>
        <v>OoS</v>
      </c>
      <c r="AA12" s="14" t="str">
        <f>CONT!$C$55</f>
        <v>OoS</v>
      </c>
      <c r="AB12" s="14" t="str">
        <f>IRP!$C$55</f>
        <v>OoS</v>
      </c>
      <c r="AC12" s="14" t="str">
        <f>SDM!$C$55</f>
        <v>OoS</v>
      </c>
      <c r="AD12" s="14" t="str">
        <f>STSM!$C$55</f>
        <v>OoS</v>
      </c>
      <c r="AE12" s="14" t="str">
        <f>SAM!$C$115</f>
        <v>OoS</v>
      </c>
      <c r="AF12" s="14" t="str">
        <f>EVW!$C$75</f>
        <v>OoS</v>
      </c>
    </row>
    <row r="13" spans="1:32" ht="13" x14ac:dyDescent="0.3">
      <c r="A13" s="18">
        <v>2.2999999999999998</v>
      </c>
      <c r="B13" s="23"/>
      <c r="C13" s="14" t="str">
        <f>CM!$C$75</f>
        <v>OoS</v>
      </c>
      <c r="D13" s="14" t="str">
        <f>DAR!$C$95</f>
        <v>OoS</v>
      </c>
      <c r="E13" s="14" t="str">
        <f>EST!$C$75</f>
        <v>OoS</v>
      </c>
      <c r="F13" s="14" t="str">
        <f>GOV!$C$4083</f>
        <v>DM</v>
      </c>
      <c r="G13" s="4"/>
      <c r="H13" s="14" t="str">
        <f>MC!$C$95</f>
        <v>OoS</v>
      </c>
      <c r="I13" s="24" t="str">
        <f>MPM!$C$95</f>
        <v>OoS</v>
      </c>
      <c r="J13" s="4"/>
      <c r="K13" s="14" t="str">
        <f>PAD!$C$75</f>
        <v>OoS</v>
      </c>
      <c r="L13" s="4"/>
      <c r="M13" s="14" t="str">
        <f>PLAN!$C$95</f>
        <v>OoS</v>
      </c>
      <c r="N13" s="14" t="str">
        <f>PQA!$C$75</f>
        <v>OoS</v>
      </c>
      <c r="O13" s="14" t="str">
        <f>PR!$C$75</f>
        <v>OoS</v>
      </c>
      <c r="P13" s="14" t="str">
        <f>RDM!$C$75</f>
        <v>OoS</v>
      </c>
      <c r="Q13" s="23"/>
      <c r="R13" s="14" t="str">
        <f>VV!$C$95</f>
        <v>OoS</v>
      </c>
      <c r="S13" s="4"/>
      <c r="T13" s="14" t="str">
        <f>DQ!$C$95</f>
        <v>OoS</v>
      </c>
      <c r="U13" s="14" t="str">
        <f>PI!$C$75</f>
        <v>OoS</v>
      </c>
      <c r="V13" s="14" t="str">
        <f>TS!$C$75</f>
        <v>OoS</v>
      </c>
      <c r="W13" s="14" t="str">
        <f>WE!$C$75</f>
        <v>OoS</v>
      </c>
      <c r="X13" s="14" t="str">
        <f>ESAF!$C$95</f>
        <v>OoS</v>
      </c>
      <c r="Y13" s="14" t="str">
        <f>ESEC!$C$95</f>
        <v>OoS</v>
      </c>
      <c r="Z13" s="14" t="str">
        <f>MST!$C$95</f>
        <v>OoS</v>
      </c>
      <c r="AA13" s="14" t="str">
        <f>CONT!$C$75</f>
        <v>OoS</v>
      </c>
      <c r="AB13" s="14" t="str">
        <f>IRP!$C$75</f>
        <v>OoS</v>
      </c>
      <c r="AC13" s="14" t="str">
        <f>SDM!$C$75</f>
        <v>OoS</v>
      </c>
      <c r="AD13" s="14" t="str">
        <f>STSM!$C$75</f>
        <v>OoS</v>
      </c>
      <c r="AE13" s="14" t="str">
        <f>SAM!$C$135</f>
        <v>OoS</v>
      </c>
      <c r="AF13" s="4"/>
    </row>
    <row r="14" spans="1:32" ht="13" x14ac:dyDescent="0.3">
      <c r="A14" s="18">
        <v>2.4</v>
      </c>
      <c r="B14" s="23"/>
      <c r="C14" s="14" t="str">
        <f>CM!$C$95</f>
        <v>OoS</v>
      </c>
      <c r="D14" s="14" t="str">
        <f>DAR!$C$115</f>
        <v>OoS</v>
      </c>
      <c r="E14" s="17"/>
      <c r="F14" s="14" t="str">
        <f>GOV!$C$4103</f>
        <v>DM</v>
      </c>
      <c r="G14" s="23"/>
      <c r="H14" s="14" t="str">
        <f>MC!$C$115</f>
        <v>OoS</v>
      </c>
      <c r="I14" s="14" t="str">
        <f>MPM!$C$115</f>
        <v>OoS</v>
      </c>
      <c r="J14" s="4"/>
      <c r="K14" s="23"/>
      <c r="L14" s="4"/>
      <c r="M14" s="14" t="str">
        <f>PLAN!$C$115</f>
        <v>OoS</v>
      </c>
      <c r="N14" s="14" t="str">
        <f>PQA!$C$95</f>
        <v>OoS</v>
      </c>
      <c r="O14" s="14" t="str">
        <f>PR!$C$95</f>
        <v>OoS</v>
      </c>
      <c r="P14" s="14" t="str">
        <f>RDM!$C$95</f>
        <v>OoS</v>
      </c>
      <c r="Q14" s="23"/>
      <c r="R14" s="23"/>
      <c r="S14" s="4"/>
      <c r="T14" s="4"/>
      <c r="U14" s="14" t="str">
        <f>PI!$C$95</f>
        <v>OoS</v>
      </c>
      <c r="V14" s="23"/>
      <c r="W14" s="4"/>
      <c r="X14" s="4"/>
      <c r="Y14" s="14" t="str">
        <f>ESEC!$C$115</f>
        <v>OoS</v>
      </c>
      <c r="Z14" s="14" t="str">
        <f>MST!$C$115</f>
        <v>OoS</v>
      </c>
      <c r="AA14" s="23"/>
      <c r="AB14" s="23"/>
      <c r="AC14" s="14" t="str">
        <f>SDM!$C$95</f>
        <v>OoS</v>
      </c>
      <c r="AD14" s="15"/>
      <c r="AE14" s="14" t="str">
        <f>SAM!$C$195</f>
        <v>OoS</v>
      </c>
      <c r="AF14" s="4"/>
    </row>
    <row r="15" spans="1:32" ht="13" x14ac:dyDescent="0.3">
      <c r="A15" s="18">
        <v>2.5</v>
      </c>
      <c r="B15" s="23"/>
      <c r="C15" s="14" t="str">
        <f>CM!$C$115</f>
        <v>OoS</v>
      </c>
      <c r="D15" s="14" t="str">
        <f>DAR!$C$135</f>
        <v>OoS</v>
      </c>
      <c r="E15" s="17"/>
      <c r="F15" s="23"/>
      <c r="G15" s="23"/>
      <c r="H15" s="23"/>
      <c r="I15" s="14" t="str">
        <f>MPM!$C$135</f>
        <v>OoS</v>
      </c>
      <c r="J15" s="4"/>
      <c r="K15" s="23"/>
      <c r="L15" s="4"/>
      <c r="M15" s="14" t="str">
        <f>PLAN!$C$135</f>
        <v>OoS</v>
      </c>
      <c r="N15" s="23"/>
      <c r="O15" s="23"/>
      <c r="P15" s="14" t="str">
        <f>RDM!$C$115</f>
        <v>OoS</v>
      </c>
      <c r="Q15" s="23"/>
      <c r="R15" s="23"/>
      <c r="S15" s="4"/>
      <c r="T15" s="4"/>
      <c r="U15" s="14" t="str">
        <f>PI!$C$115</f>
        <v>OoS</v>
      </c>
      <c r="V15" s="23"/>
      <c r="W15" s="4"/>
      <c r="X15" s="4"/>
      <c r="Y15" s="4"/>
      <c r="Z15" s="4"/>
      <c r="AA15" s="23"/>
      <c r="AB15" s="23"/>
      <c r="AC15" s="14" t="str">
        <f>SDM!$C$115</f>
        <v>OoS</v>
      </c>
      <c r="AD15" s="15"/>
      <c r="AE15" s="15"/>
      <c r="AF15" s="4"/>
    </row>
    <row r="16" spans="1:32" ht="13" x14ac:dyDescent="0.3">
      <c r="A16" s="18">
        <v>2.6</v>
      </c>
      <c r="B16" s="23"/>
      <c r="C16" s="14" t="str">
        <f>CM!$C$135</f>
        <v>OoS</v>
      </c>
      <c r="D16" s="23"/>
      <c r="E16" s="17"/>
      <c r="F16" s="23"/>
      <c r="G16" s="23"/>
      <c r="H16" s="23"/>
      <c r="I16" s="24" t="str">
        <f>MPM!$C$155</f>
        <v>OoS</v>
      </c>
      <c r="J16" s="4"/>
      <c r="K16" s="23"/>
      <c r="L16" s="4"/>
      <c r="M16" s="14" t="str">
        <f>PLAN!$C$155</f>
        <v>OoS</v>
      </c>
      <c r="N16" s="23"/>
      <c r="O16" s="23"/>
      <c r="Q16" s="23"/>
      <c r="R16" s="23"/>
      <c r="S16" s="4"/>
      <c r="T16" s="4"/>
      <c r="U16" s="24" t="str">
        <f>PI!$C$135</f>
        <v>OoS</v>
      </c>
      <c r="V16" s="23"/>
      <c r="W16" s="4"/>
      <c r="X16" s="4"/>
      <c r="Y16" s="4"/>
      <c r="Z16" s="4"/>
      <c r="AA16" s="23"/>
      <c r="AB16" s="23"/>
      <c r="AC16" s="14" t="str">
        <f>SDM!$C$135</f>
        <v>OoS</v>
      </c>
      <c r="AD16" s="23"/>
      <c r="AE16" s="23"/>
      <c r="AF16" s="4"/>
    </row>
    <row r="17" spans="1:32" ht="13" x14ac:dyDescent="0.3">
      <c r="A17" s="18">
        <v>2.7</v>
      </c>
      <c r="B17" s="23"/>
      <c r="C17" s="23"/>
      <c r="D17" s="23"/>
      <c r="E17" s="17"/>
      <c r="F17" s="23"/>
      <c r="G17" s="23"/>
      <c r="H17" s="23"/>
      <c r="I17" s="23"/>
      <c r="J17" s="23"/>
      <c r="K17" s="23"/>
      <c r="L17" s="4"/>
      <c r="M17" s="14" t="str">
        <f>PLAN!$C$175</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PLAN!$C$195</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CAR!$C$75</f>
        <v>OoS</v>
      </c>
      <c r="C21" s="23"/>
      <c r="D21" s="14" t="str">
        <f>DAR!$C$155</f>
        <v>OoS</v>
      </c>
      <c r="E21" s="24" t="str">
        <f>EST!$C$95</f>
        <v>OoS</v>
      </c>
      <c r="F21" s="14" t="str">
        <f>GOV!$C$4123</f>
        <v>DM</v>
      </c>
      <c r="G21" s="14" t="str">
        <f>II!$C$3583</f>
        <v>DM</v>
      </c>
      <c r="H21" s="14" t="str">
        <f>MC!$C$135</f>
        <v>OoS</v>
      </c>
      <c r="I21" s="14" t="str">
        <f>MPM!$C$175</f>
        <v>OoS</v>
      </c>
      <c r="J21" s="14" t="str">
        <f>OT!$C$75</f>
        <v>OoS</v>
      </c>
      <c r="K21" s="14" t="str">
        <f>PAD!$C$95</f>
        <v>OoS</v>
      </c>
      <c r="L21" s="14" t="str">
        <f>PCM!$C$115</f>
        <v>OoS</v>
      </c>
      <c r="M21" s="14" t="str">
        <f>PLAN!$C$215</f>
        <v>OoS</v>
      </c>
      <c r="N21" s="14" t="str">
        <f>PQA!$C$115</f>
        <v>OoS</v>
      </c>
      <c r="O21" s="14" t="str">
        <f>PR!$C$115</f>
        <v>OoS</v>
      </c>
      <c r="P21" s="14" t="str">
        <f>RDM!$C$135</f>
        <v>OoS</v>
      </c>
      <c r="Q21" s="14" t="str">
        <f>RSK!$C$75</f>
        <v>OoS</v>
      </c>
      <c r="R21" s="14" t="str">
        <f>VV!$C$115</f>
        <v>OoS</v>
      </c>
      <c r="S21" s="14" t="str">
        <f>DM!$C$95</f>
        <v>OoS</v>
      </c>
      <c r="T21" s="14" t="str">
        <f>DQ!$C$115</f>
        <v>OoS</v>
      </c>
      <c r="U21" s="14" t="str">
        <f>PI!$C$155</f>
        <v>OoS</v>
      </c>
      <c r="V21" s="14" t="str">
        <f>TS!$C$95</f>
        <v>OoS</v>
      </c>
      <c r="W21" s="14" t="str">
        <f>WE!$C$95</f>
        <v>OoS</v>
      </c>
      <c r="X21" s="14" t="str">
        <f>ESAF!$C$115</f>
        <v>OoS</v>
      </c>
      <c r="Y21" s="14" t="str">
        <f>ESEC!$C$135</f>
        <v>OoS</v>
      </c>
      <c r="Z21" s="14" t="str">
        <f>MST!$C$135</f>
        <v>OoS</v>
      </c>
      <c r="AA21" s="14" t="str">
        <f>CONT!$C$95</f>
        <v>OoS</v>
      </c>
      <c r="AB21" s="14" t="str">
        <f>IRP!$C$95</f>
        <v>OoS</v>
      </c>
      <c r="AC21" s="14" t="str">
        <f>SDM!$C$155</f>
        <v>OoS</v>
      </c>
      <c r="AD21" s="14" t="str">
        <f>STSM!$C$95</f>
        <v>OoS</v>
      </c>
      <c r="AE21" s="14" t="str">
        <f>SAM!$C$195</f>
        <v>OoS</v>
      </c>
      <c r="AF21" s="14" t="str">
        <f>EVW!$C$95</f>
        <v>OoS</v>
      </c>
    </row>
    <row r="22" spans="1:32" ht="13" x14ac:dyDescent="0.3">
      <c r="A22" s="18">
        <v>3.2</v>
      </c>
      <c r="B22" s="14" t="str">
        <f>CAR!$C$95</f>
        <v>OoS</v>
      </c>
      <c r="C22" s="23"/>
      <c r="D22" s="23"/>
      <c r="E22" s="14" t="str">
        <f>EST!$C$115</f>
        <v>OoS</v>
      </c>
      <c r="F22" s="14" t="str">
        <f>GOV!$C$4143</f>
        <v>DM</v>
      </c>
      <c r="G22" s="14" t="str">
        <f>II!$C$3603</f>
        <v>DM</v>
      </c>
      <c r="H22" s="14" t="str">
        <f>MC!$C$155</f>
        <v>OoS</v>
      </c>
      <c r="I22" s="14" t="str">
        <f>MPM!$C$195</f>
        <v>OoS</v>
      </c>
      <c r="J22" s="14" t="str">
        <f>OT!$C$95</f>
        <v>OoS</v>
      </c>
      <c r="K22" s="14" t="str">
        <f>PAD!$C$115</f>
        <v>OoS</v>
      </c>
      <c r="L22" s="14" t="str">
        <f>PCM!$C$135</f>
        <v>OoS</v>
      </c>
      <c r="M22" s="14" t="str">
        <f>PLAN!$C$235</f>
        <v>OoS</v>
      </c>
      <c r="N22" s="17"/>
      <c r="O22" s="23"/>
      <c r="P22" s="14" t="str">
        <f>RDM!$C$155</f>
        <v>OoS</v>
      </c>
      <c r="Q22" s="14" t="str">
        <f>RSK!$C$95</f>
        <v>OoS</v>
      </c>
      <c r="R22" s="14" t="str">
        <f>VV!$C$135</f>
        <v>OoS</v>
      </c>
      <c r="S22" s="14" t="str">
        <f>DM!$C$115</f>
        <v>OoS</v>
      </c>
      <c r="T22" s="14" t="str">
        <f>DQ!$C$135</f>
        <v>OoS</v>
      </c>
      <c r="U22" s="14" t="str">
        <f>PI!$C$175</f>
        <v>OoS</v>
      </c>
      <c r="V22" s="14" t="str">
        <f>TS!$C$115</f>
        <v>OoS</v>
      </c>
      <c r="W22" s="14" t="str">
        <f>WE!$C$115</f>
        <v>OoS</v>
      </c>
      <c r="X22" s="14" t="str">
        <f>ESAF!$C$135</f>
        <v>OoS</v>
      </c>
      <c r="Y22" s="14" t="str">
        <f>ESEC!$C$155</f>
        <v>OoS</v>
      </c>
      <c r="Z22" s="14" t="str">
        <f>MST!$C$155</f>
        <v>OoS</v>
      </c>
      <c r="AA22" s="14" t="str">
        <f>CONT!$C$115</f>
        <v>OoS</v>
      </c>
      <c r="AB22" s="14" t="str">
        <f>IRP!$C$115</f>
        <v>OoS</v>
      </c>
      <c r="AC22" s="23"/>
      <c r="AD22" s="23"/>
      <c r="AE22" s="14" t="str">
        <f>SAM!$C$215</f>
        <v>OoS</v>
      </c>
      <c r="AF22" s="14" t="str">
        <f>EVW!$C$115</f>
        <v>OoS</v>
      </c>
    </row>
    <row r="23" spans="1:32" ht="13" x14ac:dyDescent="0.3">
      <c r="A23" s="18">
        <v>3.3</v>
      </c>
      <c r="B23" s="14" t="str">
        <f>CAR!$C$115</f>
        <v>OoS</v>
      </c>
      <c r="C23" s="23"/>
      <c r="D23" s="23"/>
      <c r="E23" s="17"/>
      <c r="F23" s="23"/>
      <c r="G23" s="14" t="str">
        <f>II!$C$3623</f>
        <v>DM</v>
      </c>
      <c r="H23" s="14" t="str">
        <f>MC!$C$175</f>
        <v>OoS</v>
      </c>
      <c r="I23" s="14" t="str">
        <f>MPM!$C$215</f>
        <v>OoS</v>
      </c>
      <c r="J23" s="14" t="str">
        <f>OT!$C$115</f>
        <v>OoS</v>
      </c>
      <c r="K23" s="14" t="str">
        <f>PAD!$C$135</f>
        <v>OoS</v>
      </c>
      <c r="L23" s="14" t="str">
        <f>PCM!$C$155</f>
        <v>OoS</v>
      </c>
      <c r="M23" s="14" t="str">
        <f>PLAN!$C$255</f>
        <v>OoS</v>
      </c>
      <c r="N23" s="17"/>
      <c r="O23" s="4"/>
      <c r="P23" s="14" t="str">
        <f>RDM!$C$175</f>
        <v>OoS</v>
      </c>
      <c r="Q23" s="14" t="str">
        <f>RSK!$C$115</f>
        <v>OoS</v>
      </c>
      <c r="R23" s="23"/>
      <c r="S23" s="17"/>
      <c r="T23" s="17"/>
      <c r="U23" s="14" t="str">
        <f>PI!$C$195</f>
        <v>OoS</v>
      </c>
      <c r="V23" s="14" t="str">
        <f>TS!$C$135</f>
        <v>OoS</v>
      </c>
      <c r="W23" s="14" t="str">
        <f>WE!$C$135</f>
        <v>OoS</v>
      </c>
      <c r="X23" s="14" t="str">
        <f>ESAF!$C$155</f>
        <v>OoS</v>
      </c>
      <c r="Y23" s="14" t="str">
        <f>ESEC!$C$175</f>
        <v>OoS</v>
      </c>
      <c r="Z23" s="14" t="str">
        <f>MST!$C$175</f>
        <v>OoS</v>
      </c>
      <c r="AA23" s="24" t="str">
        <f>CONT!$C$135</f>
        <v>OoS</v>
      </c>
      <c r="AB23" s="23"/>
      <c r="AC23" s="23"/>
      <c r="AD23" s="23"/>
      <c r="AE23" s="23"/>
      <c r="AF23" s="17"/>
    </row>
    <row r="24" spans="1:32" ht="13" x14ac:dyDescent="0.3">
      <c r="A24" s="18">
        <v>3.4</v>
      </c>
      <c r="B24" s="14" t="str">
        <f>CAR!$C$135</f>
        <v>OoS</v>
      </c>
      <c r="C24" s="23"/>
      <c r="D24" s="23"/>
      <c r="E24" s="23"/>
      <c r="F24" s="23"/>
      <c r="G24" s="23"/>
      <c r="H24" s="14" t="str">
        <f>MC!$C$195</f>
        <v>OoS</v>
      </c>
      <c r="I24" s="14" t="str">
        <f>MPM!$C$235</f>
        <v>OoS</v>
      </c>
      <c r="J24" s="14" t="str">
        <f>OT!$C$135</f>
        <v>OoS</v>
      </c>
      <c r="K24" s="14" t="str">
        <f>PAD!$C$155</f>
        <v>OoS</v>
      </c>
      <c r="L24" s="14" t="str">
        <f>PCM!$C$175</f>
        <v>OoS</v>
      </c>
      <c r="M24" s="14" t="str">
        <f>PLAN!$C$275</f>
        <v>OoS</v>
      </c>
      <c r="N24" s="17"/>
      <c r="O24" s="4"/>
      <c r="P24" s="14" t="str">
        <f>RDM!$C$195</f>
        <v>OoS</v>
      </c>
      <c r="Q24" s="14" t="str">
        <f>RSK!$C$135</f>
        <v>OoS</v>
      </c>
      <c r="R24" s="23"/>
      <c r="S24" s="4"/>
      <c r="T24" s="4"/>
      <c r="U24" s="23"/>
      <c r="V24" s="14" t="str">
        <f>TS!$C$155</f>
        <v>OoS</v>
      </c>
      <c r="W24" s="4"/>
      <c r="X24" s="4"/>
      <c r="Y24" s="4"/>
      <c r="Z24" s="4"/>
      <c r="AA24" s="23"/>
      <c r="AB24" s="23"/>
      <c r="AC24" s="23"/>
      <c r="AD24" s="23"/>
      <c r="AE24" s="23"/>
      <c r="AF24" s="4"/>
    </row>
    <row r="25" spans="1:32" ht="13" x14ac:dyDescent="0.3">
      <c r="A25" s="18">
        <v>3.5</v>
      </c>
      <c r="B25" s="14" t="str">
        <f>CAR!$C$155</f>
        <v>OoS</v>
      </c>
      <c r="C25" s="23"/>
      <c r="D25" s="23"/>
      <c r="E25" s="23"/>
      <c r="F25" s="23"/>
      <c r="G25" s="23"/>
      <c r="H25" s="23"/>
      <c r="I25" s="14" t="str">
        <f>MPM!$C$255</f>
        <v>OoS</v>
      </c>
      <c r="J25" s="14" t="str">
        <f>OT!$C$155</f>
        <v>OoS</v>
      </c>
      <c r="K25" s="14" t="str">
        <f>PAD!$C$175</f>
        <v>OoS</v>
      </c>
      <c r="L25" s="14" t="str">
        <f>PCM!$C$195</f>
        <v>OoS</v>
      </c>
      <c r="M25" s="23"/>
      <c r="N25" s="17"/>
      <c r="O25" s="23"/>
      <c r="P25" s="14" t="str">
        <f>RDM!$C$215</f>
        <v>OoS</v>
      </c>
      <c r="Q25" s="14" t="str">
        <f>RSK!$C$155</f>
        <v>OoS</v>
      </c>
      <c r="R25" s="23"/>
      <c r="S25" s="4"/>
      <c r="T25" s="4"/>
      <c r="U25" s="23"/>
      <c r="V25" s="14" t="str">
        <f>TS!$C$175</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MPM!$C$275</f>
        <v>OoS</v>
      </c>
      <c r="J26" s="14" t="str">
        <f>OT!$C$175</f>
        <v>OoS</v>
      </c>
      <c r="K26" s="14" t="str">
        <f>PAD!$C$195</f>
        <v>OoS</v>
      </c>
      <c r="L26" s="14" t="str">
        <f>PCM!$C$215</f>
        <v>OoS</v>
      </c>
      <c r="M26" s="23"/>
      <c r="N26" s="23"/>
      <c r="O26" s="23"/>
      <c r="P26" s="14" t="str">
        <f>RDM!$C$235</f>
        <v>OoS</v>
      </c>
      <c r="Q26" s="4"/>
      <c r="R26" s="23"/>
      <c r="S26" s="4"/>
      <c r="T26" s="4"/>
      <c r="U26" s="23"/>
      <c r="V26" s="14" t="str">
        <f>TS!$C$195</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RDM!$C$255</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CAR!$C$175</f>
        <v>OoS</v>
      </c>
      <c r="C30" s="23"/>
      <c r="D30" s="23"/>
      <c r="E30" s="23"/>
      <c r="F30" s="14" t="str">
        <f>GOV!$C$4163</f>
        <v>DM</v>
      </c>
      <c r="G30" s="14" t="str">
        <f>II!$C$3643</f>
        <v>DM</v>
      </c>
      <c r="H30" s="23"/>
      <c r="I30" s="14" t="str">
        <f>MPM!$C$295</f>
        <v>OoS</v>
      </c>
      <c r="J30" s="23"/>
      <c r="K30" s="17"/>
      <c r="L30" s="14" t="str">
        <f>PCM!$C$235</f>
        <v>OoS</v>
      </c>
      <c r="M30" s="14" t="str">
        <f>PLAN!$C$295</f>
        <v>OoS</v>
      </c>
      <c r="N30" s="23"/>
      <c r="O30" s="23"/>
      <c r="P30" s="23"/>
      <c r="Q30" s="23"/>
      <c r="R30" s="23"/>
      <c r="S30" s="4"/>
      <c r="T30" s="4"/>
      <c r="U30" s="23"/>
      <c r="V30" s="23"/>
      <c r="W30" s="4"/>
      <c r="X30" s="4"/>
      <c r="Y30" s="4"/>
      <c r="Z30" s="14" t="str">
        <f>MST!$C$195</f>
        <v>OoS</v>
      </c>
      <c r="AA30" s="23"/>
      <c r="AB30" s="23"/>
      <c r="AC30" s="23"/>
      <c r="AD30" s="23"/>
      <c r="AE30" s="14" t="str">
        <f>SAM!$C$235</f>
        <v>OoS</v>
      </c>
      <c r="AF30" s="4"/>
    </row>
    <row r="31" spans="1:32" ht="13" hidden="1" x14ac:dyDescent="0.3">
      <c r="A31" s="18">
        <v>4.2</v>
      </c>
      <c r="B31" s="14" t="str">
        <f>CAR!$C$195</f>
        <v>OoS</v>
      </c>
      <c r="C31" s="23"/>
      <c r="D31" s="23"/>
      <c r="E31" s="23"/>
      <c r="F31" s="23"/>
      <c r="G31" s="23"/>
      <c r="H31" s="23"/>
      <c r="I31" s="14" t="str">
        <f>MPM!$C$315</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MPM!$C$335</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MPM!$C$355</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MPM!$C$375</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CAR!$C$215</f>
        <v>OoS</v>
      </c>
      <c r="C37" s="23"/>
      <c r="D37" s="23"/>
      <c r="E37" s="23"/>
      <c r="F37" s="23"/>
      <c r="G37" s="23"/>
      <c r="H37" s="23"/>
      <c r="I37" s="14" t="str">
        <f>MPM!$C$395</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MPM!$C$415</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MPM!$C$435</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5" hidden="1" thickBot="1" x14ac:dyDescent="0.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25" t="str">
        <f>'Organizational Unit Summary'!$E$44</f>
        <v>OoS</v>
      </c>
      <c r="T40" s="7" t="str">
        <f>'Organizational Unit Summary'!$E$46</f>
        <v>OoS</v>
      </c>
      <c r="U40" s="7" t="str">
        <f>'Organizational Unit Summary'!$E$28</f>
        <v>OoS</v>
      </c>
      <c r="V40" s="7" t="str">
        <f>'Organizational Unit Summary'!$E$29</f>
        <v>OoS</v>
      </c>
      <c r="W40" t="str">
        <f>'Organizational Unit Summary'!$E$48</f>
        <v>OoS</v>
      </c>
      <c r="X40" t="str">
        <f>'Organizational Unit Summary'!$E$39</f>
        <v>OoS</v>
      </c>
      <c r="Y40" s="25" t="str">
        <f>'Organizational Unit Summary'!$E$41</f>
        <v>OoS</v>
      </c>
      <c r="Z40" s="25" t="str">
        <f>'Organizational Unit Summary'!$E$42</f>
        <v>OoS</v>
      </c>
      <c r="AA40" s="25" t="str">
        <f>'Organizational Unit Summary'!$E$31</f>
        <v>OoS</v>
      </c>
      <c r="AB40" s="25" t="str">
        <f>'Organizational Unit Summary'!$E$32</f>
        <v>OoS</v>
      </c>
      <c r="AC40" s="7" t="str">
        <f>'Organizational Unit Summary'!$E$34</f>
        <v>OoS</v>
      </c>
      <c r="AD40" t="str">
        <f>'Organizational Unit Summary'!$E$36</f>
        <v>OoS</v>
      </c>
      <c r="AE40" t="str">
        <f>'Organizational Unit Summary'!$E$38</f>
        <v>OoS</v>
      </c>
      <c r="AF40" s="25" t="str">
        <f>'Organizational Unit Summary'!$E$43</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83" priority="287" operator="containsText" text="S">
      <formula>NOT(ISERROR(SEARCH("S",AF2)))</formula>
    </cfRule>
    <cfRule type="containsText" dxfId="82" priority="288" operator="containsText" text="U">
      <formula>NOT(ISERROR(SEARCH("U",AF2)))</formula>
    </cfRule>
    <cfRule type="containsText" dxfId="81" priority="289" operator="containsText" text="NR">
      <formula>NOT(ISERROR(SEARCH("NR",AF2)))</formula>
    </cfRule>
  </conditionalFormatting>
  <conditionalFormatting sqref="B11:AF19">
    <cfRule type="expression" dxfId="80" priority="9" stopIfTrue="1">
      <formula>(B$40&lt;2)</formula>
    </cfRule>
  </conditionalFormatting>
  <conditionalFormatting sqref="B21:AF28">
    <cfRule type="expression" dxfId="79" priority="8" stopIfTrue="1">
      <formula>(B$40&lt;3)</formula>
    </cfRule>
  </conditionalFormatting>
  <conditionalFormatting sqref="B30:AF35">
    <cfRule type="expression" dxfId="78" priority="7" stopIfTrue="1">
      <formula>(B$40&lt;4)</formula>
    </cfRule>
  </conditionalFormatting>
  <conditionalFormatting sqref="B37:AF39">
    <cfRule type="expression" dxfId="77" priority="6" stopIfTrue="1">
      <formula>(B$40&lt;5)</formula>
    </cfRule>
  </conditionalFormatting>
  <conditionalFormatting sqref="B5:AF9 B11:AF19 B21:AF28 B30:AF35 B37:AF39">
    <cfRule type="expression" dxfId="76" priority="1">
      <formula>OR(B5="NY")</formula>
    </cfRule>
    <cfRule type="expression" dxfId="75" priority="2">
      <formula>OR(B5="NC")</formula>
    </cfRule>
    <cfRule type="expression" dxfId="74" priority="3">
      <formula>OR(B5="L",B5="FM",B5="S")</formula>
    </cfRule>
    <cfRule type="expression" dxfId="73" priority="4">
      <formula>OR(B5="M",B5="LM",B5="NR")</formula>
    </cfRule>
    <cfRule type="expression" dxfId="72" priority="5">
      <formula>OR(B5="H",B5="PM",B5="NM",B5="DM",B5="U")</formula>
    </cfRule>
  </conditionalFormatting>
  <pageMargins left="0.75" right="0.75" top="1" bottom="1" header="0.5" footer="0.5"/>
  <pageSetup orientation="portrait" horizontalDpi="4294967292" verticalDpi="429496729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B59C8-2DDF-4641-A47E-A1FACF8A480B}">
  <sheetPr codeName="Sheet58"/>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Summary'!B54</f>
        <v>P-15</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CAR!$C$16</f>
        <v>OoS</v>
      </c>
      <c r="C5" s="14" t="str">
        <f>CM!$C$16</f>
        <v>OoS</v>
      </c>
      <c r="D5" s="14" t="str">
        <f>DAR!$C$16</f>
        <v>OoS</v>
      </c>
      <c r="E5" s="14" t="str">
        <f>EST!$C$16</f>
        <v>OoS</v>
      </c>
      <c r="F5" s="14" t="str">
        <f>GOV!$C$4024</f>
        <v>DM</v>
      </c>
      <c r="G5" s="14" t="str">
        <f>II!$C$3524</f>
        <v>DM</v>
      </c>
      <c r="H5" s="14" t="str">
        <f>MC!$C$16</f>
        <v>OoS</v>
      </c>
      <c r="I5" s="14" t="str">
        <f>MPM!$C$16</f>
        <v>OoS</v>
      </c>
      <c r="J5" s="14" t="str">
        <f>OT!$C$16</f>
        <v>OoS</v>
      </c>
      <c r="K5" s="14" t="str">
        <f>PAD!$C$16</f>
        <v>OoS</v>
      </c>
      <c r="L5" s="14" t="str">
        <f>PCM!$C$16</f>
        <v>OoS</v>
      </c>
      <c r="M5" s="14" t="str">
        <f>PLAN!$C$16</f>
        <v>OoS</v>
      </c>
      <c r="N5" s="14" t="str">
        <f>PQA!$C$16</f>
        <v>OoS</v>
      </c>
      <c r="O5" s="14" t="str">
        <f>PR!$C$16</f>
        <v>OoS</v>
      </c>
      <c r="P5" s="14" t="str">
        <f>RDM!$C$16</f>
        <v>OoS</v>
      </c>
      <c r="Q5" s="14" t="str">
        <f>RSK!$C$16</f>
        <v>OoS</v>
      </c>
      <c r="R5" s="14" t="str">
        <f>VV!$C$16</f>
        <v>OoS</v>
      </c>
      <c r="S5" s="14" t="str">
        <f>DM!$C$16</f>
        <v>OoS</v>
      </c>
      <c r="T5" s="14" t="str">
        <f>DQ!$C$16</f>
        <v>OoS</v>
      </c>
      <c r="U5" s="14" t="str">
        <f>PI!$C$16</f>
        <v>OoS</v>
      </c>
      <c r="V5" s="14" t="str">
        <f>TS!$C$16</f>
        <v>OoS</v>
      </c>
      <c r="W5" s="14" t="str">
        <f>WE!$C$16</f>
        <v>OoS</v>
      </c>
      <c r="X5" s="14" t="str">
        <f>ESAF!$C$16</f>
        <v>OoS</v>
      </c>
      <c r="Y5" s="14" t="str">
        <f>ESEC!$C$16</f>
        <v>OoS</v>
      </c>
      <c r="Z5" s="14" t="str">
        <f>MST!$C$16</f>
        <v>OoS</v>
      </c>
      <c r="AA5" s="14" t="str">
        <f>CONT!$C$16</f>
        <v>OoS</v>
      </c>
      <c r="AB5" s="14" t="str">
        <f>IRP!$C$16</f>
        <v>OoS</v>
      </c>
      <c r="AC5" s="14" t="str">
        <f>SDM!$C$16</f>
        <v>OoS</v>
      </c>
      <c r="AD5" s="14" t="str">
        <f>STSM!$C$16</f>
        <v>OoS</v>
      </c>
      <c r="AE5" s="14" t="str">
        <f>SAM!$C$16</f>
        <v>OoS</v>
      </c>
      <c r="AF5" s="14" t="str">
        <f>EVW!$C$16</f>
        <v>OoS</v>
      </c>
    </row>
    <row r="6" spans="1:32" ht="13" x14ac:dyDescent="0.3">
      <c r="A6" s="18">
        <v>1.2</v>
      </c>
      <c r="B6" s="23"/>
      <c r="C6" s="23"/>
      <c r="D6" s="14" t="str">
        <f>DAR!$C$36</f>
        <v>OoS</v>
      </c>
      <c r="E6" s="23"/>
      <c r="F6" s="4"/>
      <c r="G6" s="4"/>
      <c r="H6" s="14" t="str">
        <f>MC!$C$36</f>
        <v>OoS</v>
      </c>
      <c r="I6" s="14" t="str">
        <f>MPM!$C$36</f>
        <v>OoS</v>
      </c>
      <c r="J6" s="4"/>
      <c r="K6" s="4"/>
      <c r="L6" s="14" t="str">
        <f>PCM!$C$36</f>
        <v>OoS</v>
      </c>
      <c r="M6" s="14" t="str">
        <f>PLAN!$C$36</f>
        <v>OoS</v>
      </c>
      <c r="N6" s="4"/>
      <c r="O6" s="4"/>
      <c r="P6" s="4"/>
      <c r="Q6" s="4"/>
      <c r="R6" s="14" t="str">
        <f>VV!$C$36</f>
        <v>OoS</v>
      </c>
      <c r="S6" s="14" t="str">
        <f>DM!$C$36</f>
        <v>OoS</v>
      </c>
      <c r="T6" s="14" t="str">
        <f>DQ!$C$36</f>
        <v>OoS</v>
      </c>
      <c r="U6" s="4"/>
      <c r="V6" s="4"/>
      <c r="W6" s="17"/>
      <c r="X6" s="14" t="str">
        <f>ESAF!$C$36</f>
        <v>OoS</v>
      </c>
      <c r="Y6" s="14" t="str">
        <f>ESEC!$C$36</f>
        <v>OoS</v>
      </c>
      <c r="Z6" s="14" t="str">
        <f>MST!$C$36</f>
        <v>OoS</v>
      </c>
      <c r="AA6" s="4"/>
      <c r="AB6" s="4"/>
      <c r="AC6" s="4"/>
      <c r="AD6" s="4"/>
      <c r="AE6" s="14" t="str">
        <f>SAM!$C$36</f>
        <v>OoS</v>
      </c>
      <c r="AF6" s="14" t="str">
        <f>EVW!$C$36</f>
        <v>OoS</v>
      </c>
    </row>
    <row r="7" spans="1:32" ht="13" x14ac:dyDescent="0.3">
      <c r="A7" s="18">
        <v>1.3</v>
      </c>
      <c r="B7" s="23"/>
      <c r="C7" s="23"/>
      <c r="D7" s="23"/>
      <c r="E7" s="23"/>
      <c r="F7" s="4"/>
      <c r="G7" s="23"/>
      <c r="H7" s="23"/>
      <c r="I7" s="17"/>
      <c r="J7" s="4"/>
      <c r="K7" s="23"/>
      <c r="L7" s="14" t="str">
        <f>PCM!$C$56</f>
        <v>OoS</v>
      </c>
      <c r="M7" s="23"/>
      <c r="N7" s="4"/>
      <c r="O7" s="4"/>
      <c r="P7" s="23"/>
      <c r="Q7" s="4"/>
      <c r="R7" s="4"/>
      <c r="S7" s="4"/>
      <c r="T7" s="4"/>
      <c r="U7" s="4"/>
      <c r="V7" s="4"/>
      <c r="W7" s="4"/>
      <c r="X7" s="4"/>
      <c r="Y7" s="4"/>
      <c r="Z7" s="4"/>
      <c r="AA7" s="4"/>
      <c r="AB7" s="4"/>
      <c r="AC7" s="4"/>
      <c r="AD7" s="4"/>
      <c r="AE7" s="14" t="str">
        <f>SAM!$C$56</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SAM!$C$76</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CAR!$C$36</f>
        <v>OoS</v>
      </c>
      <c r="C11" s="14" t="str">
        <f>CM!$C$36</f>
        <v>OoS</v>
      </c>
      <c r="D11" s="14" t="str">
        <f>DAR!$C$56</f>
        <v>OoS</v>
      </c>
      <c r="E11" s="14" t="str">
        <f>EST!$C$36</f>
        <v>OoS</v>
      </c>
      <c r="F11" s="14" t="str">
        <f>GOV!$C$4044</f>
        <v>DM</v>
      </c>
      <c r="G11" s="14" t="str">
        <f>II!$C$3544</f>
        <v>DM</v>
      </c>
      <c r="H11" s="14" t="str">
        <f>MC!$C$56</f>
        <v>OoS</v>
      </c>
      <c r="I11" s="14" t="str">
        <f>MPM!$C$56</f>
        <v>OoS</v>
      </c>
      <c r="J11" s="14" t="str">
        <f>OT!$C$36</f>
        <v>OoS</v>
      </c>
      <c r="K11" s="14" t="str">
        <f>PAD!$C$36</f>
        <v>OoS</v>
      </c>
      <c r="L11" s="14" t="str">
        <f>PCM!$C$76</f>
        <v>OoS</v>
      </c>
      <c r="M11" s="14" t="str">
        <f>PLAN!$C$56</f>
        <v>OoS</v>
      </c>
      <c r="N11" s="14" t="str">
        <f>PQA!$C$36</f>
        <v>OoS</v>
      </c>
      <c r="O11" s="14" t="str">
        <f>PR!$C$36</f>
        <v>OoS</v>
      </c>
      <c r="P11" s="14" t="str">
        <f>RDM!$C$36</f>
        <v>OoS</v>
      </c>
      <c r="Q11" s="14" t="str">
        <f>RSK!$C$36</f>
        <v>OoS</v>
      </c>
      <c r="R11" s="14" t="str">
        <f>VV!$C$56</f>
        <v>OoS</v>
      </c>
      <c r="S11" s="14" t="str">
        <f>DM!$C$56</f>
        <v>OoS</v>
      </c>
      <c r="T11" s="14" t="str">
        <f>DQ!$C$56</f>
        <v>OoS</v>
      </c>
      <c r="U11" s="14" t="str">
        <f>PI!$C$36</f>
        <v>OoS</v>
      </c>
      <c r="V11" s="14" t="str">
        <f>TS!$C$36</f>
        <v>OoS</v>
      </c>
      <c r="W11" s="14" t="str">
        <f>WE!$C$36</f>
        <v>OoS</v>
      </c>
      <c r="X11" s="14" t="str">
        <f>ESAF!$C$56</f>
        <v>OoS</v>
      </c>
      <c r="Y11" s="14" t="str">
        <f>ESEC!$C$56</f>
        <v>OoS</v>
      </c>
      <c r="Z11" s="14" t="str">
        <f>MST!$C$56</f>
        <v>OoS</v>
      </c>
      <c r="AA11" s="14" t="str">
        <f>CONT!$C$36</f>
        <v>OoS</v>
      </c>
      <c r="AB11" s="14" t="str">
        <f>IRP!$C$36</f>
        <v>OoS</v>
      </c>
      <c r="AC11" s="14" t="str">
        <f>SDM!$C$36</f>
        <v>OoS</v>
      </c>
      <c r="AD11" s="14" t="str">
        <f>STSM!$C$36</f>
        <v>OoS</v>
      </c>
      <c r="AE11" s="14" t="str">
        <f>SAM!$C$96</f>
        <v>OoS</v>
      </c>
      <c r="AF11" s="14" t="str">
        <f>EVW!$C$56</f>
        <v>OoS</v>
      </c>
    </row>
    <row r="12" spans="1:32" ht="13" x14ac:dyDescent="0.3">
      <c r="A12" s="18">
        <v>2.2000000000000002</v>
      </c>
      <c r="B12" s="14" t="str">
        <f>CAR!$C$56</f>
        <v>OoS</v>
      </c>
      <c r="C12" s="14" t="str">
        <f>CM!$C$56</f>
        <v>OoS</v>
      </c>
      <c r="D12" s="14" t="str">
        <f>DAR!$C$76</f>
        <v>OoS</v>
      </c>
      <c r="E12" s="14" t="str">
        <f>EST!$C$56</f>
        <v>OoS</v>
      </c>
      <c r="F12" s="14" t="str">
        <f>GOV!$C$4064</f>
        <v>DM</v>
      </c>
      <c r="G12" s="14" t="str">
        <f>II!$C$3564</f>
        <v>DM</v>
      </c>
      <c r="H12" s="14" t="str">
        <f>MC!$C$76</f>
        <v>OoS</v>
      </c>
      <c r="I12" s="14" t="str">
        <f>MPM!$C$76</f>
        <v>OoS</v>
      </c>
      <c r="J12" s="14" t="str">
        <f>OT!$C$56</f>
        <v>OoS</v>
      </c>
      <c r="K12" s="14" t="str">
        <f>PAD!$C$56</f>
        <v>OoS</v>
      </c>
      <c r="L12" s="14" t="str">
        <f>PCM!$C$96</f>
        <v>OoS</v>
      </c>
      <c r="M12" s="14" t="str">
        <f>PLAN!$C$76</f>
        <v>OoS</v>
      </c>
      <c r="N12" s="14" t="str">
        <f>PQA!$C$56</f>
        <v>OoS</v>
      </c>
      <c r="O12" s="14" t="str">
        <f>PR!$C$56</f>
        <v>OoS</v>
      </c>
      <c r="P12" s="14" t="str">
        <f>RDM!$C$56</f>
        <v>OoS</v>
      </c>
      <c r="Q12" s="14" t="str">
        <f>RSK!$C$56</f>
        <v>OoS</v>
      </c>
      <c r="R12" s="14" t="str">
        <f>VV!$C$76</f>
        <v>OoS</v>
      </c>
      <c r="S12" s="14" t="str">
        <f>DM!$C$76</f>
        <v>OoS</v>
      </c>
      <c r="T12" s="14" t="str">
        <f>DQ!$C$76</f>
        <v>OoS</v>
      </c>
      <c r="U12" s="14" t="str">
        <f>PI!$C$56</f>
        <v>OoS</v>
      </c>
      <c r="V12" s="14" t="str">
        <f>TS!$C$56</f>
        <v>OoS</v>
      </c>
      <c r="W12" s="14" t="str">
        <f>WE!$C$56</f>
        <v>OoS</v>
      </c>
      <c r="X12" s="14" t="str">
        <f>ESAF!$C$76</f>
        <v>OoS</v>
      </c>
      <c r="Y12" s="14" t="str">
        <f>ESEC!$C$76</f>
        <v>OoS</v>
      </c>
      <c r="Z12" s="14" t="str">
        <f>MST!$C$76</f>
        <v>OoS</v>
      </c>
      <c r="AA12" s="14" t="str">
        <f>CONT!$C$56</f>
        <v>OoS</v>
      </c>
      <c r="AB12" s="14" t="str">
        <f>IRP!$C$56</f>
        <v>OoS</v>
      </c>
      <c r="AC12" s="14" t="str">
        <f>SDM!$C$56</f>
        <v>OoS</v>
      </c>
      <c r="AD12" s="14" t="str">
        <f>STSM!$C$56</f>
        <v>OoS</v>
      </c>
      <c r="AE12" s="14" t="str">
        <f>SAM!$C$116</f>
        <v>OoS</v>
      </c>
      <c r="AF12" s="14" t="str">
        <f>EVW!$C$76</f>
        <v>OoS</v>
      </c>
    </row>
    <row r="13" spans="1:32" ht="13" x14ac:dyDescent="0.3">
      <c r="A13" s="18">
        <v>2.2999999999999998</v>
      </c>
      <c r="B13" s="23"/>
      <c r="C13" s="14" t="str">
        <f>CM!$C$76</f>
        <v>OoS</v>
      </c>
      <c r="D13" s="14" t="str">
        <f>DAR!$C$96</f>
        <v>OoS</v>
      </c>
      <c r="E13" s="14" t="str">
        <f>EST!$C$76</f>
        <v>OoS</v>
      </c>
      <c r="F13" s="14" t="str">
        <f>GOV!$C$4084</f>
        <v>DM</v>
      </c>
      <c r="G13" s="4"/>
      <c r="H13" s="14" t="str">
        <f>MC!$C$96</f>
        <v>OoS</v>
      </c>
      <c r="I13" s="24" t="str">
        <f>MPM!$C$96</f>
        <v>OoS</v>
      </c>
      <c r="J13" s="4"/>
      <c r="K13" s="14" t="str">
        <f>PAD!$C$76</f>
        <v>OoS</v>
      </c>
      <c r="L13" s="4"/>
      <c r="M13" s="14" t="str">
        <f>PLAN!$C$96</f>
        <v>OoS</v>
      </c>
      <c r="N13" s="14" t="str">
        <f>PQA!$C$76</f>
        <v>OoS</v>
      </c>
      <c r="O13" s="14" t="str">
        <f>PR!$C$76</f>
        <v>OoS</v>
      </c>
      <c r="P13" s="14" t="str">
        <f>RDM!$C$76</f>
        <v>OoS</v>
      </c>
      <c r="Q13" s="23"/>
      <c r="R13" s="14" t="str">
        <f>VV!$C$96</f>
        <v>OoS</v>
      </c>
      <c r="S13" s="4"/>
      <c r="T13" s="14" t="str">
        <f>DQ!$C$96</f>
        <v>OoS</v>
      </c>
      <c r="U13" s="14" t="str">
        <f>PI!$C$76</f>
        <v>OoS</v>
      </c>
      <c r="V13" s="14" t="str">
        <f>TS!$C$76</f>
        <v>OoS</v>
      </c>
      <c r="W13" s="14" t="str">
        <f>WE!$C$76</f>
        <v>OoS</v>
      </c>
      <c r="X13" s="14" t="str">
        <f>ESAF!$C$96</f>
        <v>OoS</v>
      </c>
      <c r="Y13" s="14" t="str">
        <f>ESEC!$C$96</f>
        <v>OoS</v>
      </c>
      <c r="Z13" s="14" t="str">
        <f>MST!$C$96</f>
        <v>OoS</v>
      </c>
      <c r="AA13" s="14" t="str">
        <f>CONT!$C$76</f>
        <v>OoS</v>
      </c>
      <c r="AB13" s="14" t="str">
        <f>IRP!$C$76</f>
        <v>OoS</v>
      </c>
      <c r="AC13" s="14" t="str">
        <f>SDM!$C$76</f>
        <v>OoS</v>
      </c>
      <c r="AD13" s="14" t="str">
        <f>STSM!$C$76</f>
        <v>OoS</v>
      </c>
      <c r="AE13" s="14" t="str">
        <f>SAM!$C$136</f>
        <v>OoS</v>
      </c>
      <c r="AF13" s="4"/>
    </row>
    <row r="14" spans="1:32" ht="13" x14ac:dyDescent="0.3">
      <c r="A14" s="18">
        <v>2.4</v>
      </c>
      <c r="B14" s="23"/>
      <c r="C14" s="14" t="str">
        <f>CM!$C$96</f>
        <v>OoS</v>
      </c>
      <c r="D14" s="14" t="str">
        <f>DAR!$C$116</f>
        <v>OoS</v>
      </c>
      <c r="E14" s="17"/>
      <c r="F14" s="14" t="str">
        <f>GOV!$C$4104</f>
        <v>DM</v>
      </c>
      <c r="G14" s="23"/>
      <c r="H14" s="14" t="str">
        <f>MC!$C$116</f>
        <v>OoS</v>
      </c>
      <c r="I14" s="14" t="str">
        <f>MPM!$C$116</f>
        <v>OoS</v>
      </c>
      <c r="J14" s="4"/>
      <c r="K14" s="23"/>
      <c r="L14" s="4"/>
      <c r="M14" s="14" t="str">
        <f>PLAN!$C$116</f>
        <v>OoS</v>
      </c>
      <c r="N14" s="14" t="str">
        <f>PQA!$C$96</f>
        <v>OoS</v>
      </c>
      <c r="O14" s="14" t="str">
        <f>PR!$C$96</f>
        <v>OoS</v>
      </c>
      <c r="P14" s="14" t="str">
        <f>RDM!$C$96</f>
        <v>OoS</v>
      </c>
      <c r="Q14" s="23"/>
      <c r="R14" s="23"/>
      <c r="S14" s="4"/>
      <c r="T14" s="4"/>
      <c r="U14" s="14" t="str">
        <f>PI!$C$96</f>
        <v>OoS</v>
      </c>
      <c r="V14" s="23"/>
      <c r="W14" s="4"/>
      <c r="X14" s="4"/>
      <c r="Y14" s="14" t="str">
        <f>ESEC!$C$116</f>
        <v>OoS</v>
      </c>
      <c r="Z14" s="14" t="str">
        <f>MST!$C$116</f>
        <v>OoS</v>
      </c>
      <c r="AA14" s="23"/>
      <c r="AB14" s="23"/>
      <c r="AC14" s="14" t="str">
        <f>SDM!$C$96</f>
        <v>OoS</v>
      </c>
      <c r="AD14" s="15"/>
      <c r="AE14" s="14" t="str">
        <f>SAM!$C$196</f>
        <v>OoS</v>
      </c>
      <c r="AF14" s="4"/>
    </row>
    <row r="15" spans="1:32" ht="13" x14ac:dyDescent="0.3">
      <c r="A15" s="18">
        <v>2.5</v>
      </c>
      <c r="B15" s="23"/>
      <c r="C15" s="14" t="str">
        <f>CM!$C$116</f>
        <v>OoS</v>
      </c>
      <c r="D15" s="14" t="str">
        <f>DAR!$C$136</f>
        <v>OoS</v>
      </c>
      <c r="E15" s="17"/>
      <c r="F15" s="23"/>
      <c r="G15" s="23"/>
      <c r="H15" s="23"/>
      <c r="I15" s="14" t="str">
        <f>MPM!$C$136</f>
        <v>OoS</v>
      </c>
      <c r="J15" s="4"/>
      <c r="K15" s="23"/>
      <c r="L15" s="4"/>
      <c r="M15" s="14" t="str">
        <f>PLAN!$C$136</f>
        <v>OoS</v>
      </c>
      <c r="N15" s="23"/>
      <c r="O15" s="23"/>
      <c r="P15" s="14" t="str">
        <f>RDM!$C$116</f>
        <v>OoS</v>
      </c>
      <c r="Q15" s="23"/>
      <c r="R15" s="23"/>
      <c r="S15" s="4"/>
      <c r="T15" s="4"/>
      <c r="U15" s="14" t="str">
        <f>PI!$C$116</f>
        <v>OoS</v>
      </c>
      <c r="V15" s="23"/>
      <c r="W15" s="4"/>
      <c r="X15" s="4"/>
      <c r="Y15" s="4"/>
      <c r="Z15" s="4"/>
      <c r="AA15" s="23"/>
      <c r="AB15" s="23"/>
      <c r="AC15" s="14" t="str">
        <f>SDM!$C$116</f>
        <v>OoS</v>
      </c>
      <c r="AD15" s="15"/>
      <c r="AE15" s="15"/>
      <c r="AF15" s="4"/>
    </row>
    <row r="16" spans="1:32" ht="13" x14ac:dyDescent="0.3">
      <c r="A16" s="18">
        <v>2.6</v>
      </c>
      <c r="B16" s="23"/>
      <c r="C16" s="14" t="str">
        <f>CM!$C$136</f>
        <v>OoS</v>
      </c>
      <c r="D16" s="23"/>
      <c r="E16" s="17"/>
      <c r="F16" s="23"/>
      <c r="G16" s="23"/>
      <c r="H16" s="23"/>
      <c r="I16" s="24" t="str">
        <f>MPM!$C$156</f>
        <v>OoS</v>
      </c>
      <c r="J16" s="4"/>
      <c r="K16" s="23"/>
      <c r="L16" s="4"/>
      <c r="M16" s="14" t="str">
        <f>PLAN!$C$156</f>
        <v>OoS</v>
      </c>
      <c r="N16" s="23"/>
      <c r="O16" s="23"/>
      <c r="Q16" s="23"/>
      <c r="R16" s="23"/>
      <c r="S16" s="4"/>
      <c r="T16" s="4"/>
      <c r="U16" s="24" t="str">
        <f>PI!$C$136</f>
        <v>OoS</v>
      </c>
      <c r="V16" s="23"/>
      <c r="W16" s="4"/>
      <c r="X16" s="4"/>
      <c r="Y16" s="4"/>
      <c r="Z16" s="4"/>
      <c r="AA16" s="23"/>
      <c r="AB16" s="23"/>
      <c r="AC16" s="14" t="str">
        <f>SDM!$C$136</f>
        <v>OoS</v>
      </c>
      <c r="AD16" s="23"/>
      <c r="AE16" s="23"/>
      <c r="AF16" s="4"/>
    </row>
    <row r="17" spans="1:32" ht="13" x14ac:dyDescent="0.3">
      <c r="A17" s="18">
        <v>2.7</v>
      </c>
      <c r="B17" s="23"/>
      <c r="C17" s="23"/>
      <c r="D17" s="23"/>
      <c r="E17" s="17"/>
      <c r="F17" s="23"/>
      <c r="G17" s="23"/>
      <c r="H17" s="23"/>
      <c r="I17" s="23"/>
      <c r="J17" s="23"/>
      <c r="K17" s="23"/>
      <c r="L17" s="4"/>
      <c r="M17" s="14" t="str">
        <f>PLAN!$C$176</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PLAN!$C$196</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CAR!$C$76</f>
        <v>OoS</v>
      </c>
      <c r="C21" s="23"/>
      <c r="D21" s="14" t="str">
        <f>DAR!$C$156</f>
        <v>OoS</v>
      </c>
      <c r="E21" s="24" t="str">
        <f>EST!$C$96</f>
        <v>OoS</v>
      </c>
      <c r="F21" s="14" t="str">
        <f>GOV!$C$4124</f>
        <v>DM</v>
      </c>
      <c r="G21" s="14" t="str">
        <f>II!$C$3584</f>
        <v>DM</v>
      </c>
      <c r="H21" s="14" t="str">
        <f>MC!$C$136</f>
        <v>OoS</v>
      </c>
      <c r="I21" s="14" t="str">
        <f>MPM!$C$176</f>
        <v>OoS</v>
      </c>
      <c r="J21" s="14" t="str">
        <f>OT!$C$76</f>
        <v>OoS</v>
      </c>
      <c r="K21" s="14" t="str">
        <f>PAD!$C$96</f>
        <v>OoS</v>
      </c>
      <c r="L21" s="14" t="str">
        <f>PCM!$C$116</f>
        <v>OoS</v>
      </c>
      <c r="M21" s="14" t="str">
        <f>PLAN!$C$216</f>
        <v>OoS</v>
      </c>
      <c r="N21" s="14" t="str">
        <f>PQA!$C$116</f>
        <v>OoS</v>
      </c>
      <c r="O21" s="14" t="str">
        <f>PR!$C$116</f>
        <v>OoS</v>
      </c>
      <c r="P21" s="14" t="str">
        <f>RDM!$C$136</f>
        <v>OoS</v>
      </c>
      <c r="Q21" s="14" t="str">
        <f>RSK!$C$76</f>
        <v>OoS</v>
      </c>
      <c r="R21" s="14" t="str">
        <f>VV!$C$116</f>
        <v>OoS</v>
      </c>
      <c r="S21" s="14" t="str">
        <f>DM!$C$96</f>
        <v>OoS</v>
      </c>
      <c r="T21" s="14" t="str">
        <f>DQ!$C$116</f>
        <v>OoS</v>
      </c>
      <c r="U21" s="14" t="str">
        <f>PI!$C$156</f>
        <v>OoS</v>
      </c>
      <c r="V21" s="14" t="str">
        <f>TS!$C$96</f>
        <v>OoS</v>
      </c>
      <c r="W21" s="14" t="str">
        <f>WE!$C$96</f>
        <v>OoS</v>
      </c>
      <c r="X21" s="14" t="str">
        <f>ESAF!$C$116</f>
        <v>OoS</v>
      </c>
      <c r="Y21" s="14" t="str">
        <f>ESEC!$C$136</f>
        <v>OoS</v>
      </c>
      <c r="Z21" s="14" t="str">
        <f>MST!$C$136</f>
        <v>OoS</v>
      </c>
      <c r="AA21" s="14" t="str">
        <f>CONT!$C$96</f>
        <v>OoS</v>
      </c>
      <c r="AB21" s="14" t="str">
        <f>IRP!$C$96</f>
        <v>OoS</v>
      </c>
      <c r="AC21" s="14" t="str">
        <f>SDM!$C$156</f>
        <v>OoS</v>
      </c>
      <c r="AD21" s="14" t="str">
        <f>STSM!$C$96</f>
        <v>OoS</v>
      </c>
      <c r="AE21" s="14" t="str">
        <f>SAM!$C$196</f>
        <v>OoS</v>
      </c>
      <c r="AF21" s="14" t="str">
        <f>EVW!$C$96</f>
        <v>OoS</v>
      </c>
    </row>
    <row r="22" spans="1:32" ht="13" x14ac:dyDescent="0.3">
      <c r="A22" s="18">
        <v>3.2</v>
      </c>
      <c r="B22" s="14" t="str">
        <f>CAR!$C$96</f>
        <v>OoS</v>
      </c>
      <c r="C22" s="23"/>
      <c r="D22" s="23"/>
      <c r="E22" s="14" t="str">
        <f>EST!$C$116</f>
        <v>OoS</v>
      </c>
      <c r="F22" s="14" t="str">
        <f>GOV!$C$4144</f>
        <v>DM</v>
      </c>
      <c r="G22" s="14" t="str">
        <f>II!$C$3604</f>
        <v>DM</v>
      </c>
      <c r="H22" s="14" t="str">
        <f>MC!$C$156</f>
        <v>OoS</v>
      </c>
      <c r="I22" s="14" t="str">
        <f>MPM!$C$196</f>
        <v>OoS</v>
      </c>
      <c r="J22" s="14" t="str">
        <f>OT!$C$96</f>
        <v>OoS</v>
      </c>
      <c r="K22" s="14" t="str">
        <f>PAD!$C$116</f>
        <v>OoS</v>
      </c>
      <c r="L22" s="14" t="str">
        <f>PCM!$C$136</f>
        <v>OoS</v>
      </c>
      <c r="M22" s="14" t="str">
        <f>PLAN!$C$236</f>
        <v>OoS</v>
      </c>
      <c r="N22" s="17"/>
      <c r="O22" s="23"/>
      <c r="P22" s="14" t="str">
        <f>RDM!$C$156</f>
        <v>OoS</v>
      </c>
      <c r="Q22" s="14" t="str">
        <f>RSK!$C$96</f>
        <v>OoS</v>
      </c>
      <c r="R22" s="14" t="str">
        <f>VV!$C$136</f>
        <v>OoS</v>
      </c>
      <c r="S22" s="14" t="str">
        <f>DM!$C$116</f>
        <v>OoS</v>
      </c>
      <c r="T22" s="14" t="str">
        <f>DQ!$C$136</f>
        <v>OoS</v>
      </c>
      <c r="U22" s="14" t="str">
        <f>PI!$C$176</f>
        <v>OoS</v>
      </c>
      <c r="V22" s="14" t="str">
        <f>TS!$C$116</f>
        <v>OoS</v>
      </c>
      <c r="W22" s="14" t="str">
        <f>WE!$C$116</f>
        <v>OoS</v>
      </c>
      <c r="X22" s="14" t="str">
        <f>ESAF!$C$136</f>
        <v>OoS</v>
      </c>
      <c r="Y22" s="14" t="str">
        <f>ESEC!$C$156</f>
        <v>OoS</v>
      </c>
      <c r="Z22" s="14" t="str">
        <f>MST!$C$156</f>
        <v>OoS</v>
      </c>
      <c r="AA22" s="14" t="str">
        <f>CONT!$C$116</f>
        <v>OoS</v>
      </c>
      <c r="AB22" s="14" t="str">
        <f>IRP!$C$116</f>
        <v>OoS</v>
      </c>
      <c r="AC22" s="23"/>
      <c r="AD22" s="23"/>
      <c r="AE22" s="14" t="str">
        <f>SAM!$C$216</f>
        <v>OoS</v>
      </c>
      <c r="AF22" s="14" t="str">
        <f>EVW!$C$116</f>
        <v>OoS</v>
      </c>
    </row>
    <row r="23" spans="1:32" ht="13" x14ac:dyDescent="0.3">
      <c r="A23" s="18">
        <v>3.3</v>
      </c>
      <c r="B23" s="14" t="str">
        <f>CAR!$C$116</f>
        <v>OoS</v>
      </c>
      <c r="C23" s="23"/>
      <c r="D23" s="23"/>
      <c r="E23" s="17"/>
      <c r="F23" s="23"/>
      <c r="G23" s="14" t="str">
        <f>II!$C$3624</f>
        <v>DM</v>
      </c>
      <c r="H23" s="14" t="str">
        <f>MC!$C$176</f>
        <v>OoS</v>
      </c>
      <c r="I23" s="14" t="str">
        <f>MPM!$C$216</f>
        <v>OoS</v>
      </c>
      <c r="J23" s="14" t="str">
        <f>OT!$C$116</f>
        <v>OoS</v>
      </c>
      <c r="K23" s="14" t="str">
        <f>PAD!$C$136</f>
        <v>OoS</v>
      </c>
      <c r="L23" s="14" t="str">
        <f>PCM!$C$156</f>
        <v>OoS</v>
      </c>
      <c r="M23" s="14" t="str">
        <f>PLAN!$C$256</f>
        <v>OoS</v>
      </c>
      <c r="N23" s="17"/>
      <c r="O23" s="4"/>
      <c r="P23" s="14" t="str">
        <f>RDM!$C$176</f>
        <v>OoS</v>
      </c>
      <c r="Q23" s="14" t="str">
        <f>RSK!$C$116</f>
        <v>OoS</v>
      </c>
      <c r="R23" s="23"/>
      <c r="S23" s="17"/>
      <c r="T23" s="17"/>
      <c r="U23" s="14" t="str">
        <f>PI!$C$196</f>
        <v>OoS</v>
      </c>
      <c r="V23" s="14" t="str">
        <f>TS!$C$136</f>
        <v>OoS</v>
      </c>
      <c r="W23" s="14" t="str">
        <f>WE!$C$136</f>
        <v>OoS</v>
      </c>
      <c r="X23" s="14" t="str">
        <f>ESAF!$C$156</f>
        <v>OoS</v>
      </c>
      <c r="Y23" s="14" t="str">
        <f>ESEC!$C$176</f>
        <v>OoS</v>
      </c>
      <c r="Z23" s="14" t="str">
        <f>MST!$C$176</f>
        <v>OoS</v>
      </c>
      <c r="AA23" s="24" t="str">
        <f>CONT!$C$136</f>
        <v>OoS</v>
      </c>
      <c r="AB23" s="23"/>
      <c r="AC23" s="23"/>
      <c r="AD23" s="23"/>
      <c r="AE23" s="23"/>
      <c r="AF23" s="17"/>
    </row>
    <row r="24" spans="1:32" ht="13" x14ac:dyDescent="0.3">
      <c r="A24" s="18">
        <v>3.4</v>
      </c>
      <c r="B24" s="14" t="str">
        <f>CAR!$C$136</f>
        <v>OoS</v>
      </c>
      <c r="C24" s="23"/>
      <c r="D24" s="23"/>
      <c r="E24" s="23"/>
      <c r="F24" s="23"/>
      <c r="G24" s="23"/>
      <c r="H24" s="14" t="str">
        <f>MC!$C$196</f>
        <v>OoS</v>
      </c>
      <c r="I24" s="14" t="str">
        <f>MPM!$C$236</f>
        <v>OoS</v>
      </c>
      <c r="J24" s="14" t="str">
        <f>OT!$C$136</f>
        <v>OoS</v>
      </c>
      <c r="K24" s="14" t="str">
        <f>PAD!$C$156</f>
        <v>OoS</v>
      </c>
      <c r="L24" s="14" t="str">
        <f>PCM!$C$176</f>
        <v>OoS</v>
      </c>
      <c r="M24" s="14" t="str">
        <f>PLAN!$C$276</f>
        <v>OoS</v>
      </c>
      <c r="N24" s="17"/>
      <c r="O24" s="4"/>
      <c r="P24" s="14" t="str">
        <f>RDM!$C$196</f>
        <v>OoS</v>
      </c>
      <c r="Q24" s="14" t="str">
        <f>RSK!$C$136</f>
        <v>OoS</v>
      </c>
      <c r="R24" s="23"/>
      <c r="S24" s="4"/>
      <c r="T24" s="4"/>
      <c r="U24" s="23"/>
      <c r="V24" s="14" t="str">
        <f>TS!$C$156</f>
        <v>OoS</v>
      </c>
      <c r="W24" s="4"/>
      <c r="X24" s="4"/>
      <c r="Y24" s="4"/>
      <c r="Z24" s="4"/>
      <c r="AA24" s="23"/>
      <c r="AB24" s="23"/>
      <c r="AC24" s="23"/>
      <c r="AD24" s="23"/>
      <c r="AE24" s="23"/>
      <c r="AF24" s="4"/>
    </row>
    <row r="25" spans="1:32" ht="13" x14ac:dyDescent="0.3">
      <c r="A25" s="18">
        <v>3.5</v>
      </c>
      <c r="B25" s="14" t="str">
        <f>CAR!$C$156</f>
        <v>OoS</v>
      </c>
      <c r="C25" s="23"/>
      <c r="D25" s="23"/>
      <c r="E25" s="23"/>
      <c r="F25" s="23"/>
      <c r="G25" s="23"/>
      <c r="H25" s="23"/>
      <c r="I25" s="14" t="str">
        <f>MPM!$C$256</f>
        <v>OoS</v>
      </c>
      <c r="J25" s="14" t="str">
        <f>OT!$C$156</f>
        <v>OoS</v>
      </c>
      <c r="K25" s="14" t="str">
        <f>PAD!$C$176</f>
        <v>OoS</v>
      </c>
      <c r="L25" s="14" t="str">
        <f>PCM!$C$196</f>
        <v>OoS</v>
      </c>
      <c r="M25" s="23"/>
      <c r="N25" s="17"/>
      <c r="O25" s="23"/>
      <c r="P25" s="14" t="str">
        <f>RDM!$C$216</f>
        <v>OoS</v>
      </c>
      <c r="Q25" s="14" t="str">
        <f>RSK!$C$156</f>
        <v>OoS</v>
      </c>
      <c r="R25" s="23"/>
      <c r="S25" s="4"/>
      <c r="T25" s="4"/>
      <c r="U25" s="23"/>
      <c r="V25" s="14" t="str">
        <f>TS!$C$176</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MPM!$C$276</f>
        <v>OoS</v>
      </c>
      <c r="J26" s="14" t="str">
        <f>OT!$C$176</f>
        <v>OoS</v>
      </c>
      <c r="K26" s="14" t="str">
        <f>PAD!$C$196</f>
        <v>OoS</v>
      </c>
      <c r="L26" s="14" t="str">
        <f>PCM!$C$216</f>
        <v>OoS</v>
      </c>
      <c r="M26" s="23"/>
      <c r="N26" s="23"/>
      <c r="O26" s="23"/>
      <c r="P26" s="14" t="str">
        <f>RDM!$C$236</f>
        <v>OoS</v>
      </c>
      <c r="Q26" s="4"/>
      <c r="R26" s="23"/>
      <c r="S26" s="4"/>
      <c r="T26" s="4"/>
      <c r="U26" s="23"/>
      <c r="V26" s="14" t="str">
        <f>TS!$C$196</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RDM!$C$256</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CAR!$C$176</f>
        <v>OoS</v>
      </c>
      <c r="C30" s="23"/>
      <c r="D30" s="23"/>
      <c r="E30" s="23"/>
      <c r="F30" s="14" t="str">
        <f>GOV!$C$4164</f>
        <v>DM</v>
      </c>
      <c r="G30" s="14" t="str">
        <f>II!$C$3644</f>
        <v>DM</v>
      </c>
      <c r="H30" s="23"/>
      <c r="I30" s="14" t="str">
        <f>MPM!$C$296</f>
        <v>OoS</v>
      </c>
      <c r="J30" s="23"/>
      <c r="K30" s="17"/>
      <c r="L30" s="14" t="str">
        <f>PCM!$C$236</f>
        <v>OoS</v>
      </c>
      <c r="M30" s="14" t="str">
        <f>PLAN!$C$296</f>
        <v>OoS</v>
      </c>
      <c r="N30" s="23"/>
      <c r="O30" s="23"/>
      <c r="P30" s="23"/>
      <c r="Q30" s="23"/>
      <c r="R30" s="23"/>
      <c r="S30" s="4"/>
      <c r="T30" s="4"/>
      <c r="U30" s="23"/>
      <c r="V30" s="23"/>
      <c r="W30" s="4"/>
      <c r="X30" s="4"/>
      <c r="Y30" s="4"/>
      <c r="Z30" s="14" t="str">
        <f>MST!$C$196</f>
        <v>OoS</v>
      </c>
      <c r="AA30" s="23"/>
      <c r="AB30" s="23"/>
      <c r="AC30" s="23"/>
      <c r="AD30" s="23"/>
      <c r="AE30" s="14" t="str">
        <f>SAM!$C$236</f>
        <v>OoS</v>
      </c>
      <c r="AF30" s="4"/>
    </row>
    <row r="31" spans="1:32" ht="13" hidden="1" x14ac:dyDescent="0.3">
      <c r="A31" s="18">
        <v>4.2</v>
      </c>
      <c r="B31" s="14" t="str">
        <f>CAR!$C$196</f>
        <v>OoS</v>
      </c>
      <c r="C31" s="23"/>
      <c r="D31" s="23"/>
      <c r="E31" s="23"/>
      <c r="F31" s="23"/>
      <c r="G31" s="23"/>
      <c r="H31" s="23"/>
      <c r="I31" s="14" t="str">
        <f>MPM!$C$316</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MPM!$C$336</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MPM!$C$356</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MPM!$C$376</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CAR!$C$216</f>
        <v>OoS</v>
      </c>
      <c r="C37" s="23"/>
      <c r="D37" s="23"/>
      <c r="E37" s="23"/>
      <c r="F37" s="23"/>
      <c r="G37" s="23"/>
      <c r="H37" s="23"/>
      <c r="I37" s="14" t="str">
        <f>MPM!$C$396</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MPM!$C$416</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MPM!$C$436</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71" priority="287" operator="containsText" text="S">
      <formula>NOT(ISERROR(SEARCH("S",AF2)))</formula>
    </cfRule>
    <cfRule type="containsText" dxfId="70" priority="288" operator="containsText" text="U">
      <formula>NOT(ISERROR(SEARCH("U",AF2)))</formula>
    </cfRule>
    <cfRule type="containsText" dxfId="69" priority="289" operator="containsText" text="NR">
      <formula>NOT(ISERROR(SEARCH("NR",AF2)))</formula>
    </cfRule>
  </conditionalFormatting>
  <conditionalFormatting sqref="B11:AF19">
    <cfRule type="expression" dxfId="68" priority="9" stopIfTrue="1">
      <formula>(B$40&lt;2)</formula>
    </cfRule>
  </conditionalFormatting>
  <conditionalFormatting sqref="B21:AF28">
    <cfRule type="expression" dxfId="67" priority="8" stopIfTrue="1">
      <formula>(B$40&lt;3)</formula>
    </cfRule>
  </conditionalFormatting>
  <conditionalFormatting sqref="B30:AF35">
    <cfRule type="expression" dxfId="66" priority="7" stopIfTrue="1">
      <formula>(B$40&lt;4)</formula>
    </cfRule>
  </conditionalFormatting>
  <conditionalFormatting sqref="B37:AF39">
    <cfRule type="expression" dxfId="65" priority="6" stopIfTrue="1">
      <formula>(B$40&lt;5)</formula>
    </cfRule>
  </conditionalFormatting>
  <conditionalFormatting sqref="B5:AF9 B11:AF19 B21:AF28 B30:AF35 B37:AF39">
    <cfRule type="expression" dxfId="64" priority="1">
      <formula>OR(B5="NY")</formula>
    </cfRule>
    <cfRule type="expression" dxfId="63" priority="2">
      <formula>OR(B5="NC")</formula>
    </cfRule>
    <cfRule type="expression" dxfId="62" priority="3">
      <formula>OR(B5="L",B5="FM",B5="S")</formula>
    </cfRule>
    <cfRule type="expression" dxfId="61" priority="4">
      <formula>OR(B5="M",B5="LM",B5="NR")</formula>
    </cfRule>
    <cfRule type="expression" dxfId="60" priority="5">
      <formula>OR(B5="H",B5="PM",B5="NM",B5="DM",B5="U")</formula>
    </cfRule>
  </conditionalFormatting>
  <pageMargins left="0.75" right="0.75" top="1" bottom="1" header="0.5" footer="0.5"/>
  <pageSetup orientation="portrait" horizontalDpi="4294967292" verticalDpi="429496729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2B88B-6A7D-4D20-89C9-7CB57F858199}">
  <sheetPr codeName="Sheet59"/>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Summary'!B55</f>
        <v>P-16</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CAR!$C$17</f>
        <v>OoS</v>
      </c>
      <c r="C5" s="14" t="str">
        <f>CM!$C$17</f>
        <v>OoS</v>
      </c>
      <c r="D5" s="14" t="str">
        <f>DAR!$C$17</f>
        <v>OoS</v>
      </c>
      <c r="E5" s="14" t="str">
        <f>EST!$C$17</f>
        <v>OoS</v>
      </c>
      <c r="F5" s="14" t="str">
        <f>GOV!$C$4025</f>
        <v>DM</v>
      </c>
      <c r="G5" s="14" t="str">
        <f>II!$C$3525</f>
        <v>DM</v>
      </c>
      <c r="H5" s="14" t="str">
        <f>MC!$C$17</f>
        <v>OoS</v>
      </c>
      <c r="I5" s="14" t="str">
        <f>MPM!$C$17</f>
        <v>OoS</v>
      </c>
      <c r="J5" s="14" t="str">
        <f>OT!$C$17</f>
        <v>OoS</v>
      </c>
      <c r="K5" s="14" t="str">
        <f>PAD!$C$17</f>
        <v>OoS</v>
      </c>
      <c r="L5" s="14" t="str">
        <f>PCM!$C$17</f>
        <v>OoS</v>
      </c>
      <c r="M5" s="14" t="str">
        <f>PLAN!$C$17</f>
        <v>OoS</v>
      </c>
      <c r="N5" s="14" t="str">
        <f>PQA!$C$17</f>
        <v>OoS</v>
      </c>
      <c r="O5" s="14" t="str">
        <f>PR!$C$17</f>
        <v>OoS</v>
      </c>
      <c r="P5" s="14" t="str">
        <f>RDM!$C$17</f>
        <v>OoS</v>
      </c>
      <c r="Q5" s="14" t="str">
        <f>RSK!$C$17</f>
        <v>OoS</v>
      </c>
      <c r="R5" s="14" t="str">
        <f>VV!$C$17</f>
        <v>OoS</v>
      </c>
      <c r="S5" s="14" t="str">
        <f>DM!$C$17</f>
        <v>OoS</v>
      </c>
      <c r="T5" s="14" t="str">
        <f>DQ!$C$17</f>
        <v>OoS</v>
      </c>
      <c r="U5" s="14" t="str">
        <f>PI!$C$17</f>
        <v>OoS</v>
      </c>
      <c r="V5" s="14" t="str">
        <f>TS!$C$17</f>
        <v>OoS</v>
      </c>
      <c r="W5" s="14" t="str">
        <f>WE!$C$17</f>
        <v>OoS</v>
      </c>
      <c r="X5" s="14" t="str">
        <f>ESAF!$C$17</f>
        <v>OoS</v>
      </c>
      <c r="Y5" s="14" t="str">
        <f>ESEC!$C$17</f>
        <v>OoS</v>
      </c>
      <c r="Z5" s="14" t="str">
        <f>MST!$C$17</f>
        <v>OoS</v>
      </c>
      <c r="AA5" s="14" t="str">
        <f>CONT!$C$17</f>
        <v>OoS</v>
      </c>
      <c r="AB5" s="14" t="str">
        <f>IRP!$C$17</f>
        <v>OoS</v>
      </c>
      <c r="AC5" s="14" t="str">
        <f>SDM!$C$17</f>
        <v>OoS</v>
      </c>
      <c r="AD5" s="14" t="str">
        <f>STSM!$C$17</f>
        <v>OoS</v>
      </c>
      <c r="AE5" s="14" t="str">
        <f>SAM!$C$17</f>
        <v>OoS</v>
      </c>
      <c r="AF5" s="14" t="str">
        <f>EVW!$C$17</f>
        <v>OoS</v>
      </c>
    </row>
    <row r="6" spans="1:32" ht="13" x14ac:dyDescent="0.3">
      <c r="A6" s="18">
        <v>1.2</v>
      </c>
      <c r="B6" s="23"/>
      <c r="C6" s="23"/>
      <c r="D6" s="14" t="str">
        <f>DAR!$C$37</f>
        <v>OoS</v>
      </c>
      <c r="E6" s="23"/>
      <c r="F6" s="4"/>
      <c r="G6" s="4"/>
      <c r="H6" s="14" t="str">
        <f>MC!$C$37</f>
        <v>OoS</v>
      </c>
      <c r="I6" s="14" t="str">
        <f>MPM!$C$37</f>
        <v>OoS</v>
      </c>
      <c r="J6" s="4"/>
      <c r="K6" s="4"/>
      <c r="L6" s="14" t="str">
        <f>PCM!$C$37</f>
        <v>OoS</v>
      </c>
      <c r="M6" s="14" t="str">
        <f>PLAN!$C$37</f>
        <v>OoS</v>
      </c>
      <c r="N6" s="4"/>
      <c r="O6" s="4"/>
      <c r="P6" s="4"/>
      <c r="Q6" s="4"/>
      <c r="R6" s="14" t="str">
        <f>VV!$C$37</f>
        <v>OoS</v>
      </c>
      <c r="S6" s="14" t="str">
        <f>DM!$C$37</f>
        <v>OoS</v>
      </c>
      <c r="T6" s="14" t="str">
        <f>DQ!$C$37</f>
        <v>OoS</v>
      </c>
      <c r="U6" s="4"/>
      <c r="V6" s="4"/>
      <c r="W6" s="17"/>
      <c r="X6" s="14" t="str">
        <f>ESAF!$C$37</f>
        <v>OoS</v>
      </c>
      <c r="Y6" s="14" t="str">
        <f>ESEC!$C$37</f>
        <v>OoS</v>
      </c>
      <c r="Z6" s="14" t="str">
        <f>MST!$C$37</f>
        <v>OoS</v>
      </c>
      <c r="AA6" s="4"/>
      <c r="AB6" s="4"/>
      <c r="AC6" s="4"/>
      <c r="AD6" s="4"/>
      <c r="AE6" s="14" t="str">
        <f>SAM!$C$37</f>
        <v>OoS</v>
      </c>
      <c r="AF6" s="14" t="str">
        <f>EVW!$C$37</f>
        <v>OoS</v>
      </c>
    </row>
    <row r="7" spans="1:32" ht="13" x14ac:dyDescent="0.3">
      <c r="A7" s="18">
        <v>1.3</v>
      </c>
      <c r="B7" s="23"/>
      <c r="C7" s="23"/>
      <c r="D7" s="23"/>
      <c r="E7" s="23"/>
      <c r="F7" s="4"/>
      <c r="G7" s="23"/>
      <c r="H7" s="23"/>
      <c r="I7" s="17"/>
      <c r="J7" s="4"/>
      <c r="K7" s="23"/>
      <c r="L7" s="14" t="str">
        <f>PCM!$C$57</f>
        <v>OoS</v>
      </c>
      <c r="M7" s="23"/>
      <c r="N7" s="4"/>
      <c r="O7" s="4"/>
      <c r="P7" s="23"/>
      <c r="Q7" s="4"/>
      <c r="R7" s="4"/>
      <c r="S7" s="4"/>
      <c r="T7" s="4"/>
      <c r="U7" s="4"/>
      <c r="V7" s="4"/>
      <c r="W7" s="4"/>
      <c r="X7" s="4"/>
      <c r="Y7" s="4"/>
      <c r="Z7" s="4"/>
      <c r="AA7" s="4"/>
      <c r="AB7" s="4"/>
      <c r="AC7" s="4"/>
      <c r="AD7" s="4"/>
      <c r="AE7" s="14" t="str">
        <f>SAM!$C$57</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SAM!$C$77</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CAR!$C$37</f>
        <v>OoS</v>
      </c>
      <c r="C11" s="14" t="str">
        <f>CM!$C$37</f>
        <v>OoS</v>
      </c>
      <c r="D11" s="14" t="str">
        <f>DAR!$C$57</f>
        <v>OoS</v>
      </c>
      <c r="E11" s="14" t="str">
        <f>EST!$C$37</f>
        <v>OoS</v>
      </c>
      <c r="F11" s="14" t="str">
        <f>GOV!$C$4045</f>
        <v>DM</v>
      </c>
      <c r="G11" s="14" t="str">
        <f>II!$C$3545</f>
        <v>DM</v>
      </c>
      <c r="H11" s="14" t="str">
        <f>MC!$C$57</f>
        <v>OoS</v>
      </c>
      <c r="I11" s="14" t="str">
        <f>MPM!$C$57</f>
        <v>OoS</v>
      </c>
      <c r="J11" s="14" t="str">
        <f>OT!$C$37</f>
        <v>OoS</v>
      </c>
      <c r="K11" s="14" t="str">
        <f>PAD!$C$37</f>
        <v>OoS</v>
      </c>
      <c r="L11" s="14" t="str">
        <f>PCM!$C$77</f>
        <v>OoS</v>
      </c>
      <c r="M11" s="14" t="str">
        <f>PLAN!$C$57</f>
        <v>OoS</v>
      </c>
      <c r="N11" s="14" t="str">
        <f>PQA!$C$37</f>
        <v>OoS</v>
      </c>
      <c r="O11" s="14" t="str">
        <f>PR!$C$37</f>
        <v>OoS</v>
      </c>
      <c r="P11" s="14" t="str">
        <f>RDM!$C$37</f>
        <v>OoS</v>
      </c>
      <c r="Q11" s="14" t="str">
        <f>RSK!$C$37</f>
        <v>OoS</v>
      </c>
      <c r="R11" s="14" t="str">
        <f>VV!$C$57</f>
        <v>OoS</v>
      </c>
      <c r="S11" s="14" t="str">
        <f>DM!$C$57</f>
        <v>OoS</v>
      </c>
      <c r="T11" s="14" t="str">
        <f>DQ!$C$57</f>
        <v>OoS</v>
      </c>
      <c r="U11" s="14" t="str">
        <f>PI!$C$37</f>
        <v>OoS</v>
      </c>
      <c r="V11" s="14" t="str">
        <f>TS!$C$37</f>
        <v>OoS</v>
      </c>
      <c r="W11" s="14" t="str">
        <f>WE!$C$37</f>
        <v>OoS</v>
      </c>
      <c r="X11" s="14" t="str">
        <f>ESAF!$C$57</f>
        <v>OoS</v>
      </c>
      <c r="Y11" s="14" t="str">
        <f>ESEC!$C$57</f>
        <v>OoS</v>
      </c>
      <c r="Z11" s="14" t="str">
        <f>MST!$C$57</f>
        <v>OoS</v>
      </c>
      <c r="AA11" s="14" t="str">
        <f>CONT!$C$37</f>
        <v>OoS</v>
      </c>
      <c r="AB11" s="14" t="str">
        <f>IRP!$C$37</f>
        <v>OoS</v>
      </c>
      <c r="AC11" s="14" t="str">
        <f>SDM!$C$37</f>
        <v>OoS</v>
      </c>
      <c r="AD11" s="14" t="str">
        <f>STSM!$C$37</f>
        <v>OoS</v>
      </c>
      <c r="AE11" s="14" t="str">
        <f>SAM!$C$97</f>
        <v>OoS</v>
      </c>
      <c r="AF11" s="14" t="str">
        <f>EVW!$C$57</f>
        <v>OoS</v>
      </c>
    </row>
    <row r="12" spans="1:32" ht="13" x14ac:dyDescent="0.3">
      <c r="A12" s="18">
        <v>2.2000000000000002</v>
      </c>
      <c r="B12" s="14" t="str">
        <f>CAR!$C$57</f>
        <v>OoS</v>
      </c>
      <c r="C12" s="14" t="str">
        <f>CM!$C$57</f>
        <v>OoS</v>
      </c>
      <c r="D12" s="14" t="str">
        <f>DAR!$C$77</f>
        <v>OoS</v>
      </c>
      <c r="E12" s="14" t="str">
        <f>EST!$C$57</f>
        <v>OoS</v>
      </c>
      <c r="F12" s="14" t="str">
        <f>GOV!$C$4065</f>
        <v>DM</v>
      </c>
      <c r="G12" s="14" t="str">
        <f>II!$C$3565</f>
        <v>DM</v>
      </c>
      <c r="H12" s="14" t="str">
        <f>MC!$C$77</f>
        <v>OoS</v>
      </c>
      <c r="I12" s="14" t="str">
        <f>MPM!$C$77</f>
        <v>OoS</v>
      </c>
      <c r="J12" s="14" t="str">
        <f>OT!$C$57</f>
        <v>OoS</v>
      </c>
      <c r="K12" s="14" t="str">
        <f>PAD!$C$57</f>
        <v>OoS</v>
      </c>
      <c r="L12" s="14" t="str">
        <f>PCM!$C$97</f>
        <v>OoS</v>
      </c>
      <c r="M12" s="14" t="str">
        <f>PLAN!$C$77</f>
        <v>OoS</v>
      </c>
      <c r="N12" s="14" t="str">
        <f>PQA!$C$57</f>
        <v>OoS</v>
      </c>
      <c r="O12" s="14" t="str">
        <f>PR!$C$57</f>
        <v>OoS</v>
      </c>
      <c r="P12" s="14" t="str">
        <f>RDM!$C$57</f>
        <v>OoS</v>
      </c>
      <c r="Q12" s="14" t="str">
        <f>RSK!$C$57</f>
        <v>OoS</v>
      </c>
      <c r="R12" s="14" t="str">
        <f>VV!$C$77</f>
        <v>OoS</v>
      </c>
      <c r="S12" s="14" t="str">
        <f>DM!$C$77</f>
        <v>OoS</v>
      </c>
      <c r="T12" s="14" t="str">
        <f>DQ!$C$77</f>
        <v>OoS</v>
      </c>
      <c r="U12" s="14" t="str">
        <f>PI!$C$57</f>
        <v>OoS</v>
      </c>
      <c r="V12" s="14" t="str">
        <f>TS!$C$57</f>
        <v>OoS</v>
      </c>
      <c r="W12" s="14" t="str">
        <f>WE!$C$57</f>
        <v>OoS</v>
      </c>
      <c r="X12" s="14" t="str">
        <f>ESAF!$C$77</f>
        <v>OoS</v>
      </c>
      <c r="Y12" s="14" t="str">
        <f>ESEC!$C$77</f>
        <v>OoS</v>
      </c>
      <c r="Z12" s="14" t="str">
        <f>MST!$C$77</f>
        <v>OoS</v>
      </c>
      <c r="AA12" s="14" t="str">
        <f>CONT!$C$57</f>
        <v>OoS</v>
      </c>
      <c r="AB12" s="14" t="str">
        <f>IRP!$C$57</f>
        <v>OoS</v>
      </c>
      <c r="AC12" s="14" t="str">
        <f>SDM!$C$57</f>
        <v>OoS</v>
      </c>
      <c r="AD12" s="14" t="str">
        <f>STSM!$C$57</f>
        <v>OoS</v>
      </c>
      <c r="AE12" s="14" t="str">
        <f>SAM!$C$117</f>
        <v>OoS</v>
      </c>
      <c r="AF12" s="14" t="str">
        <f>EVW!$C$77</f>
        <v>OoS</v>
      </c>
    </row>
    <row r="13" spans="1:32" ht="13" x14ac:dyDescent="0.3">
      <c r="A13" s="18">
        <v>2.2999999999999998</v>
      </c>
      <c r="B13" s="23"/>
      <c r="C13" s="14" t="str">
        <f>CM!$C$77</f>
        <v>OoS</v>
      </c>
      <c r="D13" s="14" t="str">
        <f>DAR!$C$97</f>
        <v>OoS</v>
      </c>
      <c r="E13" s="14" t="str">
        <f>EST!$C$77</f>
        <v>OoS</v>
      </c>
      <c r="F13" s="14" t="str">
        <f>GOV!$C$4085</f>
        <v>DM</v>
      </c>
      <c r="G13" s="4"/>
      <c r="H13" s="14" t="str">
        <f>MC!$C$97</f>
        <v>OoS</v>
      </c>
      <c r="I13" s="24" t="str">
        <f>MPM!$C$97</f>
        <v>OoS</v>
      </c>
      <c r="J13" s="4"/>
      <c r="K13" s="14" t="str">
        <f>PAD!$C$77</f>
        <v>OoS</v>
      </c>
      <c r="L13" s="4"/>
      <c r="M13" s="14" t="str">
        <f>PLAN!$C$97</f>
        <v>OoS</v>
      </c>
      <c r="N13" s="14" t="str">
        <f>PQA!$C$77</f>
        <v>OoS</v>
      </c>
      <c r="O13" s="14" t="str">
        <f>PR!$C$77</f>
        <v>OoS</v>
      </c>
      <c r="P13" s="14" t="str">
        <f>RDM!$C$77</f>
        <v>OoS</v>
      </c>
      <c r="Q13" s="23"/>
      <c r="R13" s="14" t="str">
        <f>VV!$C$97</f>
        <v>OoS</v>
      </c>
      <c r="S13" s="4"/>
      <c r="T13" s="14" t="str">
        <f>DQ!$C$97</f>
        <v>OoS</v>
      </c>
      <c r="U13" s="14" t="str">
        <f>PI!$C$77</f>
        <v>OoS</v>
      </c>
      <c r="V13" s="14" t="str">
        <f>TS!$C$77</f>
        <v>OoS</v>
      </c>
      <c r="W13" s="14" t="str">
        <f>WE!$C$77</f>
        <v>OoS</v>
      </c>
      <c r="X13" s="14" t="str">
        <f>ESAF!$C$97</f>
        <v>OoS</v>
      </c>
      <c r="Y13" s="14" t="str">
        <f>ESEC!$C$97</f>
        <v>OoS</v>
      </c>
      <c r="Z13" s="14" t="str">
        <f>MST!$C$97</f>
        <v>OoS</v>
      </c>
      <c r="AA13" s="14" t="str">
        <f>CONT!$C$77</f>
        <v>OoS</v>
      </c>
      <c r="AB13" s="14" t="str">
        <f>IRP!$C$77</f>
        <v>OoS</v>
      </c>
      <c r="AC13" s="14" t="str">
        <f>SDM!$C$77</f>
        <v>OoS</v>
      </c>
      <c r="AD13" s="14" t="str">
        <f>STSM!$C$77</f>
        <v>OoS</v>
      </c>
      <c r="AE13" s="14" t="str">
        <f>SAM!$C$137</f>
        <v>OoS</v>
      </c>
      <c r="AF13" s="4"/>
    </row>
    <row r="14" spans="1:32" ht="13" x14ac:dyDescent="0.3">
      <c r="A14" s="18">
        <v>2.4</v>
      </c>
      <c r="B14" s="23"/>
      <c r="C14" s="14" t="str">
        <f>CM!$C$97</f>
        <v>OoS</v>
      </c>
      <c r="D14" s="14" t="str">
        <f>DAR!$C$117</f>
        <v>OoS</v>
      </c>
      <c r="E14" s="17"/>
      <c r="F14" s="14" t="str">
        <f>GOV!$C$4105</f>
        <v>DM</v>
      </c>
      <c r="G14" s="23"/>
      <c r="H14" s="14" t="str">
        <f>MC!$C$117</f>
        <v>OoS</v>
      </c>
      <c r="I14" s="14" t="str">
        <f>MPM!$C$117</f>
        <v>OoS</v>
      </c>
      <c r="J14" s="4"/>
      <c r="K14" s="23"/>
      <c r="L14" s="4"/>
      <c r="M14" s="14" t="str">
        <f>PLAN!$C$117</f>
        <v>OoS</v>
      </c>
      <c r="N14" s="14" t="str">
        <f>PQA!$C$97</f>
        <v>OoS</v>
      </c>
      <c r="O14" s="14" t="str">
        <f>PR!$C$97</f>
        <v>OoS</v>
      </c>
      <c r="P14" s="14" t="str">
        <f>RDM!$C$97</f>
        <v>OoS</v>
      </c>
      <c r="Q14" s="23"/>
      <c r="R14" s="23"/>
      <c r="S14" s="4"/>
      <c r="T14" s="4"/>
      <c r="U14" s="14" t="str">
        <f>PI!$C$97</f>
        <v>OoS</v>
      </c>
      <c r="V14" s="23"/>
      <c r="W14" s="4"/>
      <c r="X14" s="4"/>
      <c r="Y14" s="14" t="str">
        <f>ESEC!$C$117</f>
        <v>OoS</v>
      </c>
      <c r="Z14" s="14" t="str">
        <f>MST!$C$117</f>
        <v>OoS</v>
      </c>
      <c r="AA14" s="23"/>
      <c r="AB14" s="23"/>
      <c r="AC14" s="14" t="str">
        <f>SDM!$C$97</f>
        <v>OoS</v>
      </c>
      <c r="AD14" s="15"/>
      <c r="AE14" s="14" t="str">
        <f>SAM!$C$197</f>
        <v>OoS</v>
      </c>
      <c r="AF14" s="4"/>
    </row>
    <row r="15" spans="1:32" ht="13" x14ac:dyDescent="0.3">
      <c r="A15" s="18">
        <v>2.5</v>
      </c>
      <c r="B15" s="23"/>
      <c r="C15" s="14" t="str">
        <f>CM!$C$117</f>
        <v>OoS</v>
      </c>
      <c r="D15" s="14" t="str">
        <f>DAR!$C$137</f>
        <v>OoS</v>
      </c>
      <c r="E15" s="17"/>
      <c r="F15" s="23"/>
      <c r="G15" s="23"/>
      <c r="H15" s="23"/>
      <c r="I15" s="14" t="str">
        <f>MPM!$C$137</f>
        <v>OoS</v>
      </c>
      <c r="J15" s="4"/>
      <c r="K15" s="23"/>
      <c r="L15" s="4"/>
      <c r="M15" s="14" t="str">
        <f>PLAN!$C$137</f>
        <v>OoS</v>
      </c>
      <c r="N15" s="23"/>
      <c r="O15" s="23"/>
      <c r="P15" s="14" t="str">
        <f>RDM!$C$117</f>
        <v>OoS</v>
      </c>
      <c r="Q15" s="23"/>
      <c r="R15" s="23"/>
      <c r="S15" s="4"/>
      <c r="T15" s="4"/>
      <c r="U15" s="14" t="str">
        <f>PI!$C$117</f>
        <v>OoS</v>
      </c>
      <c r="V15" s="23"/>
      <c r="W15" s="4"/>
      <c r="X15" s="4"/>
      <c r="Y15" s="4"/>
      <c r="Z15" s="4"/>
      <c r="AA15" s="23"/>
      <c r="AB15" s="23"/>
      <c r="AC15" s="14" t="str">
        <f>SDM!$C$117</f>
        <v>OoS</v>
      </c>
      <c r="AD15" s="15"/>
      <c r="AE15" s="15"/>
      <c r="AF15" s="4"/>
    </row>
    <row r="16" spans="1:32" ht="13" x14ac:dyDescent="0.3">
      <c r="A16" s="18">
        <v>2.6</v>
      </c>
      <c r="B16" s="23"/>
      <c r="C16" s="14" t="str">
        <f>CM!$C$137</f>
        <v>OoS</v>
      </c>
      <c r="D16" s="23"/>
      <c r="E16" s="17"/>
      <c r="F16" s="23"/>
      <c r="G16" s="23"/>
      <c r="H16" s="23"/>
      <c r="I16" s="24" t="str">
        <f>MPM!$C$157</f>
        <v>OoS</v>
      </c>
      <c r="J16" s="4"/>
      <c r="K16" s="23"/>
      <c r="L16" s="4"/>
      <c r="M16" s="14" t="str">
        <f>PLAN!$C$157</f>
        <v>OoS</v>
      </c>
      <c r="N16" s="23"/>
      <c r="O16" s="23"/>
      <c r="Q16" s="23"/>
      <c r="R16" s="23"/>
      <c r="S16" s="4"/>
      <c r="T16" s="4"/>
      <c r="U16" s="24" t="str">
        <f>PI!$C$137</f>
        <v>OoS</v>
      </c>
      <c r="V16" s="23"/>
      <c r="W16" s="4"/>
      <c r="X16" s="4"/>
      <c r="Y16" s="4"/>
      <c r="Z16" s="4"/>
      <c r="AA16" s="23"/>
      <c r="AB16" s="23"/>
      <c r="AC16" s="14" t="str">
        <f>SDM!$C$137</f>
        <v>OoS</v>
      </c>
      <c r="AD16" s="23"/>
      <c r="AE16" s="23"/>
      <c r="AF16" s="4"/>
    </row>
    <row r="17" spans="1:32" ht="13" x14ac:dyDescent="0.3">
      <c r="A17" s="18">
        <v>2.7</v>
      </c>
      <c r="B17" s="23"/>
      <c r="C17" s="23"/>
      <c r="D17" s="23"/>
      <c r="E17" s="17"/>
      <c r="F17" s="23"/>
      <c r="G17" s="23"/>
      <c r="H17" s="23"/>
      <c r="I17" s="23"/>
      <c r="J17" s="23"/>
      <c r="K17" s="23"/>
      <c r="L17" s="4"/>
      <c r="M17" s="14" t="str">
        <f>PLAN!$C$177</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PLAN!$C$197</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CAR!$C$77</f>
        <v>OoS</v>
      </c>
      <c r="C21" s="23"/>
      <c r="D21" s="14" t="str">
        <f>DAR!$C$157</f>
        <v>OoS</v>
      </c>
      <c r="E21" s="24" t="str">
        <f>EST!$C$97</f>
        <v>OoS</v>
      </c>
      <c r="F21" s="14" t="str">
        <f>GOV!$C$4125</f>
        <v>DM</v>
      </c>
      <c r="G21" s="14" t="str">
        <f>II!$C$3585</f>
        <v>DM</v>
      </c>
      <c r="H21" s="14" t="str">
        <f>MC!$C$137</f>
        <v>OoS</v>
      </c>
      <c r="I21" s="14" t="str">
        <f>MPM!$C$177</f>
        <v>OoS</v>
      </c>
      <c r="J21" s="14" t="str">
        <f>OT!$C$77</f>
        <v>OoS</v>
      </c>
      <c r="K21" s="14" t="str">
        <f>PAD!$C$97</f>
        <v>OoS</v>
      </c>
      <c r="L21" s="14" t="str">
        <f>PCM!$C$117</f>
        <v>OoS</v>
      </c>
      <c r="M21" s="14" t="str">
        <f>PLAN!$C$217</f>
        <v>OoS</v>
      </c>
      <c r="N21" s="14" t="str">
        <f>PQA!$C$117</f>
        <v>OoS</v>
      </c>
      <c r="O21" s="14" t="str">
        <f>PR!$C$117</f>
        <v>OoS</v>
      </c>
      <c r="P21" s="14" t="str">
        <f>RDM!$C$137</f>
        <v>OoS</v>
      </c>
      <c r="Q21" s="14" t="str">
        <f>RSK!$C$77</f>
        <v>OoS</v>
      </c>
      <c r="R21" s="14" t="str">
        <f>VV!$C$117</f>
        <v>OoS</v>
      </c>
      <c r="S21" s="14" t="str">
        <f>DM!$C$97</f>
        <v>OoS</v>
      </c>
      <c r="T21" s="14" t="str">
        <f>DQ!$C$117</f>
        <v>OoS</v>
      </c>
      <c r="U21" s="14" t="str">
        <f>PI!$C$157</f>
        <v>OoS</v>
      </c>
      <c r="V21" s="14" t="str">
        <f>TS!$C$97</f>
        <v>OoS</v>
      </c>
      <c r="W21" s="14" t="str">
        <f>WE!$C$97</f>
        <v>OoS</v>
      </c>
      <c r="X21" s="14" t="str">
        <f>ESAF!$C$117</f>
        <v>OoS</v>
      </c>
      <c r="Y21" s="14" t="str">
        <f>ESEC!$C$137</f>
        <v>OoS</v>
      </c>
      <c r="Z21" s="14" t="str">
        <f>MST!$C$137</f>
        <v>OoS</v>
      </c>
      <c r="AA21" s="14" t="str">
        <f>CONT!$C$97</f>
        <v>OoS</v>
      </c>
      <c r="AB21" s="14" t="str">
        <f>IRP!$C$97</f>
        <v>OoS</v>
      </c>
      <c r="AC21" s="14" t="str">
        <f>SDM!$C$157</f>
        <v>OoS</v>
      </c>
      <c r="AD21" s="14" t="str">
        <f>STSM!$C$97</f>
        <v>OoS</v>
      </c>
      <c r="AE21" s="14" t="str">
        <f>SAM!$C$197</f>
        <v>OoS</v>
      </c>
      <c r="AF21" s="14" t="str">
        <f>EVW!$C$97</f>
        <v>OoS</v>
      </c>
    </row>
    <row r="22" spans="1:32" ht="13" x14ac:dyDescent="0.3">
      <c r="A22" s="18">
        <v>3.2</v>
      </c>
      <c r="B22" s="14" t="str">
        <f>CAR!$C$97</f>
        <v>OoS</v>
      </c>
      <c r="C22" s="23"/>
      <c r="D22" s="23"/>
      <c r="E22" s="14" t="str">
        <f>EST!$C$117</f>
        <v>OoS</v>
      </c>
      <c r="F22" s="14" t="str">
        <f>GOV!$C$4145</f>
        <v>DM</v>
      </c>
      <c r="G22" s="14" t="str">
        <f>II!$C$3605</f>
        <v>DM</v>
      </c>
      <c r="H22" s="14" t="str">
        <f>MC!$C$157</f>
        <v>OoS</v>
      </c>
      <c r="I22" s="14" t="str">
        <f>MPM!$C$197</f>
        <v>OoS</v>
      </c>
      <c r="J22" s="14" t="str">
        <f>OT!$C$97</f>
        <v>OoS</v>
      </c>
      <c r="K22" s="14" t="str">
        <f>PAD!$C$117</f>
        <v>OoS</v>
      </c>
      <c r="L22" s="14" t="str">
        <f>PCM!$C$137</f>
        <v>OoS</v>
      </c>
      <c r="M22" s="14" t="str">
        <f>PLAN!$C$237</f>
        <v>OoS</v>
      </c>
      <c r="N22" s="17"/>
      <c r="O22" s="23"/>
      <c r="P22" s="14" t="str">
        <f>RDM!$C$157</f>
        <v>OoS</v>
      </c>
      <c r="Q22" s="14" t="str">
        <f>RSK!$C$97</f>
        <v>OoS</v>
      </c>
      <c r="R22" s="14" t="str">
        <f>VV!$C$137</f>
        <v>OoS</v>
      </c>
      <c r="S22" s="14" t="str">
        <f>DM!$C$117</f>
        <v>OoS</v>
      </c>
      <c r="T22" s="14" t="str">
        <f>DQ!$C$137</f>
        <v>OoS</v>
      </c>
      <c r="U22" s="14" t="str">
        <f>PI!$C$177</f>
        <v>OoS</v>
      </c>
      <c r="V22" s="14" t="str">
        <f>TS!$C$117</f>
        <v>OoS</v>
      </c>
      <c r="W22" s="14" t="str">
        <f>WE!$C$117</f>
        <v>OoS</v>
      </c>
      <c r="X22" s="14" t="str">
        <f>ESAF!$C$137</f>
        <v>OoS</v>
      </c>
      <c r="Y22" s="14" t="str">
        <f>ESEC!$C$157</f>
        <v>OoS</v>
      </c>
      <c r="Z22" s="14" t="str">
        <f>MST!$C$157</f>
        <v>OoS</v>
      </c>
      <c r="AA22" s="14" t="str">
        <f>CONT!$C$117</f>
        <v>OoS</v>
      </c>
      <c r="AB22" s="14" t="str">
        <f>IRP!$C$117</f>
        <v>OoS</v>
      </c>
      <c r="AC22" s="23"/>
      <c r="AD22" s="23"/>
      <c r="AE22" s="14" t="str">
        <f>SAM!$C$217</f>
        <v>OoS</v>
      </c>
      <c r="AF22" s="14" t="str">
        <f>EVW!$C$117</f>
        <v>OoS</v>
      </c>
    </row>
    <row r="23" spans="1:32" ht="13" x14ac:dyDescent="0.3">
      <c r="A23" s="18">
        <v>3.3</v>
      </c>
      <c r="B23" s="14" t="str">
        <f>CAR!$C$117</f>
        <v>OoS</v>
      </c>
      <c r="C23" s="23"/>
      <c r="D23" s="23"/>
      <c r="E23" s="17"/>
      <c r="F23" s="23"/>
      <c r="G23" s="14" t="str">
        <f>II!$C$3625</f>
        <v>DM</v>
      </c>
      <c r="H23" s="14" t="str">
        <f>MC!$C$177</f>
        <v>OoS</v>
      </c>
      <c r="I23" s="14" t="str">
        <f>MPM!$C$217</f>
        <v>OoS</v>
      </c>
      <c r="J23" s="14" t="str">
        <f>OT!$C$117</f>
        <v>OoS</v>
      </c>
      <c r="K23" s="14" t="str">
        <f>PAD!$C$137</f>
        <v>OoS</v>
      </c>
      <c r="L23" s="14" t="str">
        <f>PCM!$C$157</f>
        <v>OoS</v>
      </c>
      <c r="M23" s="14" t="str">
        <f>PLAN!$C$257</f>
        <v>OoS</v>
      </c>
      <c r="N23" s="17"/>
      <c r="O23" s="4"/>
      <c r="P23" s="14" t="str">
        <f>RDM!$C$177</f>
        <v>OoS</v>
      </c>
      <c r="Q23" s="14" t="str">
        <f>RSK!$C$117</f>
        <v>OoS</v>
      </c>
      <c r="R23" s="23"/>
      <c r="S23" s="17"/>
      <c r="T23" s="17"/>
      <c r="U23" s="14" t="str">
        <f>PI!$C$197</f>
        <v>OoS</v>
      </c>
      <c r="V23" s="14" t="str">
        <f>TS!$C$137</f>
        <v>OoS</v>
      </c>
      <c r="W23" s="14" t="str">
        <f>WE!$C$137</f>
        <v>OoS</v>
      </c>
      <c r="X23" s="14" t="str">
        <f>ESAF!$C$157</f>
        <v>OoS</v>
      </c>
      <c r="Y23" s="14" t="str">
        <f>ESEC!$C$177</f>
        <v>OoS</v>
      </c>
      <c r="Z23" s="14" t="str">
        <f>MST!$C$177</f>
        <v>OoS</v>
      </c>
      <c r="AA23" s="24" t="str">
        <f>CONT!$C$137</f>
        <v>OoS</v>
      </c>
      <c r="AB23" s="23"/>
      <c r="AC23" s="23"/>
      <c r="AD23" s="23"/>
      <c r="AE23" s="23"/>
      <c r="AF23" s="17"/>
    </row>
    <row r="24" spans="1:32" ht="13" x14ac:dyDescent="0.3">
      <c r="A24" s="18">
        <v>3.4</v>
      </c>
      <c r="B24" s="14" t="str">
        <f>CAR!$C$137</f>
        <v>OoS</v>
      </c>
      <c r="C24" s="23"/>
      <c r="D24" s="23"/>
      <c r="E24" s="23"/>
      <c r="F24" s="23"/>
      <c r="G24" s="23"/>
      <c r="H24" s="14" t="str">
        <f>MC!$C$197</f>
        <v>OoS</v>
      </c>
      <c r="I24" s="14" t="str">
        <f>MPM!$C$237</f>
        <v>OoS</v>
      </c>
      <c r="J24" s="14" t="str">
        <f>OT!$C$137</f>
        <v>OoS</v>
      </c>
      <c r="K24" s="14" t="str">
        <f>PAD!$C$157</f>
        <v>OoS</v>
      </c>
      <c r="L24" s="14" t="str">
        <f>PCM!$C$177</f>
        <v>OoS</v>
      </c>
      <c r="M24" s="14" t="str">
        <f>PLAN!$C$277</f>
        <v>OoS</v>
      </c>
      <c r="N24" s="17"/>
      <c r="O24" s="4"/>
      <c r="P24" s="14" t="str">
        <f>RDM!$C$197</f>
        <v>OoS</v>
      </c>
      <c r="Q24" s="14" t="str">
        <f>RSK!$C$137</f>
        <v>OoS</v>
      </c>
      <c r="R24" s="23"/>
      <c r="S24" s="4"/>
      <c r="T24" s="4"/>
      <c r="U24" s="23"/>
      <c r="V24" s="14" t="str">
        <f>TS!$C$157</f>
        <v>OoS</v>
      </c>
      <c r="W24" s="4"/>
      <c r="X24" s="4"/>
      <c r="Y24" s="4"/>
      <c r="Z24" s="4"/>
      <c r="AA24" s="23"/>
      <c r="AB24" s="23"/>
      <c r="AC24" s="23"/>
      <c r="AD24" s="23"/>
      <c r="AE24" s="23"/>
      <c r="AF24" s="4"/>
    </row>
    <row r="25" spans="1:32" ht="13" x14ac:dyDescent="0.3">
      <c r="A25" s="18">
        <v>3.5</v>
      </c>
      <c r="B25" s="14" t="str">
        <f>CAR!$C$157</f>
        <v>OoS</v>
      </c>
      <c r="C25" s="23"/>
      <c r="D25" s="23"/>
      <c r="E25" s="23"/>
      <c r="F25" s="23"/>
      <c r="G25" s="23"/>
      <c r="H25" s="23"/>
      <c r="I25" s="14" t="str">
        <f>MPM!$C$257</f>
        <v>OoS</v>
      </c>
      <c r="J25" s="14" t="str">
        <f>OT!$C$157</f>
        <v>OoS</v>
      </c>
      <c r="K25" s="14" t="str">
        <f>PAD!$C$177</f>
        <v>OoS</v>
      </c>
      <c r="L25" s="14" t="str">
        <f>PCM!$C$197</f>
        <v>OoS</v>
      </c>
      <c r="M25" s="23"/>
      <c r="N25" s="17"/>
      <c r="O25" s="23"/>
      <c r="P25" s="14" t="str">
        <f>RDM!$C$217</f>
        <v>OoS</v>
      </c>
      <c r="Q25" s="14" t="str">
        <f>RSK!$C$157</f>
        <v>OoS</v>
      </c>
      <c r="R25" s="23"/>
      <c r="S25" s="4"/>
      <c r="T25" s="4"/>
      <c r="U25" s="23"/>
      <c r="V25" s="14" t="str">
        <f>TS!$C$177</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MPM!$C$277</f>
        <v>OoS</v>
      </c>
      <c r="J26" s="14" t="str">
        <f>OT!$C$177</f>
        <v>OoS</v>
      </c>
      <c r="K26" s="14" t="str">
        <f>PAD!$C$197</f>
        <v>OoS</v>
      </c>
      <c r="L26" s="14" t="str">
        <f>PCM!$C$217</f>
        <v>OoS</v>
      </c>
      <c r="M26" s="23"/>
      <c r="N26" s="23"/>
      <c r="O26" s="23"/>
      <c r="P26" s="14" t="str">
        <f>RDM!$C$237</f>
        <v>OoS</v>
      </c>
      <c r="Q26" s="4"/>
      <c r="R26" s="23"/>
      <c r="S26" s="4"/>
      <c r="T26" s="4"/>
      <c r="U26" s="23"/>
      <c r="V26" s="14" t="str">
        <f>TS!$C$197</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RDM!$C$257</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CAR!$C$177</f>
        <v>OoS</v>
      </c>
      <c r="C30" s="23"/>
      <c r="D30" s="23"/>
      <c r="E30" s="23"/>
      <c r="F30" s="14" t="str">
        <f>GOV!$C$4165</f>
        <v>DM</v>
      </c>
      <c r="G30" s="14" t="str">
        <f>II!$C$3645</f>
        <v>DM</v>
      </c>
      <c r="H30" s="23"/>
      <c r="I30" s="14" t="str">
        <f>MPM!$C$297</f>
        <v>OoS</v>
      </c>
      <c r="J30" s="23"/>
      <c r="K30" s="17"/>
      <c r="L30" s="14" t="str">
        <f>PCM!$C$237</f>
        <v>OoS</v>
      </c>
      <c r="M30" s="14" t="str">
        <f>PLAN!$C$297</f>
        <v>OoS</v>
      </c>
      <c r="N30" s="23"/>
      <c r="O30" s="23"/>
      <c r="P30" s="23"/>
      <c r="Q30" s="23"/>
      <c r="R30" s="23"/>
      <c r="S30" s="4"/>
      <c r="T30" s="4"/>
      <c r="U30" s="23"/>
      <c r="V30" s="23"/>
      <c r="W30" s="4"/>
      <c r="X30" s="4"/>
      <c r="Y30" s="4"/>
      <c r="Z30" s="14" t="str">
        <f>MST!$C$197</f>
        <v>OoS</v>
      </c>
      <c r="AA30" s="23"/>
      <c r="AB30" s="23"/>
      <c r="AC30" s="23"/>
      <c r="AD30" s="23"/>
      <c r="AE30" s="14" t="str">
        <f>SAM!$C$237</f>
        <v>OoS</v>
      </c>
      <c r="AF30" s="4"/>
    </row>
    <row r="31" spans="1:32" ht="13" hidden="1" x14ac:dyDescent="0.3">
      <c r="A31" s="18">
        <v>4.2</v>
      </c>
      <c r="B31" s="14" t="str">
        <f>CAR!$C$197</f>
        <v>OoS</v>
      </c>
      <c r="C31" s="23"/>
      <c r="D31" s="23"/>
      <c r="E31" s="23"/>
      <c r="F31" s="23"/>
      <c r="G31" s="23"/>
      <c r="H31" s="23"/>
      <c r="I31" s="14" t="str">
        <f>MPM!$C$317</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MPM!$C$337</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MPM!$C$357</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MPM!$C$377</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CAR!$C$217</f>
        <v>OoS</v>
      </c>
      <c r="C37" s="23"/>
      <c r="D37" s="23"/>
      <c r="E37" s="23"/>
      <c r="F37" s="23"/>
      <c r="G37" s="23"/>
      <c r="H37" s="23"/>
      <c r="I37" s="14" t="str">
        <f>MPM!$C$397</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MPM!$C$417</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MPM!$C$437</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59" priority="290" operator="containsText" text="S">
      <formula>NOT(ISERROR(SEARCH("S",AF2)))</formula>
    </cfRule>
    <cfRule type="containsText" dxfId="58" priority="291" operator="containsText" text="U">
      <formula>NOT(ISERROR(SEARCH("U",AF2)))</formula>
    </cfRule>
    <cfRule type="containsText" dxfId="57" priority="292" operator="containsText" text="NR">
      <formula>NOT(ISERROR(SEARCH("NR",AF2)))</formula>
    </cfRule>
  </conditionalFormatting>
  <conditionalFormatting sqref="B11:AF19">
    <cfRule type="expression" dxfId="56" priority="9" stopIfTrue="1">
      <formula>(B$40&lt;2)</formula>
    </cfRule>
  </conditionalFormatting>
  <conditionalFormatting sqref="B21:AF28">
    <cfRule type="expression" dxfId="55" priority="8" stopIfTrue="1">
      <formula>(B$40&lt;3)</formula>
    </cfRule>
  </conditionalFormatting>
  <conditionalFormatting sqref="B30:AF35">
    <cfRule type="expression" dxfId="54" priority="7" stopIfTrue="1">
      <formula>(B$40&lt;4)</formula>
    </cfRule>
  </conditionalFormatting>
  <conditionalFormatting sqref="B37:AF39">
    <cfRule type="expression" dxfId="53" priority="6" stopIfTrue="1">
      <formula>(B$40&lt;5)</formula>
    </cfRule>
  </conditionalFormatting>
  <conditionalFormatting sqref="B5:AF9 B11:AF19 B21:AF28 B30:AF35 B37:AF39">
    <cfRule type="expression" dxfId="52" priority="1">
      <formula>OR(B5="NY")</formula>
    </cfRule>
    <cfRule type="expression" dxfId="51" priority="2">
      <formula>OR(B5="NC")</formula>
    </cfRule>
    <cfRule type="expression" dxfId="50" priority="3">
      <formula>OR(B5="L",B5="FM",B5="S")</formula>
    </cfRule>
    <cfRule type="expression" dxfId="49" priority="4">
      <formula>OR(B5="M",B5="LM",B5="NR")</formula>
    </cfRule>
    <cfRule type="expression" dxfId="48" priority="5">
      <formula>OR(B5="H",B5="PM",B5="NM",B5="DM",B5="U")</formula>
    </cfRule>
  </conditionalFormatting>
  <pageMargins left="0.75" right="0.75" top="1" bottom="1" header="0.5" footer="0.5"/>
  <pageSetup orientation="portrait" horizontalDpi="4294967292" verticalDpi="429496729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6F791-CA8F-4C42-80BA-BAD3A11E3D56}">
  <sheetPr codeName="Sheet60"/>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Summary'!B56</f>
        <v>P-17</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CAR!$C$18</f>
        <v>OoS</v>
      </c>
      <c r="C5" s="14" t="str">
        <f>CM!$C$18</f>
        <v>OoS</v>
      </c>
      <c r="D5" s="14" t="str">
        <f>DAR!$C$18</f>
        <v>OoS</v>
      </c>
      <c r="E5" s="14" t="str">
        <f>EST!$C$18</f>
        <v>OoS</v>
      </c>
      <c r="F5" s="14" t="str">
        <f>GOV!$C$4026</f>
        <v>DM</v>
      </c>
      <c r="G5" s="14" t="str">
        <f>II!$C$3526</f>
        <v>DM</v>
      </c>
      <c r="H5" s="14" t="str">
        <f>MC!$C$18</f>
        <v>OoS</v>
      </c>
      <c r="I5" s="14" t="str">
        <f>MPM!$C$18</f>
        <v>OoS</v>
      </c>
      <c r="J5" s="14" t="str">
        <f>OT!$C$18</f>
        <v>OoS</v>
      </c>
      <c r="K5" s="14" t="str">
        <f>PAD!$C$18</f>
        <v>OoS</v>
      </c>
      <c r="L5" s="14" t="str">
        <f>PCM!$C$18</f>
        <v>OoS</v>
      </c>
      <c r="M5" s="14" t="str">
        <f>PLAN!$C$18</f>
        <v>OoS</v>
      </c>
      <c r="N5" s="14" t="str">
        <f>PQA!$C$18</f>
        <v>OoS</v>
      </c>
      <c r="O5" s="14" t="str">
        <f>PR!$C$18</f>
        <v>OoS</v>
      </c>
      <c r="P5" s="14" t="str">
        <f>RDM!$C$18</f>
        <v>OoS</v>
      </c>
      <c r="Q5" s="14" t="str">
        <f>RSK!$C$18</f>
        <v>OoS</v>
      </c>
      <c r="R5" s="14" t="str">
        <f>VV!$C$18</f>
        <v>OoS</v>
      </c>
      <c r="S5" s="14" t="str">
        <f>DM!$C$18</f>
        <v>OoS</v>
      </c>
      <c r="T5" s="14" t="str">
        <f>DQ!$C$18</f>
        <v>OoS</v>
      </c>
      <c r="U5" s="14" t="str">
        <f>PI!$C$18</f>
        <v>OoS</v>
      </c>
      <c r="V5" s="14" t="str">
        <f>TS!$C$18</f>
        <v>OoS</v>
      </c>
      <c r="W5" s="14" t="str">
        <f>WE!$C$18</f>
        <v>OoS</v>
      </c>
      <c r="X5" s="14" t="str">
        <f>ESAF!$C$18</f>
        <v>OoS</v>
      </c>
      <c r="Y5" s="14" t="str">
        <f>ESEC!$C$18</f>
        <v>OoS</v>
      </c>
      <c r="Z5" s="14" t="str">
        <f>MST!$C$18</f>
        <v>OoS</v>
      </c>
      <c r="AA5" s="14" t="str">
        <f>CONT!$C$18</f>
        <v>OoS</v>
      </c>
      <c r="AB5" s="14" t="str">
        <f>IRP!$C$18</f>
        <v>OoS</v>
      </c>
      <c r="AC5" s="14" t="str">
        <f>SDM!$C$18</f>
        <v>OoS</v>
      </c>
      <c r="AD5" s="14" t="str">
        <f>STSM!$C$18</f>
        <v>OoS</v>
      </c>
      <c r="AE5" s="14" t="str">
        <f>SAM!$C$18</f>
        <v>OoS</v>
      </c>
      <c r="AF5" s="14" t="str">
        <f>EVW!$C$18</f>
        <v>OoS</v>
      </c>
    </row>
    <row r="6" spans="1:32" ht="13" x14ac:dyDescent="0.3">
      <c r="A6" s="18">
        <v>1.2</v>
      </c>
      <c r="B6" s="23"/>
      <c r="C6" s="23"/>
      <c r="D6" s="14" t="str">
        <f>DAR!$C$38</f>
        <v>OoS</v>
      </c>
      <c r="E6" s="23"/>
      <c r="F6" s="4"/>
      <c r="G6" s="4"/>
      <c r="H6" s="14" t="str">
        <f>MC!$C$38</f>
        <v>OoS</v>
      </c>
      <c r="I6" s="14" t="str">
        <f>MPM!$C$38</f>
        <v>OoS</v>
      </c>
      <c r="J6" s="4"/>
      <c r="K6" s="4"/>
      <c r="L6" s="14" t="str">
        <f>PCM!$C$38</f>
        <v>OoS</v>
      </c>
      <c r="M6" s="14" t="str">
        <f>PLAN!$C$38</f>
        <v>OoS</v>
      </c>
      <c r="N6" s="4"/>
      <c r="O6" s="4"/>
      <c r="P6" s="4"/>
      <c r="Q6" s="4"/>
      <c r="R6" s="14" t="str">
        <f>VV!$C$38</f>
        <v>OoS</v>
      </c>
      <c r="S6" s="14" t="str">
        <f>DM!$C$38</f>
        <v>OoS</v>
      </c>
      <c r="T6" s="14" t="str">
        <f>DQ!$C$38</f>
        <v>OoS</v>
      </c>
      <c r="U6" s="4"/>
      <c r="V6" s="4"/>
      <c r="W6" s="17"/>
      <c r="X6" s="14" t="str">
        <f>ESAF!$C$38</f>
        <v>OoS</v>
      </c>
      <c r="Y6" s="14" t="str">
        <f>ESEC!$C$38</f>
        <v>OoS</v>
      </c>
      <c r="Z6" s="14" t="str">
        <f>MST!$C$38</f>
        <v>OoS</v>
      </c>
      <c r="AA6" s="4"/>
      <c r="AB6" s="4"/>
      <c r="AC6" s="4"/>
      <c r="AD6" s="4"/>
      <c r="AE6" s="14" t="str">
        <f>SAM!$C$38</f>
        <v>OoS</v>
      </c>
      <c r="AF6" s="14" t="str">
        <f>EVW!$C$38</f>
        <v>OoS</v>
      </c>
    </row>
    <row r="7" spans="1:32" ht="13" x14ac:dyDescent="0.3">
      <c r="A7" s="18">
        <v>1.3</v>
      </c>
      <c r="B7" s="23"/>
      <c r="C7" s="23"/>
      <c r="D7" s="23"/>
      <c r="E7" s="23"/>
      <c r="F7" s="4"/>
      <c r="G7" s="23"/>
      <c r="H7" s="23"/>
      <c r="I7" s="17"/>
      <c r="J7" s="4"/>
      <c r="K7" s="23"/>
      <c r="L7" s="14" t="str">
        <f>PCM!$C$58</f>
        <v>OoS</v>
      </c>
      <c r="M7" s="23"/>
      <c r="N7" s="4"/>
      <c r="O7" s="4"/>
      <c r="P7" s="23"/>
      <c r="Q7" s="4"/>
      <c r="R7" s="4"/>
      <c r="S7" s="4"/>
      <c r="T7" s="4"/>
      <c r="U7" s="4"/>
      <c r="V7" s="4"/>
      <c r="W7" s="4"/>
      <c r="X7" s="4"/>
      <c r="Y7" s="4"/>
      <c r="Z7" s="4"/>
      <c r="AA7" s="4"/>
      <c r="AB7" s="4"/>
      <c r="AC7" s="4"/>
      <c r="AD7" s="4"/>
      <c r="AE7" s="14" t="str">
        <f>SAM!$C$58</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SAM!$C$78</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CAR!$C$38</f>
        <v>OoS</v>
      </c>
      <c r="C11" s="14" t="str">
        <f>CM!$C$38</f>
        <v>OoS</v>
      </c>
      <c r="D11" s="14" t="str">
        <f>DAR!$C$58</f>
        <v>OoS</v>
      </c>
      <c r="E11" s="14" t="str">
        <f>EST!$C$38</f>
        <v>OoS</v>
      </c>
      <c r="F11" s="14" t="str">
        <f>GOV!$C$4046</f>
        <v>DM</v>
      </c>
      <c r="G11" s="14" t="str">
        <f>II!$C$3546</f>
        <v>DM</v>
      </c>
      <c r="H11" s="14" t="str">
        <f>MC!$C$58</f>
        <v>OoS</v>
      </c>
      <c r="I11" s="14" t="str">
        <f>MPM!$C$58</f>
        <v>OoS</v>
      </c>
      <c r="J11" s="14" t="str">
        <f>OT!$C$38</f>
        <v>OoS</v>
      </c>
      <c r="K11" s="14" t="str">
        <f>PAD!$C$38</f>
        <v>OoS</v>
      </c>
      <c r="L11" s="14" t="str">
        <f>PCM!$C$78</f>
        <v>OoS</v>
      </c>
      <c r="M11" s="14" t="str">
        <f>PLAN!$C$58</f>
        <v>OoS</v>
      </c>
      <c r="N11" s="14" t="str">
        <f>PQA!$C$38</f>
        <v>OoS</v>
      </c>
      <c r="O11" s="14" t="str">
        <f>PR!$C$38</f>
        <v>OoS</v>
      </c>
      <c r="P11" s="14" t="str">
        <f>RDM!$C$38</f>
        <v>OoS</v>
      </c>
      <c r="Q11" s="14" t="str">
        <f>RSK!$C$38</f>
        <v>OoS</v>
      </c>
      <c r="R11" s="14" t="str">
        <f>VV!$C$58</f>
        <v>OoS</v>
      </c>
      <c r="S11" s="14" t="str">
        <f>DM!$C$58</f>
        <v>OoS</v>
      </c>
      <c r="T11" s="14" t="str">
        <f>DQ!$C$58</f>
        <v>OoS</v>
      </c>
      <c r="U11" s="14" t="str">
        <f>PI!$C$38</f>
        <v>OoS</v>
      </c>
      <c r="V11" s="14" t="str">
        <f>TS!$C$38</f>
        <v>OoS</v>
      </c>
      <c r="W11" s="14" t="str">
        <f>WE!$C$38</f>
        <v>OoS</v>
      </c>
      <c r="X11" s="14" t="str">
        <f>ESAF!$C$58</f>
        <v>OoS</v>
      </c>
      <c r="Y11" s="14" t="str">
        <f>ESEC!$C$58</f>
        <v>OoS</v>
      </c>
      <c r="Z11" s="14" t="str">
        <f>MST!$C$58</f>
        <v>OoS</v>
      </c>
      <c r="AA11" s="14" t="str">
        <f>CONT!$C$38</f>
        <v>OoS</v>
      </c>
      <c r="AB11" s="14" t="str">
        <f>IRP!$C$38</f>
        <v>OoS</v>
      </c>
      <c r="AC11" s="14" t="str">
        <f>SDM!$C$38</f>
        <v>OoS</v>
      </c>
      <c r="AD11" s="14" t="str">
        <f>STSM!$C$38</f>
        <v>OoS</v>
      </c>
      <c r="AE11" s="14" t="str">
        <f>SAM!$C$98</f>
        <v>OoS</v>
      </c>
      <c r="AF11" s="14" t="str">
        <f>EVW!$C$58</f>
        <v>OoS</v>
      </c>
    </row>
    <row r="12" spans="1:32" ht="13" x14ac:dyDescent="0.3">
      <c r="A12" s="18">
        <v>2.2000000000000002</v>
      </c>
      <c r="B12" s="14" t="str">
        <f>CAR!$C$58</f>
        <v>OoS</v>
      </c>
      <c r="C12" s="14" t="str">
        <f>CM!$C$58</f>
        <v>OoS</v>
      </c>
      <c r="D12" s="14" t="str">
        <f>DAR!$C$78</f>
        <v>OoS</v>
      </c>
      <c r="E12" s="14" t="str">
        <f>EST!$C$58</f>
        <v>OoS</v>
      </c>
      <c r="F12" s="14" t="str">
        <f>GOV!$C$4066</f>
        <v>DM</v>
      </c>
      <c r="G12" s="14" t="str">
        <f>II!$C$3566</f>
        <v>DM</v>
      </c>
      <c r="H12" s="14" t="str">
        <f>MC!$C$78</f>
        <v>OoS</v>
      </c>
      <c r="I12" s="14" t="str">
        <f>MPM!$C$78</f>
        <v>OoS</v>
      </c>
      <c r="J12" s="14" t="str">
        <f>OT!$C$58</f>
        <v>OoS</v>
      </c>
      <c r="K12" s="14" t="str">
        <f>PAD!$C$58</f>
        <v>OoS</v>
      </c>
      <c r="L12" s="14" t="str">
        <f>PCM!$C$98</f>
        <v>OoS</v>
      </c>
      <c r="M12" s="14" t="str">
        <f>PLAN!$C$78</f>
        <v>OoS</v>
      </c>
      <c r="N12" s="14" t="str">
        <f>PQA!$C$58</f>
        <v>OoS</v>
      </c>
      <c r="O12" s="14" t="str">
        <f>PR!$C$58</f>
        <v>OoS</v>
      </c>
      <c r="P12" s="14" t="str">
        <f>RDM!$C$58</f>
        <v>OoS</v>
      </c>
      <c r="Q12" s="14" t="str">
        <f>RSK!$C$58</f>
        <v>OoS</v>
      </c>
      <c r="R12" s="14" t="str">
        <f>VV!$C$78</f>
        <v>OoS</v>
      </c>
      <c r="S12" s="14" t="str">
        <f>DM!$C$78</f>
        <v>OoS</v>
      </c>
      <c r="T12" s="14" t="str">
        <f>DQ!$C$78</f>
        <v>OoS</v>
      </c>
      <c r="U12" s="14" t="str">
        <f>PI!$C$58</f>
        <v>OoS</v>
      </c>
      <c r="V12" s="14" t="str">
        <f>TS!$C$58</f>
        <v>OoS</v>
      </c>
      <c r="W12" s="14" t="str">
        <f>WE!$C$58</f>
        <v>OoS</v>
      </c>
      <c r="X12" s="14" t="str">
        <f>ESAF!$C$78</f>
        <v>OoS</v>
      </c>
      <c r="Y12" s="14" t="str">
        <f>ESEC!$C$78</f>
        <v>OoS</v>
      </c>
      <c r="Z12" s="14" t="str">
        <f>MST!$C$78</f>
        <v>OoS</v>
      </c>
      <c r="AA12" s="14" t="str">
        <f>CONT!$C$58</f>
        <v>OoS</v>
      </c>
      <c r="AB12" s="14" t="str">
        <f>IRP!$C$58</f>
        <v>OoS</v>
      </c>
      <c r="AC12" s="14" t="str">
        <f>SDM!$C$58</f>
        <v>OoS</v>
      </c>
      <c r="AD12" s="14" t="str">
        <f>STSM!$C$58</f>
        <v>OoS</v>
      </c>
      <c r="AE12" s="14" t="str">
        <f>SAM!$C$118</f>
        <v>OoS</v>
      </c>
      <c r="AF12" s="14" t="str">
        <f>EVW!$C$78</f>
        <v>OoS</v>
      </c>
    </row>
    <row r="13" spans="1:32" ht="13" x14ac:dyDescent="0.3">
      <c r="A13" s="18">
        <v>2.2999999999999998</v>
      </c>
      <c r="B13" s="23"/>
      <c r="C13" s="14" t="str">
        <f>CM!$C$78</f>
        <v>OoS</v>
      </c>
      <c r="D13" s="14" t="str">
        <f>DAR!$C$98</f>
        <v>OoS</v>
      </c>
      <c r="E13" s="14" t="str">
        <f>EST!$C$78</f>
        <v>OoS</v>
      </c>
      <c r="F13" s="14" t="str">
        <f>GOV!$C$4086</f>
        <v>DM</v>
      </c>
      <c r="G13" s="4"/>
      <c r="H13" s="14" t="str">
        <f>MC!$C$98</f>
        <v>OoS</v>
      </c>
      <c r="I13" s="24" t="str">
        <f>MPM!$C$98</f>
        <v>OoS</v>
      </c>
      <c r="J13" s="4"/>
      <c r="K13" s="14" t="str">
        <f>PAD!$C$78</f>
        <v>OoS</v>
      </c>
      <c r="L13" s="4"/>
      <c r="M13" s="14" t="str">
        <f>PLAN!$C$98</f>
        <v>OoS</v>
      </c>
      <c r="N13" s="14" t="str">
        <f>PQA!$C$78</f>
        <v>OoS</v>
      </c>
      <c r="O13" s="14" t="str">
        <f>PR!$C$78</f>
        <v>OoS</v>
      </c>
      <c r="P13" s="14" t="str">
        <f>RDM!$C$78</f>
        <v>OoS</v>
      </c>
      <c r="Q13" s="23"/>
      <c r="R13" s="14" t="str">
        <f>VV!$C$98</f>
        <v>OoS</v>
      </c>
      <c r="S13" s="4"/>
      <c r="T13" s="14" t="str">
        <f>DQ!$C$98</f>
        <v>OoS</v>
      </c>
      <c r="U13" s="14" t="str">
        <f>PI!$C$78</f>
        <v>OoS</v>
      </c>
      <c r="V13" s="14" t="str">
        <f>TS!$C$78</f>
        <v>OoS</v>
      </c>
      <c r="W13" s="14" t="str">
        <f>WE!$C$78</f>
        <v>OoS</v>
      </c>
      <c r="X13" s="14" t="str">
        <f>ESAF!$C$98</f>
        <v>OoS</v>
      </c>
      <c r="Y13" s="14" t="str">
        <f>ESEC!$C$98</f>
        <v>OoS</v>
      </c>
      <c r="Z13" s="14" t="str">
        <f>MST!$C$98</f>
        <v>OoS</v>
      </c>
      <c r="AA13" s="14" t="str">
        <f>CONT!$C$78</f>
        <v>OoS</v>
      </c>
      <c r="AB13" s="14" t="str">
        <f>IRP!$C$78</f>
        <v>OoS</v>
      </c>
      <c r="AC13" s="14" t="str">
        <f>SDM!$C$78</f>
        <v>OoS</v>
      </c>
      <c r="AD13" s="14" t="str">
        <f>STSM!$C$78</f>
        <v>OoS</v>
      </c>
      <c r="AE13" s="14" t="str">
        <f>SAM!$C$138</f>
        <v>OoS</v>
      </c>
      <c r="AF13" s="4"/>
    </row>
    <row r="14" spans="1:32" ht="13" x14ac:dyDescent="0.3">
      <c r="A14" s="18">
        <v>2.4</v>
      </c>
      <c r="B14" s="23"/>
      <c r="C14" s="14" t="str">
        <f>CM!$C$98</f>
        <v>OoS</v>
      </c>
      <c r="D14" s="14" t="str">
        <f>DAR!$C$118</f>
        <v>OoS</v>
      </c>
      <c r="E14" s="17"/>
      <c r="F14" s="14" t="str">
        <f>GOV!$C$4106</f>
        <v>DM</v>
      </c>
      <c r="G14" s="23"/>
      <c r="H14" s="14" t="str">
        <f>MC!$C$118</f>
        <v>OoS</v>
      </c>
      <c r="I14" s="14" t="str">
        <f>MPM!$C$118</f>
        <v>OoS</v>
      </c>
      <c r="J14" s="4"/>
      <c r="K14" s="23"/>
      <c r="L14" s="4"/>
      <c r="M14" s="14" t="str">
        <f>PLAN!$C$118</f>
        <v>OoS</v>
      </c>
      <c r="N14" s="14" t="str">
        <f>PQA!$C$98</f>
        <v>OoS</v>
      </c>
      <c r="O14" s="14" t="str">
        <f>PR!$C$98</f>
        <v>OoS</v>
      </c>
      <c r="P14" s="14" t="str">
        <f>RDM!$C$98</f>
        <v>OoS</v>
      </c>
      <c r="Q14" s="23"/>
      <c r="R14" s="23"/>
      <c r="S14" s="4"/>
      <c r="T14" s="4"/>
      <c r="U14" s="14" t="str">
        <f>PI!$C$98</f>
        <v>OoS</v>
      </c>
      <c r="V14" s="23"/>
      <c r="W14" s="4"/>
      <c r="X14" s="4"/>
      <c r="Y14" s="14" t="str">
        <f>ESEC!$C$118</f>
        <v>OoS</v>
      </c>
      <c r="Z14" s="14" t="str">
        <f>MST!$C$118</f>
        <v>OoS</v>
      </c>
      <c r="AA14" s="23"/>
      <c r="AB14" s="23"/>
      <c r="AC14" s="14" t="str">
        <f>SDM!$C$98</f>
        <v>OoS</v>
      </c>
      <c r="AD14" s="15"/>
      <c r="AE14" s="14" t="str">
        <f>SAM!$C$198</f>
        <v>OoS</v>
      </c>
      <c r="AF14" s="4"/>
    </row>
    <row r="15" spans="1:32" ht="13" x14ac:dyDescent="0.3">
      <c r="A15" s="18">
        <v>2.5</v>
      </c>
      <c r="B15" s="23"/>
      <c r="C15" s="14" t="str">
        <f>CM!$C$118</f>
        <v>OoS</v>
      </c>
      <c r="D15" s="14" t="str">
        <f>DAR!$C$138</f>
        <v>OoS</v>
      </c>
      <c r="E15" s="17"/>
      <c r="F15" s="23"/>
      <c r="G15" s="23"/>
      <c r="H15" s="23"/>
      <c r="I15" s="14" t="str">
        <f>MPM!$C$138</f>
        <v>OoS</v>
      </c>
      <c r="J15" s="4"/>
      <c r="K15" s="23"/>
      <c r="L15" s="4"/>
      <c r="M15" s="14" t="str">
        <f>PLAN!$C$138</f>
        <v>OoS</v>
      </c>
      <c r="N15" s="23"/>
      <c r="O15" s="23"/>
      <c r="P15" s="14" t="str">
        <f>RDM!$C$118</f>
        <v>OoS</v>
      </c>
      <c r="Q15" s="23"/>
      <c r="R15" s="23"/>
      <c r="S15" s="4"/>
      <c r="T15" s="4"/>
      <c r="U15" s="14" t="str">
        <f>PI!$C$118</f>
        <v>OoS</v>
      </c>
      <c r="V15" s="23"/>
      <c r="W15" s="4"/>
      <c r="X15" s="4"/>
      <c r="Y15" s="4"/>
      <c r="Z15" s="4"/>
      <c r="AA15" s="23"/>
      <c r="AB15" s="23"/>
      <c r="AC15" s="14" t="str">
        <f>SDM!$C$118</f>
        <v>OoS</v>
      </c>
      <c r="AD15" s="15"/>
      <c r="AE15" s="15"/>
      <c r="AF15" s="4"/>
    </row>
    <row r="16" spans="1:32" ht="13" x14ac:dyDescent="0.3">
      <c r="A16" s="18">
        <v>2.6</v>
      </c>
      <c r="B16" s="23"/>
      <c r="C16" s="14" t="str">
        <f>CM!$C$138</f>
        <v>OoS</v>
      </c>
      <c r="D16" s="23"/>
      <c r="E16" s="17"/>
      <c r="F16" s="23"/>
      <c r="G16" s="23"/>
      <c r="H16" s="23"/>
      <c r="I16" s="24" t="str">
        <f>MPM!$C$158</f>
        <v>OoS</v>
      </c>
      <c r="J16" s="4"/>
      <c r="K16" s="23"/>
      <c r="L16" s="4"/>
      <c r="M16" s="14" t="str">
        <f>PLAN!$C$158</f>
        <v>OoS</v>
      </c>
      <c r="N16" s="23"/>
      <c r="O16" s="23"/>
      <c r="Q16" s="23"/>
      <c r="R16" s="23"/>
      <c r="S16" s="4"/>
      <c r="T16" s="4"/>
      <c r="U16" s="24" t="str">
        <f>PI!$C$138</f>
        <v>OoS</v>
      </c>
      <c r="V16" s="23"/>
      <c r="W16" s="4"/>
      <c r="X16" s="4"/>
      <c r="Y16" s="4"/>
      <c r="Z16" s="4"/>
      <c r="AA16" s="23"/>
      <c r="AB16" s="23"/>
      <c r="AC16" s="14" t="str">
        <f>SDM!$C$138</f>
        <v>OoS</v>
      </c>
      <c r="AD16" s="23"/>
      <c r="AE16" s="23"/>
      <c r="AF16" s="4"/>
    </row>
    <row r="17" spans="1:32" ht="13" x14ac:dyDescent="0.3">
      <c r="A17" s="18">
        <v>2.7</v>
      </c>
      <c r="B17" s="23"/>
      <c r="C17" s="23"/>
      <c r="D17" s="23"/>
      <c r="E17" s="17"/>
      <c r="F17" s="23"/>
      <c r="G17" s="23"/>
      <c r="H17" s="23"/>
      <c r="I17" s="23"/>
      <c r="J17" s="23"/>
      <c r="K17" s="23"/>
      <c r="L17" s="4"/>
      <c r="M17" s="14" t="str">
        <f>PLAN!$C$178</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PLAN!$C$198</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CAR!$C$78</f>
        <v>OoS</v>
      </c>
      <c r="C21" s="23"/>
      <c r="D21" s="14" t="str">
        <f>DAR!$C$158</f>
        <v>OoS</v>
      </c>
      <c r="E21" s="24" t="str">
        <f>EST!$C$98</f>
        <v>OoS</v>
      </c>
      <c r="F21" s="14" t="str">
        <f>GOV!$C$4126</f>
        <v>DM</v>
      </c>
      <c r="G21" s="14" t="str">
        <f>II!$C$3586</f>
        <v>DM</v>
      </c>
      <c r="H21" s="14" t="str">
        <f>MC!$C$138</f>
        <v>OoS</v>
      </c>
      <c r="I21" s="14" t="str">
        <f>MPM!$C$178</f>
        <v>OoS</v>
      </c>
      <c r="J21" s="14" t="str">
        <f>OT!$C$78</f>
        <v>OoS</v>
      </c>
      <c r="K21" s="14" t="str">
        <f>PAD!$C$98</f>
        <v>OoS</v>
      </c>
      <c r="L21" s="14" t="str">
        <f>PCM!$C$118</f>
        <v>OoS</v>
      </c>
      <c r="M21" s="14" t="str">
        <f>PLAN!$C$218</f>
        <v>OoS</v>
      </c>
      <c r="N21" s="14" t="str">
        <f>PQA!$C$118</f>
        <v>OoS</v>
      </c>
      <c r="O21" s="14" t="str">
        <f>PR!$C$118</f>
        <v>OoS</v>
      </c>
      <c r="P21" s="14" t="str">
        <f>RDM!$C$138</f>
        <v>OoS</v>
      </c>
      <c r="Q21" s="14" t="str">
        <f>RSK!$C$78</f>
        <v>OoS</v>
      </c>
      <c r="R21" s="14" t="str">
        <f>VV!$C$118</f>
        <v>OoS</v>
      </c>
      <c r="S21" s="14" t="str">
        <f>DM!$C$98</f>
        <v>OoS</v>
      </c>
      <c r="T21" s="14" t="str">
        <f>DQ!$C$118</f>
        <v>OoS</v>
      </c>
      <c r="U21" s="14" t="str">
        <f>PI!$C$158</f>
        <v>OoS</v>
      </c>
      <c r="V21" s="14" t="str">
        <f>TS!$C$98</f>
        <v>OoS</v>
      </c>
      <c r="W21" s="14" t="str">
        <f>WE!$C$98</f>
        <v>OoS</v>
      </c>
      <c r="X21" s="14" t="str">
        <f>ESAF!$C$118</f>
        <v>OoS</v>
      </c>
      <c r="Y21" s="14" t="str">
        <f>ESEC!$C$138</f>
        <v>OoS</v>
      </c>
      <c r="Z21" s="14" t="str">
        <f>MST!$C$138</f>
        <v>OoS</v>
      </c>
      <c r="AA21" s="14" t="str">
        <f>CONT!$C$98</f>
        <v>OoS</v>
      </c>
      <c r="AB21" s="14" t="str">
        <f>IRP!$C$98</f>
        <v>OoS</v>
      </c>
      <c r="AC21" s="14" t="str">
        <f>SDM!$C$158</f>
        <v>OoS</v>
      </c>
      <c r="AD21" s="14" t="str">
        <f>STSM!$C$98</f>
        <v>OoS</v>
      </c>
      <c r="AE21" s="14" t="str">
        <f>SAM!$C$198</f>
        <v>OoS</v>
      </c>
      <c r="AF21" s="14" t="str">
        <f>EVW!$C$98</f>
        <v>OoS</v>
      </c>
    </row>
    <row r="22" spans="1:32" ht="13" x14ac:dyDescent="0.3">
      <c r="A22" s="18">
        <v>3.2</v>
      </c>
      <c r="B22" s="14" t="str">
        <f>CAR!$C$98</f>
        <v>OoS</v>
      </c>
      <c r="C22" s="23"/>
      <c r="D22" s="23"/>
      <c r="E22" s="14" t="str">
        <f>EST!$C$118</f>
        <v>OoS</v>
      </c>
      <c r="F22" s="14" t="str">
        <f>GOV!$C$4146</f>
        <v>DM</v>
      </c>
      <c r="G22" s="14" t="str">
        <f>II!$C$3606</f>
        <v>DM</v>
      </c>
      <c r="H22" s="14" t="str">
        <f>MC!$C$158</f>
        <v>OoS</v>
      </c>
      <c r="I22" s="14" t="str">
        <f>MPM!$C$198</f>
        <v>OoS</v>
      </c>
      <c r="J22" s="14" t="str">
        <f>OT!$C$98</f>
        <v>OoS</v>
      </c>
      <c r="K22" s="14" t="str">
        <f>PAD!$C$118</f>
        <v>OoS</v>
      </c>
      <c r="L22" s="14" t="str">
        <f>PCM!$C$138</f>
        <v>OoS</v>
      </c>
      <c r="M22" s="14" t="str">
        <f>PLAN!$C$238</f>
        <v>OoS</v>
      </c>
      <c r="N22" s="17"/>
      <c r="O22" s="23"/>
      <c r="P22" s="14" t="str">
        <f>RDM!$C$158</f>
        <v>OoS</v>
      </c>
      <c r="Q22" s="14" t="str">
        <f>RSK!$C$98</f>
        <v>OoS</v>
      </c>
      <c r="R22" s="14" t="str">
        <f>VV!$C$138</f>
        <v>OoS</v>
      </c>
      <c r="S22" s="14" t="str">
        <f>DM!$C$118</f>
        <v>OoS</v>
      </c>
      <c r="T22" s="14" t="str">
        <f>DQ!$C$138</f>
        <v>OoS</v>
      </c>
      <c r="U22" s="14" t="str">
        <f>PI!$C$178</f>
        <v>OoS</v>
      </c>
      <c r="V22" s="14" t="str">
        <f>TS!$C$118</f>
        <v>OoS</v>
      </c>
      <c r="W22" s="14" t="str">
        <f>WE!$C$118</f>
        <v>OoS</v>
      </c>
      <c r="X22" s="14" t="str">
        <f>ESAF!$C$138</f>
        <v>OoS</v>
      </c>
      <c r="Y22" s="14" t="str">
        <f>ESEC!$C$158</f>
        <v>OoS</v>
      </c>
      <c r="Z22" s="14" t="str">
        <f>MST!$C$158</f>
        <v>OoS</v>
      </c>
      <c r="AA22" s="14" t="str">
        <f>CONT!$C$118</f>
        <v>OoS</v>
      </c>
      <c r="AB22" s="14" t="str">
        <f>IRP!$C$118</f>
        <v>OoS</v>
      </c>
      <c r="AC22" s="23"/>
      <c r="AD22" s="23"/>
      <c r="AE22" s="14" t="str">
        <f>SAM!$C$218</f>
        <v>OoS</v>
      </c>
      <c r="AF22" s="14" t="str">
        <f>EVW!$C$118</f>
        <v>OoS</v>
      </c>
    </row>
    <row r="23" spans="1:32" ht="13" x14ac:dyDescent="0.3">
      <c r="A23" s="18">
        <v>3.3</v>
      </c>
      <c r="B23" s="14" t="str">
        <f>CAR!$C$118</f>
        <v>OoS</v>
      </c>
      <c r="C23" s="23"/>
      <c r="D23" s="23"/>
      <c r="E23" s="17"/>
      <c r="F23" s="23"/>
      <c r="G23" s="14" t="str">
        <f>II!$C$3626</f>
        <v>DM</v>
      </c>
      <c r="H23" s="14" t="str">
        <f>MC!$C$178</f>
        <v>OoS</v>
      </c>
      <c r="I23" s="14" t="str">
        <f>MPM!$C$218</f>
        <v>OoS</v>
      </c>
      <c r="J23" s="14" t="str">
        <f>OT!$C$118</f>
        <v>OoS</v>
      </c>
      <c r="K23" s="14" t="str">
        <f>PAD!$C$138</f>
        <v>OoS</v>
      </c>
      <c r="L23" s="14" t="str">
        <f>PCM!$C$158</f>
        <v>OoS</v>
      </c>
      <c r="M23" s="14" t="str">
        <f>PLAN!$C$258</f>
        <v>OoS</v>
      </c>
      <c r="N23" s="17"/>
      <c r="O23" s="4"/>
      <c r="P23" s="14" t="str">
        <f>RDM!$C$178</f>
        <v>OoS</v>
      </c>
      <c r="Q23" s="14" t="str">
        <f>RSK!$C$118</f>
        <v>OoS</v>
      </c>
      <c r="R23" s="23"/>
      <c r="S23" s="17"/>
      <c r="T23" s="17"/>
      <c r="U23" s="14" t="str">
        <f>PI!$C$198</f>
        <v>OoS</v>
      </c>
      <c r="V23" s="14" t="str">
        <f>TS!$C$138</f>
        <v>OoS</v>
      </c>
      <c r="W23" s="14" t="str">
        <f>WE!$C$138</f>
        <v>OoS</v>
      </c>
      <c r="X23" s="14" t="str">
        <f>ESAF!$C$158</f>
        <v>OoS</v>
      </c>
      <c r="Y23" s="14" t="str">
        <f>ESEC!$C$178</f>
        <v>OoS</v>
      </c>
      <c r="Z23" s="14" t="str">
        <f>MST!$C$178</f>
        <v>OoS</v>
      </c>
      <c r="AA23" s="24" t="str">
        <f>CONT!$C$138</f>
        <v>OoS</v>
      </c>
      <c r="AB23" s="23"/>
      <c r="AC23" s="23"/>
      <c r="AD23" s="23"/>
      <c r="AE23" s="23"/>
      <c r="AF23" s="17"/>
    </row>
    <row r="24" spans="1:32" ht="13" x14ac:dyDescent="0.3">
      <c r="A24" s="18">
        <v>3.4</v>
      </c>
      <c r="B24" s="14" t="str">
        <f>CAR!$C$138</f>
        <v>OoS</v>
      </c>
      <c r="C24" s="23"/>
      <c r="D24" s="23"/>
      <c r="E24" s="23"/>
      <c r="F24" s="23"/>
      <c r="G24" s="23"/>
      <c r="H24" s="14" t="str">
        <f>MC!$C$198</f>
        <v>OoS</v>
      </c>
      <c r="I24" s="14" t="str">
        <f>MPM!$C$238</f>
        <v>OoS</v>
      </c>
      <c r="J24" s="14" t="str">
        <f>OT!$C$138</f>
        <v>OoS</v>
      </c>
      <c r="K24" s="14" t="str">
        <f>PAD!$C$158</f>
        <v>OoS</v>
      </c>
      <c r="L24" s="14" t="str">
        <f>PCM!$C$178</f>
        <v>OoS</v>
      </c>
      <c r="M24" s="14" t="str">
        <f>PLAN!$C$278</f>
        <v>OoS</v>
      </c>
      <c r="N24" s="17"/>
      <c r="O24" s="4"/>
      <c r="P24" s="14" t="str">
        <f>RDM!$C$198</f>
        <v>OoS</v>
      </c>
      <c r="Q24" s="14" t="str">
        <f>RSK!$C$138</f>
        <v>OoS</v>
      </c>
      <c r="R24" s="23"/>
      <c r="S24" s="4"/>
      <c r="T24" s="4"/>
      <c r="U24" s="23"/>
      <c r="V24" s="14" t="str">
        <f>TS!$C$158</f>
        <v>OoS</v>
      </c>
      <c r="W24" s="4"/>
      <c r="X24" s="4"/>
      <c r="Y24" s="4"/>
      <c r="Z24" s="4"/>
      <c r="AA24" s="23"/>
      <c r="AB24" s="23"/>
      <c r="AC24" s="23"/>
      <c r="AD24" s="23"/>
      <c r="AE24" s="23"/>
      <c r="AF24" s="4"/>
    </row>
    <row r="25" spans="1:32" ht="13" x14ac:dyDescent="0.3">
      <c r="A25" s="18">
        <v>3.5</v>
      </c>
      <c r="B25" s="14" t="str">
        <f>CAR!$C$158</f>
        <v>OoS</v>
      </c>
      <c r="C25" s="23"/>
      <c r="D25" s="23"/>
      <c r="E25" s="23"/>
      <c r="F25" s="23"/>
      <c r="G25" s="23"/>
      <c r="H25" s="23"/>
      <c r="I25" s="14" t="str">
        <f>MPM!$C$258</f>
        <v>OoS</v>
      </c>
      <c r="J25" s="14" t="str">
        <f>OT!$C$158</f>
        <v>OoS</v>
      </c>
      <c r="K25" s="14" t="str">
        <f>PAD!$C$178</f>
        <v>OoS</v>
      </c>
      <c r="L25" s="14" t="str">
        <f>PCM!$C$198</f>
        <v>OoS</v>
      </c>
      <c r="M25" s="23"/>
      <c r="N25" s="17"/>
      <c r="O25" s="23"/>
      <c r="P25" s="14" t="str">
        <f>RDM!$C$218</f>
        <v>OoS</v>
      </c>
      <c r="Q25" s="14" t="str">
        <f>RSK!$C$158</f>
        <v>OoS</v>
      </c>
      <c r="R25" s="23"/>
      <c r="S25" s="4"/>
      <c r="T25" s="4"/>
      <c r="U25" s="23"/>
      <c r="V25" s="14" t="str">
        <f>TS!$C$178</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MPM!$C$278</f>
        <v>OoS</v>
      </c>
      <c r="J26" s="14" t="str">
        <f>OT!$C$178</f>
        <v>OoS</v>
      </c>
      <c r="K26" s="14" t="str">
        <f>PAD!$C$198</f>
        <v>OoS</v>
      </c>
      <c r="L26" s="14" t="str">
        <f>PCM!$C$218</f>
        <v>OoS</v>
      </c>
      <c r="M26" s="23"/>
      <c r="N26" s="23"/>
      <c r="O26" s="23"/>
      <c r="P26" s="14" t="str">
        <f>RDM!$C$238</f>
        <v>OoS</v>
      </c>
      <c r="Q26" s="4"/>
      <c r="R26" s="23"/>
      <c r="S26" s="4"/>
      <c r="T26" s="4"/>
      <c r="U26" s="23"/>
      <c r="V26" s="14" t="str">
        <f>TS!$C$198</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RDM!$C$258</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CAR!$C$178</f>
        <v>OoS</v>
      </c>
      <c r="C30" s="23"/>
      <c r="D30" s="23"/>
      <c r="E30" s="23"/>
      <c r="F30" s="14" t="str">
        <f>GOV!$C$4166</f>
        <v>DM</v>
      </c>
      <c r="G30" s="14" t="str">
        <f>II!$C$3646</f>
        <v>DM</v>
      </c>
      <c r="H30" s="23"/>
      <c r="I30" s="14" t="str">
        <f>MPM!$C$298</f>
        <v>OoS</v>
      </c>
      <c r="J30" s="23"/>
      <c r="K30" s="17"/>
      <c r="L30" s="14" t="str">
        <f>PCM!$C$238</f>
        <v>OoS</v>
      </c>
      <c r="M30" s="14" t="str">
        <f>PLAN!$C$298</f>
        <v>OoS</v>
      </c>
      <c r="N30" s="23"/>
      <c r="O30" s="23"/>
      <c r="P30" s="23"/>
      <c r="Q30" s="23"/>
      <c r="R30" s="23"/>
      <c r="S30" s="4"/>
      <c r="T30" s="4"/>
      <c r="U30" s="23"/>
      <c r="V30" s="23"/>
      <c r="W30" s="4"/>
      <c r="X30" s="4"/>
      <c r="Y30" s="4"/>
      <c r="Z30" s="14" t="str">
        <f>MST!$C$198</f>
        <v>OoS</v>
      </c>
      <c r="AA30" s="23"/>
      <c r="AB30" s="23"/>
      <c r="AC30" s="23"/>
      <c r="AD30" s="23"/>
      <c r="AE30" s="14" t="str">
        <f>SAM!$C$238</f>
        <v>OoS</v>
      </c>
      <c r="AF30" s="4"/>
    </row>
    <row r="31" spans="1:32" ht="13" hidden="1" x14ac:dyDescent="0.3">
      <c r="A31" s="18">
        <v>4.2</v>
      </c>
      <c r="B31" s="14" t="str">
        <f>CAR!$C$198</f>
        <v>OoS</v>
      </c>
      <c r="C31" s="23"/>
      <c r="D31" s="23"/>
      <c r="E31" s="23"/>
      <c r="F31" s="23"/>
      <c r="G31" s="23"/>
      <c r="H31" s="23"/>
      <c r="I31" s="14" t="str">
        <f>MPM!$C$318</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MPM!$C$338</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MPM!$C$358</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MPM!$C$378</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CAR!$C$218</f>
        <v>OoS</v>
      </c>
      <c r="C37" s="23"/>
      <c r="D37" s="23"/>
      <c r="E37" s="23"/>
      <c r="F37" s="23"/>
      <c r="G37" s="23"/>
      <c r="H37" s="23"/>
      <c r="I37" s="14" t="str">
        <f>MPM!$C$398</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MPM!$C$418</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MPM!$C$438</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47" priority="191" operator="containsText" text="S">
      <formula>NOT(ISERROR(SEARCH("S",AF2)))</formula>
    </cfRule>
    <cfRule type="containsText" dxfId="46" priority="192" operator="containsText" text="U">
      <formula>NOT(ISERROR(SEARCH("U",AF2)))</formula>
    </cfRule>
    <cfRule type="containsText" dxfId="45" priority="193" operator="containsText" text="NR">
      <formula>NOT(ISERROR(SEARCH("NR",AF2)))</formula>
    </cfRule>
  </conditionalFormatting>
  <conditionalFormatting sqref="B11:AF19">
    <cfRule type="expression" dxfId="44" priority="9" stopIfTrue="1">
      <formula>(B$40&lt;2)</formula>
    </cfRule>
  </conditionalFormatting>
  <conditionalFormatting sqref="B21:AF28">
    <cfRule type="expression" dxfId="43" priority="8" stopIfTrue="1">
      <formula>(B$40&lt;3)</formula>
    </cfRule>
  </conditionalFormatting>
  <conditionalFormatting sqref="B30:AF35">
    <cfRule type="expression" dxfId="42" priority="7" stopIfTrue="1">
      <formula>(B$40&lt;4)</formula>
    </cfRule>
  </conditionalFormatting>
  <conditionalFormatting sqref="B37:AF39">
    <cfRule type="expression" dxfId="41" priority="6" stopIfTrue="1">
      <formula>(B$40&lt;5)</formula>
    </cfRule>
  </conditionalFormatting>
  <conditionalFormatting sqref="B5:AF9 B11:AF19 B21:AF28 B30:AF35 B37:AF39">
    <cfRule type="expression" dxfId="40" priority="1">
      <formula>OR(B5="NY")</formula>
    </cfRule>
    <cfRule type="expression" dxfId="39" priority="2">
      <formula>OR(B5="NC")</formula>
    </cfRule>
    <cfRule type="expression" dxfId="38" priority="3">
      <formula>OR(B5="L",B5="FM",B5="S")</formula>
    </cfRule>
    <cfRule type="expression" dxfId="37" priority="4">
      <formula>OR(B5="M",B5="LM",B5="NR")</formula>
    </cfRule>
    <cfRule type="expression" dxfId="36" priority="5">
      <formula>OR(B5="H",B5="PM",B5="NM",B5="DM",B5="U")</formula>
    </cfRule>
  </conditionalFormatting>
  <pageMargins left="0.75" right="0.75" top="1" bottom="1" header="0.5" footer="0.5"/>
  <pageSetup orientation="portrait" horizontalDpi="4294967292" verticalDpi="429496729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C57D0-770D-4FCC-860C-297FDB10DBF2}">
  <sheetPr codeName="Sheet61"/>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Summary'!B57</f>
        <v>P-18</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CAR!$C$19</f>
        <v>OoS</v>
      </c>
      <c r="C5" s="14" t="str">
        <f>CM!$C$19</f>
        <v>OoS</v>
      </c>
      <c r="D5" s="14" t="str">
        <f>DAR!$C$19</f>
        <v>OoS</v>
      </c>
      <c r="E5" s="14" t="str">
        <f>EST!$C$19</f>
        <v>OoS</v>
      </c>
      <c r="F5" s="14" t="str">
        <f>GOV!$C$4027</f>
        <v>DM</v>
      </c>
      <c r="G5" s="14" t="str">
        <f>II!$C$3527</f>
        <v>DM</v>
      </c>
      <c r="H5" s="14" t="str">
        <f>MC!$C$19</f>
        <v>OoS</v>
      </c>
      <c r="I5" s="14" t="str">
        <f>MPM!$C$19</f>
        <v>OoS</v>
      </c>
      <c r="J5" s="14" t="str">
        <f>OT!$C$19</f>
        <v>OoS</v>
      </c>
      <c r="K5" s="14" t="str">
        <f>PAD!$C$19</f>
        <v>OoS</v>
      </c>
      <c r="L5" s="14" t="str">
        <f>PCM!$C$19</f>
        <v>OoS</v>
      </c>
      <c r="M5" s="14" t="str">
        <f>PLAN!$C$19</f>
        <v>OoS</v>
      </c>
      <c r="N5" s="14" t="str">
        <f>PQA!$C$19</f>
        <v>OoS</v>
      </c>
      <c r="O5" s="14" t="str">
        <f>PR!$C$19</f>
        <v>OoS</v>
      </c>
      <c r="P5" s="14" t="str">
        <f>RDM!$C$19</f>
        <v>OoS</v>
      </c>
      <c r="Q5" s="14" t="str">
        <f>RSK!$C$19</f>
        <v>OoS</v>
      </c>
      <c r="R5" s="14" t="str">
        <f>VV!$C$19</f>
        <v>OoS</v>
      </c>
      <c r="S5" s="14" t="str">
        <f>DM!$C$19</f>
        <v>OoS</v>
      </c>
      <c r="T5" s="14" t="str">
        <f>DQ!$C$19</f>
        <v>OoS</v>
      </c>
      <c r="U5" s="14" t="str">
        <f>PI!$C$19</f>
        <v>OoS</v>
      </c>
      <c r="V5" s="14" t="str">
        <f>TS!$C$19</f>
        <v>OoS</v>
      </c>
      <c r="W5" s="14" t="str">
        <f>WE!$C$19</f>
        <v>OoS</v>
      </c>
      <c r="X5" s="14" t="str">
        <f>ESAF!$C$19</f>
        <v>OoS</v>
      </c>
      <c r="Y5" s="14" t="str">
        <f>ESEC!$C$19</f>
        <v>OoS</v>
      </c>
      <c r="Z5" s="14" t="str">
        <f>MST!$C$19</f>
        <v>OoS</v>
      </c>
      <c r="AA5" s="14" t="str">
        <f>CONT!$C$19</f>
        <v>OoS</v>
      </c>
      <c r="AB5" s="14" t="str">
        <f>IRP!$C$19</f>
        <v>OoS</v>
      </c>
      <c r="AC5" s="14" t="str">
        <f>SDM!$C$19</f>
        <v>OoS</v>
      </c>
      <c r="AD5" s="14" t="str">
        <f>STSM!$C$19</f>
        <v>OoS</v>
      </c>
      <c r="AE5" s="14" t="str">
        <f>SAM!$C$19</f>
        <v>OoS</v>
      </c>
      <c r="AF5" s="14" t="str">
        <f>EVW!$C$19</f>
        <v>OoS</v>
      </c>
    </row>
    <row r="6" spans="1:32" ht="13" x14ac:dyDescent="0.3">
      <c r="A6" s="18">
        <v>1.2</v>
      </c>
      <c r="B6" s="23"/>
      <c r="C6" s="23"/>
      <c r="D6" s="14" t="str">
        <f>DAR!$C$39</f>
        <v>OoS</v>
      </c>
      <c r="E6" s="23"/>
      <c r="F6" s="4"/>
      <c r="G6" s="4"/>
      <c r="H6" s="14" t="str">
        <f>MC!$C$39</f>
        <v>OoS</v>
      </c>
      <c r="I6" s="14" t="str">
        <f>MPM!$C$39</f>
        <v>OoS</v>
      </c>
      <c r="J6" s="4"/>
      <c r="K6" s="4"/>
      <c r="L6" s="14" t="str">
        <f>PCM!$C$39</f>
        <v>OoS</v>
      </c>
      <c r="M6" s="14" t="str">
        <f>PLAN!$C$39</f>
        <v>OoS</v>
      </c>
      <c r="N6" s="4"/>
      <c r="O6" s="4"/>
      <c r="P6" s="4"/>
      <c r="Q6" s="4"/>
      <c r="R6" s="14" t="str">
        <f>VV!$C$39</f>
        <v>OoS</v>
      </c>
      <c r="S6" s="14" t="str">
        <f>DM!$C$39</f>
        <v>OoS</v>
      </c>
      <c r="T6" s="14" t="str">
        <f>DQ!$C$39</f>
        <v>OoS</v>
      </c>
      <c r="U6" s="4"/>
      <c r="V6" s="4"/>
      <c r="W6" s="17"/>
      <c r="X6" s="14" t="str">
        <f>ESAF!$C$39</f>
        <v>OoS</v>
      </c>
      <c r="Y6" s="14" t="str">
        <f>ESEC!$C$39</f>
        <v>OoS</v>
      </c>
      <c r="Z6" s="14" t="str">
        <f>MST!$C$39</f>
        <v>OoS</v>
      </c>
      <c r="AA6" s="4"/>
      <c r="AB6" s="4"/>
      <c r="AC6" s="4"/>
      <c r="AD6" s="4"/>
      <c r="AE6" s="14" t="str">
        <f>SAM!$C$39</f>
        <v>OoS</v>
      </c>
      <c r="AF6" s="14" t="str">
        <f>EVW!$C$39</f>
        <v>OoS</v>
      </c>
    </row>
    <row r="7" spans="1:32" ht="13" x14ac:dyDescent="0.3">
      <c r="A7" s="18">
        <v>1.3</v>
      </c>
      <c r="B7" s="23"/>
      <c r="C7" s="23"/>
      <c r="D7" s="23"/>
      <c r="E7" s="23"/>
      <c r="F7" s="4"/>
      <c r="G7" s="23"/>
      <c r="H7" s="23"/>
      <c r="I7" s="17"/>
      <c r="J7" s="4"/>
      <c r="K7" s="23"/>
      <c r="L7" s="14" t="str">
        <f>PCM!$C$59</f>
        <v>OoS</v>
      </c>
      <c r="M7" s="23"/>
      <c r="N7" s="4"/>
      <c r="O7" s="4"/>
      <c r="P7" s="23"/>
      <c r="Q7" s="4"/>
      <c r="R7" s="4"/>
      <c r="S7" s="4"/>
      <c r="T7" s="4"/>
      <c r="U7" s="4"/>
      <c r="V7" s="4"/>
      <c r="W7" s="4"/>
      <c r="X7" s="4"/>
      <c r="Y7" s="4"/>
      <c r="Z7" s="4"/>
      <c r="AA7" s="4"/>
      <c r="AB7" s="4"/>
      <c r="AC7" s="4"/>
      <c r="AD7" s="4"/>
      <c r="AE7" s="14" t="str">
        <f>SAM!$C$59</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SAM!$C$79</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CAR!$C$39</f>
        <v>OoS</v>
      </c>
      <c r="C11" s="14" t="str">
        <f>CM!$C$39</f>
        <v>OoS</v>
      </c>
      <c r="D11" s="14" t="str">
        <f>DAR!$C$59</f>
        <v>OoS</v>
      </c>
      <c r="E11" s="14" t="str">
        <f>EST!$C$39</f>
        <v>OoS</v>
      </c>
      <c r="F11" s="14" t="str">
        <f>GOV!$C$4047</f>
        <v>DM</v>
      </c>
      <c r="G11" s="14" t="str">
        <f>II!$C$3547</f>
        <v>DM</v>
      </c>
      <c r="H11" s="14" t="str">
        <f>MC!$C$59</f>
        <v>OoS</v>
      </c>
      <c r="I11" s="14" t="str">
        <f>MPM!$C$59</f>
        <v>OoS</v>
      </c>
      <c r="J11" s="14" t="str">
        <f>OT!$C$39</f>
        <v>OoS</v>
      </c>
      <c r="K11" s="14" t="str">
        <f>PAD!$C$39</f>
        <v>OoS</v>
      </c>
      <c r="L11" s="14" t="str">
        <f>PCM!$C$79</f>
        <v>OoS</v>
      </c>
      <c r="M11" s="14" t="str">
        <f>PLAN!$C$59</f>
        <v>OoS</v>
      </c>
      <c r="N11" s="14" t="str">
        <f>PQA!$C$39</f>
        <v>OoS</v>
      </c>
      <c r="O11" s="14" t="str">
        <f>PR!$C$39</f>
        <v>OoS</v>
      </c>
      <c r="P11" s="14" t="str">
        <f>RDM!$C$39</f>
        <v>OoS</v>
      </c>
      <c r="Q11" s="14" t="str">
        <f>RSK!$C$39</f>
        <v>OoS</v>
      </c>
      <c r="R11" s="14" t="str">
        <f>VV!$C$59</f>
        <v>OoS</v>
      </c>
      <c r="S11" s="14" t="str">
        <f>DM!$C$59</f>
        <v>OoS</v>
      </c>
      <c r="T11" s="14" t="str">
        <f>DQ!$C$59</f>
        <v>OoS</v>
      </c>
      <c r="U11" s="14" t="str">
        <f>PI!$C$39</f>
        <v>OoS</v>
      </c>
      <c r="V11" s="14" t="str">
        <f>TS!$C$39</f>
        <v>OoS</v>
      </c>
      <c r="W11" s="14" t="str">
        <f>WE!$C$39</f>
        <v>OoS</v>
      </c>
      <c r="X11" s="14" t="str">
        <f>ESAF!$C$59</f>
        <v>OoS</v>
      </c>
      <c r="Y11" s="14" t="str">
        <f>ESEC!$C$59</f>
        <v>OoS</v>
      </c>
      <c r="Z11" s="14" t="str">
        <f>MST!$C$59</f>
        <v>OoS</v>
      </c>
      <c r="AA11" s="14" t="str">
        <f>CONT!$C$39</f>
        <v>OoS</v>
      </c>
      <c r="AB11" s="14" t="str">
        <f>IRP!$C$39</f>
        <v>OoS</v>
      </c>
      <c r="AC11" s="14" t="str">
        <f>SDM!$C$39</f>
        <v>OoS</v>
      </c>
      <c r="AD11" s="14" t="str">
        <f>STSM!$C$39</f>
        <v>OoS</v>
      </c>
      <c r="AE11" s="14" t="str">
        <f>SAM!$C$99</f>
        <v>OoS</v>
      </c>
      <c r="AF11" s="14" t="str">
        <f>EVW!$C$59</f>
        <v>OoS</v>
      </c>
    </row>
    <row r="12" spans="1:32" ht="13" x14ac:dyDescent="0.3">
      <c r="A12" s="18">
        <v>2.2000000000000002</v>
      </c>
      <c r="B12" s="14" t="str">
        <f>CAR!$C$59</f>
        <v>OoS</v>
      </c>
      <c r="C12" s="14" t="str">
        <f>CM!$C$59</f>
        <v>OoS</v>
      </c>
      <c r="D12" s="14" t="str">
        <f>DAR!$C$79</f>
        <v>OoS</v>
      </c>
      <c r="E12" s="14" t="str">
        <f>EST!$C$59</f>
        <v>OoS</v>
      </c>
      <c r="F12" s="14" t="str">
        <f>GOV!$C$4067</f>
        <v>DM</v>
      </c>
      <c r="G12" s="14" t="str">
        <f>II!$C$3567</f>
        <v>DM</v>
      </c>
      <c r="H12" s="14" t="str">
        <f>MC!$C$79</f>
        <v>OoS</v>
      </c>
      <c r="I12" s="14" t="str">
        <f>MPM!$C$79</f>
        <v>OoS</v>
      </c>
      <c r="J12" s="14" t="str">
        <f>OT!$C$59</f>
        <v>OoS</v>
      </c>
      <c r="K12" s="14" t="str">
        <f>PAD!$C$59</f>
        <v>OoS</v>
      </c>
      <c r="L12" s="14" t="str">
        <f>PCM!$C$99</f>
        <v>OoS</v>
      </c>
      <c r="M12" s="14" t="str">
        <f>PLAN!$C$79</f>
        <v>OoS</v>
      </c>
      <c r="N12" s="14" t="str">
        <f>PQA!$C$59</f>
        <v>OoS</v>
      </c>
      <c r="O12" s="14" t="str">
        <f>PR!$C$59</f>
        <v>OoS</v>
      </c>
      <c r="P12" s="14" t="str">
        <f>RDM!$C$59</f>
        <v>OoS</v>
      </c>
      <c r="Q12" s="14" t="str">
        <f>RSK!$C$59</f>
        <v>OoS</v>
      </c>
      <c r="R12" s="14" t="str">
        <f>VV!$C$79</f>
        <v>OoS</v>
      </c>
      <c r="S12" s="14" t="str">
        <f>DM!$C$79</f>
        <v>OoS</v>
      </c>
      <c r="T12" s="14" t="str">
        <f>DQ!$C$79</f>
        <v>OoS</v>
      </c>
      <c r="U12" s="14" t="str">
        <f>PI!$C$59</f>
        <v>OoS</v>
      </c>
      <c r="V12" s="14" t="str">
        <f>TS!$C$59</f>
        <v>OoS</v>
      </c>
      <c r="W12" s="14" t="str">
        <f>WE!$C$59</f>
        <v>OoS</v>
      </c>
      <c r="X12" s="14" t="str">
        <f>ESAF!$C$79</f>
        <v>OoS</v>
      </c>
      <c r="Y12" s="14" t="str">
        <f>ESEC!$C$79</f>
        <v>OoS</v>
      </c>
      <c r="Z12" s="14" t="str">
        <f>MST!$C$79</f>
        <v>OoS</v>
      </c>
      <c r="AA12" s="14" t="str">
        <f>CONT!$C$59</f>
        <v>OoS</v>
      </c>
      <c r="AB12" s="14" t="str">
        <f>IRP!$C$59</f>
        <v>OoS</v>
      </c>
      <c r="AC12" s="14" t="str">
        <f>SDM!$C$59</f>
        <v>OoS</v>
      </c>
      <c r="AD12" s="14" t="str">
        <f>STSM!$C$59</f>
        <v>OoS</v>
      </c>
      <c r="AE12" s="14" t="str">
        <f>SAM!$C$119</f>
        <v>OoS</v>
      </c>
      <c r="AF12" s="14" t="str">
        <f>EVW!$C$79</f>
        <v>OoS</v>
      </c>
    </row>
    <row r="13" spans="1:32" ht="13" x14ac:dyDescent="0.3">
      <c r="A13" s="18">
        <v>2.2999999999999998</v>
      </c>
      <c r="B13" s="23"/>
      <c r="C13" s="14" t="str">
        <f>CM!$C$79</f>
        <v>OoS</v>
      </c>
      <c r="D13" s="14" t="str">
        <f>DAR!$C$99</f>
        <v>OoS</v>
      </c>
      <c r="E13" s="14" t="str">
        <f>EST!$C$79</f>
        <v>OoS</v>
      </c>
      <c r="F13" s="14" t="str">
        <f>GOV!$C$4087</f>
        <v>DM</v>
      </c>
      <c r="G13" s="4"/>
      <c r="H13" s="14" t="str">
        <f>MC!$C$99</f>
        <v>OoS</v>
      </c>
      <c r="I13" s="24" t="str">
        <f>MPM!$C$99</f>
        <v>OoS</v>
      </c>
      <c r="J13" s="4"/>
      <c r="K13" s="14" t="str">
        <f>PAD!$C$79</f>
        <v>OoS</v>
      </c>
      <c r="L13" s="4"/>
      <c r="M13" s="14" t="str">
        <f>PLAN!$C$99</f>
        <v>OoS</v>
      </c>
      <c r="N13" s="14" t="str">
        <f>PQA!$C$79</f>
        <v>OoS</v>
      </c>
      <c r="O13" s="14" t="str">
        <f>PR!$C$79</f>
        <v>OoS</v>
      </c>
      <c r="P13" s="14" t="str">
        <f>RDM!$C$79</f>
        <v>OoS</v>
      </c>
      <c r="Q13" s="23"/>
      <c r="R13" s="14" t="str">
        <f>VV!$C$99</f>
        <v>OoS</v>
      </c>
      <c r="S13" s="4"/>
      <c r="T13" s="14" t="str">
        <f>DQ!$C$99</f>
        <v>OoS</v>
      </c>
      <c r="U13" s="14" t="str">
        <f>PI!$C$79</f>
        <v>OoS</v>
      </c>
      <c r="V13" s="14" t="str">
        <f>TS!$C$79</f>
        <v>OoS</v>
      </c>
      <c r="W13" s="14" t="str">
        <f>WE!$C$79</f>
        <v>OoS</v>
      </c>
      <c r="X13" s="14" t="str">
        <f>ESAF!$C$99</f>
        <v>OoS</v>
      </c>
      <c r="Y13" s="14" t="str">
        <f>ESEC!$C$99</f>
        <v>OoS</v>
      </c>
      <c r="Z13" s="14" t="str">
        <f>MST!$C$99</f>
        <v>OoS</v>
      </c>
      <c r="AA13" s="14" t="str">
        <f>CONT!$C$79</f>
        <v>OoS</v>
      </c>
      <c r="AB13" s="14" t="str">
        <f>IRP!$C$79</f>
        <v>OoS</v>
      </c>
      <c r="AC13" s="14" t="str">
        <f>SDM!$C$79</f>
        <v>OoS</v>
      </c>
      <c r="AD13" s="14" t="str">
        <f>STSM!$C$79</f>
        <v>OoS</v>
      </c>
      <c r="AE13" s="14" t="str">
        <f>SAM!$C$139</f>
        <v>OoS</v>
      </c>
      <c r="AF13" s="4"/>
    </row>
    <row r="14" spans="1:32" ht="13" x14ac:dyDescent="0.3">
      <c r="A14" s="18">
        <v>2.4</v>
      </c>
      <c r="B14" s="23"/>
      <c r="C14" s="14" t="str">
        <f>CM!$C$99</f>
        <v>OoS</v>
      </c>
      <c r="D14" s="14" t="str">
        <f>DAR!$C$119</f>
        <v>OoS</v>
      </c>
      <c r="E14" s="17"/>
      <c r="F14" s="14" t="str">
        <f>GOV!$C$4107</f>
        <v>DM</v>
      </c>
      <c r="G14" s="23"/>
      <c r="H14" s="14" t="str">
        <f>MC!$C$119</f>
        <v>OoS</v>
      </c>
      <c r="I14" s="14" t="str">
        <f>MPM!$C$119</f>
        <v>OoS</v>
      </c>
      <c r="J14" s="4"/>
      <c r="K14" s="23"/>
      <c r="L14" s="4"/>
      <c r="M14" s="14" t="str">
        <f>PLAN!$C$119</f>
        <v>OoS</v>
      </c>
      <c r="N14" s="14" t="str">
        <f>PQA!$C$99</f>
        <v>OoS</v>
      </c>
      <c r="O14" s="14" t="str">
        <f>PR!$C$99</f>
        <v>OoS</v>
      </c>
      <c r="P14" s="14" t="str">
        <f>RDM!$C$99</f>
        <v>OoS</v>
      </c>
      <c r="Q14" s="23"/>
      <c r="R14" s="23"/>
      <c r="S14" s="4"/>
      <c r="T14" s="4"/>
      <c r="U14" s="14" t="str">
        <f>PI!$C$99</f>
        <v>OoS</v>
      </c>
      <c r="V14" s="23"/>
      <c r="W14" s="4"/>
      <c r="X14" s="4"/>
      <c r="Y14" s="14" t="str">
        <f>ESEC!$C$119</f>
        <v>OoS</v>
      </c>
      <c r="Z14" s="14" t="str">
        <f>MST!$C$119</f>
        <v>OoS</v>
      </c>
      <c r="AA14" s="23"/>
      <c r="AB14" s="23"/>
      <c r="AC14" s="14" t="str">
        <f>SDM!$C$99</f>
        <v>OoS</v>
      </c>
      <c r="AD14" s="15"/>
      <c r="AE14" s="14" t="str">
        <f>SAM!$C$199</f>
        <v>OoS</v>
      </c>
      <c r="AF14" s="4"/>
    </row>
    <row r="15" spans="1:32" ht="13" x14ac:dyDescent="0.3">
      <c r="A15" s="18">
        <v>2.5</v>
      </c>
      <c r="B15" s="23"/>
      <c r="C15" s="14" t="str">
        <f>CM!$C$119</f>
        <v>OoS</v>
      </c>
      <c r="D15" s="14" t="str">
        <f>DAR!$C$139</f>
        <v>OoS</v>
      </c>
      <c r="E15" s="17"/>
      <c r="F15" s="23"/>
      <c r="G15" s="23"/>
      <c r="H15" s="23"/>
      <c r="I15" s="14" t="str">
        <f>MPM!$C$139</f>
        <v>OoS</v>
      </c>
      <c r="J15" s="4"/>
      <c r="K15" s="23"/>
      <c r="L15" s="4"/>
      <c r="M15" s="14" t="str">
        <f>PLAN!$C$139</f>
        <v>OoS</v>
      </c>
      <c r="N15" s="23"/>
      <c r="O15" s="23"/>
      <c r="P15" s="14" t="str">
        <f>RDM!$C$119</f>
        <v>OoS</v>
      </c>
      <c r="Q15" s="23"/>
      <c r="R15" s="23"/>
      <c r="S15" s="4"/>
      <c r="T15" s="4"/>
      <c r="U15" s="14" t="str">
        <f>PI!$C$119</f>
        <v>OoS</v>
      </c>
      <c r="V15" s="23"/>
      <c r="W15" s="4"/>
      <c r="X15" s="4"/>
      <c r="Y15" s="4"/>
      <c r="Z15" s="4"/>
      <c r="AA15" s="23"/>
      <c r="AB15" s="23"/>
      <c r="AC15" s="14" t="str">
        <f>SDM!$C$119</f>
        <v>OoS</v>
      </c>
      <c r="AD15" s="15"/>
      <c r="AE15" s="15"/>
      <c r="AF15" s="4"/>
    </row>
    <row r="16" spans="1:32" ht="13" x14ac:dyDescent="0.3">
      <c r="A16" s="18">
        <v>2.6</v>
      </c>
      <c r="B16" s="23"/>
      <c r="C16" s="14" t="str">
        <f>CM!$C$139</f>
        <v>OoS</v>
      </c>
      <c r="D16" s="23"/>
      <c r="E16" s="17"/>
      <c r="F16" s="23"/>
      <c r="G16" s="23"/>
      <c r="H16" s="23"/>
      <c r="I16" s="24" t="str">
        <f>MPM!$C$159</f>
        <v>OoS</v>
      </c>
      <c r="J16" s="4"/>
      <c r="K16" s="23"/>
      <c r="L16" s="4"/>
      <c r="M16" s="14" t="str">
        <f>PLAN!$C$159</f>
        <v>OoS</v>
      </c>
      <c r="N16" s="23"/>
      <c r="O16" s="23"/>
      <c r="Q16" s="23"/>
      <c r="R16" s="23"/>
      <c r="S16" s="4"/>
      <c r="T16" s="4"/>
      <c r="U16" s="24" t="str">
        <f>PI!$C$139</f>
        <v>OoS</v>
      </c>
      <c r="V16" s="23"/>
      <c r="W16" s="4"/>
      <c r="X16" s="4"/>
      <c r="Y16" s="4"/>
      <c r="Z16" s="4"/>
      <c r="AA16" s="23"/>
      <c r="AB16" s="23"/>
      <c r="AC16" s="14" t="str">
        <f>SDM!$C$139</f>
        <v>OoS</v>
      </c>
      <c r="AD16" s="23"/>
      <c r="AE16" s="23"/>
      <c r="AF16" s="4"/>
    </row>
    <row r="17" spans="1:32" ht="13" x14ac:dyDescent="0.3">
      <c r="A17" s="18">
        <v>2.7</v>
      </c>
      <c r="B17" s="23"/>
      <c r="C17" s="23"/>
      <c r="D17" s="23"/>
      <c r="E17" s="17"/>
      <c r="F17" s="23"/>
      <c r="G17" s="23"/>
      <c r="H17" s="23"/>
      <c r="I17" s="23"/>
      <c r="J17" s="23"/>
      <c r="K17" s="23"/>
      <c r="L17" s="4"/>
      <c r="M17" s="14" t="str">
        <f>PLAN!$C$179</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PLAN!$C$199</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CAR!$C$79</f>
        <v>OoS</v>
      </c>
      <c r="C21" s="23"/>
      <c r="D21" s="14" t="str">
        <f>DAR!$C$159</f>
        <v>OoS</v>
      </c>
      <c r="E21" s="24" t="str">
        <f>EST!$C$99</f>
        <v>OoS</v>
      </c>
      <c r="F21" s="14" t="str">
        <f>GOV!$C$4127</f>
        <v>DM</v>
      </c>
      <c r="G21" s="14" t="str">
        <f>II!$C$3587</f>
        <v>DM</v>
      </c>
      <c r="H21" s="14" t="str">
        <f>MC!$C$139</f>
        <v>OoS</v>
      </c>
      <c r="I21" s="14" t="str">
        <f>MPM!$C$179</f>
        <v>OoS</v>
      </c>
      <c r="J21" s="14" t="str">
        <f>OT!$C$79</f>
        <v>OoS</v>
      </c>
      <c r="K21" s="14" t="str">
        <f>PAD!$C$99</f>
        <v>OoS</v>
      </c>
      <c r="L21" s="14" t="str">
        <f>PCM!$C$119</f>
        <v>OoS</v>
      </c>
      <c r="M21" s="14" t="str">
        <f>PLAN!$C$219</f>
        <v>OoS</v>
      </c>
      <c r="N21" s="14" t="str">
        <f>PQA!$C$119</f>
        <v>OoS</v>
      </c>
      <c r="O21" s="14" t="str">
        <f>PR!$C$119</f>
        <v>OoS</v>
      </c>
      <c r="P21" s="14" t="str">
        <f>RDM!$C$139</f>
        <v>OoS</v>
      </c>
      <c r="Q21" s="14" t="str">
        <f>RSK!$C$79</f>
        <v>OoS</v>
      </c>
      <c r="R21" s="14" t="str">
        <f>VV!$C$119</f>
        <v>OoS</v>
      </c>
      <c r="S21" s="14" t="str">
        <f>DM!$C$99</f>
        <v>OoS</v>
      </c>
      <c r="T21" s="14" t="str">
        <f>DQ!$C$119</f>
        <v>OoS</v>
      </c>
      <c r="U21" s="14" t="str">
        <f>PI!$C$159</f>
        <v>OoS</v>
      </c>
      <c r="V21" s="14" t="str">
        <f>TS!$C$99</f>
        <v>OoS</v>
      </c>
      <c r="W21" s="14" t="str">
        <f>WE!$C$99</f>
        <v>OoS</v>
      </c>
      <c r="X21" s="14" t="str">
        <f>ESAF!$C$119</f>
        <v>OoS</v>
      </c>
      <c r="Y21" s="14" t="str">
        <f>ESEC!$C$139</f>
        <v>OoS</v>
      </c>
      <c r="Z21" s="14" t="str">
        <f>MST!$C$139</f>
        <v>OoS</v>
      </c>
      <c r="AA21" s="14" t="str">
        <f>CONT!$C$99</f>
        <v>OoS</v>
      </c>
      <c r="AB21" s="14" t="str">
        <f>IRP!$C$99</f>
        <v>OoS</v>
      </c>
      <c r="AC21" s="14" t="str">
        <f>SDM!$C$159</f>
        <v>OoS</v>
      </c>
      <c r="AD21" s="14" t="str">
        <f>STSM!$C$99</f>
        <v>OoS</v>
      </c>
      <c r="AE21" s="14" t="str">
        <f>SAM!$C$199</f>
        <v>OoS</v>
      </c>
      <c r="AF21" s="14" t="str">
        <f>EVW!$C$99</f>
        <v>OoS</v>
      </c>
    </row>
    <row r="22" spans="1:32" ht="13" x14ac:dyDescent="0.3">
      <c r="A22" s="18">
        <v>3.2</v>
      </c>
      <c r="B22" s="14" t="str">
        <f>CAR!$C$99</f>
        <v>OoS</v>
      </c>
      <c r="C22" s="23"/>
      <c r="D22" s="23"/>
      <c r="E22" s="14" t="str">
        <f>EST!$C$119</f>
        <v>OoS</v>
      </c>
      <c r="F22" s="14" t="str">
        <f>GOV!$C$4147</f>
        <v>DM</v>
      </c>
      <c r="G22" s="14" t="str">
        <f>II!$C$3607</f>
        <v>DM</v>
      </c>
      <c r="H22" s="14" t="str">
        <f>MC!$C$159</f>
        <v>OoS</v>
      </c>
      <c r="I22" s="14" t="str">
        <f>MPM!$C$199</f>
        <v>OoS</v>
      </c>
      <c r="J22" s="14" t="str">
        <f>OT!$C$99</f>
        <v>OoS</v>
      </c>
      <c r="K22" s="14" t="str">
        <f>PAD!$C$119</f>
        <v>OoS</v>
      </c>
      <c r="L22" s="14" t="str">
        <f>PCM!$C$139</f>
        <v>OoS</v>
      </c>
      <c r="M22" s="14" t="str">
        <f>PLAN!$C$239</f>
        <v>OoS</v>
      </c>
      <c r="N22" s="17"/>
      <c r="O22" s="23"/>
      <c r="P22" s="14" t="str">
        <f>RDM!$C$159</f>
        <v>OoS</v>
      </c>
      <c r="Q22" s="14" t="str">
        <f>RSK!$C$99</f>
        <v>OoS</v>
      </c>
      <c r="R22" s="14" t="str">
        <f>VV!$C$139</f>
        <v>OoS</v>
      </c>
      <c r="S22" s="14" t="str">
        <f>DM!$C$119</f>
        <v>OoS</v>
      </c>
      <c r="T22" s="14" t="str">
        <f>DQ!$C$139</f>
        <v>OoS</v>
      </c>
      <c r="U22" s="14" t="str">
        <f>PI!$C$179</f>
        <v>OoS</v>
      </c>
      <c r="V22" s="14" t="str">
        <f>TS!$C$119</f>
        <v>OoS</v>
      </c>
      <c r="W22" s="14" t="str">
        <f>WE!$C$119</f>
        <v>OoS</v>
      </c>
      <c r="X22" s="14" t="str">
        <f>ESAF!$C$139</f>
        <v>OoS</v>
      </c>
      <c r="Y22" s="14" t="str">
        <f>ESEC!$C$159</f>
        <v>OoS</v>
      </c>
      <c r="Z22" s="14" t="str">
        <f>MST!$C$159</f>
        <v>OoS</v>
      </c>
      <c r="AA22" s="14" t="str">
        <f>CONT!$C$119</f>
        <v>OoS</v>
      </c>
      <c r="AB22" s="14" t="str">
        <f>IRP!$C$119</f>
        <v>OoS</v>
      </c>
      <c r="AC22" s="23"/>
      <c r="AD22" s="23"/>
      <c r="AE22" s="14" t="str">
        <f>SAM!$C$219</f>
        <v>OoS</v>
      </c>
      <c r="AF22" s="14" t="str">
        <f>EVW!$C$119</f>
        <v>OoS</v>
      </c>
    </row>
    <row r="23" spans="1:32" ht="13" x14ac:dyDescent="0.3">
      <c r="A23" s="18">
        <v>3.3</v>
      </c>
      <c r="B23" s="14" t="str">
        <f>CAR!$C$119</f>
        <v>OoS</v>
      </c>
      <c r="C23" s="23"/>
      <c r="D23" s="23"/>
      <c r="E23" s="17"/>
      <c r="F23" s="23"/>
      <c r="G23" s="14" t="str">
        <f>II!$C$3627</f>
        <v>DM</v>
      </c>
      <c r="H23" s="14" t="str">
        <f>MC!$C$179</f>
        <v>OoS</v>
      </c>
      <c r="I23" s="14" t="str">
        <f>MPM!$C$219</f>
        <v>OoS</v>
      </c>
      <c r="J23" s="14" t="str">
        <f>OT!$C$119</f>
        <v>OoS</v>
      </c>
      <c r="K23" s="14" t="str">
        <f>PAD!$C$139</f>
        <v>OoS</v>
      </c>
      <c r="L23" s="14" t="str">
        <f>PCM!$C$159</f>
        <v>OoS</v>
      </c>
      <c r="M23" s="14" t="str">
        <f>PLAN!$C$259</f>
        <v>OoS</v>
      </c>
      <c r="N23" s="17"/>
      <c r="O23" s="4"/>
      <c r="P23" s="14" t="str">
        <f>RDM!$C$179</f>
        <v>OoS</v>
      </c>
      <c r="Q23" s="14" t="str">
        <f>RSK!$C$119</f>
        <v>OoS</v>
      </c>
      <c r="R23" s="23"/>
      <c r="S23" s="17"/>
      <c r="T23" s="17"/>
      <c r="U23" s="14" t="str">
        <f>PI!$C$199</f>
        <v>OoS</v>
      </c>
      <c r="V23" s="14" t="str">
        <f>TS!$C$139</f>
        <v>OoS</v>
      </c>
      <c r="W23" s="14" t="str">
        <f>WE!$C$139</f>
        <v>OoS</v>
      </c>
      <c r="X23" s="14" t="str">
        <f>ESAF!$C$159</f>
        <v>OoS</v>
      </c>
      <c r="Y23" s="14" t="str">
        <f>ESEC!$C$179</f>
        <v>OoS</v>
      </c>
      <c r="Z23" s="14" t="str">
        <f>MST!$C$179</f>
        <v>OoS</v>
      </c>
      <c r="AA23" s="24" t="str">
        <f>CONT!$C$139</f>
        <v>OoS</v>
      </c>
      <c r="AB23" s="23"/>
      <c r="AC23" s="23"/>
      <c r="AD23" s="23"/>
      <c r="AE23" s="23"/>
      <c r="AF23" s="17"/>
    </row>
    <row r="24" spans="1:32" ht="13" x14ac:dyDescent="0.3">
      <c r="A24" s="18">
        <v>3.4</v>
      </c>
      <c r="B24" s="14" t="str">
        <f>CAR!$C$139</f>
        <v>OoS</v>
      </c>
      <c r="C24" s="23"/>
      <c r="D24" s="23"/>
      <c r="E24" s="23"/>
      <c r="F24" s="23"/>
      <c r="G24" s="23"/>
      <c r="H24" s="14" t="str">
        <f>MC!$C$199</f>
        <v>OoS</v>
      </c>
      <c r="I24" s="14" t="str">
        <f>MPM!$C$239</f>
        <v>OoS</v>
      </c>
      <c r="J24" s="14" t="str">
        <f>OT!$C$139</f>
        <v>OoS</v>
      </c>
      <c r="K24" s="14" t="str">
        <f>PAD!$C$159</f>
        <v>OoS</v>
      </c>
      <c r="L24" s="14" t="str">
        <f>PCM!$C$179</f>
        <v>OoS</v>
      </c>
      <c r="M24" s="14" t="str">
        <f>PLAN!$C$279</f>
        <v>OoS</v>
      </c>
      <c r="N24" s="17"/>
      <c r="O24" s="4"/>
      <c r="P24" s="14" t="str">
        <f>RDM!$C$199</f>
        <v>OoS</v>
      </c>
      <c r="Q24" s="14" t="str">
        <f>RSK!$C$139</f>
        <v>OoS</v>
      </c>
      <c r="R24" s="23"/>
      <c r="S24" s="4"/>
      <c r="T24" s="4"/>
      <c r="U24" s="23"/>
      <c r="V24" s="14" t="str">
        <f>TS!$C$159</f>
        <v>OoS</v>
      </c>
      <c r="W24" s="4"/>
      <c r="X24" s="4"/>
      <c r="Y24" s="4"/>
      <c r="Z24" s="4"/>
      <c r="AA24" s="23"/>
      <c r="AB24" s="23"/>
      <c r="AC24" s="23"/>
      <c r="AD24" s="23"/>
      <c r="AE24" s="23"/>
      <c r="AF24" s="4"/>
    </row>
    <row r="25" spans="1:32" ht="13" x14ac:dyDescent="0.3">
      <c r="A25" s="18">
        <v>3.5</v>
      </c>
      <c r="B25" s="14" t="str">
        <f>CAR!$C$159</f>
        <v>OoS</v>
      </c>
      <c r="C25" s="23"/>
      <c r="D25" s="23"/>
      <c r="E25" s="23"/>
      <c r="F25" s="23"/>
      <c r="G25" s="23"/>
      <c r="H25" s="23"/>
      <c r="I25" s="14" t="str">
        <f>MPM!$C$259</f>
        <v>OoS</v>
      </c>
      <c r="J25" s="14" t="str">
        <f>OT!$C$159</f>
        <v>OoS</v>
      </c>
      <c r="K25" s="14" t="str">
        <f>PAD!$C$179</f>
        <v>OoS</v>
      </c>
      <c r="L25" s="14" t="str">
        <f>PCM!$C$199</f>
        <v>OoS</v>
      </c>
      <c r="M25" s="23"/>
      <c r="N25" s="17"/>
      <c r="O25" s="23"/>
      <c r="P25" s="14" t="str">
        <f>RDM!$C$219</f>
        <v>OoS</v>
      </c>
      <c r="Q25" s="14" t="str">
        <f>RSK!$C$159</f>
        <v>OoS</v>
      </c>
      <c r="R25" s="23"/>
      <c r="S25" s="4"/>
      <c r="T25" s="4"/>
      <c r="U25" s="23"/>
      <c r="V25" s="14" t="str">
        <f>TS!$C$179</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MPM!$C$279</f>
        <v>OoS</v>
      </c>
      <c r="J26" s="14" t="str">
        <f>OT!$C$179</f>
        <v>OoS</v>
      </c>
      <c r="K26" s="14" t="str">
        <f>PAD!$C$199</f>
        <v>OoS</v>
      </c>
      <c r="L26" s="14" t="str">
        <f>PCM!$C$219</f>
        <v>OoS</v>
      </c>
      <c r="M26" s="23"/>
      <c r="N26" s="23"/>
      <c r="O26" s="23"/>
      <c r="P26" s="14" t="str">
        <f>RDM!$C$239</f>
        <v>OoS</v>
      </c>
      <c r="Q26" s="4"/>
      <c r="R26" s="23"/>
      <c r="S26" s="4"/>
      <c r="T26" s="4"/>
      <c r="U26" s="23"/>
      <c r="V26" s="14" t="str">
        <f>TS!$C$199</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RDM!$C$259</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CAR!$C$179</f>
        <v>OoS</v>
      </c>
      <c r="C30" s="23"/>
      <c r="D30" s="23"/>
      <c r="E30" s="23"/>
      <c r="F30" s="14" t="str">
        <f>GOV!$C$4167</f>
        <v>DM</v>
      </c>
      <c r="G30" s="14" t="str">
        <f>II!$C$3647</f>
        <v>DM</v>
      </c>
      <c r="H30" s="23"/>
      <c r="I30" s="14" t="str">
        <f>MPM!$C$299</f>
        <v>OoS</v>
      </c>
      <c r="J30" s="23"/>
      <c r="K30" s="17"/>
      <c r="L30" s="14" t="str">
        <f>PCM!$C$239</f>
        <v>OoS</v>
      </c>
      <c r="M30" s="14" t="str">
        <f>PLAN!$C$299</f>
        <v>OoS</v>
      </c>
      <c r="N30" s="23"/>
      <c r="O30" s="23"/>
      <c r="P30" s="23"/>
      <c r="Q30" s="23"/>
      <c r="R30" s="23"/>
      <c r="S30" s="4"/>
      <c r="T30" s="4"/>
      <c r="U30" s="23"/>
      <c r="V30" s="23"/>
      <c r="W30" s="4"/>
      <c r="X30" s="4"/>
      <c r="Y30" s="4"/>
      <c r="Z30" s="14" t="str">
        <f>MST!$C$199</f>
        <v>OoS</v>
      </c>
      <c r="AA30" s="23"/>
      <c r="AB30" s="23"/>
      <c r="AC30" s="23"/>
      <c r="AD30" s="23"/>
      <c r="AE30" s="14" t="str">
        <f>SAM!$C$239</f>
        <v>OoS</v>
      </c>
      <c r="AF30" s="4"/>
    </row>
    <row r="31" spans="1:32" ht="13" hidden="1" x14ac:dyDescent="0.3">
      <c r="A31" s="18">
        <v>4.2</v>
      </c>
      <c r="B31" s="14" t="str">
        <f>CAR!$C$199</f>
        <v>OoS</v>
      </c>
      <c r="C31" s="23"/>
      <c r="D31" s="23"/>
      <c r="E31" s="23"/>
      <c r="F31" s="23"/>
      <c r="G31" s="23"/>
      <c r="H31" s="23"/>
      <c r="I31" s="14" t="str">
        <f>MPM!$C$319</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MPM!$C$339</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MPM!$C$359</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MPM!$C$379</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CAR!$C$219</f>
        <v>OoS</v>
      </c>
      <c r="C37" s="23"/>
      <c r="D37" s="23"/>
      <c r="E37" s="23"/>
      <c r="F37" s="23"/>
      <c r="G37" s="23"/>
      <c r="H37" s="23"/>
      <c r="I37" s="14" t="str">
        <f>MPM!$C$399</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MPM!$C$419</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MPM!$C$439</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35" priority="155" operator="containsText" text="S">
      <formula>NOT(ISERROR(SEARCH("S",AF2)))</formula>
    </cfRule>
    <cfRule type="containsText" dxfId="34" priority="156" operator="containsText" text="U">
      <formula>NOT(ISERROR(SEARCH("U",AF2)))</formula>
    </cfRule>
    <cfRule type="containsText" dxfId="33" priority="157" operator="containsText" text="NR">
      <formula>NOT(ISERROR(SEARCH("NR",AF2)))</formula>
    </cfRule>
  </conditionalFormatting>
  <conditionalFormatting sqref="B11:AF19">
    <cfRule type="expression" dxfId="32" priority="9" stopIfTrue="1">
      <formula>(B$40&lt;2)</formula>
    </cfRule>
  </conditionalFormatting>
  <conditionalFormatting sqref="B21:AF28">
    <cfRule type="expression" dxfId="31" priority="8" stopIfTrue="1">
      <formula>(B$40&lt;3)</formula>
    </cfRule>
  </conditionalFormatting>
  <conditionalFormatting sqref="B30:AF35">
    <cfRule type="expression" dxfId="30" priority="7" stopIfTrue="1">
      <formula>(B$40&lt;4)</formula>
    </cfRule>
  </conditionalFormatting>
  <conditionalFormatting sqref="B37:AF39">
    <cfRule type="expression" dxfId="29" priority="6" stopIfTrue="1">
      <formula>(B$40&lt;5)</formula>
    </cfRule>
  </conditionalFormatting>
  <conditionalFormatting sqref="B5:AF9 B11:AF19 B21:AF28 B30:AF35 B37:AF39">
    <cfRule type="expression" dxfId="28" priority="1">
      <formula>OR(B5="NY")</formula>
    </cfRule>
    <cfRule type="expression" dxfId="27" priority="2">
      <formula>OR(B5="NC")</formula>
    </cfRule>
    <cfRule type="expression" dxfId="26" priority="3">
      <formula>OR(B5="L",B5="FM",B5="S")</formula>
    </cfRule>
    <cfRule type="expression" dxfId="25" priority="4">
      <formula>OR(B5="M",B5="LM",B5="NR")</formula>
    </cfRule>
    <cfRule type="expression" dxfId="24" priority="5">
      <formula>OR(B5="H",B5="PM",B5="NM",B5="DM",B5="U")</formula>
    </cfRule>
  </conditionalFormatting>
  <pageMargins left="0.75" right="0.75" top="1" bottom="1" header="0.5" footer="0.5"/>
  <pageSetup orientation="portrait" horizontalDpi="4294967292" verticalDpi="429496729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C1E4B-03D6-4E3C-BFA2-D086534319AE}">
  <sheetPr codeName="Sheet62"/>
  <dimension ref="A1:AF4501"/>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Summary'!B58</f>
        <v>P-19</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CAR!$C$20</f>
        <v>OoS</v>
      </c>
      <c r="C5" s="14" t="str">
        <f>CM!$C$20</f>
        <v>OoS</v>
      </c>
      <c r="D5" s="14" t="str">
        <f>DAR!$C$20</f>
        <v>OoS</v>
      </c>
      <c r="E5" s="14" t="str">
        <f>EST!$C$20</f>
        <v>OoS</v>
      </c>
      <c r="F5" s="14" t="str">
        <f>GOV!$C$4028</f>
        <v>DM</v>
      </c>
      <c r="G5" s="14" t="str">
        <f>II!$C$3528</f>
        <v>DM</v>
      </c>
      <c r="H5" s="14" t="str">
        <f>MC!$C$20</f>
        <v>OoS</v>
      </c>
      <c r="I5" s="14" t="str">
        <f>MPM!$C$20</f>
        <v>OoS</v>
      </c>
      <c r="J5" s="14" t="str">
        <f>OT!$C$20</f>
        <v>OoS</v>
      </c>
      <c r="K5" s="14" t="str">
        <f>PAD!$C$20</f>
        <v>OoS</v>
      </c>
      <c r="L5" s="14" t="str">
        <f>PCM!$C$20</f>
        <v>OoS</v>
      </c>
      <c r="M5" s="14" t="str">
        <f>PLAN!$C$20</f>
        <v>OoS</v>
      </c>
      <c r="N5" s="14" t="str">
        <f>PQA!$C$20</f>
        <v>OoS</v>
      </c>
      <c r="O5" s="14" t="str">
        <f>PR!$C$20</f>
        <v>OoS</v>
      </c>
      <c r="P5" s="14" t="str">
        <f>RDM!$C$20</f>
        <v>OoS</v>
      </c>
      <c r="Q5" s="14" t="str">
        <f>RSK!$C$20</f>
        <v>OoS</v>
      </c>
      <c r="R5" s="14" t="str">
        <f>VV!$C$20</f>
        <v>OoS</v>
      </c>
      <c r="S5" s="14" t="str">
        <f>DM!$C$20</f>
        <v>OoS</v>
      </c>
      <c r="T5" s="14" t="str">
        <f>DQ!$C$20</f>
        <v>OoS</v>
      </c>
      <c r="U5" s="14" t="str">
        <f>PI!$C$20</f>
        <v>OoS</v>
      </c>
      <c r="V5" s="14" t="str">
        <f>TS!$C$20</f>
        <v>OoS</v>
      </c>
      <c r="W5" s="14" t="str">
        <f>WE!$C$20</f>
        <v>OoS</v>
      </c>
      <c r="X5" s="14" t="str">
        <f>ESAF!$C$20</f>
        <v>OoS</v>
      </c>
      <c r="Y5" s="14" t="str">
        <f>ESEC!$C$20</f>
        <v>OoS</v>
      </c>
      <c r="Z5" s="14" t="str">
        <f>MST!$C$20</f>
        <v>OoS</v>
      </c>
      <c r="AA5" s="14" t="str">
        <f>CONT!$C$20</f>
        <v>OoS</v>
      </c>
      <c r="AB5" s="14" t="str">
        <f>IRP!$C$20</f>
        <v>OoS</v>
      </c>
      <c r="AC5" s="14" t="str">
        <f>SDM!$C$20</f>
        <v>OoS</v>
      </c>
      <c r="AD5" s="14" t="str">
        <f>STSM!$C$20</f>
        <v>OoS</v>
      </c>
      <c r="AE5" s="14" t="str">
        <f>SAM!$C$20</f>
        <v>OoS</v>
      </c>
      <c r="AF5" s="14" t="str">
        <f>EVW!$C$20</f>
        <v>OoS</v>
      </c>
    </row>
    <row r="6" spans="1:32" ht="13" x14ac:dyDescent="0.3">
      <c r="A6" s="18">
        <v>1.2</v>
      </c>
      <c r="B6" s="23"/>
      <c r="C6" s="23"/>
      <c r="D6" s="14" t="str">
        <f>DAR!$C$40</f>
        <v>OoS</v>
      </c>
      <c r="E6" s="23"/>
      <c r="F6" s="4"/>
      <c r="G6" s="4"/>
      <c r="H6" s="14" t="str">
        <f>MC!$C$40</f>
        <v>OoS</v>
      </c>
      <c r="I6" s="14" t="str">
        <f>MPM!$C$40</f>
        <v>OoS</v>
      </c>
      <c r="J6" s="4"/>
      <c r="K6" s="4"/>
      <c r="L6" s="14" t="str">
        <f>PCM!$C$40</f>
        <v>OoS</v>
      </c>
      <c r="M6" s="14" t="str">
        <f>PLAN!$C$40</f>
        <v>OoS</v>
      </c>
      <c r="N6" s="4"/>
      <c r="O6" s="4"/>
      <c r="P6" s="4"/>
      <c r="Q6" s="4"/>
      <c r="R6" s="14" t="str">
        <f>VV!$C$40</f>
        <v>OoS</v>
      </c>
      <c r="S6" s="14" t="str">
        <f>DM!$C$40</f>
        <v>OoS</v>
      </c>
      <c r="T6" s="14" t="str">
        <f>DQ!$C$40</f>
        <v>OoS</v>
      </c>
      <c r="U6" s="4"/>
      <c r="V6" s="4"/>
      <c r="W6" s="17"/>
      <c r="X6" s="14" t="str">
        <f>ESAF!$C$40</f>
        <v>OoS</v>
      </c>
      <c r="Y6" s="14" t="str">
        <f>ESEC!$C$40</f>
        <v>OoS</v>
      </c>
      <c r="Z6" s="14" t="str">
        <f>MST!$C$40</f>
        <v>OoS</v>
      </c>
      <c r="AA6" s="4"/>
      <c r="AB6" s="4"/>
      <c r="AC6" s="4"/>
      <c r="AD6" s="4"/>
      <c r="AE6" s="14" t="str">
        <f>SAM!$C$40</f>
        <v>OoS</v>
      </c>
      <c r="AF6" s="14" t="str">
        <f>EVW!$C$40</f>
        <v>OoS</v>
      </c>
    </row>
    <row r="7" spans="1:32" ht="13" x14ac:dyDescent="0.3">
      <c r="A7" s="18">
        <v>1.3</v>
      </c>
      <c r="B7" s="23"/>
      <c r="C7" s="23"/>
      <c r="D7" s="23"/>
      <c r="E7" s="23"/>
      <c r="F7" s="4"/>
      <c r="G7" s="23"/>
      <c r="H7" s="23"/>
      <c r="I7" s="17"/>
      <c r="J7" s="4"/>
      <c r="K7" s="23"/>
      <c r="L7" s="14" t="str">
        <f>PCM!$C$60</f>
        <v>OoS</v>
      </c>
      <c r="M7" s="23"/>
      <c r="N7" s="4"/>
      <c r="O7" s="4"/>
      <c r="P7" s="23"/>
      <c r="Q7" s="4"/>
      <c r="R7" s="4"/>
      <c r="S7" s="4"/>
      <c r="T7" s="4"/>
      <c r="U7" s="4"/>
      <c r="V7" s="4"/>
      <c r="W7" s="4"/>
      <c r="X7" s="4"/>
      <c r="Y7" s="4"/>
      <c r="Z7" s="4"/>
      <c r="AA7" s="4"/>
      <c r="AB7" s="4"/>
      <c r="AC7" s="4"/>
      <c r="AD7" s="4"/>
      <c r="AE7" s="14" t="str">
        <f>SAM!$C$60</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SAM!$C$80</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CAR!$C$40</f>
        <v>OoS</v>
      </c>
      <c r="C11" s="14" t="str">
        <f>CM!$C$40</f>
        <v>OoS</v>
      </c>
      <c r="D11" s="14" t="str">
        <f>DAR!$C$60</f>
        <v>OoS</v>
      </c>
      <c r="E11" s="14" t="str">
        <f>EST!$C$40</f>
        <v>OoS</v>
      </c>
      <c r="F11" s="14" t="str">
        <f>GOV!$C$4048</f>
        <v>DM</v>
      </c>
      <c r="G11" s="14" t="str">
        <f>II!$C$3548</f>
        <v>DM</v>
      </c>
      <c r="H11" s="14" t="str">
        <f>MC!$C$60</f>
        <v>OoS</v>
      </c>
      <c r="I11" s="14" t="str">
        <f>MPM!$C$60</f>
        <v>OoS</v>
      </c>
      <c r="J11" s="14" t="str">
        <f>OT!$C$40</f>
        <v>OoS</v>
      </c>
      <c r="K11" s="14" t="str">
        <f>PAD!$C$40</f>
        <v>OoS</v>
      </c>
      <c r="L11" s="14" t="str">
        <f>PCM!$C$80</f>
        <v>OoS</v>
      </c>
      <c r="M11" s="14" t="str">
        <f>PLAN!$C$60</f>
        <v>OoS</v>
      </c>
      <c r="N11" s="14" t="str">
        <f>PQA!$C$40</f>
        <v>OoS</v>
      </c>
      <c r="O11" s="14" t="str">
        <f>PR!$C$40</f>
        <v>OoS</v>
      </c>
      <c r="P11" s="14" t="str">
        <f>RDM!$C$40</f>
        <v>OoS</v>
      </c>
      <c r="Q11" s="14" t="str">
        <f>RSK!$C$40</f>
        <v>OoS</v>
      </c>
      <c r="R11" s="14" t="str">
        <f>VV!$C$60</f>
        <v>OoS</v>
      </c>
      <c r="S11" s="14" t="str">
        <f>DM!$C$60</f>
        <v>OoS</v>
      </c>
      <c r="T11" s="14" t="str">
        <f>DQ!$C$60</f>
        <v>OoS</v>
      </c>
      <c r="U11" s="14" t="str">
        <f>PI!$C$40</f>
        <v>OoS</v>
      </c>
      <c r="V11" s="14" t="str">
        <f>TS!$C$40</f>
        <v>OoS</v>
      </c>
      <c r="W11" s="14" t="str">
        <f>WE!$C$40</f>
        <v>OoS</v>
      </c>
      <c r="X11" s="14" t="str">
        <f>ESAF!$C$60</f>
        <v>OoS</v>
      </c>
      <c r="Y11" s="14" t="str">
        <f>ESEC!$C$60</f>
        <v>OoS</v>
      </c>
      <c r="Z11" s="14" t="str">
        <f>MST!$C$60</f>
        <v>OoS</v>
      </c>
      <c r="AA11" s="14" t="str">
        <f>CONT!$C$40</f>
        <v>OoS</v>
      </c>
      <c r="AB11" s="14" t="str">
        <f>IRP!$C$40</f>
        <v>OoS</v>
      </c>
      <c r="AC11" s="14" t="str">
        <f>SDM!$C$40</f>
        <v>OoS</v>
      </c>
      <c r="AD11" s="14" t="str">
        <f>STSM!$C$40</f>
        <v>OoS</v>
      </c>
      <c r="AE11" s="14" t="str">
        <f>SAM!$C$100</f>
        <v>OoS</v>
      </c>
      <c r="AF11" s="14" t="str">
        <f>EVW!$C$60</f>
        <v>OoS</v>
      </c>
    </row>
    <row r="12" spans="1:32" ht="13" x14ac:dyDescent="0.3">
      <c r="A12" s="18">
        <v>2.2000000000000002</v>
      </c>
      <c r="B12" s="14" t="str">
        <f>CAR!$C$60</f>
        <v>OoS</v>
      </c>
      <c r="C12" s="14" t="str">
        <f>CM!$C$60</f>
        <v>OoS</v>
      </c>
      <c r="D12" s="14" t="str">
        <f>DAR!$C$80</f>
        <v>OoS</v>
      </c>
      <c r="E12" s="14" t="str">
        <f>EST!$C$60</f>
        <v>OoS</v>
      </c>
      <c r="F12" s="14" t="str">
        <f>GOV!$C$4068</f>
        <v>DM</v>
      </c>
      <c r="G12" s="14" t="str">
        <f>II!$C$3568</f>
        <v>DM</v>
      </c>
      <c r="H12" s="14" t="str">
        <f>MC!$C$80</f>
        <v>OoS</v>
      </c>
      <c r="I12" s="14" t="str">
        <f>MPM!$C$80</f>
        <v>OoS</v>
      </c>
      <c r="J12" s="14" t="str">
        <f>OT!$C$60</f>
        <v>OoS</v>
      </c>
      <c r="K12" s="14" t="str">
        <f>PAD!$C$60</f>
        <v>OoS</v>
      </c>
      <c r="L12" s="14" t="str">
        <f>PCM!$C$100</f>
        <v>OoS</v>
      </c>
      <c r="M12" s="14" t="str">
        <f>PLAN!$C$80</f>
        <v>OoS</v>
      </c>
      <c r="N12" s="14" t="str">
        <f>PQA!$C$60</f>
        <v>OoS</v>
      </c>
      <c r="O12" s="14" t="str">
        <f>PR!$C$60</f>
        <v>OoS</v>
      </c>
      <c r="P12" s="14" t="str">
        <f>RDM!$C$60</f>
        <v>OoS</v>
      </c>
      <c r="Q12" s="14" t="str">
        <f>RSK!$C$60</f>
        <v>OoS</v>
      </c>
      <c r="R12" s="14" t="str">
        <f>VV!$C$80</f>
        <v>OoS</v>
      </c>
      <c r="S12" s="14" t="str">
        <f>DM!$C$80</f>
        <v>OoS</v>
      </c>
      <c r="T12" s="14" t="str">
        <f>DQ!$C$80</f>
        <v>OoS</v>
      </c>
      <c r="U12" s="14" t="str">
        <f>PI!$C$60</f>
        <v>OoS</v>
      </c>
      <c r="V12" s="14" t="str">
        <f>TS!$C$60</f>
        <v>OoS</v>
      </c>
      <c r="W12" s="14" t="str">
        <f>WE!$C$60</f>
        <v>OoS</v>
      </c>
      <c r="X12" s="14" t="str">
        <f>ESAF!$C$80</f>
        <v>OoS</v>
      </c>
      <c r="Y12" s="14" t="str">
        <f>ESEC!$C$80</f>
        <v>OoS</v>
      </c>
      <c r="Z12" s="14" t="str">
        <f>MST!$C$80</f>
        <v>OoS</v>
      </c>
      <c r="AA12" s="14" t="str">
        <f>CONT!$C$60</f>
        <v>OoS</v>
      </c>
      <c r="AB12" s="14" t="str">
        <f>IRP!$C$60</f>
        <v>OoS</v>
      </c>
      <c r="AC12" s="14" t="str">
        <f>SDM!$C$60</f>
        <v>OoS</v>
      </c>
      <c r="AD12" s="14" t="str">
        <f>STSM!$C$60</f>
        <v>OoS</v>
      </c>
      <c r="AE12" s="14" t="str">
        <f>SAM!$C$120</f>
        <v>OoS</v>
      </c>
      <c r="AF12" s="14" t="str">
        <f>EVW!$C$80</f>
        <v>OoS</v>
      </c>
    </row>
    <row r="13" spans="1:32" ht="13" x14ac:dyDescent="0.3">
      <c r="A13" s="18">
        <v>2.2999999999999998</v>
      </c>
      <c r="B13" s="23"/>
      <c r="C13" s="14" t="str">
        <f>CM!$C$80</f>
        <v>OoS</v>
      </c>
      <c r="D13" s="14" t="str">
        <f>DAR!$C$100</f>
        <v>OoS</v>
      </c>
      <c r="E13" s="14" t="str">
        <f>EST!$C$80</f>
        <v>OoS</v>
      </c>
      <c r="F13" s="14" t="str">
        <f>GOV!$C$4088</f>
        <v>DM</v>
      </c>
      <c r="G13" s="4"/>
      <c r="H13" s="14" t="str">
        <f>MC!$C$100</f>
        <v>OoS</v>
      </c>
      <c r="I13" s="24" t="str">
        <f>MPM!$C$100</f>
        <v>OoS</v>
      </c>
      <c r="J13" s="4"/>
      <c r="K13" s="14" t="str">
        <f>PAD!$C$80</f>
        <v>OoS</v>
      </c>
      <c r="L13" s="4"/>
      <c r="M13" s="14" t="str">
        <f>PLAN!$C$100</f>
        <v>OoS</v>
      </c>
      <c r="N13" s="14" t="str">
        <f>PQA!$C$80</f>
        <v>OoS</v>
      </c>
      <c r="O13" s="14" t="str">
        <f>PR!$C$80</f>
        <v>OoS</v>
      </c>
      <c r="P13" s="14" t="str">
        <f>RDM!$C$80</f>
        <v>OoS</v>
      </c>
      <c r="Q13" s="23"/>
      <c r="R13" s="14" t="str">
        <f>VV!$C$100</f>
        <v>OoS</v>
      </c>
      <c r="S13" s="4"/>
      <c r="T13" s="14" t="str">
        <f>DQ!$C$100</f>
        <v>OoS</v>
      </c>
      <c r="U13" s="14" t="str">
        <f>PI!$C$80</f>
        <v>OoS</v>
      </c>
      <c r="V13" s="14" t="str">
        <f>TS!$C$80</f>
        <v>OoS</v>
      </c>
      <c r="W13" s="14" t="str">
        <f>WE!$C$80</f>
        <v>OoS</v>
      </c>
      <c r="X13" s="14" t="str">
        <f>ESAF!$C$100</f>
        <v>OoS</v>
      </c>
      <c r="Y13" s="14" t="str">
        <f>ESEC!$C$100</f>
        <v>OoS</v>
      </c>
      <c r="Z13" s="14" t="str">
        <f>MST!$C$100</f>
        <v>OoS</v>
      </c>
      <c r="AA13" s="14" t="str">
        <f>CONT!$C$80</f>
        <v>OoS</v>
      </c>
      <c r="AB13" s="14" t="str">
        <f>IRP!$C$80</f>
        <v>OoS</v>
      </c>
      <c r="AC13" s="14" t="str">
        <f>SDM!$C$80</f>
        <v>OoS</v>
      </c>
      <c r="AD13" s="14" t="str">
        <f>STSM!$C$80</f>
        <v>OoS</v>
      </c>
      <c r="AE13" s="14" t="str">
        <f>SAM!$C$140</f>
        <v>OoS</v>
      </c>
      <c r="AF13" s="4"/>
    </row>
    <row r="14" spans="1:32" ht="13" x14ac:dyDescent="0.3">
      <c r="A14" s="18">
        <v>2.4</v>
      </c>
      <c r="B14" s="23"/>
      <c r="C14" s="14" t="str">
        <f>CM!$C$100</f>
        <v>OoS</v>
      </c>
      <c r="D14" s="14" t="str">
        <f>DAR!$C$120</f>
        <v>OoS</v>
      </c>
      <c r="E14" s="17"/>
      <c r="F14" s="14" t="str">
        <f>GOV!$C$4108</f>
        <v>DM</v>
      </c>
      <c r="G14" s="23"/>
      <c r="H14" s="14" t="str">
        <f>MC!$C$120</f>
        <v>OoS</v>
      </c>
      <c r="I14" s="14" t="str">
        <f>MPM!$C$120</f>
        <v>OoS</v>
      </c>
      <c r="J14" s="4"/>
      <c r="K14" s="23"/>
      <c r="L14" s="4"/>
      <c r="M14" s="14" t="str">
        <f>PLAN!$C$120</f>
        <v>OoS</v>
      </c>
      <c r="N14" s="14" t="str">
        <f>PQA!$C$100</f>
        <v>OoS</v>
      </c>
      <c r="O14" s="14" t="str">
        <f>PR!$C$100</f>
        <v>OoS</v>
      </c>
      <c r="P14" s="14" t="str">
        <f>RDM!$C$100</f>
        <v>OoS</v>
      </c>
      <c r="Q14" s="23"/>
      <c r="R14" s="23"/>
      <c r="S14" s="4"/>
      <c r="T14" s="4"/>
      <c r="U14" s="14" t="str">
        <f>PI!$C$100</f>
        <v>OoS</v>
      </c>
      <c r="V14" s="23"/>
      <c r="W14" s="4"/>
      <c r="X14" s="4"/>
      <c r="Y14" s="14" t="str">
        <f>ESEC!$C$120</f>
        <v>OoS</v>
      </c>
      <c r="Z14" s="14" t="str">
        <f>MST!$C$120</f>
        <v>OoS</v>
      </c>
      <c r="AA14" s="23"/>
      <c r="AB14" s="23"/>
      <c r="AC14" s="14" t="str">
        <f>SDM!$C$100</f>
        <v>OoS</v>
      </c>
      <c r="AD14" s="15"/>
      <c r="AE14" s="14" t="str">
        <f>SAM!$C$200</f>
        <v>OoS</v>
      </c>
      <c r="AF14" s="4"/>
    </row>
    <row r="15" spans="1:32" ht="13" x14ac:dyDescent="0.3">
      <c r="A15" s="18">
        <v>2.5</v>
      </c>
      <c r="B15" s="23"/>
      <c r="C15" s="14" t="str">
        <f>CM!$C$120</f>
        <v>OoS</v>
      </c>
      <c r="D15" s="14" t="str">
        <f>DAR!$C$140</f>
        <v>OoS</v>
      </c>
      <c r="E15" s="17"/>
      <c r="F15" s="23"/>
      <c r="G15" s="23"/>
      <c r="H15" s="23"/>
      <c r="I15" s="14" t="str">
        <f>MPM!$C$140</f>
        <v>OoS</v>
      </c>
      <c r="J15" s="4"/>
      <c r="K15" s="23"/>
      <c r="L15" s="4"/>
      <c r="M15" s="14" t="str">
        <f>PLAN!$C$140</f>
        <v>OoS</v>
      </c>
      <c r="N15" s="23"/>
      <c r="O15" s="23"/>
      <c r="P15" s="14" t="str">
        <f>RDM!$C$120</f>
        <v>OoS</v>
      </c>
      <c r="Q15" s="23"/>
      <c r="R15" s="23"/>
      <c r="S15" s="4"/>
      <c r="T15" s="4"/>
      <c r="U15" s="14" t="str">
        <f>PI!$C$120</f>
        <v>OoS</v>
      </c>
      <c r="V15" s="23"/>
      <c r="W15" s="4"/>
      <c r="X15" s="4"/>
      <c r="Y15" s="4"/>
      <c r="Z15" s="4"/>
      <c r="AA15" s="23"/>
      <c r="AB15" s="23"/>
      <c r="AC15" s="14" t="str">
        <f>SDM!$C$120</f>
        <v>OoS</v>
      </c>
      <c r="AD15" s="15"/>
      <c r="AE15" s="15"/>
      <c r="AF15" s="4"/>
    </row>
    <row r="16" spans="1:32" ht="13" x14ac:dyDescent="0.3">
      <c r="A16" s="18">
        <v>2.6</v>
      </c>
      <c r="B16" s="23"/>
      <c r="C16" s="14" t="str">
        <f>CM!$C$140</f>
        <v>OoS</v>
      </c>
      <c r="D16" s="23"/>
      <c r="E16" s="17"/>
      <c r="F16" s="23"/>
      <c r="G16" s="23"/>
      <c r="H16" s="23"/>
      <c r="I16" s="24" t="str">
        <f>MPM!$C$160</f>
        <v>OoS</v>
      </c>
      <c r="J16" s="4"/>
      <c r="K16" s="23"/>
      <c r="L16" s="4"/>
      <c r="M16" s="14" t="str">
        <f>PLAN!$C$160</f>
        <v>OoS</v>
      </c>
      <c r="N16" s="23"/>
      <c r="O16" s="23"/>
      <c r="Q16" s="23"/>
      <c r="R16" s="23"/>
      <c r="S16" s="4"/>
      <c r="T16" s="4"/>
      <c r="U16" s="24" t="str">
        <f>PI!$C$140</f>
        <v>OoS</v>
      </c>
      <c r="V16" s="23"/>
      <c r="W16" s="4"/>
      <c r="X16" s="4"/>
      <c r="Y16" s="4"/>
      <c r="Z16" s="4"/>
      <c r="AA16" s="23"/>
      <c r="AB16" s="23"/>
      <c r="AC16" s="14" t="str">
        <f>SDM!$C$140</f>
        <v>OoS</v>
      </c>
      <c r="AD16" s="23"/>
      <c r="AE16" s="23"/>
      <c r="AF16" s="4"/>
    </row>
    <row r="17" spans="1:32" ht="13" x14ac:dyDescent="0.3">
      <c r="A17" s="18">
        <v>2.7</v>
      </c>
      <c r="B17" s="23"/>
      <c r="C17" s="23"/>
      <c r="D17" s="23"/>
      <c r="E17" s="17"/>
      <c r="F17" s="23"/>
      <c r="G17" s="23"/>
      <c r="H17" s="23"/>
      <c r="I17" s="23"/>
      <c r="J17" s="23"/>
      <c r="K17" s="23"/>
      <c r="L17" s="4"/>
      <c r="M17" s="14" t="str">
        <f>PLAN!$C$180</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PLAN!$C$200</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CAR!$C$80</f>
        <v>OoS</v>
      </c>
      <c r="C21" s="23"/>
      <c r="D21" s="14" t="str">
        <f>DAR!$C$160</f>
        <v>OoS</v>
      </c>
      <c r="E21" s="24" t="str">
        <f>EST!$C$100</f>
        <v>OoS</v>
      </c>
      <c r="F21" s="14" t="str">
        <f>GOV!$C$4128</f>
        <v>DM</v>
      </c>
      <c r="G21" s="14" t="str">
        <f>II!$C$3588</f>
        <v>DM</v>
      </c>
      <c r="H21" s="14" t="str">
        <f>MC!$C$140</f>
        <v>OoS</v>
      </c>
      <c r="I21" s="14" t="str">
        <f>MPM!$C$180</f>
        <v>OoS</v>
      </c>
      <c r="J21" s="14" t="str">
        <f>OT!$C$80</f>
        <v>OoS</v>
      </c>
      <c r="K21" s="14" t="str">
        <f>PAD!$C$100</f>
        <v>OoS</v>
      </c>
      <c r="L21" s="14" t="str">
        <f>PCM!$C$120</f>
        <v>OoS</v>
      </c>
      <c r="M21" s="14" t="str">
        <f>PLAN!$C$220</f>
        <v>OoS</v>
      </c>
      <c r="N21" s="14" t="str">
        <f>PQA!$C$120</f>
        <v>OoS</v>
      </c>
      <c r="O21" s="14" t="str">
        <f>PR!$C$120</f>
        <v>OoS</v>
      </c>
      <c r="P21" s="14" t="str">
        <f>RDM!$C$140</f>
        <v>OoS</v>
      </c>
      <c r="Q21" s="14" t="str">
        <f>RSK!$C$80</f>
        <v>OoS</v>
      </c>
      <c r="R21" s="14" t="str">
        <f>VV!$C$120</f>
        <v>OoS</v>
      </c>
      <c r="S21" s="14" t="str">
        <f>DM!$C$100</f>
        <v>OoS</v>
      </c>
      <c r="T21" s="14" t="str">
        <f>DQ!$C$120</f>
        <v>OoS</v>
      </c>
      <c r="U21" s="14" t="str">
        <f>PI!$C$160</f>
        <v>OoS</v>
      </c>
      <c r="V21" s="14" t="str">
        <f>TS!$C$100</f>
        <v>OoS</v>
      </c>
      <c r="W21" s="14" t="str">
        <f>WE!$C$100</f>
        <v>OoS</v>
      </c>
      <c r="X21" s="14" t="str">
        <f>ESAF!$C$120</f>
        <v>OoS</v>
      </c>
      <c r="Y21" s="14" t="str">
        <f>ESEC!$C$140</f>
        <v>OoS</v>
      </c>
      <c r="Z21" s="14" t="str">
        <f>MST!$C$140</f>
        <v>OoS</v>
      </c>
      <c r="AA21" s="14" t="str">
        <f>CONT!$C$100</f>
        <v>OoS</v>
      </c>
      <c r="AB21" s="14" t="str">
        <f>IRP!$C$100</f>
        <v>OoS</v>
      </c>
      <c r="AC21" s="14" t="str">
        <f>SDM!$C$160</f>
        <v>OoS</v>
      </c>
      <c r="AD21" s="14" t="str">
        <f>STSM!$C$100</f>
        <v>OoS</v>
      </c>
      <c r="AE21" s="14" t="str">
        <f>SAM!$C$200</f>
        <v>OoS</v>
      </c>
      <c r="AF21" s="14" t="str">
        <f>EVW!$C$100</f>
        <v>OoS</v>
      </c>
    </row>
    <row r="22" spans="1:32" ht="13" x14ac:dyDescent="0.3">
      <c r="A22" s="18">
        <v>3.2</v>
      </c>
      <c r="B22" s="14" t="str">
        <f>CAR!$C$100</f>
        <v>OoS</v>
      </c>
      <c r="C22" s="23"/>
      <c r="D22" s="23"/>
      <c r="E22" s="14" t="str">
        <f>EST!$C$120</f>
        <v>OoS</v>
      </c>
      <c r="F22" s="14" t="str">
        <f>GOV!$C$4148</f>
        <v>DM</v>
      </c>
      <c r="G22" s="14" t="str">
        <f>II!$C$3608</f>
        <v>DM</v>
      </c>
      <c r="H22" s="14" t="str">
        <f>MC!$C$160</f>
        <v>OoS</v>
      </c>
      <c r="I22" s="14" t="str">
        <f>MPM!$C$200</f>
        <v>OoS</v>
      </c>
      <c r="J22" s="14" t="str">
        <f>OT!$C$100</f>
        <v>OoS</v>
      </c>
      <c r="K22" s="14" t="str">
        <f>PAD!$C$120</f>
        <v>OoS</v>
      </c>
      <c r="L22" s="14" t="str">
        <f>PCM!$C$140</f>
        <v>OoS</v>
      </c>
      <c r="M22" s="14" t="str">
        <f>PLAN!$C$240</f>
        <v>OoS</v>
      </c>
      <c r="N22" s="17"/>
      <c r="O22" s="23"/>
      <c r="P22" s="14" t="str">
        <f>RDM!$C$160</f>
        <v>OoS</v>
      </c>
      <c r="Q22" s="14" t="str">
        <f>RSK!$C$100</f>
        <v>OoS</v>
      </c>
      <c r="R22" s="14" t="str">
        <f>VV!$C$140</f>
        <v>OoS</v>
      </c>
      <c r="S22" s="14" t="str">
        <f>DM!$C$120</f>
        <v>OoS</v>
      </c>
      <c r="T22" s="14" t="str">
        <f>DQ!$C$140</f>
        <v>OoS</v>
      </c>
      <c r="U22" s="14" t="str">
        <f>PI!$C$180</f>
        <v>OoS</v>
      </c>
      <c r="V22" s="14" t="str">
        <f>TS!$C$120</f>
        <v>OoS</v>
      </c>
      <c r="W22" s="14" t="str">
        <f>WE!$C$120</f>
        <v>OoS</v>
      </c>
      <c r="X22" s="14" t="str">
        <f>ESAF!$C$140</f>
        <v>OoS</v>
      </c>
      <c r="Y22" s="14" t="str">
        <f>ESEC!$C$160</f>
        <v>OoS</v>
      </c>
      <c r="Z22" s="14" t="str">
        <f>MST!$C$160</f>
        <v>OoS</v>
      </c>
      <c r="AA22" s="14" t="str">
        <f>CONT!$C$120</f>
        <v>OoS</v>
      </c>
      <c r="AB22" s="14" t="str">
        <f>IRP!$C$120</f>
        <v>OoS</v>
      </c>
      <c r="AC22" s="23"/>
      <c r="AD22" s="23"/>
      <c r="AE22" s="14" t="str">
        <f>SAM!$C$220</f>
        <v>OoS</v>
      </c>
      <c r="AF22" s="14" t="str">
        <f>EVW!$C$120</f>
        <v>OoS</v>
      </c>
    </row>
    <row r="23" spans="1:32" ht="13" x14ac:dyDescent="0.3">
      <c r="A23" s="18">
        <v>3.3</v>
      </c>
      <c r="B23" s="14" t="str">
        <f>CAR!$C$120</f>
        <v>OoS</v>
      </c>
      <c r="C23" s="23"/>
      <c r="D23" s="23"/>
      <c r="E23" s="17"/>
      <c r="F23" s="23"/>
      <c r="G23" s="14" t="str">
        <f>II!$C$3628</f>
        <v>DM</v>
      </c>
      <c r="H23" s="14" t="str">
        <f>MC!$C$180</f>
        <v>OoS</v>
      </c>
      <c r="I23" s="14" t="str">
        <f>MPM!$C$220</f>
        <v>OoS</v>
      </c>
      <c r="J23" s="14" t="str">
        <f>OT!$C$120</f>
        <v>OoS</v>
      </c>
      <c r="K23" s="14" t="str">
        <f>PAD!$C$140</f>
        <v>OoS</v>
      </c>
      <c r="L23" s="14" t="str">
        <f>PCM!$C$160</f>
        <v>OoS</v>
      </c>
      <c r="M23" s="14" t="str">
        <f>PLAN!$C$260</f>
        <v>OoS</v>
      </c>
      <c r="N23" s="17"/>
      <c r="O23" s="4"/>
      <c r="P23" s="14" t="str">
        <f>RDM!$C$180</f>
        <v>OoS</v>
      </c>
      <c r="Q23" s="14" t="str">
        <f>RSK!$C$120</f>
        <v>OoS</v>
      </c>
      <c r="R23" s="23"/>
      <c r="S23" s="17"/>
      <c r="T23" s="17"/>
      <c r="U23" s="14" t="str">
        <f>PI!$C$200</f>
        <v>OoS</v>
      </c>
      <c r="V23" s="14" t="str">
        <f>TS!$C$140</f>
        <v>OoS</v>
      </c>
      <c r="W23" s="14" t="str">
        <f>WE!$C$140</f>
        <v>OoS</v>
      </c>
      <c r="X23" s="14" t="str">
        <f>ESAF!$C$160</f>
        <v>OoS</v>
      </c>
      <c r="Y23" s="14" t="str">
        <f>ESEC!$C$180</f>
        <v>OoS</v>
      </c>
      <c r="Z23" s="14" t="str">
        <f>MST!$C$180</f>
        <v>OoS</v>
      </c>
      <c r="AA23" s="24" t="str">
        <f>CONT!$C$140</f>
        <v>OoS</v>
      </c>
      <c r="AB23" s="23"/>
      <c r="AC23" s="23"/>
      <c r="AD23" s="23"/>
      <c r="AE23" s="23"/>
      <c r="AF23" s="17"/>
    </row>
    <row r="24" spans="1:32" ht="13" x14ac:dyDescent="0.3">
      <c r="A24" s="18">
        <v>3.4</v>
      </c>
      <c r="B24" s="14" t="str">
        <f>CAR!$C$140</f>
        <v>OoS</v>
      </c>
      <c r="C24" s="23"/>
      <c r="D24" s="23"/>
      <c r="E24" s="23"/>
      <c r="F24" s="23"/>
      <c r="G24" s="23"/>
      <c r="H24" s="14" t="str">
        <f>MC!$C$200</f>
        <v>OoS</v>
      </c>
      <c r="I24" s="14" t="str">
        <f>MPM!$C$240</f>
        <v>OoS</v>
      </c>
      <c r="J24" s="14" t="str">
        <f>OT!$C$140</f>
        <v>OoS</v>
      </c>
      <c r="K24" s="14" t="str">
        <f>PAD!$C$160</f>
        <v>OoS</v>
      </c>
      <c r="L24" s="14" t="str">
        <f>PCM!$C$180</f>
        <v>OoS</v>
      </c>
      <c r="M24" s="14" t="str">
        <f>PLAN!$C$280</f>
        <v>OoS</v>
      </c>
      <c r="N24" s="17"/>
      <c r="O24" s="4"/>
      <c r="P24" s="14" t="str">
        <f>RDM!$C$200</f>
        <v>OoS</v>
      </c>
      <c r="Q24" s="14" t="str">
        <f>RSK!$C$140</f>
        <v>OoS</v>
      </c>
      <c r="R24" s="23"/>
      <c r="S24" s="4"/>
      <c r="T24" s="4"/>
      <c r="U24" s="23"/>
      <c r="V24" s="14" t="str">
        <f>TS!$C$160</f>
        <v>OoS</v>
      </c>
      <c r="W24" s="4"/>
      <c r="X24" s="4"/>
      <c r="Y24" s="4"/>
      <c r="Z24" s="4"/>
      <c r="AA24" s="23"/>
      <c r="AB24" s="23"/>
      <c r="AC24" s="23"/>
      <c r="AD24" s="23"/>
      <c r="AE24" s="23"/>
      <c r="AF24" s="4"/>
    </row>
    <row r="25" spans="1:32" ht="13" x14ac:dyDescent="0.3">
      <c r="A25" s="18">
        <v>3.5</v>
      </c>
      <c r="B25" s="14" t="str">
        <f>CAR!$C$160</f>
        <v>OoS</v>
      </c>
      <c r="C25" s="23"/>
      <c r="D25" s="23"/>
      <c r="E25" s="23"/>
      <c r="F25" s="23"/>
      <c r="G25" s="23"/>
      <c r="H25" s="23"/>
      <c r="I25" s="14" t="str">
        <f>MPM!$C$260</f>
        <v>OoS</v>
      </c>
      <c r="J25" s="14" t="str">
        <f>OT!$C$160</f>
        <v>OoS</v>
      </c>
      <c r="K25" s="14" t="str">
        <f>PAD!$C$180</f>
        <v>OoS</v>
      </c>
      <c r="L25" s="14" t="str">
        <f>PCM!$C$200</f>
        <v>OoS</v>
      </c>
      <c r="M25" s="23"/>
      <c r="N25" s="17"/>
      <c r="O25" s="23"/>
      <c r="P25" s="14" t="str">
        <f>RDM!$C$220</f>
        <v>OoS</v>
      </c>
      <c r="Q25" s="14" t="str">
        <f>RSK!$C$160</f>
        <v>OoS</v>
      </c>
      <c r="R25" s="23"/>
      <c r="S25" s="4"/>
      <c r="T25" s="4"/>
      <c r="U25" s="23"/>
      <c r="V25" s="14" t="str">
        <f>TS!$C$180</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MPM!$C$280</f>
        <v>OoS</v>
      </c>
      <c r="J26" s="14" t="str">
        <f>OT!$C$180</f>
        <v>OoS</v>
      </c>
      <c r="K26" s="14" t="str">
        <f>PAD!$C$200</f>
        <v>OoS</v>
      </c>
      <c r="L26" s="14" t="str">
        <f>PCM!$C$220</f>
        <v>OoS</v>
      </c>
      <c r="M26" s="23"/>
      <c r="N26" s="23"/>
      <c r="O26" s="23"/>
      <c r="P26" s="14" t="str">
        <f>RDM!$C$240</f>
        <v>OoS</v>
      </c>
      <c r="Q26" s="4"/>
      <c r="R26" s="23"/>
      <c r="S26" s="4"/>
      <c r="T26" s="4"/>
      <c r="U26" s="23"/>
      <c r="V26" s="14" t="str">
        <f>TS!$C$200</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RDM!$C$260</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CAR!$C$180</f>
        <v>OoS</v>
      </c>
      <c r="C30" s="23"/>
      <c r="D30" s="23"/>
      <c r="E30" s="23"/>
      <c r="F30" s="14" t="str">
        <f>GOV!$C$4168</f>
        <v>DM</v>
      </c>
      <c r="G30" s="14" t="str">
        <f>II!$C$3648</f>
        <v>DM</v>
      </c>
      <c r="H30" s="23"/>
      <c r="I30" s="14" t="str">
        <f>MPM!$C$300</f>
        <v>OoS</v>
      </c>
      <c r="J30" s="23"/>
      <c r="K30" s="17"/>
      <c r="L30" s="14" t="str">
        <f>PCM!$C$240</f>
        <v>OoS</v>
      </c>
      <c r="M30" s="14" t="str">
        <f>PLAN!$C$300</f>
        <v>OoS</v>
      </c>
      <c r="N30" s="23"/>
      <c r="O30" s="23"/>
      <c r="P30" s="23"/>
      <c r="Q30" s="23"/>
      <c r="R30" s="23"/>
      <c r="S30" s="4"/>
      <c r="T30" s="4"/>
      <c r="U30" s="23"/>
      <c r="V30" s="23"/>
      <c r="W30" s="4"/>
      <c r="X30" s="4"/>
      <c r="Y30" s="4"/>
      <c r="Z30" s="14" t="str">
        <f>MST!$C$200</f>
        <v>OoS</v>
      </c>
      <c r="AA30" s="23"/>
      <c r="AB30" s="23"/>
      <c r="AC30" s="23"/>
      <c r="AD30" s="23"/>
      <c r="AE30" s="14" t="str">
        <f>SAM!$C$240</f>
        <v>OoS</v>
      </c>
      <c r="AF30" s="4"/>
    </row>
    <row r="31" spans="1:32" ht="13" hidden="1" x14ac:dyDescent="0.3">
      <c r="A31" s="18">
        <v>4.2</v>
      </c>
      <c r="B31" s="14" t="str">
        <f>CAR!$C$200</f>
        <v>OoS</v>
      </c>
      <c r="C31" s="23"/>
      <c r="D31" s="23"/>
      <c r="E31" s="23"/>
      <c r="F31" s="23"/>
      <c r="G31" s="23"/>
      <c r="H31" s="23"/>
      <c r="I31" s="14" t="str">
        <f>MPM!$C$320</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MPM!$C$340</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MPM!$C$360</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MPM!$C$380</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CAR!$C$220</f>
        <v>OoS</v>
      </c>
      <c r="C37" s="23"/>
      <c r="D37" s="23"/>
      <c r="E37" s="23"/>
      <c r="F37" s="23"/>
      <c r="G37" s="23"/>
      <c r="H37" s="23"/>
      <c r="I37" s="14" t="str">
        <f>MPM!$C$400</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MPM!$C$420</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MPM!$C$440</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sheetData>
  <sheetProtection formatCells="0" formatColumns="0" formatRows="0"/>
  <conditionalFormatting sqref="AF2">
    <cfRule type="containsText" dxfId="23" priority="191" operator="containsText" text="S">
      <formula>NOT(ISERROR(SEARCH("S",AF2)))</formula>
    </cfRule>
    <cfRule type="containsText" dxfId="22" priority="192" operator="containsText" text="U">
      <formula>NOT(ISERROR(SEARCH("U",AF2)))</formula>
    </cfRule>
    <cfRule type="containsText" dxfId="21" priority="193" operator="containsText" text="NR">
      <formula>NOT(ISERROR(SEARCH("NR",AF2)))</formula>
    </cfRule>
  </conditionalFormatting>
  <conditionalFormatting sqref="B11:AF19">
    <cfRule type="expression" dxfId="20" priority="9" stopIfTrue="1">
      <formula>(B$40&lt;2)</formula>
    </cfRule>
  </conditionalFormatting>
  <conditionalFormatting sqref="B21:AF28">
    <cfRule type="expression" dxfId="19" priority="8" stopIfTrue="1">
      <formula>(B$40&lt;3)</formula>
    </cfRule>
  </conditionalFormatting>
  <conditionalFormatting sqref="B30:AF35">
    <cfRule type="expression" dxfId="18" priority="7" stopIfTrue="1">
      <formula>(B$40&lt;4)</formula>
    </cfRule>
  </conditionalFormatting>
  <conditionalFormatting sqref="B37:AF39">
    <cfRule type="expression" dxfId="17" priority="6" stopIfTrue="1">
      <formula>(B$40&lt;5)</formula>
    </cfRule>
  </conditionalFormatting>
  <conditionalFormatting sqref="B5:AF9 B11:AF19 B21:AF28 B30:AF35 B37:AF39">
    <cfRule type="expression" dxfId="16" priority="1">
      <formula>OR(B5="NY")</formula>
    </cfRule>
    <cfRule type="expression" dxfId="15" priority="2">
      <formula>OR(B5="NC")</formula>
    </cfRule>
    <cfRule type="expression" dxfId="14" priority="3">
      <formula>OR(B5="L",B5="FM",B5="S")</formula>
    </cfRule>
    <cfRule type="expression" dxfId="13" priority="4">
      <formula>OR(B5="M",B5="LM",B5="NR")</formula>
    </cfRule>
    <cfRule type="expression" dxfId="12" priority="5">
      <formula>OR(B5="H",B5="PM",B5="NM",B5="DM",B5="U")</formula>
    </cfRule>
  </conditionalFormatting>
  <pageMargins left="0.75" right="0.75" top="1" bottom="1" header="0.5" footer="0.5"/>
  <pageSetup orientation="portrait" horizontalDpi="4294967292" verticalDpi="429496729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3B585-16F8-409E-898F-A660E85A2E61}">
  <sheetPr codeName="Sheet63"/>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Summary'!B59</f>
        <v>P-20</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CAR!$C$21</f>
        <v>OoS</v>
      </c>
      <c r="C5" s="14" t="str">
        <f>CM!$C$21</f>
        <v>OoS</v>
      </c>
      <c r="D5" s="14" t="str">
        <f>DAR!$C$21</f>
        <v>OoS</v>
      </c>
      <c r="E5" s="14" t="str">
        <f>EST!$C$21</f>
        <v>OoS</v>
      </c>
      <c r="F5" s="14" t="str">
        <f>GOV!$C$4029</f>
        <v>DM</v>
      </c>
      <c r="G5" s="14" t="str">
        <f>II!$C$3529</f>
        <v>DM</v>
      </c>
      <c r="H5" s="14" t="str">
        <f>MC!$C$21</f>
        <v>OoS</v>
      </c>
      <c r="I5" s="14" t="str">
        <f>MPM!$C$21</f>
        <v>OoS</v>
      </c>
      <c r="J5" s="14" t="str">
        <f>OT!$C$21</f>
        <v>OoS</v>
      </c>
      <c r="K5" s="14" t="str">
        <f>PAD!$C$21</f>
        <v>OoS</v>
      </c>
      <c r="L5" s="14" t="str">
        <f>PCM!$C$21</f>
        <v>OoS</v>
      </c>
      <c r="M5" s="14" t="str">
        <f>PLAN!$C$21</f>
        <v>OoS</v>
      </c>
      <c r="N5" s="14" t="str">
        <f>PQA!$C$21</f>
        <v>OoS</v>
      </c>
      <c r="O5" s="14" t="str">
        <f>PR!$C$21</f>
        <v>OoS</v>
      </c>
      <c r="P5" s="14" t="str">
        <f>RDM!$C$21</f>
        <v>OoS</v>
      </c>
      <c r="Q5" s="14" t="str">
        <f>RSK!$C$21</f>
        <v>OoS</v>
      </c>
      <c r="R5" s="14" t="str">
        <f>VV!$C$21</f>
        <v>OoS</v>
      </c>
      <c r="S5" s="14" t="str">
        <f>DM!$C$21</f>
        <v>OoS</v>
      </c>
      <c r="T5" s="14" t="str">
        <f>DQ!$C$21</f>
        <v>OoS</v>
      </c>
      <c r="U5" s="14" t="str">
        <f>PI!$C$21</f>
        <v>OoS</v>
      </c>
      <c r="V5" s="14" t="str">
        <f>TS!$C$21</f>
        <v>OoS</v>
      </c>
      <c r="W5" s="14" t="str">
        <f>WE!$C$21</f>
        <v>OoS</v>
      </c>
      <c r="X5" s="14" t="str">
        <f>ESAF!$C$21</f>
        <v>OoS</v>
      </c>
      <c r="Y5" s="14" t="str">
        <f>ESEC!$C$21</f>
        <v>OoS</v>
      </c>
      <c r="Z5" s="14" t="str">
        <f>MST!$C$21</f>
        <v>OoS</v>
      </c>
      <c r="AA5" s="14" t="str">
        <f>CONT!$C$21</f>
        <v>OoS</v>
      </c>
      <c r="AB5" s="14" t="str">
        <f>IRP!$C$21</f>
        <v>OoS</v>
      </c>
      <c r="AC5" s="14" t="str">
        <f>SDM!$C$21</f>
        <v>OoS</v>
      </c>
      <c r="AD5" s="14" t="str">
        <f>STSM!$C$21</f>
        <v>OoS</v>
      </c>
      <c r="AE5" s="14" t="str">
        <f>SAM!$C$21</f>
        <v>OoS</v>
      </c>
      <c r="AF5" s="14" t="str">
        <f>EVW!$C$21</f>
        <v>OoS</v>
      </c>
    </row>
    <row r="6" spans="1:32" ht="13" x14ac:dyDescent="0.3">
      <c r="A6" s="18">
        <v>1.2</v>
      </c>
      <c r="B6" s="23"/>
      <c r="C6" s="23"/>
      <c r="D6" s="14" t="str">
        <f>DAR!$C$41</f>
        <v>OoS</v>
      </c>
      <c r="E6" s="23"/>
      <c r="F6" s="4"/>
      <c r="G6" s="4"/>
      <c r="H6" s="14" t="str">
        <f>MC!$C$41</f>
        <v>OoS</v>
      </c>
      <c r="I6" s="14" t="str">
        <f>MPM!$C$41</f>
        <v>OoS</v>
      </c>
      <c r="J6" s="4"/>
      <c r="K6" s="4"/>
      <c r="L6" s="14" t="str">
        <f>PCM!$C$41</f>
        <v>OoS</v>
      </c>
      <c r="M6" s="14" t="str">
        <f>PLAN!$C$41</f>
        <v>OoS</v>
      </c>
      <c r="N6" s="4"/>
      <c r="O6" s="4"/>
      <c r="P6" s="4"/>
      <c r="Q6" s="4"/>
      <c r="R6" s="14" t="str">
        <f>VV!$C$41</f>
        <v>OoS</v>
      </c>
      <c r="S6" s="14" t="str">
        <f>DM!$C$41</f>
        <v>OoS</v>
      </c>
      <c r="T6" s="14" t="str">
        <f>DQ!$C$41</f>
        <v>OoS</v>
      </c>
      <c r="U6" s="4"/>
      <c r="V6" s="4"/>
      <c r="W6" s="17"/>
      <c r="X6" s="14" t="str">
        <f>ESAF!$C$41</f>
        <v>OoS</v>
      </c>
      <c r="Y6" s="14" t="str">
        <f>ESEC!$C$41</f>
        <v>OoS</v>
      </c>
      <c r="Z6" s="14" t="str">
        <f>MST!$C$41</f>
        <v>OoS</v>
      </c>
      <c r="AA6" s="4"/>
      <c r="AB6" s="4"/>
      <c r="AC6" s="4"/>
      <c r="AD6" s="4"/>
      <c r="AE6" s="14" t="str">
        <f>SAM!$C$41</f>
        <v>OoS</v>
      </c>
      <c r="AF6" s="14" t="str">
        <f>EVW!$C$41</f>
        <v>OoS</v>
      </c>
    </row>
    <row r="7" spans="1:32" ht="13" x14ac:dyDescent="0.3">
      <c r="A7" s="18">
        <v>1.3</v>
      </c>
      <c r="B7" s="23"/>
      <c r="C7" s="23"/>
      <c r="D7" s="23"/>
      <c r="E7" s="23"/>
      <c r="F7" s="4"/>
      <c r="G7" s="23"/>
      <c r="H7" s="23"/>
      <c r="I7" s="17"/>
      <c r="J7" s="4"/>
      <c r="K7" s="23"/>
      <c r="L7" s="14" t="str">
        <f>PCM!$C$61</f>
        <v>OoS</v>
      </c>
      <c r="M7" s="23"/>
      <c r="N7" s="4"/>
      <c r="O7" s="4"/>
      <c r="P7" s="23"/>
      <c r="Q7" s="4"/>
      <c r="R7" s="4"/>
      <c r="S7" s="4"/>
      <c r="T7" s="4"/>
      <c r="U7" s="4"/>
      <c r="V7" s="4"/>
      <c r="W7" s="4"/>
      <c r="X7" s="4"/>
      <c r="Y7" s="4"/>
      <c r="Z7" s="4"/>
      <c r="AA7" s="4"/>
      <c r="AB7" s="4"/>
      <c r="AC7" s="4"/>
      <c r="AD7" s="4"/>
      <c r="AE7" s="14" t="str">
        <f>SAM!$C$61</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SAM!$C$81</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CAR!$C$41</f>
        <v>OoS</v>
      </c>
      <c r="C11" s="14" t="str">
        <f>CM!$C$41</f>
        <v>OoS</v>
      </c>
      <c r="D11" s="14" t="str">
        <f>DAR!$C$61</f>
        <v>OoS</v>
      </c>
      <c r="E11" s="14" t="str">
        <f>EST!$C$41</f>
        <v>OoS</v>
      </c>
      <c r="F11" s="14" t="str">
        <f>GOV!$C$4049</f>
        <v>DM</v>
      </c>
      <c r="G11" s="14" t="str">
        <f>II!$C$3549</f>
        <v>DM</v>
      </c>
      <c r="H11" s="14" t="str">
        <f>MC!$C$61</f>
        <v>OoS</v>
      </c>
      <c r="I11" s="14" t="str">
        <f>MPM!$C$61</f>
        <v>OoS</v>
      </c>
      <c r="J11" s="14" t="str">
        <f>OT!$C$41</f>
        <v>OoS</v>
      </c>
      <c r="K11" s="14" t="str">
        <f>PAD!$C$41</f>
        <v>OoS</v>
      </c>
      <c r="L11" s="14" t="str">
        <f>PCM!$C$81</f>
        <v>OoS</v>
      </c>
      <c r="M11" s="14" t="str">
        <f>PLAN!$C$61</f>
        <v>OoS</v>
      </c>
      <c r="N11" s="14" t="str">
        <f>PQA!$C$41</f>
        <v>OoS</v>
      </c>
      <c r="O11" s="14" t="str">
        <f>PR!$C$41</f>
        <v>OoS</v>
      </c>
      <c r="P11" s="14" t="str">
        <f>RDM!$C$41</f>
        <v>OoS</v>
      </c>
      <c r="Q11" s="14" t="str">
        <f>RSK!$C$41</f>
        <v>OoS</v>
      </c>
      <c r="R11" s="14" t="str">
        <f>VV!$C$61</f>
        <v>OoS</v>
      </c>
      <c r="S11" s="14" t="str">
        <f>DM!$C$61</f>
        <v>OoS</v>
      </c>
      <c r="T11" s="14" t="str">
        <f>DQ!$C$61</f>
        <v>OoS</v>
      </c>
      <c r="U11" s="14" t="str">
        <f>PI!$C$41</f>
        <v>OoS</v>
      </c>
      <c r="V11" s="14" t="str">
        <f>TS!$C$41</f>
        <v>OoS</v>
      </c>
      <c r="W11" s="14" t="str">
        <f>WE!$C$41</f>
        <v>OoS</v>
      </c>
      <c r="X11" s="14" t="str">
        <f>ESAF!$C$61</f>
        <v>OoS</v>
      </c>
      <c r="Y11" s="14" t="str">
        <f>ESEC!$C$61</f>
        <v>OoS</v>
      </c>
      <c r="Z11" s="14" t="str">
        <f>MST!$C$61</f>
        <v>OoS</v>
      </c>
      <c r="AA11" s="14" t="str">
        <f>CONT!$C$41</f>
        <v>OoS</v>
      </c>
      <c r="AB11" s="14" t="str">
        <f>IRP!$C$41</f>
        <v>OoS</v>
      </c>
      <c r="AC11" s="14" t="str">
        <f>SDM!$C$41</f>
        <v>OoS</v>
      </c>
      <c r="AD11" s="14" t="str">
        <f>STSM!$C$41</f>
        <v>OoS</v>
      </c>
      <c r="AE11" s="14" t="str">
        <f>SAM!$C$101</f>
        <v>OoS</v>
      </c>
      <c r="AF11" s="14" t="str">
        <f>EVW!$C$61</f>
        <v>OoS</v>
      </c>
    </row>
    <row r="12" spans="1:32" ht="13" x14ac:dyDescent="0.3">
      <c r="A12" s="18">
        <v>2.2000000000000002</v>
      </c>
      <c r="B12" s="14" t="str">
        <f>CAR!$C$61</f>
        <v>OoS</v>
      </c>
      <c r="C12" s="14" t="str">
        <f>CM!$C$61</f>
        <v>OoS</v>
      </c>
      <c r="D12" s="14" t="str">
        <f>DAR!$C$81</f>
        <v>OoS</v>
      </c>
      <c r="E12" s="14" t="str">
        <f>EST!$C$61</f>
        <v>OoS</v>
      </c>
      <c r="F12" s="14" t="str">
        <f>GOV!$C$4069</f>
        <v>DM</v>
      </c>
      <c r="G12" s="14" t="str">
        <f>II!$C$3569</f>
        <v>DM</v>
      </c>
      <c r="H12" s="14" t="str">
        <f>MC!$C$81</f>
        <v>OoS</v>
      </c>
      <c r="I12" s="14" t="str">
        <f>MPM!$C$81</f>
        <v>OoS</v>
      </c>
      <c r="J12" s="14" t="str">
        <f>OT!$C$61</f>
        <v>OoS</v>
      </c>
      <c r="K12" s="14" t="str">
        <f>PAD!$C$61</f>
        <v>OoS</v>
      </c>
      <c r="L12" s="14" t="str">
        <f>PCM!$C$101</f>
        <v>OoS</v>
      </c>
      <c r="M12" s="14" t="str">
        <f>PLAN!$C$81</f>
        <v>OoS</v>
      </c>
      <c r="N12" s="14" t="str">
        <f>PQA!$C$61</f>
        <v>OoS</v>
      </c>
      <c r="O12" s="14" t="str">
        <f>PR!$C$61</f>
        <v>OoS</v>
      </c>
      <c r="P12" s="14" t="str">
        <f>RDM!$C$61</f>
        <v>OoS</v>
      </c>
      <c r="Q12" s="14" t="str">
        <f>RSK!$C$61</f>
        <v>OoS</v>
      </c>
      <c r="R12" s="14" t="str">
        <f>VV!$C$81</f>
        <v>OoS</v>
      </c>
      <c r="S12" s="14" t="str">
        <f>DM!$C$81</f>
        <v>OoS</v>
      </c>
      <c r="T12" s="14" t="str">
        <f>DQ!$C$81</f>
        <v>OoS</v>
      </c>
      <c r="U12" s="14" t="str">
        <f>PI!$C$61</f>
        <v>OoS</v>
      </c>
      <c r="V12" s="14" t="str">
        <f>TS!$C$61</f>
        <v>OoS</v>
      </c>
      <c r="W12" s="14" t="str">
        <f>WE!$C$61</f>
        <v>OoS</v>
      </c>
      <c r="X12" s="14" t="str">
        <f>ESAF!$C$81</f>
        <v>OoS</v>
      </c>
      <c r="Y12" s="14" t="str">
        <f>ESEC!$C$81</f>
        <v>OoS</v>
      </c>
      <c r="Z12" s="14" t="str">
        <f>MST!$C$81</f>
        <v>OoS</v>
      </c>
      <c r="AA12" s="14" t="str">
        <f>CONT!$C$61</f>
        <v>OoS</v>
      </c>
      <c r="AB12" s="14" t="str">
        <f>IRP!$C$61</f>
        <v>OoS</v>
      </c>
      <c r="AC12" s="14" t="str">
        <f>SDM!$C$61</f>
        <v>OoS</v>
      </c>
      <c r="AD12" s="14" t="str">
        <f>STSM!$C$61</f>
        <v>OoS</v>
      </c>
      <c r="AE12" s="14" t="str">
        <f>SAM!$C$121</f>
        <v>OoS</v>
      </c>
      <c r="AF12" s="14" t="str">
        <f>EVW!$C$81</f>
        <v>OoS</v>
      </c>
    </row>
    <row r="13" spans="1:32" ht="13" x14ac:dyDescent="0.3">
      <c r="A13" s="18">
        <v>2.2999999999999998</v>
      </c>
      <c r="B13" s="23"/>
      <c r="C13" s="14" t="str">
        <f>CM!$C$81</f>
        <v>OoS</v>
      </c>
      <c r="D13" s="14" t="str">
        <f>DAR!$C$101</f>
        <v>OoS</v>
      </c>
      <c r="E13" s="14" t="str">
        <f>EST!$C$81</f>
        <v>OoS</v>
      </c>
      <c r="F13" s="14" t="str">
        <f>GOV!$C$4089</f>
        <v>DM</v>
      </c>
      <c r="G13" s="4"/>
      <c r="H13" s="14" t="str">
        <f>MC!$C$101</f>
        <v>OoS</v>
      </c>
      <c r="I13" s="24" t="str">
        <f>MPM!$C$101</f>
        <v>OoS</v>
      </c>
      <c r="J13" s="4"/>
      <c r="K13" s="14" t="str">
        <f>PAD!$C$81</f>
        <v>OoS</v>
      </c>
      <c r="L13" s="4"/>
      <c r="M13" s="14" t="str">
        <f>PLAN!$C$101</f>
        <v>OoS</v>
      </c>
      <c r="N13" s="14" t="str">
        <f>PQA!$C$81</f>
        <v>OoS</v>
      </c>
      <c r="O13" s="14" t="str">
        <f>PR!$C$81</f>
        <v>OoS</v>
      </c>
      <c r="P13" s="14" t="str">
        <f>RDM!$C$81</f>
        <v>OoS</v>
      </c>
      <c r="Q13" s="23"/>
      <c r="R13" s="14" t="str">
        <f>VV!$C$101</f>
        <v>OoS</v>
      </c>
      <c r="S13" s="4"/>
      <c r="T13" s="14" t="str">
        <f>DQ!$C$101</f>
        <v>OoS</v>
      </c>
      <c r="U13" s="14" t="str">
        <f>PI!$C$81</f>
        <v>OoS</v>
      </c>
      <c r="V13" s="14" t="str">
        <f>TS!$C$81</f>
        <v>OoS</v>
      </c>
      <c r="W13" s="14" t="str">
        <f>WE!$C$81</f>
        <v>OoS</v>
      </c>
      <c r="X13" s="14" t="str">
        <f>ESAF!$C$101</f>
        <v>OoS</v>
      </c>
      <c r="Y13" s="14" t="str">
        <f>ESEC!$C$101</f>
        <v>OoS</v>
      </c>
      <c r="Z13" s="14" t="str">
        <f>MST!$C$101</f>
        <v>OoS</v>
      </c>
      <c r="AA13" s="14" t="str">
        <f>CONT!$C$81</f>
        <v>OoS</v>
      </c>
      <c r="AB13" s="14" t="str">
        <f>IRP!$C$81</f>
        <v>OoS</v>
      </c>
      <c r="AC13" s="14" t="str">
        <f>SDM!$C$81</f>
        <v>OoS</v>
      </c>
      <c r="AD13" s="14" t="str">
        <f>STSM!$C$81</f>
        <v>OoS</v>
      </c>
      <c r="AE13" s="14" t="str">
        <f>SAM!$C$141</f>
        <v>OoS</v>
      </c>
      <c r="AF13" s="4"/>
    </row>
    <row r="14" spans="1:32" ht="13" x14ac:dyDescent="0.3">
      <c r="A14" s="18">
        <v>2.4</v>
      </c>
      <c r="B14" s="23"/>
      <c r="C14" s="14" t="str">
        <f>CM!$C$101</f>
        <v>OoS</v>
      </c>
      <c r="D14" s="14" t="str">
        <f>DAR!$C$121</f>
        <v>OoS</v>
      </c>
      <c r="E14" s="17"/>
      <c r="F14" s="14" t="str">
        <f>GOV!$C$4109</f>
        <v>DM</v>
      </c>
      <c r="G14" s="23"/>
      <c r="H14" s="14" t="str">
        <f>MC!$C$121</f>
        <v>OoS</v>
      </c>
      <c r="I14" s="14" t="str">
        <f>MPM!$C$121</f>
        <v>OoS</v>
      </c>
      <c r="J14" s="4"/>
      <c r="K14" s="23"/>
      <c r="L14" s="4"/>
      <c r="M14" s="14" t="str">
        <f>PLAN!$C$121</f>
        <v>OoS</v>
      </c>
      <c r="N14" s="14" t="str">
        <f>PQA!$C$101</f>
        <v>OoS</v>
      </c>
      <c r="O14" s="14" t="str">
        <f>PR!$C$101</f>
        <v>OoS</v>
      </c>
      <c r="P14" s="14" t="str">
        <f>RDM!$C$101</f>
        <v>OoS</v>
      </c>
      <c r="Q14" s="23"/>
      <c r="R14" s="23"/>
      <c r="S14" s="4"/>
      <c r="T14" s="4"/>
      <c r="U14" s="14" t="str">
        <f>PI!$C$101</f>
        <v>OoS</v>
      </c>
      <c r="V14" s="23"/>
      <c r="W14" s="4"/>
      <c r="X14" s="4"/>
      <c r="Y14" s="14" t="str">
        <f>ESEC!$C$121</f>
        <v>OoS</v>
      </c>
      <c r="Z14" s="14" t="str">
        <f>MST!$C$121</f>
        <v>OoS</v>
      </c>
      <c r="AA14" s="23"/>
      <c r="AB14" s="23"/>
      <c r="AC14" s="14" t="str">
        <f>SDM!$C$101</f>
        <v>OoS</v>
      </c>
      <c r="AD14" s="15"/>
      <c r="AE14" s="14" t="str">
        <f>SAM!$C$201</f>
        <v>OoS</v>
      </c>
      <c r="AF14" s="4"/>
    </row>
    <row r="15" spans="1:32" ht="13" x14ac:dyDescent="0.3">
      <c r="A15" s="18">
        <v>2.5</v>
      </c>
      <c r="B15" s="23"/>
      <c r="C15" s="14" t="str">
        <f>CM!$C$121</f>
        <v>OoS</v>
      </c>
      <c r="D15" s="14" t="str">
        <f>DAR!$C$141</f>
        <v>OoS</v>
      </c>
      <c r="E15" s="17"/>
      <c r="F15" s="23"/>
      <c r="G15" s="23"/>
      <c r="H15" s="23"/>
      <c r="I15" s="14" t="str">
        <f>MPM!$C$141</f>
        <v>OoS</v>
      </c>
      <c r="J15" s="4"/>
      <c r="K15" s="23"/>
      <c r="L15" s="4"/>
      <c r="M15" s="14" t="str">
        <f>PLAN!$C$141</f>
        <v>OoS</v>
      </c>
      <c r="N15" s="23"/>
      <c r="O15" s="23"/>
      <c r="P15" s="14" t="str">
        <f>RDM!$C$121</f>
        <v>OoS</v>
      </c>
      <c r="Q15" s="23"/>
      <c r="R15" s="23"/>
      <c r="S15" s="4"/>
      <c r="T15" s="4"/>
      <c r="U15" s="14" t="str">
        <f>PI!$C$121</f>
        <v>OoS</v>
      </c>
      <c r="V15" s="23"/>
      <c r="W15" s="4"/>
      <c r="X15" s="4"/>
      <c r="Y15" s="4"/>
      <c r="Z15" s="4"/>
      <c r="AA15" s="23"/>
      <c r="AB15" s="23"/>
      <c r="AC15" s="14" t="str">
        <f>SDM!$C$121</f>
        <v>OoS</v>
      </c>
      <c r="AD15" s="15"/>
      <c r="AE15" s="15"/>
      <c r="AF15" s="4"/>
    </row>
    <row r="16" spans="1:32" ht="13" x14ac:dyDescent="0.3">
      <c r="A16" s="18">
        <v>2.6</v>
      </c>
      <c r="B16" s="23"/>
      <c r="C16" s="14" t="str">
        <f>CM!$C$141</f>
        <v>OoS</v>
      </c>
      <c r="D16" s="23"/>
      <c r="E16" s="17"/>
      <c r="F16" s="23"/>
      <c r="G16" s="23"/>
      <c r="H16" s="23"/>
      <c r="I16" s="24" t="str">
        <f>MPM!$C$161</f>
        <v>OoS</v>
      </c>
      <c r="J16" s="4"/>
      <c r="K16" s="23"/>
      <c r="L16" s="4"/>
      <c r="M16" s="14" t="str">
        <f>PLAN!$C$161</f>
        <v>OoS</v>
      </c>
      <c r="N16" s="23"/>
      <c r="O16" s="23"/>
      <c r="Q16" s="23"/>
      <c r="R16" s="23"/>
      <c r="S16" s="4"/>
      <c r="T16" s="4"/>
      <c r="U16" s="24" t="str">
        <f>PI!$C$141</f>
        <v>OoS</v>
      </c>
      <c r="V16" s="23"/>
      <c r="W16" s="4"/>
      <c r="X16" s="4"/>
      <c r="Y16" s="4"/>
      <c r="Z16" s="4"/>
      <c r="AA16" s="23"/>
      <c r="AB16" s="23"/>
      <c r="AC16" s="14" t="str">
        <f>SDM!$C$141</f>
        <v>OoS</v>
      </c>
      <c r="AD16" s="23"/>
      <c r="AE16" s="23"/>
      <c r="AF16" s="4"/>
    </row>
    <row r="17" spans="1:32" ht="13" x14ac:dyDescent="0.3">
      <c r="A17" s="18">
        <v>2.7</v>
      </c>
      <c r="B17" s="23"/>
      <c r="C17" s="23"/>
      <c r="D17" s="23"/>
      <c r="E17" s="17"/>
      <c r="F17" s="23"/>
      <c r="G17" s="23"/>
      <c r="H17" s="23"/>
      <c r="I17" s="23"/>
      <c r="J17" s="23"/>
      <c r="K17" s="23"/>
      <c r="L17" s="4"/>
      <c r="M17" s="14" t="str">
        <f>PLAN!$C$181</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PLAN!$C$201</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CAR!$C$81</f>
        <v>OoS</v>
      </c>
      <c r="C21" s="23"/>
      <c r="D21" s="14" t="str">
        <f>DAR!$C$161</f>
        <v>OoS</v>
      </c>
      <c r="E21" s="24" t="str">
        <f>EST!$C$101</f>
        <v>OoS</v>
      </c>
      <c r="F21" s="14" t="str">
        <f>GOV!$C$4129</f>
        <v>DM</v>
      </c>
      <c r="G21" s="14" t="str">
        <f>II!$C$3589</f>
        <v>DM</v>
      </c>
      <c r="H21" s="14" t="str">
        <f>MC!$C$141</f>
        <v>OoS</v>
      </c>
      <c r="I21" s="14" t="str">
        <f>MPM!$C$181</f>
        <v>OoS</v>
      </c>
      <c r="J21" s="14" t="str">
        <f>OT!$C$81</f>
        <v>OoS</v>
      </c>
      <c r="K21" s="14" t="str">
        <f>PAD!$C$101</f>
        <v>OoS</v>
      </c>
      <c r="L21" s="14" t="str">
        <f>PCM!$C$121</f>
        <v>OoS</v>
      </c>
      <c r="M21" s="14" t="str">
        <f>PLAN!$C$221</f>
        <v>OoS</v>
      </c>
      <c r="N21" s="14" t="str">
        <f>PQA!$C$121</f>
        <v>OoS</v>
      </c>
      <c r="O21" s="14" t="str">
        <f>PR!$C$121</f>
        <v>OoS</v>
      </c>
      <c r="P21" s="14" t="str">
        <f>RDM!$C$141</f>
        <v>OoS</v>
      </c>
      <c r="Q21" s="14" t="str">
        <f>RSK!$C$81</f>
        <v>OoS</v>
      </c>
      <c r="R21" s="14" t="str">
        <f>VV!$C$121</f>
        <v>OoS</v>
      </c>
      <c r="S21" s="14" t="str">
        <f>DM!$C$101</f>
        <v>OoS</v>
      </c>
      <c r="T21" s="14" t="str">
        <f>DQ!$C$121</f>
        <v>OoS</v>
      </c>
      <c r="U21" s="14" t="str">
        <f>PI!$C$161</f>
        <v>OoS</v>
      </c>
      <c r="V21" s="14" t="str">
        <f>TS!$C$101</f>
        <v>OoS</v>
      </c>
      <c r="W21" s="14" t="str">
        <f>WE!$C$101</f>
        <v>OoS</v>
      </c>
      <c r="X21" s="14" t="str">
        <f>ESAF!$C$121</f>
        <v>OoS</v>
      </c>
      <c r="Y21" s="14" t="str">
        <f>ESEC!$C$141</f>
        <v>OoS</v>
      </c>
      <c r="Z21" s="14" t="str">
        <f>MST!$C$141</f>
        <v>OoS</v>
      </c>
      <c r="AA21" s="14" t="str">
        <f>CONT!$C$101</f>
        <v>OoS</v>
      </c>
      <c r="AB21" s="14" t="str">
        <f>IRP!$C$101</f>
        <v>OoS</v>
      </c>
      <c r="AC21" s="14" t="str">
        <f>SDM!$C$161</f>
        <v>OoS</v>
      </c>
      <c r="AD21" s="14" t="str">
        <f>STSM!$C$101</f>
        <v>OoS</v>
      </c>
      <c r="AE21" s="14" t="str">
        <f>SAM!$C$201</f>
        <v>OoS</v>
      </c>
      <c r="AF21" s="14" t="str">
        <f>EVW!$C$101</f>
        <v>OoS</v>
      </c>
    </row>
    <row r="22" spans="1:32" ht="13" x14ac:dyDescent="0.3">
      <c r="A22" s="18">
        <v>3.2</v>
      </c>
      <c r="B22" s="14" t="str">
        <f>CAR!$C$101</f>
        <v>OoS</v>
      </c>
      <c r="C22" s="23"/>
      <c r="D22" s="23"/>
      <c r="E22" s="14" t="str">
        <f>EST!$C$121</f>
        <v>OoS</v>
      </c>
      <c r="F22" s="14" t="str">
        <f>GOV!$C$4149</f>
        <v>DM</v>
      </c>
      <c r="G22" s="14" t="str">
        <f>II!$C$3609</f>
        <v>DM</v>
      </c>
      <c r="H22" s="14" t="str">
        <f>MC!$C$161</f>
        <v>OoS</v>
      </c>
      <c r="I22" s="14" t="str">
        <f>MPM!$C$201</f>
        <v>OoS</v>
      </c>
      <c r="J22" s="14" t="str">
        <f>OT!$C$101</f>
        <v>OoS</v>
      </c>
      <c r="K22" s="14" t="str">
        <f>PAD!$C$121</f>
        <v>OoS</v>
      </c>
      <c r="L22" s="14" t="str">
        <f>PCM!$C$141</f>
        <v>OoS</v>
      </c>
      <c r="M22" s="14" t="str">
        <f>PLAN!$C$241</f>
        <v>OoS</v>
      </c>
      <c r="N22" s="17"/>
      <c r="O22" s="23"/>
      <c r="P22" s="14" t="str">
        <f>RDM!$C$161</f>
        <v>OoS</v>
      </c>
      <c r="Q22" s="14" t="str">
        <f>RSK!$C$101</f>
        <v>OoS</v>
      </c>
      <c r="R22" s="14" t="str">
        <f>VV!$C$141</f>
        <v>OoS</v>
      </c>
      <c r="S22" s="14" t="str">
        <f>DM!$C$121</f>
        <v>OoS</v>
      </c>
      <c r="T22" s="14" t="str">
        <f>DQ!$C$141</f>
        <v>OoS</v>
      </c>
      <c r="U22" s="14" t="str">
        <f>PI!$C$181</f>
        <v>OoS</v>
      </c>
      <c r="V22" s="14" t="str">
        <f>TS!$C$121</f>
        <v>OoS</v>
      </c>
      <c r="W22" s="14" t="str">
        <f>WE!$C$121</f>
        <v>OoS</v>
      </c>
      <c r="X22" s="14" t="str">
        <f>ESAF!$C$141</f>
        <v>OoS</v>
      </c>
      <c r="Y22" s="14" t="str">
        <f>ESEC!$C$161</f>
        <v>OoS</v>
      </c>
      <c r="Z22" s="14" t="str">
        <f>MST!$C$161</f>
        <v>OoS</v>
      </c>
      <c r="AA22" s="14" t="str">
        <f>CONT!$C$121</f>
        <v>OoS</v>
      </c>
      <c r="AB22" s="14" t="str">
        <f>IRP!$C$121</f>
        <v>OoS</v>
      </c>
      <c r="AC22" s="23"/>
      <c r="AD22" s="23"/>
      <c r="AE22" s="14" t="str">
        <f>SAM!$C$221</f>
        <v>OoS</v>
      </c>
      <c r="AF22" s="14" t="str">
        <f>EVW!$C$121</f>
        <v>OoS</v>
      </c>
    </row>
    <row r="23" spans="1:32" ht="13" x14ac:dyDescent="0.3">
      <c r="A23" s="18">
        <v>3.3</v>
      </c>
      <c r="B23" s="14" t="str">
        <f>CAR!$C$121</f>
        <v>OoS</v>
      </c>
      <c r="C23" s="23"/>
      <c r="D23" s="23"/>
      <c r="E23" s="17"/>
      <c r="F23" s="23"/>
      <c r="G23" s="14" t="str">
        <f>II!$C$3629</f>
        <v>DM</v>
      </c>
      <c r="H23" s="14" t="str">
        <f>MC!$C$181</f>
        <v>OoS</v>
      </c>
      <c r="I23" s="14" t="str">
        <f>MPM!$C$221</f>
        <v>OoS</v>
      </c>
      <c r="J23" s="14" t="str">
        <f>OT!$C$121</f>
        <v>OoS</v>
      </c>
      <c r="K23" s="14" t="str">
        <f>PAD!$C$141</f>
        <v>OoS</v>
      </c>
      <c r="L23" s="14" t="str">
        <f>PCM!$C$161</f>
        <v>OoS</v>
      </c>
      <c r="M23" s="14" t="str">
        <f>PLAN!$C$261</f>
        <v>OoS</v>
      </c>
      <c r="N23" s="17"/>
      <c r="O23" s="4"/>
      <c r="P23" s="14" t="str">
        <f>RDM!$C$181</f>
        <v>OoS</v>
      </c>
      <c r="Q23" s="14" t="str">
        <f>RSK!$C$121</f>
        <v>OoS</v>
      </c>
      <c r="R23" s="23"/>
      <c r="S23" s="17"/>
      <c r="T23" s="17"/>
      <c r="U23" s="14" t="str">
        <f>PI!$C$201</f>
        <v>OoS</v>
      </c>
      <c r="V23" s="14" t="str">
        <f>TS!$C$141</f>
        <v>OoS</v>
      </c>
      <c r="W23" s="14" t="str">
        <f>WE!$C$141</f>
        <v>OoS</v>
      </c>
      <c r="X23" s="14" t="str">
        <f>ESAF!$C$161</f>
        <v>OoS</v>
      </c>
      <c r="Y23" s="14" t="str">
        <f>ESEC!$C$181</f>
        <v>OoS</v>
      </c>
      <c r="Z23" s="14" t="str">
        <f>MST!$C$181</f>
        <v>OoS</v>
      </c>
      <c r="AA23" s="24" t="str">
        <f>CONT!$C$141</f>
        <v>OoS</v>
      </c>
      <c r="AB23" s="23"/>
      <c r="AC23" s="23"/>
      <c r="AD23" s="23"/>
      <c r="AE23" s="23"/>
      <c r="AF23" s="17"/>
    </row>
    <row r="24" spans="1:32" ht="13" x14ac:dyDescent="0.3">
      <c r="A24" s="18">
        <v>3.4</v>
      </c>
      <c r="B24" s="14" t="str">
        <f>CAR!$C$141</f>
        <v>OoS</v>
      </c>
      <c r="C24" s="23"/>
      <c r="D24" s="23"/>
      <c r="E24" s="23"/>
      <c r="F24" s="23"/>
      <c r="G24" s="23"/>
      <c r="H24" s="14" t="str">
        <f>MC!$C$201</f>
        <v>OoS</v>
      </c>
      <c r="I24" s="14" t="str">
        <f>MPM!$C$241</f>
        <v>OoS</v>
      </c>
      <c r="J24" s="14" t="str">
        <f>OT!$C$141</f>
        <v>OoS</v>
      </c>
      <c r="K24" s="14" t="str">
        <f>PAD!$C$161</f>
        <v>OoS</v>
      </c>
      <c r="L24" s="14" t="str">
        <f>PCM!$C$181</f>
        <v>OoS</v>
      </c>
      <c r="M24" s="14" t="str">
        <f>PLAN!$C$281</f>
        <v>OoS</v>
      </c>
      <c r="N24" s="17"/>
      <c r="O24" s="4"/>
      <c r="P24" s="14" t="str">
        <f>RDM!$C$201</f>
        <v>OoS</v>
      </c>
      <c r="Q24" s="14" t="str">
        <f>RSK!$C$141</f>
        <v>OoS</v>
      </c>
      <c r="R24" s="23"/>
      <c r="S24" s="4"/>
      <c r="T24" s="4"/>
      <c r="U24" s="23"/>
      <c r="V24" s="14" t="str">
        <f>TS!$C$161</f>
        <v>OoS</v>
      </c>
      <c r="W24" s="4"/>
      <c r="X24" s="4"/>
      <c r="Y24" s="4"/>
      <c r="Z24" s="4"/>
      <c r="AA24" s="23"/>
      <c r="AB24" s="23"/>
      <c r="AC24" s="23"/>
      <c r="AD24" s="23"/>
      <c r="AE24" s="23"/>
      <c r="AF24" s="4"/>
    </row>
    <row r="25" spans="1:32" ht="13" x14ac:dyDescent="0.3">
      <c r="A25" s="18">
        <v>3.5</v>
      </c>
      <c r="B25" s="14" t="str">
        <f>CAR!$C$161</f>
        <v>OoS</v>
      </c>
      <c r="C25" s="23"/>
      <c r="D25" s="23"/>
      <c r="E25" s="23"/>
      <c r="F25" s="23"/>
      <c r="G25" s="23"/>
      <c r="H25" s="23"/>
      <c r="I25" s="14" t="str">
        <f>MPM!$C$261</f>
        <v>OoS</v>
      </c>
      <c r="J25" s="14" t="str">
        <f>OT!$C$161</f>
        <v>OoS</v>
      </c>
      <c r="K25" s="14" t="str">
        <f>PAD!$C$181</f>
        <v>OoS</v>
      </c>
      <c r="L25" s="14" t="str">
        <f>PCM!$C$201</f>
        <v>OoS</v>
      </c>
      <c r="M25" s="23"/>
      <c r="N25" s="17"/>
      <c r="O25" s="23"/>
      <c r="P25" s="14" t="str">
        <f>RDM!$C$221</f>
        <v>OoS</v>
      </c>
      <c r="Q25" s="14" t="str">
        <f>RSK!$C$161</f>
        <v>OoS</v>
      </c>
      <c r="R25" s="23"/>
      <c r="S25" s="4"/>
      <c r="T25" s="4"/>
      <c r="U25" s="23"/>
      <c r="V25" s="14" t="str">
        <f>TS!$C$181</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MPM!$C$281</f>
        <v>OoS</v>
      </c>
      <c r="J26" s="14" t="str">
        <f>OT!$C$181</f>
        <v>OoS</v>
      </c>
      <c r="K26" s="14" t="str">
        <f>PAD!$C$201</f>
        <v>OoS</v>
      </c>
      <c r="L26" s="14" t="str">
        <f>PCM!$C$221</f>
        <v>OoS</v>
      </c>
      <c r="M26" s="23"/>
      <c r="N26" s="23"/>
      <c r="O26" s="23"/>
      <c r="P26" s="14" t="str">
        <f>RDM!$C$241</f>
        <v>OoS</v>
      </c>
      <c r="Q26" s="4"/>
      <c r="R26" s="23"/>
      <c r="S26" s="4"/>
      <c r="T26" s="4"/>
      <c r="U26" s="23"/>
      <c r="V26" s="14" t="str">
        <f>TS!$C$201</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RDM!$C$261</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CAR!$C$181</f>
        <v>OoS</v>
      </c>
      <c r="C30" s="23"/>
      <c r="D30" s="23"/>
      <c r="E30" s="23"/>
      <c r="F30" s="14" t="str">
        <f>GOV!$C$4169</f>
        <v>DM</v>
      </c>
      <c r="G30" s="14" t="str">
        <f>II!$C$3649</f>
        <v>DM</v>
      </c>
      <c r="H30" s="23"/>
      <c r="I30" s="14" t="str">
        <f>MPM!$C$301</f>
        <v>OoS</v>
      </c>
      <c r="J30" s="23"/>
      <c r="K30" s="17"/>
      <c r="L30" s="14" t="str">
        <f>PCM!$C$241</f>
        <v>OoS</v>
      </c>
      <c r="M30" s="14" t="str">
        <f>PLAN!$C$301</f>
        <v>OoS</v>
      </c>
      <c r="N30" s="23"/>
      <c r="O30" s="23"/>
      <c r="P30" s="23"/>
      <c r="Q30" s="23"/>
      <c r="R30" s="23"/>
      <c r="S30" s="4"/>
      <c r="T30" s="4"/>
      <c r="U30" s="23"/>
      <c r="V30" s="23"/>
      <c r="W30" s="4"/>
      <c r="X30" s="4"/>
      <c r="Y30" s="4"/>
      <c r="Z30" s="14" t="str">
        <f>MST!$C$201</f>
        <v>OoS</v>
      </c>
      <c r="AA30" s="23"/>
      <c r="AB30" s="23"/>
      <c r="AC30" s="23"/>
      <c r="AD30" s="23"/>
      <c r="AE30" s="14" t="str">
        <f>SAM!$C$241</f>
        <v>OoS</v>
      </c>
      <c r="AF30" s="4"/>
    </row>
    <row r="31" spans="1:32" ht="13" hidden="1" x14ac:dyDescent="0.3">
      <c r="A31" s="18">
        <v>4.2</v>
      </c>
      <c r="B31" s="14" t="str">
        <f>CAR!$C$201</f>
        <v>OoS</v>
      </c>
      <c r="C31" s="23"/>
      <c r="D31" s="23"/>
      <c r="E31" s="23"/>
      <c r="F31" s="23"/>
      <c r="G31" s="23"/>
      <c r="H31" s="23"/>
      <c r="I31" s="14" t="str">
        <f>MPM!$C$321</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MPM!$C$341</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MPM!$C$361</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MPM!$C$381</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CAR!$C$221</f>
        <v>OoS</v>
      </c>
      <c r="C37" s="23"/>
      <c r="D37" s="23"/>
      <c r="E37" s="23"/>
      <c r="F37" s="23"/>
      <c r="G37" s="23"/>
      <c r="H37" s="23"/>
      <c r="I37" s="14" t="str">
        <f>MPM!$C$401</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MPM!$C$421</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MPM!$C$441</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1" priority="155" operator="containsText" text="S">
      <formula>NOT(ISERROR(SEARCH("S",AF2)))</formula>
    </cfRule>
    <cfRule type="containsText" dxfId="10" priority="156" operator="containsText" text="U">
      <formula>NOT(ISERROR(SEARCH("U",AF2)))</formula>
    </cfRule>
    <cfRule type="containsText" dxfId="9" priority="157" operator="containsText" text="NR">
      <formula>NOT(ISERROR(SEARCH("NR",AF2)))</formula>
    </cfRule>
  </conditionalFormatting>
  <conditionalFormatting sqref="B11:AF19">
    <cfRule type="expression" dxfId="8" priority="9" stopIfTrue="1">
      <formula>(B$40&lt;2)</formula>
    </cfRule>
  </conditionalFormatting>
  <conditionalFormatting sqref="B21:AF28">
    <cfRule type="expression" dxfId="7" priority="8" stopIfTrue="1">
      <formula>(B$40&lt;3)</formula>
    </cfRule>
  </conditionalFormatting>
  <conditionalFormatting sqref="B30:AF35">
    <cfRule type="expression" dxfId="6" priority="7" stopIfTrue="1">
      <formula>(B$40&lt;4)</formula>
    </cfRule>
  </conditionalFormatting>
  <conditionalFormatting sqref="B37:AF39">
    <cfRule type="expression" dxfId="5" priority="6" stopIfTrue="1">
      <formula>(B$40&lt;5)</formula>
    </cfRule>
  </conditionalFormatting>
  <conditionalFormatting sqref="B5:AF9 B11:AF19 B21:AF28 B30:AF35 B37:AF39">
    <cfRule type="expression" dxfId="4" priority="1">
      <formula>OR(B5="NY")</formula>
    </cfRule>
    <cfRule type="expression" dxfId="3" priority="2">
      <formula>OR(B5="NC")</formula>
    </cfRule>
    <cfRule type="expression" dxfId="2" priority="3">
      <formula>OR(B5="L",B5="FM",B5="S")</formula>
    </cfRule>
    <cfRule type="expression" dxfId="1" priority="4">
      <formula>OR(B5="M",B5="LM",B5="NR")</formula>
    </cfRule>
    <cfRule type="expression" dxfId="0" priority="5">
      <formula>OR(B5="H",B5="PM",B5="NM",B5="DM",B5="U")</formula>
    </cfRule>
  </conditionalFormatting>
  <pageMargins left="0.75" right="0.75" top="1" bottom="1" header="0.5" footer="0.5"/>
  <pageSetup orientation="portrait" horizontalDpi="4294967292" verticalDpi="429496729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lcf76f155ced4ddcb4097134ff3c332f xmlns="25bcabcf-d275-4206-9fb1-2f2d419cd22b">
      <Terms xmlns="http://schemas.microsoft.com/office/infopath/2007/PartnerControls"/>
    </lcf76f155ced4ddcb4097134ff3c332f>
    <TaxCatchAll xmlns="ec500478-62e0-46fc-87f1-cfa988e486b4" xsi:nil="true"/>
    <SharedWithUsers xmlns="ec500478-62e0-46fc-87f1-cfa988e486b4">
      <UserInfo>
        <DisplayName/>
        <AccountId xsi:nil="true"/>
        <AccountType/>
      </UserInfo>
    </SharedWithUsers>
  </documentManagement>
</p:properties>
</file>

<file path=customXml/itemProps1.xml><?xml version="1.0" encoding="utf-8"?>
<ds:datastoreItem xmlns:ds="http://schemas.openxmlformats.org/officeDocument/2006/customXml" ds:itemID="{FA98E0C6-D7FA-4B47-A3BE-AAD2A6CABEE1}">
  <ds:schemaRefs>
    <ds:schemaRef ds:uri="http://schemas.microsoft.com/sharepoint/v3/contenttype/forms"/>
  </ds:schemaRefs>
</ds:datastoreItem>
</file>

<file path=customXml/itemProps2.xml><?xml version="1.0" encoding="utf-8"?>
<ds:datastoreItem xmlns:ds="http://schemas.openxmlformats.org/officeDocument/2006/customXml" ds:itemID="{9C24EB05-48AD-4F8B-BDB1-C590C5B75253}"/>
</file>

<file path=customXml/itemProps3.xml><?xml version="1.0" encoding="utf-8"?>
<ds:datastoreItem xmlns:ds="http://schemas.openxmlformats.org/officeDocument/2006/customXml" ds:itemID="{075B40F7-BAE1-4A17-8098-2CE6F2FDE714}">
  <ds:schemaRefs>
    <ds:schemaRef ds:uri="http://schemas.openxmlformats.org/package/2006/metadata/core-properties"/>
    <ds:schemaRef ds:uri="b485b744-3759-4f6c-a4dc-84de157954fe"/>
    <ds:schemaRef ds:uri="http://schemas.microsoft.com/office/infopath/2007/PartnerControls"/>
    <ds:schemaRef ds:uri="http://schemas.microsoft.com/office/2006/documentManagement/types"/>
    <ds:schemaRef ds:uri="http://purl.org/dc/elements/1.1/"/>
    <ds:schemaRef ds:uri="http://purl.org/dc/dcmitype/"/>
    <ds:schemaRef ds:uri="1211becf-e92d-41bc-9b18-95aabeb0945c"/>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57</vt:i4>
      </vt:variant>
      <vt:variant>
        <vt:lpstr>Named Ranges</vt:lpstr>
      </vt:variant>
      <vt:variant>
        <vt:i4>4</vt:i4>
      </vt:variant>
    </vt:vector>
  </HeadingPairs>
  <TitlesOfParts>
    <vt:vector size="61" baseType="lpstr">
      <vt:lpstr>Old-Instructions</vt:lpstr>
      <vt:lpstr>Instructions</vt:lpstr>
      <vt:lpstr>Organizational Unit Summary</vt:lpstr>
      <vt:lpstr>Continuous Profile</vt:lpstr>
      <vt:lpstr>Processes</vt:lpstr>
      <vt:lpstr>OU Roll-Up</vt:lpstr>
      <vt:lpstr>CAR</vt:lpstr>
      <vt:lpstr>CM</vt:lpstr>
      <vt:lpstr>DAR</vt:lpstr>
      <vt:lpstr>EST</vt:lpstr>
      <vt:lpstr>GOV</vt:lpstr>
      <vt:lpstr>II</vt:lpstr>
      <vt:lpstr>MC</vt:lpstr>
      <vt:lpstr>MPM</vt:lpstr>
      <vt:lpstr>OT</vt:lpstr>
      <vt:lpstr>PAD</vt:lpstr>
      <vt:lpstr>PCM</vt:lpstr>
      <vt:lpstr>PLAN</vt:lpstr>
      <vt:lpstr>PQA</vt:lpstr>
      <vt:lpstr>PR</vt:lpstr>
      <vt:lpstr>RDM</vt:lpstr>
      <vt:lpstr>RSK</vt:lpstr>
      <vt:lpstr>VV</vt:lpstr>
      <vt:lpstr>DM</vt:lpstr>
      <vt:lpstr>DQ</vt:lpstr>
      <vt:lpstr>PI</vt:lpstr>
      <vt:lpstr>TS</vt:lpstr>
      <vt:lpstr>WE</vt:lpstr>
      <vt:lpstr>ESAF</vt:lpstr>
      <vt:lpstr>ESEC</vt:lpstr>
      <vt:lpstr>MST</vt:lpstr>
      <vt:lpstr>CONT</vt:lpstr>
      <vt:lpstr>IRP</vt:lpstr>
      <vt:lpstr>SDM</vt:lpstr>
      <vt:lpstr>STSM</vt:lpstr>
      <vt:lpstr>SAM</vt:lpstr>
      <vt:lpstr>EVW</vt:lpstr>
      <vt:lpstr>Project 01</vt:lpstr>
      <vt:lpstr>Project 02</vt:lpstr>
      <vt:lpstr>Project 03</vt:lpstr>
      <vt:lpstr>Project 04</vt:lpstr>
      <vt:lpstr>Project 05</vt:lpstr>
      <vt:lpstr>Project 06</vt:lpstr>
      <vt:lpstr>Project 07</vt:lpstr>
      <vt:lpstr>Project 08</vt:lpstr>
      <vt:lpstr>Project 09</vt:lpstr>
      <vt:lpstr>Project 10</vt:lpstr>
      <vt:lpstr>Project 11</vt:lpstr>
      <vt:lpstr>Project 12</vt:lpstr>
      <vt:lpstr>Project 13</vt:lpstr>
      <vt:lpstr>Project 14</vt:lpstr>
      <vt:lpstr>Project 15</vt:lpstr>
      <vt:lpstr>Project 16</vt:lpstr>
      <vt:lpstr>Project 17</vt:lpstr>
      <vt:lpstr>Project 18</vt:lpstr>
      <vt:lpstr>Project 19</vt:lpstr>
      <vt:lpstr>Project 20</vt:lpstr>
      <vt:lpstr>Benchmark_Char</vt:lpstr>
      <vt:lpstr>Bnchmrk_Char_GOV</vt:lpstr>
      <vt:lpstr>Eval_Char</vt:lpstr>
      <vt:lpstr>Eval_Char_GOV</vt:lpstr>
    </vt:vector>
  </TitlesOfParts>
  <Manager/>
  <Company>ISACA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MDD-Toolkit-Appraisal Tool</dc:title>
  <dc:subject/>
  <dc:creator>ISACA</dc:creator>
  <cp:keywords/>
  <dc:description/>
  <cp:lastModifiedBy>Lindsey Philbrick</cp:lastModifiedBy>
  <cp:revision/>
  <cp:lastPrinted>2023-04-04T16:17:36Z</cp:lastPrinted>
  <dcterms:created xsi:type="dcterms:W3CDTF">2001-10-02T18:55:22Z</dcterms:created>
  <dcterms:modified xsi:type="dcterms:W3CDTF">2024-10-18T14:48:52Z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_ShortcutWebId">
    <vt:lpwstr/>
  </property>
  <property fmtid="{D5CDD505-2E9C-101B-9397-08002B2CF9AE}" pid="4" name="_ShortcutUniqueId">
    <vt:lpwstr/>
  </property>
  <property fmtid="{D5CDD505-2E9C-101B-9397-08002B2CF9AE}" pid="5" name="_ShortcutSiteId">
    <vt:lpwstr/>
  </property>
  <property fmtid="{D5CDD505-2E9C-101B-9397-08002B2CF9AE}" pid="6" name="Class">
    <vt:lpwstr/>
  </property>
  <property fmtid="{D5CDD505-2E9C-101B-9397-08002B2CF9AE}" pid="7" name="Class Component">
    <vt:lpwstr/>
  </property>
  <property fmtid="{D5CDD505-2E9C-101B-9397-08002B2CF9AE}" pid="8" name="Model Component">
    <vt:lpwstr>Toolkit</vt:lpwstr>
  </property>
  <property fmtid="{D5CDD505-2E9C-101B-9397-08002B2CF9AE}" pid="9" name="_ShortcutUrl">
    <vt:lpwstr/>
  </property>
  <property fmtid="{D5CDD505-2E9C-101B-9397-08002B2CF9AE}" pid="10" name="_ip_UnifiedCompliancePolicyProperties">
    <vt:lpwstr/>
  </property>
  <property fmtid="{D5CDD505-2E9C-101B-9397-08002B2CF9AE}" pid="11" name="_ip_UnifiedCompliancePolicyUIAction">
    <vt:lpwstr/>
  </property>
  <property fmtid="{D5CDD505-2E9C-101B-9397-08002B2CF9AE}" pid="12" name="Class Level">
    <vt:lpwstr>Building</vt:lpwstr>
  </property>
  <property fmtid="{D5CDD505-2E9C-101B-9397-08002B2CF9AE}" pid="13" name="MediaServiceImageTags">
    <vt:lpwstr/>
  </property>
  <property fmtid="{D5CDD505-2E9C-101B-9397-08002B2CF9AE}" pid="14" name="Order">
    <vt:r8>432700</vt:r8>
  </property>
  <property fmtid="{D5CDD505-2E9C-101B-9397-08002B2CF9AE}" pid="15" name="MediaServiceMetadata0">
    <vt:lpwstr/>
  </property>
  <property fmtid="{D5CDD505-2E9C-101B-9397-08002B2CF9AE}" pid="16" name="MediaServiceFastMetadata0">
    <vt:lpwstr/>
  </property>
  <property fmtid="{D5CDD505-2E9C-101B-9397-08002B2CF9AE}" pid="17" name="xd_ProgID">
    <vt:lpwstr/>
  </property>
  <property fmtid="{D5CDD505-2E9C-101B-9397-08002B2CF9AE}" pid="18" name="ComplianceAssetId">
    <vt:lpwstr/>
  </property>
  <property fmtid="{D5CDD505-2E9C-101B-9397-08002B2CF9AE}" pid="19" name="TemplateUrl">
    <vt:lpwstr/>
  </property>
  <property fmtid="{D5CDD505-2E9C-101B-9397-08002B2CF9AE}" pid="20" name="_ExtendedDescription">
    <vt:lpwstr/>
  </property>
  <property fmtid="{D5CDD505-2E9C-101B-9397-08002B2CF9AE}" pid="21" name="MediaServiceKeyPoints0">
    <vt:lpwstr/>
  </property>
  <property fmtid="{D5CDD505-2E9C-101B-9397-08002B2CF9AE}" pid="22" name="TriggerFlowInfo">
    <vt:lpwstr/>
  </property>
  <property fmtid="{D5CDD505-2E9C-101B-9397-08002B2CF9AE}" pid="23" name="MediaServiceAutoKeyPoints0">
    <vt:lpwstr/>
  </property>
  <property fmtid="{D5CDD505-2E9C-101B-9397-08002B2CF9AE}" pid="24" name="xd_Signature">
    <vt:bool>false</vt:bool>
  </property>
  <property fmtid="{D5CDD505-2E9C-101B-9397-08002B2CF9AE}" pid="25" name="SharedWithUsers">
    <vt:lpwstr/>
  </property>
</Properties>
</file>